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요약" sheetId="1" r:id="rId1"/>
    <sheet name="전체추이" sheetId="2" r:id="rId2"/>
    <sheet name="유형별신호" sheetId="3" r:id="rId3"/>
    <sheet name="유형별월간" sheetId="4" r:id="rId4"/>
    <sheet name="거래유형전환" sheetId="5" r:id="rId5"/>
    <sheet name="유형내거래전환" sheetId="6" r:id="rId6"/>
    <sheet name="지역비교" sheetId="7" r:id="rId7"/>
    <sheet name="하위지역유형흐름" sheetId="8" r:id="rId8"/>
    <sheet name="하위지역거래전환" sheetId="9" r:id="rId9"/>
    <sheet name="분석집계원자료" sheetId="10" r:id="rId10"/>
    <sheet name="집계기준" sheetId="11" r:id="rId11"/>
  </sheets>
  <definedNames>
    <definedName name="_xlnm._FilterDatabase" localSheetId="1">'전체추이'!A6:J18</definedName>
    <definedName name="_xlnm._FilterDatabase" localSheetId="2">'유형별신호'!A6:P16</definedName>
    <definedName name="_xlnm._FilterDatabase" localSheetId="3">'유형별월간'!A6:H126</definedName>
    <definedName name="_xlnm._FilterDatabase" localSheetId="4">'거래유형전환'!A6:L18</definedName>
    <definedName name="_xlnm._FilterDatabase" localSheetId="5">'유형내거래전환'!A6:N10</definedName>
    <definedName name="_xlnm._FilterDatabase" localSheetId="6">'지역비교'!A6:O16</definedName>
    <definedName name="_xlnm._FilterDatabase" localSheetId="7">'하위지역유형흐름'!A6:L562</definedName>
    <definedName name="_xlnm._FilterDatabase" localSheetId="8">'하위지역거래전환'!A6:N53</definedName>
    <definedName name="_xlnm._FilterDatabase" localSheetId="9">'분석집계원자료'!A6:P6896</definedName>
    <definedName name="_xlnm._FilterDatabase" localSheetId="10">'집계기준'!A6:C29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9">
    <numFmt numFmtId="165" formatCode="#,##0&quot;건&quot;"/>
    <numFmt numFmtId="166" formatCode="#,##0&quot;건&quot;"/>
    <numFmt numFmtId="167" formatCode="+0.0%;-0.0%;0.0%"/>
    <numFmt numFmtId="168" formatCode="0.0&quot;점&quot;"/>
    <numFmt numFmtId="169" formatCode="#,##0&quot;원&quot;"/>
    <numFmt numFmtId="170" formatCode="+0.0%;-0.0%;0.0%"/>
    <numFmt numFmtId="171" formatCode="#,##0.0"/>
    <numFmt numFmtId="172" formatCode="#,##0&quot;원&quot;"/>
    <numFmt numFmtId="173" formatCode="+0.0%;-0.0%;0.0%"/>
    <numFmt numFmtId="174" formatCode="#,##0.0"/>
    <numFmt numFmtId="175" formatCode="+0.0%;-0.0%;0.0%"/>
    <numFmt numFmtId="176" formatCode="0.0%"/>
    <numFmt numFmtId="177" formatCode="+0.0&quot; %p&quot;;-0.0&quot; %p&quot;;0.0&quot; %p&quot;"/>
    <numFmt numFmtId="178" formatCode="0.0&quot;점&quot;"/>
    <numFmt numFmtId="179" formatCode="+0.0%;-0.0%;0.0%"/>
    <numFmt numFmtId="180" formatCode="+0.0&quot; %p&quot;;-0.0&quot; %p&quot;;0.0&quot; %p&quot;"/>
    <numFmt numFmtId="181" formatCode="0.0%"/>
    <numFmt numFmtId="182" formatCode="+0.0&quot; %p&quot;;-0.0&quot; %p&quot;;0.0&quot; %p&quot;"/>
    <numFmt numFmtId="183" formatCode="#,##0.0&quot;㎡&quot;"/>
  </numFmts>
  <fonts count="46" x14ac:knownFonts="1">
    <font>
      <sz val="11"/>
      <name val="Calibri"/>
    </font>
    <font>
      <sz val="11"/>
      <name val="Calibri"/>
    </font>
    <font>
      <sz val="17"/>
      <name val="Malgun Gothic"/>
      <b/>
      <color rgb="FFFFFF"/>
    </font>
    <font>
      <sz val="17"/>
      <name val="Malgun Gothic"/>
      <b/>
      <color rgb="FFFFFF"/>
    </font>
    <font>
      <sz val="11"/>
      <name val="Malgun Gothic"/>
      <b/>
      <color rgb="0E3446"/>
    </font>
    <font>
      <sz val="11"/>
      <name val="Malgun Gothic"/>
      <b/>
      <color rgb="0E3446"/>
    </font>
    <font>
      <sz val="9"/>
      <name val="Malgun Gothic"/>
      <color rgb="64748B"/>
    </font>
    <font>
      <sz val="9"/>
      <name val="Malgun Gothic"/>
      <color rgb="64748B"/>
    </font>
    <font>
      <sz val="11"/>
      <name val="Malgun Gothic"/>
      <b/>
      <color rgb="FFFFFF"/>
    </font>
    <font>
      <sz val="11"/>
      <name val="Malgun Gothic"/>
      <b/>
      <color rgb="FFFFFF"/>
    </font>
    <font>
      <sz val="9"/>
      <name val="Malgun Gothic"/>
      <b/>
      <color rgb="0E3446"/>
    </font>
    <font>
      <sz val="9"/>
      <name val="Malgun Gothic"/>
      <b/>
      <color rgb="0E3446"/>
    </font>
    <font>
      <sz val="13"/>
      <name val="Malgun Gothic"/>
      <b/>
      <color rgb="0E3446"/>
    </font>
    <font>
      <sz val="13"/>
      <name val="Malgun Gothic"/>
      <b/>
      <color rgb="0E3446"/>
    </font>
    <font>
      <sz val="13"/>
      <name val="Malgun Gothic"/>
      <b/>
      <color rgb="0E3446"/>
    </font>
    <font>
      <sz val="13"/>
      <name val="Malgun Gothic"/>
      <b/>
      <color rgb="2563A8"/>
    </font>
    <font>
      <sz val="13"/>
      <name val="Malgun Gothic"/>
      <b/>
      <color rgb="0E3446"/>
    </font>
    <font>
      <sz val="9"/>
      <name val="Malgun Gothic"/>
      <b/>
      <color rgb="0E3446"/>
    </font>
    <font>
      <sz val="9"/>
      <name val="Malgun Gothic"/>
      <b/>
      <color rgb="0E3446"/>
    </font>
    <font>
      <sz val="9"/>
      <name val="Malgun Gothic"/>
      <b/>
      <color rgb="0E3446"/>
    </font>
    <font>
      <sz val="9"/>
      <name val="Malgun Gothic"/>
      <b/>
      <color rgb="0E3446"/>
    </font>
    <font>
      <sz val="9"/>
      <name val="Malgun Gothic"/>
      <b/>
      <color rgb="0E3446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u/>
      <color rgb="0563C1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b/>
      <color rgb="C2413A"/>
    </font>
    <font>
      <sz val="9"/>
      <name val="Malgun Gothic"/>
      <color rgb="1F2937"/>
    </font>
    <font>
      <sz val="9"/>
      <name val="Malgun Gothic"/>
      <b/>
      <color rgb="C2413A"/>
    </font>
    <font>
      <sz val="9"/>
      <name val="Malgun Gothic"/>
      <color rgb="1F2937"/>
    </font>
    <font>
      <sz val="9"/>
      <name val="Malgun Gothic"/>
      <b/>
      <color rgb="0E3446"/>
    </font>
    <font>
      <sz val="9"/>
      <name val="Malgun Gothic"/>
      <b/>
      <color rgb="2563A8"/>
    </font>
    <font>
      <sz val="9"/>
      <name val="Malgun Gothic"/>
      <b/>
      <color rgb="2563A8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u/>
      <color rgb="0563C1"/>
    </font>
  </fonts>
  <fills count="46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0E3446"/>
        <bgColor/>
      </patternFill>
    </fill>
    <fill>
      <patternFill patternType="solid">
        <fgColor rgb="FF0E3446"/>
        <bgColor/>
      </patternFill>
    </fill>
    <fill>
      <patternFill patternType="solid">
        <fgColor rgb="FFE6F2F0"/>
        <bgColor/>
      </patternFill>
    </fill>
    <fill>
      <patternFill patternType="solid">
        <fgColor rgb="FFE6F2F0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0F766E"/>
        <bgColor/>
      </patternFill>
    </fill>
    <fill>
      <patternFill patternType="solid">
        <fgColor rgb="FF0F766E"/>
        <bgColor/>
      </patternFill>
    </fill>
    <fill>
      <patternFill patternType="solid">
        <fgColor rgb="FFF3FAF8"/>
        <bgColor/>
      </patternFill>
    </fill>
    <fill>
      <patternFill patternType="solid">
        <fgColor rgb="FFF3FAF8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E6F2F0"/>
        <bgColor/>
      </patternFill>
    </fill>
    <fill>
      <patternFill patternType="solid">
        <fgColor rgb="FFE6F2F0"/>
        <bgColor/>
      </patternFill>
    </fill>
    <fill>
      <patternFill patternType="solid">
        <fgColor rgb="FFF3FAF8"/>
        <bgColor/>
      </patternFill>
    </fill>
    <fill>
      <patternFill patternType="solid">
        <fgColor rgb="FFF3FAF8"/>
        <bgColor/>
      </patternFill>
    </fill>
    <fill>
      <patternFill patternType="solid">
        <fgColor rgb="FFF3FAF8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8E7"/>
        <bgColor/>
      </patternFill>
    </fill>
    <fill>
      <patternFill patternType="solid">
        <fgColor rgb="FFFFF8E7"/>
        <bgColor/>
      </patternFill>
    </fill>
    <fill>
      <patternFill patternType="solid">
        <fgColor rgb="FFFFF8E7"/>
        <bgColor/>
      </patternFill>
    </fill>
    <fill>
      <patternFill patternType="solid">
        <fgColor rgb="FFFFF8E7"/>
        <bgColor/>
      </patternFill>
    </fill>
    <fill>
      <patternFill patternType="solid">
        <fgColor rgb="FFFFF8E7"/>
        <bgColor/>
      </patternFill>
    </fill>
    <fill>
      <patternFill patternType="solid">
        <fgColor rgb="FFFFF8E7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EFF6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8E7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AAB7C4"/>
      </left>
      <right style="thin">
        <color rgb="AAB7C4"/>
      </right>
      <top style="thin">
        <color rgb="AAB7C4"/>
      </top>
      <bottom style="thin">
        <color rgb="AAB7C4"/>
      </bottom>
      <diagonal/>
    </border>
    <border>
      <left style="thin">
        <color rgb="AAB7C4"/>
      </left>
      <right style="thin">
        <color rgb="AAB7C4"/>
      </right>
      <top style="thin">
        <color rgb="AAB7C4"/>
      </top>
      <bottom style="thin">
        <color rgb="AAB7C4"/>
      </bottom>
      <diagonal/>
    </border>
    <border>
      <left/>
      <right/>
      <top/>
      <bottom style="thin">
        <color rgb="D7DEE5"/>
      </bottom>
      <diagonal/>
    </border>
    <border>
      <left/>
      <right/>
      <top/>
      <bottom style="thin">
        <color rgb="D7DEE5"/>
      </bottom>
      <diagonal/>
    </border>
    <border>
      <left/>
      <right/>
      <top/>
      <bottom style="thin">
        <color rgb="D7DEE5"/>
      </bottom>
      <diagonal/>
    </border>
    <border>
      <left/>
      <right/>
      <top/>
      <bottom style="thin">
        <color rgb="D7DEE5"/>
      </bottom>
      <diagonal/>
    </border>
    <border>
      <left/>
      <right/>
      <top/>
      <bottom style="thin">
        <color rgb="D7DEE5"/>
      </bottom>
      <diagonal/>
    </border>
    <border>
      <left style="thin">
        <color rgb="AAB7C4"/>
      </left>
      <right style="thin">
        <color rgb="AAB7C4"/>
      </right>
      <top style="thin">
        <color rgb="AAB7C4"/>
      </top>
      <bottom style="thin">
        <color rgb="AAB7C4"/>
      </bottom>
      <diagonal/>
    </border>
    <border>
      <left style="thin">
        <color rgb="AAB7C4"/>
      </left>
      <right style="thin">
        <color rgb="AAB7C4"/>
      </right>
      <top style="thin">
        <color rgb="AAB7C4"/>
      </top>
      <bottom style="thin">
        <color rgb="AAB7C4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</borders>
  <cellStyleXfs>
    <xf numFmtId="0" fontId="0" fillId="0" borderId="0"/>
  </cellStyleXfs>
  <cellXfs count="4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 wrapText="true"/>
    </xf>
    <xf numFmtId="0" fontId="5" fillId="5" borderId="0" xfId="0" applyFont="1" applyFill="1" applyAlignment="1">
      <alignment horizontal="left" vertical="center" wrapText="true"/>
    </xf>
    <xf numFmtId="0" fontId="6" fillId="6" borderId="0" xfId="0" applyFont="1" applyFill="1" applyAlignment="1">
      <alignment horizontal="left" vertical="center" wrapText="true"/>
    </xf>
    <xf numFmtId="0" fontId="7" fillId="7" borderId="0" xfId="0" applyFont="1" applyFill="1" applyAlignment="1">
      <alignment horizontal="left" vertical="center" wrapText="true"/>
    </xf>
    <xf numFmtId="0" fontId="8" fillId="8" borderId="0" xfId="0" applyFont="1" applyFill="1" applyAlignment="1">
      <alignment horizontal="left" vertical="center"/>
    </xf>
    <xf numFmtId="0" fontId="9" fillId="9" borderId="0" xfId="0" applyFont="1" applyFill="1" applyAlignment="1">
      <alignment horizontal="left" vertical="center"/>
    </xf>
    <xf numFmtId="0" fontId="10" fillId="10" borderId="2" xfId="0" applyFont="1" applyFill="1" applyBorder="1" applyAlignment="1">
      <alignment horizontal="center" vertical="center" wrapText="true"/>
    </xf>
    <xf numFmtId="0" fontId="11" fillId="11" borderId="3" xfId="0" applyFont="1" applyFill="1" applyBorder="1" applyAlignment="1">
      <alignment horizontal="center" vertical="center" wrapText="true"/>
    </xf>
    <xf numFmtId="165" fontId="12" fillId="12" borderId="4" xfId="0" applyFont="1" applyFill="1" applyBorder="1" applyNumberFormat="1" applyAlignment="1">
      <alignment horizontal="center" vertical="center"/>
    </xf>
    <xf numFmtId="0" fontId="13" fillId="13" borderId="5" xfId="0" applyFont="1" applyFill="1" applyBorder="1" applyAlignment="1">
      <alignment horizontal="center" vertical="center"/>
    </xf>
    <xf numFmtId="166" fontId="14" fillId="14" borderId="6" xfId="0" applyFont="1" applyFill="1" applyBorder="1" applyNumberFormat="1" applyAlignment="1">
      <alignment horizontal="center" vertical="center"/>
    </xf>
    <xf numFmtId="167" fontId="15" fillId="15" borderId="7" xfId="0" applyFont="1" applyFill="1" applyBorder="1" applyNumberFormat="1" applyAlignment="1">
      <alignment horizontal="center" vertical="center"/>
    </xf>
    <xf numFmtId="168" fontId="16" fillId="16" borderId="8" xfId="0" applyFont="1" applyFill="1" applyBorder="1" applyNumberFormat="1" applyAlignment="1">
      <alignment horizontal="center" vertical="center"/>
    </xf>
    <xf numFmtId="0" fontId="17" fillId="17" borderId="9" xfId="0" applyFont="1" applyFill="1" applyBorder="1" applyAlignment="1">
      <alignment horizontal="center" vertical="center" wrapText="true"/>
    </xf>
    <xf numFmtId="0" fontId="18" fillId="18" borderId="10" xfId="0" applyFont="1" applyFill="1" applyBorder="1" applyAlignment="1">
      <alignment horizontal="center" vertical="center" wrapText="true"/>
    </xf>
    <xf numFmtId="0" fontId="19" fillId="19" borderId="11" xfId="0" applyFont="1" applyFill="1" applyBorder="1" applyAlignment="1">
      <alignment horizontal="center" vertical="center" wrapText="true"/>
    </xf>
    <xf numFmtId="0" fontId="20" fillId="20" borderId="12" xfId="0" applyFont="1" applyFill="1" applyBorder="1" applyAlignment="1">
      <alignment horizontal="center" vertical="center" wrapText="true"/>
    </xf>
    <xf numFmtId="0" fontId="21" fillId="21" borderId="13" xfId="0" applyFont="1" applyFill="1" applyBorder="1" applyAlignment="1">
      <alignment horizontal="left" vertical="center" wrapText="true"/>
    </xf>
    <xf numFmtId="0" fontId="22" fillId="22" borderId="14" xfId="0" applyFont="1" applyFill="1" applyBorder="1" applyAlignment="1">
      <alignment horizontal="left" vertical="center" wrapText="true"/>
    </xf>
    <xf numFmtId="0" fontId="23" fillId="23" borderId="15" xfId="0" applyFont="1" applyFill="1" applyBorder="1" applyAlignment="1">
      <alignment horizontal="left" vertical="center" wrapText="true"/>
    </xf>
    <xf numFmtId="0" fontId="24" fillId="24" borderId="0" xfId="0" applyFont="1" applyFill="1" applyAlignment="1">
      <alignment horizontal="left" vertical="center" wrapText="true"/>
    </xf>
    <xf numFmtId="3" fontId="25" fillId="25" borderId="16" xfId="0" applyFont="1" applyFill="1" applyBorder="1" applyNumberFormat="1" applyAlignment="1">
      <alignment horizontal="right" vertical="center"/>
    </xf>
    <xf numFmtId="169" fontId="26" fillId="26" borderId="17" xfId="0" applyFont="1" applyFill="1" applyBorder="1" applyNumberFormat="1" applyAlignment="1">
      <alignment horizontal="right" vertical="center"/>
    </xf>
    <xf numFmtId="170" fontId="27" fillId="27" borderId="18" xfId="0" applyFont="1" applyFill="1" applyBorder="1" applyNumberFormat="1" applyAlignment="1">
      <alignment horizontal="right" vertical="center"/>
    </xf>
    <xf numFmtId="171" fontId="28" fillId="28" borderId="19" xfId="0" applyFont="1" applyFill="1" applyBorder="1" applyNumberFormat="1" applyAlignment="1">
      <alignment horizontal="right" vertical="center"/>
    </xf>
    <xf numFmtId="0" fontId="29" fillId="29" borderId="20" xfId="0" applyFont="1" applyFill="1" applyBorder="1" applyAlignment="1">
      <alignment horizontal="left" vertical="center" wrapText="true"/>
    </xf>
    <xf numFmtId="0" fontId="30" fillId="30" borderId="21" xfId="0" applyFont="1" applyFill="1" applyBorder="1" applyAlignment="1">
      <alignment horizontal="left" vertical="center" wrapText="true"/>
    </xf>
    <xf numFmtId="3" fontId="31" fillId="31" borderId="22" xfId="0" applyFont="1" applyFill="1" applyBorder="1" applyNumberFormat="1" applyAlignment="1">
      <alignment horizontal="right" vertical="center"/>
    </xf>
    <xf numFmtId="172" fontId="32" fillId="32" borderId="23" xfId="0" applyFont="1" applyFill="1" applyBorder="1" applyNumberFormat="1" applyAlignment="1">
      <alignment horizontal="right" vertical="center"/>
    </xf>
    <xf numFmtId="173" fontId="33" fillId="33" borderId="24" xfId="0" applyFont="1" applyFill="1" applyBorder="1" applyNumberFormat="1" applyAlignment="1">
      <alignment horizontal="right" vertical="center"/>
    </xf>
    <xf numFmtId="174" fontId="34" fillId="34" borderId="25" xfId="0" applyFont="1" applyFill="1" applyBorder="1" applyNumberFormat="1" applyAlignment="1">
      <alignment horizontal="right" vertical="center"/>
    </xf>
    <xf numFmtId="175" fontId="35" fillId="35" borderId="26" xfId="0" applyFont="1" applyFill="1" applyBorder="1" applyNumberFormat="1" applyAlignment="1">
      <alignment horizontal="right" vertical="center"/>
    </xf>
    <xf numFmtId="176" fontId="36" fillId="36" borderId="27" xfId="0" applyFont="1" applyFill="1" applyBorder="1" applyNumberFormat="1" applyAlignment="1">
      <alignment horizontal="right" vertical="center"/>
    </xf>
    <xf numFmtId="177" fontId="37" fillId="37" borderId="28" xfId="0" applyFont="1" applyFill="1" applyBorder="1" applyNumberFormat="1" applyAlignment="1">
      <alignment horizontal="right" vertical="center"/>
    </xf>
    <xf numFmtId="178" fontId="38" fillId="38" borderId="29" xfId="0" applyFont="1" applyFill="1" applyBorder="1" applyNumberFormat="1" applyAlignment="1">
      <alignment horizontal="right" vertical="center"/>
    </xf>
    <xf numFmtId="0" fontId="39" fillId="39" borderId="30" xfId="0" applyFont="1" applyFill="1" applyBorder="1" applyAlignment="1">
      <alignment horizontal="left" vertical="center" wrapText="true"/>
    </xf>
    <xf numFmtId="179" fontId="40" fillId="40" borderId="31" xfId="0" applyFont="1" applyFill="1" applyBorder="1" applyNumberFormat="1" applyAlignment="1">
      <alignment horizontal="right" vertical="center"/>
    </xf>
    <xf numFmtId="180" fontId="41" fillId="41" borderId="32" xfId="0" applyFont="1" applyFill="1" applyBorder="1" applyNumberFormat="1" applyAlignment="1">
      <alignment horizontal="right" vertical="center"/>
    </xf>
    <xf numFmtId="181" fontId="42" fillId="42" borderId="33" xfId="0" applyFont="1" applyFill="1" applyBorder="1" applyNumberFormat="1" applyAlignment="1">
      <alignment horizontal="right" vertical="center"/>
    </xf>
    <xf numFmtId="182" fontId="43" fillId="43" borderId="34" xfId="0" applyFont="1" applyFill="1" applyBorder="1" applyNumberFormat="1" applyAlignment="1">
      <alignment horizontal="right" vertical="center"/>
    </xf>
    <xf numFmtId="183" fontId="44" fillId="44" borderId="35" xfId="0" applyFont="1" applyFill="1" applyBorder="1" applyNumberFormat="1" applyAlignment="1">
      <alignment horizontal="right" vertical="center"/>
    </xf>
    <xf numFmtId="0" fontId="45" fillId="45" borderId="36" xfId="0" applyFont="1" applyFill="1" applyBorder="1" applyAlignment="1">
      <alignment horizontal="left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27.0.0.1:3000/realty/real-transactions/property-analysis?category=all&amp;level=city&amp;metro=41&amp;city=all&amp;dong=all&amp;startMonth=2025-08&amp;endMonth=2026-08&amp;cancelled=exclud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127.0.0.1:3000/realty/real-transactions/property-analysis?category=all&amp;level=city&amp;metro=41&amp;city=all&amp;dong=all&amp;startMonth=2025-08&amp;endMonth=2026-08&amp;cancelled=excl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workbookViewId="0" rightToLeft="0"/>
  </sheetViews>
  <cols>
    <col min="1" max="1" width="15.83203125" customWidth="1"/>
    <col min="2" max="2" width="15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  <col min="9" max="9" width="15.83203125" customWidth="1"/>
    <col min="10" max="10" width="15.83203125" customWidth="1"/>
  </cols>
  <sheetData>
    <row r="1" ht="32" customHeight="1">
      <c r="A1" s="3" t="str">
        <v>부동산별 실거래 흐름 분석 리포트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</row>
    <row r="2" ht="24" customHeight="1">
      <c r="A2" s="5" t="str">
        <v>최근 거래 수준, 유형 모멘텀, 거래방식 전환과 지역별 차이를 한눈에 보는 요약입니다.</v>
      </c>
      <c r="B2" s="6" t="str">
        <v/>
      </c>
      <c r="C2" s="6" t="str">
        <v/>
      </c>
      <c r="D2" s="6" t="str">
        <v/>
      </c>
      <c r="E2" s="6" t="str">
        <v/>
      </c>
      <c r="F2" s="6" t="str">
        <v/>
      </c>
      <c r="G2" s="6" t="str">
        <v/>
      </c>
      <c r="H2" s="6" t="str">
        <v/>
      </c>
      <c r="I2" s="6" t="str">
        <v/>
      </c>
      <c r="J2" s="6" t="str">
        <v/>
      </c>
    </row>
    <row r="3" ht="20" customHeight="1">
      <c r="A3" s="7" t="str">
        <v>지역 경기도 · 유형 전체 부동산 · 조회기간 2025-08 ~ 2026-08</v>
      </c>
      <c r="B3" s="8" t="str">
        <v/>
      </c>
      <c r="C3" s="8" t="str">
        <v/>
      </c>
      <c r="D3" s="8" t="str">
        <v/>
      </c>
      <c r="E3" s="8" t="str">
        <v/>
      </c>
      <c r="F3" s="8" t="str">
        <v/>
      </c>
      <c r="G3" s="8" t="str">
        <v/>
      </c>
      <c r="H3" s="8" t="str">
        <v/>
      </c>
      <c r="I3" s="8" t="str">
        <v/>
      </c>
      <c r="J3" s="8" t="str">
        <v/>
      </c>
    </row>
    <row r="4" ht="20" customHeight="1">
      <c r="A4" s="8" t="str">
        <v>데이터 업데이트 2026-08-17 08:40 · 취소거래 제외 · 물건 소재지 기준</v>
      </c>
      <c r="B4" s="8" t="str">
        <v/>
      </c>
      <c r="C4" s="8" t="str">
        <v/>
      </c>
      <c r="D4" s="8" t="str">
        <v/>
      </c>
      <c r="E4" s="8" t="str">
        <v/>
      </c>
      <c r="F4" s="8" t="str">
        <v/>
      </c>
      <c r="G4" s="8" t="str">
        <v/>
      </c>
      <c r="H4" s="8" t="str">
        <v/>
      </c>
      <c r="I4" s="8" t="str">
        <v/>
      </c>
      <c r="J4" s="8" t="str">
        <v/>
      </c>
    </row>
    <row r="5" ht="8" customHeight="1"/>
    <row r="6" ht="25" customHeight="1">
      <c r="A6" s="9" t="str">
        <v>핵심 지표</v>
      </c>
      <c r="B6" s="10" t="str">
        <v/>
      </c>
      <c r="C6" s="10" t="str">
        <v/>
      </c>
      <c r="D6" s="10" t="str">
        <v/>
      </c>
      <c r="E6" s="10" t="str">
        <v/>
      </c>
      <c r="F6" s="10" t="str">
        <v/>
      </c>
      <c r="G6" s="10" t="str">
        <v/>
      </c>
      <c r="H6" s="10" t="str">
        <v/>
      </c>
      <c r="I6" s="10" t="str">
        <v/>
      </c>
      <c r="J6" s="10" t="str">
        <v/>
      </c>
    </row>
    <row r="7" ht="28" customHeight="1">
      <c r="A7" s="11" t="str">
        <v>표시 12개월 거래건수</v>
      </c>
      <c r="B7" s="12" t="str">
        <v/>
      </c>
      <c r="C7" s="12" t="str">
        <v>최근 비교기간 · 2026.04~06 월평균</v>
      </c>
      <c r="D7" s="12" t="str">
        <v/>
      </c>
      <c r="E7" s="12" t="str">
        <v>직전 비교기간 · 2026.01~03 대비</v>
      </c>
      <c r="F7" s="12" t="str">
        <v/>
      </c>
      <c r="G7" s="12" t="str">
        <v>최근 거래 수준 지수</v>
      </c>
      <c r="H7" s="12" t="str">
        <v/>
      </c>
      <c r="I7" s="12" t="str">
        <v>고점근접도</v>
      </c>
      <c r="J7" s="12" t="str">
        <v/>
      </c>
    </row>
    <row r="8" ht="36" customHeight="1">
      <c r="A8" s="13">
        <f>SUM('전체추이'!$D$7:$D$18)</f>
        <v>928338</v>
      </c>
      <c r="B8" s="14" t="str">
        <v/>
      </c>
      <c r="C8" s="15">
        <f>IF('집계기준'!$B$7=0,0,SUMIFS('전체추이'!$D$7:$D$18,'전체추이'!$C$7:$C$18,"최근 비교기간")/'집계기준'!$B$7)</f>
        <v>76791.66666666667</v>
      </c>
      <c r="D8" s="14" t="str">
        <v/>
      </c>
      <c r="E8" s="16">
        <f>IF(SUMIFS('전체추이'!$D$7:$D$18,'전체추이'!$C$7:$C$18,"직전 비교기간")=0,0,(SUMIFS('전체추이'!$D$7:$D$18,'전체추이'!$C$7:$C$18,"최근 비교기간")/'집계기준'!$B$7)/(SUMIFS('전체추이'!$D$7:$D$18,'전체추이'!$C$7:$C$18,"직전 비교기간")/'집계기준'!$B$8)-1)</f>
        <v>-0.06466451754350355</v>
      </c>
      <c r="F8" s="14" t="str">
        <v/>
      </c>
      <c r="G8" s="17">
        <f>IF(COUNTIF('전체추이'!$B$7:$B$18,"비교 반영")=0,0,(SUMIFS('전체추이'!$D$7:$D$18,'전체추이'!$C$7:$C$18,"최근 비교기간")/'집계기준'!$B$7)/(SUMIFS('전체추이'!$D$7:$D$18,'전체추이'!$B$7:$B$18,"비교 반영")/COUNTIF('전체추이'!$B$7:$B$18,"비교 반영"))*100)</f>
        <v>97.96775264787897</v>
      </c>
      <c r="H8" s="14" t="str">
        <v/>
      </c>
      <c r="I8" s="17">
        <v>93.53354824564964</v>
      </c>
      <c r="J8" s="14" t="str">
        <v/>
      </c>
    </row>
    <row r="9" ht="28" customHeight="1">
      <c r="A9" s="18" t="str">
        <v>최근 비교 반영월</v>
      </c>
      <c r="B9" s="19" t="str">
        <v/>
      </c>
      <c r="C9" s="19" t="str">
        <v>집계 중 월</v>
      </c>
      <c r="D9" s="19" t="str">
        <v/>
      </c>
      <c r="E9" s="19" t="str">
        <v>최근 비교기간</v>
      </c>
      <c r="F9" s="19" t="str">
        <v/>
      </c>
      <c r="G9" s="19" t="str">
        <v>직전 비교기간</v>
      </c>
      <c r="H9" s="19" t="str">
        <v/>
      </c>
      <c r="I9" s="19" t="str">
        <v>최근 거래 수준</v>
      </c>
      <c r="J9" s="19" t="str">
        <v/>
      </c>
    </row>
    <row r="10" ht="34" customHeight="1">
      <c r="A10" s="20" t="str">
        <v>2026-06</v>
      </c>
      <c r="B10" s="21" t="str">
        <v/>
      </c>
      <c r="C10" s="21" t="str">
        <v>2026-07</v>
      </c>
      <c r="D10" s="21" t="str">
        <v/>
      </c>
      <c r="E10" s="21" t="str">
        <v>2026-04~2026-06</v>
      </c>
      <c r="F10" s="21" t="str">
        <v/>
      </c>
      <c r="G10" s="21" t="str">
        <v>2026-01~2026-03</v>
      </c>
      <c r="H10" s="21" t="str">
        <v/>
      </c>
      <c r="I10" s="21" t="str">
        <v>평균권</v>
      </c>
      <c r="J10" s="21" t="str">
        <v/>
      </c>
    </row>
    <row r="12">
      <c r="A12" s="10" t="str">
        <v>핵심 분석</v>
      </c>
      <c r="B12" s="10" t="str">
        <v/>
      </c>
      <c r="C12" s="10" t="str">
        <v/>
      </c>
      <c r="D12" s="10" t="str">
        <v/>
      </c>
      <c r="E12" s="10" t="str">
        <v/>
      </c>
      <c r="F12" s="10" t="str">
        <v/>
      </c>
      <c r="G12" s="10" t="str">
        <v/>
      </c>
      <c r="H12" s="10" t="str">
        <v/>
      </c>
      <c r="I12" s="10" t="str">
        <v/>
      </c>
      <c r="J12" s="10" t="str">
        <v/>
      </c>
    </row>
    <row r="13">
      <c r="A13" s="19" t="str">
        <v>분류</v>
      </c>
      <c r="B13" s="19" t="str">
        <v/>
      </c>
      <c r="C13" s="19" t="str">
        <v/>
      </c>
      <c r="D13" s="19" t="str">
        <v>해석</v>
      </c>
      <c r="E13" s="19" t="str">
        <v/>
      </c>
      <c r="F13" s="19" t="str">
        <v/>
      </c>
      <c r="G13" s="19" t="str">
        <v/>
      </c>
      <c r="H13" s="19" t="str">
        <v/>
      </c>
      <c r="I13" s="19" t="str">
        <v/>
      </c>
      <c r="J13" s="19" t="str">
        <v/>
      </c>
    </row>
    <row r="14">
      <c r="A14" s="22" t="str">
        <v>최근 거래 수준</v>
      </c>
      <c r="B14" s="23" t="str">
        <v/>
      </c>
      <c r="C14" s="24" t="str">
        <v/>
      </c>
      <c r="D14" s="24" t="str">
        <v>최근 비교기간 3개월 (2026-04~2026-06) 월평균은 76,792건이며, 최근 거래 수준은 평균권입니다.</v>
      </c>
      <c r="E14" s="24" t="str">
        <v/>
      </c>
      <c r="F14" s="24" t="str">
        <v/>
      </c>
      <c r="G14" s="24" t="str">
        <v/>
      </c>
      <c r="H14" s="24" t="str">
        <v/>
      </c>
      <c r="I14" s="24" t="str">
        <v/>
      </c>
      <c r="J14" s="24" t="str">
        <v/>
      </c>
    </row>
    <row r="15">
      <c r="A15" s="22" t="str">
        <v>최근 거래집중 유형</v>
      </c>
      <c r="B15" s="24" t="str">
        <v/>
      </c>
      <c r="C15" s="24" t="str">
        <v/>
      </c>
      <c r="D15" s="24" t="str">
        <v>아파트 전월세 · 최근 비교기간 3개월 (2026-04~2026-06) 72,084건 · 점유율 31.3%</v>
      </c>
      <c r="E15" s="24" t="str">
        <v/>
      </c>
      <c r="F15" s="24" t="str">
        <v/>
      </c>
      <c r="G15" s="24" t="str">
        <v/>
      </c>
      <c r="H15" s="24" t="str">
        <v/>
      </c>
      <c r="I15" s="24" t="str">
        <v/>
      </c>
      <c r="J15" s="24" t="str">
        <v/>
      </c>
    </row>
    <row r="16">
      <c r="A16" s="22" t="str">
        <v>부상 유형</v>
      </c>
      <c r="B16" s="24" t="str">
        <v/>
      </c>
      <c r="C16" s="24" t="str">
        <v/>
      </c>
      <c r="D16" s="24" t="str">
        <v>아파트 매매 · 점유율 3.3%p 변화 · 거래·비중 동반 확대</v>
      </c>
      <c r="E16" s="24" t="str">
        <v/>
      </c>
      <c r="F16" s="24" t="str">
        <v/>
      </c>
      <c r="G16" s="24" t="str">
        <v/>
      </c>
      <c r="H16" s="24" t="str">
        <v/>
      </c>
      <c r="I16" s="24" t="str">
        <v/>
      </c>
      <c r="J16" s="24" t="str">
        <v/>
      </c>
    </row>
    <row r="17">
      <c r="A17" s="22" t="str">
        <v>거래방식 전환</v>
      </c>
      <c r="B17" s="24" t="str">
        <v/>
      </c>
      <c r="C17" s="24" t="str">
        <v/>
      </c>
      <c r="D17" s="24" t="str">
        <v>매매 비중 회복 속 임대 월세화</v>
      </c>
      <c r="E17" s="24" t="str">
        <v/>
      </c>
      <c r="F17" s="24" t="str">
        <v/>
      </c>
      <c r="G17" s="24" t="str">
        <v/>
      </c>
      <c r="H17" s="24" t="str">
        <v/>
      </c>
      <c r="I17" s="24" t="str">
        <v/>
      </c>
      <c r="J17" s="24" t="str">
        <v/>
      </c>
    </row>
    <row r="18">
      <c r="A18" s="22" t="str">
        <v>지역 차이</v>
      </c>
      <c r="B18" s="24" t="str">
        <v/>
      </c>
      <c r="C18" s="24" t="str">
        <v/>
      </c>
      <c r="D18" s="24" t="str">
        <v>남양주시 · 임대 비중 확대·월세화 · 부상 유형 아파트 전월세</v>
      </c>
      <c r="E18" s="24" t="str">
        <v/>
      </c>
      <c r="F18" s="24" t="str">
        <v/>
      </c>
      <c r="G18" s="24" t="str">
        <v/>
      </c>
      <c r="H18" s="24" t="str">
        <v/>
      </c>
      <c r="I18" s="24" t="str">
        <v/>
      </c>
      <c r="J18" s="24" t="str">
        <v/>
      </c>
    </row>
    <row r="20">
      <c r="A20" s="10" t="str">
        <v>출처 및 활용</v>
      </c>
      <c r="B20" s="10" t="str">
        <v/>
      </c>
      <c r="C20" s="10" t="str">
        <v/>
      </c>
      <c r="D20" s="10" t="str">
        <v/>
      </c>
      <c r="E20" s="10" t="str">
        <v/>
      </c>
      <c r="F20" s="10" t="str">
        <v/>
      </c>
      <c r="G20" s="10" t="str">
        <v/>
      </c>
      <c r="H20" s="10" t="str">
        <v/>
      </c>
      <c r="I20" s="10" t="str">
        <v/>
      </c>
      <c r="J20" s="10" t="str">
        <v/>
      </c>
    </row>
    <row r="21">
      <c r="A21" s="25" t="str">
        <v>http://127.0.0.1:3000/realty/real-transactions/property-analysis?category=all&amp;level=city&amp;metro=41&amp;city=all&amp;dong=all&amp;startMonth=2025-08&amp;endMonth=2026-08&amp;cancelled=exclude</v>
      </c>
      <c r="B21" s="8" t="str">
        <v/>
      </c>
      <c r="C21" s="8" t="str">
        <v/>
      </c>
      <c r="D21" s="8" t="str">
        <v/>
      </c>
      <c r="E21" s="8" t="str">
        <v/>
      </c>
      <c r="F21" s="8" t="str">
        <v/>
      </c>
      <c r="G21" s="8" t="str">
        <v/>
      </c>
      <c r="H21" s="8" t="str">
        <v/>
      </c>
      <c r="I21" s="8" t="str">
        <v/>
      </c>
      <c r="J21" s="8" t="str">
        <v/>
      </c>
    </row>
    <row r="22">
      <c r="A22" s="8" t="str">
        <v>집계 중 월 (2026-07, 비교 계산 제외). 흐름 확인용으로만 표시하며 최근·직전 비교 신호, 최근 거래 수준, TOP10 변화 계산에서는 제외합니다.</v>
      </c>
      <c r="B22" s="8" t="str">
        <v/>
      </c>
      <c r="C22" s="8" t="str">
        <v/>
      </c>
      <c r="D22" s="8" t="str">
        <v/>
      </c>
      <c r="E22" s="8" t="str">
        <v/>
      </c>
      <c r="F22" s="8" t="str">
        <v/>
      </c>
      <c r="G22" s="8" t="str">
        <v/>
      </c>
      <c r="H22" s="8" t="str">
        <v/>
      </c>
      <c r="I22" s="8" t="str">
        <v/>
      </c>
      <c r="J22" s="8" t="str">
        <v/>
      </c>
    </row>
  </sheetData>
  <mergeCells count="41">
    <mergeCell ref="A1:J1"/>
    <mergeCell ref="A2:J2"/>
    <mergeCell ref="A3:J3"/>
    <mergeCell ref="A4:J4"/>
    <mergeCell ref="A6:J6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  <mergeCell ref="A12:J12"/>
    <mergeCell ref="A13:C13"/>
    <mergeCell ref="D13:J13"/>
    <mergeCell ref="A14:C14"/>
    <mergeCell ref="D14:J14"/>
    <mergeCell ref="A15:C15"/>
    <mergeCell ref="D15:J15"/>
    <mergeCell ref="A16:C16"/>
    <mergeCell ref="D16:J16"/>
    <mergeCell ref="A17:C17"/>
    <mergeCell ref="D17:J17"/>
    <mergeCell ref="A18:C18"/>
    <mergeCell ref="D18:J18"/>
    <mergeCell ref="A20:J20"/>
    <mergeCell ref="A21:J21"/>
    <mergeCell ref="A22:J22"/>
  </mergeCells>
  <hyperlinks>
    <hyperlink ref="A21" r:id="rId1"/>
  </hyperlinks>
  <pageMargins bottom="0.5" footer="0.3" header="0.3" left="0.4" right="0.4" top="0.5"/>
  <ignoredErrors>
    <ignoredError numberStoredAsText="1" sqref="A1:J22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P6896"/>
  <sheetViews>
    <sheetView workbookViewId="0" rightToLeft="0"/>
  </sheetViews>
  <cols>
    <col min="1" max="1" width="11.83203125" customWidth="1"/>
    <col min="2" max="2" width="10.83203125" customWidth="1"/>
    <col min="3" max="3" width="18.83203125" customWidth="1"/>
    <col min="4" max="4" width="18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  <col min="9" max="9" width="12.83203125" customWidth="1"/>
    <col min="10" max="10" width="14.83203125" customWidth="1"/>
    <col min="11" max="11" width="14.83203125" customWidth="1"/>
    <col min="12" max="12" width="18.83203125" customWidth="1"/>
    <col min="13" max="13" width="15.83203125" customWidth="1"/>
    <col min="14" max="14" width="18.83203125" customWidth="1"/>
    <col min="15" max="15" width="18.83203125" customWidth="1"/>
    <col min="16" max="16" width="16.83203125" customWidth="1"/>
  </cols>
  <sheetData>
    <row r="1" ht="32" customHeight="1">
      <c r="A1" s="4" t="str">
        <v>부동산별 실거래 흐름 분석 리포트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24" customHeight="1">
      <c r="A2" s="6" t="str">
        <v>리포트 계산에 사용한 월×하위지역×부동산유형 집계 원자료입니다. 계약 1건 단위 신고 원천자료는 아닙니다.</v>
      </c>
      <c r="B2" s="6" t="str">
        <v/>
      </c>
      <c r="C2" s="6" t="str">
        <v/>
      </c>
      <c r="D2" s="6" t="str">
        <v/>
      </c>
      <c r="E2" s="6" t="str">
        <v/>
      </c>
      <c r="F2" s="6" t="str">
        <v/>
      </c>
      <c r="G2" s="6" t="str">
        <v/>
      </c>
      <c r="H2" s="6" t="str">
        <v/>
      </c>
      <c r="I2" s="6" t="str">
        <v/>
      </c>
      <c r="J2" s="6" t="str">
        <v/>
      </c>
      <c r="K2" s="6" t="str">
        <v/>
      </c>
      <c r="L2" s="6" t="str">
        <v/>
      </c>
      <c r="M2" s="6" t="str">
        <v/>
      </c>
      <c r="N2" s="6" t="str">
        <v/>
      </c>
      <c r="O2" s="6" t="str">
        <v/>
      </c>
      <c r="P2" s="6" t="str">
        <v/>
      </c>
    </row>
    <row r="3" ht="20" customHeight="1">
      <c r="A3" s="8" t="str">
        <v>지역 경기도 · 유형 전체 부동산 · 조회기간 2025-08 ~ 2026-08</v>
      </c>
      <c r="B3" s="8" t="str">
        <v/>
      </c>
      <c r="C3" s="8" t="str">
        <v/>
      </c>
      <c r="D3" s="8" t="str">
        <v/>
      </c>
      <c r="E3" s="8" t="str">
        <v/>
      </c>
      <c r="F3" s="8" t="str">
        <v/>
      </c>
      <c r="G3" s="8" t="str">
        <v/>
      </c>
      <c r="H3" s="8" t="str">
        <v/>
      </c>
      <c r="I3" s="8" t="str">
        <v/>
      </c>
      <c r="J3" s="8" t="str">
        <v/>
      </c>
      <c r="K3" s="8" t="str">
        <v/>
      </c>
      <c r="L3" s="8" t="str">
        <v/>
      </c>
      <c r="M3" s="8" t="str">
        <v/>
      </c>
      <c r="N3" s="8" t="str">
        <v/>
      </c>
      <c r="O3" s="8" t="str">
        <v/>
      </c>
      <c r="P3" s="8" t="str">
        <v/>
      </c>
    </row>
    <row r="4" ht="20" customHeight="1">
      <c r="A4" s="8" t="str">
        <v>데이터 업데이트 2026-08-17 08:40 · 취소거래 제외 · 물건 소재지 기준</v>
      </c>
      <c r="B4" s="8" t="str">
        <v/>
      </c>
      <c r="C4" s="8" t="str">
        <v/>
      </c>
      <c r="D4" s="8" t="str">
        <v/>
      </c>
      <c r="E4" s="8" t="str">
        <v/>
      </c>
      <c r="F4" s="8" t="str">
        <v/>
      </c>
      <c r="G4" s="8" t="str">
        <v/>
      </c>
      <c r="H4" s="8" t="str">
        <v/>
      </c>
      <c r="I4" s="8" t="str">
        <v/>
      </c>
      <c r="J4" s="8" t="str">
        <v/>
      </c>
      <c r="K4" s="8" t="str">
        <v/>
      </c>
      <c r="L4" s="8" t="str">
        <v/>
      </c>
      <c r="M4" s="8" t="str">
        <v/>
      </c>
      <c r="N4" s="8" t="str">
        <v/>
      </c>
      <c r="O4" s="8" t="str">
        <v/>
      </c>
      <c r="P4" s="8" t="str">
        <v/>
      </c>
    </row>
    <row r="5" ht="8" customHeight="1"/>
    <row r="6" ht="28" customHeight="1">
      <c r="A6" s="19" t="str">
        <v>기준월</v>
      </c>
      <c r="B6" s="19" t="str">
        <v>데이터상태</v>
      </c>
      <c r="C6" s="19" t="str">
        <v>지역명</v>
      </c>
      <c r="D6" s="19" t="str">
        <v>부동산유형</v>
      </c>
      <c r="E6" s="19" t="str">
        <v>거래건수</v>
      </c>
      <c r="F6" s="19" t="str">
        <v>매매건수</v>
      </c>
      <c r="G6" s="19" t="str">
        <v>전세건수</v>
      </c>
      <c r="H6" s="19" t="str">
        <v>월세건수</v>
      </c>
      <c r="I6" s="19" t="str">
        <v>임대건수</v>
      </c>
      <c r="J6" s="19" t="str">
        <v>거래유형합계</v>
      </c>
      <c r="K6" s="19" t="str">
        <v>건수검증차이</v>
      </c>
      <c r="L6" s="19" t="str">
        <v>총거래금액(원)</v>
      </c>
      <c r="M6" s="19" t="str">
        <v>총면적(㎡)</v>
      </c>
      <c r="N6" s="19" t="str">
        <v>평균거래금액(원)</v>
      </c>
      <c r="O6" s="19" t="str">
        <v>평균평당가(원)</v>
      </c>
      <c r="P6" s="19" t="str">
        <v>임대내월세비중</v>
      </c>
    </row>
    <row r="7">
      <c r="A7" s="24" t="str">
        <v>2025-08</v>
      </c>
      <c r="B7" s="24" t="str">
        <v>비교 반영</v>
      </c>
      <c r="C7" s="24" t="str">
        <v>가평군</v>
      </c>
      <c r="D7" s="24" t="str">
        <v>공장창고</v>
      </c>
      <c r="E7" s="26">
        <v>1</v>
      </c>
      <c r="F7" s="26">
        <v>1</v>
      </c>
      <c r="G7" s="26">
        <v>0</v>
      </c>
      <c r="H7" s="26">
        <v>0</v>
      </c>
      <c r="I7" s="26">
        <f>G7+H7</f>
        <v>0</v>
      </c>
      <c r="J7" s="26">
        <f>SUM(F7:H7)</f>
        <v>1</v>
      </c>
      <c r="K7" s="26">
        <f>E7-J7</f>
        <v>0</v>
      </c>
      <c r="L7" s="27">
        <v>230000000</v>
      </c>
      <c r="M7" s="45">
        <v>195.5</v>
      </c>
      <c r="N7" s="27">
        <v>230000000</v>
      </c>
      <c r="O7" s="27">
        <v>3889159</v>
      </c>
      <c r="P7" s="37">
        <f>IF(I7=0,0,H7/I7)</f>
        <v>0</v>
      </c>
    </row>
    <row r="8">
      <c r="A8" s="24" t="str">
        <v>2025-08</v>
      </c>
      <c r="B8" s="24" t="str">
        <v>비교 반영</v>
      </c>
      <c r="C8" s="24" t="str">
        <v>가평군</v>
      </c>
      <c r="D8" s="24" t="str">
        <v>다가구 매매</v>
      </c>
      <c r="E8" s="26">
        <v>16</v>
      </c>
      <c r="F8" s="26">
        <v>16</v>
      </c>
      <c r="G8" s="26">
        <v>0</v>
      </c>
      <c r="H8" s="26">
        <v>0</v>
      </c>
      <c r="I8" s="26">
        <f>G8+H8</f>
        <v>0</v>
      </c>
      <c r="J8" s="26">
        <f>SUM(F8:H8)</f>
        <v>16</v>
      </c>
      <c r="K8" s="26">
        <f>E8-J8</f>
        <v>0</v>
      </c>
      <c r="L8" s="27">
        <v>3458020000</v>
      </c>
      <c r="M8" s="45">
        <v>1577.91</v>
      </c>
      <c r="N8" s="27">
        <v>216126250</v>
      </c>
      <c r="O8" s="27">
        <v>7244691</v>
      </c>
      <c r="P8" s="37">
        <f>IF(I8=0,0,H8/I8)</f>
        <v>0</v>
      </c>
    </row>
    <row r="9">
      <c r="A9" s="24" t="str">
        <v>2025-08</v>
      </c>
      <c r="B9" s="24" t="str">
        <v>비교 반영</v>
      </c>
      <c r="C9" s="24" t="str">
        <v>가평군</v>
      </c>
      <c r="D9" s="24" t="str">
        <v>다가구 전월세</v>
      </c>
      <c r="E9" s="26">
        <v>35</v>
      </c>
      <c r="F9" s="26">
        <v>0</v>
      </c>
      <c r="G9" s="26">
        <v>5</v>
      </c>
      <c r="H9" s="26">
        <v>30</v>
      </c>
      <c r="I9" s="26">
        <f>G9+H9</f>
        <v>35</v>
      </c>
      <c r="J9" s="26">
        <f>SUM(F9:H9)</f>
        <v>35</v>
      </c>
      <c r="K9" s="26">
        <f>E9-J9</f>
        <v>0</v>
      </c>
      <c r="L9" s="27">
        <v>1127000000</v>
      </c>
      <c r="M9" s="45">
        <v>2502.29</v>
      </c>
      <c r="N9" s="27">
        <v>32200000</v>
      </c>
      <c r="O9" s="27">
        <v>1488884</v>
      </c>
      <c r="P9" s="37">
        <f>IF(I9=0,0,H9/I9)</f>
        <v>0.8571428571428571</v>
      </c>
    </row>
    <row r="10">
      <c r="A10" s="24" t="str">
        <v>2025-08</v>
      </c>
      <c r="B10" s="24" t="str">
        <v>비교 반영</v>
      </c>
      <c r="C10" s="24" t="str">
        <v>가평군</v>
      </c>
      <c r="D10" s="24" t="str">
        <v>다세대 매매</v>
      </c>
      <c r="E10" s="26">
        <v>10</v>
      </c>
      <c r="F10" s="26">
        <v>10</v>
      </c>
      <c r="G10" s="26">
        <v>0</v>
      </c>
      <c r="H10" s="26">
        <v>0</v>
      </c>
      <c r="I10" s="26">
        <f>G10+H10</f>
        <v>0</v>
      </c>
      <c r="J10" s="26">
        <f>SUM(F10:H10)</f>
        <v>10</v>
      </c>
      <c r="K10" s="26">
        <f>E10-J10</f>
        <v>0</v>
      </c>
      <c r="L10" s="27">
        <v>837500000</v>
      </c>
      <c r="M10" s="45">
        <v>508.045</v>
      </c>
      <c r="N10" s="27">
        <v>83750000</v>
      </c>
      <c r="O10" s="27">
        <v>5449507</v>
      </c>
      <c r="P10" s="37">
        <f>IF(I10=0,0,H10/I10)</f>
        <v>0</v>
      </c>
    </row>
    <row r="11">
      <c r="A11" s="24" t="str">
        <v>2025-08</v>
      </c>
      <c r="B11" s="24" t="str">
        <v>비교 반영</v>
      </c>
      <c r="C11" s="24" t="str">
        <v>가평군</v>
      </c>
      <c r="D11" s="24" t="str">
        <v>다세대 전월세</v>
      </c>
      <c r="E11" s="26">
        <v>46</v>
      </c>
      <c r="F11" s="26">
        <v>0</v>
      </c>
      <c r="G11" s="26">
        <v>10</v>
      </c>
      <c r="H11" s="26">
        <v>36</v>
      </c>
      <c r="I11" s="26">
        <f>G11+H11</f>
        <v>46</v>
      </c>
      <c r="J11" s="26">
        <f>SUM(F11:H11)</f>
        <v>46</v>
      </c>
      <c r="K11" s="26">
        <f>E11-J11</f>
        <v>0</v>
      </c>
      <c r="L11" s="27">
        <v>1589610000</v>
      </c>
      <c r="M11" s="45">
        <v>2174.215</v>
      </c>
      <c r="N11" s="27">
        <v>34556739</v>
      </c>
      <c r="O11" s="27">
        <v>2416922</v>
      </c>
      <c r="P11" s="37">
        <f>IF(I11=0,0,H11/I11)</f>
        <v>0.782608695652174</v>
      </c>
    </row>
    <row r="12">
      <c r="A12" s="24" t="str">
        <v>2025-08</v>
      </c>
      <c r="B12" s="24" t="str">
        <v>비교 반영</v>
      </c>
      <c r="C12" s="24" t="str">
        <v>가평군</v>
      </c>
      <c r="D12" s="24" t="str">
        <v>분양권</v>
      </c>
      <c r="E12" s="26">
        <v>4</v>
      </c>
      <c r="F12" s="26">
        <v>4</v>
      </c>
      <c r="G12" s="26">
        <v>0</v>
      </c>
      <c r="H12" s="26">
        <v>0</v>
      </c>
      <c r="I12" s="26">
        <f>G12+H12</f>
        <v>0</v>
      </c>
      <c r="J12" s="26">
        <f>SUM(F12:H12)</f>
        <v>4</v>
      </c>
      <c r="K12" s="26">
        <f>E12-J12</f>
        <v>0</v>
      </c>
      <c r="L12" s="27">
        <v>1549180000</v>
      </c>
      <c r="M12" s="45">
        <v>314.504</v>
      </c>
      <c r="N12" s="27">
        <v>387295000</v>
      </c>
      <c r="O12" s="27">
        <v>16283596</v>
      </c>
      <c r="P12" s="37">
        <f>IF(I12=0,0,H12/I12)</f>
        <v>0</v>
      </c>
    </row>
    <row r="13">
      <c r="A13" s="24" t="str">
        <v>2025-08</v>
      </c>
      <c r="B13" s="24" t="str">
        <v>비교 반영</v>
      </c>
      <c r="C13" s="24" t="str">
        <v>가평군</v>
      </c>
      <c r="D13" s="24" t="str">
        <v>상가</v>
      </c>
      <c r="E13" s="26">
        <v>9</v>
      </c>
      <c r="F13" s="26">
        <v>9</v>
      </c>
      <c r="G13" s="26">
        <v>0</v>
      </c>
      <c r="H13" s="26">
        <v>0</v>
      </c>
      <c r="I13" s="26">
        <f>G13+H13</f>
        <v>0</v>
      </c>
      <c r="J13" s="26">
        <f>SUM(F13:H13)</f>
        <v>9</v>
      </c>
      <c r="K13" s="26">
        <f>E13-J13</f>
        <v>0</v>
      </c>
      <c r="L13" s="27">
        <v>1704190000</v>
      </c>
      <c r="M13" s="45">
        <v>671.1</v>
      </c>
      <c r="N13" s="27">
        <v>189354444</v>
      </c>
      <c r="O13" s="27">
        <v>8394704</v>
      </c>
      <c r="P13" s="37">
        <f>IF(I13=0,0,H13/I13)</f>
        <v>0</v>
      </c>
    </row>
    <row r="14">
      <c r="A14" s="24" t="str">
        <v>2025-08</v>
      </c>
      <c r="B14" s="24" t="str">
        <v>비교 반영</v>
      </c>
      <c r="C14" s="24" t="str">
        <v>가평군</v>
      </c>
      <c r="D14" s="24" t="str">
        <v>아파트 매매</v>
      </c>
      <c r="E14" s="26">
        <v>26</v>
      </c>
      <c r="F14" s="26">
        <v>26</v>
      </c>
      <c r="G14" s="26">
        <v>0</v>
      </c>
      <c r="H14" s="26">
        <v>0</v>
      </c>
      <c r="I14" s="26">
        <f>G14+H14</f>
        <v>0</v>
      </c>
      <c r="J14" s="26">
        <f>SUM(F14:H14)</f>
        <v>26</v>
      </c>
      <c r="K14" s="26">
        <f>E14-J14</f>
        <v>0</v>
      </c>
      <c r="L14" s="27">
        <v>5596500000</v>
      </c>
      <c r="M14" s="45">
        <v>1938.707</v>
      </c>
      <c r="N14" s="27">
        <v>215250000</v>
      </c>
      <c r="O14" s="27">
        <v>9542870</v>
      </c>
      <c r="P14" s="37">
        <f>IF(I14=0,0,H14/I14)</f>
        <v>0</v>
      </c>
    </row>
    <row r="15">
      <c r="A15" s="24" t="str">
        <v>2025-08</v>
      </c>
      <c r="B15" s="24" t="str">
        <v>비교 반영</v>
      </c>
      <c r="C15" s="24" t="str">
        <v>가평군</v>
      </c>
      <c r="D15" s="24" t="str">
        <v>아파트 전월세</v>
      </c>
      <c r="E15" s="26">
        <v>37</v>
      </c>
      <c r="F15" s="26">
        <v>0</v>
      </c>
      <c r="G15" s="26">
        <v>23</v>
      </c>
      <c r="H15" s="26">
        <v>14</v>
      </c>
      <c r="I15" s="26">
        <f>G15+H15</f>
        <v>37</v>
      </c>
      <c r="J15" s="26">
        <f>SUM(F15:H15)</f>
        <v>37</v>
      </c>
      <c r="K15" s="26">
        <f>E15-J15</f>
        <v>0</v>
      </c>
      <c r="L15" s="27">
        <v>4990300000</v>
      </c>
      <c r="M15" s="45">
        <v>2694.389</v>
      </c>
      <c r="N15" s="27">
        <v>134872973</v>
      </c>
      <c r="O15" s="27">
        <v>6122670</v>
      </c>
      <c r="P15" s="37">
        <f>IF(I15=0,0,H15/I15)</f>
        <v>0.3783783783783784</v>
      </c>
    </row>
    <row r="16">
      <c r="A16" s="24" t="str">
        <v>2025-08</v>
      </c>
      <c r="B16" s="24" t="str">
        <v>비교 반영</v>
      </c>
      <c r="C16" s="24" t="str">
        <v>가평군</v>
      </c>
      <c r="D16" s="24" t="str">
        <v>토지</v>
      </c>
      <c r="E16" s="26">
        <v>239</v>
      </c>
      <c r="F16" s="26">
        <v>239</v>
      </c>
      <c r="G16" s="26">
        <v>0</v>
      </c>
      <c r="H16" s="26">
        <v>0</v>
      </c>
      <c r="I16" s="26">
        <f>G16+H16</f>
        <v>0</v>
      </c>
      <c r="J16" s="26">
        <f>SUM(F16:H16)</f>
        <v>239</v>
      </c>
      <c r="K16" s="26">
        <f>E16-J16</f>
        <v>0</v>
      </c>
      <c r="L16" s="27">
        <v>14762380000</v>
      </c>
      <c r="M16" s="45">
        <v>180049.41</v>
      </c>
      <c r="N16" s="27">
        <v>61767280</v>
      </c>
      <c r="O16" s="27">
        <v>271044</v>
      </c>
      <c r="P16" s="37">
        <f>IF(I16=0,0,H16/I16)</f>
        <v>0</v>
      </c>
    </row>
    <row r="17">
      <c r="A17" s="24" t="str">
        <v>2025-08</v>
      </c>
      <c r="B17" s="24" t="str">
        <v>비교 반영</v>
      </c>
      <c r="C17" s="24" t="str">
        <v>고양시 덕양구</v>
      </c>
      <c r="D17" s="24" t="str">
        <v>공장창고</v>
      </c>
      <c r="E17" s="26">
        <v>5</v>
      </c>
      <c r="F17" s="26">
        <v>5</v>
      </c>
      <c r="G17" s="26">
        <v>0</v>
      </c>
      <c r="H17" s="26">
        <v>0</v>
      </c>
      <c r="I17" s="26">
        <f>G17+H17</f>
        <v>0</v>
      </c>
      <c r="J17" s="26">
        <f>SUM(F17:H17)</f>
        <v>5</v>
      </c>
      <c r="K17" s="26">
        <f>E17-J17</f>
        <v>0</v>
      </c>
      <c r="L17" s="27">
        <v>4236000000</v>
      </c>
      <c r="M17" s="45">
        <v>1295.04</v>
      </c>
      <c r="N17" s="27">
        <v>847200000</v>
      </c>
      <c r="O17" s="27">
        <v>10813029</v>
      </c>
      <c r="P17" s="37">
        <f>IF(I17=0,0,H17/I17)</f>
        <v>0</v>
      </c>
    </row>
    <row r="18">
      <c r="A18" s="24" t="str">
        <v>2025-08</v>
      </c>
      <c r="B18" s="24" t="str">
        <v>비교 반영</v>
      </c>
      <c r="C18" s="24" t="str">
        <v>고양시 덕양구</v>
      </c>
      <c r="D18" s="24" t="str">
        <v>다가구 매매</v>
      </c>
      <c r="E18" s="26">
        <v>6</v>
      </c>
      <c r="F18" s="26">
        <v>6</v>
      </c>
      <c r="G18" s="26">
        <v>0</v>
      </c>
      <c r="H18" s="26">
        <v>0</v>
      </c>
      <c r="I18" s="26">
        <f>G18+H18</f>
        <v>0</v>
      </c>
      <c r="J18" s="26">
        <f>SUM(F18:H18)</f>
        <v>6</v>
      </c>
      <c r="K18" s="26">
        <f>E18-J18</f>
        <v>0</v>
      </c>
      <c r="L18" s="27">
        <v>5632530000</v>
      </c>
      <c r="M18" s="45">
        <v>1501.17</v>
      </c>
      <c r="N18" s="27">
        <v>938755000</v>
      </c>
      <c r="O18" s="27">
        <v>12403614</v>
      </c>
      <c r="P18" s="37">
        <f>IF(I18=0,0,H18/I18)</f>
        <v>0</v>
      </c>
    </row>
    <row r="19">
      <c r="A19" s="24" t="str">
        <v>2025-08</v>
      </c>
      <c r="B19" s="24" t="str">
        <v>비교 반영</v>
      </c>
      <c r="C19" s="24" t="str">
        <v>고양시 덕양구</v>
      </c>
      <c r="D19" s="24" t="str">
        <v>다가구 전월세</v>
      </c>
      <c r="E19" s="26">
        <v>359</v>
      </c>
      <c r="F19" s="26">
        <v>0</v>
      </c>
      <c r="G19" s="26">
        <v>85</v>
      </c>
      <c r="H19" s="26">
        <v>274</v>
      </c>
      <c r="I19" s="26">
        <f>G19+H19</f>
        <v>359</v>
      </c>
      <c r="J19" s="26">
        <f>SUM(F19:H19)</f>
        <v>359</v>
      </c>
      <c r="K19" s="26">
        <f>E19-J19</f>
        <v>0</v>
      </c>
      <c r="L19" s="27">
        <v>21739400000</v>
      </c>
      <c r="M19" s="45">
        <v>17183.043</v>
      </c>
      <c r="N19" s="27">
        <v>60555432</v>
      </c>
      <c r="O19" s="27">
        <v>4182366</v>
      </c>
      <c r="P19" s="37">
        <f>IF(I19=0,0,H19/I19)</f>
        <v>0.7632311977715878</v>
      </c>
    </row>
    <row r="20">
      <c r="A20" s="24" t="str">
        <v>2025-08</v>
      </c>
      <c r="B20" s="24" t="str">
        <v>비교 반영</v>
      </c>
      <c r="C20" s="24" t="str">
        <v>고양시 덕양구</v>
      </c>
      <c r="D20" s="24" t="str">
        <v>다세대 매매</v>
      </c>
      <c r="E20" s="26">
        <v>67</v>
      </c>
      <c r="F20" s="26">
        <v>67</v>
      </c>
      <c r="G20" s="26">
        <v>0</v>
      </c>
      <c r="H20" s="26">
        <v>0</v>
      </c>
      <c r="I20" s="26">
        <f>G20+H20</f>
        <v>0</v>
      </c>
      <c r="J20" s="26">
        <f>SUM(F20:H20)</f>
        <v>67</v>
      </c>
      <c r="K20" s="26">
        <f>E20-J20</f>
        <v>0</v>
      </c>
      <c r="L20" s="27">
        <v>13925040000</v>
      </c>
      <c r="M20" s="45">
        <v>3328.427</v>
      </c>
      <c r="N20" s="27">
        <v>207836418</v>
      </c>
      <c r="O20" s="27">
        <v>13830313</v>
      </c>
      <c r="P20" s="37">
        <f>IF(I20=0,0,H20/I20)</f>
        <v>0</v>
      </c>
    </row>
    <row r="21">
      <c r="A21" s="24" t="str">
        <v>2025-08</v>
      </c>
      <c r="B21" s="24" t="str">
        <v>비교 반영</v>
      </c>
      <c r="C21" s="24" t="str">
        <v>고양시 덕양구</v>
      </c>
      <c r="D21" s="24" t="str">
        <v>다세대 전월세</v>
      </c>
      <c r="E21" s="26">
        <v>181</v>
      </c>
      <c r="F21" s="26">
        <v>0</v>
      </c>
      <c r="G21" s="26">
        <v>47</v>
      </c>
      <c r="H21" s="26">
        <v>134</v>
      </c>
      <c r="I21" s="26">
        <f>G21+H21</f>
        <v>181</v>
      </c>
      <c r="J21" s="26">
        <f>SUM(F21:H21)</f>
        <v>181</v>
      </c>
      <c r="K21" s="26">
        <f>E21-J21</f>
        <v>0</v>
      </c>
      <c r="L21" s="27">
        <v>14164200000</v>
      </c>
      <c r="M21" s="45">
        <v>9383.414</v>
      </c>
      <c r="N21" s="27">
        <v>78255249</v>
      </c>
      <c r="O21" s="27">
        <v>4990060</v>
      </c>
      <c r="P21" s="37">
        <f>IF(I21=0,0,H21/I21)</f>
        <v>0.7403314917127072</v>
      </c>
    </row>
    <row r="22">
      <c r="A22" s="24" t="str">
        <v>2025-08</v>
      </c>
      <c r="B22" s="24" t="str">
        <v>비교 반영</v>
      </c>
      <c r="C22" s="24" t="str">
        <v>고양시 덕양구</v>
      </c>
      <c r="D22" s="24" t="str">
        <v>분양권</v>
      </c>
      <c r="E22" s="26">
        <v>2</v>
      </c>
      <c r="F22" s="26">
        <v>2</v>
      </c>
      <c r="G22" s="26">
        <v>0</v>
      </c>
      <c r="H22" s="26">
        <v>0</v>
      </c>
      <c r="I22" s="26">
        <f>G22+H22</f>
        <v>0</v>
      </c>
      <c r="J22" s="26">
        <f>SUM(F22:H22)</f>
        <v>2</v>
      </c>
      <c r="K22" s="26">
        <f>E22-J22</f>
        <v>0</v>
      </c>
      <c r="L22" s="27">
        <v>1043050000</v>
      </c>
      <c r="M22" s="45">
        <v>119.984</v>
      </c>
      <c r="N22" s="27">
        <v>521525000</v>
      </c>
      <c r="O22" s="27">
        <v>28737990</v>
      </c>
      <c r="P22" s="37">
        <f>IF(I22=0,0,H22/I22)</f>
        <v>0</v>
      </c>
    </row>
    <row r="23">
      <c r="A23" s="24" t="str">
        <v>2025-08</v>
      </c>
      <c r="B23" s="24" t="str">
        <v>비교 반영</v>
      </c>
      <c r="C23" s="24" t="str">
        <v>고양시 덕양구</v>
      </c>
      <c r="D23" s="24" t="str">
        <v>상가</v>
      </c>
      <c r="E23" s="26">
        <v>52</v>
      </c>
      <c r="F23" s="26">
        <v>52</v>
      </c>
      <c r="G23" s="26">
        <v>0</v>
      </c>
      <c r="H23" s="26">
        <v>0</v>
      </c>
      <c r="I23" s="26">
        <f>G23+H23</f>
        <v>0</v>
      </c>
      <c r="J23" s="26">
        <f>SUM(F23:H23)</f>
        <v>52</v>
      </c>
      <c r="K23" s="26">
        <f>E23-J23</f>
        <v>0</v>
      </c>
      <c r="L23" s="27">
        <v>13549110000</v>
      </c>
      <c r="M23" s="45">
        <v>3004.32</v>
      </c>
      <c r="N23" s="27">
        <v>260559808</v>
      </c>
      <c r="O23" s="27">
        <v>14908680</v>
      </c>
      <c r="P23" s="37">
        <f>IF(I23=0,0,H23/I23)</f>
        <v>0</v>
      </c>
    </row>
    <row r="24">
      <c r="A24" s="24" t="str">
        <v>2025-08</v>
      </c>
      <c r="B24" s="24" t="str">
        <v>비교 반영</v>
      </c>
      <c r="C24" s="24" t="str">
        <v>고양시 덕양구</v>
      </c>
      <c r="D24" s="24" t="str">
        <v>아파트 매매</v>
      </c>
      <c r="E24" s="26">
        <v>221</v>
      </c>
      <c r="F24" s="26">
        <v>221</v>
      </c>
      <c r="G24" s="26">
        <v>0</v>
      </c>
      <c r="H24" s="26">
        <v>0</v>
      </c>
      <c r="I24" s="26">
        <f>G24+H24</f>
        <v>0</v>
      </c>
      <c r="J24" s="26">
        <f>SUM(F24:H24)</f>
        <v>221</v>
      </c>
      <c r="K24" s="26">
        <f>E24-J24</f>
        <v>0</v>
      </c>
      <c r="L24" s="27">
        <v>120346500000</v>
      </c>
      <c r="M24" s="45">
        <v>16466.666</v>
      </c>
      <c r="N24" s="27">
        <v>544554299</v>
      </c>
      <c r="O24" s="27">
        <v>24160304</v>
      </c>
      <c r="P24" s="37">
        <f>IF(I24=0,0,H24/I24)</f>
        <v>0</v>
      </c>
    </row>
    <row r="25">
      <c r="A25" s="24" t="str">
        <v>2025-08</v>
      </c>
      <c r="B25" s="24" t="str">
        <v>비교 반영</v>
      </c>
      <c r="C25" s="24" t="str">
        <v>고양시 덕양구</v>
      </c>
      <c r="D25" s="24" t="str">
        <v>아파트 전월세</v>
      </c>
      <c r="E25" s="26">
        <v>966</v>
      </c>
      <c r="F25" s="26">
        <v>0</v>
      </c>
      <c r="G25" s="26">
        <v>477</v>
      </c>
      <c r="H25" s="26">
        <v>489</v>
      </c>
      <c r="I25" s="26">
        <f>G25+H25</f>
        <v>966</v>
      </c>
      <c r="J25" s="26">
        <f>SUM(F25:H25)</f>
        <v>966</v>
      </c>
      <c r="K25" s="26">
        <f>E25-J25</f>
        <v>0</v>
      </c>
      <c r="L25" s="27">
        <v>198641690000</v>
      </c>
      <c r="M25" s="45">
        <v>61293.5</v>
      </c>
      <c r="N25" s="27">
        <v>205633219</v>
      </c>
      <c r="O25" s="27">
        <v>10713481</v>
      </c>
      <c r="P25" s="37">
        <f>IF(I25=0,0,H25/I25)</f>
        <v>0.5062111801242236</v>
      </c>
    </row>
    <row r="26">
      <c r="A26" s="24" t="str">
        <v>2025-08</v>
      </c>
      <c r="B26" s="24" t="str">
        <v>비교 반영</v>
      </c>
      <c r="C26" s="24" t="str">
        <v>고양시 덕양구</v>
      </c>
      <c r="D26" s="24" t="str">
        <v>오피스텔 매매</v>
      </c>
      <c r="E26" s="26">
        <v>109</v>
      </c>
      <c r="F26" s="26">
        <v>109</v>
      </c>
      <c r="G26" s="26">
        <v>0</v>
      </c>
      <c r="H26" s="26">
        <v>0</v>
      </c>
      <c r="I26" s="26">
        <f>G26+H26</f>
        <v>0</v>
      </c>
      <c r="J26" s="26">
        <f>SUM(F26:H26)</f>
        <v>109</v>
      </c>
      <c r="K26" s="26">
        <f>E26-J26</f>
        <v>0</v>
      </c>
      <c r="L26" s="27">
        <v>44915050000</v>
      </c>
      <c r="M26" s="45">
        <v>6918.976</v>
      </c>
      <c r="N26" s="27">
        <v>412064679</v>
      </c>
      <c r="O26" s="27">
        <v>21459750</v>
      </c>
      <c r="P26" s="37">
        <f>IF(I26=0,0,H26/I26)</f>
        <v>0</v>
      </c>
    </row>
    <row r="27">
      <c r="A27" s="24" t="str">
        <v>2025-08</v>
      </c>
      <c r="B27" s="24" t="str">
        <v>비교 반영</v>
      </c>
      <c r="C27" s="24" t="str">
        <v>고양시 덕양구</v>
      </c>
      <c r="D27" s="24" t="str">
        <v>오피스텔 전월세</v>
      </c>
      <c r="E27" s="26">
        <v>471</v>
      </c>
      <c r="F27" s="26">
        <v>0</v>
      </c>
      <c r="G27" s="26">
        <v>170</v>
      </c>
      <c r="H27" s="26">
        <v>301</v>
      </c>
      <c r="I27" s="26">
        <f>G27+H27</f>
        <v>471</v>
      </c>
      <c r="J27" s="26">
        <f>SUM(F27:H27)</f>
        <v>471</v>
      </c>
      <c r="K27" s="26">
        <f>E27-J27</f>
        <v>0</v>
      </c>
      <c r="L27" s="27">
        <v>74618420000</v>
      </c>
      <c r="M27" s="45">
        <v>22617.75</v>
      </c>
      <c r="N27" s="27">
        <v>158425520</v>
      </c>
      <c r="O27" s="27">
        <v>10906145</v>
      </c>
      <c r="P27" s="37">
        <f>IF(I27=0,0,H27/I27)</f>
        <v>0.6390658174097664</v>
      </c>
    </row>
    <row r="28">
      <c r="A28" s="24" t="str">
        <v>2025-08</v>
      </c>
      <c r="B28" s="24" t="str">
        <v>비교 반영</v>
      </c>
      <c r="C28" s="24" t="str">
        <v>고양시 덕양구</v>
      </c>
      <c r="D28" s="24" t="str">
        <v>토지</v>
      </c>
      <c r="E28" s="26">
        <v>54</v>
      </c>
      <c r="F28" s="26">
        <v>54</v>
      </c>
      <c r="G28" s="26">
        <v>0</v>
      </c>
      <c r="H28" s="26">
        <v>0</v>
      </c>
      <c r="I28" s="26">
        <f>G28+H28</f>
        <v>0</v>
      </c>
      <c r="J28" s="26">
        <f>SUM(F28:H28)</f>
        <v>54</v>
      </c>
      <c r="K28" s="26">
        <f>E28-J28</f>
        <v>0</v>
      </c>
      <c r="L28" s="27">
        <v>11602180000</v>
      </c>
      <c r="M28" s="45">
        <v>102456.14</v>
      </c>
      <c r="N28" s="27">
        <v>214855185</v>
      </c>
      <c r="O28" s="27">
        <v>374349</v>
      </c>
      <c r="P28" s="37">
        <f>IF(I28=0,0,H28/I28)</f>
        <v>0</v>
      </c>
    </row>
    <row r="29">
      <c r="A29" s="24" t="str">
        <v>2025-08</v>
      </c>
      <c r="B29" s="24" t="str">
        <v>비교 반영</v>
      </c>
      <c r="C29" s="24" t="str">
        <v>고양시 일산동구</v>
      </c>
      <c r="D29" s="24" t="str">
        <v>공장창고</v>
      </c>
      <c r="E29" s="26">
        <v>5</v>
      </c>
      <c r="F29" s="26">
        <v>5</v>
      </c>
      <c r="G29" s="26">
        <v>0</v>
      </c>
      <c r="H29" s="26">
        <v>0</v>
      </c>
      <c r="I29" s="26">
        <f>G29+H29</f>
        <v>0</v>
      </c>
      <c r="J29" s="26">
        <f>SUM(F29:H29)</f>
        <v>5</v>
      </c>
      <c r="K29" s="26">
        <f>E29-J29</f>
        <v>0</v>
      </c>
      <c r="L29" s="27">
        <v>5995000000</v>
      </c>
      <c r="M29" s="45">
        <v>1429.33</v>
      </c>
      <c r="N29" s="27">
        <v>1199000000</v>
      </c>
      <c r="O29" s="27">
        <v>13865364</v>
      </c>
      <c r="P29" s="37">
        <f>IF(I29=0,0,H29/I29)</f>
        <v>0</v>
      </c>
    </row>
    <row r="30">
      <c r="A30" s="24" t="str">
        <v>2025-08</v>
      </c>
      <c r="B30" s="24" t="str">
        <v>비교 반영</v>
      </c>
      <c r="C30" s="24" t="str">
        <v>고양시 일산동구</v>
      </c>
      <c r="D30" s="24" t="str">
        <v>다가구 매매</v>
      </c>
      <c r="E30" s="26">
        <v>1</v>
      </c>
      <c r="F30" s="26">
        <v>1</v>
      </c>
      <c r="G30" s="26">
        <v>0</v>
      </c>
      <c r="H30" s="26">
        <v>0</v>
      </c>
      <c r="I30" s="26">
        <f>G30+H30</f>
        <v>0</v>
      </c>
      <c r="J30" s="26">
        <f>SUM(F30:H30)</f>
        <v>1</v>
      </c>
      <c r="K30" s="26">
        <f>E30-J30</f>
        <v>0</v>
      </c>
      <c r="L30" s="27">
        <v>1055000000</v>
      </c>
      <c r="M30" s="45">
        <v>168.9</v>
      </c>
      <c r="N30" s="27">
        <v>1055000000</v>
      </c>
      <c r="O30" s="27">
        <v>20648923</v>
      </c>
      <c r="P30" s="37">
        <f>IF(I30=0,0,H30/I30)</f>
        <v>0</v>
      </c>
    </row>
    <row r="31">
      <c r="A31" s="24" t="str">
        <v>2025-08</v>
      </c>
      <c r="B31" s="24" t="str">
        <v>비교 반영</v>
      </c>
      <c r="C31" s="24" t="str">
        <v>고양시 일산동구</v>
      </c>
      <c r="D31" s="24" t="str">
        <v>다가구 전월세</v>
      </c>
      <c r="E31" s="26">
        <v>222</v>
      </c>
      <c r="F31" s="26">
        <v>0</v>
      </c>
      <c r="G31" s="26">
        <v>34</v>
      </c>
      <c r="H31" s="26">
        <v>188</v>
      </c>
      <c r="I31" s="26">
        <f>G31+H31</f>
        <v>222</v>
      </c>
      <c r="J31" s="26">
        <f>SUM(F31:H31)</f>
        <v>222</v>
      </c>
      <c r="K31" s="26">
        <f>E31-J31</f>
        <v>0</v>
      </c>
      <c r="L31" s="27">
        <v>8181000000</v>
      </c>
      <c r="M31" s="45">
        <v>11806.618</v>
      </c>
      <c r="N31" s="27">
        <v>36851351</v>
      </c>
      <c r="O31" s="27">
        <v>2290633</v>
      </c>
      <c r="P31" s="37">
        <f>IF(I31=0,0,H31/I31)</f>
        <v>0.8468468468468469</v>
      </c>
    </row>
    <row r="32">
      <c r="A32" s="24" t="str">
        <v>2025-08</v>
      </c>
      <c r="B32" s="24" t="str">
        <v>비교 반영</v>
      </c>
      <c r="C32" s="24" t="str">
        <v>고양시 일산동구</v>
      </c>
      <c r="D32" s="24" t="str">
        <v>다세대 매매</v>
      </c>
      <c r="E32" s="26">
        <v>21</v>
      </c>
      <c r="F32" s="26">
        <v>21</v>
      </c>
      <c r="G32" s="26">
        <v>0</v>
      </c>
      <c r="H32" s="26">
        <v>0</v>
      </c>
      <c r="I32" s="26">
        <f>G32+H32</f>
        <v>0</v>
      </c>
      <c r="J32" s="26">
        <f>SUM(F32:H32)</f>
        <v>21</v>
      </c>
      <c r="K32" s="26">
        <f>E32-J32</f>
        <v>0</v>
      </c>
      <c r="L32" s="27">
        <v>5979100000</v>
      </c>
      <c r="M32" s="45">
        <v>1350.6</v>
      </c>
      <c r="N32" s="27">
        <v>284719048</v>
      </c>
      <c r="O32" s="27">
        <v>14634695</v>
      </c>
      <c r="P32" s="37">
        <f>IF(I32=0,0,H32/I32)</f>
        <v>0</v>
      </c>
    </row>
    <row r="33">
      <c r="A33" s="24" t="str">
        <v>2025-08</v>
      </c>
      <c r="B33" s="24" t="str">
        <v>비교 반영</v>
      </c>
      <c r="C33" s="24" t="str">
        <v>고양시 일산동구</v>
      </c>
      <c r="D33" s="24" t="str">
        <v>다세대 전월세</v>
      </c>
      <c r="E33" s="26">
        <v>52</v>
      </c>
      <c r="F33" s="26">
        <v>0</v>
      </c>
      <c r="G33" s="26">
        <v>24</v>
      </c>
      <c r="H33" s="26">
        <v>28</v>
      </c>
      <c r="I33" s="26">
        <f>G33+H33</f>
        <v>52</v>
      </c>
      <c r="J33" s="26">
        <f>SUM(F33:H33)</f>
        <v>52</v>
      </c>
      <c r="K33" s="26">
        <f>E33-J33</f>
        <v>0</v>
      </c>
      <c r="L33" s="27">
        <v>6797000000</v>
      </c>
      <c r="M33" s="45">
        <v>3380.753</v>
      </c>
      <c r="N33" s="27">
        <v>130711538</v>
      </c>
      <c r="O33" s="27">
        <v>6646277</v>
      </c>
      <c r="P33" s="37">
        <f>IF(I33=0,0,H33/I33)</f>
        <v>0.5384615384615384</v>
      </c>
    </row>
    <row r="34">
      <c r="A34" s="24" t="str">
        <v>2025-08</v>
      </c>
      <c r="B34" s="24" t="str">
        <v>비교 반영</v>
      </c>
      <c r="C34" s="24" t="str">
        <v>고양시 일산동구</v>
      </c>
      <c r="D34" s="24" t="str">
        <v>상가</v>
      </c>
      <c r="E34" s="26">
        <v>17</v>
      </c>
      <c r="F34" s="26">
        <v>17</v>
      </c>
      <c r="G34" s="26">
        <v>0</v>
      </c>
      <c r="H34" s="26">
        <v>0</v>
      </c>
      <c r="I34" s="26">
        <f>G34+H34</f>
        <v>0</v>
      </c>
      <c r="J34" s="26">
        <f>SUM(F34:H34)</f>
        <v>17</v>
      </c>
      <c r="K34" s="26">
        <f>E34-J34</f>
        <v>0</v>
      </c>
      <c r="L34" s="27">
        <v>14082450000</v>
      </c>
      <c r="M34" s="45">
        <v>3923.49</v>
      </c>
      <c r="N34" s="27">
        <v>828379412</v>
      </c>
      <c r="O34" s="27">
        <v>11865342</v>
      </c>
      <c r="P34" s="37">
        <f>IF(I34=0,0,H34/I34)</f>
        <v>0</v>
      </c>
    </row>
    <row r="35">
      <c r="A35" s="24" t="str">
        <v>2025-08</v>
      </c>
      <c r="B35" s="24" t="str">
        <v>비교 반영</v>
      </c>
      <c r="C35" s="24" t="str">
        <v>고양시 일산동구</v>
      </c>
      <c r="D35" s="24" t="str">
        <v>아파트 매매</v>
      </c>
      <c r="E35" s="26">
        <v>127</v>
      </c>
      <c r="F35" s="26">
        <v>127</v>
      </c>
      <c r="G35" s="26">
        <v>0</v>
      </c>
      <c r="H35" s="26">
        <v>0</v>
      </c>
      <c r="I35" s="26">
        <f>G35+H35</f>
        <v>0</v>
      </c>
      <c r="J35" s="26">
        <f>SUM(F35:H35)</f>
        <v>127</v>
      </c>
      <c r="K35" s="26">
        <f>E35-J35</f>
        <v>0</v>
      </c>
      <c r="L35" s="27">
        <v>68477000000</v>
      </c>
      <c r="M35" s="45">
        <v>10896.443</v>
      </c>
      <c r="N35" s="27">
        <v>539188976</v>
      </c>
      <c r="O35" s="27">
        <v>20774692</v>
      </c>
      <c r="P35" s="37">
        <f>IF(I35=0,0,H35/I35)</f>
        <v>0</v>
      </c>
    </row>
    <row r="36">
      <c r="A36" s="24" t="str">
        <v>2025-08</v>
      </c>
      <c r="B36" s="24" t="str">
        <v>비교 반영</v>
      </c>
      <c r="C36" s="24" t="str">
        <v>고양시 일산동구</v>
      </c>
      <c r="D36" s="24" t="str">
        <v>아파트 전월세</v>
      </c>
      <c r="E36" s="26">
        <v>489</v>
      </c>
      <c r="F36" s="26">
        <v>0</v>
      </c>
      <c r="G36" s="26">
        <v>295</v>
      </c>
      <c r="H36" s="26">
        <v>194</v>
      </c>
      <c r="I36" s="26">
        <f>G36+H36</f>
        <v>489</v>
      </c>
      <c r="J36" s="26">
        <f>SUM(F36:H36)</f>
        <v>489</v>
      </c>
      <c r="K36" s="26">
        <f>E36-J36</f>
        <v>0</v>
      </c>
      <c r="L36" s="27">
        <v>125229700000</v>
      </c>
      <c r="M36" s="45">
        <v>37779.391</v>
      </c>
      <c r="N36" s="27">
        <v>256093456</v>
      </c>
      <c r="O36" s="27">
        <v>10957891</v>
      </c>
      <c r="P36" s="37">
        <f>IF(I36=0,0,H36/I36)</f>
        <v>0.3967280163599182</v>
      </c>
    </row>
    <row r="37">
      <c r="A37" s="24" t="str">
        <v>2025-08</v>
      </c>
      <c r="B37" s="24" t="str">
        <v>비교 반영</v>
      </c>
      <c r="C37" s="24" t="str">
        <v>고양시 일산동구</v>
      </c>
      <c r="D37" s="24" t="str">
        <v>오피스텔 매매</v>
      </c>
      <c r="E37" s="26">
        <v>53</v>
      </c>
      <c r="F37" s="26">
        <v>53</v>
      </c>
      <c r="G37" s="26">
        <v>0</v>
      </c>
      <c r="H37" s="26">
        <v>0</v>
      </c>
      <c r="I37" s="26">
        <f>G37+H37</f>
        <v>0</v>
      </c>
      <c r="J37" s="26">
        <f>SUM(F37:H37)</f>
        <v>53</v>
      </c>
      <c r="K37" s="26">
        <f>E37-J37</f>
        <v>0</v>
      </c>
      <c r="L37" s="27">
        <v>9788780000</v>
      </c>
      <c r="M37" s="45">
        <v>2558.15</v>
      </c>
      <c r="N37" s="27">
        <v>184693962</v>
      </c>
      <c r="O37" s="27">
        <v>12649611</v>
      </c>
      <c r="P37" s="37">
        <f>IF(I37=0,0,H37/I37)</f>
        <v>0</v>
      </c>
    </row>
    <row r="38">
      <c r="A38" s="24" t="str">
        <v>2025-08</v>
      </c>
      <c r="B38" s="24" t="str">
        <v>비교 반영</v>
      </c>
      <c r="C38" s="24" t="str">
        <v>고양시 일산동구</v>
      </c>
      <c r="D38" s="24" t="str">
        <v>오피스텔 전월세</v>
      </c>
      <c r="E38" s="26">
        <v>431</v>
      </c>
      <c r="F38" s="26">
        <v>0</v>
      </c>
      <c r="G38" s="26">
        <v>82</v>
      </c>
      <c r="H38" s="26">
        <v>349</v>
      </c>
      <c r="I38" s="26">
        <f>G38+H38</f>
        <v>431</v>
      </c>
      <c r="J38" s="26">
        <f>SUM(F38:H38)</f>
        <v>431</v>
      </c>
      <c r="K38" s="26">
        <f>E38-J38</f>
        <v>0</v>
      </c>
      <c r="L38" s="27">
        <v>23507030000</v>
      </c>
      <c r="M38" s="45">
        <v>19154.67</v>
      </c>
      <c r="N38" s="27">
        <v>54540673</v>
      </c>
      <c r="O38" s="27">
        <v>4056932</v>
      </c>
      <c r="P38" s="37">
        <f>IF(I38=0,0,H38/I38)</f>
        <v>0.8097447795823666</v>
      </c>
    </row>
    <row r="39">
      <c r="A39" s="24" t="str">
        <v>2025-08</v>
      </c>
      <c r="B39" s="24" t="str">
        <v>비교 반영</v>
      </c>
      <c r="C39" s="24" t="str">
        <v>고양시 일산동구</v>
      </c>
      <c r="D39" s="24" t="str">
        <v>토지</v>
      </c>
      <c r="E39" s="26">
        <v>32</v>
      </c>
      <c r="F39" s="26">
        <v>32</v>
      </c>
      <c r="G39" s="26">
        <v>0</v>
      </c>
      <c r="H39" s="26">
        <v>0</v>
      </c>
      <c r="I39" s="26">
        <f>G39+H39</f>
        <v>0</v>
      </c>
      <c r="J39" s="26">
        <f>SUM(F39:H39)</f>
        <v>32</v>
      </c>
      <c r="K39" s="26">
        <f>E39-J39</f>
        <v>0</v>
      </c>
      <c r="L39" s="27">
        <v>7194890000</v>
      </c>
      <c r="M39" s="45">
        <v>10102.22</v>
      </c>
      <c r="N39" s="27">
        <v>224840313</v>
      </c>
      <c r="O39" s="27">
        <v>2354409</v>
      </c>
      <c r="P39" s="37">
        <f>IF(I39=0,0,H39/I39)</f>
        <v>0</v>
      </c>
    </row>
    <row r="40">
      <c r="A40" s="24" t="str">
        <v>2025-08</v>
      </c>
      <c r="B40" s="24" t="str">
        <v>비교 반영</v>
      </c>
      <c r="C40" s="24" t="str">
        <v>고양시 일산서구</v>
      </c>
      <c r="D40" s="24" t="str">
        <v>공장창고</v>
      </c>
      <c r="E40" s="26">
        <v>2</v>
      </c>
      <c r="F40" s="26">
        <v>2</v>
      </c>
      <c r="G40" s="26">
        <v>0</v>
      </c>
      <c r="H40" s="26">
        <v>0</v>
      </c>
      <c r="I40" s="26">
        <f>G40+H40</f>
        <v>0</v>
      </c>
      <c r="J40" s="26">
        <f>SUM(F40:H40)</f>
        <v>2</v>
      </c>
      <c r="K40" s="26">
        <f>E40-J40</f>
        <v>0</v>
      </c>
      <c r="L40" s="27">
        <v>510000000</v>
      </c>
      <c r="M40" s="45">
        <v>264</v>
      </c>
      <c r="N40" s="27">
        <v>255000000</v>
      </c>
      <c r="O40" s="27">
        <v>6386176</v>
      </c>
      <c r="P40" s="37">
        <f>IF(I40=0,0,H40/I40)</f>
        <v>0</v>
      </c>
    </row>
    <row r="41">
      <c r="A41" s="24" t="str">
        <v>2025-08</v>
      </c>
      <c r="B41" s="24" t="str">
        <v>비교 반영</v>
      </c>
      <c r="C41" s="24" t="str">
        <v>고양시 일산서구</v>
      </c>
      <c r="D41" s="24" t="str">
        <v>다가구 전월세</v>
      </c>
      <c r="E41" s="26">
        <v>141</v>
      </c>
      <c r="F41" s="26">
        <v>0</v>
      </c>
      <c r="G41" s="26">
        <v>24</v>
      </c>
      <c r="H41" s="26">
        <v>117</v>
      </c>
      <c r="I41" s="26">
        <f>G41+H41</f>
        <v>141</v>
      </c>
      <c r="J41" s="26">
        <f>SUM(F41:H41)</f>
        <v>141</v>
      </c>
      <c r="K41" s="26">
        <f>E41-J41</f>
        <v>0</v>
      </c>
      <c r="L41" s="27">
        <v>4300500000</v>
      </c>
      <c r="M41" s="45">
        <v>6764.79</v>
      </c>
      <c r="N41" s="27">
        <v>30500000</v>
      </c>
      <c r="O41" s="27">
        <v>2101548</v>
      </c>
      <c r="P41" s="37">
        <f>IF(I41=0,0,H41/I41)</f>
        <v>0.8297872340425532</v>
      </c>
    </row>
    <row r="42">
      <c r="A42" s="24" t="str">
        <v>2025-08</v>
      </c>
      <c r="B42" s="24" t="str">
        <v>비교 반영</v>
      </c>
      <c r="C42" s="24" t="str">
        <v>고양시 일산서구</v>
      </c>
      <c r="D42" s="24" t="str">
        <v>다세대 매매</v>
      </c>
      <c r="E42" s="26">
        <v>6</v>
      </c>
      <c r="F42" s="26">
        <v>6</v>
      </c>
      <c r="G42" s="26">
        <v>0</v>
      </c>
      <c r="H42" s="26">
        <v>0</v>
      </c>
      <c r="I42" s="26">
        <f>G42+H42</f>
        <v>0</v>
      </c>
      <c r="J42" s="26">
        <f>SUM(F42:H42)</f>
        <v>6</v>
      </c>
      <c r="K42" s="26">
        <f>E42-J42</f>
        <v>0</v>
      </c>
      <c r="L42" s="27">
        <v>1183960000</v>
      </c>
      <c r="M42" s="45">
        <v>349.836</v>
      </c>
      <c r="N42" s="27">
        <v>197326667</v>
      </c>
      <c r="O42" s="27">
        <v>11187863</v>
      </c>
      <c r="P42" s="37">
        <f>IF(I42=0,0,H42/I42)</f>
        <v>0</v>
      </c>
    </row>
    <row r="43">
      <c r="A43" s="24" t="str">
        <v>2025-08</v>
      </c>
      <c r="B43" s="24" t="str">
        <v>비교 반영</v>
      </c>
      <c r="C43" s="24" t="str">
        <v>고양시 일산서구</v>
      </c>
      <c r="D43" s="24" t="str">
        <v>다세대 전월세</v>
      </c>
      <c r="E43" s="26">
        <v>22</v>
      </c>
      <c r="F43" s="26">
        <v>0</v>
      </c>
      <c r="G43" s="26">
        <v>8</v>
      </c>
      <c r="H43" s="26">
        <v>14</v>
      </c>
      <c r="I43" s="26">
        <f>G43+H43</f>
        <v>22</v>
      </c>
      <c r="J43" s="26">
        <f>SUM(F43:H43)</f>
        <v>22</v>
      </c>
      <c r="K43" s="26">
        <f>E43-J43</f>
        <v>0</v>
      </c>
      <c r="L43" s="27">
        <v>2186150000</v>
      </c>
      <c r="M43" s="45">
        <v>1329.548</v>
      </c>
      <c r="N43" s="27">
        <v>99370455</v>
      </c>
      <c r="O43" s="27">
        <v>5435638</v>
      </c>
      <c r="P43" s="37">
        <f>IF(I43=0,0,H43/I43)</f>
        <v>0.6363636363636364</v>
      </c>
    </row>
    <row r="44">
      <c r="A44" s="24" t="str">
        <v>2025-08</v>
      </c>
      <c r="B44" s="24" t="str">
        <v>비교 반영</v>
      </c>
      <c r="C44" s="24" t="str">
        <v>고양시 일산서구</v>
      </c>
      <c r="D44" s="24" t="str">
        <v>상가</v>
      </c>
      <c r="E44" s="26">
        <v>22</v>
      </c>
      <c r="F44" s="26">
        <v>22</v>
      </c>
      <c r="G44" s="26">
        <v>0</v>
      </c>
      <c r="H44" s="26">
        <v>0</v>
      </c>
      <c r="I44" s="26">
        <f>G44+H44</f>
        <v>0</v>
      </c>
      <c r="J44" s="26">
        <f>SUM(F44:H44)</f>
        <v>22</v>
      </c>
      <c r="K44" s="26">
        <f>E44-J44</f>
        <v>0</v>
      </c>
      <c r="L44" s="27">
        <v>15678300000</v>
      </c>
      <c r="M44" s="45">
        <v>3315.87</v>
      </c>
      <c r="N44" s="27">
        <v>712650000</v>
      </c>
      <c r="O44" s="27">
        <v>15630615</v>
      </c>
      <c r="P44" s="37">
        <f>IF(I44=0,0,H44/I44)</f>
        <v>0</v>
      </c>
    </row>
    <row r="45">
      <c r="A45" s="24" t="str">
        <v>2025-08</v>
      </c>
      <c r="B45" s="24" t="str">
        <v>비교 반영</v>
      </c>
      <c r="C45" s="24" t="str">
        <v>고양시 일산서구</v>
      </c>
      <c r="D45" s="24" t="str">
        <v>아파트 매매</v>
      </c>
      <c r="E45" s="26">
        <v>173</v>
      </c>
      <c r="F45" s="26">
        <v>173</v>
      </c>
      <c r="G45" s="26">
        <v>0</v>
      </c>
      <c r="H45" s="26">
        <v>0</v>
      </c>
      <c r="I45" s="26">
        <f>G45+H45</f>
        <v>0</v>
      </c>
      <c r="J45" s="26">
        <f>SUM(F45:H45)</f>
        <v>173</v>
      </c>
      <c r="K45" s="26">
        <f>E45-J45</f>
        <v>0</v>
      </c>
      <c r="L45" s="27">
        <v>69145280000</v>
      </c>
      <c r="M45" s="45">
        <v>13952.904</v>
      </c>
      <c r="N45" s="27">
        <v>399683699</v>
      </c>
      <c r="O45" s="27">
        <v>16382212</v>
      </c>
      <c r="P45" s="37">
        <f>IF(I45=0,0,H45/I45)</f>
        <v>0</v>
      </c>
    </row>
    <row r="46">
      <c r="A46" s="24" t="str">
        <v>2025-08</v>
      </c>
      <c r="B46" s="24" t="str">
        <v>비교 반영</v>
      </c>
      <c r="C46" s="24" t="str">
        <v>고양시 일산서구</v>
      </c>
      <c r="D46" s="24" t="str">
        <v>아파트 전월세</v>
      </c>
      <c r="E46" s="26">
        <v>577</v>
      </c>
      <c r="F46" s="26">
        <v>0</v>
      </c>
      <c r="G46" s="26">
        <v>379</v>
      </c>
      <c r="H46" s="26">
        <v>198</v>
      </c>
      <c r="I46" s="26">
        <f>G46+H46</f>
        <v>577</v>
      </c>
      <c r="J46" s="26">
        <f>SUM(F46:H46)</f>
        <v>577</v>
      </c>
      <c r="K46" s="26">
        <f>E46-J46</f>
        <v>0</v>
      </c>
      <c r="L46" s="27">
        <v>124890230000</v>
      </c>
      <c r="M46" s="45">
        <v>45580.14</v>
      </c>
      <c r="N46" s="27">
        <v>216447539</v>
      </c>
      <c r="O46" s="27">
        <v>9057898</v>
      </c>
      <c r="P46" s="37">
        <f>IF(I46=0,0,H46/I46)</f>
        <v>0.3431542461005199</v>
      </c>
    </row>
    <row r="47">
      <c r="A47" s="24" t="str">
        <v>2025-08</v>
      </c>
      <c r="B47" s="24" t="str">
        <v>비교 반영</v>
      </c>
      <c r="C47" s="24" t="str">
        <v>고양시 일산서구</v>
      </c>
      <c r="D47" s="24" t="str">
        <v>오피스텔 매매</v>
      </c>
      <c r="E47" s="26">
        <v>8</v>
      </c>
      <c r="F47" s="26">
        <v>8</v>
      </c>
      <c r="G47" s="26">
        <v>0</v>
      </c>
      <c r="H47" s="26">
        <v>0</v>
      </c>
      <c r="I47" s="26">
        <f>G47+H47</f>
        <v>0</v>
      </c>
      <c r="J47" s="26">
        <f>SUM(F47:H47)</f>
        <v>8</v>
      </c>
      <c r="K47" s="26">
        <f>E47-J47</f>
        <v>0</v>
      </c>
      <c r="L47" s="27">
        <v>1906000000</v>
      </c>
      <c r="M47" s="45">
        <v>412.138</v>
      </c>
      <c r="N47" s="27">
        <v>238250000</v>
      </c>
      <c r="O47" s="27">
        <v>15288147</v>
      </c>
      <c r="P47" s="37">
        <f>IF(I47=0,0,H47/I47)</f>
        <v>0</v>
      </c>
    </row>
    <row r="48">
      <c r="A48" s="24" t="str">
        <v>2025-08</v>
      </c>
      <c r="B48" s="24" t="str">
        <v>비교 반영</v>
      </c>
      <c r="C48" s="24" t="str">
        <v>고양시 일산서구</v>
      </c>
      <c r="D48" s="24" t="str">
        <v>오피스텔 전월세</v>
      </c>
      <c r="E48" s="26">
        <v>177</v>
      </c>
      <c r="F48" s="26">
        <v>0</v>
      </c>
      <c r="G48" s="26">
        <v>73</v>
      </c>
      <c r="H48" s="26">
        <v>104</v>
      </c>
      <c r="I48" s="26">
        <f>G48+H48</f>
        <v>177</v>
      </c>
      <c r="J48" s="26">
        <f>SUM(F48:H48)</f>
        <v>177</v>
      </c>
      <c r="K48" s="26">
        <f>E48-J48</f>
        <v>0</v>
      </c>
      <c r="L48" s="27">
        <v>26569690000</v>
      </c>
      <c r="M48" s="45">
        <v>10291.01</v>
      </c>
      <c r="N48" s="27">
        <v>150111243</v>
      </c>
      <c r="O48" s="27">
        <v>8534991</v>
      </c>
      <c r="P48" s="37">
        <f>IF(I48=0,0,H48/I48)</f>
        <v>0.5875706214689266</v>
      </c>
    </row>
    <row r="49">
      <c r="A49" s="24" t="str">
        <v>2025-08</v>
      </c>
      <c r="B49" s="24" t="str">
        <v>비교 반영</v>
      </c>
      <c r="C49" s="24" t="str">
        <v>고양시 일산서구</v>
      </c>
      <c r="D49" s="24" t="str">
        <v>토지</v>
      </c>
      <c r="E49" s="26">
        <v>17</v>
      </c>
      <c r="F49" s="26">
        <v>17</v>
      </c>
      <c r="G49" s="26">
        <v>0</v>
      </c>
      <c r="H49" s="26">
        <v>0</v>
      </c>
      <c r="I49" s="26">
        <f>G49+H49</f>
        <v>0</v>
      </c>
      <c r="J49" s="26">
        <f>SUM(F49:H49)</f>
        <v>17</v>
      </c>
      <c r="K49" s="26">
        <f>E49-J49</f>
        <v>0</v>
      </c>
      <c r="L49" s="27">
        <v>31745340000</v>
      </c>
      <c r="M49" s="45">
        <v>15754.7</v>
      </c>
      <c r="N49" s="27">
        <v>1867372941</v>
      </c>
      <c r="O49" s="27">
        <v>6661077</v>
      </c>
      <c r="P49" s="37">
        <f>IF(I49=0,0,H49/I49)</f>
        <v>0</v>
      </c>
    </row>
    <row r="50">
      <c r="A50" s="24" t="str">
        <v>2025-08</v>
      </c>
      <c r="B50" s="24" t="str">
        <v>비교 반영</v>
      </c>
      <c r="C50" s="24" t="str">
        <v>과천시</v>
      </c>
      <c r="D50" s="24" t="str">
        <v>다가구 전월세</v>
      </c>
      <c r="E50" s="26">
        <v>67</v>
      </c>
      <c r="F50" s="26">
        <v>0</v>
      </c>
      <c r="G50" s="26">
        <v>25</v>
      </c>
      <c r="H50" s="26">
        <v>42</v>
      </c>
      <c r="I50" s="26">
        <f>G50+H50</f>
        <v>67</v>
      </c>
      <c r="J50" s="26">
        <f>SUM(F50:H50)</f>
        <v>67</v>
      </c>
      <c r="K50" s="26">
        <f>E50-J50</f>
        <v>0</v>
      </c>
      <c r="L50" s="27">
        <v>14932000000</v>
      </c>
      <c r="M50" s="45">
        <v>4335.432</v>
      </c>
      <c r="N50" s="27">
        <v>222865672</v>
      </c>
      <c r="O50" s="27">
        <v>11385712</v>
      </c>
      <c r="P50" s="37">
        <f>IF(I50=0,0,H50/I50)</f>
        <v>0.6268656716417911</v>
      </c>
    </row>
    <row r="51">
      <c r="A51" s="24" t="str">
        <v>2025-08</v>
      </c>
      <c r="B51" s="24" t="str">
        <v>비교 반영</v>
      </c>
      <c r="C51" s="24" t="str">
        <v>과천시</v>
      </c>
      <c r="D51" s="24" t="str">
        <v>다세대 매매</v>
      </c>
      <c r="E51" s="26">
        <v>10</v>
      </c>
      <c r="F51" s="26">
        <v>10</v>
      </c>
      <c r="G51" s="26">
        <v>0</v>
      </c>
      <c r="H51" s="26">
        <v>0</v>
      </c>
      <c r="I51" s="26">
        <f>G51+H51</f>
        <v>0</v>
      </c>
      <c r="J51" s="26">
        <f>SUM(F51:H51)</f>
        <v>10</v>
      </c>
      <c r="K51" s="26">
        <f>E51-J51</f>
        <v>0</v>
      </c>
      <c r="L51" s="27">
        <v>7020000000</v>
      </c>
      <c r="M51" s="45">
        <v>658</v>
      </c>
      <c r="N51" s="27">
        <v>702000000</v>
      </c>
      <c r="O51" s="27">
        <v>35268405</v>
      </c>
      <c r="P51" s="37">
        <f>IF(I51=0,0,H51/I51)</f>
        <v>0</v>
      </c>
    </row>
    <row r="52">
      <c r="A52" s="24" t="str">
        <v>2025-08</v>
      </c>
      <c r="B52" s="24" t="str">
        <v>비교 반영</v>
      </c>
      <c r="C52" s="24" t="str">
        <v>과천시</v>
      </c>
      <c r="D52" s="24" t="str">
        <v>다세대 전월세</v>
      </c>
      <c r="E52" s="26">
        <v>37</v>
      </c>
      <c r="F52" s="26">
        <v>0</v>
      </c>
      <c r="G52" s="26">
        <v>19</v>
      </c>
      <c r="H52" s="26">
        <v>18</v>
      </c>
      <c r="I52" s="26">
        <f>G52+H52</f>
        <v>37</v>
      </c>
      <c r="J52" s="26">
        <f>SUM(F52:H52)</f>
        <v>37</v>
      </c>
      <c r="K52" s="26">
        <f>E52-J52</f>
        <v>0</v>
      </c>
      <c r="L52" s="27">
        <v>12564500000</v>
      </c>
      <c r="M52" s="45">
        <v>2099.92</v>
      </c>
      <c r="N52" s="27">
        <v>339581081</v>
      </c>
      <c r="O52" s="27">
        <v>19779580</v>
      </c>
      <c r="P52" s="37">
        <f>IF(I52=0,0,H52/I52)</f>
        <v>0.4864864864864865</v>
      </c>
    </row>
    <row r="53">
      <c r="A53" s="24" t="str">
        <v>2025-08</v>
      </c>
      <c r="B53" s="24" t="str">
        <v>비교 반영</v>
      </c>
      <c r="C53" s="24" t="str">
        <v>과천시</v>
      </c>
      <c r="D53" s="24" t="str">
        <v>상가</v>
      </c>
      <c r="E53" s="26">
        <v>4</v>
      </c>
      <c r="F53" s="26">
        <v>4</v>
      </c>
      <c r="G53" s="26">
        <v>0</v>
      </c>
      <c r="H53" s="26">
        <v>0</v>
      </c>
      <c r="I53" s="26">
        <f>G53+H53</f>
        <v>0</v>
      </c>
      <c r="J53" s="26">
        <f>SUM(F53:H53)</f>
        <v>4</v>
      </c>
      <c r="K53" s="26">
        <f>E53-J53</f>
        <v>0</v>
      </c>
      <c r="L53" s="27">
        <v>1280000000</v>
      </c>
      <c r="M53" s="45">
        <v>149.07</v>
      </c>
      <c r="N53" s="27">
        <v>320000000</v>
      </c>
      <c r="O53" s="27">
        <v>28385355</v>
      </c>
      <c r="P53" s="37">
        <f>IF(I53=0,0,H53/I53)</f>
        <v>0</v>
      </c>
    </row>
    <row r="54">
      <c r="A54" s="24" t="str">
        <v>2025-08</v>
      </c>
      <c r="B54" s="24" t="str">
        <v>비교 반영</v>
      </c>
      <c r="C54" s="24" t="str">
        <v>과천시</v>
      </c>
      <c r="D54" s="24" t="str">
        <v>아파트 매매</v>
      </c>
      <c r="E54" s="26">
        <v>25</v>
      </c>
      <c r="F54" s="26">
        <v>25</v>
      </c>
      <c r="G54" s="26">
        <v>0</v>
      </c>
      <c r="H54" s="26">
        <v>0</v>
      </c>
      <c r="I54" s="26">
        <f>G54+H54</f>
        <v>0</v>
      </c>
      <c r="J54" s="26">
        <f>SUM(F54:H54)</f>
        <v>25</v>
      </c>
      <c r="K54" s="26">
        <f>E54-J54</f>
        <v>0</v>
      </c>
      <c r="L54" s="27">
        <v>53820000000</v>
      </c>
      <c r="M54" s="45">
        <v>2064.606</v>
      </c>
      <c r="N54" s="27">
        <v>2152800000</v>
      </c>
      <c r="O54" s="27">
        <v>86174960</v>
      </c>
      <c r="P54" s="37">
        <f>IF(I54=0,0,H54/I54)</f>
        <v>0</v>
      </c>
    </row>
    <row r="55">
      <c r="A55" s="24" t="str">
        <v>2025-08</v>
      </c>
      <c r="B55" s="24" t="str">
        <v>비교 반영</v>
      </c>
      <c r="C55" s="24" t="str">
        <v>과천시</v>
      </c>
      <c r="D55" s="24" t="str">
        <v>아파트 전월세</v>
      </c>
      <c r="E55" s="26">
        <v>148</v>
      </c>
      <c r="F55" s="26">
        <v>0</v>
      </c>
      <c r="G55" s="26">
        <v>75</v>
      </c>
      <c r="H55" s="26">
        <v>73</v>
      </c>
      <c r="I55" s="26">
        <f>G55+H55</f>
        <v>148</v>
      </c>
      <c r="J55" s="26">
        <f>SUM(F55:H55)</f>
        <v>148</v>
      </c>
      <c r="K55" s="26">
        <f>E55-J55</f>
        <v>0</v>
      </c>
      <c r="L55" s="27">
        <v>94416230000</v>
      </c>
      <c r="M55" s="45">
        <v>10827.802</v>
      </c>
      <c r="N55" s="27">
        <v>637947500</v>
      </c>
      <c r="O55" s="27">
        <v>28825773</v>
      </c>
      <c r="P55" s="37">
        <f>IF(I55=0,0,H55/I55)</f>
        <v>0.49324324324324326</v>
      </c>
    </row>
    <row r="56">
      <c r="A56" s="24" t="str">
        <v>2025-08</v>
      </c>
      <c r="B56" s="24" t="str">
        <v>비교 반영</v>
      </c>
      <c r="C56" s="24" t="str">
        <v>과천시</v>
      </c>
      <c r="D56" s="24" t="str">
        <v>오피스텔 매매</v>
      </c>
      <c r="E56" s="26">
        <v>5</v>
      </c>
      <c r="F56" s="26">
        <v>5</v>
      </c>
      <c r="G56" s="26">
        <v>0</v>
      </c>
      <c r="H56" s="26">
        <v>0</v>
      </c>
      <c r="I56" s="26">
        <f>G56+H56</f>
        <v>0</v>
      </c>
      <c r="J56" s="26">
        <f>SUM(F56:H56)</f>
        <v>5</v>
      </c>
      <c r="K56" s="26">
        <f>E56-J56</f>
        <v>0</v>
      </c>
      <c r="L56" s="27">
        <v>3758000000</v>
      </c>
      <c r="M56" s="45">
        <v>345.009</v>
      </c>
      <c r="N56" s="27">
        <v>751600000</v>
      </c>
      <c r="O56" s="27">
        <v>36008162</v>
      </c>
      <c r="P56" s="37">
        <f>IF(I56=0,0,H56/I56)</f>
        <v>0</v>
      </c>
    </row>
    <row r="57">
      <c r="A57" s="24" t="str">
        <v>2025-08</v>
      </c>
      <c r="B57" s="24" t="str">
        <v>비교 반영</v>
      </c>
      <c r="C57" s="24" t="str">
        <v>과천시</v>
      </c>
      <c r="D57" s="24" t="str">
        <v>오피스텔 전월세</v>
      </c>
      <c r="E57" s="26">
        <v>15</v>
      </c>
      <c r="F57" s="26">
        <v>0</v>
      </c>
      <c r="G57" s="26">
        <v>7</v>
      </c>
      <c r="H57" s="26">
        <v>8</v>
      </c>
      <c r="I57" s="26">
        <f>G57+H57</f>
        <v>15</v>
      </c>
      <c r="J57" s="26">
        <f>SUM(F57:H57)</f>
        <v>15</v>
      </c>
      <c r="K57" s="26">
        <f>E57-J57</f>
        <v>0</v>
      </c>
      <c r="L57" s="27">
        <v>6119500000</v>
      </c>
      <c r="M57" s="45">
        <v>1045.34</v>
      </c>
      <c r="N57" s="27">
        <v>407966667</v>
      </c>
      <c r="O57" s="27">
        <v>19352317</v>
      </c>
      <c r="P57" s="37">
        <f>IF(I57=0,0,H57/I57)</f>
        <v>0.5333333333333333</v>
      </c>
    </row>
    <row r="58">
      <c r="A58" s="24" t="str">
        <v>2025-08</v>
      </c>
      <c r="B58" s="24" t="str">
        <v>비교 반영</v>
      </c>
      <c r="C58" s="24" t="str">
        <v>과천시</v>
      </c>
      <c r="D58" s="24" t="str">
        <v>토지</v>
      </c>
      <c r="E58" s="26">
        <v>7</v>
      </c>
      <c r="F58" s="26">
        <v>7</v>
      </c>
      <c r="G58" s="26">
        <v>0</v>
      </c>
      <c r="H58" s="26">
        <v>0</v>
      </c>
      <c r="I58" s="26">
        <f>G58+H58</f>
        <v>0</v>
      </c>
      <c r="J58" s="26">
        <f>SUM(F58:H58)</f>
        <v>7</v>
      </c>
      <c r="K58" s="26">
        <f>E58-J58</f>
        <v>0</v>
      </c>
      <c r="L58" s="27">
        <v>5944800000</v>
      </c>
      <c r="M58" s="45">
        <v>1054.62</v>
      </c>
      <c r="N58" s="27">
        <v>849257143</v>
      </c>
      <c r="O58" s="27">
        <v>18634419</v>
      </c>
      <c r="P58" s="37">
        <f>IF(I58=0,0,H58/I58)</f>
        <v>0</v>
      </c>
    </row>
    <row r="59">
      <c r="A59" s="24" t="str">
        <v>2025-08</v>
      </c>
      <c r="B59" s="24" t="str">
        <v>비교 반영</v>
      </c>
      <c r="C59" s="24" t="str">
        <v>광명시</v>
      </c>
      <c r="D59" s="24" t="str">
        <v>공장창고</v>
      </c>
      <c r="E59" s="26">
        <v>8</v>
      </c>
      <c r="F59" s="26">
        <v>8</v>
      </c>
      <c r="G59" s="26">
        <v>0</v>
      </c>
      <c r="H59" s="26">
        <v>0</v>
      </c>
      <c r="I59" s="26">
        <f>G59+H59</f>
        <v>0</v>
      </c>
      <c r="J59" s="26">
        <f>SUM(F59:H59)</f>
        <v>8</v>
      </c>
      <c r="K59" s="26">
        <f>E59-J59</f>
        <v>0</v>
      </c>
      <c r="L59" s="27">
        <v>3107730000</v>
      </c>
      <c r="M59" s="45">
        <v>733.68</v>
      </c>
      <c r="N59" s="27">
        <v>388466250</v>
      </c>
      <c r="O59" s="27">
        <v>14002681</v>
      </c>
      <c r="P59" s="37">
        <f>IF(I59=0,0,H59/I59)</f>
        <v>0</v>
      </c>
    </row>
    <row r="60">
      <c r="A60" s="24" t="str">
        <v>2025-08</v>
      </c>
      <c r="B60" s="24" t="str">
        <v>비교 반영</v>
      </c>
      <c r="C60" s="24" t="str">
        <v>광명시</v>
      </c>
      <c r="D60" s="24" t="str">
        <v>다가구 전월세</v>
      </c>
      <c r="E60" s="26">
        <v>129</v>
      </c>
      <c r="F60" s="26">
        <v>0</v>
      </c>
      <c r="G60" s="26">
        <v>34</v>
      </c>
      <c r="H60" s="26">
        <v>95</v>
      </c>
      <c r="I60" s="26">
        <f>G60+H60</f>
        <v>129</v>
      </c>
      <c r="J60" s="26">
        <f>SUM(F60:H60)</f>
        <v>129</v>
      </c>
      <c r="K60" s="26">
        <f>E60-J60</f>
        <v>0</v>
      </c>
      <c r="L60" s="27">
        <v>8688500000</v>
      </c>
      <c r="M60" s="45">
        <v>7153.042</v>
      </c>
      <c r="N60" s="27">
        <v>67352713</v>
      </c>
      <c r="O60" s="27">
        <v>4015398</v>
      </c>
      <c r="P60" s="37">
        <f>IF(I60=0,0,H60/I60)</f>
        <v>0.7364341085271318</v>
      </c>
    </row>
    <row r="61">
      <c r="A61" s="24" t="str">
        <v>2025-08</v>
      </c>
      <c r="B61" s="24" t="str">
        <v>비교 반영</v>
      </c>
      <c r="C61" s="24" t="str">
        <v>광명시</v>
      </c>
      <c r="D61" s="24" t="str">
        <v>다세대 매매</v>
      </c>
      <c r="E61" s="26">
        <v>47</v>
      </c>
      <c r="F61" s="26">
        <v>47</v>
      </c>
      <c r="G61" s="26">
        <v>0</v>
      </c>
      <c r="H61" s="26">
        <v>0</v>
      </c>
      <c r="I61" s="26">
        <f>G61+H61</f>
        <v>0</v>
      </c>
      <c r="J61" s="26">
        <f>SUM(F61:H61)</f>
        <v>47</v>
      </c>
      <c r="K61" s="26">
        <f>E61-J61</f>
        <v>0</v>
      </c>
      <c r="L61" s="27">
        <v>17212000000</v>
      </c>
      <c r="M61" s="45">
        <v>2332.158</v>
      </c>
      <c r="N61" s="27">
        <v>366212766</v>
      </c>
      <c r="O61" s="27">
        <v>24397649</v>
      </c>
      <c r="P61" s="37">
        <f>IF(I61=0,0,H61/I61)</f>
        <v>0</v>
      </c>
    </row>
    <row r="62">
      <c r="A62" s="24" t="str">
        <v>2025-08</v>
      </c>
      <c r="B62" s="24" t="str">
        <v>비교 반영</v>
      </c>
      <c r="C62" s="24" t="str">
        <v>광명시</v>
      </c>
      <c r="D62" s="24" t="str">
        <v>다세대 전월세</v>
      </c>
      <c r="E62" s="26">
        <v>78</v>
      </c>
      <c r="F62" s="26">
        <v>0</v>
      </c>
      <c r="G62" s="26">
        <v>49</v>
      </c>
      <c r="H62" s="26">
        <v>29</v>
      </c>
      <c r="I62" s="26">
        <f>G62+H62</f>
        <v>78</v>
      </c>
      <c r="J62" s="26">
        <f>SUM(F62:H62)</f>
        <v>78</v>
      </c>
      <c r="K62" s="26">
        <f>E62-J62</f>
        <v>0</v>
      </c>
      <c r="L62" s="27">
        <v>11563300000</v>
      </c>
      <c r="M62" s="45">
        <v>3837.513</v>
      </c>
      <c r="N62" s="27">
        <v>148247436</v>
      </c>
      <c r="O62" s="27">
        <v>9961083</v>
      </c>
      <c r="P62" s="37">
        <f>IF(I62=0,0,H62/I62)</f>
        <v>0.3717948717948718</v>
      </c>
    </row>
    <row r="63">
      <c r="A63" s="24" t="str">
        <v>2025-08</v>
      </c>
      <c r="B63" s="24" t="str">
        <v>비교 반영</v>
      </c>
      <c r="C63" s="24" t="str">
        <v>광명시</v>
      </c>
      <c r="D63" s="24" t="str">
        <v>분양권</v>
      </c>
      <c r="E63" s="26">
        <v>63</v>
      </c>
      <c r="F63" s="26">
        <v>63</v>
      </c>
      <c r="G63" s="26">
        <v>0</v>
      </c>
      <c r="H63" s="26">
        <v>0</v>
      </c>
      <c r="I63" s="26">
        <f>G63+H63</f>
        <v>0</v>
      </c>
      <c r="J63" s="26">
        <f>SUM(F63:H63)</f>
        <v>63</v>
      </c>
      <c r="K63" s="26">
        <f>E63-J63</f>
        <v>0</v>
      </c>
      <c r="L63" s="27">
        <v>59016220000</v>
      </c>
      <c r="M63" s="45">
        <v>3856.345</v>
      </c>
      <c r="N63" s="27">
        <v>936765397</v>
      </c>
      <c r="O63" s="27">
        <v>50590633</v>
      </c>
      <c r="P63" s="37">
        <f>IF(I63=0,0,H63/I63)</f>
        <v>0</v>
      </c>
    </row>
    <row r="64">
      <c r="A64" s="24" t="str">
        <v>2025-08</v>
      </c>
      <c r="B64" s="24" t="str">
        <v>비교 반영</v>
      </c>
      <c r="C64" s="24" t="str">
        <v>광명시</v>
      </c>
      <c r="D64" s="24" t="str">
        <v>상가</v>
      </c>
      <c r="E64" s="26">
        <v>13</v>
      </c>
      <c r="F64" s="26">
        <v>13</v>
      </c>
      <c r="G64" s="26">
        <v>0</v>
      </c>
      <c r="H64" s="26">
        <v>0</v>
      </c>
      <c r="I64" s="26">
        <f>G64+H64</f>
        <v>0</v>
      </c>
      <c r="J64" s="26">
        <f>SUM(F64:H64)</f>
        <v>13</v>
      </c>
      <c r="K64" s="26">
        <f>E64-J64</f>
        <v>0</v>
      </c>
      <c r="L64" s="27">
        <v>4936570000</v>
      </c>
      <c r="M64" s="45">
        <v>1369.79</v>
      </c>
      <c r="N64" s="27">
        <v>379736154</v>
      </c>
      <c r="O64" s="27">
        <v>11913680</v>
      </c>
      <c r="P64" s="37">
        <f>IF(I64=0,0,H64/I64)</f>
        <v>0</v>
      </c>
    </row>
    <row r="65">
      <c r="A65" s="24" t="str">
        <v>2025-08</v>
      </c>
      <c r="B65" s="24" t="str">
        <v>비교 반영</v>
      </c>
      <c r="C65" s="24" t="str">
        <v>광명시</v>
      </c>
      <c r="D65" s="24" t="str">
        <v>아파트 매매</v>
      </c>
      <c r="E65" s="26">
        <v>340</v>
      </c>
      <c r="F65" s="26">
        <v>340</v>
      </c>
      <c r="G65" s="26">
        <v>0</v>
      </c>
      <c r="H65" s="26">
        <v>0</v>
      </c>
      <c r="I65" s="26">
        <f>G65+H65</f>
        <v>0</v>
      </c>
      <c r="J65" s="26">
        <f>SUM(F65:H65)</f>
        <v>340</v>
      </c>
      <c r="K65" s="26">
        <f>E65-J65</f>
        <v>0</v>
      </c>
      <c r="L65" s="27">
        <v>252694000000</v>
      </c>
      <c r="M65" s="45">
        <v>22630.455</v>
      </c>
      <c r="N65" s="27">
        <v>743217647</v>
      </c>
      <c r="O65" s="27">
        <v>36912738</v>
      </c>
      <c r="P65" s="37">
        <f>IF(I65=0,0,H65/I65)</f>
        <v>0</v>
      </c>
    </row>
    <row r="66">
      <c r="A66" s="24" t="str">
        <v>2025-08</v>
      </c>
      <c r="B66" s="24" t="str">
        <v>비교 반영</v>
      </c>
      <c r="C66" s="24" t="str">
        <v>광명시</v>
      </c>
      <c r="D66" s="24" t="str">
        <v>아파트 전월세</v>
      </c>
      <c r="E66" s="26">
        <v>708</v>
      </c>
      <c r="F66" s="26">
        <v>0</v>
      </c>
      <c r="G66" s="26">
        <v>462</v>
      </c>
      <c r="H66" s="26">
        <v>246</v>
      </c>
      <c r="I66" s="26">
        <f>G66+H66</f>
        <v>708</v>
      </c>
      <c r="J66" s="26">
        <f>SUM(F66:H66)</f>
        <v>708</v>
      </c>
      <c r="K66" s="26">
        <f>E66-J66</f>
        <v>0</v>
      </c>
      <c r="L66" s="27">
        <v>198332320000</v>
      </c>
      <c r="M66" s="45">
        <v>45233.362</v>
      </c>
      <c r="N66" s="27">
        <v>280130395</v>
      </c>
      <c r="O66" s="27">
        <v>14494700</v>
      </c>
      <c r="P66" s="37">
        <f>IF(I66=0,0,H66/I66)</f>
        <v>0.3474576271186441</v>
      </c>
    </row>
    <row r="67">
      <c r="A67" s="24" t="str">
        <v>2025-08</v>
      </c>
      <c r="B67" s="24" t="str">
        <v>비교 반영</v>
      </c>
      <c r="C67" s="24" t="str">
        <v>광명시</v>
      </c>
      <c r="D67" s="24" t="str">
        <v>오피스텔 매매</v>
      </c>
      <c r="E67" s="26">
        <v>27</v>
      </c>
      <c r="F67" s="26">
        <v>27</v>
      </c>
      <c r="G67" s="26">
        <v>0</v>
      </c>
      <c r="H67" s="26">
        <v>0</v>
      </c>
      <c r="I67" s="26">
        <f>G67+H67</f>
        <v>0</v>
      </c>
      <c r="J67" s="26">
        <f>SUM(F67:H67)</f>
        <v>27</v>
      </c>
      <c r="K67" s="26">
        <f>E67-J67</f>
        <v>0</v>
      </c>
      <c r="L67" s="27">
        <v>4959400000</v>
      </c>
      <c r="M67" s="45">
        <v>809.403</v>
      </c>
      <c r="N67" s="27">
        <v>183681481</v>
      </c>
      <c r="O67" s="27">
        <v>20255312</v>
      </c>
      <c r="P67" s="37">
        <f>IF(I67=0,0,H67/I67)</f>
        <v>0</v>
      </c>
    </row>
    <row r="68">
      <c r="A68" s="24" t="str">
        <v>2025-08</v>
      </c>
      <c r="B68" s="24" t="str">
        <v>비교 반영</v>
      </c>
      <c r="C68" s="24" t="str">
        <v>광명시</v>
      </c>
      <c r="D68" s="24" t="str">
        <v>오피스텔 전월세</v>
      </c>
      <c r="E68" s="26">
        <v>133</v>
      </c>
      <c r="F68" s="26">
        <v>0</v>
      </c>
      <c r="G68" s="26">
        <v>34</v>
      </c>
      <c r="H68" s="26">
        <v>99</v>
      </c>
      <c r="I68" s="26">
        <f>G68+H68</f>
        <v>133</v>
      </c>
      <c r="J68" s="26">
        <f>SUM(F68:H68)</f>
        <v>133</v>
      </c>
      <c r="K68" s="26">
        <f>E68-J68</f>
        <v>0</v>
      </c>
      <c r="L68" s="27">
        <v>9969000000</v>
      </c>
      <c r="M68" s="45">
        <v>3846.31</v>
      </c>
      <c r="N68" s="27">
        <v>74954887</v>
      </c>
      <c r="O68" s="27">
        <v>8568049</v>
      </c>
      <c r="P68" s="37">
        <f>IF(I68=0,0,H68/I68)</f>
        <v>0.7443609022556391</v>
      </c>
    </row>
    <row r="69">
      <c r="A69" s="24" t="str">
        <v>2025-08</v>
      </c>
      <c r="B69" s="24" t="str">
        <v>비교 반영</v>
      </c>
      <c r="C69" s="24" t="str">
        <v>광명시</v>
      </c>
      <c r="D69" s="24" t="str">
        <v>토지</v>
      </c>
      <c r="E69" s="26">
        <v>22</v>
      </c>
      <c r="F69" s="26">
        <v>22</v>
      </c>
      <c r="G69" s="26">
        <v>0</v>
      </c>
      <c r="H69" s="26">
        <v>0</v>
      </c>
      <c r="I69" s="26">
        <f>G69+H69</f>
        <v>0</v>
      </c>
      <c r="J69" s="26">
        <f>SUM(F69:H69)</f>
        <v>22</v>
      </c>
      <c r="K69" s="26">
        <f>E69-J69</f>
        <v>0</v>
      </c>
      <c r="L69" s="27">
        <v>7738750000</v>
      </c>
      <c r="M69" s="45">
        <v>3869.01</v>
      </c>
      <c r="N69" s="27">
        <v>351761364</v>
      </c>
      <c r="O69" s="27">
        <v>6612194</v>
      </c>
      <c r="P69" s="37">
        <f>IF(I69=0,0,H69/I69)</f>
        <v>0</v>
      </c>
    </row>
    <row r="70">
      <c r="A70" s="24" t="str">
        <v>2025-08</v>
      </c>
      <c r="B70" s="24" t="str">
        <v>비교 반영</v>
      </c>
      <c r="C70" s="24" t="str">
        <v>광주시</v>
      </c>
      <c r="D70" s="24" t="str">
        <v>공장창고</v>
      </c>
      <c r="E70" s="26">
        <v>3</v>
      </c>
      <c r="F70" s="26">
        <v>3</v>
      </c>
      <c r="G70" s="26">
        <v>0</v>
      </c>
      <c r="H70" s="26">
        <v>0</v>
      </c>
      <c r="I70" s="26">
        <f>G70+H70</f>
        <v>0</v>
      </c>
      <c r="J70" s="26">
        <f>SUM(F70:H70)</f>
        <v>3</v>
      </c>
      <c r="K70" s="26">
        <f>E70-J70</f>
        <v>0</v>
      </c>
      <c r="L70" s="27">
        <v>6706500000</v>
      </c>
      <c r="M70" s="45">
        <v>2711.11</v>
      </c>
      <c r="N70" s="27">
        <v>2235500000</v>
      </c>
      <c r="O70" s="27">
        <v>8177554</v>
      </c>
      <c r="P70" s="37">
        <f>IF(I70=0,0,H70/I70)</f>
        <v>0</v>
      </c>
    </row>
    <row r="71">
      <c r="A71" s="24" t="str">
        <v>2025-08</v>
      </c>
      <c r="B71" s="24" t="str">
        <v>비교 반영</v>
      </c>
      <c r="C71" s="24" t="str">
        <v>광주시</v>
      </c>
      <c r="D71" s="24" t="str">
        <v>다가구 매매</v>
      </c>
      <c r="E71" s="26">
        <v>24</v>
      </c>
      <c r="F71" s="26">
        <v>24</v>
      </c>
      <c r="G71" s="26">
        <v>0</v>
      </c>
      <c r="H71" s="26">
        <v>0</v>
      </c>
      <c r="I71" s="26">
        <f>G71+H71</f>
        <v>0</v>
      </c>
      <c r="J71" s="26">
        <f>SUM(F71:H71)</f>
        <v>24</v>
      </c>
      <c r="K71" s="26">
        <f>E71-J71</f>
        <v>0</v>
      </c>
      <c r="L71" s="27">
        <v>13773670000</v>
      </c>
      <c r="M71" s="45">
        <v>4817.56</v>
      </c>
      <c r="N71" s="27">
        <v>573902917</v>
      </c>
      <c r="O71" s="27">
        <v>9451422</v>
      </c>
      <c r="P71" s="37">
        <f>IF(I71=0,0,H71/I71)</f>
        <v>0</v>
      </c>
    </row>
    <row r="72">
      <c r="A72" s="24" t="str">
        <v>2025-08</v>
      </c>
      <c r="B72" s="24" t="str">
        <v>비교 반영</v>
      </c>
      <c r="C72" s="24" t="str">
        <v>광주시</v>
      </c>
      <c r="D72" s="24" t="str">
        <v>다가구 전월세</v>
      </c>
      <c r="E72" s="26">
        <v>506</v>
      </c>
      <c r="F72" s="26">
        <v>0</v>
      </c>
      <c r="G72" s="26">
        <v>139</v>
      </c>
      <c r="H72" s="26">
        <v>367</v>
      </c>
      <c r="I72" s="26">
        <f>G72+H72</f>
        <v>506</v>
      </c>
      <c r="J72" s="26">
        <f>SUM(F72:H72)</f>
        <v>506</v>
      </c>
      <c r="K72" s="26">
        <f>E72-J72</f>
        <v>0</v>
      </c>
      <c r="L72" s="27">
        <v>22110200000</v>
      </c>
      <c r="M72" s="45">
        <v>22380.454</v>
      </c>
      <c r="N72" s="27">
        <v>43696047</v>
      </c>
      <c r="O72" s="27">
        <v>3265866</v>
      </c>
      <c r="P72" s="37">
        <f>IF(I72=0,0,H72/I72)</f>
        <v>0.7252964426877471</v>
      </c>
    </row>
    <row r="73">
      <c r="A73" s="24" t="str">
        <v>2025-08</v>
      </c>
      <c r="B73" s="24" t="str">
        <v>비교 반영</v>
      </c>
      <c r="C73" s="24" t="str">
        <v>광주시</v>
      </c>
      <c r="D73" s="24" t="str">
        <v>다세대 매매</v>
      </c>
      <c r="E73" s="26">
        <v>145</v>
      </c>
      <c r="F73" s="26">
        <v>145</v>
      </c>
      <c r="G73" s="26">
        <v>0</v>
      </c>
      <c r="H73" s="26">
        <v>0</v>
      </c>
      <c r="I73" s="26">
        <f>G73+H73</f>
        <v>0</v>
      </c>
      <c r="J73" s="26">
        <f>SUM(F73:H73)</f>
        <v>145</v>
      </c>
      <c r="K73" s="26">
        <f>E73-J73</f>
        <v>0</v>
      </c>
      <c r="L73" s="27">
        <v>30199100000</v>
      </c>
      <c r="M73" s="45">
        <v>9047.481</v>
      </c>
      <c r="N73" s="27">
        <v>208269655</v>
      </c>
      <c r="O73" s="27">
        <v>11034202</v>
      </c>
      <c r="P73" s="37">
        <f>IF(I73=0,0,H73/I73)</f>
        <v>0</v>
      </c>
    </row>
    <row r="74">
      <c r="A74" s="24" t="str">
        <v>2025-08</v>
      </c>
      <c r="B74" s="24" t="str">
        <v>비교 반영</v>
      </c>
      <c r="C74" s="24" t="str">
        <v>광주시</v>
      </c>
      <c r="D74" s="24" t="str">
        <v>다세대 전월세</v>
      </c>
      <c r="E74" s="26">
        <v>298</v>
      </c>
      <c r="F74" s="26">
        <v>0</v>
      </c>
      <c r="G74" s="26">
        <v>117</v>
      </c>
      <c r="H74" s="26">
        <v>181</v>
      </c>
      <c r="I74" s="26">
        <f>G74+H74</f>
        <v>298</v>
      </c>
      <c r="J74" s="26">
        <f>SUM(F74:H74)</f>
        <v>298</v>
      </c>
      <c r="K74" s="26">
        <f>E74-J74</f>
        <v>0</v>
      </c>
      <c r="L74" s="27">
        <v>25953560000</v>
      </c>
      <c r="M74" s="45">
        <v>17834.047</v>
      </c>
      <c r="N74" s="27">
        <v>87092483</v>
      </c>
      <c r="O74" s="27">
        <v>4810848</v>
      </c>
      <c r="P74" s="37">
        <f>IF(I74=0,0,H74/I74)</f>
        <v>0.6073825503355704</v>
      </c>
    </row>
    <row r="75">
      <c r="A75" s="24" t="str">
        <v>2025-08</v>
      </c>
      <c r="B75" s="24" t="str">
        <v>비교 반영</v>
      </c>
      <c r="C75" s="24" t="str">
        <v>광주시</v>
      </c>
      <c r="D75" s="24" t="str">
        <v>분양권</v>
      </c>
      <c r="E75" s="26">
        <v>24</v>
      </c>
      <c r="F75" s="26">
        <v>24</v>
      </c>
      <c r="G75" s="26">
        <v>0</v>
      </c>
      <c r="H75" s="26">
        <v>0</v>
      </c>
      <c r="I75" s="26">
        <f>G75+H75</f>
        <v>0</v>
      </c>
      <c r="J75" s="26">
        <f>SUM(F75:H75)</f>
        <v>24</v>
      </c>
      <c r="K75" s="26">
        <f>E75-J75</f>
        <v>0</v>
      </c>
      <c r="L75" s="27">
        <v>14082020000</v>
      </c>
      <c r="M75" s="45">
        <v>1926.9</v>
      </c>
      <c r="N75" s="27">
        <v>586750833</v>
      </c>
      <c r="O75" s="27">
        <v>24159080</v>
      </c>
      <c r="P75" s="37">
        <f>IF(I75=0,0,H75/I75)</f>
        <v>0</v>
      </c>
    </row>
    <row r="76">
      <c r="A76" s="24" t="str">
        <v>2025-08</v>
      </c>
      <c r="B76" s="24" t="str">
        <v>비교 반영</v>
      </c>
      <c r="C76" s="24" t="str">
        <v>광주시</v>
      </c>
      <c r="D76" s="24" t="str">
        <v>상가</v>
      </c>
      <c r="E76" s="26">
        <v>14</v>
      </c>
      <c r="F76" s="26">
        <v>14</v>
      </c>
      <c r="G76" s="26">
        <v>0</v>
      </c>
      <c r="H76" s="26">
        <v>0</v>
      </c>
      <c r="I76" s="26">
        <f>G76+H76</f>
        <v>0</v>
      </c>
      <c r="J76" s="26">
        <f>SUM(F76:H76)</f>
        <v>14</v>
      </c>
      <c r="K76" s="26">
        <f>E76-J76</f>
        <v>0</v>
      </c>
      <c r="L76" s="27">
        <v>15076720000</v>
      </c>
      <c r="M76" s="45">
        <v>4373.89</v>
      </c>
      <c r="N76" s="27">
        <v>1076908571</v>
      </c>
      <c r="O76" s="27">
        <v>11394981</v>
      </c>
      <c r="P76" s="37">
        <f>IF(I76=0,0,H76/I76)</f>
        <v>0</v>
      </c>
    </row>
    <row r="77">
      <c r="A77" s="24" t="str">
        <v>2025-08</v>
      </c>
      <c r="B77" s="24" t="str">
        <v>비교 반영</v>
      </c>
      <c r="C77" s="24" t="str">
        <v>광주시</v>
      </c>
      <c r="D77" s="24" t="str">
        <v>아파트 매매</v>
      </c>
      <c r="E77" s="26">
        <v>173</v>
      </c>
      <c r="F77" s="26">
        <v>173</v>
      </c>
      <c r="G77" s="26">
        <v>0</v>
      </c>
      <c r="H77" s="26">
        <v>0</v>
      </c>
      <c r="I77" s="26">
        <f>G77+H77</f>
        <v>0</v>
      </c>
      <c r="J77" s="26">
        <f>SUM(F77:H77)</f>
        <v>173</v>
      </c>
      <c r="K77" s="26">
        <f>E77-J77</f>
        <v>0</v>
      </c>
      <c r="L77" s="27">
        <v>72212190000</v>
      </c>
      <c r="M77" s="45">
        <v>14004.912</v>
      </c>
      <c r="N77" s="27">
        <v>417411503</v>
      </c>
      <c r="O77" s="27">
        <v>17045304</v>
      </c>
      <c r="P77" s="37">
        <f>IF(I77=0,0,H77/I77)</f>
        <v>0</v>
      </c>
    </row>
    <row r="78">
      <c r="A78" s="24" t="str">
        <v>2025-08</v>
      </c>
      <c r="B78" s="24" t="str">
        <v>비교 반영</v>
      </c>
      <c r="C78" s="24" t="str">
        <v>광주시</v>
      </c>
      <c r="D78" s="24" t="str">
        <v>아파트 전월세</v>
      </c>
      <c r="E78" s="26">
        <v>284</v>
      </c>
      <c r="F78" s="26">
        <v>0</v>
      </c>
      <c r="G78" s="26">
        <v>179</v>
      </c>
      <c r="H78" s="26">
        <v>105</v>
      </c>
      <c r="I78" s="26">
        <f>G78+H78</f>
        <v>284</v>
      </c>
      <c r="J78" s="26">
        <f>SUM(F78:H78)</f>
        <v>284</v>
      </c>
      <c r="K78" s="26">
        <f>E78-J78</f>
        <v>0</v>
      </c>
      <c r="L78" s="27">
        <v>61380580000</v>
      </c>
      <c r="M78" s="45">
        <v>23470.933</v>
      </c>
      <c r="N78" s="27">
        <v>216128803</v>
      </c>
      <c r="O78" s="27">
        <v>8645204</v>
      </c>
      <c r="P78" s="37">
        <f>IF(I78=0,0,H78/I78)</f>
        <v>0.36971830985915494</v>
      </c>
    </row>
    <row r="79">
      <c r="A79" s="24" t="str">
        <v>2025-08</v>
      </c>
      <c r="B79" s="24" t="str">
        <v>비교 반영</v>
      </c>
      <c r="C79" s="24" t="str">
        <v>광주시</v>
      </c>
      <c r="D79" s="24" t="str">
        <v>오피스텔 전월세</v>
      </c>
      <c r="E79" s="26">
        <v>3</v>
      </c>
      <c r="F79" s="26">
        <v>0</v>
      </c>
      <c r="G79" s="26">
        <v>0</v>
      </c>
      <c r="H79" s="26">
        <v>3</v>
      </c>
      <c r="I79" s="26">
        <f>G79+H79</f>
        <v>3</v>
      </c>
      <c r="J79" s="26">
        <f>SUM(F79:H79)</f>
        <v>3</v>
      </c>
      <c r="K79" s="26">
        <f>E79-J79</f>
        <v>0</v>
      </c>
      <c r="L79" s="27">
        <v>50000000</v>
      </c>
      <c r="M79" s="45">
        <v>76.63</v>
      </c>
      <c r="N79" s="27">
        <v>16666667</v>
      </c>
      <c r="O79" s="27">
        <v>2156978</v>
      </c>
      <c r="P79" s="37">
        <f>IF(I79=0,0,H79/I79)</f>
        <v>1</v>
      </c>
    </row>
    <row r="80">
      <c r="A80" s="24" t="str">
        <v>2025-08</v>
      </c>
      <c r="B80" s="24" t="str">
        <v>비교 반영</v>
      </c>
      <c r="C80" s="24" t="str">
        <v>광주시</v>
      </c>
      <c r="D80" s="24" t="str">
        <v>토지</v>
      </c>
      <c r="E80" s="26">
        <v>295</v>
      </c>
      <c r="F80" s="26">
        <v>295</v>
      </c>
      <c r="G80" s="26">
        <v>0</v>
      </c>
      <c r="H80" s="26">
        <v>0</v>
      </c>
      <c r="I80" s="26">
        <f>G80+H80</f>
        <v>0</v>
      </c>
      <c r="J80" s="26">
        <f>SUM(F80:H80)</f>
        <v>295</v>
      </c>
      <c r="K80" s="26">
        <f>E80-J80</f>
        <v>0</v>
      </c>
      <c r="L80" s="27">
        <v>136928850000</v>
      </c>
      <c r="M80" s="45">
        <v>183184.27</v>
      </c>
      <c r="N80" s="27">
        <v>464165593</v>
      </c>
      <c r="O80" s="27">
        <v>2471049</v>
      </c>
      <c r="P80" s="37">
        <f>IF(I80=0,0,H80/I80)</f>
        <v>0</v>
      </c>
    </row>
    <row r="81">
      <c r="A81" s="24" t="str">
        <v>2025-08</v>
      </c>
      <c r="B81" s="24" t="str">
        <v>비교 반영</v>
      </c>
      <c r="C81" s="24" t="str">
        <v>구리시</v>
      </c>
      <c r="D81" s="24" t="str">
        <v>공장창고</v>
      </c>
      <c r="E81" s="26">
        <v>1</v>
      </c>
      <c r="F81" s="26">
        <v>1</v>
      </c>
      <c r="G81" s="26">
        <v>0</v>
      </c>
      <c r="H81" s="26">
        <v>0</v>
      </c>
      <c r="I81" s="26">
        <f>G81+H81</f>
        <v>0</v>
      </c>
      <c r="J81" s="26">
        <f>SUM(F81:H81)</f>
        <v>1</v>
      </c>
      <c r="K81" s="26">
        <f>E81-J81</f>
        <v>0</v>
      </c>
      <c r="L81" s="27">
        <v>304000000</v>
      </c>
      <c r="M81" s="45">
        <v>76.38</v>
      </c>
      <c r="N81" s="27">
        <v>304000000</v>
      </c>
      <c r="O81" s="27">
        <v>13157353</v>
      </c>
      <c r="P81" s="37">
        <f>IF(I81=0,0,H81/I81)</f>
        <v>0</v>
      </c>
    </row>
    <row r="82">
      <c r="A82" s="24" t="str">
        <v>2025-08</v>
      </c>
      <c r="B82" s="24" t="str">
        <v>비교 반영</v>
      </c>
      <c r="C82" s="24" t="str">
        <v>구리시</v>
      </c>
      <c r="D82" s="24" t="str">
        <v>다가구 매매</v>
      </c>
      <c r="E82" s="26">
        <v>5</v>
      </c>
      <c r="F82" s="26">
        <v>5</v>
      </c>
      <c r="G82" s="26">
        <v>0</v>
      </c>
      <c r="H82" s="26">
        <v>0</v>
      </c>
      <c r="I82" s="26">
        <f>G82+H82</f>
        <v>0</v>
      </c>
      <c r="J82" s="26">
        <f>SUM(F82:H82)</f>
        <v>5</v>
      </c>
      <c r="K82" s="26">
        <f>E82-J82</f>
        <v>0</v>
      </c>
      <c r="L82" s="27">
        <v>3825000000</v>
      </c>
      <c r="M82" s="45">
        <v>1259.11</v>
      </c>
      <c r="N82" s="27">
        <v>765000000</v>
      </c>
      <c r="O82" s="27">
        <v>10042512</v>
      </c>
      <c r="P82" s="37">
        <f>IF(I82=0,0,H82/I82)</f>
        <v>0</v>
      </c>
    </row>
    <row r="83">
      <c r="A83" s="24" t="str">
        <v>2025-08</v>
      </c>
      <c r="B83" s="24" t="str">
        <v>비교 반영</v>
      </c>
      <c r="C83" s="24" t="str">
        <v>구리시</v>
      </c>
      <c r="D83" s="24" t="str">
        <v>다가구 전월세</v>
      </c>
      <c r="E83" s="26">
        <v>178</v>
      </c>
      <c r="F83" s="26">
        <v>0</v>
      </c>
      <c r="G83" s="26">
        <v>49</v>
      </c>
      <c r="H83" s="26">
        <v>129</v>
      </c>
      <c r="I83" s="26">
        <f>G83+H83</f>
        <v>178</v>
      </c>
      <c r="J83" s="26">
        <f>SUM(F83:H83)</f>
        <v>178</v>
      </c>
      <c r="K83" s="26">
        <f>E83-J83</f>
        <v>0</v>
      </c>
      <c r="L83" s="27">
        <v>9834550000</v>
      </c>
      <c r="M83" s="45">
        <v>7565.051</v>
      </c>
      <c r="N83" s="27">
        <v>55250281</v>
      </c>
      <c r="O83" s="27">
        <v>4297513</v>
      </c>
      <c r="P83" s="37">
        <f>IF(I83=0,0,H83/I83)</f>
        <v>0.7247191011235955</v>
      </c>
    </row>
    <row r="84">
      <c r="A84" s="24" t="str">
        <v>2025-08</v>
      </c>
      <c r="B84" s="24" t="str">
        <v>비교 반영</v>
      </c>
      <c r="C84" s="24" t="str">
        <v>구리시</v>
      </c>
      <c r="D84" s="24" t="str">
        <v>다세대 매매</v>
      </c>
      <c r="E84" s="26">
        <v>16</v>
      </c>
      <c r="F84" s="26">
        <v>16</v>
      </c>
      <c r="G84" s="26">
        <v>0</v>
      </c>
      <c r="H84" s="26">
        <v>0</v>
      </c>
      <c r="I84" s="26">
        <f>G84+H84</f>
        <v>0</v>
      </c>
      <c r="J84" s="26">
        <f>SUM(F84:H84)</f>
        <v>16</v>
      </c>
      <c r="K84" s="26">
        <f>E84-J84</f>
        <v>0</v>
      </c>
      <c r="L84" s="27">
        <v>5131500000</v>
      </c>
      <c r="M84" s="45">
        <v>813.418</v>
      </c>
      <c r="N84" s="27">
        <v>320718750</v>
      </c>
      <c r="O84" s="27">
        <v>20854758</v>
      </c>
      <c r="P84" s="37">
        <f>IF(I84=0,0,H84/I84)</f>
        <v>0</v>
      </c>
    </row>
    <row r="85">
      <c r="A85" s="24" t="str">
        <v>2025-08</v>
      </c>
      <c r="B85" s="24" t="str">
        <v>비교 반영</v>
      </c>
      <c r="C85" s="24" t="str">
        <v>구리시</v>
      </c>
      <c r="D85" s="24" t="str">
        <v>다세대 전월세</v>
      </c>
      <c r="E85" s="26">
        <v>65</v>
      </c>
      <c r="F85" s="26">
        <v>0</v>
      </c>
      <c r="G85" s="26">
        <v>35</v>
      </c>
      <c r="H85" s="26">
        <v>30</v>
      </c>
      <c r="I85" s="26">
        <f>G85+H85</f>
        <v>65</v>
      </c>
      <c r="J85" s="26">
        <f>SUM(F85:H85)</f>
        <v>65</v>
      </c>
      <c r="K85" s="26">
        <f>E85-J85</f>
        <v>0</v>
      </c>
      <c r="L85" s="27">
        <v>9180500000</v>
      </c>
      <c r="M85" s="45">
        <v>3311.694</v>
      </c>
      <c r="N85" s="27">
        <v>141238462</v>
      </c>
      <c r="O85" s="27">
        <v>9164119</v>
      </c>
      <c r="P85" s="37">
        <f>IF(I85=0,0,H85/I85)</f>
        <v>0.46153846153846156</v>
      </c>
    </row>
    <row r="86">
      <c r="A86" s="24" t="str">
        <v>2025-08</v>
      </c>
      <c r="B86" s="24" t="str">
        <v>비교 반영</v>
      </c>
      <c r="C86" s="24" t="str">
        <v>구리시</v>
      </c>
      <c r="D86" s="24" t="str">
        <v>상가</v>
      </c>
      <c r="E86" s="26">
        <v>9</v>
      </c>
      <c r="F86" s="26">
        <v>9</v>
      </c>
      <c r="G86" s="26">
        <v>0</v>
      </c>
      <c r="H86" s="26">
        <v>0</v>
      </c>
      <c r="I86" s="26">
        <f>G86+H86</f>
        <v>0</v>
      </c>
      <c r="J86" s="26">
        <f>SUM(F86:H86)</f>
        <v>9</v>
      </c>
      <c r="K86" s="26">
        <f>E86-J86</f>
        <v>0</v>
      </c>
      <c r="L86" s="27">
        <v>7198690000</v>
      </c>
      <c r="M86" s="45">
        <v>1591.66</v>
      </c>
      <c r="N86" s="27">
        <v>799854444</v>
      </c>
      <c r="O86" s="27">
        <v>14951259</v>
      </c>
      <c r="P86" s="37">
        <f>IF(I86=0,0,H86/I86)</f>
        <v>0</v>
      </c>
    </row>
    <row r="87">
      <c r="A87" s="24" t="str">
        <v>2025-08</v>
      </c>
      <c r="B87" s="24" t="str">
        <v>비교 반영</v>
      </c>
      <c r="C87" s="24" t="str">
        <v>구리시</v>
      </c>
      <c r="D87" s="24" t="str">
        <v>아파트 매매</v>
      </c>
      <c r="E87" s="26">
        <v>169</v>
      </c>
      <c r="F87" s="26">
        <v>169</v>
      </c>
      <c r="G87" s="26">
        <v>0</v>
      </c>
      <c r="H87" s="26">
        <v>0</v>
      </c>
      <c r="I87" s="26">
        <f>G87+H87</f>
        <v>0</v>
      </c>
      <c r="J87" s="26">
        <f>SUM(F87:H87)</f>
        <v>169</v>
      </c>
      <c r="K87" s="26">
        <f>E87-J87</f>
        <v>0</v>
      </c>
      <c r="L87" s="27">
        <v>104016500000</v>
      </c>
      <c r="M87" s="45">
        <v>11526.67</v>
      </c>
      <c r="N87" s="27">
        <v>615482249</v>
      </c>
      <c r="O87" s="27">
        <v>29831354</v>
      </c>
      <c r="P87" s="37">
        <f>IF(I87=0,0,H87/I87)</f>
        <v>0</v>
      </c>
    </row>
    <row r="88">
      <c r="A88" s="24" t="str">
        <v>2025-08</v>
      </c>
      <c r="B88" s="24" t="str">
        <v>비교 반영</v>
      </c>
      <c r="C88" s="24" t="str">
        <v>구리시</v>
      </c>
      <c r="D88" s="24" t="str">
        <v>아파트 전월세</v>
      </c>
      <c r="E88" s="26">
        <v>300</v>
      </c>
      <c r="F88" s="26">
        <v>0</v>
      </c>
      <c r="G88" s="26">
        <v>200</v>
      </c>
      <c r="H88" s="26">
        <v>100</v>
      </c>
      <c r="I88" s="26">
        <f>G88+H88</f>
        <v>300</v>
      </c>
      <c r="J88" s="26">
        <f>SUM(F88:H88)</f>
        <v>300</v>
      </c>
      <c r="K88" s="26">
        <f>E88-J88</f>
        <v>0</v>
      </c>
      <c r="L88" s="27">
        <v>86464730000</v>
      </c>
      <c r="M88" s="45">
        <v>20577.484</v>
      </c>
      <c r="N88" s="27">
        <v>288215767</v>
      </c>
      <c r="O88" s="27">
        <v>13890610</v>
      </c>
      <c r="P88" s="37">
        <f>IF(I88=0,0,H88/I88)</f>
        <v>0.3333333333333333</v>
      </c>
    </row>
    <row r="89">
      <c r="A89" s="24" t="str">
        <v>2025-08</v>
      </c>
      <c r="B89" s="24" t="str">
        <v>비교 반영</v>
      </c>
      <c r="C89" s="24" t="str">
        <v>구리시</v>
      </c>
      <c r="D89" s="24" t="str">
        <v>오피스텔 매매</v>
      </c>
      <c r="E89" s="26">
        <v>21</v>
      </c>
      <c r="F89" s="26">
        <v>21</v>
      </c>
      <c r="G89" s="26">
        <v>0</v>
      </c>
      <c r="H89" s="26">
        <v>0</v>
      </c>
      <c r="I89" s="26">
        <f>G89+H89</f>
        <v>0</v>
      </c>
      <c r="J89" s="26">
        <f>SUM(F89:H89)</f>
        <v>21</v>
      </c>
      <c r="K89" s="26">
        <f>E89-J89</f>
        <v>0</v>
      </c>
      <c r="L89" s="27">
        <v>8191440000</v>
      </c>
      <c r="M89" s="45">
        <v>1321.511</v>
      </c>
      <c r="N89" s="27">
        <v>390068571</v>
      </c>
      <c r="O89" s="27">
        <v>20491044</v>
      </c>
      <c r="P89" s="37">
        <f>IF(I89=0,0,H89/I89)</f>
        <v>0</v>
      </c>
    </row>
    <row r="90">
      <c r="A90" s="24" t="str">
        <v>2025-08</v>
      </c>
      <c r="B90" s="24" t="str">
        <v>비교 반영</v>
      </c>
      <c r="C90" s="24" t="str">
        <v>구리시</v>
      </c>
      <c r="D90" s="24" t="str">
        <v>오피스텔 전월세</v>
      </c>
      <c r="E90" s="26">
        <v>129</v>
      </c>
      <c r="F90" s="26">
        <v>0</v>
      </c>
      <c r="G90" s="26">
        <v>42</v>
      </c>
      <c r="H90" s="26">
        <v>87</v>
      </c>
      <c r="I90" s="26">
        <f>G90+H90</f>
        <v>129</v>
      </c>
      <c r="J90" s="26">
        <f>SUM(F90:H90)</f>
        <v>129</v>
      </c>
      <c r="K90" s="26">
        <f>E90-J90</f>
        <v>0</v>
      </c>
      <c r="L90" s="27">
        <v>9567130000</v>
      </c>
      <c r="M90" s="45">
        <v>4801.07</v>
      </c>
      <c r="N90" s="27">
        <v>74163798</v>
      </c>
      <c r="O90" s="27">
        <v>6587464</v>
      </c>
      <c r="P90" s="37">
        <f>IF(I90=0,0,H90/I90)</f>
        <v>0.6744186046511628</v>
      </c>
    </row>
    <row r="91">
      <c r="A91" s="24" t="str">
        <v>2025-08</v>
      </c>
      <c r="B91" s="24" t="str">
        <v>비교 반영</v>
      </c>
      <c r="C91" s="24" t="str">
        <v>구리시</v>
      </c>
      <c r="D91" s="24" t="str">
        <v>토지</v>
      </c>
      <c r="E91" s="26">
        <v>30</v>
      </c>
      <c r="F91" s="26">
        <v>30</v>
      </c>
      <c r="G91" s="26">
        <v>0</v>
      </c>
      <c r="H91" s="26">
        <v>0</v>
      </c>
      <c r="I91" s="26">
        <f>G91+H91</f>
        <v>0</v>
      </c>
      <c r="J91" s="26">
        <f>SUM(F91:H91)</f>
        <v>30</v>
      </c>
      <c r="K91" s="26">
        <f>E91-J91</f>
        <v>0</v>
      </c>
      <c r="L91" s="27">
        <v>7295930000</v>
      </c>
      <c r="M91" s="45">
        <v>2890.35</v>
      </c>
      <c r="N91" s="27">
        <v>243197667</v>
      </c>
      <c r="O91" s="27">
        <v>8344587</v>
      </c>
      <c r="P91" s="37">
        <f>IF(I91=0,0,H91/I91)</f>
        <v>0</v>
      </c>
    </row>
    <row r="92">
      <c r="A92" s="24" t="str">
        <v>2025-08</v>
      </c>
      <c r="B92" s="24" t="str">
        <v>비교 반영</v>
      </c>
      <c r="C92" s="24" t="str">
        <v>군포시</v>
      </c>
      <c r="D92" s="24" t="str">
        <v>공장창고</v>
      </c>
      <c r="E92" s="26">
        <v>13</v>
      </c>
      <c r="F92" s="26">
        <v>13</v>
      </c>
      <c r="G92" s="26">
        <v>0</v>
      </c>
      <c r="H92" s="26">
        <v>0</v>
      </c>
      <c r="I92" s="26">
        <f>G92+H92</f>
        <v>0</v>
      </c>
      <c r="J92" s="26">
        <f>SUM(F92:H92)</f>
        <v>13</v>
      </c>
      <c r="K92" s="26">
        <f>E92-J92</f>
        <v>0</v>
      </c>
      <c r="L92" s="27">
        <v>18368850000</v>
      </c>
      <c r="M92" s="45">
        <v>5349.92</v>
      </c>
      <c r="N92" s="27">
        <v>1412988462</v>
      </c>
      <c r="O92" s="27">
        <v>11350351</v>
      </c>
      <c r="P92" s="37">
        <f>IF(I92=0,0,H92/I92)</f>
        <v>0</v>
      </c>
    </row>
    <row r="93">
      <c r="A93" s="24" t="str">
        <v>2025-08</v>
      </c>
      <c r="B93" s="24" t="str">
        <v>비교 반영</v>
      </c>
      <c r="C93" s="24" t="str">
        <v>군포시</v>
      </c>
      <c r="D93" s="24" t="str">
        <v>다가구 매매</v>
      </c>
      <c r="E93" s="26">
        <v>1</v>
      </c>
      <c r="F93" s="26">
        <v>1</v>
      </c>
      <c r="G93" s="26">
        <v>0</v>
      </c>
      <c r="H93" s="26">
        <v>0</v>
      </c>
      <c r="I93" s="26">
        <f>G93+H93</f>
        <v>0</v>
      </c>
      <c r="J93" s="26">
        <f>SUM(F93:H93)</f>
        <v>1</v>
      </c>
      <c r="K93" s="26">
        <f>E93-J93</f>
        <v>0</v>
      </c>
      <c r="L93" s="27">
        <v>1150000000</v>
      </c>
      <c r="M93" s="45">
        <v>375.48</v>
      </c>
      <c r="N93" s="27">
        <v>1150000000</v>
      </c>
      <c r="O93" s="27">
        <v>10124781</v>
      </c>
      <c r="P93" s="37">
        <f>IF(I93=0,0,H93/I93)</f>
        <v>0</v>
      </c>
    </row>
    <row r="94">
      <c r="A94" s="24" t="str">
        <v>2025-08</v>
      </c>
      <c r="B94" s="24" t="str">
        <v>비교 반영</v>
      </c>
      <c r="C94" s="24" t="str">
        <v>군포시</v>
      </c>
      <c r="D94" s="24" t="str">
        <v>다가구 전월세</v>
      </c>
      <c r="E94" s="26">
        <v>169</v>
      </c>
      <c r="F94" s="26">
        <v>0</v>
      </c>
      <c r="G94" s="26">
        <v>26</v>
      </c>
      <c r="H94" s="26">
        <v>143</v>
      </c>
      <c r="I94" s="26">
        <f>G94+H94</f>
        <v>169</v>
      </c>
      <c r="J94" s="26">
        <f>SUM(F94:H94)</f>
        <v>169</v>
      </c>
      <c r="K94" s="26">
        <f>E94-J94</f>
        <v>0</v>
      </c>
      <c r="L94" s="27">
        <v>6238600000</v>
      </c>
      <c r="M94" s="45">
        <v>7453.854</v>
      </c>
      <c r="N94" s="27">
        <v>36914793</v>
      </c>
      <c r="O94" s="27">
        <v>2766820</v>
      </c>
      <c r="P94" s="37">
        <f>IF(I94=0,0,H94/I94)</f>
        <v>0.8461538461538461</v>
      </c>
    </row>
    <row r="95">
      <c r="A95" s="24" t="str">
        <v>2025-08</v>
      </c>
      <c r="B95" s="24" t="str">
        <v>비교 반영</v>
      </c>
      <c r="C95" s="24" t="str">
        <v>군포시</v>
      </c>
      <c r="D95" s="24" t="str">
        <v>다세대 매매</v>
      </c>
      <c r="E95" s="26">
        <v>23</v>
      </c>
      <c r="F95" s="26">
        <v>23</v>
      </c>
      <c r="G95" s="26">
        <v>0</v>
      </c>
      <c r="H95" s="26">
        <v>0</v>
      </c>
      <c r="I95" s="26">
        <f>G95+H95</f>
        <v>0</v>
      </c>
      <c r="J95" s="26">
        <f>SUM(F95:H95)</f>
        <v>23</v>
      </c>
      <c r="K95" s="26">
        <f>E95-J95</f>
        <v>0</v>
      </c>
      <c r="L95" s="27">
        <v>5999000000</v>
      </c>
      <c r="M95" s="45">
        <v>1147.463</v>
      </c>
      <c r="N95" s="27">
        <v>260826087</v>
      </c>
      <c r="O95" s="27">
        <v>17282827</v>
      </c>
      <c r="P95" s="37">
        <f>IF(I95=0,0,H95/I95)</f>
        <v>0</v>
      </c>
    </row>
    <row r="96">
      <c r="A96" s="24" t="str">
        <v>2025-08</v>
      </c>
      <c r="B96" s="24" t="str">
        <v>비교 반영</v>
      </c>
      <c r="C96" s="24" t="str">
        <v>군포시</v>
      </c>
      <c r="D96" s="24" t="str">
        <v>다세대 전월세</v>
      </c>
      <c r="E96" s="26">
        <v>80</v>
      </c>
      <c r="F96" s="26">
        <v>0</v>
      </c>
      <c r="G96" s="26">
        <v>31</v>
      </c>
      <c r="H96" s="26">
        <v>49</v>
      </c>
      <c r="I96" s="26">
        <f>G96+H96</f>
        <v>80</v>
      </c>
      <c r="J96" s="26">
        <f>SUM(F96:H96)</f>
        <v>80</v>
      </c>
      <c r="K96" s="26">
        <f>E96-J96</f>
        <v>0</v>
      </c>
      <c r="L96" s="27">
        <v>5703900000</v>
      </c>
      <c r="M96" s="45">
        <v>3077.51</v>
      </c>
      <c r="N96" s="27">
        <v>71298750</v>
      </c>
      <c r="O96" s="27">
        <v>6126988</v>
      </c>
      <c r="P96" s="37">
        <f>IF(I96=0,0,H96/I96)</f>
        <v>0.6125</v>
      </c>
    </row>
    <row r="97">
      <c r="A97" s="24" t="str">
        <v>2025-08</v>
      </c>
      <c r="B97" s="24" t="str">
        <v>비교 반영</v>
      </c>
      <c r="C97" s="24" t="str">
        <v>군포시</v>
      </c>
      <c r="D97" s="24" t="str">
        <v>분양권</v>
      </c>
      <c r="E97" s="26">
        <v>1</v>
      </c>
      <c r="F97" s="26">
        <v>1</v>
      </c>
      <c r="G97" s="26">
        <v>0</v>
      </c>
      <c r="H97" s="26">
        <v>0</v>
      </c>
      <c r="I97" s="26">
        <f>G97+H97</f>
        <v>0</v>
      </c>
      <c r="J97" s="26">
        <f>SUM(F97:H97)</f>
        <v>1</v>
      </c>
      <c r="K97" s="26">
        <f>E97-J97</f>
        <v>0</v>
      </c>
      <c r="L97" s="27">
        <v>1054240000</v>
      </c>
      <c r="M97" s="45">
        <v>84.912</v>
      </c>
      <c r="N97" s="27">
        <v>1054240000</v>
      </c>
      <c r="O97" s="27">
        <v>41043560</v>
      </c>
      <c r="P97" s="37">
        <f>IF(I97=0,0,H97/I97)</f>
        <v>0</v>
      </c>
    </row>
    <row r="98">
      <c r="A98" s="24" t="str">
        <v>2025-08</v>
      </c>
      <c r="B98" s="24" t="str">
        <v>비교 반영</v>
      </c>
      <c r="C98" s="24" t="str">
        <v>군포시</v>
      </c>
      <c r="D98" s="24" t="str">
        <v>상가</v>
      </c>
      <c r="E98" s="26">
        <v>13</v>
      </c>
      <c r="F98" s="26">
        <v>13</v>
      </c>
      <c r="G98" s="26">
        <v>0</v>
      </c>
      <c r="H98" s="26">
        <v>0</v>
      </c>
      <c r="I98" s="26">
        <f>G98+H98</f>
        <v>0</v>
      </c>
      <c r="J98" s="26">
        <f>SUM(F98:H98)</f>
        <v>13</v>
      </c>
      <c r="K98" s="26">
        <f>E98-J98</f>
        <v>0</v>
      </c>
      <c r="L98" s="27">
        <v>2105000000</v>
      </c>
      <c r="M98" s="45">
        <v>472.73</v>
      </c>
      <c r="N98" s="27">
        <v>161923077</v>
      </c>
      <c r="O98" s="27">
        <v>14720194</v>
      </c>
      <c r="P98" s="37">
        <f>IF(I98=0,0,H98/I98)</f>
        <v>0</v>
      </c>
    </row>
    <row r="99">
      <c r="A99" s="24" t="str">
        <v>2025-08</v>
      </c>
      <c r="B99" s="24" t="str">
        <v>비교 반영</v>
      </c>
      <c r="C99" s="24" t="str">
        <v>군포시</v>
      </c>
      <c r="D99" s="24" t="str">
        <v>아파트 매매</v>
      </c>
      <c r="E99" s="26">
        <v>177</v>
      </c>
      <c r="F99" s="26">
        <v>177</v>
      </c>
      <c r="G99" s="26">
        <v>0</v>
      </c>
      <c r="H99" s="26">
        <v>0</v>
      </c>
      <c r="I99" s="26">
        <f>G99+H99</f>
        <v>0</v>
      </c>
      <c r="J99" s="26">
        <f>SUM(F99:H99)</f>
        <v>177</v>
      </c>
      <c r="K99" s="26">
        <f>E99-J99</f>
        <v>0</v>
      </c>
      <c r="L99" s="27">
        <v>83703000000</v>
      </c>
      <c r="M99" s="45">
        <v>12311.691</v>
      </c>
      <c r="N99" s="27">
        <v>472898305</v>
      </c>
      <c r="O99" s="27">
        <v>22474907</v>
      </c>
      <c r="P99" s="37">
        <f>IF(I99=0,0,H99/I99)</f>
        <v>0</v>
      </c>
    </row>
    <row r="100">
      <c r="A100" s="24" t="str">
        <v>2025-08</v>
      </c>
      <c r="B100" s="24" t="str">
        <v>비교 반영</v>
      </c>
      <c r="C100" s="24" t="str">
        <v>군포시</v>
      </c>
      <c r="D100" s="24" t="str">
        <v>아파트 전월세</v>
      </c>
      <c r="E100" s="26">
        <v>435</v>
      </c>
      <c r="F100" s="26">
        <v>0</v>
      </c>
      <c r="G100" s="26">
        <v>270</v>
      </c>
      <c r="H100" s="26">
        <v>165</v>
      </c>
      <c r="I100" s="26">
        <f>G100+H100</f>
        <v>435</v>
      </c>
      <c r="J100" s="26">
        <f>SUM(F100:H100)</f>
        <v>435</v>
      </c>
      <c r="K100" s="26">
        <f>E100-J100</f>
        <v>0</v>
      </c>
      <c r="L100" s="27">
        <v>81610240000</v>
      </c>
      <c r="M100" s="45">
        <v>26280.261</v>
      </c>
      <c r="N100" s="27">
        <v>187609747</v>
      </c>
      <c r="O100" s="27">
        <v>10265724</v>
      </c>
      <c r="P100" s="37">
        <f>IF(I100=0,0,H100/I100)</f>
        <v>0.3793103448275862</v>
      </c>
    </row>
    <row r="101">
      <c r="A101" s="24" t="str">
        <v>2025-08</v>
      </c>
      <c r="B101" s="24" t="str">
        <v>비교 반영</v>
      </c>
      <c r="C101" s="24" t="str">
        <v>군포시</v>
      </c>
      <c r="D101" s="24" t="str">
        <v>오피스텔 매매</v>
      </c>
      <c r="E101" s="26">
        <v>11</v>
      </c>
      <c r="F101" s="26">
        <v>11</v>
      </c>
      <c r="G101" s="26">
        <v>0</v>
      </c>
      <c r="H101" s="26">
        <v>0</v>
      </c>
      <c r="I101" s="26">
        <f>G101+H101</f>
        <v>0</v>
      </c>
      <c r="J101" s="26">
        <f>SUM(F101:H101)</f>
        <v>11</v>
      </c>
      <c r="K101" s="26">
        <f>E101-J101</f>
        <v>0</v>
      </c>
      <c r="L101" s="27">
        <v>1585000000</v>
      </c>
      <c r="M101" s="45">
        <v>328.363</v>
      </c>
      <c r="N101" s="27">
        <v>144090909</v>
      </c>
      <c r="O101" s="27">
        <v>15956942</v>
      </c>
      <c r="P101" s="37">
        <f>IF(I101=0,0,H101/I101)</f>
        <v>0</v>
      </c>
    </row>
    <row r="102">
      <c r="A102" s="24" t="str">
        <v>2025-08</v>
      </c>
      <c r="B102" s="24" t="str">
        <v>비교 반영</v>
      </c>
      <c r="C102" s="24" t="str">
        <v>군포시</v>
      </c>
      <c r="D102" s="24" t="str">
        <v>오피스텔 전월세</v>
      </c>
      <c r="E102" s="26">
        <v>61</v>
      </c>
      <c r="F102" s="26">
        <v>0</v>
      </c>
      <c r="G102" s="26">
        <v>22</v>
      </c>
      <c r="H102" s="26">
        <v>39</v>
      </c>
      <c r="I102" s="26">
        <f>G102+H102</f>
        <v>61</v>
      </c>
      <c r="J102" s="26">
        <f>SUM(F102:H102)</f>
        <v>61</v>
      </c>
      <c r="K102" s="26">
        <f>E102-J102</f>
        <v>0</v>
      </c>
      <c r="L102" s="27">
        <v>5898800000</v>
      </c>
      <c r="M102" s="45">
        <v>2158.79</v>
      </c>
      <c r="N102" s="27">
        <v>96701639</v>
      </c>
      <c r="O102" s="27">
        <v>9032914</v>
      </c>
      <c r="P102" s="37">
        <f>IF(I102=0,0,H102/I102)</f>
        <v>0.639344262295082</v>
      </c>
    </row>
    <row r="103">
      <c r="A103" s="24" t="str">
        <v>2025-08</v>
      </c>
      <c r="B103" s="24" t="str">
        <v>비교 반영</v>
      </c>
      <c r="C103" s="24" t="str">
        <v>군포시</v>
      </c>
      <c r="D103" s="24" t="str">
        <v>토지</v>
      </c>
      <c r="E103" s="26">
        <v>9</v>
      </c>
      <c r="F103" s="26">
        <v>9</v>
      </c>
      <c r="G103" s="26">
        <v>0</v>
      </c>
      <c r="H103" s="26">
        <v>0</v>
      </c>
      <c r="I103" s="26">
        <f>G103+H103</f>
        <v>0</v>
      </c>
      <c r="J103" s="26">
        <f>SUM(F103:H103)</f>
        <v>9</v>
      </c>
      <c r="K103" s="26">
        <f>E103-J103</f>
        <v>0</v>
      </c>
      <c r="L103" s="27">
        <v>60183750000</v>
      </c>
      <c r="M103" s="45">
        <v>18479</v>
      </c>
      <c r="N103" s="27">
        <v>6687083333</v>
      </c>
      <c r="O103" s="27">
        <v>10766521</v>
      </c>
      <c r="P103" s="37">
        <f>IF(I103=0,0,H103/I103)</f>
        <v>0</v>
      </c>
    </row>
    <row r="104">
      <c r="A104" s="24" t="str">
        <v>2025-08</v>
      </c>
      <c r="B104" s="24" t="str">
        <v>비교 반영</v>
      </c>
      <c r="C104" s="24" t="str">
        <v>김포시</v>
      </c>
      <c r="D104" s="24" t="str">
        <v>공장창고</v>
      </c>
      <c r="E104" s="26">
        <v>19</v>
      </c>
      <c r="F104" s="26">
        <v>19</v>
      </c>
      <c r="G104" s="26">
        <v>0</v>
      </c>
      <c r="H104" s="26">
        <v>0</v>
      </c>
      <c r="I104" s="26">
        <f>G104+H104</f>
        <v>0</v>
      </c>
      <c r="J104" s="26">
        <f>SUM(F104:H104)</f>
        <v>19</v>
      </c>
      <c r="K104" s="26">
        <f>E104-J104</f>
        <v>0</v>
      </c>
      <c r="L104" s="27">
        <v>28324350000</v>
      </c>
      <c r="M104" s="45">
        <v>10233.73</v>
      </c>
      <c r="N104" s="27">
        <v>1490755263</v>
      </c>
      <c r="O104" s="27">
        <v>9149568</v>
      </c>
      <c r="P104" s="37">
        <f>IF(I104=0,0,H104/I104)</f>
        <v>0</v>
      </c>
    </row>
    <row r="105">
      <c r="A105" s="24" t="str">
        <v>2025-08</v>
      </c>
      <c r="B105" s="24" t="str">
        <v>비교 반영</v>
      </c>
      <c r="C105" s="24" t="str">
        <v>김포시</v>
      </c>
      <c r="D105" s="24" t="str">
        <v>다가구 매매</v>
      </c>
      <c r="E105" s="26">
        <v>5</v>
      </c>
      <c r="F105" s="26">
        <v>5</v>
      </c>
      <c r="G105" s="26">
        <v>0</v>
      </c>
      <c r="H105" s="26">
        <v>0</v>
      </c>
      <c r="I105" s="26">
        <f>G105+H105</f>
        <v>0</v>
      </c>
      <c r="J105" s="26">
        <f>SUM(F105:H105)</f>
        <v>5</v>
      </c>
      <c r="K105" s="26">
        <f>E105-J105</f>
        <v>0</v>
      </c>
      <c r="L105" s="27">
        <v>1265930000</v>
      </c>
      <c r="M105" s="45">
        <v>677.09</v>
      </c>
      <c r="N105" s="27">
        <v>253186000</v>
      </c>
      <c r="O105" s="27">
        <v>6180703</v>
      </c>
      <c r="P105" s="37">
        <f>IF(I105=0,0,H105/I105)</f>
        <v>0</v>
      </c>
    </row>
    <row r="106">
      <c r="A106" s="24" t="str">
        <v>2025-08</v>
      </c>
      <c r="B106" s="24" t="str">
        <v>비교 반영</v>
      </c>
      <c r="C106" s="24" t="str">
        <v>김포시</v>
      </c>
      <c r="D106" s="24" t="str">
        <v>다가구 전월세</v>
      </c>
      <c r="E106" s="26">
        <v>304</v>
      </c>
      <c r="F106" s="26">
        <v>0</v>
      </c>
      <c r="G106" s="26">
        <v>39</v>
      </c>
      <c r="H106" s="26">
        <v>265</v>
      </c>
      <c r="I106" s="26">
        <f>G106+H106</f>
        <v>304</v>
      </c>
      <c r="J106" s="26">
        <f>SUM(F106:H106)</f>
        <v>304</v>
      </c>
      <c r="K106" s="26">
        <f>E106-J106</f>
        <v>0</v>
      </c>
      <c r="L106" s="27">
        <v>7286880000</v>
      </c>
      <c r="M106" s="45">
        <v>12946.31</v>
      </c>
      <c r="N106" s="27">
        <v>23970000</v>
      </c>
      <c r="O106" s="27">
        <v>1860674</v>
      </c>
      <c r="P106" s="37">
        <f>IF(I106=0,0,H106/I106)</f>
        <v>0.8717105263157895</v>
      </c>
    </row>
    <row r="107">
      <c r="A107" s="24" t="str">
        <v>2025-08</v>
      </c>
      <c r="B107" s="24" t="str">
        <v>비교 반영</v>
      </c>
      <c r="C107" s="24" t="str">
        <v>김포시</v>
      </c>
      <c r="D107" s="24" t="str">
        <v>다세대 매매</v>
      </c>
      <c r="E107" s="26">
        <v>36</v>
      </c>
      <c r="F107" s="26">
        <v>36</v>
      </c>
      <c r="G107" s="26">
        <v>0</v>
      </c>
      <c r="H107" s="26">
        <v>0</v>
      </c>
      <c r="I107" s="26">
        <f>G107+H107</f>
        <v>0</v>
      </c>
      <c r="J107" s="26">
        <f>SUM(F107:H107)</f>
        <v>36</v>
      </c>
      <c r="K107" s="26">
        <f>E107-J107</f>
        <v>0</v>
      </c>
      <c r="L107" s="27">
        <v>6014800000</v>
      </c>
      <c r="M107" s="45">
        <v>2005.388</v>
      </c>
      <c r="N107" s="27">
        <v>167077778</v>
      </c>
      <c r="O107" s="27">
        <v>9915107</v>
      </c>
      <c r="P107" s="37">
        <f>IF(I107=0,0,H107/I107)</f>
        <v>0</v>
      </c>
    </row>
    <row r="108">
      <c r="A108" s="24" t="str">
        <v>2025-08</v>
      </c>
      <c r="B108" s="24" t="str">
        <v>비교 반영</v>
      </c>
      <c r="C108" s="24" t="str">
        <v>김포시</v>
      </c>
      <c r="D108" s="24" t="str">
        <v>다세대 전월세</v>
      </c>
      <c r="E108" s="26">
        <v>74</v>
      </c>
      <c r="F108" s="26">
        <v>0</v>
      </c>
      <c r="G108" s="26">
        <v>30</v>
      </c>
      <c r="H108" s="26">
        <v>44</v>
      </c>
      <c r="I108" s="26">
        <f>G108+H108</f>
        <v>74</v>
      </c>
      <c r="J108" s="26">
        <f>SUM(F108:H108)</f>
        <v>74</v>
      </c>
      <c r="K108" s="26">
        <f>E108-J108</f>
        <v>0</v>
      </c>
      <c r="L108" s="27">
        <v>12876700000</v>
      </c>
      <c r="M108" s="45">
        <v>4751.672</v>
      </c>
      <c r="N108" s="27">
        <v>174009459</v>
      </c>
      <c r="O108" s="27">
        <v>8958447</v>
      </c>
      <c r="P108" s="37">
        <f>IF(I108=0,0,H108/I108)</f>
        <v>0.5945945945945946</v>
      </c>
    </row>
    <row r="109">
      <c r="A109" s="24" t="str">
        <v>2025-08</v>
      </c>
      <c r="B109" s="24" t="str">
        <v>비교 반영</v>
      </c>
      <c r="C109" s="24" t="str">
        <v>김포시</v>
      </c>
      <c r="D109" s="24" t="str">
        <v>분양권</v>
      </c>
      <c r="E109" s="26">
        <v>28</v>
      </c>
      <c r="F109" s="26">
        <v>28</v>
      </c>
      <c r="G109" s="26">
        <v>0</v>
      </c>
      <c r="H109" s="26">
        <v>0</v>
      </c>
      <c r="I109" s="26">
        <f>G109+H109</f>
        <v>0</v>
      </c>
      <c r="J109" s="26">
        <f>SUM(F109:H109)</f>
        <v>28</v>
      </c>
      <c r="K109" s="26">
        <f>E109-J109</f>
        <v>0</v>
      </c>
      <c r="L109" s="27">
        <v>16942920000</v>
      </c>
      <c r="M109" s="45">
        <v>2039.96</v>
      </c>
      <c r="N109" s="27">
        <v>605104286</v>
      </c>
      <c r="O109" s="27">
        <v>27456250</v>
      </c>
      <c r="P109" s="37">
        <f>IF(I109=0,0,H109/I109)</f>
        <v>0</v>
      </c>
    </row>
    <row r="110">
      <c r="A110" s="24" t="str">
        <v>2025-08</v>
      </c>
      <c r="B110" s="24" t="str">
        <v>비교 반영</v>
      </c>
      <c r="C110" s="24" t="str">
        <v>김포시</v>
      </c>
      <c r="D110" s="24" t="str">
        <v>상가</v>
      </c>
      <c r="E110" s="26">
        <v>31</v>
      </c>
      <c r="F110" s="26">
        <v>31</v>
      </c>
      <c r="G110" s="26">
        <v>0</v>
      </c>
      <c r="H110" s="26">
        <v>0</v>
      </c>
      <c r="I110" s="26">
        <f>G110+H110</f>
        <v>0</v>
      </c>
      <c r="J110" s="26">
        <f>SUM(F110:H110)</f>
        <v>31</v>
      </c>
      <c r="K110" s="26">
        <f>E110-J110</f>
        <v>0</v>
      </c>
      <c r="L110" s="27">
        <v>15934650000</v>
      </c>
      <c r="M110" s="45">
        <v>5404.23</v>
      </c>
      <c r="N110" s="27">
        <v>514020968</v>
      </c>
      <c r="O110" s="27">
        <v>9747277</v>
      </c>
      <c r="P110" s="37">
        <f>IF(I110=0,0,H110/I110)</f>
        <v>0</v>
      </c>
    </row>
    <row r="111">
      <c r="A111" s="24" t="str">
        <v>2025-08</v>
      </c>
      <c r="B111" s="24" t="str">
        <v>비교 반영</v>
      </c>
      <c r="C111" s="24" t="str">
        <v>김포시</v>
      </c>
      <c r="D111" s="24" t="str">
        <v>아파트 매매</v>
      </c>
      <c r="E111" s="26">
        <v>304</v>
      </c>
      <c r="F111" s="26">
        <v>304</v>
      </c>
      <c r="G111" s="26">
        <v>0</v>
      </c>
      <c r="H111" s="26">
        <v>0</v>
      </c>
      <c r="I111" s="26">
        <f>G111+H111</f>
        <v>0</v>
      </c>
      <c r="J111" s="26">
        <f>SUM(F111:H111)</f>
        <v>304</v>
      </c>
      <c r="K111" s="26">
        <f>E111-J111</f>
        <v>0</v>
      </c>
      <c r="L111" s="27">
        <v>137522500000</v>
      </c>
      <c r="M111" s="45">
        <v>24698.452</v>
      </c>
      <c r="N111" s="27">
        <v>452376645</v>
      </c>
      <c r="O111" s="27">
        <v>18406814</v>
      </c>
      <c r="P111" s="37">
        <f>IF(I111=0,0,H111/I111)</f>
        <v>0</v>
      </c>
    </row>
    <row r="112">
      <c r="A112" s="24" t="str">
        <v>2025-08</v>
      </c>
      <c r="B112" s="24" t="str">
        <v>비교 반영</v>
      </c>
      <c r="C112" s="24" t="str">
        <v>김포시</v>
      </c>
      <c r="D112" s="24" t="str">
        <v>아파트 전월세</v>
      </c>
      <c r="E112" s="26">
        <v>1157</v>
      </c>
      <c r="F112" s="26">
        <v>0</v>
      </c>
      <c r="G112" s="26">
        <v>462</v>
      </c>
      <c r="H112" s="26">
        <v>695</v>
      </c>
      <c r="I112" s="26">
        <f>G112+H112</f>
        <v>1157</v>
      </c>
      <c r="J112" s="26">
        <f>SUM(F112:H112)</f>
        <v>1157</v>
      </c>
      <c r="K112" s="26">
        <f>E112-J112</f>
        <v>0</v>
      </c>
      <c r="L112" s="27">
        <v>180073520000</v>
      </c>
      <c r="M112" s="45">
        <v>81217.076</v>
      </c>
      <c r="N112" s="27">
        <v>155638306</v>
      </c>
      <c r="O112" s="27">
        <v>7329547</v>
      </c>
      <c r="P112" s="37">
        <f>IF(I112=0,0,H112/I112)</f>
        <v>0.6006914433880726</v>
      </c>
    </row>
    <row r="113">
      <c r="A113" s="24" t="str">
        <v>2025-08</v>
      </c>
      <c r="B113" s="24" t="str">
        <v>비교 반영</v>
      </c>
      <c r="C113" s="24" t="str">
        <v>김포시</v>
      </c>
      <c r="D113" s="24" t="str">
        <v>오피스텔 매매</v>
      </c>
      <c r="E113" s="26">
        <v>17</v>
      </c>
      <c r="F113" s="26">
        <v>17</v>
      </c>
      <c r="G113" s="26">
        <v>0</v>
      </c>
      <c r="H113" s="26">
        <v>0</v>
      </c>
      <c r="I113" s="26">
        <f>G113+H113</f>
        <v>0</v>
      </c>
      <c r="J113" s="26">
        <f>SUM(F113:H113)</f>
        <v>17</v>
      </c>
      <c r="K113" s="26">
        <f>E113-J113</f>
        <v>0</v>
      </c>
      <c r="L113" s="27">
        <v>1644380000</v>
      </c>
      <c r="M113" s="45">
        <v>425.964</v>
      </c>
      <c r="N113" s="27">
        <v>96728235</v>
      </c>
      <c r="O113" s="27">
        <v>12761564</v>
      </c>
      <c r="P113" s="37">
        <f>IF(I113=0,0,H113/I113)</f>
        <v>0</v>
      </c>
    </row>
    <row r="114">
      <c r="A114" s="24" t="str">
        <v>2025-08</v>
      </c>
      <c r="B114" s="24" t="str">
        <v>비교 반영</v>
      </c>
      <c r="C114" s="24" t="str">
        <v>김포시</v>
      </c>
      <c r="D114" s="24" t="str">
        <v>오피스텔 전월세</v>
      </c>
      <c r="E114" s="26">
        <v>418</v>
      </c>
      <c r="F114" s="26">
        <v>0</v>
      </c>
      <c r="G114" s="26">
        <v>88</v>
      </c>
      <c r="H114" s="26">
        <v>330</v>
      </c>
      <c r="I114" s="26">
        <f>G114+H114</f>
        <v>418</v>
      </c>
      <c r="J114" s="26">
        <f>SUM(F114:H114)</f>
        <v>418</v>
      </c>
      <c r="K114" s="26">
        <f>E114-J114</f>
        <v>0</v>
      </c>
      <c r="L114" s="27">
        <v>14042900000</v>
      </c>
      <c r="M114" s="45">
        <v>11361.44</v>
      </c>
      <c r="N114" s="27">
        <v>33595455</v>
      </c>
      <c r="O114" s="27">
        <v>4085997</v>
      </c>
      <c r="P114" s="37">
        <f>IF(I114=0,0,H114/I114)</f>
        <v>0.7894736842105263</v>
      </c>
    </row>
    <row r="115">
      <c r="A115" s="24" t="str">
        <v>2025-08</v>
      </c>
      <c r="B115" s="24" t="str">
        <v>비교 반영</v>
      </c>
      <c r="C115" s="24" t="str">
        <v>김포시</v>
      </c>
      <c r="D115" s="24" t="str">
        <v>토지</v>
      </c>
      <c r="E115" s="26">
        <v>222</v>
      </c>
      <c r="F115" s="26">
        <v>222</v>
      </c>
      <c r="G115" s="26">
        <v>0</v>
      </c>
      <c r="H115" s="26">
        <v>0</v>
      </c>
      <c r="I115" s="26">
        <f>G115+H115</f>
        <v>0</v>
      </c>
      <c r="J115" s="26">
        <f>SUM(F115:H115)</f>
        <v>222</v>
      </c>
      <c r="K115" s="26">
        <f>E115-J115</f>
        <v>0</v>
      </c>
      <c r="L115" s="27">
        <v>31155270000</v>
      </c>
      <c r="M115" s="45">
        <v>119851.75</v>
      </c>
      <c r="N115" s="27">
        <v>140339054</v>
      </c>
      <c r="O115" s="27">
        <v>859334</v>
      </c>
      <c r="P115" s="37">
        <f>IF(I115=0,0,H115/I115)</f>
        <v>0</v>
      </c>
    </row>
    <row r="116">
      <c r="A116" s="24" t="str">
        <v>2025-08</v>
      </c>
      <c r="B116" s="24" t="str">
        <v>비교 반영</v>
      </c>
      <c r="C116" s="24" t="str">
        <v>남양주시</v>
      </c>
      <c r="D116" s="24" t="str">
        <v>공장창고</v>
      </c>
      <c r="E116" s="26">
        <v>12</v>
      </c>
      <c r="F116" s="26">
        <v>12</v>
      </c>
      <c r="G116" s="26">
        <v>0</v>
      </c>
      <c r="H116" s="26">
        <v>0</v>
      </c>
      <c r="I116" s="26">
        <f>G116+H116</f>
        <v>0</v>
      </c>
      <c r="J116" s="26">
        <f>SUM(F116:H116)</f>
        <v>12</v>
      </c>
      <c r="K116" s="26">
        <f>E116-J116</f>
        <v>0</v>
      </c>
      <c r="L116" s="27">
        <v>13539320000</v>
      </c>
      <c r="M116" s="45">
        <v>4869.75</v>
      </c>
      <c r="N116" s="27">
        <v>1128276667</v>
      </c>
      <c r="O116" s="27">
        <v>9191043</v>
      </c>
      <c r="P116" s="37">
        <f>IF(I116=0,0,H116/I116)</f>
        <v>0</v>
      </c>
    </row>
    <row r="117">
      <c r="A117" s="24" t="str">
        <v>2025-08</v>
      </c>
      <c r="B117" s="24" t="str">
        <v>비교 반영</v>
      </c>
      <c r="C117" s="24" t="str">
        <v>남양주시</v>
      </c>
      <c r="D117" s="24" t="str">
        <v>다가구 매매</v>
      </c>
      <c r="E117" s="26">
        <v>14</v>
      </c>
      <c r="F117" s="26">
        <v>14</v>
      </c>
      <c r="G117" s="26">
        <v>0</v>
      </c>
      <c r="H117" s="26">
        <v>0</v>
      </c>
      <c r="I117" s="26">
        <f>G117+H117</f>
        <v>0</v>
      </c>
      <c r="J117" s="26">
        <f>SUM(F117:H117)</f>
        <v>14</v>
      </c>
      <c r="K117" s="26">
        <f>E117-J117</f>
        <v>0</v>
      </c>
      <c r="L117" s="27">
        <v>8051710000</v>
      </c>
      <c r="M117" s="45">
        <v>2971.77</v>
      </c>
      <c r="N117" s="27">
        <v>575122143</v>
      </c>
      <c r="O117" s="27">
        <v>8956690</v>
      </c>
      <c r="P117" s="37">
        <f>IF(I117=0,0,H117/I117)</f>
        <v>0</v>
      </c>
    </row>
    <row r="118">
      <c r="A118" s="24" t="str">
        <v>2025-08</v>
      </c>
      <c r="B118" s="24" t="str">
        <v>비교 반영</v>
      </c>
      <c r="C118" s="24" t="str">
        <v>남양주시</v>
      </c>
      <c r="D118" s="24" t="str">
        <v>다가구 전월세</v>
      </c>
      <c r="E118" s="26">
        <v>415</v>
      </c>
      <c r="F118" s="26">
        <v>0</v>
      </c>
      <c r="G118" s="26">
        <v>122</v>
      </c>
      <c r="H118" s="26">
        <v>293</v>
      </c>
      <c r="I118" s="26">
        <f>G118+H118</f>
        <v>415</v>
      </c>
      <c r="J118" s="26">
        <f>SUM(F118:H118)</f>
        <v>415</v>
      </c>
      <c r="K118" s="26">
        <f>E118-J118</f>
        <v>0</v>
      </c>
      <c r="L118" s="27">
        <v>33171520000</v>
      </c>
      <c r="M118" s="45">
        <v>21420.551</v>
      </c>
      <c r="N118" s="27">
        <v>79931373</v>
      </c>
      <c r="O118" s="27">
        <v>5119285</v>
      </c>
      <c r="P118" s="37">
        <f>IF(I118=0,0,H118/I118)</f>
        <v>0.7060240963855422</v>
      </c>
    </row>
    <row r="119">
      <c r="A119" s="24" t="str">
        <v>2025-08</v>
      </c>
      <c r="B119" s="24" t="str">
        <v>비교 반영</v>
      </c>
      <c r="C119" s="24" t="str">
        <v>남양주시</v>
      </c>
      <c r="D119" s="24" t="str">
        <v>다세대 매매</v>
      </c>
      <c r="E119" s="26">
        <v>79</v>
      </c>
      <c r="F119" s="26">
        <v>79</v>
      </c>
      <c r="G119" s="26">
        <v>0</v>
      </c>
      <c r="H119" s="26">
        <v>0</v>
      </c>
      <c r="I119" s="26">
        <f>G119+H119</f>
        <v>0</v>
      </c>
      <c r="J119" s="26">
        <f>SUM(F119:H119)</f>
        <v>79</v>
      </c>
      <c r="K119" s="26">
        <f>E119-J119</f>
        <v>0</v>
      </c>
      <c r="L119" s="27">
        <v>14060160000</v>
      </c>
      <c r="M119" s="45">
        <v>4481.864</v>
      </c>
      <c r="N119" s="27">
        <v>177976709</v>
      </c>
      <c r="O119" s="27">
        <v>10370655</v>
      </c>
      <c r="P119" s="37">
        <f>IF(I119=0,0,H119/I119)</f>
        <v>0</v>
      </c>
    </row>
    <row r="120">
      <c r="A120" s="24" t="str">
        <v>2025-08</v>
      </c>
      <c r="B120" s="24" t="str">
        <v>비교 반영</v>
      </c>
      <c r="C120" s="24" t="str">
        <v>남양주시</v>
      </c>
      <c r="D120" s="24" t="str">
        <v>다세대 전월세</v>
      </c>
      <c r="E120" s="26">
        <v>236</v>
      </c>
      <c r="F120" s="26">
        <v>0</v>
      </c>
      <c r="G120" s="26">
        <v>103</v>
      </c>
      <c r="H120" s="26">
        <v>133</v>
      </c>
      <c r="I120" s="26">
        <f>G120+H120</f>
        <v>236</v>
      </c>
      <c r="J120" s="26">
        <f>SUM(F120:H120)</f>
        <v>236</v>
      </c>
      <c r="K120" s="26">
        <f>E120-J120</f>
        <v>0</v>
      </c>
      <c r="L120" s="27">
        <v>16562770000</v>
      </c>
      <c r="M120" s="45">
        <v>12412.322</v>
      </c>
      <c r="N120" s="27">
        <v>70181229</v>
      </c>
      <c r="O120" s="27">
        <v>4411178</v>
      </c>
      <c r="P120" s="37">
        <f>IF(I120=0,0,H120/I120)</f>
        <v>0.5635593220338984</v>
      </c>
    </row>
    <row r="121">
      <c r="A121" s="24" t="str">
        <v>2025-08</v>
      </c>
      <c r="B121" s="24" t="str">
        <v>비교 반영</v>
      </c>
      <c r="C121" s="24" t="str">
        <v>남양주시</v>
      </c>
      <c r="D121" s="24" t="str">
        <v>분양권</v>
      </c>
      <c r="E121" s="26">
        <v>7</v>
      </c>
      <c r="F121" s="26">
        <v>7</v>
      </c>
      <c r="G121" s="26">
        <v>0</v>
      </c>
      <c r="H121" s="26">
        <v>0</v>
      </c>
      <c r="I121" s="26">
        <f>G121+H121</f>
        <v>0</v>
      </c>
      <c r="J121" s="26">
        <f>SUM(F121:H121)</f>
        <v>7</v>
      </c>
      <c r="K121" s="26">
        <f>E121-J121</f>
        <v>0</v>
      </c>
      <c r="L121" s="27">
        <v>2907300000</v>
      </c>
      <c r="M121" s="45">
        <v>386.691</v>
      </c>
      <c r="N121" s="27">
        <v>415328571</v>
      </c>
      <c r="O121" s="27">
        <v>24854234</v>
      </c>
      <c r="P121" s="37">
        <f>IF(I121=0,0,H121/I121)</f>
        <v>0</v>
      </c>
    </row>
    <row r="122">
      <c r="A122" s="24" t="str">
        <v>2025-08</v>
      </c>
      <c r="B122" s="24" t="str">
        <v>비교 반영</v>
      </c>
      <c r="C122" s="24" t="str">
        <v>남양주시</v>
      </c>
      <c r="D122" s="24" t="str">
        <v>상가</v>
      </c>
      <c r="E122" s="26">
        <v>22</v>
      </c>
      <c r="F122" s="26">
        <v>22</v>
      </c>
      <c r="G122" s="26">
        <v>0</v>
      </c>
      <c r="H122" s="26">
        <v>0</v>
      </c>
      <c r="I122" s="26">
        <f>G122+H122</f>
        <v>0</v>
      </c>
      <c r="J122" s="26">
        <f>SUM(F122:H122)</f>
        <v>22</v>
      </c>
      <c r="K122" s="26">
        <f>E122-J122</f>
        <v>0</v>
      </c>
      <c r="L122" s="27">
        <v>17894750000</v>
      </c>
      <c r="M122" s="45">
        <v>3693.54</v>
      </c>
      <c r="N122" s="27">
        <v>813397727</v>
      </c>
      <c r="O122" s="27">
        <v>16016124</v>
      </c>
      <c r="P122" s="37">
        <f>IF(I122=0,0,H122/I122)</f>
        <v>0</v>
      </c>
    </row>
    <row r="123">
      <c r="A123" s="24" t="str">
        <v>2025-08</v>
      </c>
      <c r="B123" s="24" t="str">
        <v>비교 반영</v>
      </c>
      <c r="C123" s="24" t="str">
        <v>남양주시</v>
      </c>
      <c r="D123" s="24" t="str">
        <v>아파트 매매</v>
      </c>
      <c r="E123" s="26">
        <v>465</v>
      </c>
      <c r="F123" s="26">
        <v>465</v>
      </c>
      <c r="G123" s="26">
        <v>0</v>
      </c>
      <c r="H123" s="26">
        <v>0</v>
      </c>
      <c r="I123" s="26">
        <f>G123+H123</f>
        <v>0</v>
      </c>
      <c r="J123" s="26">
        <f>SUM(F123:H123)</f>
        <v>465</v>
      </c>
      <c r="K123" s="26">
        <f>E123-J123</f>
        <v>0</v>
      </c>
      <c r="L123" s="27">
        <v>222229500000</v>
      </c>
      <c r="M123" s="45">
        <v>37487.172</v>
      </c>
      <c r="N123" s="27">
        <v>477912903</v>
      </c>
      <c r="O123" s="27">
        <v>19597182</v>
      </c>
      <c r="P123" s="37">
        <f>IF(I123=0,0,H123/I123)</f>
        <v>0</v>
      </c>
    </row>
    <row r="124">
      <c r="A124" s="24" t="str">
        <v>2025-08</v>
      </c>
      <c r="B124" s="24" t="str">
        <v>비교 반영</v>
      </c>
      <c r="C124" s="24" t="str">
        <v>남양주시</v>
      </c>
      <c r="D124" s="24" t="str">
        <v>아파트 전월세</v>
      </c>
      <c r="E124" s="26">
        <v>1516</v>
      </c>
      <c r="F124" s="26">
        <v>0</v>
      </c>
      <c r="G124" s="26">
        <v>788</v>
      </c>
      <c r="H124" s="26">
        <v>728</v>
      </c>
      <c r="I124" s="26">
        <f>G124+H124</f>
        <v>1516</v>
      </c>
      <c r="J124" s="26">
        <f>SUM(F124:H124)</f>
        <v>1516</v>
      </c>
      <c r="K124" s="26">
        <f>E124-J124</f>
        <v>0</v>
      </c>
      <c r="L124" s="27">
        <v>301466260000</v>
      </c>
      <c r="M124" s="45">
        <v>106813.183</v>
      </c>
      <c r="N124" s="27">
        <v>198856372</v>
      </c>
      <c r="O124" s="27">
        <v>9330146</v>
      </c>
      <c r="P124" s="37">
        <f>IF(I124=0,0,H124/I124)</f>
        <v>0.48021108179419525</v>
      </c>
    </row>
    <row r="125">
      <c r="A125" s="24" t="str">
        <v>2025-08</v>
      </c>
      <c r="B125" s="24" t="str">
        <v>비교 반영</v>
      </c>
      <c r="C125" s="24" t="str">
        <v>남양주시</v>
      </c>
      <c r="D125" s="24" t="str">
        <v>오피스텔 매매</v>
      </c>
      <c r="E125" s="26">
        <v>11</v>
      </c>
      <c r="F125" s="26">
        <v>11</v>
      </c>
      <c r="G125" s="26">
        <v>0</v>
      </c>
      <c r="H125" s="26">
        <v>0</v>
      </c>
      <c r="I125" s="26">
        <f>G125+H125</f>
        <v>0</v>
      </c>
      <c r="J125" s="26">
        <f>SUM(F125:H125)</f>
        <v>11</v>
      </c>
      <c r="K125" s="26">
        <f>E125-J125</f>
        <v>0</v>
      </c>
      <c r="L125" s="27">
        <v>1751000000</v>
      </c>
      <c r="M125" s="45">
        <v>291.845</v>
      </c>
      <c r="N125" s="27">
        <v>159181818</v>
      </c>
      <c r="O125" s="27">
        <v>19833917</v>
      </c>
      <c r="P125" s="37">
        <f>IF(I125=0,0,H125/I125)</f>
        <v>0</v>
      </c>
    </row>
    <row r="126">
      <c r="A126" s="24" t="str">
        <v>2025-08</v>
      </c>
      <c r="B126" s="24" t="str">
        <v>비교 반영</v>
      </c>
      <c r="C126" s="24" t="str">
        <v>남양주시</v>
      </c>
      <c r="D126" s="24" t="str">
        <v>오피스텔 전월세</v>
      </c>
      <c r="E126" s="26">
        <v>183</v>
      </c>
      <c r="F126" s="26">
        <v>0</v>
      </c>
      <c r="G126" s="26">
        <v>58</v>
      </c>
      <c r="H126" s="26">
        <v>125</v>
      </c>
      <c r="I126" s="26">
        <f>G126+H126</f>
        <v>183</v>
      </c>
      <c r="J126" s="26">
        <f>SUM(F126:H126)</f>
        <v>183</v>
      </c>
      <c r="K126" s="26">
        <f>E126-J126</f>
        <v>0</v>
      </c>
      <c r="L126" s="27">
        <v>13558990000</v>
      </c>
      <c r="M126" s="45">
        <v>5845.14</v>
      </c>
      <c r="N126" s="27">
        <v>74092842</v>
      </c>
      <c r="O126" s="27">
        <v>7668440</v>
      </c>
      <c r="P126" s="37">
        <f>IF(I126=0,0,H126/I126)</f>
        <v>0.6830601092896175</v>
      </c>
    </row>
    <row r="127">
      <c r="A127" s="24" t="str">
        <v>2025-08</v>
      </c>
      <c r="B127" s="24" t="str">
        <v>비교 반영</v>
      </c>
      <c r="C127" s="24" t="str">
        <v>남양주시</v>
      </c>
      <c r="D127" s="24" t="str">
        <v>토지</v>
      </c>
      <c r="E127" s="26">
        <v>209</v>
      </c>
      <c r="F127" s="26">
        <v>209</v>
      </c>
      <c r="G127" s="26">
        <v>0</v>
      </c>
      <c r="H127" s="26">
        <v>0</v>
      </c>
      <c r="I127" s="26">
        <f>G127+H127</f>
        <v>0</v>
      </c>
      <c r="J127" s="26">
        <f>SUM(F127:H127)</f>
        <v>209</v>
      </c>
      <c r="K127" s="26">
        <f>E127-J127</f>
        <v>0</v>
      </c>
      <c r="L127" s="27">
        <v>41767120000</v>
      </c>
      <c r="M127" s="45">
        <v>63322.13</v>
      </c>
      <c r="N127" s="27">
        <v>199842679</v>
      </c>
      <c r="O127" s="27">
        <v>2180488</v>
      </c>
      <c r="P127" s="37">
        <f>IF(I127=0,0,H127/I127)</f>
        <v>0</v>
      </c>
    </row>
    <row r="128">
      <c r="A128" s="24" t="str">
        <v>2025-08</v>
      </c>
      <c r="B128" s="24" t="str">
        <v>비교 반영</v>
      </c>
      <c r="C128" s="24" t="str">
        <v>동두천시</v>
      </c>
      <c r="D128" s="24" t="str">
        <v>공장창고</v>
      </c>
      <c r="E128" s="26">
        <v>1</v>
      </c>
      <c r="F128" s="26">
        <v>1</v>
      </c>
      <c r="G128" s="26">
        <v>0</v>
      </c>
      <c r="H128" s="26">
        <v>0</v>
      </c>
      <c r="I128" s="26">
        <f>G128+H128</f>
        <v>0</v>
      </c>
      <c r="J128" s="26">
        <f>SUM(F128:H128)</f>
        <v>1</v>
      </c>
      <c r="K128" s="26">
        <f>E128-J128</f>
        <v>0</v>
      </c>
      <c r="L128" s="27">
        <v>185000000</v>
      </c>
      <c r="M128" s="45">
        <v>296.11</v>
      </c>
      <c r="N128" s="27">
        <v>185000000</v>
      </c>
      <c r="O128" s="27">
        <v>2065348</v>
      </c>
      <c r="P128" s="37">
        <f>IF(I128=0,0,H128/I128)</f>
        <v>0</v>
      </c>
    </row>
    <row r="129">
      <c r="A129" s="24" t="str">
        <v>2025-08</v>
      </c>
      <c r="B129" s="24" t="str">
        <v>비교 반영</v>
      </c>
      <c r="C129" s="24" t="str">
        <v>동두천시</v>
      </c>
      <c r="D129" s="24" t="str">
        <v>다가구 매매</v>
      </c>
      <c r="E129" s="26">
        <v>1</v>
      </c>
      <c r="F129" s="26">
        <v>1</v>
      </c>
      <c r="G129" s="26">
        <v>0</v>
      </c>
      <c r="H129" s="26">
        <v>0</v>
      </c>
      <c r="I129" s="26">
        <f>G129+H129</f>
        <v>0</v>
      </c>
      <c r="J129" s="26">
        <f>SUM(F129:H129)</f>
        <v>1</v>
      </c>
      <c r="K129" s="26">
        <f>E129-J129</f>
        <v>0</v>
      </c>
      <c r="L129" s="27">
        <v>40000000</v>
      </c>
      <c r="M129" s="45">
        <v>74.84</v>
      </c>
      <c r="N129" s="27">
        <v>40000000</v>
      </c>
      <c r="O129" s="27">
        <v>1766855</v>
      </c>
      <c r="P129" s="37">
        <f>IF(I129=0,0,H129/I129)</f>
        <v>0</v>
      </c>
    </row>
    <row r="130">
      <c r="A130" s="24" t="str">
        <v>2025-08</v>
      </c>
      <c r="B130" s="24" t="str">
        <v>비교 반영</v>
      </c>
      <c r="C130" s="24" t="str">
        <v>동두천시</v>
      </c>
      <c r="D130" s="24" t="str">
        <v>다가구 전월세</v>
      </c>
      <c r="E130" s="26">
        <v>36</v>
      </c>
      <c r="F130" s="26">
        <v>0</v>
      </c>
      <c r="G130" s="26">
        <v>7</v>
      </c>
      <c r="H130" s="26">
        <v>29</v>
      </c>
      <c r="I130" s="26">
        <f>G130+H130</f>
        <v>36</v>
      </c>
      <c r="J130" s="26">
        <f>SUM(F130:H130)</f>
        <v>36</v>
      </c>
      <c r="K130" s="26">
        <f>E130-J130</f>
        <v>0</v>
      </c>
      <c r="L130" s="27">
        <v>774000000</v>
      </c>
      <c r="M130" s="45">
        <v>1926.96</v>
      </c>
      <c r="N130" s="27">
        <v>21500000</v>
      </c>
      <c r="O130" s="27">
        <v>1327831</v>
      </c>
      <c r="P130" s="37">
        <f>IF(I130=0,0,H130/I130)</f>
        <v>0.8055555555555556</v>
      </c>
    </row>
    <row r="131">
      <c r="A131" s="24" t="str">
        <v>2025-08</v>
      </c>
      <c r="B131" s="24" t="str">
        <v>비교 반영</v>
      </c>
      <c r="C131" s="24" t="str">
        <v>동두천시</v>
      </c>
      <c r="D131" s="24" t="str">
        <v>다세대 매매</v>
      </c>
      <c r="E131" s="26">
        <v>19</v>
      </c>
      <c r="F131" s="26">
        <v>19</v>
      </c>
      <c r="G131" s="26">
        <v>0</v>
      </c>
      <c r="H131" s="26">
        <v>0</v>
      </c>
      <c r="I131" s="26">
        <f>G131+H131</f>
        <v>0</v>
      </c>
      <c r="J131" s="26">
        <f>SUM(F131:H131)</f>
        <v>19</v>
      </c>
      <c r="K131" s="26">
        <f>E131-J131</f>
        <v>0</v>
      </c>
      <c r="L131" s="27">
        <v>3053500000</v>
      </c>
      <c r="M131" s="45">
        <v>1122.363</v>
      </c>
      <c r="N131" s="27">
        <v>160710526</v>
      </c>
      <c r="O131" s="27">
        <v>8993716</v>
      </c>
      <c r="P131" s="37">
        <f>IF(I131=0,0,H131/I131)</f>
        <v>0</v>
      </c>
    </row>
    <row r="132">
      <c r="A132" s="24" t="str">
        <v>2025-08</v>
      </c>
      <c r="B132" s="24" t="str">
        <v>비교 반영</v>
      </c>
      <c r="C132" s="24" t="str">
        <v>동두천시</v>
      </c>
      <c r="D132" s="24" t="str">
        <v>다세대 전월세</v>
      </c>
      <c r="E132" s="26">
        <v>34</v>
      </c>
      <c r="F132" s="26">
        <v>0</v>
      </c>
      <c r="G132" s="26">
        <v>11</v>
      </c>
      <c r="H132" s="26">
        <v>23</v>
      </c>
      <c r="I132" s="26">
        <f>G132+H132</f>
        <v>34</v>
      </c>
      <c r="J132" s="26">
        <f>SUM(F132:H132)</f>
        <v>34</v>
      </c>
      <c r="K132" s="26">
        <f>E132-J132</f>
        <v>0</v>
      </c>
      <c r="L132" s="27">
        <v>769000000</v>
      </c>
      <c r="M132" s="45">
        <v>1647.78</v>
      </c>
      <c r="N132" s="27">
        <v>22617647</v>
      </c>
      <c r="O132" s="27">
        <v>1542772</v>
      </c>
      <c r="P132" s="37">
        <f>IF(I132=0,0,H132/I132)</f>
        <v>0.6764705882352942</v>
      </c>
    </row>
    <row r="133">
      <c r="A133" s="24" t="str">
        <v>2025-08</v>
      </c>
      <c r="B133" s="24" t="str">
        <v>비교 반영</v>
      </c>
      <c r="C133" s="24" t="str">
        <v>동두천시</v>
      </c>
      <c r="D133" s="24" t="str">
        <v>상가</v>
      </c>
      <c r="E133" s="26">
        <v>2</v>
      </c>
      <c r="F133" s="26">
        <v>2</v>
      </c>
      <c r="G133" s="26">
        <v>0</v>
      </c>
      <c r="H133" s="26">
        <v>0</v>
      </c>
      <c r="I133" s="26">
        <f>G133+H133</f>
        <v>0</v>
      </c>
      <c r="J133" s="26">
        <f>SUM(F133:H133)</f>
        <v>2</v>
      </c>
      <c r="K133" s="26">
        <f>E133-J133</f>
        <v>0</v>
      </c>
      <c r="L133" s="27">
        <v>435000000</v>
      </c>
      <c r="M133" s="45">
        <v>328.96</v>
      </c>
      <c r="N133" s="27">
        <v>217500000</v>
      </c>
      <c r="O133" s="27">
        <v>4371402</v>
      </c>
      <c r="P133" s="37">
        <f>IF(I133=0,0,H133/I133)</f>
        <v>0</v>
      </c>
    </row>
    <row r="134">
      <c r="A134" s="24" t="str">
        <v>2025-08</v>
      </c>
      <c r="B134" s="24" t="str">
        <v>비교 반영</v>
      </c>
      <c r="C134" s="24" t="str">
        <v>동두천시</v>
      </c>
      <c r="D134" s="24" t="str">
        <v>아파트 매매</v>
      </c>
      <c r="E134" s="26">
        <v>48</v>
      </c>
      <c r="F134" s="26">
        <v>48</v>
      </c>
      <c r="G134" s="26">
        <v>0</v>
      </c>
      <c r="H134" s="26">
        <v>0</v>
      </c>
      <c r="I134" s="26">
        <f>G134+H134</f>
        <v>0</v>
      </c>
      <c r="J134" s="26">
        <f>SUM(F134:H134)</f>
        <v>48</v>
      </c>
      <c r="K134" s="26">
        <f>E134-J134</f>
        <v>0</v>
      </c>
      <c r="L134" s="27">
        <v>7323200000</v>
      </c>
      <c r="M134" s="45">
        <v>3060.358</v>
      </c>
      <c r="N134" s="27">
        <v>152566667</v>
      </c>
      <c r="O134" s="27">
        <v>7910488</v>
      </c>
      <c r="P134" s="37">
        <f>IF(I134=0,0,H134/I134)</f>
        <v>0</v>
      </c>
    </row>
    <row r="135">
      <c r="A135" s="24" t="str">
        <v>2025-08</v>
      </c>
      <c r="B135" s="24" t="str">
        <v>비교 반영</v>
      </c>
      <c r="C135" s="24" t="str">
        <v>동두천시</v>
      </c>
      <c r="D135" s="24" t="str">
        <v>아파트 전월세</v>
      </c>
      <c r="E135" s="26">
        <v>107</v>
      </c>
      <c r="F135" s="26">
        <v>0</v>
      </c>
      <c r="G135" s="26">
        <v>53</v>
      </c>
      <c r="H135" s="26">
        <v>54</v>
      </c>
      <c r="I135" s="26">
        <f>G135+H135</f>
        <v>107</v>
      </c>
      <c r="J135" s="26">
        <f>SUM(F135:H135)</f>
        <v>107</v>
      </c>
      <c r="K135" s="26">
        <f>E135-J135</f>
        <v>0</v>
      </c>
      <c r="L135" s="27">
        <v>7721520000</v>
      </c>
      <c r="M135" s="45">
        <v>6940.841</v>
      </c>
      <c r="N135" s="27">
        <v>72163738</v>
      </c>
      <c r="O135" s="27">
        <v>3677607</v>
      </c>
      <c r="P135" s="37">
        <f>IF(I135=0,0,H135/I135)</f>
        <v>0.5046728971962616</v>
      </c>
    </row>
    <row r="136">
      <c r="A136" s="24" t="str">
        <v>2025-08</v>
      </c>
      <c r="B136" s="24" t="str">
        <v>비교 반영</v>
      </c>
      <c r="C136" s="24" t="str">
        <v>동두천시</v>
      </c>
      <c r="D136" s="24" t="str">
        <v>오피스텔 전월세</v>
      </c>
      <c r="E136" s="26">
        <v>4</v>
      </c>
      <c r="F136" s="26">
        <v>0</v>
      </c>
      <c r="G136" s="26">
        <v>0</v>
      </c>
      <c r="H136" s="26">
        <v>4</v>
      </c>
      <c r="I136" s="26">
        <f>G136+H136</f>
        <v>4</v>
      </c>
      <c r="J136" s="26">
        <f>SUM(F136:H136)</f>
        <v>4</v>
      </c>
      <c r="K136" s="26">
        <f>E136-J136</f>
        <v>0</v>
      </c>
      <c r="L136" s="27">
        <v>25000000</v>
      </c>
      <c r="M136" s="45">
        <v>176.81</v>
      </c>
      <c r="N136" s="27">
        <v>6250000</v>
      </c>
      <c r="O136" s="27">
        <v>467421</v>
      </c>
      <c r="P136" s="37">
        <f>IF(I136=0,0,H136/I136)</f>
        <v>1</v>
      </c>
    </row>
    <row r="137">
      <c r="A137" s="24" t="str">
        <v>2025-08</v>
      </c>
      <c r="B137" s="24" t="str">
        <v>비교 반영</v>
      </c>
      <c r="C137" s="24" t="str">
        <v>동두천시</v>
      </c>
      <c r="D137" s="24" t="str">
        <v>토지</v>
      </c>
      <c r="E137" s="26">
        <v>30</v>
      </c>
      <c r="F137" s="26">
        <v>30</v>
      </c>
      <c r="G137" s="26">
        <v>0</v>
      </c>
      <c r="H137" s="26">
        <v>0</v>
      </c>
      <c r="I137" s="26">
        <f>G137+H137</f>
        <v>0</v>
      </c>
      <c r="J137" s="26">
        <f>SUM(F137:H137)</f>
        <v>30</v>
      </c>
      <c r="K137" s="26">
        <f>E137-J137</f>
        <v>0</v>
      </c>
      <c r="L137" s="27">
        <v>2234740000</v>
      </c>
      <c r="M137" s="45">
        <v>78211.42</v>
      </c>
      <c r="N137" s="27">
        <v>74491333</v>
      </c>
      <c r="O137" s="27">
        <v>94456</v>
      </c>
      <c r="P137" s="37">
        <f>IF(I137=0,0,H137/I137)</f>
        <v>0</v>
      </c>
    </row>
    <row r="138">
      <c r="A138" s="24" t="str">
        <v>2025-08</v>
      </c>
      <c r="B138" s="24" t="str">
        <v>비교 반영</v>
      </c>
      <c r="C138" s="24" t="str">
        <v>부천시 소사구</v>
      </c>
      <c r="D138" s="24" t="str">
        <v>다가구 매매</v>
      </c>
      <c r="E138" s="26">
        <v>3</v>
      </c>
      <c r="F138" s="26">
        <v>3</v>
      </c>
      <c r="G138" s="26">
        <v>0</v>
      </c>
      <c r="H138" s="26">
        <v>0</v>
      </c>
      <c r="I138" s="26">
        <f>G138+H138</f>
        <v>0</v>
      </c>
      <c r="J138" s="26">
        <f>SUM(F138:H138)</f>
        <v>3</v>
      </c>
      <c r="K138" s="26">
        <f>E138-J138</f>
        <v>0</v>
      </c>
      <c r="L138" s="27">
        <v>1360000000</v>
      </c>
      <c r="M138" s="45">
        <v>595.94</v>
      </c>
      <c r="N138" s="27">
        <v>453333333</v>
      </c>
      <c r="O138" s="27">
        <v>7544161</v>
      </c>
      <c r="P138" s="37">
        <f>IF(I138=0,0,H138/I138)</f>
        <v>0</v>
      </c>
    </row>
    <row r="139">
      <c r="A139" s="24" t="str">
        <v>2025-08</v>
      </c>
      <c r="B139" s="24" t="str">
        <v>비교 반영</v>
      </c>
      <c r="C139" s="24" t="str">
        <v>부천시 소사구</v>
      </c>
      <c r="D139" s="24" t="str">
        <v>다가구 전월세</v>
      </c>
      <c r="E139" s="26">
        <v>152</v>
      </c>
      <c r="F139" s="26">
        <v>0</v>
      </c>
      <c r="G139" s="26">
        <v>35</v>
      </c>
      <c r="H139" s="26">
        <v>117</v>
      </c>
      <c r="I139" s="26">
        <f>G139+H139</f>
        <v>152</v>
      </c>
      <c r="J139" s="26">
        <f>SUM(F139:H139)</f>
        <v>152</v>
      </c>
      <c r="K139" s="26">
        <f>E139-J139</f>
        <v>0</v>
      </c>
      <c r="L139" s="27">
        <v>5347000000</v>
      </c>
      <c r="M139" s="45">
        <v>8843.996</v>
      </c>
      <c r="N139" s="27">
        <v>35177632</v>
      </c>
      <c r="O139" s="27">
        <v>1998648</v>
      </c>
      <c r="P139" s="37">
        <f>IF(I139=0,0,H139/I139)</f>
        <v>0.7697368421052632</v>
      </c>
    </row>
    <row r="140">
      <c r="A140" s="24" t="str">
        <v>2025-08</v>
      </c>
      <c r="B140" s="24" t="str">
        <v>비교 반영</v>
      </c>
      <c r="C140" s="24" t="str">
        <v>부천시 소사구</v>
      </c>
      <c r="D140" s="24" t="str">
        <v>다세대 매매</v>
      </c>
      <c r="E140" s="26">
        <v>46</v>
      </c>
      <c r="F140" s="26">
        <v>46</v>
      </c>
      <c r="G140" s="26">
        <v>0</v>
      </c>
      <c r="H140" s="26">
        <v>0</v>
      </c>
      <c r="I140" s="26">
        <f>G140+H140</f>
        <v>0</v>
      </c>
      <c r="J140" s="26">
        <f>SUM(F140:H140)</f>
        <v>46</v>
      </c>
      <c r="K140" s="26">
        <f>E140-J140</f>
        <v>0</v>
      </c>
      <c r="L140" s="27">
        <v>8705400000</v>
      </c>
      <c r="M140" s="45">
        <v>2169.999</v>
      </c>
      <c r="N140" s="27">
        <v>189247826</v>
      </c>
      <c r="O140" s="27">
        <v>13261841</v>
      </c>
      <c r="P140" s="37">
        <f>IF(I140=0,0,H140/I140)</f>
        <v>0</v>
      </c>
    </row>
    <row r="141">
      <c r="A141" s="24" t="str">
        <v>2025-08</v>
      </c>
      <c r="B141" s="24" t="str">
        <v>비교 반영</v>
      </c>
      <c r="C141" s="24" t="str">
        <v>부천시 소사구</v>
      </c>
      <c r="D141" s="24" t="str">
        <v>다세대 전월세</v>
      </c>
      <c r="E141" s="26">
        <v>77</v>
      </c>
      <c r="F141" s="26">
        <v>0</v>
      </c>
      <c r="G141" s="26">
        <v>37</v>
      </c>
      <c r="H141" s="26">
        <v>40</v>
      </c>
      <c r="I141" s="26">
        <f>G141+H141</f>
        <v>77</v>
      </c>
      <c r="J141" s="26">
        <f>SUM(F141:H141)</f>
        <v>77</v>
      </c>
      <c r="K141" s="26">
        <f>E141-J141</f>
        <v>0</v>
      </c>
      <c r="L141" s="27">
        <v>6307540000</v>
      </c>
      <c r="M141" s="45">
        <v>3754.006</v>
      </c>
      <c r="N141" s="27">
        <v>81916104</v>
      </c>
      <c r="O141" s="27">
        <v>5554432</v>
      </c>
      <c r="P141" s="37">
        <f>IF(I141=0,0,H141/I141)</f>
        <v>0.5194805194805194</v>
      </c>
    </row>
    <row r="142">
      <c r="A142" s="24" t="str">
        <v>2025-08</v>
      </c>
      <c r="B142" s="24" t="str">
        <v>비교 반영</v>
      </c>
      <c r="C142" s="24" t="str">
        <v>부천시 소사구</v>
      </c>
      <c r="D142" s="24" t="str">
        <v>분양권</v>
      </c>
      <c r="E142" s="26">
        <v>8</v>
      </c>
      <c r="F142" s="26">
        <v>8</v>
      </c>
      <c r="G142" s="26">
        <v>0</v>
      </c>
      <c r="H142" s="26">
        <v>0</v>
      </c>
      <c r="I142" s="26">
        <f>G142+H142</f>
        <v>0</v>
      </c>
      <c r="J142" s="26">
        <f>SUM(F142:H142)</f>
        <v>8</v>
      </c>
      <c r="K142" s="26">
        <f>E142-J142</f>
        <v>0</v>
      </c>
      <c r="L142" s="27">
        <v>6239510000</v>
      </c>
      <c r="M142" s="45">
        <v>644.566</v>
      </c>
      <c r="N142" s="27">
        <v>779938750</v>
      </c>
      <c r="O142" s="27">
        <v>32000569</v>
      </c>
      <c r="P142" s="37">
        <f>IF(I142=0,0,H142/I142)</f>
        <v>0</v>
      </c>
    </row>
    <row r="143">
      <c r="A143" s="24" t="str">
        <v>2025-08</v>
      </c>
      <c r="B143" s="24" t="str">
        <v>비교 반영</v>
      </c>
      <c r="C143" s="24" t="str">
        <v>부천시 소사구</v>
      </c>
      <c r="D143" s="24" t="str">
        <v>상가</v>
      </c>
      <c r="E143" s="26">
        <v>3</v>
      </c>
      <c r="F143" s="26">
        <v>3</v>
      </c>
      <c r="G143" s="26">
        <v>0</v>
      </c>
      <c r="H143" s="26">
        <v>0</v>
      </c>
      <c r="I143" s="26">
        <f>G143+H143</f>
        <v>0</v>
      </c>
      <c r="J143" s="26">
        <f>SUM(F143:H143)</f>
        <v>3</v>
      </c>
      <c r="K143" s="26">
        <f>E143-J143</f>
        <v>0</v>
      </c>
      <c r="L143" s="27">
        <v>5275000000</v>
      </c>
      <c r="M143" s="45">
        <v>2130.83</v>
      </c>
      <c r="N143" s="27">
        <v>1758333333</v>
      </c>
      <c r="O143" s="27">
        <v>8183673</v>
      </c>
      <c r="P143" s="37">
        <f>IF(I143=0,0,H143/I143)</f>
        <v>0</v>
      </c>
    </row>
    <row r="144">
      <c r="A144" s="24" t="str">
        <v>2025-08</v>
      </c>
      <c r="B144" s="24" t="str">
        <v>비교 반영</v>
      </c>
      <c r="C144" s="24" t="str">
        <v>부천시 소사구</v>
      </c>
      <c r="D144" s="24" t="str">
        <v>아파트 매매</v>
      </c>
      <c r="E144" s="26">
        <v>125</v>
      </c>
      <c r="F144" s="26">
        <v>125</v>
      </c>
      <c r="G144" s="26">
        <v>0</v>
      </c>
      <c r="H144" s="26">
        <v>0</v>
      </c>
      <c r="I144" s="26">
        <f>G144+H144</f>
        <v>0</v>
      </c>
      <c r="J144" s="26">
        <f>SUM(F144:H144)</f>
        <v>125</v>
      </c>
      <c r="K144" s="26">
        <f>E144-J144</f>
        <v>0</v>
      </c>
      <c r="L144" s="27">
        <v>58258350000</v>
      </c>
      <c r="M144" s="45">
        <v>8915.918</v>
      </c>
      <c r="N144" s="27">
        <v>466066800</v>
      </c>
      <c r="O144" s="27">
        <v>21600644</v>
      </c>
      <c r="P144" s="37">
        <f>IF(I144=0,0,H144/I144)</f>
        <v>0</v>
      </c>
    </row>
    <row r="145">
      <c r="A145" s="24" t="str">
        <v>2025-08</v>
      </c>
      <c r="B145" s="24" t="str">
        <v>비교 반영</v>
      </c>
      <c r="C145" s="24" t="str">
        <v>부천시 소사구</v>
      </c>
      <c r="D145" s="24" t="str">
        <v>아파트 전월세</v>
      </c>
      <c r="E145" s="26">
        <v>323</v>
      </c>
      <c r="F145" s="26">
        <v>0</v>
      </c>
      <c r="G145" s="26">
        <v>191</v>
      </c>
      <c r="H145" s="26">
        <v>132</v>
      </c>
      <c r="I145" s="26">
        <f>G145+H145</f>
        <v>323</v>
      </c>
      <c r="J145" s="26">
        <f>SUM(F145:H145)</f>
        <v>323</v>
      </c>
      <c r="K145" s="26">
        <f>E145-J145</f>
        <v>0</v>
      </c>
      <c r="L145" s="27">
        <v>72978350000</v>
      </c>
      <c r="M145" s="45">
        <v>21082.669</v>
      </c>
      <c r="N145" s="27">
        <v>225939164</v>
      </c>
      <c r="O145" s="27">
        <v>11443083</v>
      </c>
      <c r="P145" s="37">
        <f>IF(I145=0,0,H145/I145)</f>
        <v>0.4086687306501548</v>
      </c>
    </row>
    <row r="146">
      <c r="A146" s="24" t="str">
        <v>2025-08</v>
      </c>
      <c r="B146" s="24" t="str">
        <v>비교 반영</v>
      </c>
      <c r="C146" s="24" t="str">
        <v>부천시 소사구</v>
      </c>
      <c r="D146" s="24" t="str">
        <v>오피스텔 매매</v>
      </c>
      <c r="E146" s="26">
        <v>6</v>
      </c>
      <c r="F146" s="26">
        <v>6</v>
      </c>
      <c r="G146" s="26">
        <v>0</v>
      </c>
      <c r="H146" s="26">
        <v>0</v>
      </c>
      <c r="I146" s="26">
        <f>G146+H146</f>
        <v>0</v>
      </c>
      <c r="J146" s="26">
        <f>SUM(F146:H146)</f>
        <v>6</v>
      </c>
      <c r="K146" s="26">
        <f>E146-J146</f>
        <v>0</v>
      </c>
      <c r="L146" s="27">
        <v>1817000000</v>
      </c>
      <c r="M146" s="45">
        <v>362.864</v>
      </c>
      <c r="N146" s="27">
        <v>302833333</v>
      </c>
      <c r="O146" s="27">
        <v>16553340</v>
      </c>
      <c r="P146" s="37">
        <f>IF(I146=0,0,H146/I146)</f>
        <v>0</v>
      </c>
    </row>
    <row r="147">
      <c r="A147" s="24" t="str">
        <v>2025-08</v>
      </c>
      <c r="B147" s="24" t="str">
        <v>비교 반영</v>
      </c>
      <c r="C147" s="24" t="str">
        <v>부천시 소사구</v>
      </c>
      <c r="D147" s="24" t="str">
        <v>오피스텔 전월세</v>
      </c>
      <c r="E147" s="26">
        <v>85</v>
      </c>
      <c r="F147" s="26">
        <v>0</v>
      </c>
      <c r="G147" s="26">
        <v>26</v>
      </c>
      <c r="H147" s="26">
        <v>59</v>
      </c>
      <c r="I147" s="26">
        <f>G147+H147</f>
        <v>85</v>
      </c>
      <c r="J147" s="26">
        <f>SUM(F147:H147)</f>
        <v>85</v>
      </c>
      <c r="K147" s="26">
        <f>E147-J147</f>
        <v>0</v>
      </c>
      <c r="L147" s="27">
        <v>7704110000</v>
      </c>
      <c r="M147" s="45">
        <v>4345.86</v>
      </c>
      <c r="N147" s="27">
        <v>90636588</v>
      </c>
      <c r="O147" s="27">
        <v>5860320</v>
      </c>
      <c r="P147" s="37">
        <f>IF(I147=0,0,H147/I147)</f>
        <v>0.6941176470588235</v>
      </c>
    </row>
    <row r="148">
      <c r="A148" s="24" t="str">
        <v>2025-08</v>
      </c>
      <c r="B148" s="24" t="str">
        <v>비교 반영</v>
      </c>
      <c r="C148" s="24" t="str">
        <v>부천시 소사구</v>
      </c>
      <c r="D148" s="24" t="str">
        <v>토지</v>
      </c>
      <c r="E148" s="26">
        <v>1</v>
      </c>
      <c r="F148" s="26">
        <v>1</v>
      </c>
      <c r="G148" s="26">
        <v>0</v>
      </c>
      <c r="H148" s="26">
        <v>0</v>
      </c>
      <c r="I148" s="26">
        <f>G148+H148</f>
        <v>0</v>
      </c>
      <c r="J148" s="26">
        <f>SUM(F148:H148)</f>
        <v>1</v>
      </c>
      <c r="K148" s="26">
        <f>E148-J148</f>
        <v>0</v>
      </c>
      <c r="L148" s="27">
        <v>200000000</v>
      </c>
      <c r="M148" s="45">
        <v>40.6</v>
      </c>
      <c r="N148" s="27">
        <v>200000000</v>
      </c>
      <c r="O148" s="27">
        <v>16284655</v>
      </c>
      <c r="P148" s="37">
        <f>IF(I148=0,0,H148/I148)</f>
        <v>0</v>
      </c>
    </row>
    <row r="149">
      <c r="A149" s="24" t="str">
        <v>2025-08</v>
      </c>
      <c r="B149" s="24" t="str">
        <v>비교 반영</v>
      </c>
      <c r="C149" s="24" t="str">
        <v>부천시 오정구</v>
      </c>
      <c r="D149" s="24" t="str">
        <v>공장창고</v>
      </c>
      <c r="E149" s="26">
        <v>5</v>
      </c>
      <c r="F149" s="26">
        <v>5</v>
      </c>
      <c r="G149" s="26">
        <v>0</v>
      </c>
      <c r="H149" s="26">
        <v>0</v>
      </c>
      <c r="I149" s="26">
        <f>G149+H149</f>
        <v>0</v>
      </c>
      <c r="J149" s="26">
        <f>SUM(F149:H149)</f>
        <v>5</v>
      </c>
      <c r="K149" s="26">
        <f>E149-J149</f>
        <v>0</v>
      </c>
      <c r="L149" s="27">
        <v>3823000000</v>
      </c>
      <c r="M149" s="45">
        <v>2115.97</v>
      </c>
      <c r="N149" s="27">
        <v>764600000</v>
      </c>
      <c r="O149" s="27">
        <v>5972682</v>
      </c>
      <c r="P149" s="37">
        <f>IF(I149=0,0,H149/I149)</f>
        <v>0</v>
      </c>
    </row>
    <row r="150">
      <c r="A150" s="24" t="str">
        <v>2025-08</v>
      </c>
      <c r="B150" s="24" t="str">
        <v>비교 반영</v>
      </c>
      <c r="C150" s="24" t="str">
        <v>부천시 오정구</v>
      </c>
      <c r="D150" s="24" t="str">
        <v>다가구 매매</v>
      </c>
      <c r="E150" s="26">
        <v>2</v>
      </c>
      <c r="F150" s="26">
        <v>2</v>
      </c>
      <c r="G150" s="26">
        <v>0</v>
      </c>
      <c r="H150" s="26">
        <v>0</v>
      </c>
      <c r="I150" s="26">
        <f>G150+H150</f>
        <v>0</v>
      </c>
      <c r="J150" s="26">
        <f>SUM(F150:H150)</f>
        <v>2</v>
      </c>
      <c r="K150" s="26">
        <f>E150-J150</f>
        <v>0</v>
      </c>
      <c r="L150" s="27">
        <v>1325000000</v>
      </c>
      <c r="M150" s="45">
        <v>434.7</v>
      </c>
      <c r="N150" s="27">
        <v>662500000</v>
      </c>
      <c r="O150" s="27">
        <v>10076294</v>
      </c>
      <c r="P150" s="37">
        <f>IF(I150=0,0,H150/I150)</f>
        <v>0</v>
      </c>
    </row>
    <row r="151">
      <c r="A151" s="24" t="str">
        <v>2025-08</v>
      </c>
      <c r="B151" s="24" t="str">
        <v>비교 반영</v>
      </c>
      <c r="C151" s="24" t="str">
        <v>부천시 오정구</v>
      </c>
      <c r="D151" s="24" t="str">
        <v>다가구 전월세</v>
      </c>
      <c r="E151" s="26">
        <v>49</v>
      </c>
      <c r="F151" s="26">
        <v>0</v>
      </c>
      <c r="G151" s="26">
        <v>10</v>
      </c>
      <c r="H151" s="26">
        <v>39</v>
      </c>
      <c r="I151" s="26">
        <f>G151+H151</f>
        <v>49</v>
      </c>
      <c r="J151" s="26">
        <f>SUM(F151:H151)</f>
        <v>49</v>
      </c>
      <c r="K151" s="26">
        <f>E151-J151</f>
        <v>0</v>
      </c>
      <c r="L151" s="27">
        <v>1914000000</v>
      </c>
      <c r="M151" s="45">
        <v>3121.988</v>
      </c>
      <c r="N151" s="27">
        <v>39061224</v>
      </c>
      <c r="O151" s="27">
        <v>2026681</v>
      </c>
      <c r="P151" s="37">
        <f>IF(I151=0,0,H151/I151)</f>
        <v>0.7959183673469388</v>
      </c>
    </row>
    <row r="152">
      <c r="A152" s="24" t="str">
        <v>2025-08</v>
      </c>
      <c r="B152" s="24" t="str">
        <v>비교 반영</v>
      </c>
      <c r="C152" s="24" t="str">
        <v>부천시 오정구</v>
      </c>
      <c r="D152" s="24" t="str">
        <v>다세대 매매</v>
      </c>
      <c r="E152" s="26">
        <v>81</v>
      </c>
      <c r="F152" s="26">
        <v>81</v>
      </c>
      <c r="G152" s="26">
        <v>0</v>
      </c>
      <c r="H152" s="26">
        <v>0</v>
      </c>
      <c r="I152" s="26">
        <f>G152+H152</f>
        <v>0</v>
      </c>
      <c r="J152" s="26">
        <f>SUM(F152:H152)</f>
        <v>81</v>
      </c>
      <c r="K152" s="26">
        <f>E152-J152</f>
        <v>0</v>
      </c>
      <c r="L152" s="27">
        <v>12579100000</v>
      </c>
      <c r="M152" s="45">
        <v>3776.17</v>
      </c>
      <c r="N152" s="27">
        <v>155297531</v>
      </c>
      <c r="O152" s="27">
        <v>11012163</v>
      </c>
      <c r="P152" s="37">
        <f>IF(I152=0,0,H152/I152)</f>
        <v>0</v>
      </c>
    </row>
    <row r="153">
      <c r="A153" s="24" t="str">
        <v>2025-08</v>
      </c>
      <c r="B153" s="24" t="str">
        <v>비교 반영</v>
      </c>
      <c r="C153" s="24" t="str">
        <v>부천시 오정구</v>
      </c>
      <c r="D153" s="24" t="str">
        <v>다세대 전월세</v>
      </c>
      <c r="E153" s="26">
        <v>155</v>
      </c>
      <c r="F153" s="26">
        <v>0</v>
      </c>
      <c r="G153" s="26">
        <v>73</v>
      </c>
      <c r="H153" s="26">
        <v>82</v>
      </c>
      <c r="I153" s="26">
        <f>G153+H153</f>
        <v>155</v>
      </c>
      <c r="J153" s="26">
        <f>SUM(F153:H153)</f>
        <v>155</v>
      </c>
      <c r="K153" s="26">
        <f>E153-J153</f>
        <v>0</v>
      </c>
      <c r="L153" s="27">
        <v>9781770000</v>
      </c>
      <c r="M153" s="45">
        <v>6829.66</v>
      </c>
      <c r="N153" s="27">
        <v>63108194</v>
      </c>
      <c r="O153" s="27">
        <v>4734705</v>
      </c>
      <c r="P153" s="37">
        <f>IF(I153=0,0,H153/I153)</f>
        <v>0.5290322580645161</v>
      </c>
    </row>
    <row r="154">
      <c r="A154" s="24" t="str">
        <v>2025-08</v>
      </c>
      <c r="B154" s="24" t="str">
        <v>비교 반영</v>
      </c>
      <c r="C154" s="24" t="str">
        <v>부천시 오정구</v>
      </c>
      <c r="D154" s="24" t="str">
        <v>상가</v>
      </c>
      <c r="E154" s="26">
        <v>3</v>
      </c>
      <c r="F154" s="26">
        <v>3</v>
      </c>
      <c r="G154" s="26">
        <v>0</v>
      </c>
      <c r="H154" s="26">
        <v>0</v>
      </c>
      <c r="I154" s="26">
        <f>G154+H154</f>
        <v>0</v>
      </c>
      <c r="J154" s="26">
        <f>SUM(F154:H154)</f>
        <v>3</v>
      </c>
      <c r="K154" s="26">
        <f>E154-J154</f>
        <v>0</v>
      </c>
      <c r="L154" s="27">
        <v>1738770000</v>
      </c>
      <c r="M154" s="45">
        <v>658.05</v>
      </c>
      <c r="N154" s="27">
        <v>579590000</v>
      </c>
      <c r="O154" s="27">
        <v>8734898</v>
      </c>
      <c r="P154" s="37">
        <f>IF(I154=0,0,H154/I154)</f>
        <v>0</v>
      </c>
    </row>
    <row r="155">
      <c r="A155" s="24" t="str">
        <v>2025-08</v>
      </c>
      <c r="B155" s="24" t="str">
        <v>비교 반영</v>
      </c>
      <c r="C155" s="24" t="str">
        <v>부천시 오정구</v>
      </c>
      <c r="D155" s="24" t="str">
        <v>아파트 매매</v>
      </c>
      <c r="E155" s="26">
        <v>53</v>
      </c>
      <c r="F155" s="26">
        <v>53</v>
      </c>
      <c r="G155" s="26">
        <v>0</v>
      </c>
      <c r="H155" s="26">
        <v>0</v>
      </c>
      <c r="I155" s="26">
        <f>G155+H155</f>
        <v>0</v>
      </c>
      <c r="J155" s="26">
        <f>SUM(F155:H155)</f>
        <v>53</v>
      </c>
      <c r="K155" s="26">
        <f>E155-J155</f>
        <v>0</v>
      </c>
      <c r="L155" s="27">
        <v>17601520000</v>
      </c>
      <c r="M155" s="45">
        <v>3321.149</v>
      </c>
      <c r="N155" s="27">
        <v>332104151</v>
      </c>
      <c r="O155" s="27">
        <v>17520093</v>
      </c>
      <c r="P155" s="37">
        <f>IF(I155=0,0,H155/I155)</f>
        <v>0</v>
      </c>
    </row>
    <row r="156">
      <c r="A156" s="24" t="str">
        <v>2025-08</v>
      </c>
      <c r="B156" s="24" t="str">
        <v>비교 반영</v>
      </c>
      <c r="C156" s="24" t="str">
        <v>부천시 오정구</v>
      </c>
      <c r="D156" s="24" t="str">
        <v>아파트 전월세</v>
      </c>
      <c r="E156" s="26">
        <v>100</v>
      </c>
      <c r="F156" s="26">
        <v>0</v>
      </c>
      <c r="G156" s="26">
        <v>54</v>
      </c>
      <c r="H156" s="26">
        <v>46</v>
      </c>
      <c r="I156" s="26">
        <f>G156+H156</f>
        <v>100</v>
      </c>
      <c r="J156" s="26">
        <f>SUM(F156:H156)</f>
        <v>100</v>
      </c>
      <c r="K156" s="26">
        <f>E156-J156</f>
        <v>0</v>
      </c>
      <c r="L156" s="27">
        <v>14006540000</v>
      </c>
      <c r="M156" s="45">
        <v>5815.884</v>
      </c>
      <c r="N156" s="27">
        <v>140065400</v>
      </c>
      <c r="O156" s="27">
        <v>7961405</v>
      </c>
      <c r="P156" s="37">
        <f>IF(I156=0,0,H156/I156)</f>
        <v>0.46</v>
      </c>
    </row>
    <row r="157">
      <c r="A157" s="24" t="str">
        <v>2025-08</v>
      </c>
      <c r="B157" s="24" t="str">
        <v>비교 반영</v>
      </c>
      <c r="C157" s="24" t="str">
        <v>부천시 오정구</v>
      </c>
      <c r="D157" s="24" t="str">
        <v>오피스텔 전월세</v>
      </c>
      <c r="E157" s="26">
        <v>2</v>
      </c>
      <c r="F157" s="26">
        <v>0</v>
      </c>
      <c r="G157" s="26">
        <v>2</v>
      </c>
      <c r="H157" s="26">
        <v>0</v>
      </c>
      <c r="I157" s="26">
        <f>G157+H157</f>
        <v>2</v>
      </c>
      <c r="J157" s="26">
        <f>SUM(F157:H157)</f>
        <v>2</v>
      </c>
      <c r="K157" s="26">
        <f>E157-J157</f>
        <v>0</v>
      </c>
      <c r="L157" s="27">
        <v>515000000</v>
      </c>
      <c r="M157" s="45">
        <v>127.72</v>
      </c>
      <c r="N157" s="27">
        <v>257500000</v>
      </c>
      <c r="O157" s="27">
        <v>13329778</v>
      </c>
      <c r="P157" s="37">
        <f>IF(I157=0,0,H157/I157)</f>
        <v>0</v>
      </c>
    </row>
    <row r="158">
      <c r="A158" s="24" t="str">
        <v>2025-08</v>
      </c>
      <c r="B158" s="24" t="str">
        <v>비교 반영</v>
      </c>
      <c r="C158" s="24" t="str">
        <v>부천시 오정구</v>
      </c>
      <c r="D158" s="24" t="str">
        <v>토지</v>
      </c>
      <c r="E158" s="26">
        <v>7</v>
      </c>
      <c r="F158" s="26">
        <v>7</v>
      </c>
      <c r="G158" s="26">
        <v>0</v>
      </c>
      <c r="H158" s="26">
        <v>0</v>
      </c>
      <c r="I158" s="26">
        <f>G158+H158</f>
        <v>0</v>
      </c>
      <c r="J158" s="26">
        <f>SUM(F158:H158)</f>
        <v>7</v>
      </c>
      <c r="K158" s="26">
        <f>E158-J158</f>
        <v>0</v>
      </c>
      <c r="L158" s="27">
        <v>5908820000</v>
      </c>
      <c r="M158" s="45">
        <v>1523.51</v>
      </c>
      <c r="N158" s="27">
        <v>844117143</v>
      </c>
      <c r="O158" s="27">
        <v>12821241</v>
      </c>
      <c r="P158" s="37">
        <f>IF(I158=0,0,H158/I158)</f>
        <v>0</v>
      </c>
    </row>
    <row r="159">
      <c r="A159" s="24" t="str">
        <v>2025-08</v>
      </c>
      <c r="B159" s="24" t="str">
        <v>비교 반영</v>
      </c>
      <c r="C159" s="24" t="str">
        <v>부천시 원미구</v>
      </c>
      <c r="D159" s="24" t="str">
        <v>공장창고</v>
      </c>
      <c r="E159" s="26">
        <v>13</v>
      </c>
      <c r="F159" s="26">
        <v>13</v>
      </c>
      <c r="G159" s="26">
        <v>0</v>
      </c>
      <c r="H159" s="26">
        <v>0</v>
      </c>
      <c r="I159" s="26">
        <f>G159+H159</f>
        <v>0</v>
      </c>
      <c r="J159" s="26">
        <f>SUM(F159:H159)</f>
        <v>13</v>
      </c>
      <c r="K159" s="26">
        <f>E159-J159</f>
        <v>0</v>
      </c>
      <c r="L159" s="27">
        <v>47516760000</v>
      </c>
      <c r="M159" s="45">
        <v>16736.82</v>
      </c>
      <c r="N159" s="27">
        <v>3655135385</v>
      </c>
      <c r="O159" s="27">
        <v>9385307</v>
      </c>
      <c r="P159" s="37">
        <f>IF(I159=0,0,H159/I159)</f>
        <v>0</v>
      </c>
    </row>
    <row r="160">
      <c r="A160" s="24" t="str">
        <v>2025-08</v>
      </c>
      <c r="B160" s="24" t="str">
        <v>비교 반영</v>
      </c>
      <c r="C160" s="24" t="str">
        <v>부천시 원미구</v>
      </c>
      <c r="D160" s="24" t="str">
        <v>다가구 매매</v>
      </c>
      <c r="E160" s="26">
        <v>7</v>
      </c>
      <c r="F160" s="26">
        <v>7</v>
      </c>
      <c r="G160" s="26">
        <v>0</v>
      </c>
      <c r="H160" s="26">
        <v>0</v>
      </c>
      <c r="I160" s="26">
        <f>G160+H160</f>
        <v>0</v>
      </c>
      <c r="J160" s="26">
        <f>SUM(F160:H160)</f>
        <v>7</v>
      </c>
      <c r="K160" s="26">
        <f>E160-J160</f>
        <v>0</v>
      </c>
      <c r="L160" s="27">
        <v>3207810000</v>
      </c>
      <c r="M160" s="45">
        <v>1443.56</v>
      </c>
      <c r="N160" s="27">
        <v>458258571</v>
      </c>
      <c r="O160" s="27">
        <v>7345957</v>
      </c>
      <c r="P160" s="37">
        <f>IF(I160=0,0,H160/I160)</f>
        <v>0</v>
      </c>
    </row>
    <row r="161">
      <c r="A161" s="24" t="str">
        <v>2025-08</v>
      </c>
      <c r="B161" s="24" t="str">
        <v>비교 반영</v>
      </c>
      <c r="C161" s="24" t="str">
        <v>부천시 원미구</v>
      </c>
      <c r="D161" s="24" t="str">
        <v>다가구 전월세</v>
      </c>
      <c r="E161" s="26">
        <v>236</v>
      </c>
      <c r="F161" s="26">
        <v>0</v>
      </c>
      <c r="G161" s="26">
        <v>39</v>
      </c>
      <c r="H161" s="26">
        <v>197</v>
      </c>
      <c r="I161" s="26">
        <f>G161+H161</f>
        <v>236</v>
      </c>
      <c r="J161" s="26">
        <f>SUM(F161:H161)</f>
        <v>236</v>
      </c>
      <c r="K161" s="26">
        <f>E161-J161</f>
        <v>0</v>
      </c>
      <c r="L161" s="27">
        <v>6521500000</v>
      </c>
      <c r="M161" s="45">
        <v>11437.955</v>
      </c>
      <c r="N161" s="27">
        <v>27633475</v>
      </c>
      <c r="O161" s="27">
        <v>1884837</v>
      </c>
      <c r="P161" s="37">
        <f>IF(I161=0,0,H161/I161)</f>
        <v>0.8347457627118644</v>
      </c>
    </row>
    <row r="162">
      <c r="A162" s="24" t="str">
        <v>2025-08</v>
      </c>
      <c r="B162" s="24" t="str">
        <v>비교 반영</v>
      </c>
      <c r="C162" s="24" t="str">
        <v>부천시 원미구</v>
      </c>
      <c r="D162" s="24" t="str">
        <v>다세대 매매</v>
      </c>
      <c r="E162" s="26">
        <v>65</v>
      </c>
      <c r="F162" s="26">
        <v>65</v>
      </c>
      <c r="G162" s="26">
        <v>0</v>
      </c>
      <c r="H162" s="26">
        <v>0</v>
      </c>
      <c r="I162" s="26">
        <f>G162+H162</f>
        <v>0</v>
      </c>
      <c r="J162" s="26">
        <f>SUM(F162:H162)</f>
        <v>65</v>
      </c>
      <c r="K162" s="26">
        <f>E162-J162</f>
        <v>0</v>
      </c>
      <c r="L162" s="27">
        <v>11309340000</v>
      </c>
      <c r="M162" s="45">
        <v>3038.575</v>
      </c>
      <c r="N162" s="27">
        <v>173989846</v>
      </c>
      <c r="O162" s="27">
        <v>12303875</v>
      </c>
      <c r="P162" s="37">
        <f>IF(I162=0,0,H162/I162)</f>
        <v>0</v>
      </c>
    </row>
    <row r="163">
      <c r="A163" s="24" t="str">
        <v>2025-08</v>
      </c>
      <c r="B163" s="24" t="str">
        <v>비교 반영</v>
      </c>
      <c r="C163" s="24" t="str">
        <v>부천시 원미구</v>
      </c>
      <c r="D163" s="24" t="str">
        <v>다세대 전월세</v>
      </c>
      <c r="E163" s="26">
        <v>179</v>
      </c>
      <c r="F163" s="26">
        <v>0</v>
      </c>
      <c r="G163" s="26">
        <v>55</v>
      </c>
      <c r="H163" s="26">
        <v>124</v>
      </c>
      <c r="I163" s="26">
        <f>G163+H163</f>
        <v>179</v>
      </c>
      <c r="J163" s="26">
        <f>SUM(F163:H163)</f>
        <v>179</v>
      </c>
      <c r="K163" s="26">
        <f>E163-J163</f>
        <v>0</v>
      </c>
      <c r="L163" s="27">
        <v>10005320000</v>
      </c>
      <c r="M163" s="45">
        <v>7321.586</v>
      </c>
      <c r="N163" s="27">
        <v>55895642</v>
      </c>
      <c r="O163" s="27">
        <v>4517523</v>
      </c>
      <c r="P163" s="37">
        <f>IF(I163=0,0,H163/I163)</f>
        <v>0.6927374301675978</v>
      </c>
    </row>
    <row r="164">
      <c r="A164" s="24" t="str">
        <v>2025-08</v>
      </c>
      <c r="B164" s="24" t="str">
        <v>비교 반영</v>
      </c>
      <c r="C164" s="24" t="str">
        <v>부천시 원미구</v>
      </c>
      <c r="D164" s="24" t="str">
        <v>상가</v>
      </c>
      <c r="E164" s="26">
        <v>27</v>
      </c>
      <c r="F164" s="26">
        <v>27</v>
      </c>
      <c r="G164" s="26">
        <v>0</v>
      </c>
      <c r="H164" s="26">
        <v>0</v>
      </c>
      <c r="I164" s="26">
        <f>G164+H164</f>
        <v>0</v>
      </c>
      <c r="J164" s="26">
        <f>SUM(F164:H164)</f>
        <v>27</v>
      </c>
      <c r="K164" s="26">
        <f>E164-J164</f>
        <v>0</v>
      </c>
      <c r="L164" s="27">
        <v>13105000000</v>
      </c>
      <c r="M164" s="45">
        <v>4315.99</v>
      </c>
      <c r="N164" s="27">
        <v>485370370</v>
      </c>
      <c r="O164" s="27">
        <v>10037630</v>
      </c>
      <c r="P164" s="37">
        <f>IF(I164=0,0,H164/I164)</f>
        <v>0</v>
      </c>
    </row>
    <row r="165">
      <c r="A165" s="24" t="str">
        <v>2025-08</v>
      </c>
      <c r="B165" s="24" t="str">
        <v>비교 반영</v>
      </c>
      <c r="C165" s="24" t="str">
        <v>부천시 원미구</v>
      </c>
      <c r="D165" s="24" t="str">
        <v>아파트 매매</v>
      </c>
      <c r="E165" s="26">
        <v>156</v>
      </c>
      <c r="F165" s="26">
        <v>156</v>
      </c>
      <c r="G165" s="26">
        <v>0</v>
      </c>
      <c r="H165" s="26">
        <v>0</v>
      </c>
      <c r="I165" s="26">
        <f>G165+H165</f>
        <v>0</v>
      </c>
      <c r="J165" s="26">
        <f>SUM(F165:H165)</f>
        <v>156</v>
      </c>
      <c r="K165" s="26">
        <f>E165-J165</f>
        <v>0</v>
      </c>
      <c r="L165" s="27">
        <v>81443580000</v>
      </c>
      <c r="M165" s="45">
        <v>10876.245</v>
      </c>
      <c r="N165" s="27">
        <v>522074231</v>
      </c>
      <c r="O165" s="27">
        <v>24754404</v>
      </c>
      <c r="P165" s="37">
        <f>IF(I165=0,0,H165/I165)</f>
        <v>0</v>
      </c>
    </row>
    <row r="166">
      <c r="A166" s="24" t="str">
        <v>2025-08</v>
      </c>
      <c r="B166" s="24" t="str">
        <v>비교 반영</v>
      </c>
      <c r="C166" s="24" t="str">
        <v>부천시 원미구</v>
      </c>
      <c r="D166" s="24" t="str">
        <v>아파트 전월세</v>
      </c>
      <c r="E166" s="26">
        <v>509</v>
      </c>
      <c r="F166" s="26">
        <v>0</v>
      </c>
      <c r="G166" s="26">
        <v>298</v>
      </c>
      <c r="H166" s="26">
        <v>211</v>
      </c>
      <c r="I166" s="26">
        <f>G166+H166</f>
        <v>509</v>
      </c>
      <c r="J166" s="26">
        <f>SUM(F166:H166)</f>
        <v>509</v>
      </c>
      <c r="K166" s="26">
        <f>E166-J166</f>
        <v>0</v>
      </c>
      <c r="L166" s="27">
        <v>107924600000</v>
      </c>
      <c r="M166" s="45">
        <v>31516.832</v>
      </c>
      <c r="N166" s="27">
        <v>212032613</v>
      </c>
      <c r="O166" s="27">
        <v>11320158</v>
      </c>
      <c r="P166" s="37">
        <f>IF(I166=0,0,H166/I166)</f>
        <v>0.41453831041257366</v>
      </c>
    </row>
    <row r="167">
      <c r="A167" s="24" t="str">
        <v>2025-08</v>
      </c>
      <c r="B167" s="24" t="str">
        <v>비교 반영</v>
      </c>
      <c r="C167" s="24" t="str">
        <v>부천시 원미구</v>
      </c>
      <c r="D167" s="24" t="str">
        <v>오피스텔 매매</v>
      </c>
      <c r="E167" s="26">
        <v>42</v>
      </c>
      <c r="F167" s="26">
        <v>42</v>
      </c>
      <c r="G167" s="26">
        <v>0</v>
      </c>
      <c r="H167" s="26">
        <v>0</v>
      </c>
      <c r="I167" s="26">
        <f>G167+H167</f>
        <v>0</v>
      </c>
      <c r="J167" s="26">
        <f>SUM(F167:H167)</f>
        <v>42</v>
      </c>
      <c r="K167" s="26">
        <f>E167-J167</f>
        <v>0</v>
      </c>
      <c r="L167" s="27">
        <v>8320000000</v>
      </c>
      <c r="M167" s="45">
        <v>1987.774</v>
      </c>
      <c r="N167" s="27">
        <v>198095238</v>
      </c>
      <c r="O167" s="27">
        <v>13836649</v>
      </c>
      <c r="P167" s="37">
        <f>IF(I167=0,0,H167/I167)</f>
        <v>0</v>
      </c>
    </row>
    <row r="168">
      <c r="A168" s="24" t="str">
        <v>2025-08</v>
      </c>
      <c r="B168" s="24" t="str">
        <v>비교 반영</v>
      </c>
      <c r="C168" s="24" t="str">
        <v>부천시 원미구</v>
      </c>
      <c r="D168" s="24" t="str">
        <v>오피스텔 전월세</v>
      </c>
      <c r="E168" s="26">
        <v>267</v>
      </c>
      <c r="F168" s="26">
        <v>0</v>
      </c>
      <c r="G168" s="26">
        <v>36</v>
      </c>
      <c r="H168" s="26">
        <v>231</v>
      </c>
      <c r="I168" s="26">
        <f>G168+H168</f>
        <v>267</v>
      </c>
      <c r="J168" s="26">
        <f>SUM(F168:H168)</f>
        <v>267</v>
      </c>
      <c r="K168" s="26">
        <f>E168-J168</f>
        <v>0</v>
      </c>
      <c r="L168" s="27">
        <v>15046080000</v>
      </c>
      <c r="M168" s="45">
        <v>11834.52</v>
      </c>
      <c r="N168" s="27">
        <v>56352360</v>
      </c>
      <c r="O168" s="27">
        <v>4202883</v>
      </c>
      <c r="P168" s="37">
        <f>IF(I168=0,0,H168/I168)</f>
        <v>0.8651685393258427</v>
      </c>
    </row>
    <row r="169">
      <c r="A169" s="24" t="str">
        <v>2025-08</v>
      </c>
      <c r="B169" s="24" t="str">
        <v>비교 반영</v>
      </c>
      <c r="C169" s="24" t="str">
        <v>부천시 원미구</v>
      </c>
      <c r="D169" s="24" t="str">
        <v>토지</v>
      </c>
      <c r="E169" s="26">
        <v>9</v>
      </c>
      <c r="F169" s="26">
        <v>9</v>
      </c>
      <c r="G169" s="26">
        <v>0</v>
      </c>
      <c r="H169" s="26">
        <v>0</v>
      </c>
      <c r="I169" s="26">
        <f>G169+H169</f>
        <v>0</v>
      </c>
      <c r="J169" s="26">
        <f>SUM(F169:H169)</f>
        <v>9</v>
      </c>
      <c r="K169" s="26">
        <f>E169-J169</f>
        <v>0</v>
      </c>
      <c r="L169" s="27">
        <v>5559000000</v>
      </c>
      <c r="M169" s="45">
        <v>1395.94</v>
      </c>
      <c r="N169" s="27">
        <v>617666667</v>
      </c>
      <c r="O169" s="27">
        <v>13164505</v>
      </c>
      <c r="P169" s="37">
        <f>IF(I169=0,0,H169/I169)</f>
        <v>0</v>
      </c>
    </row>
    <row r="170">
      <c r="A170" s="24" t="str">
        <v>2025-08</v>
      </c>
      <c r="B170" s="24" t="str">
        <v>비교 반영</v>
      </c>
      <c r="C170" s="24" t="str">
        <v>성남시 분당구</v>
      </c>
      <c r="D170" s="24" t="str">
        <v>공장창고</v>
      </c>
      <c r="E170" s="26">
        <v>3</v>
      </c>
      <c r="F170" s="26">
        <v>3</v>
      </c>
      <c r="G170" s="26">
        <v>0</v>
      </c>
      <c r="H170" s="26">
        <v>0</v>
      </c>
      <c r="I170" s="26">
        <f>G170+H170</f>
        <v>0</v>
      </c>
      <c r="J170" s="26">
        <f>SUM(F170:H170)</f>
        <v>3</v>
      </c>
      <c r="K170" s="26">
        <f>E170-J170</f>
        <v>0</v>
      </c>
      <c r="L170" s="27">
        <v>2080000000</v>
      </c>
      <c r="M170" s="45">
        <v>599.52</v>
      </c>
      <c r="N170" s="27">
        <v>693333333</v>
      </c>
      <c r="O170" s="27">
        <v>11469230</v>
      </c>
      <c r="P170" s="37">
        <f>IF(I170=0,0,H170/I170)</f>
        <v>0</v>
      </c>
    </row>
    <row r="171">
      <c r="A171" s="24" t="str">
        <v>2025-08</v>
      </c>
      <c r="B171" s="24" t="str">
        <v>비교 반영</v>
      </c>
      <c r="C171" s="24" t="str">
        <v>성남시 분당구</v>
      </c>
      <c r="D171" s="24" t="str">
        <v>다가구 매매</v>
      </c>
      <c r="E171" s="26">
        <v>4</v>
      </c>
      <c r="F171" s="26">
        <v>4</v>
      </c>
      <c r="G171" s="26">
        <v>0</v>
      </c>
      <c r="H171" s="26">
        <v>0</v>
      </c>
      <c r="I171" s="26">
        <f>G171+H171</f>
        <v>0</v>
      </c>
      <c r="J171" s="26">
        <f>SUM(F171:H171)</f>
        <v>4</v>
      </c>
      <c r="K171" s="26">
        <f>E171-J171</f>
        <v>0</v>
      </c>
      <c r="L171" s="27">
        <v>10550000000</v>
      </c>
      <c r="M171" s="45">
        <v>1555.47</v>
      </c>
      <c r="N171" s="27">
        <v>2637500000</v>
      </c>
      <c r="O171" s="27">
        <v>22421539</v>
      </c>
      <c r="P171" s="37">
        <f>IF(I171=0,0,H171/I171)</f>
        <v>0</v>
      </c>
    </row>
    <row r="172">
      <c r="A172" s="24" t="str">
        <v>2025-08</v>
      </c>
      <c r="B172" s="24" t="str">
        <v>비교 반영</v>
      </c>
      <c r="C172" s="24" t="str">
        <v>성남시 분당구</v>
      </c>
      <c r="D172" s="24" t="str">
        <v>다가구 전월세</v>
      </c>
      <c r="E172" s="26">
        <v>402</v>
      </c>
      <c r="F172" s="26">
        <v>0</v>
      </c>
      <c r="G172" s="26">
        <v>88</v>
      </c>
      <c r="H172" s="26">
        <v>314</v>
      </c>
      <c r="I172" s="26">
        <f>G172+H172</f>
        <v>402</v>
      </c>
      <c r="J172" s="26">
        <f>SUM(F172:H172)</f>
        <v>402</v>
      </c>
      <c r="K172" s="26">
        <f>E172-J172</f>
        <v>0</v>
      </c>
      <c r="L172" s="27">
        <v>36334060000</v>
      </c>
      <c r="M172" s="45">
        <v>18614.696</v>
      </c>
      <c r="N172" s="27">
        <v>90383234</v>
      </c>
      <c r="O172" s="27">
        <v>6452568</v>
      </c>
      <c r="P172" s="37">
        <f>IF(I172=0,0,H172/I172)</f>
        <v>0.7810945273631841</v>
      </c>
    </row>
    <row r="173">
      <c r="A173" s="24" t="str">
        <v>2025-08</v>
      </c>
      <c r="B173" s="24" t="str">
        <v>비교 반영</v>
      </c>
      <c r="C173" s="24" t="str">
        <v>성남시 분당구</v>
      </c>
      <c r="D173" s="24" t="str">
        <v>다세대 매매</v>
      </c>
      <c r="E173" s="26">
        <v>33</v>
      </c>
      <c r="F173" s="26">
        <v>33</v>
      </c>
      <c r="G173" s="26">
        <v>0</v>
      </c>
      <c r="H173" s="26">
        <v>0</v>
      </c>
      <c r="I173" s="26">
        <f>G173+H173</f>
        <v>0</v>
      </c>
      <c r="J173" s="26">
        <f>SUM(F173:H173)</f>
        <v>33</v>
      </c>
      <c r="K173" s="26">
        <f>E173-J173</f>
        <v>0</v>
      </c>
      <c r="L173" s="27">
        <v>32500000000</v>
      </c>
      <c r="M173" s="45">
        <v>2895.239</v>
      </c>
      <c r="N173" s="27">
        <v>984848485</v>
      </c>
      <c r="O173" s="27">
        <v>37108512</v>
      </c>
      <c r="P173" s="37">
        <f>IF(I173=0,0,H173/I173)</f>
        <v>0</v>
      </c>
    </row>
    <row r="174">
      <c r="A174" s="24" t="str">
        <v>2025-08</v>
      </c>
      <c r="B174" s="24" t="str">
        <v>비교 반영</v>
      </c>
      <c r="C174" s="24" t="str">
        <v>성남시 분당구</v>
      </c>
      <c r="D174" s="24" t="str">
        <v>다세대 전월세</v>
      </c>
      <c r="E174" s="26">
        <v>82</v>
      </c>
      <c r="F174" s="26">
        <v>0</v>
      </c>
      <c r="G174" s="26">
        <v>64</v>
      </c>
      <c r="H174" s="26">
        <v>18</v>
      </c>
      <c r="I174" s="26">
        <f>G174+H174</f>
        <v>82</v>
      </c>
      <c r="J174" s="26">
        <f>SUM(F174:H174)</f>
        <v>82</v>
      </c>
      <c r="K174" s="26">
        <f>E174-J174</f>
        <v>0</v>
      </c>
      <c r="L174" s="27">
        <v>32460230000</v>
      </c>
      <c r="M174" s="45">
        <v>6611.636</v>
      </c>
      <c r="N174" s="27">
        <v>395856463</v>
      </c>
      <c r="O174" s="27">
        <v>16229953</v>
      </c>
      <c r="P174" s="37">
        <f>IF(I174=0,0,H174/I174)</f>
        <v>0.21951219512195122</v>
      </c>
    </row>
    <row r="175">
      <c r="A175" s="24" t="str">
        <v>2025-08</v>
      </c>
      <c r="B175" s="24" t="str">
        <v>비교 반영</v>
      </c>
      <c r="C175" s="24" t="str">
        <v>성남시 분당구</v>
      </c>
      <c r="D175" s="24" t="str">
        <v>상가</v>
      </c>
      <c r="E175" s="26">
        <v>92</v>
      </c>
      <c r="F175" s="26">
        <v>92</v>
      </c>
      <c r="G175" s="26">
        <v>0</v>
      </c>
      <c r="H175" s="26">
        <v>0</v>
      </c>
      <c r="I175" s="26">
        <f>G175+H175</f>
        <v>0</v>
      </c>
      <c r="J175" s="26">
        <f>SUM(F175:H175)</f>
        <v>92</v>
      </c>
      <c r="K175" s="26">
        <f>E175-J175</f>
        <v>0</v>
      </c>
      <c r="L175" s="27">
        <v>64494310000</v>
      </c>
      <c r="M175" s="45">
        <v>7899.71</v>
      </c>
      <c r="N175" s="27">
        <v>701025109</v>
      </c>
      <c r="O175" s="27">
        <v>26988880</v>
      </c>
      <c r="P175" s="37">
        <f>IF(I175=0,0,H175/I175)</f>
        <v>0</v>
      </c>
    </row>
    <row r="176">
      <c r="A176" s="24" t="str">
        <v>2025-08</v>
      </c>
      <c r="B176" s="24" t="str">
        <v>비교 반영</v>
      </c>
      <c r="C176" s="24" t="str">
        <v>성남시 분당구</v>
      </c>
      <c r="D176" s="24" t="str">
        <v>아파트 매매</v>
      </c>
      <c r="E176" s="26">
        <v>344</v>
      </c>
      <c r="F176" s="26">
        <v>344</v>
      </c>
      <c r="G176" s="26">
        <v>0</v>
      </c>
      <c r="H176" s="26">
        <v>0</v>
      </c>
      <c r="I176" s="26">
        <f>G176+H176</f>
        <v>0</v>
      </c>
      <c r="J176" s="26">
        <f>SUM(F176:H176)</f>
        <v>344</v>
      </c>
      <c r="K176" s="26">
        <f>E176-J176</f>
        <v>0</v>
      </c>
      <c r="L176" s="27">
        <v>443982030000</v>
      </c>
      <c r="M176" s="45">
        <v>26961.162</v>
      </c>
      <c r="N176" s="27">
        <v>1290645436</v>
      </c>
      <c r="O176" s="27">
        <v>54437904</v>
      </c>
      <c r="P176" s="37">
        <f>IF(I176=0,0,H176/I176)</f>
        <v>0</v>
      </c>
    </row>
    <row r="177">
      <c r="A177" s="24" t="str">
        <v>2025-08</v>
      </c>
      <c r="B177" s="24" t="str">
        <v>비교 반영</v>
      </c>
      <c r="C177" s="24" t="str">
        <v>성남시 분당구</v>
      </c>
      <c r="D177" s="24" t="str">
        <v>아파트 전월세</v>
      </c>
      <c r="E177" s="26">
        <v>1071</v>
      </c>
      <c r="F177" s="26">
        <v>0</v>
      </c>
      <c r="G177" s="26">
        <v>664</v>
      </c>
      <c r="H177" s="26">
        <v>407</v>
      </c>
      <c r="I177" s="26">
        <f>G177+H177</f>
        <v>1071</v>
      </c>
      <c r="J177" s="26">
        <f>SUM(F177:H177)</f>
        <v>1071</v>
      </c>
      <c r="K177" s="26">
        <f>E177-J177</f>
        <v>0</v>
      </c>
      <c r="L177" s="27">
        <v>513972180000</v>
      </c>
      <c r="M177" s="45">
        <v>84308.712</v>
      </c>
      <c r="N177" s="27">
        <v>479899328</v>
      </c>
      <c r="O177" s="27">
        <v>20153096</v>
      </c>
      <c r="P177" s="37">
        <f>IF(I177=0,0,H177/I177)</f>
        <v>0.3800186741363212</v>
      </c>
    </row>
    <row r="178">
      <c r="A178" s="24" t="str">
        <v>2025-08</v>
      </c>
      <c r="B178" s="24" t="str">
        <v>비교 반영</v>
      </c>
      <c r="C178" s="24" t="str">
        <v>성남시 분당구</v>
      </c>
      <c r="D178" s="24" t="str">
        <v>오피스텔 매매</v>
      </c>
      <c r="E178" s="26">
        <v>71</v>
      </c>
      <c r="F178" s="26">
        <v>71</v>
      </c>
      <c r="G178" s="26">
        <v>0</v>
      </c>
      <c r="H178" s="26">
        <v>0</v>
      </c>
      <c r="I178" s="26">
        <f>G178+H178</f>
        <v>0</v>
      </c>
      <c r="J178" s="26">
        <f>SUM(F178:H178)</f>
        <v>71</v>
      </c>
      <c r="K178" s="26">
        <f>E178-J178</f>
        <v>0</v>
      </c>
      <c r="L178" s="27">
        <v>34035650000</v>
      </c>
      <c r="M178" s="45">
        <v>4293.167</v>
      </c>
      <c r="N178" s="27">
        <v>479375352</v>
      </c>
      <c r="O178" s="27">
        <v>26207818</v>
      </c>
      <c r="P178" s="37">
        <f>IF(I178=0,0,H178/I178)</f>
        <v>0</v>
      </c>
    </row>
    <row r="179">
      <c r="A179" s="24" t="str">
        <v>2025-08</v>
      </c>
      <c r="B179" s="24" t="str">
        <v>비교 반영</v>
      </c>
      <c r="C179" s="24" t="str">
        <v>성남시 분당구</v>
      </c>
      <c r="D179" s="24" t="str">
        <v>오피스텔 전월세</v>
      </c>
      <c r="E179" s="26">
        <v>465</v>
      </c>
      <c r="F179" s="26">
        <v>0</v>
      </c>
      <c r="G179" s="26">
        <v>116</v>
      </c>
      <c r="H179" s="26">
        <v>349</v>
      </c>
      <c r="I179" s="26">
        <f>G179+H179</f>
        <v>465</v>
      </c>
      <c r="J179" s="26">
        <f>SUM(F179:H179)</f>
        <v>465</v>
      </c>
      <c r="K179" s="26">
        <f>E179-J179</f>
        <v>0</v>
      </c>
      <c r="L179" s="27">
        <v>57390260000</v>
      </c>
      <c r="M179" s="45">
        <v>18837.44</v>
      </c>
      <c r="N179" s="27">
        <v>123419914</v>
      </c>
      <c r="O179" s="27">
        <v>10071425</v>
      </c>
      <c r="P179" s="37">
        <f>IF(I179=0,0,H179/I179)</f>
        <v>0.7505376344086021</v>
      </c>
    </row>
    <row r="180">
      <c r="A180" s="24" t="str">
        <v>2025-08</v>
      </c>
      <c r="B180" s="24" t="str">
        <v>비교 반영</v>
      </c>
      <c r="C180" s="24" t="str">
        <v>성남시 분당구</v>
      </c>
      <c r="D180" s="24" t="str">
        <v>토지</v>
      </c>
      <c r="E180" s="26">
        <v>59</v>
      </c>
      <c r="F180" s="26">
        <v>59</v>
      </c>
      <c r="G180" s="26">
        <v>0</v>
      </c>
      <c r="H180" s="26">
        <v>0</v>
      </c>
      <c r="I180" s="26">
        <f>G180+H180</f>
        <v>0</v>
      </c>
      <c r="J180" s="26">
        <f>SUM(F180:H180)</f>
        <v>59</v>
      </c>
      <c r="K180" s="26">
        <f>E180-J180</f>
        <v>0</v>
      </c>
      <c r="L180" s="27">
        <v>5683850000</v>
      </c>
      <c r="M180" s="45">
        <v>15230.42</v>
      </c>
      <c r="N180" s="27">
        <v>96336441</v>
      </c>
      <c r="O180" s="27">
        <v>1233688</v>
      </c>
      <c r="P180" s="37">
        <f>IF(I180=0,0,H180/I180)</f>
        <v>0</v>
      </c>
    </row>
    <row r="181">
      <c r="A181" s="24" t="str">
        <v>2025-08</v>
      </c>
      <c r="B181" s="24" t="str">
        <v>비교 반영</v>
      </c>
      <c r="C181" s="24" t="str">
        <v>성남시 수정구</v>
      </c>
      <c r="D181" s="24" t="str">
        <v>공장창고</v>
      </c>
      <c r="E181" s="26">
        <v>2</v>
      </c>
      <c r="F181" s="26">
        <v>2</v>
      </c>
      <c r="G181" s="26">
        <v>0</v>
      </c>
      <c r="H181" s="26">
        <v>0</v>
      </c>
      <c r="I181" s="26">
        <f>G181+H181</f>
        <v>0</v>
      </c>
      <c r="J181" s="26">
        <f>SUM(F181:H181)</f>
        <v>2</v>
      </c>
      <c r="K181" s="26">
        <f>E181-J181</f>
        <v>0</v>
      </c>
      <c r="L181" s="27">
        <v>17910420000</v>
      </c>
      <c r="M181" s="45">
        <v>864.68</v>
      </c>
      <c r="N181" s="27">
        <v>8955210000</v>
      </c>
      <c r="O181" s="27">
        <v>68473884</v>
      </c>
      <c r="P181" s="37">
        <f>IF(I181=0,0,H181/I181)</f>
        <v>0</v>
      </c>
    </row>
    <row r="182">
      <c r="A182" s="24" t="str">
        <v>2025-08</v>
      </c>
      <c r="B182" s="24" t="str">
        <v>비교 반영</v>
      </c>
      <c r="C182" s="24" t="str">
        <v>성남시 수정구</v>
      </c>
      <c r="D182" s="24" t="str">
        <v>다가구 매매</v>
      </c>
      <c r="E182" s="26">
        <v>36</v>
      </c>
      <c r="F182" s="26">
        <v>36</v>
      </c>
      <c r="G182" s="26">
        <v>0</v>
      </c>
      <c r="H182" s="26">
        <v>0</v>
      </c>
      <c r="I182" s="26">
        <f>G182+H182</f>
        <v>0</v>
      </c>
      <c r="J182" s="26">
        <f>SUM(F182:H182)</f>
        <v>36</v>
      </c>
      <c r="K182" s="26">
        <f>E182-J182</f>
        <v>0</v>
      </c>
      <c r="L182" s="27">
        <v>29019250000</v>
      </c>
      <c r="M182" s="45">
        <v>5073.76</v>
      </c>
      <c r="N182" s="27">
        <v>806090278</v>
      </c>
      <c r="O182" s="27">
        <v>18907359</v>
      </c>
      <c r="P182" s="37">
        <f>IF(I182=0,0,H182/I182)</f>
        <v>0</v>
      </c>
    </row>
    <row r="183">
      <c r="A183" s="24" t="str">
        <v>2025-08</v>
      </c>
      <c r="B183" s="24" t="str">
        <v>비교 반영</v>
      </c>
      <c r="C183" s="24" t="str">
        <v>성남시 수정구</v>
      </c>
      <c r="D183" s="24" t="str">
        <v>다가구 전월세</v>
      </c>
      <c r="E183" s="26">
        <v>680</v>
      </c>
      <c r="F183" s="26">
        <v>0</v>
      </c>
      <c r="G183" s="26">
        <v>216</v>
      </c>
      <c r="H183" s="26">
        <v>464</v>
      </c>
      <c r="I183" s="26">
        <f>G183+H183</f>
        <v>680</v>
      </c>
      <c r="J183" s="26">
        <f>SUM(F183:H183)</f>
        <v>680</v>
      </c>
      <c r="K183" s="26">
        <f>E183-J183</f>
        <v>0</v>
      </c>
      <c r="L183" s="27">
        <v>44237890000</v>
      </c>
      <c r="M183" s="45">
        <v>28037.264</v>
      </c>
      <c r="N183" s="27">
        <v>65055721</v>
      </c>
      <c r="O183" s="27">
        <v>5215950</v>
      </c>
      <c r="P183" s="37">
        <f>IF(I183=0,0,H183/I183)</f>
        <v>0.6823529411764706</v>
      </c>
    </row>
    <row r="184">
      <c r="A184" s="24" t="str">
        <v>2025-08</v>
      </c>
      <c r="B184" s="24" t="str">
        <v>비교 반영</v>
      </c>
      <c r="C184" s="24" t="str">
        <v>성남시 수정구</v>
      </c>
      <c r="D184" s="24" t="str">
        <v>다세대 매매</v>
      </c>
      <c r="E184" s="26">
        <v>38</v>
      </c>
      <c r="F184" s="26">
        <v>38</v>
      </c>
      <c r="G184" s="26">
        <v>0</v>
      </c>
      <c r="H184" s="26">
        <v>0</v>
      </c>
      <c r="I184" s="26">
        <f>G184+H184</f>
        <v>0</v>
      </c>
      <c r="J184" s="26">
        <f>SUM(F184:H184)</f>
        <v>38</v>
      </c>
      <c r="K184" s="26">
        <f>E184-J184</f>
        <v>0</v>
      </c>
      <c r="L184" s="27">
        <v>10575500000</v>
      </c>
      <c r="M184" s="45">
        <v>1815.25</v>
      </c>
      <c r="N184" s="27">
        <v>278302632</v>
      </c>
      <c r="O184" s="27">
        <v>19259237</v>
      </c>
      <c r="P184" s="37">
        <f>IF(I184=0,0,H184/I184)</f>
        <v>0</v>
      </c>
    </row>
    <row r="185">
      <c r="A185" s="24" t="str">
        <v>2025-08</v>
      </c>
      <c r="B185" s="24" t="str">
        <v>비교 반영</v>
      </c>
      <c r="C185" s="24" t="str">
        <v>성남시 수정구</v>
      </c>
      <c r="D185" s="24" t="str">
        <v>다세대 전월세</v>
      </c>
      <c r="E185" s="26">
        <v>86</v>
      </c>
      <c r="F185" s="26">
        <v>0</v>
      </c>
      <c r="G185" s="26">
        <v>44</v>
      </c>
      <c r="H185" s="26">
        <v>42</v>
      </c>
      <c r="I185" s="26">
        <f>G185+H185</f>
        <v>86</v>
      </c>
      <c r="J185" s="26">
        <f>SUM(F185:H185)</f>
        <v>86</v>
      </c>
      <c r="K185" s="26">
        <f>E185-J185</f>
        <v>0</v>
      </c>
      <c r="L185" s="27">
        <v>12713140000</v>
      </c>
      <c r="M185" s="45">
        <v>4519.748</v>
      </c>
      <c r="N185" s="27">
        <v>147827209</v>
      </c>
      <c r="O185" s="27">
        <v>9298507</v>
      </c>
      <c r="P185" s="37">
        <f>IF(I185=0,0,H185/I185)</f>
        <v>0.4883720930232558</v>
      </c>
    </row>
    <row r="186">
      <c r="A186" s="24" t="str">
        <v>2025-08</v>
      </c>
      <c r="B186" s="24" t="str">
        <v>비교 반영</v>
      </c>
      <c r="C186" s="24" t="str">
        <v>성남시 수정구</v>
      </c>
      <c r="D186" s="24" t="str">
        <v>분양권</v>
      </c>
      <c r="E186" s="26">
        <v>31</v>
      </c>
      <c r="F186" s="26">
        <v>31</v>
      </c>
      <c r="G186" s="26">
        <v>0</v>
      </c>
      <c r="H186" s="26">
        <v>0</v>
      </c>
      <c r="I186" s="26">
        <f>G186+H186</f>
        <v>0</v>
      </c>
      <c r="J186" s="26">
        <f>SUM(F186:H186)</f>
        <v>31</v>
      </c>
      <c r="K186" s="26">
        <f>E186-J186</f>
        <v>0</v>
      </c>
      <c r="L186" s="27">
        <v>30797430000</v>
      </c>
      <c r="M186" s="45">
        <v>1944.91</v>
      </c>
      <c r="N186" s="27">
        <v>993465484</v>
      </c>
      <c r="O186" s="27">
        <v>52346732</v>
      </c>
      <c r="P186" s="37">
        <f>IF(I186=0,0,H186/I186)</f>
        <v>0</v>
      </c>
    </row>
    <row r="187">
      <c r="A187" s="24" t="str">
        <v>2025-08</v>
      </c>
      <c r="B187" s="24" t="str">
        <v>비교 반영</v>
      </c>
      <c r="C187" s="24" t="str">
        <v>성남시 수정구</v>
      </c>
      <c r="D187" s="24" t="str">
        <v>상가</v>
      </c>
      <c r="E187" s="26">
        <v>6</v>
      </c>
      <c r="F187" s="26">
        <v>6</v>
      </c>
      <c r="G187" s="26">
        <v>0</v>
      </c>
      <c r="H187" s="26">
        <v>0</v>
      </c>
      <c r="I187" s="26">
        <f>G187+H187</f>
        <v>0</v>
      </c>
      <c r="J187" s="26">
        <f>SUM(F187:H187)</f>
        <v>6</v>
      </c>
      <c r="K187" s="26">
        <f>E187-J187</f>
        <v>0</v>
      </c>
      <c r="L187" s="27">
        <v>17461450000</v>
      </c>
      <c r="M187" s="45">
        <v>1019.36</v>
      </c>
      <c r="N187" s="27">
        <v>2910241667</v>
      </c>
      <c r="O187" s="27">
        <v>56627491</v>
      </c>
      <c r="P187" s="37">
        <f>IF(I187=0,0,H187/I187)</f>
        <v>0</v>
      </c>
    </row>
    <row r="188">
      <c r="A188" s="24" t="str">
        <v>2025-08</v>
      </c>
      <c r="B188" s="24" t="str">
        <v>비교 반영</v>
      </c>
      <c r="C188" s="24" t="str">
        <v>성남시 수정구</v>
      </c>
      <c r="D188" s="24" t="str">
        <v>아파트 매매</v>
      </c>
      <c r="E188" s="26">
        <v>117</v>
      </c>
      <c r="F188" s="26">
        <v>117</v>
      </c>
      <c r="G188" s="26">
        <v>0</v>
      </c>
      <c r="H188" s="26">
        <v>0</v>
      </c>
      <c r="I188" s="26">
        <f>G188+H188</f>
        <v>0</v>
      </c>
      <c r="J188" s="26">
        <f>SUM(F188:H188)</f>
        <v>117</v>
      </c>
      <c r="K188" s="26">
        <f>E188-J188</f>
        <v>0</v>
      </c>
      <c r="L188" s="27">
        <v>136584000000</v>
      </c>
      <c r="M188" s="45">
        <v>8838.682</v>
      </c>
      <c r="N188" s="27">
        <v>1167384615</v>
      </c>
      <c r="O188" s="27">
        <v>51084236</v>
      </c>
      <c r="P188" s="37">
        <f>IF(I188=0,0,H188/I188)</f>
        <v>0</v>
      </c>
    </row>
    <row r="189">
      <c r="A189" s="24" t="str">
        <v>2025-08</v>
      </c>
      <c r="B189" s="24" t="str">
        <v>비교 반영</v>
      </c>
      <c r="C189" s="24" t="str">
        <v>성남시 수정구</v>
      </c>
      <c r="D189" s="24" t="str">
        <v>아파트 전월세</v>
      </c>
      <c r="E189" s="26">
        <v>488</v>
      </c>
      <c r="F189" s="26">
        <v>0</v>
      </c>
      <c r="G189" s="26">
        <v>255</v>
      </c>
      <c r="H189" s="26">
        <v>233</v>
      </c>
      <c r="I189" s="26">
        <f>G189+H189</f>
        <v>488</v>
      </c>
      <c r="J189" s="26">
        <f>SUM(F189:H189)</f>
        <v>488</v>
      </c>
      <c r="K189" s="26">
        <f>E189-J189</f>
        <v>0</v>
      </c>
      <c r="L189" s="27">
        <v>172219730000</v>
      </c>
      <c r="M189" s="45">
        <v>31026.563</v>
      </c>
      <c r="N189" s="27">
        <v>352909283</v>
      </c>
      <c r="O189" s="27">
        <v>18349483</v>
      </c>
      <c r="P189" s="37">
        <f>IF(I189=0,0,H189/I189)</f>
        <v>0.4774590163934426</v>
      </c>
    </row>
    <row r="190">
      <c r="A190" s="24" t="str">
        <v>2025-08</v>
      </c>
      <c r="B190" s="24" t="str">
        <v>비교 반영</v>
      </c>
      <c r="C190" s="24" t="str">
        <v>성남시 수정구</v>
      </c>
      <c r="D190" s="24" t="str">
        <v>오피스텔 매매</v>
      </c>
      <c r="E190" s="26">
        <v>3</v>
      </c>
      <c r="F190" s="26">
        <v>3</v>
      </c>
      <c r="G190" s="26">
        <v>0</v>
      </c>
      <c r="H190" s="26">
        <v>0</v>
      </c>
      <c r="I190" s="26">
        <f>G190+H190</f>
        <v>0</v>
      </c>
      <c r="J190" s="26">
        <f>SUM(F190:H190)</f>
        <v>3</v>
      </c>
      <c r="K190" s="26">
        <f>E190-J190</f>
        <v>0</v>
      </c>
      <c r="L190" s="27">
        <v>1020000000</v>
      </c>
      <c r="M190" s="45">
        <v>109.763</v>
      </c>
      <c r="N190" s="27">
        <v>340000000</v>
      </c>
      <c r="O190" s="27">
        <v>30719830</v>
      </c>
      <c r="P190" s="37">
        <f>IF(I190=0,0,H190/I190)</f>
        <v>0</v>
      </c>
    </row>
    <row r="191">
      <c r="A191" s="24" t="str">
        <v>2025-08</v>
      </c>
      <c r="B191" s="24" t="str">
        <v>비교 반영</v>
      </c>
      <c r="C191" s="24" t="str">
        <v>성남시 수정구</v>
      </c>
      <c r="D191" s="24" t="str">
        <v>오피스텔 전월세</v>
      </c>
      <c r="E191" s="26">
        <v>105</v>
      </c>
      <c r="F191" s="26">
        <v>0</v>
      </c>
      <c r="G191" s="26">
        <v>25</v>
      </c>
      <c r="H191" s="26">
        <v>80</v>
      </c>
      <c r="I191" s="26">
        <f>G191+H191</f>
        <v>105</v>
      </c>
      <c r="J191" s="26">
        <f>SUM(F191:H191)</f>
        <v>105</v>
      </c>
      <c r="K191" s="26">
        <f>E191-J191</f>
        <v>0</v>
      </c>
      <c r="L191" s="27">
        <v>12763420000</v>
      </c>
      <c r="M191" s="45">
        <v>3734.56</v>
      </c>
      <c r="N191" s="27">
        <v>121556381</v>
      </c>
      <c r="O191" s="27">
        <v>11298017</v>
      </c>
      <c r="P191" s="37">
        <f>IF(I191=0,0,H191/I191)</f>
        <v>0.7619047619047619</v>
      </c>
    </row>
    <row r="192">
      <c r="A192" s="24" t="str">
        <v>2025-08</v>
      </c>
      <c r="B192" s="24" t="str">
        <v>비교 반영</v>
      </c>
      <c r="C192" s="24" t="str">
        <v>성남시 수정구</v>
      </c>
      <c r="D192" s="24" t="str">
        <v>토지</v>
      </c>
      <c r="E192" s="26">
        <v>83</v>
      </c>
      <c r="F192" s="26">
        <v>83</v>
      </c>
      <c r="G192" s="26">
        <v>0</v>
      </c>
      <c r="H192" s="26">
        <v>0</v>
      </c>
      <c r="I192" s="26">
        <f>G192+H192</f>
        <v>0</v>
      </c>
      <c r="J192" s="26">
        <f>SUM(F192:H192)</f>
        <v>83</v>
      </c>
      <c r="K192" s="26">
        <f>E192-J192</f>
        <v>0</v>
      </c>
      <c r="L192" s="27">
        <v>52560110000</v>
      </c>
      <c r="M192" s="45">
        <v>17837.61</v>
      </c>
      <c r="N192" s="27">
        <v>633254337</v>
      </c>
      <c r="O192" s="27">
        <v>9740791</v>
      </c>
      <c r="P192" s="37">
        <f>IF(I192=0,0,H192/I192)</f>
        <v>0</v>
      </c>
    </row>
    <row r="193">
      <c r="A193" s="24" t="str">
        <v>2025-08</v>
      </c>
      <c r="B193" s="24" t="str">
        <v>비교 반영</v>
      </c>
      <c r="C193" s="24" t="str">
        <v>성남시 중원구</v>
      </c>
      <c r="D193" s="24" t="str">
        <v>공장창고</v>
      </c>
      <c r="E193" s="26">
        <v>12</v>
      </c>
      <c r="F193" s="26">
        <v>12</v>
      </c>
      <c r="G193" s="26">
        <v>0</v>
      </c>
      <c r="H193" s="26">
        <v>0</v>
      </c>
      <c r="I193" s="26">
        <f>G193+H193</f>
        <v>0</v>
      </c>
      <c r="J193" s="26">
        <f>SUM(F193:H193)</f>
        <v>12</v>
      </c>
      <c r="K193" s="26">
        <f>E193-J193</f>
        <v>0</v>
      </c>
      <c r="L193" s="27">
        <v>4238000000</v>
      </c>
      <c r="M193" s="45">
        <v>1455.32</v>
      </c>
      <c r="N193" s="27">
        <v>353166667</v>
      </c>
      <c r="O193" s="27">
        <v>9626692</v>
      </c>
      <c r="P193" s="37">
        <f>IF(I193=0,0,H193/I193)</f>
        <v>0</v>
      </c>
    </row>
    <row r="194">
      <c r="A194" s="24" t="str">
        <v>2025-08</v>
      </c>
      <c r="B194" s="24" t="str">
        <v>비교 반영</v>
      </c>
      <c r="C194" s="24" t="str">
        <v>성남시 중원구</v>
      </c>
      <c r="D194" s="24" t="str">
        <v>다가구 매매</v>
      </c>
      <c r="E194" s="26">
        <v>6</v>
      </c>
      <c r="F194" s="26">
        <v>6</v>
      </c>
      <c r="G194" s="26">
        <v>0</v>
      </c>
      <c r="H194" s="26">
        <v>0</v>
      </c>
      <c r="I194" s="26">
        <f>G194+H194</f>
        <v>0</v>
      </c>
      <c r="J194" s="26">
        <f>SUM(F194:H194)</f>
        <v>6</v>
      </c>
      <c r="K194" s="26">
        <f>E194-J194</f>
        <v>0</v>
      </c>
      <c r="L194" s="27">
        <v>5845000000</v>
      </c>
      <c r="M194" s="45">
        <v>1547.91</v>
      </c>
      <c r="N194" s="27">
        <v>974166667</v>
      </c>
      <c r="O194" s="27">
        <v>12482840</v>
      </c>
      <c r="P194" s="37">
        <f>IF(I194=0,0,H194/I194)</f>
        <v>0</v>
      </c>
    </row>
    <row r="195">
      <c r="A195" s="24" t="str">
        <v>2025-08</v>
      </c>
      <c r="B195" s="24" t="str">
        <v>비교 반영</v>
      </c>
      <c r="C195" s="24" t="str">
        <v>성남시 중원구</v>
      </c>
      <c r="D195" s="24" t="str">
        <v>다가구 전월세</v>
      </c>
      <c r="E195" s="26">
        <v>280</v>
      </c>
      <c r="F195" s="26">
        <v>0</v>
      </c>
      <c r="G195" s="26">
        <v>91</v>
      </c>
      <c r="H195" s="26">
        <v>189</v>
      </c>
      <c r="I195" s="26">
        <f>G195+H195</f>
        <v>280</v>
      </c>
      <c r="J195" s="26">
        <f>SUM(F195:H195)</f>
        <v>280</v>
      </c>
      <c r="K195" s="26">
        <f>E195-J195</f>
        <v>0</v>
      </c>
      <c r="L195" s="27">
        <v>16322200000</v>
      </c>
      <c r="M195" s="45">
        <v>13564.108</v>
      </c>
      <c r="N195" s="27">
        <v>58293571</v>
      </c>
      <c r="O195" s="27">
        <v>3977975</v>
      </c>
      <c r="P195" s="37">
        <f>IF(I195=0,0,H195/I195)</f>
        <v>0.675</v>
      </c>
    </row>
    <row r="196">
      <c r="A196" s="24" t="str">
        <v>2025-08</v>
      </c>
      <c r="B196" s="24" t="str">
        <v>비교 반영</v>
      </c>
      <c r="C196" s="24" t="str">
        <v>성남시 중원구</v>
      </c>
      <c r="D196" s="24" t="str">
        <v>다세대 매매</v>
      </c>
      <c r="E196" s="26">
        <v>43</v>
      </c>
      <c r="F196" s="26">
        <v>43</v>
      </c>
      <c r="G196" s="26">
        <v>0</v>
      </c>
      <c r="H196" s="26">
        <v>0</v>
      </c>
      <c r="I196" s="26">
        <f>G196+H196</f>
        <v>0</v>
      </c>
      <c r="J196" s="26">
        <f>SUM(F196:H196)</f>
        <v>43</v>
      </c>
      <c r="K196" s="26">
        <f>E196-J196</f>
        <v>0</v>
      </c>
      <c r="L196" s="27">
        <v>11474000000</v>
      </c>
      <c r="M196" s="45">
        <v>2161.838</v>
      </c>
      <c r="N196" s="27">
        <v>266837209</v>
      </c>
      <c r="O196" s="27">
        <v>17545522</v>
      </c>
      <c r="P196" s="37">
        <f>IF(I196=0,0,H196/I196)</f>
        <v>0</v>
      </c>
    </row>
    <row r="197">
      <c r="A197" s="24" t="str">
        <v>2025-08</v>
      </c>
      <c r="B197" s="24" t="str">
        <v>비교 반영</v>
      </c>
      <c r="C197" s="24" t="str">
        <v>성남시 중원구</v>
      </c>
      <c r="D197" s="24" t="str">
        <v>다세대 전월세</v>
      </c>
      <c r="E197" s="26">
        <v>161</v>
      </c>
      <c r="F197" s="26">
        <v>0</v>
      </c>
      <c r="G197" s="26">
        <v>111</v>
      </c>
      <c r="H197" s="26">
        <v>50</v>
      </c>
      <c r="I197" s="26">
        <f>G197+H197</f>
        <v>161</v>
      </c>
      <c r="J197" s="26">
        <f>SUM(F197:H197)</f>
        <v>161</v>
      </c>
      <c r="K197" s="26">
        <f>E197-J197</f>
        <v>0</v>
      </c>
      <c r="L197" s="27">
        <v>20098430000</v>
      </c>
      <c r="M197" s="45">
        <v>7648.151</v>
      </c>
      <c r="N197" s="27">
        <v>124834969</v>
      </c>
      <c r="O197" s="27">
        <v>8687209</v>
      </c>
      <c r="P197" s="37">
        <f>IF(I197=0,0,H197/I197)</f>
        <v>0.3105590062111801</v>
      </c>
    </row>
    <row r="198">
      <c r="A198" s="24" t="str">
        <v>2025-08</v>
      </c>
      <c r="B198" s="24" t="str">
        <v>비교 반영</v>
      </c>
      <c r="C198" s="24" t="str">
        <v>성남시 중원구</v>
      </c>
      <c r="D198" s="24" t="str">
        <v>상가</v>
      </c>
      <c r="E198" s="26">
        <v>22</v>
      </c>
      <c r="F198" s="26">
        <v>22</v>
      </c>
      <c r="G198" s="26">
        <v>0</v>
      </c>
      <c r="H198" s="26">
        <v>0</v>
      </c>
      <c r="I198" s="26">
        <f>G198+H198</f>
        <v>0</v>
      </c>
      <c r="J198" s="26">
        <f>SUM(F198:H198)</f>
        <v>22</v>
      </c>
      <c r="K198" s="26">
        <f>E198-J198</f>
        <v>0</v>
      </c>
      <c r="L198" s="27">
        <v>3526570000</v>
      </c>
      <c r="M198" s="45">
        <v>957.01</v>
      </c>
      <c r="N198" s="27">
        <v>160298636</v>
      </c>
      <c r="O198" s="27">
        <v>12181777</v>
      </c>
      <c r="P198" s="37">
        <f>IF(I198=0,0,H198/I198)</f>
        <v>0</v>
      </c>
    </row>
    <row r="199">
      <c r="A199" s="24" t="str">
        <v>2025-08</v>
      </c>
      <c r="B199" s="24" t="str">
        <v>비교 반영</v>
      </c>
      <c r="C199" s="24" t="str">
        <v>성남시 중원구</v>
      </c>
      <c r="D199" s="24" t="str">
        <v>아파트 매매</v>
      </c>
      <c r="E199" s="26">
        <v>92</v>
      </c>
      <c r="F199" s="26">
        <v>92</v>
      </c>
      <c r="G199" s="26">
        <v>0</v>
      </c>
      <c r="H199" s="26">
        <v>0</v>
      </c>
      <c r="I199" s="26">
        <f>G199+H199</f>
        <v>0</v>
      </c>
      <c r="J199" s="26">
        <f>SUM(F199:H199)</f>
        <v>92</v>
      </c>
      <c r="K199" s="26">
        <f>E199-J199</f>
        <v>0</v>
      </c>
      <c r="L199" s="27">
        <v>72386200000</v>
      </c>
      <c r="M199" s="45">
        <v>6396.149</v>
      </c>
      <c r="N199" s="27">
        <v>786806522</v>
      </c>
      <c r="O199" s="27">
        <v>37412077</v>
      </c>
      <c r="P199" s="37">
        <f>IF(I199=0,0,H199/I199)</f>
        <v>0</v>
      </c>
    </row>
    <row r="200">
      <c r="A200" s="24" t="str">
        <v>2025-08</v>
      </c>
      <c r="B200" s="24" t="str">
        <v>비교 반영</v>
      </c>
      <c r="C200" s="24" t="str">
        <v>성남시 중원구</v>
      </c>
      <c r="D200" s="24" t="str">
        <v>아파트 전월세</v>
      </c>
      <c r="E200" s="26">
        <v>302</v>
      </c>
      <c r="F200" s="26">
        <v>0</v>
      </c>
      <c r="G200" s="26">
        <v>163</v>
      </c>
      <c r="H200" s="26">
        <v>139</v>
      </c>
      <c r="I200" s="26">
        <f>G200+H200</f>
        <v>302</v>
      </c>
      <c r="J200" s="26">
        <f>SUM(F200:H200)</f>
        <v>302</v>
      </c>
      <c r="K200" s="26">
        <f>E200-J200</f>
        <v>0</v>
      </c>
      <c r="L200" s="27">
        <v>79257300000</v>
      </c>
      <c r="M200" s="45">
        <v>18330.292</v>
      </c>
      <c r="N200" s="27">
        <v>262441391</v>
      </c>
      <c r="O200" s="27">
        <v>14293694</v>
      </c>
      <c r="P200" s="37">
        <f>IF(I200=0,0,H200/I200)</f>
        <v>0.4602649006622517</v>
      </c>
    </row>
    <row r="201">
      <c r="A201" s="24" t="str">
        <v>2025-08</v>
      </c>
      <c r="B201" s="24" t="str">
        <v>비교 반영</v>
      </c>
      <c r="C201" s="24" t="str">
        <v>성남시 중원구</v>
      </c>
      <c r="D201" s="24" t="str">
        <v>오피스텔 매매</v>
      </c>
      <c r="E201" s="26">
        <v>14</v>
      </c>
      <c r="F201" s="26">
        <v>14</v>
      </c>
      <c r="G201" s="26">
        <v>0</v>
      </c>
      <c r="H201" s="26">
        <v>0</v>
      </c>
      <c r="I201" s="26">
        <f>G201+H201</f>
        <v>0</v>
      </c>
      <c r="J201" s="26">
        <f>SUM(F201:H201)</f>
        <v>14</v>
      </c>
      <c r="K201" s="26">
        <f>E201-J201</f>
        <v>0</v>
      </c>
      <c r="L201" s="27">
        <v>2582780000</v>
      </c>
      <c r="M201" s="45">
        <v>457.612</v>
      </c>
      <c r="N201" s="27">
        <v>184484286</v>
      </c>
      <c r="O201" s="27">
        <v>18657980</v>
      </c>
      <c r="P201" s="37">
        <f>IF(I201=0,0,H201/I201)</f>
        <v>0</v>
      </c>
    </row>
    <row r="202">
      <c r="A202" s="24" t="str">
        <v>2025-08</v>
      </c>
      <c r="B202" s="24" t="str">
        <v>비교 반영</v>
      </c>
      <c r="C202" s="24" t="str">
        <v>성남시 중원구</v>
      </c>
      <c r="D202" s="24" t="str">
        <v>오피스텔 전월세</v>
      </c>
      <c r="E202" s="26">
        <v>137</v>
      </c>
      <c r="F202" s="26">
        <v>0</v>
      </c>
      <c r="G202" s="26">
        <v>23</v>
      </c>
      <c r="H202" s="26">
        <v>114</v>
      </c>
      <c r="I202" s="26">
        <f>G202+H202</f>
        <v>137</v>
      </c>
      <c r="J202" s="26">
        <f>SUM(F202:H202)</f>
        <v>137</v>
      </c>
      <c r="K202" s="26">
        <f>E202-J202</f>
        <v>0</v>
      </c>
      <c r="L202" s="27">
        <v>11349700000</v>
      </c>
      <c r="M202" s="45">
        <v>4245.78</v>
      </c>
      <c r="N202" s="27">
        <v>82844526</v>
      </c>
      <c r="O202" s="27">
        <v>8836932</v>
      </c>
      <c r="P202" s="37">
        <f>IF(I202=0,0,H202/I202)</f>
        <v>0.8321167883211679</v>
      </c>
    </row>
    <row r="203">
      <c r="A203" s="24" t="str">
        <v>2025-08</v>
      </c>
      <c r="B203" s="24" t="str">
        <v>비교 반영</v>
      </c>
      <c r="C203" s="24" t="str">
        <v>성남시 중원구</v>
      </c>
      <c r="D203" s="24" t="str">
        <v>토지</v>
      </c>
      <c r="E203" s="26">
        <v>4</v>
      </c>
      <c r="F203" s="26">
        <v>4</v>
      </c>
      <c r="G203" s="26">
        <v>0</v>
      </c>
      <c r="H203" s="26">
        <v>0</v>
      </c>
      <c r="I203" s="26">
        <f>G203+H203</f>
        <v>0</v>
      </c>
      <c r="J203" s="26">
        <f>SUM(F203:H203)</f>
        <v>4</v>
      </c>
      <c r="K203" s="26">
        <f>E203-J203</f>
        <v>0</v>
      </c>
      <c r="L203" s="27">
        <v>2992500000</v>
      </c>
      <c r="M203" s="45">
        <v>259.47</v>
      </c>
      <c r="N203" s="27">
        <v>748125000</v>
      </c>
      <c r="O203" s="27">
        <v>38126032</v>
      </c>
      <c r="P203" s="37">
        <f>IF(I203=0,0,H203/I203)</f>
        <v>0</v>
      </c>
    </row>
    <row r="204">
      <c r="A204" s="24" t="str">
        <v>2025-08</v>
      </c>
      <c r="B204" s="24" t="str">
        <v>비교 반영</v>
      </c>
      <c r="C204" s="24" t="str">
        <v>수원시 권선구</v>
      </c>
      <c r="D204" s="24" t="str">
        <v>공장창고</v>
      </c>
      <c r="E204" s="26">
        <v>4</v>
      </c>
      <c r="F204" s="26">
        <v>4</v>
      </c>
      <c r="G204" s="26">
        <v>0</v>
      </c>
      <c r="H204" s="26">
        <v>0</v>
      </c>
      <c r="I204" s="26">
        <f>G204+H204</f>
        <v>0</v>
      </c>
      <c r="J204" s="26">
        <f>SUM(F204:H204)</f>
        <v>4</v>
      </c>
      <c r="K204" s="26">
        <f>E204-J204</f>
        <v>0</v>
      </c>
      <c r="L204" s="27">
        <v>4064910000</v>
      </c>
      <c r="M204" s="45">
        <v>1684.19</v>
      </c>
      <c r="N204" s="27">
        <v>1016227500</v>
      </c>
      <c r="O204" s="27">
        <v>7978743</v>
      </c>
      <c r="P204" s="37">
        <f>IF(I204=0,0,H204/I204)</f>
        <v>0</v>
      </c>
    </row>
    <row r="205">
      <c r="A205" s="24" t="str">
        <v>2025-08</v>
      </c>
      <c r="B205" s="24" t="str">
        <v>비교 반영</v>
      </c>
      <c r="C205" s="24" t="str">
        <v>수원시 권선구</v>
      </c>
      <c r="D205" s="24" t="str">
        <v>다가구 매매</v>
      </c>
      <c r="E205" s="26">
        <v>7</v>
      </c>
      <c r="F205" s="26">
        <v>7</v>
      </c>
      <c r="G205" s="26">
        <v>0</v>
      </c>
      <c r="H205" s="26">
        <v>0</v>
      </c>
      <c r="I205" s="26">
        <f>G205+H205</f>
        <v>0</v>
      </c>
      <c r="J205" s="26">
        <f>SUM(F205:H205)</f>
        <v>7</v>
      </c>
      <c r="K205" s="26">
        <f>E205-J205</f>
        <v>0</v>
      </c>
      <c r="L205" s="27">
        <v>3445000000</v>
      </c>
      <c r="M205" s="45">
        <v>1221.22</v>
      </c>
      <c r="N205" s="27">
        <v>492142857</v>
      </c>
      <c r="O205" s="27">
        <v>9325453</v>
      </c>
      <c r="P205" s="37">
        <f>IF(I205=0,0,H205/I205)</f>
        <v>0</v>
      </c>
    </row>
    <row r="206">
      <c r="A206" s="24" t="str">
        <v>2025-08</v>
      </c>
      <c r="B206" s="24" t="str">
        <v>비교 반영</v>
      </c>
      <c r="C206" s="24" t="str">
        <v>수원시 권선구</v>
      </c>
      <c r="D206" s="24" t="str">
        <v>다가구 전월세</v>
      </c>
      <c r="E206" s="26">
        <v>341</v>
      </c>
      <c r="F206" s="26">
        <v>0</v>
      </c>
      <c r="G206" s="26">
        <v>75</v>
      </c>
      <c r="H206" s="26">
        <v>266</v>
      </c>
      <c r="I206" s="26">
        <f>G206+H206</f>
        <v>341</v>
      </c>
      <c r="J206" s="26">
        <f>SUM(F206:H206)</f>
        <v>341</v>
      </c>
      <c r="K206" s="26">
        <f>E206-J206</f>
        <v>0</v>
      </c>
      <c r="L206" s="27">
        <v>9802300000</v>
      </c>
      <c r="M206" s="45">
        <v>15303.038</v>
      </c>
      <c r="N206" s="27">
        <v>28745748</v>
      </c>
      <c r="O206" s="27">
        <v>2117507</v>
      </c>
      <c r="P206" s="37">
        <f>IF(I206=0,0,H206/I206)</f>
        <v>0.7800586510263929</v>
      </c>
    </row>
    <row r="207">
      <c r="A207" s="24" t="str">
        <v>2025-08</v>
      </c>
      <c r="B207" s="24" t="str">
        <v>비교 반영</v>
      </c>
      <c r="C207" s="24" t="str">
        <v>수원시 권선구</v>
      </c>
      <c r="D207" s="24" t="str">
        <v>다세대 매매</v>
      </c>
      <c r="E207" s="26">
        <v>52</v>
      </c>
      <c r="F207" s="26">
        <v>52</v>
      </c>
      <c r="G207" s="26">
        <v>0</v>
      </c>
      <c r="H207" s="26">
        <v>0</v>
      </c>
      <c r="I207" s="26">
        <f>G207+H207</f>
        <v>0</v>
      </c>
      <c r="J207" s="26">
        <f>SUM(F207:H207)</f>
        <v>52</v>
      </c>
      <c r="K207" s="26">
        <f>E207-J207</f>
        <v>0</v>
      </c>
      <c r="L207" s="27">
        <v>8440500000</v>
      </c>
      <c r="M207" s="45">
        <v>2769.42</v>
      </c>
      <c r="N207" s="27">
        <v>162317308</v>
      </c>
      <c r="O207" s="27">
        <v>10075206</v>
      </c>
      <c r="P207" s="37">
        <f>IF(I207=0,0,H207/I207)</f>
        <v>0</v>
      </c>
    </row>
    <row r="208">
      <c r="A208" s="24" t="str">
        <v>2025-08</v>
      </c>
      <c r="B208" s="24" t="str">
        <v>비교 반영</v>
      </c>
      <c r="C208" s="24" t="str">
        <v>수원시 권선구</v>
      </c>
      <c r="D208" s="24" t="str">
        <v>다세대 전월세</v>
      </c>
      <c r="E208" s="26">
        <v>226</v>
      </c>
      <c r="F208" s="26">
        <v>0</v>
      </c>
      <c r="G208" s="26">
        <v>71</v>
      </c>
      <c r="H208" s="26">
        <v>155</v>
      </c>
      <c r="I208" s="26">
        <f>G208+H208</f>
        <v>226</v>
      </c>
      <c r="J208" s="26">
        <f>SUM(F208:H208)</f>
        <v>226</v>
      </c>
      <c r="K208" s="26">
        <f>E208-J208</f>
        <v>0</v>
      </c>
      <c r="L208" s="27">
        <v>11964490000</v>
      </c>
      <c r="M208" s="45">
        <v>8309.159</v>
      </c>
      <c r="N208" s="27">
        <v>52940221</v>
      </c>
      <c r="O208" s="27">
        <v>4760052</v>
      </c>
      <c r="P208" s="37">
        <f>IF(I208=0,0,H208/I208)</f>
        <v>0.6858407079646017</v>
      </c>
    </row>
    <row r="209">
      <c r="A209" s="24" t="str">
        <v>2025-08</v>
      </c>
      <c r="B209" s="24" t="str">
        <v>비교 반영</v>
      </c>
      <c r="C209" s="24" t="str">
        <v>수원시 권선구</v>
      </c>
      <c r="D209" s="24" t="str">
        <v>분양권</v>
      </c>
      <c r="E209" s="26">
        <v>16</v>
      </c>
      <c r="F209" s="26">
        <v>16</v>
      </c>
      <c r="G209" s="26">
        <v>0</v>
      </c>
      <c r="H209" s="26">
        <v>0</v>
      </c>
      <c r="I209" s="26">
        <f>G209+H209</f>
        <v>0</v>
      </c>
      <c r="J209" s="26">
        <f>SUM(F209:H209)</f>
        <v>16</v>
      </c>
      <c r="K209" s="26">
        <f>E209-J209</f>
        <v>0</v>
      </c>
      <c r="L209" s="27">
        <v>13602290000</v>
      </c>
      <c r="M209" s="45">
        <v>1214.342</v>
      </c>
      <c r="N209" s="27">
        <v>850143125</v>
      </c>
      <c r="O209" s="27">
        <v>37029310</v>
      </c>
      <c r="P209" s="37">
        <f>IF(I209=0,0,H209/I209)</f>
        <v>0</v>
      </c>
    </row>
    <row r="210">
      <c r="A210" s="24" t="str">
        <v>2025-08</v>
      </c>
      <c r="B210" s="24" t="str">
        <v>비교 반영</v>
      </c>
      <c r="C210" s="24" t="str">
        <v>수원시 권선구</v>
      </c>
      <c r="D210" s="24" t="str">
        <v>상가</v>
      </c>
      <c r="E210" s="26">
        <v>55</v>
      </c>
      <c r="F210" s="26">
        <v>55</v>
      </c>
      <c r="G210" s="26">
        <v>0</v>
      </c>
      <c r="H210" s="26">
        <v>0</v>
      </c>
      <c r="I210" s="26">
        <f>G210+H210</f>
        <v>0</v>
      </c>
      <c r="J210" s="26">
        <f>SUM(F210:H210)</f>
        <v>55</v>
      </c>
      <c r="K210" s="26">
        <f>E210-J210</f>
        <v>0</v>
      </c>
      <c r="L210" s="27">
        <v>32452270000</v>
      </c>
      <c r="M210" s="45">
        <v>7600.73</v>
      </c>
      <c r="N210" s="27">
        <v>590041273</v>
      </c>
      <c r="O210" s="27">
        <v>14114464</v>
      </c>
      <c r="P210" s="37">
        <f>IF(I210=0,0,H210/I210)</f>
        <v>0</v>
      </c>
    </row>
    <row r="211">
      <c r="A211" s="24" t="str">
        <v>2025-08</v>
      </c>
      <c r="B211" s="24" t="str">
        <v>비교 반영</v>
      </c>
      <c r="C211" s="24" t="str">
        <v>수원시 권선구</v>
      </c>
      <c r="D211" s="24" t="str">
        <v>아파트 매매</v>
      </c>
      <c r="E211" s="26">
        <v>243</v>
      </c>
      <c r="F211" s="26">
        <v>243</v>
      </c>
      <c r="G211" s="26">
        <v>0</v>
      </c>
      <c r="H211" s="26">
        <v>0</v>
      </c>
      <c r="I211" s="26">
        <f>G211+H211</f>
        <v>0</v>
      </c>
      <c r="J211" s="26">
        <f>SUM(F211:H211)</f>
        <v>243</v>
      </c>
      <c r="K211" s="26">
        <f>E211-J211</f>
        <v>0</v>
      </c>
      <c r="L211" s="27">
        <v>113070000000</v>
      </c>
      <c r="M211" s="45">
        <v>18639.17</v>
      </c>
      <c r="N211" s="27">
        <v>465308642</v>
      </c>
      <c r="O211" s="27">
        <v>20053742</v>
      </c>
      <c r="P211" s="37">
        <f>IF(I211=0,0,H211/I211)</f>
        <v>0</v>
      </c>
    </row>
    <row r="212">
      <c r="A212" s="24" t="str">
        <v>2025-08</v>
      </c>
      <c r="B212" s="24" t="str">
        <v>비교 반영</v>
      </c>
      <c r="C212" s="24" t="str">
        <v>수원시 권선구</v>
      </c>
      <c r="D212" s="24" t="str">
        <v>아파트 전월세</v>
      </c>
      <c r="E212" s="26">
        <v>601</v>
      </c>
      <c r="F212" s="26">
        <v>0</v>
      </c>
      <c r="G212" s="26">
        <v>298</v>
      </c>
      <c r="H212" s="26">
        <v>303</v>
      </c>
      <c r="I212" s="26">
        <f>G212+H212</f>
        <v>601</v>
      </c>
      <c r="J212" s="26">
        <f>SUM(F212:H212)</f>
        <v>601</v>
      </c>
      <c r="K212" s="26">
        <f>E212-J212</f>
        <v>0</v>
      </c>
      <c r="L212" s="27">
        <v>107428590000</v>
      </c>
      <c r="M212" s="45">
        <v>40743.586</v>
      </c>
      <c r="N212" s="27">
        <v>178749734</v>
      </c>
      <c r="O212" s="27">
        <v>8716361</v>
      </c>
      <c r="P212" s="37">
        <f>IF(I212=0,0,H212/I212)</f>
        <v>0.5041597337770383</v>
      </c>
    </row>
    <row r="213">
      <c r="A213" s="24" t="str">
        <v>2025-08</v>
      </c>
      <c r="B213" s="24" t="str">
        <v>비교 반영</v>
      </c>
      <c r="C213" s="24" t="str">
        <v>수원시 권선구</v>
      </c>
      <c r="D213" s="24" t="str">
        <v>오피스텔 매매</v>
      </c>
      <c r="E213" s="26">
        <v>6</v>
      </c>
      <c r="F213" s="26">
        <v>6</v>
      </c>
      <c r="G213" s="26">
        <v>0</v>
      </c>
      <c r="H213" s="26">
        <v>0</v>
      </c>
      <c r="I213" s="26">
        <f>G213+H213</f>
        <v>0</v>
      </c>
      <c r="J213" s="26">
        <f>SUM(F213:H213)</f>
        <v>6</v>
      </c>
      <c r="K213" s="26">
        <f>E213-J213</f>
        <v>0</v>
      </c>
      <c r="L213" s="27">
        <v>672500000</v>
      </c>
      <c r="M213" s="45">
        <v>207.467</v>
      </c>
      <c r="N213" s="27">
        <v>112083333</v>
      </c>
      <c r="O213" s="27">
        <v>10715634</v>
      </c>
      <c r="P213" s="37">
        <f>IF(I213=0,0,H213/I213)</f>
        <v>0</v>
      </c>
    </row>
    <row r="214">
      <c r="A214" s="24" t="str">
        <v>2025-08</v>
      </c>
      <c r="B214" s="24" t="str">
        <v>비교 반영</v>
      </c>
      <c r="C214" s="24" t="str">
        <v>수원시 권선구</v>
      </c>
      <c r="D214" s="24" t="str">
        <v>오피스텔 전월세</v>
      </c>
      <c r="E214" s="26">
        <v>170</v>
      </c>
      <c r="F214" s="26">
        <v>0</v>
      </c>
      <c r="G214" s="26">
        <v>45</v>
      </c>
      <c r="H214" s="26">
        <v>125</v>
      </c>
      <c r="I214" s="26">
        <f>G214+H214</f>
        <v>170</v>
      </c>
      <c r="J214" s="26">
        <f>SUM(F214:H214)</f>
        <v>170</v>
      </c>
      <c r="K214" s="26">
        <f>E214-J214</f>
        <v>0</v>
      </c>
      <c r="L214" s="27">
        <v>12076710000</v>
      </c>
      <c r="M214" s="45">
        <v>7925.39</v>
      </c>
      <c r="N214" s="27">
        <v>71039471</v>
      </c>
      <c r="O214" s="27">
        <v>5037355</v>
      </c>
      <c r="P214" s="37">
        <f>IF(I214=0,0,H214/I214)</f>
        <v>0.7352941176470589</v>
      </c>
    </row>
    <row r="215">
      <c r="A215" s="24" t="str">
        <v>2025-08</v>
      </c>
      <c r="B215" s="24" t="str">
        <v>비교 반영</v>
      </c>
      <c r="C215" s="24" t="str">
        <v>수원시 권선구</v>
      </c>
      <c r="D215" s="24" t="str">
        <v>토지</v>
      </c>
      <c r="E215" s="26">
        <v>32</v>
      </c>
      <c r="F215" s="26">
        <v>32</v>
      </c>
      <c r="G215" s="26">
        <v>0</v>
      </c>
      <c r="H215" s="26">
        <v>0</v>
      </c>
      <c r="I215" s="26">
        <f>G215+H215</f>
        <v>0</v>
      </c>
      <c r="J215" s="26">
        <f>SUM(F215:H215)</f>
        <v>32</v>
      </c>
      <c r="K215" s="26">
        <f>E215-J215</f>
        <v>0</v>
      </c>
      <c r="L215" s="27">
        <v>19594370000</v>
      </c>
      <c r="M215" s="45">
        <v>8583.6</v>
      </c>
      <c r="N215" s="27">
        <v>612324063</v>
      </c>
      <c r="O215" s="27">
        <v>7546341</v>
      </c>
      <c r="P215" s="37">
        <f>IF(I215=0,0,H215/I215)</f>
        <v>0</v>
      </c>
    </row>
    <row r="216">
      <c r="A216" s="24" t="str">
        <v>2025-08</v>
      </c>
      <c r="B216" s="24" t="str">
        <v>비교 반영</v>
      </c>
      <c r="C216" s="24" t="str">
        <v>수원시 영통구</v>
      </c>
      <c r="D216" s="24" t="str">
        <v>공장창고</v>
      </c>
      <c r="E216" s="26">
        <v>9</v>
      </c>
      <c r="F216" s="26">
        <v>9</v>
      </c>
      <c r="G216" s="26">
        <v>0</v>
      </c>
      <c r="H216" s="26">
        <v>0</v>
      </c>
      <c r="I216" s="26">
        <f>G216+H216</f>
        <v>0</v>
      </c>
      <c r="J216" s="26">
        <f>SUM(F216:H216)</f>
        <v>9</v>
      </c>
      <c r="K216" s="26">
        <f>E216-J216</f>
        <v>0</v>
      </c>
      <c r="L216" s="27">
        <v>2479000000</v>
      </c>
      <c r="M216" s="45">
        <v>739.01</v>
      </c>
      <c r="N216" s="27">
        <v>275444444</v>
      </c>
      <c r="O216" s="27">
        <v>11089215</v>
      </c>
      <c r="P216" s="37">
        <f>IF(I216=0,0,H216/I216)</f>
        <v>0</v>
      </c>
    </row>
    <row r="217">
      <c r="A217" s="24" t="str">
        <v>2025-08</v>
      </c>
      <c r="B217" s="24" t="str">
        <v>비교 반영</v>
      </c>
      <c r="C217" s="24" t="str">
        <v>수원시 영통구</v>
      </c>
      <c r="D217" s="24" t="str">
        <v>다가구 매매</v>
      </c>
      <c r="E217" s="26">
        <v>1</v>
      </c>
      <c r="F217" s="26">
        <v>1</v>
      </c>
      <c r="G217" s="26">
        <v>0</v>
      </c>
      <c r="H217" s="26">
        <v>0</v>
      </c>
      <c r="I217" s="26">
        <f>G217+H217</f>
        <v>0</v>
      </c>
      <c r="J217" s="26">
        <f>SUM(F217:H217)</f>
        <v>1</v>
      </c>
      <c r="K217" s="26">
        <f>E217-J217</f>
        <v>0</v>
      </c>
      <c r="L217" s="27">
        <v>550000000</v>
      </c>
      <c r="M217" s="45">
        <v>271.14</v>
      </c>
      <c r="N217" s="27">
        <v>550000000</v>
      </c>
      <c r="O217" s="27">
        <v>6705694</v>
      </c>
      <c r="P217" s="37">
        <f>IF(I217=0,0,H217/I217)</f>
        <v>0</v>
      </c>
    </row>
    <row r="218">
      <c r="A218" s="24" t="str">
        <v>2025-08</v>
      </c>
      <c r="B218" s="24" t="str">
        <v>비교 반영</v>
      </c>
      <c r="C218" s="24" t="str">
        <v>수원시 영통구</v>
      </c>
      <c r="D218" s="24" t="str">
        <v>다가구 전월세</v>
      </c>
      <c r="E218" s="26">
        <v>453</v>
      </c>
      <c r="F218" s="26">
        <v>0</v>
      </c>
      <c r="G218" s="26">
        <v>109</v>
      </c>
      <c r="H218" s="26">
        <v>344</v>
      </c>
      <c r="I218" s="26">
        <f>G218+H218</f>
        <v>453</v>
      </c>
      <c r="J218" s="26">
        <f>SUM(F218:H218)</f>
        <v>453</v>
      </c>
      <c r="K218" s="26">
        <f>E218-J218</f>
        <v>0</v>
      </c>
      <c r="L218" s="27">
        <v>23152040000</v>
      </c>
      <c r="M218" s="45">
        <v>17817.24</v>
      </c>
      <c r="N218" s="27">
        <v>51108256</v>
      </c>
      <c r="O218" s="27">
        <v>4295596</v>
      </c>
      <c r="P218" s="37">
        <f>IF(I218=0,0,H218/I218)</f>
        <v>0.7593818984547461</v>
      </c>
    </row>
    <row r="219">
      <c r="A219" s="24" t="str">
        <v>2025-08</v>
      </c>
      <c r="B219" s="24" t="str">
        <v>비교 반영</v>
      </c>
      <c r="C219" s="24" t="str">
        <v>수원시 영통구</v>
      </c>
      <c r="D219" s="24" t="str">
        <v>다세대 매매</v>
      </c>
      <c r="E219" s="26">
        <v>8</v>
      </c>
      <c r="F219" s="26">
        <v>8</v>
      </c>
      <c r="G219" s="26">
        <v>0</v>
      </c>
      <c r="H219" s="26">
        <v>0</v>
      </c>
      <c r="I219" s="26">
        <f>G219+H219</f>
        <v>0</v>
      </c>
      <c r="J219" s="26">
        <f>SUM(F219:H219)</f>
        <v>8</v>
      </c>
      <c r="K219" s="26">
        <f>E219-J219</f>
        <v>0</v>
      </c>
      <c r="L219" s="27">
        <v>8507000000</v>
      </c>
      <c r="M219" s="45">
        <v>740.213</v>
      </c>
      <c r="N219" s="27">
        <v>1063375000</v>
      </c>
      <c r="O219" s="27">
        <v>37992190</v>
      </c>
      <c r="P219" s="37">
        <f>IF(I219=0,0,H219/I219)</f>
        <v>0</v>
      </c>
    </row>
    <row r="220">
      <c r="A220" s="24" t="str">
        <v>2025-08</v>
      </c>
      <c r="B220" s="24" t="str">
        <v>비교 반영</v>
      </c>
      <c r="C220" s="24" t="str">
        <v>수원시 영통구</v>
      </c>
      <c r="D220" s="24" t="str">
        <v>다세대 전월세</v>
      </c>
      <c r="E220" s="26">
        <v>48</v>
      </c>
      <c r="F220" s="26">
        <v>0</v>
      </c>
      <c r="G220" s="26">
        <v>29</v>
      </c>
      <c r="H220" s="26">
        <v>19</v>
      </c>
      <c r="I220" s="26">
        <f>G220+H220</f>
        <v>48</v>
      </c>
      <c r="J220" s="26">
        <f>SUM(F220:H220)</f>
        <v>48</v>
      </c>
      <c r="K220" s="26">
        <f>E220-J220</f>
        <v>0</v>
      </c>
      <c r="L220" s="27">
        <v>11908380000</v>
      </c>
      <c r="M220" s="45">
        <v>2711.31</v>
      </c>
      <c r="N220" s="27">
        <v>248091250</v>
      </c>
      <c r="O220" s="27">
        <v>14519381</v>
      </c>
      <c r="P220" s="37">
        <f>IF(I220=0,0,H220/I220)</f>
        <v>0.3958333333333333</v>
      </c>
    </row>
    <row r="221">
      <c r="A221" s="24" t="str">
        <v>2025-08</v>
      </c>
      <c r="B221" s="24" t="str">
        <v>비교 반영</v>
      </c>
      <c r="C221" s="24" t="str">
        <v>수원시 영통구</v>
      </c>
      <c r="D221" s="24" t="str">
        <v>분양권</v>
      </c>
      <c r="E221" s="26">
        <v>1</v>
      </c>
      <c r="F221" s="26">
        <v>1</v>
      </c>
      <c r="G221" s="26">
        <v>0</v>
      </c>
      <c r="H221" s="26">
        <v>0</v>
      </c>
      <c r="I221" s="26">
        <f>G221+H221</f>
        <v>0</v>
      </c>
      <c r="J221" s="26">
        <f>SUM(F221:H221)</f>
        <v>1</v>
      </c>
      <c r="K221" s="26">
        <f>E221-J221</f>
        <v>0</v>
      </c>
      <c r="L221" s="27">
        <v>1073340000</v>
      </c>
      <c r="M221" s="45">
        <v>84.924</v>
      </c>
      <c r="N221" s="27">
        <v>1073340000</v>
      </c>
      <c r="O221" s="27">
        <v>41781255</v>
      </c>
      <c r="P221" s="37">
        <f>IF(I221=0,0,H221/I221)</f>
        <v>0</v>
      </c>
    </row>
    <row r="222">
      <c r="A222" s="24" t="str">
        <v>2025-08</v>
      </c>
      <c r="B222" s="24" t="str">
        <v>비교 반영</v>
      </c>
      <c r="C222" s="24" t="str">
        <v>수원시 영통구</v>
      </c>
      <c r="D222" s="24" t="str">
        <v>상가</v>
      </c>
      <c r="E222" s="26">
        <v>31</v>
      </c>
      <c r="F222" s="26">
        <v>31</v>
      </c>
      <c r="G222" s="26">
        <v>0</v>
      </c>
      <c r="H222" s="26">
        <v>0</v>
      </c>
      <c r="I222" s="26">
        <f>G222+H222</f>
        <v>0</v>
      </c>
      <c r="J222" s="26">
        <f>SUM(F222:H222)</f>
        <v>31</v>
      </c>
      <c r="K222" s="26">
        <f>E222-J222</f>
        <v>0</v>
      </c>
      <c r="L222" s="27">
        <v>8665500000</v>
      </c>
      <c r="M222" s="45">
        <v>2698.57</v>
      </c>
      <c r="N222" s="27">
        <v>279532258</v>
      </c>
      <c r="O222" s="27">
        <v>10615356</v>
      </c>
      <c r="P222" s="37">
        <f>IF(I222=0,0,H222/I222)</f>
        <v>0</v>
      </c>
    </row>
    <row r="223">
      <c r="A223" s="24" t="str">
        <v>2025-08</v>
      </c>
      <c r="B223" s="24" t="str">
        <v>비교 반영</v>
      </c>
      <c r="C223" s="24" t="str">
        <v>수원시 영통구</v>
      </c>
      <c r="D223" s="24" t="str">
        <v>아파트 매매</v>
      </c>
      <c r="E223" s="26">
        <v>349</v>
      </c>
      <c r="F223" s="26">
        <v>349</v>
      </c>
      <c r="G223" s="26">
        <v>0</v>
      </c>
      <c r="H223" s="26">
        <v>0</v>
      </c>
      <c r="I223" s="26">
        <f>G223+H223</f>
        <v>0</v>
      </c>
      <c r="J223" s="26">
        <f>SUM(F223:H223)</f>
        <v>349</v>
      </c>
      <c r="K223" s="26">
        <f>E223-J223</f>
        <v>0</v>
      </c>
      <c r="L223" s="27">
        <v>240040000000</v>
      </c>
      <c r="M223" s="45">
        <v>26722.367</v>
      </c>
      <c r="N223" s="27">
        <v>687793696</v>
      </c>
      <c r="O223" s="27">
        <v>29694998</v>
      </c>
      <c r="P223" s="37">
        <f>IF(I223=0,0,H223/I223)</f>
        <v>0</v>
      </c>
    </row>
    <row r="224">
      <c r="A224" s="24" t="str">
        <v>2025-08</v>
      </c>
      <c r="B224" s="24" t="str">
        <v>비교 반영</v>
      </c>
      <c r="C224" s="24" t="str">
        <v>수원시 영통구</v>
      </c>
      <c r="D224" s="24" t="str">
        <v>아파트 전월세</v>
      </c>
      <c r="E224" s="26">
        <v>944</v>
      </c>
      <c r="F224" s="26">
        <v>0</v>
      </c>
      <c r="G224" s="26">
        <v>589</v>
      </c>
      <c r="H224" s="26">
        <v>355</v>
      </c>
      <c r="I224" s="26">
        <f>G224+H224</f>
        <v>944</v>
      </c>
      <c r="J224" s="26">
        <f>SUM(F224:H224)</f>
        <v>944</v>
      </c>
      <c r="K224" s="26">
        <f>E224-J224</f>
        <v>0</v>
      </c>
      <c r="L224" s="27">
        <v>282033600000</v>
      </c>
      <c r="M224" s="45">
        <v>68156.47</v>
      </c>
      <c r="N224" s="27">
        <v>298764407</v>
      </c>
      <c r="O224" s="27">
        <v>13679442</v>
      </c>
      <c r="P224" s="37">
        <f>IF(I224=0,0,H224/I224)</f>
        <v>0.3760593220338983</v>
      </c>
    </row>
    <row r="225">
      <c r="A225" s="24" t="str">
        <v>2025-08</v>
      </c>
      <c r="B225" s="24" t="str">
        <v>비교 반영</v>
      </c>
      <c r="C225" s="24" t="str">
        <v>수원시 영통구</v>
      </c>
      <c r="D225" s="24" t="str">
        <v>오피스텔 매매</v>
      </c>
      <c r="E225" s="26">
        <v>27</v>
      </c>
      <c r="F225" s="26">
        <v>27</v>
      </c>
      <c r="G225" s="26">
        <v>0</v>
      </c>
      <c r="H225" s="26">
        <v>0</v>
      </c>
      <c r="I225" s="26">
        <f>G225+H225</f>
        <v>0</v>
      </c>
      <c r="J225" s="26">
        <f>SUM(F225:H225)</f>
        <v>27</v>
      </c>
      <c r="K225" s="26">
        <f>E225-J225</f>
        <v>0</v>
      </c>
      <c r="L225" s="27">
        <v>7990020000</v>
      </c>
      <c r="M225" s="45">
        <v>1134.453</v>
      </c>
      <c r="N225" s="27">
        <v>295926667</v>
      </c>
      <c r="O225" s="27">
        <v>23282841</v>
      </c>
      <c r="P225" s="37">
        <f>IF(I225=0,0,H225/I225)</f>
        <v>0</v>
      </c>
    </row>
    <row r="226">
      <c r="A226" s="24" t="str">
        <v>2025-08</v>
      </c>
      <c r="B226" s="24" t="str">
        <v>비교 반영</v>
      </c>
      <c r="C226" s="24" t="str">
        <v>수원시 영통구</v>
      </c>
      <c r="D226" s="24" t="str">
        <v>오피스텔 전월세</v>
      </c>
      <c r="E226" s="26">
        <v>442</v>
      </c>
      <c r="F226" s="26">
        <v>0</v>
      </c>
      <c r="G226" s="26">
        <v>122</v>
      </c>
      <c r="H226" s="26">
        <v>320</v>
      </c>
      <c r="I226" s="26">
        <f>G226+H226</f>
        <v>442</v>
      </c>
      <c r="J226" s="26">
        <f>SUM(F226:H226)</f>
        <v>442</v>
      </c>
      <c r="K226" s="26">
        <f>E226-J226</f>
        <v>0</v>
      </c>
      <c r="L226" s="27">
        <v>60128120000</v>
      </c>
      <c r="M226" s="45">
        <v>17765.19</v>
      </c>
      <c r="N226" s="27">
        <v>136036471</v>
      </c>
      <c r="O226" s="27">
        <v>11188771</v>
      </c>
      <c r="P226" s="37">
        <f>IF(I226=0,0,H226/I226)</f>
        <v>0.7239819004524887</v>
      </c>
    </row>
    <row r="227">
      <c r="A227" s="24" t="str">
        <v>2025-08</v>
      </c>
      <c r="B227" s="24" t="str">
        <v>비교 반영</v>
      </c>
      <c r="C227" s="24" t="str">
        <v>수원시 영통구</v>
      </c>
      <c r="D227" s="24" t="str">
        <v>토지</v>
      </c>
      <c r="E227" s="26">
        <v>8</v>
      </c>
      <c r="F227" s="26">
        <v>8</v>
      </c>
      <c r="G227" s="26">
        <v>0</v>
      </c>
      <c r="H227" s="26">
        <v>0</v>
      </c>
      <c r="I227" s="26">
        <f>G227+H227</f>
        <v>0</v>
      </c>
      <c r="J227" s="26">
        <f>SUM(F227:H227)</f>
        <v>8</v>
      </c>
      <c r="K227" s="26">
        <f>E227-J227</f>
        <v>0</v>
      </c>
      <c r="L227" s="27">
        <v>2655000000</v>
      </c>
      <c r="M227" s="45">
        <v>972.62</v>
      </c>
      <c r="N227" s="27">
        <v>331875000</v>
      </c>
      <c r="O227" s="27">
        <v>9023935</v>
      </c>
      <c r="P227" s="37">
        <f>IF(I227=0,0,H227/I227)</f>
        <v>0</v>
      </c>
    </row>
    <row r="228">
      <c r="A228" s="24" t="str">
        <v>2025-08</v>
      </c>
      <c r="B228" s="24" t="str">
        <v>비교 반영</v>
      </c>
      <c r="C228" s="24" t="str">
        <v>수원시 장안구</v>
      </c>
      <c r="D228" s="24" t="str">
        <v>다가구 매매</v>
      </c>
      <c r="E228" s="26">
        <v>4</v>
      </c>
      <c r="F228" s="26">
        <v>4</v>
      </c>
      <c r="G228" s="26">
        <v>0</v>
      </c>
      <c r="H228" s="26">
        <v>0</v>
      </c>
      <c r="I228" s="26">
        <f>G228+H228</f>
        <v>0</v>
      </c>
      <c r="J228" s="26">
        <f>SUM(F228:H228)</f>
        <v>4</v>
      </c>
      <c r="K228" s="26">
        <f>E228-J228</f>
        <v>0</v>
      </c>
      <c r="L228" s="27">
        <v>1570000000</v>
      </c>
      <c r="M228" s="45">
        <v>808.98</v>
      </c>
      <c r="N228" s="27">
        <v>392500000</v>
      </c>
      <c r="O228" s="27">
        <v>6415588</v>
      </c>
      <c r="P228" s="37">
        <f>IF(I228=0,0,H228/I228)</f>
        <v>0</v>
      </c>
    </row>
    <row r="229">
      <c r="A229" s="24" t="str">
        <v>2025-08</v>
      </c>
      <c r="B229" s="24" t="str">
        <v>비교 반영</v>
      </c>
      <c r="C229" s="24" t="str">
        <v>수원시 장안구</v>
      </c>
      <c r="D229" s="24" t="str">
        <v>다가구 전월세</v>
      </c>
      <c r="E229" s="26">
        <v>385</v>
      </c>
      <c r="F229" s="26">
        <v>0</v>
      </c>
      <c r="G229" s="26">
        <v>60</v>
      </c>
      <c r="H229" s="26">
        <v>325</v>
      </c>
      <c r="I229" s="26">
        <f>G229+H229</f>
        <v>385</v>
      </c>
      <c r="J229" s="26">
        <f>SUM(F229:H229)</f>
        <v>385</v>
      </c>
      <c r="K229" s="26">
        <f>E229-J229</f>
        <v>0</v>
      </c>
      <c r="L229" s="27">
        <v>11272500000</v>
      </c>
      <c r="M229" s="45">
        <v>15811.228</v>
      </c>
      <c r="N229" s="27">
        <v>29279221</v>
      </c>
      <c r="O229" s="27">
        <v>2356835</v>
      </c>
      <c r="P229" s="37">
        <f>IF(I229=0,0,H229/I229)</f>
        <v>0.8441558441558441</v>
      </c>
    </row>
    <row r="230">
      <c r="A230" s="24" t="str">
        <v>2025-08</v>
      </c>
      <c r="B230" s="24" t="str">
        <v>비교 반영</v>
      </c>
      <c r="C230" s="24" t="str">
        <v>수원시 장안구</v>
      </c>
      <c r="D230" s="24" t="str">
        <v>다세대 매매</v>
      </c>
      <c r="E230" s="26">
        <v>55</v>
      </c>
      <c r="F230" s="26">
        <v>55</v>
      </c>
      <c r="G230" s="26">
        <v>0</v>
      </c>
      <c r="H230" s="26">
        <v>0</v>
      </c>
      <c r="I230" s="26">
        <f>G230+H230</f>
        <v>0</v>
      </c>
      <c r="J230" s="26">
        <f>SUM(F230:H230)</f>
        <v>55</v>
      </c>
      <c r="K230" s="26">
        <f>E230-J230</f>
        <v>0</v>
      </c>
      <c r="L230" s="27">
        <v>8430000000</v>
      </c>
      <c r="M230" s="45">
        <v>2569.97</v>
      </c>
      <c r="N230" s="27">
        <v>153272727</v>
      </c>
      <c r="O230" s="27">
        <v>10843616</v>
      </c>
      <c r="P230" s="37">
        <f>IF(I230=0,0,H230/I230)</f>
        <v>0</v>
      </c>
    </row>
    <row r="231">
      <c r="A231" s="24" t="str">
        <v>2025-08</v>
      </c>
      <c r="B231" s="24" t="str">
        <v>비교 반영</v>
      </c>
      <c r="C231" s="24" t="str">
        <v>수원시 장안구</v>
      </c>
      <c r="D231" s="24" t="str">
        <v>다세대 전월세</v>
      </c>
      <c r="E231" s="26">
        <v>165</v>
      </c>
      <c r="F231" s="26">
        <v>0</v>
      </c>
      <c r="G231" s="26">
        <v>41</v>
      </c>
      <c r="H231" s="26">
        <v>124</v>
      </c>
      <c r="I231" s="26">
        <f>G231+H231</f>
        <v>165</v>
      </c>
      <c r="J231" s="26">
        <f>SUM(F231:H231)</f>
        <v>165</v>
      </c>
      <c r="K231" s="26">
        <f>E231-J231</f>
        <v>0</v>
      </c>
      <c r="L231" s="27">
        <v>6931990000</v>
      </c>
      <c r="M231" s="45">
        <v>5633.843</v>
      </c>
      <c r="N231" s="27">
        <v>42012061</v>
      </c>
      <c r="O231" s="27">
        <v>4067502</v>
      </c>
      <c r="P231" s="37">
        <f>IF(I231=0,0,H231/I231)</f>
        <v>0.7515151515151515</v>
      </c>
    </row>
    <row r="232">
      <c r="A232" s="24" t="str">
        <v>2025-08</v>
      </c>
      <c r="B232" s="24" t="str">
        <v>비교 반영</v>
      </c>
      <c r="C232" s="24" t="str">
        <v>수원시 장안구</v>
      </c>
      <c r="D232" s="24" t="str">
        <v>상가</v>
      </c>
      <c r="E232" s="26">
        <v>28</v>
      </c>
      <c r="F232" s="26">
        <v>28</v>
      </c>
      <c r="G232" s="26">
        <v>0</v>
      </c>
      <c r="H232" s="26">
        <v>0</v>
      </c>
      <c r="I232" s="26">
        <f>G232+H232</f>
        <v>0</v>
      </c>
      <c r="J232" s="26">
        <f>SUM(F232:H232)</f>
        <v>28</v>
      </c>
      <c r="K232" s="26">
        <f>E232-J232</f>
        <v>0</v>
      </c>
      <c r="L232" s="27">
        <v>2641600000</v>
      </c>
      <c r="M232" s="45">
        <v>1496.02</v>
      </c>
      <c r="N232" s="27">
        <v>94342857</v>
      </c>
      <c r="O232" s="27">
        <v>5837196</v>
      </c>
      <c r="P232" s="37">
        <f>IF(I232=0,0,H232/I232)</f>
        <v>0</v>
      </c>
    </row>
    <row r="233">
      <c r="A233" s="24" t="str">
        <v>2025-08</v>
      </c>
      <c r="B233" s="24" t="str">
        <v>비교 반영</v>
      </c>
      <c r="C233" s="24" t="str">
        <v>수원시 장안구</v>
      </c>
      <c r="D233" s="24" t="str">
        <v>아파트 매매</v>
      </c>
      <c r="E233" s="26">
        <v>167</v>
      </c>
      <c r="F233" s="26">
        <v>167</v>
      </c>
      <c r="G233" s="26">
        <v>0</v>
      </c>
      <c r="H233" s="26">
        <v>0</v>
      </c>
      <c r="I233" s="26">
        <f>G233+H233</f>
        <v>0</v>
      </c>
      <c r="J233" s="26">
        <f>SUM(F233:H233)</f>
        <v>167</v>
      </c>
      <c r="K233" s="26">
        <f>E233-J233</f>
        <v>0</v>
      </c>
      <c r="L233" s="27">
        <v>88090500000</v>
      </c>
      <c r="M233" s="45">
        <v>12219.724</v>
      </c>
      <c r="N233" s="27">
        <v>527488024</v>
      </c>
      <c r="O233" s="27">
        <v>23831001</v>
      </c>
      <c r="P233" s="37">
        <f>IF(I233=0,0,H233/I233)</f>
        <v>0</v>
      </c>
    </row>
    <row r="234">
      <c r="A234" s="24" t="str">
        <v>2025-08</v>
      </c>
      <c r="B234" s="24" t="str">
        <v>비교 반영</v>
      </c>
      <c r="C234" s="24" t="str">
        <v>수원시 장안구</v>
      </c>
      <c r="D234" s="24" t="str">
        <v>아파트 전월세</v>
      </c>
      <c r="E234" s="26">
        <v>412</v>
      </c>
      <c r="F234" s="26">
        <v>0</v>
      </c>
      <c r="G234" s="26">
        <v>286</v>
      </c>
      <c r="H234" s="26">
        <v>126</v>
      </c>
      <c r="I234" s="26">
        <f>G234+H234</f>
        <v>412</v>
      </c>
      <c r="J234" s="26">
        <f>SUM(F234:H234)</f>
        <v>412</v>
      </c>
      <c r="K234" s="26">
        <f>E234-J234</f>
        <v>0</v>
      </c>
      <c r="L234" s="27">
        <v>105970160000</v>
      </c>
      <c r="M234" s="45">
        <v>28530.41</v>
      </c>
      <c r="N234" s="27">
        <v>257209126</v>
      </c>
      <c r="O234" s="27">
        <v>12278638</v>
      </c>
      <c r="P234" s="37">
        <f>IF(I234=0,0,H234/I234)</f>
        <v>0.3058252427184466</v>
      </c>
    </row>
    <row r="235">
      <c r="A235" s="24" t="str">
        <v>2025-08</v>
      </c>
      <c r="B235" s="24" t="str">
        <v>비교 반영</v>
      </c>
      <c r="C235" s="24" t="str">
        <v>수원시 장안구</v>
      </c>
      <c r="D235" s="24" t="str">
        <v>오피스텔 매매</v>
      </c>
      <c r="E235" s="26">
        <v>7</v>
      </c>
      <c r="F235" s="26">
        <v>7</v>
      </c>
      <c r="G235" s="26">
        <v>0</v>
      </c>
      <c r="H235" s="26">
        <v>0</v>
      </c>
      <c r="I235" s="26">
        <f>G235+H235</f>
        <v>0</v>
      </c>
      <c r="J235" s="26">
        <f>SUM(F235:H235)</f>
        <v>7</v>
      </c>
      <c r="K235" s="26">
        <f>E235-J235</f>
        <v>0</v>
      </c>
      <c r="L235" s="27">
        <v>2078500000</v>
      </c>
      <c r="M235" s="45">
        <v>331.998</v>
      </c>
      <c r="N235" s="27">
        <v>296928571</v>
      </c>
      <c r="O235" s="27">
        <v>20696131</v>
      </c>
      <c r="P235" s="37">
        <f>IF(I235=0,0,H235/I235)</f>
        <v>0</v>
      </c>
    </row>
    <row r="236">
      <c r="A236" s="24" t="str">
        <v>2025-08</v>
      </c>
      <c r="B236" s="24" t="str">
        <v>비교 반영</v>
      </c>
      <c r="C236" s="24" t="str">
        <v>수원시 장안구</v>
      </c>
      <c r="D236" s="24" t="str">
        <v>오피스텔 전월세</v>
      </c>
      <c r="E236" s="26">
        <v>41</v>
      </c>
      <c r="F236" s="26">
        <v>0</v>
      </c>
      <c r="G236" s="26">
        <v>21</v>
      </c>
      <c r="H236" s="26">
        <v>20</v>
      </c>
      <c r="I236" s="26">
        <f>G236+H236</f>
        <v>41</v>
      </c>
      <c r="J236" s="26">
        <f>SUM(F236:H236)</f>
        <v>41</v>
      </c>
      <c r="K236" s="26">
        <f>E236-J236</f>
        <v>0</v>
      </c>
      <c r="L236" s="27">
        <v>6949760000</v>
      </c>
      <c r="M236" s="45">
        <v>2185.23</v>
      </c>
      <c r="N236" s="27">
        <v>169506341</v>
      </c>
      <c r="O236" s="27">
        <v>10513499</v>
      </c>
      <c r="P236" s="37">
        <f>IF(I236=0,0,H236/I236)</f>
        <v>0.4878048780487805</v>
      </c>
    </row>
    <row r="237">
      <c r="A237" s="24" t="str">
        <v>2025-08</v>
      </c>
      <c r="B237" s="24" t="str">
        <v>비교 반영</v>
      </c>
      <c r="C237" s="24" t="str">
        <v>수원시 장안구</v>
      </c>
      <c r="D237" s="24" t="str">
        <v>토지</v>
      </c>
      <c r="E237" s="26">
        <v>10</v>
      </c>
      <c r="F237" s="26">
        <v>10</v>
      </c>
      <c r="G237" s="26">
        <v>0</v>
      </c>
      <c r="H237" s="26">
        <v>0</v>
      </c>
      <c r="I237" s="26">
        <f>G237+H237</f>
        <v>0</v>
      </c>
      <c r="J237" s="26">
        <f>SUM(F237:H237)</f>
        <v>10</v>
      </c>
      <c r="K237" s="26">
        <f>E237-J237</f>
        <v>0</v>
      </c>
      <c r="L237" s="27">
        <v>814900000</v>
      </c>
      <c r="M237" s="45">
        <v>886.84</v>
      </c>
      <c r="N237" s="27">
        <v>81490000</v>
      </c>
      <c r="O237" s="27">
        <v>3037621</v>
      </c>
      <c r="P237" s="37">
        <f>IF(I237=0,0,H237/I237)</f>
        <v>0</v>
      </c>
    </row>
    <row r="238">
      <c r="A238" s="24" t="str">
        <v>2025-08</v>
      </c>
      <c r="B238" s="24" t="str">
        <v>비교 반영</v>
      </c>
      <c r="C238" s="24" t="str">
        <v>수원시 팔달구</v>
      </c>
      <c r="D238" s="24" t="str">
        <v>다가구 매매</v>
      </c>
      <c r="E238" s="26">
        <v>13</v>
      </c>
      <c r="F238" s="26">
        <v>13</v>
      </c>
      <c r="G238" s="26">
        <v>0</v>
      </c>
      <c r="H238" s="26">
        <v>0</v>
      </c>
      <c r="I238" s="26">
        <f>G238+H238</f>
        <v>0</v>
      </c>
      <c r="J238" s="26">
        <f>SUM(F238:H238)</f>
        <v>13</v>
      </c>
      <c r="K238" s="26">
        <f>E238-J238</f>
        <v>0</v>
      </c>
      <c r="L238" s="27">
        <v>7188800000</v>
      </c>
      <c r="M238" s="45">
        <v>2405.76</v>
      </c>
      <c r="N238" s="27">
        <v>552984615</v>
      </c>
      <c r="O238" s="27">
        <v>9878220</v>
      </c>
      <c r="P238" s="37">
        <f>IF(I238=0,0,H238/I238)</f>
        <v>0</v>
      </c>
    </row>
    <row r="239">
      <c r="A239" s="24" t="str">
        <v>2025-08</v>
      </c>
      <c r="B239" s="24" t="str">
        <v>비교 반영</v>
      </c>
      <c r="C239" s="24" t="str">
        <v>수원시 팔달구</v>
      </c>
      <c r="D239" s="24" t="str">
        <v>다가구 전월세</v>
      </c>
      <c r="E239" s="26">
        <v>269</v>
      </c>
      <c r="F239" s="26">
        <v>0</v>
      </c>
      <c r="G239" s="26">
        <v>43</v>
      </c>
      <c r="H239" s="26">
        <v>226</v>
      </c>
      <c r="I239" s="26">
        <f>G239+H239</f>
        <v>269</v>
      </c>
      <c r="J239" s="26">
        <f>SUM(F239:H239)</f>
        <v>269</v>
      </c>
      <c r="K239" s="26">
        <f>E239-J239</f>
        <v>0</v>
      </c>
      <c r="L239" s="27">
        <v>7187070000</v>
      </c>
      <c r="M239" s="45">
        <v>11160.86</v>
      </c>
      <c r="N239" s="27">
        <v>26717732</v>
      </c>
      <c r="O239" s="27">
        <v>2128770</v>
      </c>
      <c r="P239" s="37">
        <f>IF(I239=0,0,H239/I239)</f>
        <v>0.8401486988847584</v>
      </c>
    </row>
    <row r="240">
      <c r="A240" s="24" t="str">
        <v>2025-08</v>
      </c>
      <c r="B240" s="24" t="str">
        <v>비교 반영</v>
      </c>
      <c r="C240" s="24" t="str">
        <v>수원시 팔달구</v>
      </c>
      <c r="D240" s="24" t="str">
        <v>다세대 매매</v>
      </c>
      <c r="E240" s="26">
        <v>18</v>
      </c>
      <c r="F240" s="26">
        <v>18</v>
      </c>
      <c r="G240" s="26">
        <v>0</v>
      </c>
      <c r="H240" s="26">
        <v>0</v>
      </c>
      <c r="I240" s="26">
        <f>G240+H240</f>
        <v>0</v>
      </c>
      <c r="J240" s="26">
        <f>SUM(F240:H240)</f>
        <v>18</v>
      </c>
      <c r="K240" s="26">
        <f>E240-J240</f>
        <v>0</v>
      </c>
      <c r="L240" s="27">
        <v>3557500000</v>
      </c>
      <c r="M240" s="45">
        <v>864.67</v>
      </c>
      <c r="N240" s="27">
        <v>197638889</v>
      </c>
      <c r="O240" s="27">
        <v>13600946</v>
      </c>
      <c r="P240" s="37">
        <f>IF(I240=0,0,H240/I240)</f>
        <v>0</v>
      </c>
    </row>
    <row r="241">
      <c r="A241" s="24" t="str">
        <v>2025-08</v>
      </c>
      <c r="B241" s="24" t="str">
        <v>비교 반영</v>
      </c>
      <c r="C241" s="24" t="str">
        <v>수원시 팔달구</v>
      </c>
      <c r="D241" s="24" t="str">
        <v>다세대 전월세</v>
      </c>
      <c r="E241" s="26">
        <v>155</v>
      </c>
      <c r="F241" s="26">
        <v>0</v>
      </c>
      <c r="G241" s="26">
        <v>46</v>
      </c>
      <c r="H241" s="26">
        <v>109</v>
      </c>
      <c r="I241" s="26">
        <f>G241+H241</f>
        <v>155</v>
      </c>
      <c r="J241" s="26">
        <f>SUM(F241:H241)</f>
        <v>155</v>
      </c>
      <c r="K241" s="26">
        <f>E241-J241</f>
        <v>0</v>
      </c>
      <c r="L241" s="27">
        <v>9819360000</v>
      </c>
      <c r="M241" s="45">
        <v>4911.63</v>
      </c>
      <c r="N241" s="27">
        <v>63350710</v>
      </c>
      <c r="O241" s="27">
        <v>6608945</v>
      </c>
      <c r="P241" s="37">
        <f>IF(I241=0,0,H241/I241)</f>
        <v>0.7032258064516129</v>
      </c>
    </row>
    <row r="242">
      <c r="A242" s="24" t="str">
        <v>2025-08</v>
      </c>
      <c r="B242" s="24" t="str">
        <v>비교 반영</v>
      </c>
      <c r="C242" s="24" t="str">
        <v>수원시 팔달구</v>
      </c>
      <c r="D242" s="24" t="str">
        <v>분양권</v>
      </c>
      <c r="E242" s="26">
        <v>6</v>
      </c>
      <c r="F242" s="26">
        <v>6</v>
      </c>
      <c r="G242" s="26">
        <v>0</v>
      </c>
      <c r="H242" s="26">
        <v>0</v>
      </c>
      <c r="I242" s="26">
        <f>G242+H242</f>
        <v>0</v>
      </c>
      <c r="J242" s="26">
        <f>SUM(F242:H242)</f>
        <v>6</v>
      </c>
      <c r="K242" s="26">
        <f>E242-J242</f>
        <v>0</v>
      </c>
      <c r="L242" s="27">
        <v>3622320000</v>
      </c>
      <c r="M242" s="45">
        <v>490.179</v>
      </c>
      <c r="N242" s="27">
        <v>603720000</v>
      </c>
      <c r="O242" s="27">
        <v>24429058</v>
      </c>
      <c r="P242" s="37">
        <f>IF(I242=0,0,H242/I242)</f>
        <v>0</v>
      </c>
    </row>
    <row r="243">
      <c r="A243" s="24" t="str">
        <v>2025-08</v>
      </c>
      <c r="B243" s="24" t="str">
        <v>비교 반영</v>
      </c>
      <c r="C243" s="24" t="str">
        <v>수원시 팔달구</v>
      </c>
      <c r="D243" s="24" t="str">
        <v>상가</v>
      </c>
      <c r="E243" s="26">
        <v>24</v>
      </c>
      <c r="F243" s="26">
        <v>24</v>
      </c>
      <c r="G243" s="26">
        <v>0</v>
      </c>
      <c r="H243" s="26">
        <v>0</v>
      </c>
      <c r="I243" s="26">
        <f>G243+H243</f>
        <v>0</v>
      </c>
      <c r="J243" s="26">
        <f>SUM(F243:H243)</f>
        <v>24</v>
      </c>
      <c r="K243" s="26">
        <f>E243-J243</f>
        <v>0</v>
      </c>
      <c r="L243" s="27">
        <v>8416400000</v>
      </c>
      <c r="M243" s="45">
        <v>3582.72</v>
      </c>
      <c r="N243" s="27">
        <v>350683333</v>
      </c>
      <c r="O243" s="27">
        <v>7765834</v>
      </c>
      <c r="P243" s="37">
        <f>IF(I243=0,0,H243/I243)</f>
        <v>0</v>
      </c>
    </row>
    <row r="244">
      <c r="A244" s="24" t="str">
        <v>2025-08</v>
      </c>
      <c r="B244" s="24" t="str">
        <v>비교 반영</v>
      </c>
      <c r="C244" s="24" t="str">
        <v>수원시 팔달구</v>
      </c>
      <c r="D244" s="24" t="str">
        <v>아파트 매매</v>
      </c>
      <c r="E244" s="26">
        <v>123</v>
      </c>
      <c r="F244" s="26">
        <v>123</v>
      </c>
      <c r="G244" s="26">
        <v>0</v>
      </c>
      <c r="H244" s="26">
        <v>0</v>
      </c>
      <c r="I244" s="26">
        <f>G244+H244</f>
        <v>0</v>
      </c>
      <c r="J244" s="26">
        <f>SUM(F244:H244)</f>
        <v>123</v>
      </c>
      <c r="K244" s="26">
        <f>E244-J244</f>
        <v>0</v>
      </c>
      <c r="L244" s="27">
        <v>69312000000</v>
      </c>
      <c r="M244" s="45">
        <v>8422.845</v>
      </c>
      <c r="N244" s="27">
        <v>563512195</v>
      </c>
      <c r="O244" s="27">
        <v>27203464</v>
      </c>
      <c r="P244" s="37">
        <f>IF(I244=0,0,H244/I244)</f>
        <v>0</v>
      </c>
    </row>
    <row r="245">
      <c r="A245" s="24" t="str">
        <v>2025-08</v>
      </c>
      <c r="B245" s="24" t="str">
        <v>비교 반영</v>
      </c>
      <c r="C245" s="24" t="str">
        <v>수원시 팔달구</v>
      </c>
      <c r="D245" s="24" t="str">
        <v>아파트 전월세</v>
      </c>
      <c r="E245" s="26">
        <v>518</v>
      </c>
      <c r="F245" s="26">
        <v>0</v>
      </c>
      <c r="G245" s="26">
        <v>332</v>
      </c>
      <c r="H245" s="26">
        <v>186</v>
      </c>
      <c r="I245" s="26">
        <f>G245+H245</f>
        <v>518</v>
      </c>
      <c r="J245" s="26">
        <f>SUM(F245:H245)</f>
        <v>518</v>
      </c>
      <c r="K245" s="26">
        <f>E245-J245</f>
        <v>0</v>
      </c>
      <c r="L245" s="27">
        <v>113023050000</v>
      </c>
      <c r="M245" s="45">
        <v>31280.016</v>
      </c>
      <c r="N245" s="27">
        <v>218191216</v>
      </c>
      <c r="O245" s="27">
        <v>11944684</v>
      </c>
      <c r="P245" s="37">
        <f>IF(I245=0,0,H245/I245)</f>
        <v>0.3590733590733591</v>
      </c>
    </row>
    <row r="246">
      <c r="A246" s="24" t="str">
        <v>2025-08</v>
      </c>
      <c r="B246" s="24" t="str">
        <v>비교 반영</v>
      </c>
      <c r="C246" s="24" t="str">
        <v>수원시 팔달구</v>
      </c>
      <c r="D246" s="24" t="str">
        <v>오피스텔 매매</v>
      </c>
      <c r="E246" s="26">
        <v>18</v>
      </c>
      <c r="F246" s="26">
        <v>18</v>
      </c>
      <c r="G246" s="26">
        <v>0</v>
      </c>
      <c r="H246" s="26">
        <v>0</v>
      </c>
      <c r="I246" s="26">
        <f>G246+H246</f>
        <v>0</v>
      </c>
      <c r="J246" s="26">
        <f>SUM(F246:H246)</f>
        <v>18</v>
      </c>
      <c r="K246" s="26">
        <f>E246-J246</f>
        <v>0</v>
      </c>
      <c r="L246" s="27">
        <v>2104500000</v>
      </c>
      <c r="M246" s="45">
        <v>691.481</v>
      </c>
      <c r="N246" s="27">
        <v>116916667</v>
      </c>
      <c r="O246" s="27">
        <v>10061049</v>
      </c>
      <c r="P246" s="37">
        <f>IF(I246=0,0,H246/I246)</f>
        <v>0</v>
      </c>
    </row>
    <row r="247">
      <c r="A247" s="24" t="str">
        <v>2025-08</v>
      </c>
      <c r="B247" s="24" t="str">
        <v>비교 반영</v>
      </c>
      <c r="C247" s="24" t="str">
        <v>수원시 팔달구</v>
      </c>
      <c r="D247" s="24" t="str">
        <v>오피스텔 전월세</v>
      </c>
      <c r="E247" s="26">
        <v>93</v>
      </c>
      <c r="F247" s="26">
        <v>0</v>
      </c>
      <c r="G247" s="26">
        <v>24</v>
      </c>
      <c r="H247" s="26">
        <v>69</v>
      </c>
      <c r="I247" s="26">
        <f>G247+H247</f>
        <v>93</v>
      </c>
      <c r="J247" s="26">
        <f>SUM(F247:H247)</f>
        <v>93</v>
      </c>
      <c r="K247" s="26">
        <f>E247-J247</f>
        <v>0</v>
      </c>
      <c r="L247" s="27">
        <v>6220380000</v>
      </c>
      <c r="M247" s="45">
        <v>4115.53</v>
      </c>
      <c r="N247" s="27">
        <v>66885806</v>
      </c>
      <c r="O247" s="27">
        <v>4996498</v>
      </c>
      <c r="P247" s="37">
        <f>IF(I247=0,0,H247/I247)</f>
        <v>0.7419354838709677</v>
      </c>
    </row>
    <row r="248">
      <c r="A248" s="24" t="str">
        <v>2025-08</v>
      </c>
      <c r="B248" s="24" t="str">
        <v>비교 반영</v>
      </c>
      <c r="C248" s="24" t="str">
        <v>수원시 팔달구</v>
      </c>
      <c r="D248" s="24" t="str">
        <v>토지</v>
      </c>
      <c r="E248" s="26">
        <v>10</v>
      </c>
      <c r="F248" s="26">
        <v>10</v>
      </c>
      <c r="G248" s="26">
        <v>0</v>
      </c>
      <c r="H248" s="26">
        <v>0</v>
      </c>
      <c r="I248" s="26">
        <f>G248+H248</f>
        <v>0</v>
      </c>
      <c r="J248" s="26">
        <f>SUM(F248:H248)</f>
        <v>10</v>
      </c>
      <c r="K248" s="26">
        <f>E248-J248</f>
        <v>0</v>
      </c>
      <c r="L248" s="27">
        <v>1348800000</v>
      </c>
      <c r="M248" s="45">
        <v>498.89</v>
      </c>
      <c r="N248" s="27">
        <v>134880000</v>
      </c>
      <c r="O248" s="27">
        <v>8937527</v>
      </c>
      <c r="P248" s="37">
        <f>IF(I248=0,0,H248/I248)</f>
        <v>0</v>
      </c>
    </row>
    <row r="249">
      <c r="A249" s="24" t="str">
        <v>2025-08</v>
      </c>
      <c r="B249" s="24" t="str">
        <v>비교 반영</v>
      </c>
      <c r="C249" s="24" t="str">
        <v>시흥시</v>
      </c>
      <c r="D249" s="24" t="str">
        <v>공장창고</v>
      </c>
      <c r="E249" s="26">
        <v>18</v>
      </c>
      <c r="F249" s="26">
        <v>18</v>
      </c>
      <c r="G249" s="26">
        <v>0</v>
      </c>
      <c r="H249" s="26">
        <v>0</v>
      </c>
      <c r="I249" s="26">
        <f>G249+H249</f>
        <v>0</v>
      </c>
      <c r="J249" s="26">
        <f>SUM(F249:H249)</f>
        <v>18</v>
      </c>
      <c r="K249" s="26">
        <f>E249-J249</f>
        <v>0</v>
      </c>
      <c r="L249" s="27">
        <v>54688290000</v>
      </c>
      <c r="M249" s="45">
        <v>14726.04</v>
      </c>
      <c r="N249" s="27">
        <v>3038238333</v>
      </c>
      <c r="O249" s="27">
        <v>12276738</v>
      </c>
      <c r="P249" s="37">
        <f>IF(I249=0,0,H249/I249)</f>
        <v>0</v>
      </c>
    </row>
    <row r="250">
      <c r="A250" s="24" t="str">
        <v>2025-08</v>
      </c>
      <c r="B250" s="24" t="str">
        <v>비교 반영</v>
      </c>
      <c r="C250" s="24" t="str">
        <v>시흥시</v>
      </c>
      <c r="D250" s="24" t="str">
        <v>다가구 매매</v>
      </c>
      <c r="E250" s="26">
        <v>2</v>
      </c>
      <c r="F250" s="26">
        <v>2</v>
      </c>
      <c r="G250" s="26">
        <v>0</v>
      </c>
      <c r="H250" s="26">
        <v>0</v>
      </c>
      <c r="I250" s="26">
        <f>G250+H250</f>
        <v>0</v>
      </c>
      <c r="J250" s="26">
        <f>SUM(F250:H250)</f>
        <v>2</v>
      </c>
      <c r="K250" s="26">
        <f>E250-J250</f>
        <v>0</v>
      </c>
      <c r="L250" s="27">
        <v>2950000000</v>
      </c>
      <c r="M250" s="45">
        <v>510.29</v>
      </c>
      <c r="N250" s="27">
        <v>1475000000</v>
      </c>
      <c r="O250" s="27">
        <v>19110831</v>
      </c>
      <c r="P250" s="37">
        <f>IF(I250=0,0,H250/I250)</f>
        <v>0</v>
      </c>
    </row>
    <row r="251">
      <c r="A251" s="24" t="str">
        <v>2025-08</v>
      </c>
      <c r="B251" s="24" t="str">
        <v>비교 반영</v>
      </c>
      <c r="C251" s="24" t="str">
        <v>시흥시</v>
      </c>
      <c r="D251" s="24" t="str">
        <v>다가구 전월세</v>
      </c>
      <c r="E251" s="26">
        <v>196</v>
      </c>
      <c r="F251" s="26">
        <v>0</v>
      </c>
      <c r="G251" s="26">
        <v>46</v>
      </c>
      <c r="H251" s="26">
        <v>150</v>
      </c>
      <c r="I251" s="26">
        <f>G251+H251</f>
        <v>196</v>
      </c>
      <c r="J251" s="26">
        <f>SUM(F251:H251)</f>
        <v>196</v>
      </c>
      <c r="K251" s="26">
        <f>E251-J251</f>
        <v>0</v>
      </c>
      <c r="L251" s="27">
        <v>5467000000</v>
      </c>
      <c r="M251" s="45">
        <v>9092.444</v>
      </c>
      <c r="N251" s="27">
        <v>27892857</v>
      </c>
      <c r="O251" s="27">
        <v>1987664</v>
      </c>
      <c r="P251" s="37">
        <f>IF(I251=0,0,H251/I251)</f>
        <v>0.7653061224489796</v>
      </c>
    </row>
    <row r="252">
      <c r="A252" s="24" t="str">
        <v>2025-08</v>
      </c>
      <c r="B252" s="24" t="str">
        <v>비교 반영</v>
      </c>
      <c r="C252" s="24" t="str">
        <v>시흥시</v>
      </c>
      <c r="D252" s="24" t="str">
        <v>다세대 매매</v>
      </c>
      <c r="E252" s="26">
        <v>38</v>
      </c>
      <c r="F252" s="26">
        <v>38</v>
      </c>
      <c r="G252" s="26">
        <v>0</v>
      </c>
      <c r="H252" s="26">
        <v>0</v>
      </c>
      <c r="I252" s="26">
        <f>G252+H252</f>
        <v>0</v>
      </c>
      <c r="J252" s="26">
        <f>SUM(F252:H252)</f>
        <v>38</v>
      </c>
      <c r="K252" s="26">
        <f>E252-J252</f>
        <v>0</v>
      </c>
      <c r="L252" s="27">
        <v>4870000000</v>
      </c>
      <c r="M252" s="45">
        <v>1820.49</v>
      </c>
      <c r="N252" s="27">
        <v>128157895</v>
      </c>
      <c r="O252" s="27">
        <v>8843319</v>
      </c>
      <c r="P252" s="37">
        <f>IF(I252=0,0,H252/I252)</f>
        <v>0</v>
      </c>
    </row>
    <row r="253">
      <c r="A253" s="24" t="str">
        <v>2025-08</v>
      </c>
      <c r="B253" s="24" t="str">
        <v>비교 반영</v>
      </c>
      <c r="C253" s="24" t="str">
        <v>시흥시</v>
      </c>
      <c r="D253" s="24" t="str">
        <v>다세대 전월세</v>
      </c>
      <c r="E253" s="26">
        <v>182</v>
      </c>
      <c r="F253" s="26">
        <v>0</v>
      </c>
      <c r="G253" s="26">
        <v>42</v>
      </c>
      <c r="H253" s="26">
        <v>140</v>
      </c>
      <c r="I253" s="26">
        <f>G253+H253</f>
        <v>182</v>
      </c>
      <c r="J253" s="26">
        <f>SUM(F253:H253)</f>
        <v>182</v>
      </c>
      <c r="K253" s="26">
        <f>E253-J253</f>
        <v>0</v>
      </c>
      <c r="L253" s="27">
        <v>5372410000</v>
      </c>
      <c r="M253" s="45">
        <v>6625.841</v>
      </c>
      <c r="N253" s="27">
        <v>29518736</v>
      </c>
      <c r="O253" s="27">
        <v>2680419</v>
      </c>
      <c r="P253" s="37">
        <f>IF(I253=0,0,H253/I253)</f>
        <v>0.7692307692307693</v>
      </c>
    </row>
    <row r="254">
      <c r="A254" s="24" t="str">
        <v>2025-08</v>
      </c>
      <c r="B254" s="24" t="str">
        <v>비교 반영</v>
      </c>
      <c r="C254" s="24" t="str">
        <v>시흥시</v>
      </c>
      <c r="D254" s="24" t="str">
        <v>분양권</v>
      </c>
      <c r="E254" s="26">
        <v>15</v>
      </c>
      <c r="F254" s="26">
        <v>15</v>
      </c>
      <c r="G254" s="26">
        <v>0</v>
      </c>
      <c r="H254" s="26">
        <v>0</v>
      </c>
      <c r="I254" s="26">
        <f>G254+H254</f>
        <v>0</v>
      </c>
      <c r="J254" s="26">
        <f>SUM(F254:H254)</f>
        <v>15</v>
      </c>
      <c r="K254" s="26">
        <f>E254-J254</f>
        <v>0</v>
      </c>
      <c r="L254" s="27">
        <v>11141330000</v>
      </c>
      <c r="M254" s="45">
        <v>1432.987</v>
      </c>
      <c r="N254" s="27">
        <v>742755333</v>
      </c>
      <c r="O254" s="27">
        <v>25702146</v>
      </c>
      <c r="P254" s="37">
        <f>IF(I254=0,0,H254/I254)</f>
        <v>0</v>
      </c>
    </row>
    <row r="255">
      <c r="A255" s="24" t="str">
        <v>2025-08</v>
      </c>
      <c r="B255" s="24" t="str">
        <v>비교 반영</v>
      </c>
      <c r="C255" s="24" t="str">
        <v>시흥시</v>
      </c>
      <c r="D255" s="24" t="str">
        <v>상가</v>
      </c>
      <c r="E255" s="26">
        <v>73</v>
      </c>
      <c r="F255" s="26">
        <v>73</v>
      </c>
      <c r="G255" s="26">
        <v>0</v>
      </c>
      <c r="H255" s="26">
        <v>0</v>
      </c>
      <c r="I255" s="26">
        <f>G255+H255</f>
        <v>0</v>
      </c>
      <c r="J255" s="26">
        <f>SUM(F255:H255)</f>
        <v>73</v>
      </c>
      <c r="K255" s="26">
        <f>E255-J255</f>
        <v>0</v>
      </c>
      <c r="L255" s="27">
        <v>35352390000</v>
      </c>
      <c r="M255" s="45">
        <v>9551.9</v>
      </c>
      <c r="N255" s="27">
        <v>484279315</v>
      </c>
      <c r="O255" s="27">
        <v>12234990</v>
      </c>
      <c r="P255" s="37">
        <f>IF(I255=0,0,H255/I255)</f>
        <v>0</v>
      </c>
    </row>
    <row r="256">
      <c r="A256" s="24" t="str">
        <v>2025-08</v>
      </c>
      <c r="B256" s="24" t="str">
        <v>비교 반영</v>
      </c>
      <c r="C256" s="24" t="str">
        <v>시흥시</v>
      </c>
      <c r="D256" s="24" t="str">
        <v>아파트 매매</v>
      </c>
      <c r="E256" s="26">
        <v>357</v>
      </c>
      <c r="F256" s="26">
        <v>357</v>
      </c>
      <c r="G256" s="26">
        <v>0</v>
      </c>
      <c r="H256" s="26">
        <v>0</v>
      </c>
      <c r="I256" s="26">
        <f>G256+H256</f>
        <v>0</v>
      </c>
      <c r="J256" s="26">
        <f>SUM(F256:H256)</f>
        <v>357</v>
      </c>
      <c r="K256" s="26">
        <f>E256-J256</f>
        <v>0</v>
      </c>
      <c r="L256" s="27">
        <v>141905950000</v>
      </c>
      <c r="M256" s="45">
        <v>25739.172</v>
      </c>
      <c r="N256" s="27">
        <v>397495658</v>
      </c>
      <c r="O256" s="27">
        <v>18225550</v>
      </c>
      <c r="P256" s="37">
        <f>IF(I256=0,0,H256/I256)</f>
        <v>0</v>
      </c>
    </row>
    <row r="257">
      <c r="A257" s="24" t="str">
        <v>2025-08</v>
      </c>
      <c r="B257" s="24" t="str">
        <v>비교 반영</v>
      </c>
      <c r="C257" s="24" t="str">
        <v>시흥시</v>
      </c>
      <c r="D257" s="24" t="str">
        <v>아파트 전월세</v>
      </c>
      <c r="E257" s="26">
        <v>861</v>
      </c>
      <c r="F257" s="26">
        <v>0</v>
      </c>
      <c r="G257" s="26">
        <v>423</v>
      </c>
      <c r="H257" s="26">
        <v>438</v>
      </c>
      <c r="I257" s="26">
        <f>G257+H257</f>
        <v>861</v>
      </c>
      <c r="J257" s="26">
        <f>SUM(F257:H257)</f>
        <v>861</v>
      </c>
      <c r="K257" s="26">
        <f>E257-J257</f>
        <v>0</v>
      </c>
      <c r="L257" s="27">
        <v>133031760000</v>
      </c>
      <c r="M257" s="45">
        <v>55607.889</v>
      </c>
      <c r="N257" s="27">
        <v>154508432</v>
      </c>
      <c r="O257" s="27">
        <v>7908489</v>
      </c>
      <c r="P257" s="37">
        <f>IF(I257=0,0,H257/I257)</f>
        <v>0.5087108013937283</v>
      </c>
    </row>
    <row r="258">
      <c r="A258" s="24" t="str">
        <v>2025-08</v>
      </c>
      <c r="B258" s="24" t="str">
        <v>비교 반영</v>
      </c>
      <c r="C258" s="24" t="str">
        <v>시흥시</v>
      </c>
      <c r="D258" s="24" t="str">
        <v>오피스텔 매매</v>
      </c>
      <c r="E258" s="26">
        <v>34</v>
      </c>
      <c r="F258" s="26">
        <v>34</v>
      </c>
      <c r="G258" s="26">
        <v>0</v>
      </c>
      <c r="H258" s="26">
        <v>0</v>
      </c>
      <c r="I258" s="26">
        <f>G258+H258</f>
        <v>0</v>
      </c>
      <c r="J258" s="26">
        <f>SUM(F258:H258)</f>
        <v>34</v>
      </c>
      <c r="K258" s="26">
        <f>E258-J258</f>
        <v>0</v>
      </c>
      <c r="L258" s="27">
        <v>4354600000</v>
      </c>
      <c r="M258" s="45">
        <v>1123.75</v>
      </c>
      <c r="N258" s="27">
        <v>128076471</v>
      </c>
      <c r="O258" s="27">
        <v>12810119</v>
      </c>
      <c r="P258" s="37">
        <f>IF(I258=0,0,H258/I258)</f>
        <v>0</v>
      </c>
    </row>
    <row r="259">
      <c r="A259" s="24" t="str">
        <v>2025-08</v>
      </c>
      <c r="B259" s="24" t="str">
        <v>비교 반영</v>
      </c>
      <c r="C259" s="24" t="str">
        <v>시흥시</v>
      </c>
      <c r="D259" s="24" t="str">
        <v>오피스텔 전월세</v>
      </c>
      <c r="E259" s="26">
        <v>351</v>
      </c>
      <c r="F259" s="26">
        <v>0</v>
      </c>
      <c r="G259" s="26">
        <v>96</v>
      </c>
      <c r="H259" s="26">
        <v>255</v>
      </c>
      <c r="I259" s="26">
        <f>G259+H259</f>
        <v>351</v>
      </c>
      <c r="J259" s="26">
        <f>SUM(F259:H259)</f>
        <v>351</v>
      </c>
      <c r="K259" s="26">
        <f>E259-J259</f>
        <v>0</v>
      </c>
      <c r="L259" s="27">
        <v>13504680000</v>
      </c>
      <c r="M259" s="45">
        <v>10701.67</v>
      </c>
      <c r="N259" s="27">
        <v>38474872</v>
      </c>
      <c r="O259" s="27">
        <v>4171645</v>
      </c>
      <c r="P259" s="37">
        <f>IF(I259=0,0,H259/I259)</f>
        <v>0.7264957264957265</v>
      </c>
    </row>
    <row r="260">
      <c r="A260" s="24" t="str">
        <v>2025-08</v>
      </c>
      <c r="B260" s="24" t="str">
        <v>비교 반영</v>
      </c>
      <c r="C260" s="24" t="str">
        <v>시흥시</v>
      </c>
      <c r="D260" s="24" t="str">
        <v>토지</v>
      </c>
      <c r="E260" s="26">
        <v>43</v>
      </c>
      <c r="F260" s="26">
        <v>43</v>
      </c>
      <c r="G260" s="26">
        <v>0</v>
      </c>
      <c r="H260" s="26">
        <v>0</v>
      </c>
      <c r="I260" s="26">
        <f>G260+H260</f>
        <v>0</v>
      </c>
      <c r="J260" s="26">
        <f>SUM(F260:H260)</f>
        <v>43</v>
      </c>
      <c r="K260" s="26">
        <f>E260-J260</f>
        <v>0</v>
      </c>
      <c r="L260" s="27">
        <v>27378690000</v>
      </c>
      <c r="M260" s="45">
        <v>48794.02</v>
      </c>
      <c r="N260" s="27">
        <v>636713721</v>
      </c>
      <c r="O260" s="27">
        <v>1854901</v>
      </c>
      <c r="P260" s="37">
        <f>IF(I260=0,0,H260/I260)</f>
        <v>0</v>
      </c>
    </row>
    <row r="261">
      <c r="A261" s="24" t="str">
        <v>2025-08</v>
      </c>
      <c r="B261" s="24" t="str">
        <v>비교 반영</v>
      </c>
      <c r="C261" s="24" t="str">
        <v>안산시 단원구</v>
      </c>
      <c r="D261" s="24" t="str">
        <v>공장창고</v>
      </c>
      <c r="E261" s="26">
        <v>32</v>
      </c>
      <c r="F261" s="26">
        <v>32</v>
      </c>
      <c r="G261" s="26">
        <v>0</v>
      </c>
      <c r="H261" s="26">
        <v>0</v>
      </c>
      <c r="I261" s="26">
        <f>G261+H261</f>
        <v>0</v>
      </c>
      <c r="J261" s="26">
        <f>SUM(F261:H261)</f>
        <v>32</v>
      </c>
      <c r="K261" s="26">
        <f>E261-J261</f>
        <v>0</v>
      </c>
      <c r="L261" s="27">
        <v>59918500000</v>
      </c>
      <c r="M261" s="45">
        <v>24506.46</v>
      </c>
      <c r="N261" s="27">
        <v>1872453125</v>
      </c>
      <c r="O261" s="27">
        <v>8082672</v>
      </c>
      <c r="P261" s="37">
        <f>IF(I261=0,0,H261/I261)</f>
        <v>0</v>
      </c>
    </row>
    <row r="262">
      <c r="A262" s="24" t="str">
        <v>2025-08</v>
      </c>
      <c r="B262" s="24" t="str">
        <v>비교 반영</v>
      </c>
      <c r="C262" s="24" t="str">
        <v>안산시 단원구</v>
      </c>
      <c r="D262" s="24" t="str">
        <v>다가구 매매</v>
      </c>
      <c r="E262" s="26">
        <v>8</v>
      </c>
      <c r="F262" s="26">
        <v>8</v>
      </c>
      <c r="G262" s="26">
        <v>0</v>
      </c>
      <c r="H262" s="26">
        <v>0</v>
      </c>
      <c r="I262" s="26">
        <f>G262+H262</f>
        <v>0</v>
      </c>
      <c r="J262" s="26">
        <f>SUM(F262:H262)</f>
        <v>8</v>
      </c>
      <c r="K262" s="26">
        <f>E262-J262</f>
        <v>0</v>
      </c>
      <c r="L262" s="27">
        <v>5911660000</v>
      </c>
      <c r="M262" s="45">
        <v>2240.52</v>
      </c>
      <c r="N262" s="27">
        <v>738957500</v>
      </c>
      <c r="O262" s="27">
        <v>8722385</v>
      </c>
      <c r="P262" s="37">
        <f>IF(I262=0,0,H262/I262)</f>
        <v>0</v>
      </c>
    </row>
    <row r="263">
      <c r="A263" s="24" t="str">
        <v>2025-08</v>
      </c>
      <c r="B263" s="24" t="str">
        <v>비교 반영</v>
      </c>
      <c r="C263" s="24" t="str">
        <v>안산시 단원구</v>
      </c>
      <c r="D263" s="24" t="str">
        <v>다가구 전월세</v>
      </c>
      <c r="E263" s="26">
        <v>188</v>
      </c>
      <c r="F263" s="26">
        <v>0</v>
      </c>
      <c r="G263" s="26">
        <v>32</v>
      </c>
      <c r="H263" s="26">
        <v>156</v>
      </c>
      <c r="I263" s="26">
        <f>G263+H263</f>
        <v>188</v>
      </c>
      <c r="J263" s="26">
        <f>SUM(F263:H263)</f>
        <v>188</v>
      </c>
      <c r="K263" s="26">
        <f>E263-J263</f>
        <v>0</v>
      </c>
      <c r="L263" s="27">
        <v>4228310000</v>
      </c>
      <c r="M263" s="45">
        <v>8438.035</v>
      </c>
      <c r="N263" s="27">
        <v>22491011</v>
      </c>
      <c r="O263" s="27">
        <v>1656533</v>
      </c>
      <c r="P263" s="37">
        <f>IF(I263=0,0,H263/I263)</f>
        <v>0.8297872340425532</v>
      </c>
    </row>
    <row r="264">
      <c r="A264" s="24" t="str">
        <v>2025-08</v>
      </c>
      <c r="B264" s="24" t="str">
        <v>비교 반영</v>
      </c>
      <c r="C264" s="24" t="str">
        <v>안산시 단원구</v>
      </c>
      <c r="D264" s="24" t="str">
        <v>다세대 매매</v>
      </c>
      <c r="E264" s="26">
        <v>62</v>
      </c>
      <c r="F264" s="26">
        <v>62</v>
      </c>
      <c r="G264" s="26">
        <v>0</v>
      </c>
      <c r="H264" s="26">
        <v>0</v>
      </c>
      <c r="I264" s="26">
        <f>G264+H264</f>
        <v>0</v>
      </c>
      <c r="J264" s="26">
        <f>SUM(F264:H264)</f>
        <v>62</v>
      </c>
      <c r="K264" s="26">
        <f>E264-J264</f>
        <v>0</v>
      </c>
      <c r="L264" s="27">
        <v>10279800000</v>
      </c>
      <c r="M264" s="45">
        <v>3515.067</v>
      </c>
      <c r="N264" s="27">
        <v>165803226</v>
      </c>
      <c r="O264" s="27">
        <v>9667756</v>
      </c>
      <c r="P264" s="37">
        <f>IF(I264=0,0,H264/I264)</f>
        <v>0</v>
      </c>
    </row>
    <row r="265">
      <c r="A265" s="24" t="str">
        <v>2025-08</v>
      </c>
      <c r="B265" s="24" t="str">
        <v>비교 반영</v>
      </c>
      <c r="C265" s="24" t="str">
        <v>안산시 단원구</v>
      </c>
      <c r="D265" s="24" t="str">
        <v>다세대 전월세</v>
      </c>
      <c r="E265" s="26">
        <v>152</v>
      </c>
      <c r="F265" s="26">
        <v>0</v>
      </c>
      <c r="G265" s="26">
        <v>44</v>
      </c>
      <c r="H265" s="26">
        <v>108</v>
      </c>
      <c r="I265" s="26">
        <f>G265+H265</f>
        <v>152</v>
      </c>
      <c r="J265" s="26">
        <f>SUM(F265:H265)</f>
        <v>152</v>
      </c>
      <c r="K265" s="26">
        <f>E265-J265</f>
        <v>0</v>
      </c>
      <c r="L265" s="27">
        <v>5587640000</v>
      </c>
      <c r="M265" s="45">
        <v>6718.274</v>
      </c>
      <c r="N265" s="27">
        <v>36760789</v>
      </c>
      <c r="O265" s="27">
        <v>2749447</v>
      </c>
      <c r="P265" s="37">
        <f>IF(I265=0,0,H265/I265)</f>
        <v>0.7105263157894737</v>
      </c>
    </row>
    <row r="266">
      <c r="A266" s="24" t="str">
        <v>2025-08</v>
      </c>
      <c r="B266" s="24" t="str">
        <v>비교 반영</v>
      </c>
      <c r="C266" s="24" t="str">
        <v>안산시 단원구</v>
      </c>
      <c r="D266" s="24" t="str">
        <v>분양권</v>
      </c>
      <c r="E266" s="26">
        <v>2</v>
      </c>
      <c r="F266" s="26">
        <v>2</v>
      </c>
      <c r="G266" s="26">
        <v>0</v>
      </c>
      <c r="H266" s="26">
        <v>0</v>
      </c>
      <c r="I266" s="26">
        <f>G266+H266</f>
        <v>0</v>
      </c>
      <c r="J266" s="26">
        <f>SUM(F266:H266)</f>
        <v>2</v>
      </c>
      <c r="K266" s="26">
        <f>E266-J266</f>
        <v>0</v>
      </c>
      <c r="L266" s="27">
        <v>1178900000</v>
      </c>
      <c r="M266" s="45">
        <v>113.973</v>
      </c>
      <c r="N266" s="27">
        <v>589450000</v>
      </c>
      <c r="O266" s="27">
        <v>34193975</v>
      </c>
      <c r="P266" s="37">
        <f>IF(I266=0,0,H266/I266)</f>
        <v>0</v>
      </c>
    </row>
    <row r="267">
      <c r="A267" s="24" t="str">
        <v>2025-08</v>
      </c>
      <c r="B267" s="24" t="str">
        <v>비교 반영</v>
      </c>
      <c r="C267" s="24" t="str">
        <v>안산시 단원구</v>
      </c>
      <c r="D267" s="24" t="str">
        <v>상가</v>
      </c>
      <c r="E267" s="26">
        <v>33</v>
      </c>
      <c r="F267" s="26">
        <v>33</v>
      </c>
      <c r="G267" s="26">
        <v>0</v>
      </c>
      <c r="H267" s="26">
        <v>0</v>
      </c>
      <c r="I267" s="26">
        <f>G267+H267</f>
        <v>0</v>
      </c>
      <c r="J267" s="26">
        <f>SUM(F267:H267)</f>
        <v>33</v>
      </c>
      <c r="K267" s="26">
        <f>E267-J267</f>
        <v>0</v>
      </c>
      <c r="L267" s="27">
        <v>16870900000</v>
      </c>
      <c r="M267" s="45">
        <v>4844.73</v>
      </c>
      <c r="N267" s="27">
        <v>511239394</v>
      </c>
      <c r="O267" s="27">
        <v>11511801</v>
      </c>
      <c r="P267" s="37">
        <f>IF(I267=0,0,H267/I267)</f>
        <v>0</v>
      </c>
    </row>
    <row r="268">
      <c r="A268" s="24" t="str">
        <v>2025-08</v>
      </c>
      <c r="B268" s="24" t="str">
        <v>비교 반영</v>
      </c>
      <c r="C268" s="24" t="str">
        <v>안산시 단원구</v>
      </c>
      <c r="D268" s="24" t="str">
        <v>아파트 매매</v>
      </c>
      <c r="E268" s="26">
        <v>165</v>
      </c>
      <c r="F268" s="26">
        <v>165</v>
      </c>
      <c r="G268" s="26">
        <v>0</v>
      </c>
      <c r="H268" s="26">
        <v>0</v>
      </c>
      <c r="I268" s="26">
        <f>G268+H268</f>
        <v>0</v>
      </c>
      <c r="J268" s="26">
        <f>SUM(F268:H268)</f>
        <v>165</v>
      </c>
      <c r="K268" s="26">
        <f>E268-J268</f>
        <v>0</v>
      </c>
      <c r="L268" s="27">
        <v>73400500000</v>
      </c>
      <c r="M268" s="45">
        <v>11176.369</v>
      </c>
      <c r="N268" s="27">
        <v>444851515</v>
      </c>
      <c r="O268" s="27">
        <v>21710652</v>
      </c>
      <c r="P268" s="37">
        <f>IF(I268=0,0,H268/I268)</f>
        <v>0</v>
      </c>
    </row>
    <row r="269">
      <c r="A269" s="24" t="str">
        <v>2025-08</v>
      </c>
      <c r="B269" s="24" t="str">
        <v>비교 반영</v>
      </c>
      <c r="C269" s="24" t="str">
        <v>안산시 단원구</v>
      </c>
      <c r="D269" s="24" t="str">
        <v>아파트 전월세</v>
      </c>
      <c r="E269" s="26">
        <v>487</v>
      </c>
      <c r="F269" s="26">
        <v>0</v>
      </c>
      <c r="G269" s="26">
        <v>277</v>
      </c>
      <c r="H269" s="26">
        <v>210</v>
      </c>
      <c r="I269" s="26">
        <f>G269+H269</f>
        <v>487</v>
      </c>
      <c r="J269" s="26">
        <f>SUM(F269:H269)</f>
        <v>487</v>
      </c>
      <c r="K269" s="26">
        <f>E269-J269</f>
        <v>0</v>
      </c>
      <c r="L269" s="27">
        <v>85054500000</v>
      </c>
      <c r="M269" s="45">
        <v>28999.866</v>
      </c>
      <c r="N269" s="27">
        <v>174649897</v>
      </c>
      <c r="O269" s="27">
        <v>9695627</v>
      </c>
      <c r="P269" s="37">
        <f>IF(I269=0,0,H269/I269)</f>
        <v>0.43121149897330596</v>
      </c>
    </row>
    <row r="270">
      <c r="A270" s="24" t="str">
        <v>2025-08</v>
      </c>
      <c r="B270" s="24" t="str">
        <v>비교 반영</v>
      </c>
      <c r="C270" s="24" t="str">
        <v>안산시 단원구</v>
      </c>
      <c r="D270" s="24" t="str">
        <v>오피스텔 매매</v>
      </c>
      <c r="E270" s="26">
        <v>27</v>
      </c>
      <c r="F270" s="26">
        <v>27</v>
      </c>
      <c r="G270" s="26">
        <v>0</v>
      </c>
      <c r="H270" s="26">
        <v>0</v>
      </c>
      <c r="I270" s="26">
        <f>G270+H270</f>
        <v>0</v>
      </c>
      <c r="J270" s="26">
        <f>SUM(F270:H270)</f>
        <v>27</v>
      </c>
      <c r="K270" s="26">
        <f>E270-J270</f>
        <v>0</v>
      </c>
      <c r="L270" s="27">
        <v>3314870000</v>
      </c>
      <c r="M270" s="45">
        <v>827.549</v>
      </c>
      <c r="N270" s="27">
        <v>122772963</v>
      </c>
      <c r="O270" s="27">
        <v>13241811</v>
      </c>
      <c r="P270" s="37">
        <f>IF(I270=0,0,H270/I270)</f>
        <v>0</v>
      </c>
    </row>
    <row r="271">
      <c r="A271" s="24" t="str">
        <v>2025-08</v>
      </c>
      <c r="B271" s="24" t="str">
        <v>비교 반영</v>
      </c>
      <c r="C271" s="24" t="str">
        <v>안산시 단원구</v>
      </c>
      <c r="D271" s="24" t="str">
        <v>오피스텔 전월세</v>
      </c>
      <c r="E271" s="26">
        <v>303</v>
      </c>
      <c r="F271" s="26">
        <v>0</v>
      </c>
      <c r="G271" s="26">
        <v>57</v>
      </c>
      <c r="H271" s="26">
        <v>246</v>
      </c>
      <c r="I271" s="26">
        <f>G271+H271</f>
        <v>303</v>
      </c>
      <c r="J271" s="26">
        <f>SUM(F271:H271)</f>
        <v>303</v>
      </c>
      <c r="K271" s="26">
        <f>E271-J271</f>
        <v>0</v>
      </c>
      <c r="L271" s="27">
        <v>9422910000</v>
      </c>
      <c r="M271" s="45">
        <v>10498.37</v>
      </c>
      <c r="N271" s="27">
        <v>31098713</v>
      </c>
      <c r="O271" s="27">
        <v>2967138</v>
      </c>
      <c r="P271" s="37">
        <f>IF(I271=0,0,H271/I271)</f>
        <v>0.8118811881188119</v>
      </c>
    </row>
    <row r="272">
      <c r="A272" s="24" t="str">
        <v>2025-08</v>
      </c>
      <c r="B272" s="24" t="str">
        <v>비교 반영</v>
      </c>
      <c r="C272" s="24" t="str">
        <v>안산시 단원구</v>
      </c>
      <c r="D272" s="24" t="str">
        <v>토지</v>
      </c>
      <c r="E272" s="26">
        <v>80</v>
      </c>
      <c r="F272" s="26">
        <v>80</v>
      </c>
      <c r="G272" s="26">
        <v>0</v>
      </c>
      <c r="H272" s="26">
        <v>0</v>
      </c>
      <c r="I272" s="26">
        <f>G272+H272</f>
        <v>0</v>
      </c>
      <c r="J272" s="26">
        <f>SUM(F272:H272)</f>
        <v>80</v>
      </c>
      <c r="K272" s="26">
        <f>E272-J272</f>
        <v>0</v>
      </c>
      <c r="L272" s="27">
        <v>5873900000</v>
      </c>
      <c r="M272" s="45">
        <v>17621.34</v>
      </c>
      <c r="N272" s="27">
        <v>73423750</v>
      </c>
      <c r="O272" s="27">
        <v>1101951</v>
      </c>
      <c r="P272" s="37">
        <f>IF(I272=0,0,H272/I272)</f>
        <v>0</v>
      </c>
    </row>
    <row r="273">
      <c r="A273" s="24" t="str">
        <v>2025-08</v>
      </c>
      <c r="B273" s="24" t="str">
        <v>비교 반영</v>
      </c>
      <c r="C273" s="24" t="str">
        <v>안산시 상록구</v>
      </c>
      <c r="D273" s="24" t="str">
        <v>다가구 매매</v>
      </c>
      <c r="E273" s="26">
        <v>7</v>
      </c>
      <c r="F273" s="26">
        <v>7</v>
      </c>
      <c r="G273" s="26">
        <v>0</v>
      </c>
      <c r="H273" s="26">
        <v>0</v>
      </c>
      <c r="I273" s="26">
        <f>G273+H273</f>
        <v>0</v>
      </c>
      <c r="J273" s="26">
        <f>SUM(F273:H273)</f>
        <v>7</v>
      </c>
      <c r="K273" s="26">
        <f>E273-J273</f>
        <v>0</v>
      </c>
      <c r="L273" s="27">
        <v>6317000000</v>
      </c>
      <c r="M273" s="45">
        <v>4223.87</v>
      </c>
      <c r="N273" s="27">
        <v>902428571</v>
      </c>
      <c r="O273" s="27">
        <v>4943960</v>
      </c>
      <c r="P273" s="37">
        <f>IF(I273=0,0,H273/I273)</f>
        <v>0</v>
      </c>
    </row>
    <row r="274">
      <c r="A274" s="24" t="str">
        <v>2025-08</v>
      </c>
      <c r="B274" s="24" t="str">
        <v>비교 반영</v>
      </c>
      <c r="C274" s="24" t="str">
        <v>안산시 상록구</v>
      </c>
      <c r="D274" s="24" t="str">
        <v>다가구 전월세</v>
      </c>
      <c r="E274" s="26">
        <v>461</v>
      </c>
      <c r="F274" s="26">
        <v>0</v>
      </c>
      <c r="G274" s="26">
        <v>70</v>
      </c>
      <c r="H274" s="26">
        <v>391</v>
      </c>
      <c r="I274" s="26">
        <f>G274+H274</f>
        <v>461</v>
      </c>
      <c r="J274" s="26">
        <f>SUM(F274:H274)</f>
        <v>461</v>
      </c>
      <c r="K274" s="26">
        <f>E274-J274</f>
        <v>0</v>
      </c>
      <c r="L274" s="27">
        <v>9955800000</v>
      </c>
      <c r="M274" s="45">
        <v>20579.28</v>
      </c>
      <c r="N274" s="27">
        <v>21596095</v>
      </c>
      <c r="O274" s="27">
        <v>1599266</v>
      </c>
      <c r="P274" s="37">
        <f>IF(I274=0,0,H274/I274)</f>
        <v>0.8481561822125814</v>
      </c>
    </row>
    <row r="275">
      <c r="A275" s="24" t="str">
        <v>2025-08</v>
      </c>
      <c r="B275" s="24" t="str">
        <v>비교 반영</v>
      </c>
      <c r="C275" s="24" t="str">
        <v>안산시 상록구</v>
      </c>
      <c r="D275" s="24" t="str">
        <v>다세대 매매</v>
      </c>
      <c r="E275" s="26">
        <v>147</v>
      </c>
      <c r="F275" s="26">
        <v>147</v>
      </c>
      <c r="G275" s="26">
        <v>0</v>
      </c>
      <c r="H275" s="26">
        <v>0</v>
      </c>
      <c r="I275" s="26">
        <f>G275+H275</f>
        <v>0</v>
      </c>
      <c r="J275" s="26">
        <f>SUM(F275:H275)</f>
        <v>147</v>
      </c>
      <c r="K275" s="26">
        <f>E275-J275</f>
        <v>0</v>
      </c>
      <c r="L275" s="27">
        <v>20732070000</v>
      </c>
      <c r="M275" s="45">
        <v>8460.17</v>
      </c>
      <c r="N275" s="27">
        <v>141034490</v>
      </c>
      <c r="O275" s="27">
        <v>8100992</v>
      </c>
      <c r="P275" s="37">
        <f>IF(I275=0,0,H275/I275)</f>
        <v>0</v>
      </c>
    </row>
    <row r="276">
      <c r="A276" s="24" t="str">
        <v>2025-08</v>
      </c>
      <c r="B276" s="24" t="str">
        <v>비교 반영</v>
      </c>
      <c r="C276" s="24" t="str">
        <v>안산시 상록구</v>
      </c>
      <c r="D276" s="24" t="str">
        <v>다세대 전월세</v>
      </c>
      <c r="E276" s="26">
        <v>322</v>
      </c>
      <c r="F276" s="26">
        <v>0</v>
      </c>
      <c r="G276" s="26">
        <v>69</v>
      </c>
      <c r="H276" s="26">
        <v>253</v>
      </c>
      <c r="I276" s="26">
        <f>G276+H276</f>
        <v>322</v>
      </c>
      <c r="J276" s="26">
        <f>SUM(F276:H276)</f>
        <v>322</v>
      </c>
      <c r="K276" s="26">
        <f>E276-J276</f>
        <v>0</v>
      </c>
      <c r="L276" s="27">
        <v>10411290000</v>
      </c>
      <c r="M276" s="45">
        <v>13758.851</v>
      </c>
      <c r="N276" s="27">
        <v>32333199</v>
      </c>
      <c r="O276" s="27">
        <v>2501480</v>
      </c>
      <c r="P276" s="37">
        <f>IF(I276=0,0,H276/I276)</f>
        <v>0.7857142857142857</v>
      </c>
    </row>
    <row r="277">
      <c r="A277" s="24" t="str">
        <v>2025-08</v>
      </c>
      <c r="B277" s="24" t="str">
        <v>비교 반영</v>
      </c>
      <c r="C277" s="24" t="str">
        <v>안산시 상록구</v>
      </c>
      <c r="D277" s="24" t="str">
        <v>분양권</v>
      </c>
      <c r="E277" s="26">
        <v>1</v>
      </c>
      <c r="F277" s="26">
        <v>1</v>
      </c>
      <c r="G277" s="26">
        <v>0</v>
      </c>
      <c r="H277" s="26">
        <v>0</v>
      </c>
      <c r="I277" s="26">
        <f>G277+H277</f>
        <v>0</v>
      </c>
      <c r="J277" s="26">
        <f>SUM(F277:H277)</f>
        <v>1</v>
      </c>
      <c r="K277" s="26">
        <f>E277-J277</f>
        <v>0</v>
      </c>
      <c r="L277" s="27">
        <v>525000000</v>
      </c>
      <c r="M277" s="45">
        <v>79.992</v>
      </c>
      <c r="N277" s="27">
        <v>525000000</v>
      </c>
      <c r="O277" s="27">
        <v>21696384</v>
      </c>
      <c r="P277" s="37">
        <f>IF(I277=0,0,H277/I277)</f>
        <v>0</v>
      </c>
    </row>
    <row r="278">
      <c r="A278" s="24" t="str">
        <v>2025-08</v>
      </c>
      <c r="B278" s="24" t="str">
        <v>비교 반영</v>
      </c>
      <c r="C278" s="24" t="str">
        <v>안산시 상록구</v>
      </c>
      <c r="D278" s="24" t="str">
        <v>상가</v>
      </c>
      <c r="E278" s="26">
        <v>11</v>
      </c>
      <c r="F278" s="26">
        <v>11</v>
      </c>
      <c r="G278" s="26">
        <v>0</v>
      </c>
      <c r="H278" s="26">
        <v>0</v>
      </c>
      <c r="I278" s="26">
        <f>G278+H278</f>
        <v>0</v>
      </c>
      <c r="J278" s="26">
        <f>SUM(F278:H278)</f>
        <v>11</v>
      </c>
      <c r="K278" s="26">
        <f>E278-J278</f>
        <v>0</v>
      </c>
      <c r="L278" s="27">
        <v>7130500000</v>
      </c>
      <c r="M278" s="45">
        <v>2582.83</v>
      </c>
      <c r="N278" s="27">
        <v>648227273</v>
      </c>
      <c r="O278" s="27">
        <v>9126385</v>
      </c>
      <c r="P278" s="37">
        <f>IF(I278=0,0,H278/I278)</f>
        <v>0</v>
      </c>
    </row>
    <row r="279">
      <c r="A279" s="24" t="str">
        <v>2025-08</v>
      </c>
      <c r="B279" s="24" t="str">
        <v>비교 반영</v>
      </c>
      <c r="C279" s="24" t="str">
        <v>안산시 상록구</v>
      </c>
      <c r="D279" s="24" t="str">
        <v>아파트 매매</v>
      </c>
      <c r="E279" s="26">
        <v>109</v>
      </c>
      <c r="F279" s="26">
        <v>109</v>
      </c>
      <c r="G279" s="26">
        <v>0</v>
      </c>
      <c r="H279" s="26">
        <v>0</v>
      </c>
      <c r="I279" s="26">
        <f>G279+H279</f>
        <v>0</v>
      </c>
      <c r="J279" s="26">
        <f>SUM(F279:H279)</f>
        <v>109</v>
      </c>
      <c r="K279" s="26">
        <f>E279-J279</f>
        <v>0</v>
      </c>
      <c r="L279" s="27">
        <v>42680500000</v>
      </c>
      <c r="M279" s="45">
        <v>8012.689</v>
      </c>
      <c r="N279" s="27">
        <v>391564220</v>
      </c>
      <c r="O279" s="27">
        <v>17608640</v>
      </c>
      <c r="P279" s="37">
        <f>IF(I279=0,0,H279/I279)</f>
        <v>0</v>
      </c>
    </row>
    <row r="280">
      <c r="A280" s="24" t="str">
        <v>2025-08</v>
      </c>
      <c r="B280" s="24" t="str">
        <v>비교 반영</v>
      </c>
      <c r="C280" s="24" t="str">
        <v>안산시 상록구</v>
      </c>
      <c r="D280" s="24" t="str">
        <v>아파트 전월세</v>
      </c>
      <c r="E280" s="26">
        <v>272</v>
      </c>
      <c r="F280" s="26">
        <v>0</v>
      </c>
      <c r="G280" s="26">
        <v>160</v>
      </c>
      <c r="H280" s="26">
        <v>112</v>
      </c>
      <c r="I280" s="26">
        <f>G280+H280</f>
        <v>272</v>
      </c>
      <c r="J280" s="26">
        <f>SUM(F280:H280)</f>
        <v>272</v>
      </c>
      <c r="K280" s="26">
        <f>E280-J280</f>
        <v>0</v>
      </c>
      <c r="L280" s="27">
        <v>42807200000</v>
      </c>
      <c r="M280" s="45">
        <v>18162.7</v>
      </c>
      <c r="N280" s="27">
        <v>157379412</v>
      </c>
      <c r="O280" s="27">
        <v>7791320</v>
      </c>
      <c r="P280" s="37">
        <f>IF(I280=0,0,H280/I280)</f>
        <v>0.4117647058823529</v>
      </c>
    </row>
    <row r="281">
      <c r="A281" s="24" t="str">
        <v>2025-08</v>
      </c>
      <c r="B281" s="24" t="str">
        <v>비교 반영</v>
      </c>
      <c r="C281" s="24" t="str">
        <v>안산시 상록구</v>
      </c>
      <c r="D281" s="24" t="str">
        <v>오피스텔 매매</v>
      </c>
      <c r="E281" s="26">
        <v>6</v>
      </c>
      <c r="F281" s="26">
        <v>6</v>
      </c>
      <c r="G281" s="26">
        <v>0</v>
      </c>
      <c r="H281" s="26">
        <v>0</v>
      </c>
      <c r="I281" s="26">
        <f>G281+H281</f>
        <v>0</v>
      </c>
      <c r="J281" s="26">
        <f>SUM(F281:H281)</f>
        <v>6</v>
      </c>
      <c r="K281" s="26">
        <f>E281-J281</f>
        <v>0</v>
      </c>
      <c r="L281" s="27">
        <v>569750000</v>
      </c>
      <c r="M281" s="45">
        <v>243.301</v>
      </c>
      <c r="N281" s="27">
        <v>94958333</v>
      </c>
      <c r="O281" s="27">
        <v>7741320</v>
      </c>
      <c r="P281" s="37">
        <f>IF(I281=0,0,H281/I281)</f>
        <v>0</v>
      </c>
    </row>
    <row r="282">
      <c r="A282" s="24" t="str">
        <v>2025-08</v>
      </c>
      <c r="B282" s="24" t="str">
        <v>비교 반영</v>
      </c>
      <c r="C282" s="24" t="str">
        <v>안산시 상록구</v>
      </c>
      <c r="D282" s="24" t="str">
        <v>오피스텔 전월세</v>
      </c>
      <c r="E282" s="26">
        <v>36</v>
      </c>
      <c r="F282" s="26">
        <v>0</v>
      </c>
      <c r="G282" s="26">
        <v>11</v>
      </c>
      <c r="H282" s="26">
        <v>25</v>
      </c>
      <c r="I282" s="26">
        <f>G282+H282</f>
        <v>36</v>
      </c>
      <c r="J282" s="26">
        <f>SUM(F282:H282)</f>
        <v>36</v>
      </c>
      <c r="K282" s="26">
        <f>E282-J282</f>
        <v>0</v>
      </c>
      <c r="L282" s="27">
        <v>1953030000</v>
      </c>
      <c r="M282" s="45">
        <v>1419.71</v>
      </c>
      <c r="N282" s="27">
        <v>54250833</v>
      </c>
      <c r="O282" s="27">
        <v>4547617</v>
      </c>
      <c r="P282" s="37">
        <f>IF(I282=0,0,H282/I282)</f>
        <v>0.6944444444444444</v>
      </c>
    </row>
    <row r="283">
      <c r="A283" s="24" t="str">
        <v>2025-08</v>
      </c>
      <c r="B283" s="24" t="str">
        <v>비교 반영</v>
      </c>
      <c r="C283" s="24" t="str">
        <v>안산시 상록구</v>
      </c>
      <c r="D283" s="24" t="str">
        <v>토지</v>
      </c>
      <c r="E283" s="26">
        <v>15</v>
      </c>
      <c r="F283" s="26">
        <v>15</v>
      </c>
      <c r="G283" s="26">
        <v>0</v>
      </c>
      <c r="H283" s="26">
        <v>0</v>
      </c>
      <c r="I283" s="26">
        <f>G283+H283</f>
        <v>0</v>
      </c>
      <c r="J283" s="26">
        <f>SUM(F283:H283)</f>
        <v>15</v>
      </c>
      <c r="K283" s="26">
        <f>E283-J283</f>
        <v>0</v>
      </c>
      <c r="L283" s="27">
        <v>4201500000</v>
      </c>
      <c r="M283" s="45">
        <v>8910.12</v>
      </c>
      <c r="N283" s="27">
        <v>280100000</v>
      </c>
      <c r="O283" s="27">
        <v>1558818</v>
      </c>
      <c r="P283" s="37">
        <f>IF(I283=0,0,H283/I283)</f>
        <v>0</v>
      </c>
    </row>
    <row r="284">
      <c r="A284" s="24" t="str">
        <v>2025-08</v>
      </c>
      <c r="B284" s="24" t="str">
        <v>비교 반영</v>
      </c>
      <c r="C284" s="24" t="str">
        <v>안성시</v>
      </c>
      <c r="D284" s="24" t="str">
        <v>공장창고</v>
      </c>
      <c r="E284" s="26">
        <v>10</v>
      </c>
      <c r="F284" s="26">
        <v>10</v>
      </c>
      <c r="G284" s="26">
        <v>0</v>
      </c>
      <c r="H284" s="26">
        <v>0</v>
      </c>
      <c r="I284" s="26">
        <f>G284+H284</f>
        <v>0</v>
      </c>
      <c r="J284" s="26">
        <f>SUM(F284:H284)</f>
        <v>10</v>
      </c>
      <c r="K284" s="26">
        <f>E284-J284</f>
        <v>0</v>
      </c>
      <c r="L284" s="27">
        <v>8136570000</v>
      </c>
      <c r="M284" s="45">
        <v>6602.8</v>
      </c>
      <c r="N284" s="27">
        <v>813657000</v>
      </c>
      <c r="O284" s="27">
        <v>4073689</v>
      </c>
      <c r="P284" s="37">
        <f>IF(I284=0,0,H284/I284)</f>
        <v>0</v>
      </c>
    </row>
    <row r="285">
      <c r="A285" s="24" t="str">
        <v>2025-08</v>
      </c>
      <c r="B285" s="24" t="str">
        <v>비교 반영</v>
      </c>
      <c r="C285" s="24" t="str">
        <v>안성시</v>
      </c>
      <c r="D285" s="24" t="str">
        <v>다가구 매매</v>
      </c>
      <c r="E285" s="26">
        <v>13</v>
      </c>
      <c r="F285" s="26">
        <v>13</v>
      </c>
      <c r="G285" s="26">
        <v>0</v>
      </c>
      <c r="H285" s="26">
        <v>0</v>
      </c>
      <c r="I285" s="26">
        <f>G285+H285</f>
        <v>0</v>
      </c>
      <c r="J285" s="26">
        <f>SUM(F285:H285)</f>
        <v>13</v>
      </c>
      <c r="K285" s="26">
        <f>E285-J285</f>
        <v>0</v>
      </c>
      <c r="L285" s="27">
        <v>6815690000</v>
      </c>
      <c r="M285" s="45">
        <v>2668.39</v>
      </c>
      <c r="N285" s="27">
        <v>524283846</v>
      </c>
      <c r="O285" s="27">
        <v>8443745</v>
      </c>
      <c r="P285" s="37">
        <f>IF(I285=0,0,H285/I285)</f>
        <v>0</v>
      </c>
    </row>
    <row r="286">
      <c r="A286" s="24" t="str">
        <v>2025-08</v>
      </c>
      <c r="B286" s="24" t="str">
        <v>비교 반영</v>
      </c>
      <c r="C286" s="24" t="str">
        <v>안성시</v>
      </c>
      <c r="D286" s="24" t="str">
        <v>다가구 전월세</v>
      </c>
      <c r="E286" s="26">
        <v>162</v>
      </c>
      <c r="F286" s="26">
        <v>0</v>
      </c>
      <c r="G286" s="26">
        <v>8</v>
      </c>
      <c r="H286" s="26">
        <v>154</v>
      </c>
      <c r="I286" s="26">
        <f>G286+H286</f>
        <v>162</v>
      </c>
      <c r="J286" s="26">
        <f>SUM(F286:H286)</f>
        <v>162</v>
      </c>
      <c r="K286" s="26">
        <f>E286-J286</f>
        <v>0</v>
      </c>
      <c r="L286" s="27">
        <v>1196000000</v>
      </c>
      <c r="M286" s="45">
        <v>5549.622</v>
      </c>
      <c r="N286" s="27">
        <v>7382716</v>
      </c>
      <c r="O286" s="27">
        <v>712430</v>
      </c>
      <c r="P286" s="37">
        <f>IF(I286=0,0,H286/I286)</f>
        <v>0.9506172839506173</v>
      </c>
    </row>
    <row r="287">
      <c r="A287" s="24" t="str">
        <v>2025-08</v>
      </c>
      <c r="B287" s="24" t="str">
        <v>비교 반영</v>
      </c>
      <c r="C287" s="24" t="str">
        <v>안성시</v>
      </c>
      <c r="D287" s="24" t="str">
        <v>다세대 매매</v>
      </c>
      <c r="E287" s="26">
        <v>16</v>
      </c>
      <c r="F287" s="26">
        <v>16</v>
      </c>
      <c r="G287" s="26">
        <v>0</v>
      </c>
      <c r="H287" s="26">
        <v>0</v>
      </c>
      <c r="I287" s="26">
        <f>G287+H287</f>
        <v>0</v>
      </c>
      <c r="J287" s="26">
        <f>SUM(F287:H287)</f>
        <v>16</v>
      </c>
      <c r="K287" s="26">
        <f>E287-J287</f>
        <v>0</v>
      </c>
      <c r="L287" s="27">
        <v>818500000</v>
      </c>
      <c r="M287" s="45">
        <v>701.19</v>
      </c>
      <c r="N287" s="27">
        <v>51156250</v>
      </c>
      <c r="O287" s="27">
        <v>3858847</v>
      </c>
      <c r="P287" s="37">
        <f>IF(I287=0,0,H287/I287)</f>
        <v>0</v>
      </c>
    </row>
    <row r="288">
      <c r="A288" s="24" t="str">
        <v>2025-08</v>
      </c>
      <c r="B288" s="24" t="str">
        <v>비교 반영</v>
      </c>
      <c r="C288" s="24" t="str">
        <v>안성시</v>
      </c>
      <c r="D288" s="24" t="str">
        <v>다세대 전월세</v>
      </c>
      <c r="E288" s="26">
        <v>45</v>
      </c>
      <c r="F288" s="26">
        <v>0</v>
      </c>
      <c r="G288" s="26">
        <v>5</v>
      </c>
      <c r="H288" s="26">
        <v>40</v>
      </c>
      <c r="I288" s="26">
        <f>G288+H288</f>
        <v>45</v>
      </c>
      <c r="J288" s="26">
        <f>SUM(F288:H288)</f>
        <v>45</v>
      </c>
      <c r="K288" s="26">
        <f>E288-J288</f>
        <v>0</v>
      </c>
      <c r="L288" s="27">
        <v>655500000</v>
      </c>
      <c r="M288" s="45">
        <v>1658.436</v>
      </c>
      <c r="N288" s="27">
        <v>14566667</v>
      </c>
      <c r="O288" s="27">
        <v>1306618</v>
      </c>
      <c r="P288" s="37">
        <f>IF(I288=0,0,H288/I288)</f>
        <v>0.8888888888888888</v>
      </c>
    </row>
    <row r="289">
      <c r="A289" s="24" t="str">
        <v>2025-08</v>
      </c>
      <c r="B289" s="24" t="str">
        <v>비교 반영</v>
      </c>
      <c r="C289" s="24" t="str">
        <v>안성시</v>
      </c>
      <c r="D289" s="24" t="str">
        <v>분양권</v>
      </c>
      <c r="E289" s="26">
        <v>3</v>
      </c>
      <c r="F289" s="26">
        <v>3</v>
      </c>
      <c r="G289" s="26">
        <v>0</v>
      </c>
      <c r="H289" s="26">
        <v>0</v>
      </c>
      <c r="I289" s="26">
        <f>G289+H289</f>
        <v>0</v>
      </c>
      <c r="J289" s="26">
        <f>SUM(F289:H289)</f>
        <v>3</v>
      </c>
      <c r="K289" s="26">
        <f>E289-J289</f>
        <v>0</v>
      </c>
      <c r="L289" s="27">
        <v>1191010000</v>
      </c>
      <c r="M289" s="45">
        <v>244.655</v>
      </c>
      <c r="N289" s="27">
        <v>397003333</v>
      </c>
      <c r="O289" s="27">
        <v>16092959</v>
      </c>
      <c r="P289" s="37">
        <f>IF(I289=0,0,H289/I289)</f>
        <v>0</v>
      </c>
    </row>
    <row r="290">
      <c r="A290" s="24" t="str">
        <v>2025-08</v>
      </c>
      <c r="B290" s="24" t="str">
        <v>비교 반영</v>
      </c>
      <c r="C290" s="24" t="str">
        <v>안성시</v>
      </c>
      <c r="D290" s="24" t="str">
        <v>상가</v>
      </c>
      <c r="E290" s="26">
        <v>8</v>
      </c>
      <c r="F290" s="26">
        <v>8</v>
      </c>
      <c r="G290" s="26">
        <v>0</v>
      </c>
      <c r="H290" s="26">
        <v>0</v>
      </c>
      <c r="I290" s="26">
        <f>G290+H290</f>
        <v>0</v>
      </c>
      <c r="J290" s="26">
        <f>SUM(F290:H290)</f>
        <v>8</v>
      </c>
      <c r="K290" s="26">
        <f>E290-J290</f>
        <v>0</v>
      </c>
      <c r="L290" s="27">
        <v>3174720000</v>
      </c>
      <c r="M290" s="45">
        <v>1538.64</v>
      </c>
      <c r="N290" s="27">
        <v>396840000</v>
      </c>
      <c r="O290" s="27">
        <v>6820921</v>
      </c>
      <c r="P290" s="37">
        <f>IF(I290=0,0,H290/I290)</f>
        <v>0</v>
      </c>
    </row>
    <row r="291">
      <c r="A291" s="24" t="str">
        <v>2025-08</v>
      </c>
      <c r="B291" s="24" t="str">
        <v>비교 반영</v>
      </c>
      <c r="C291" s="24" t="str">
        <v>안성시</v>
      </c>
      <c r="D291" s="24" t="str">
        <v>아파트 매매</v>
      </c>
      <c r="E291" s="26">
        <v>131</v>
      </c>
      <c r="F291" s="26">
        <v>131</v>
      </c>
      <c r="G291" s="26">
        <v>0</v>
      </c>
      <c r="H291" s="26">
        <v>0</v>
      </c>
      <c r="I291" s="26">
        <f>G291+H291</f>
        <v>0</v>
      </c>
      <c r="J291" s="26">
        <f>SUM(F291:H291)</f>
        <v>131</v>
      </c>
      <c r="K291" s="26">
        <f>E291-J291</f>
        <v>0</v>
      </c>
      <c r="L291" s="27">
        <v>25147400000</v>
      </c>
      <c r="M291" s="45">
        <v>8775.158</v>
      </c>
      <c r="N291" s="27">
        <v>191964885</v>
      </c>
      <c r="O291" s="27">
        <v>9473550</v>
      </c>
      <c r="P291" s="37">
        <f>IF(I291=0,0,H291/I291)</f>
        <v>0</v>
      </c>
    </row>
    <row r="292">
      <c r="A292" s="24" t="str">
        <v>2025-08</v>
      </c>
      <c r="B292" s="24" t="str">
        <v>비교 반영</v>
      </c>
      <c r="C292" s="24" t="str">
        <v>안성시</v>
      </c>
      <c r="D292" s="24" t="str">
        <v>아파트 전월세</v>
      </c>
      <c r="E292" s="26">
        <v>499</v>
      </c>
      <c r="F292" s="26">
        <v>0</v>
      </c>
      <c r="G292" s="26">
        <v>137</v>
      </c>
      <c r="H292" s="26">
        <v>362</v>
      </c>
      <c r="I292" s="26">
        <f>G292+H292</f>
        <v>499</v>
      </c>
      <c r="J292" s="26">
        <f>SUM(F292:H292)</f>
        <v>499</v>
      </c>
      <c r="K292" s="26">
        <f>E292-J292</f>
        <v>0</v>
      </c>
      <c r="L292" s="27">
        <v>32749470000</v>
      </c>
      <c r="M292" s="45">
        <v>30004.221</v>
      </c>
      <c r="N292" s="27">
        <v>65630200</v>
      </c>
      <c r="O292" s="27">
        <v>3608249</v>
      </c>
      <c r="P292" s="37">
        <f>IF(I292=0,0,H292/I292)</f>
        <v>0.7254509018036072</v>
      </c>
    </row>
    <row r="293">
      <c r="A293" s="24" t="str">
        <v>2025-08</v>
      </c>
      <c r="B293" s="24" t="str">
        <v>비교 반영</v>
      </c>
      <c r="C293" s="24" t="str">
        <v>안성시</v>
      </c>
      <c r="D293" s="24" t="str">
        <v>오피스텔 매매</v>
      </c>
      <c r="E293" s="26">
        <v>8</v>
      </c>
      <c r="F293" s="26">
        <v>8</v>
      </c>
      <c r="G293" s="26">
        <v>0</v>
      </c>
      <c r="H293" s="26">
        <v>0</v>
      </c>
      <c r="I293" s="26">
        <f>G293+H293</f>
        <v>0</v>
      </c>
      <c r="J293" s="26">
        <f>SUM(F293:H293)</f>
        <v>8</v>
      </c>
      <c r="K293" s="26">
        <f>E293-J293</f>
        <v>0</v>
      </c>
      <c r="L293" s="27">
        <v>391480000</v>
      </c>
      <c r="M293" s="45">
        <v>180.876</v>
      </c>
      <c r="N293" s="27">
        <v>48935000</v>
      </c>
      <c r="O293" s="27">
        <v>7154895</v>
      </c>
      <c r="P293" s="37">
        <f>IF(I293=0,0,H293/I293)</f>
        <v>0</v>
      </c>
    </row>
    <row r="294">
      <c r="A294" s="24" t="str">
        <v>2025-08</v>
      </c>
      <c r="B294" s="24" t="str">
        <v>비교 반영</v>
      </c>
      <c r="C294" s="24" t="str">
        <v>안성시</v>
      </c>
      <c r="D294" s="24" t="str">
        <v>오피스텔 전월세</v>
      </c>
      <c r="E294" s="26">
        <v>16</v>
      </c>
      <c r="F294" s="26">
        <v>0</v>
      </c>
      <c r="G294" s="26">
        <v>3</v>
      </c>
      <c r="H294" s="26">
        <v>13</v>
      </c>
      <c r="I294" s="26">
        <f>G294+H294</f>
        <v>16</v>
      </c>
      <c r="J294" s="26">
        <f>SUM(F294:H294)</f>
        <v>16</v>
      </c>
      <c r="K294" s="26">
        <f>E294-J294</f>
        <v>0</v>
      </c>
      <c r="L294" s="27">
        <v>153500000</v>
      </c>
      <c r="M294" s="45">
        <v>416.22</v>
      </c>
      <c r="N294" s="27">
        <v>9593750</v>
      </c>
      <c r="O294" s="27">
        <v>1219158</v>
      </c>
      <c r="P294" s="37">
        <f>IF(I294=0,0,H294/I294)</f>
        <v>0.8125</v>
      </c>
    </row>
    <row r="295">
      <c r="A295" s="24" t="str">
        <v>2025-08</v>
      </c>
      <c r="B295" s="24" t="str">
        <v>비교 반영</v>
      </c>
      <c r="C295" s="24" t="str">
        <v>안성시</v>
      </c>
      <c r="D295" s="24" t="str">
        <v>토지</v>
      </c>
      <c r="E295" s="26">
        <v>286</v>
      </c>
      <c r="F295" s="26">
        <v>286</v>
      </c>
      <c r="G295" s="26">
        <v>0</v>
      </c>
      <c r="H295" s="26">
        <v>0</v>
      </c>
      <c r="I295" s="26">
        <f>G295+H295</f>
        <v>0</v>
      </c>
      <c r="J295" s="26">
        <f>SUM(F295:H295)</f>
        <v>286</v>
      </c>
      <c r="K295" s="26">
        <f>E295-J295</f>
        <v>0</v>
      </c>
      <c r="L295" s="27">
        <v>32517950000</v>
      </c>
      <c r="M295" s="45">
        <v>280715.76</v>
      </c>
      <c r="N295" s="27">
        <v>113699126</v>
      </c>
      <c r="O295" s="27">
        <v>382940</v>
      </c>
      <c r="P295" s="37">
        <f>IF(I295=0,0,H295/I295)</f>
        <v>0</v>
      </c>
    </row>
    <row r="296">
      <c r="A296" s="24" t="str">
        <v>2025-08</v>
      </c>
      <c r="B296" s="24" t="str">
        <v>비교 반영</v>
      </c>
      <c r="C296" s="24" t="str">
        <v>안양시 동안구</v>
      </c>
      <c r="D296" s="24" t="str">
        <v>공장창고</v>
      </c>
      <c r="E296" s="26">
        <v>17</v>
      </c>
      <c r="F296" s="26">
        <v>17</v>
      </c>
      <c r="G296" s="26">
        <v>0</v>
      </c>
      <c r="H296" s="26">
        <v>0</v>
      </c>
      <c r="I296" s="26">
        <f>G296+H296</f>
        <v>0</v>
      </c>
      <c r="J296" s="26">
        <f>SUM(F296:H296)</f>
        <v>17</v>
      </c>
      <c r="K296" s="26">
        <f>E296-J296</f>
        <v>0</v>
      </c>
      <c r="L296" s="27">
        <v>9695240000</v>
      </c>
      <c r="M296" s="45">
        <v>3856.07</v>
      </c>
      <c r="N296" s="27">
        <v>570308235</v>
      </c>
      <c r="O296" s="27">
        <v>8311669</v>
      </c>
      <c r="P296" s="37">
        <f>IF(I296=0,0,H296/I296)</f>
        <v>0</v>
      </c>
    </row>
    <row r="297">
      <c r="A297" s="24" t="str">
        <v>2025-08</v>
      </c>
      <c r="B297" s="24" t="str">
        <v>비교 반영</v>
      </c>
      <c r="C297" s="24" t="str">
        <v>안양시 동안구</v>
      </c>
      <c r="D297" s="24" t="str">
        <v>다가구 매매</v>
      </c>
      <c r="E297" s="26">
        <v>2</v>
      </c>
      <c r="F297" s="26">
        <v>2</v>
      </c>
      <c r="G297" s="26">
        <v>0</v>
      </c>
      <c r="H297" s="26">
        <v>0</v>
      </c>
      <c r="I297" s="26">
        <f>G297+H297</f>
        <v>0</v>
      </c>
      <c r="J297" s="26">
        <f>SUM(F297:H297)</f>
        <v>2</v>
      </c>
      <c r="K297" s="26">
        <f>E297-J297</f>
        <v>0</v>
      </c>
      <c r="L297" s="27">
        <v>2560000000</v>
      </c>
      <c r="M297" s="45">
        <v>428.24</v>
      </c>
      <c r="N297" s="27">
        <v>1280000000</v>
      </c>
      <c r="O297" s="27">
        <v>19761838</v>
      </c>
      <c r="P297" s="37">
        <f>IF(I297=0,0,H297/I297)</f>
        <v>0</v>
      </c>
    </row>
    <row r="298">
      <c r="A298" s="24" t="str">
        <v>2025-08</v>
      </c>
      <c r="B298" s="24" t="str">
        <v>비교 반영</v>
      </c>
      <c r="C298" s="24" t="str">
        <v>안양시 동안구</v>
      </c>
      <c r="D298" s="24" t="str">
        <v>다가구 전월세</v>
      </c>
      <c r="E298" s="26">
        <v>108</v>
      </c>
      <c r="F298" s="26">
        <v>0</v>
      </c>
      <c r="G298" s="26">
        <v>30</v>
      </c>
      <c r="H298" s="26">
        <v>78</v>
      </c>
      <c r="I298" s="26">
        <f>G298+H298</f>
        <v>108</v>
      </c>
      <c r="J298" s="26">
        <f>SUM(F298:H298)</f>
        <v>108</v>
      </c>
      <c r="K298" s="26">
        <f>E298-J298</f>
        <v>0</v>
      </c>
      <c r="L298" s="27">
        <v>7491600000</v>
      </c>
      <c r="M298" s="45">
        <v>4398.442</v>
      </c>
      <c r="N298" s="27">
        <v>69366667</v>
      </c>
      <c r="O298" s="27">
        <v>5630543</v>
      </c>
      <c r="P298" s="37">
        <f>IF(I298=0,0,H298/I298)</f>
        <v>0.7222222222222222</v>
      </c>
    </row>
    <row r="299">
      <c r="A299" s="24" t="str">
        <v>2025-08</v>
      </c>
      <c r="B299" s="24" t="str">
        <v>비교 반영</v>
      </c>
      <c r="C299" s="24" t="str">
        <v>안양시 동안구</v>
      </c>
      <c r="D299" s="24" t="str">
        <v>다세대 매매</v>
      </c>
      <c r="E299" s="26">
        <v>37</v>
      </c>
      <c r="F299" s="26">
        <v>37</v>
      </c>
      <c r="G299" s="26">
        <v>0</v>
      </c>
      <c r="H299" s="26">
        <v>0</v>
      </c>
      <c r="I299" s="26">
        <f>G299+H299</f>
        <v>0</v>
      </c>
      <c r="J299" s="26">
        <f>SUM(F299:H299)</f>
        <v>37</v>
      </c>
      <c r="K299" s="26">
        <f>E299-J299</f>
        <v>0</v>
      </c>
      <c r="L299" s="27">
        <v>13609000000</v>
      </c>
      <c r="M299" s="45">
        <v>1571.9</v>
      </c>
      <c r="N299" s="27">
        <v>367810811</v>
      </c>
      <c r="O299" s="27">
        <v>28620414</v>
      </c>
      <c r="P299" s="37">
        <f>IF(I299=0,0,H299/I299)</f>
        <v>0</v>
      </c>
    </row>
    <row r="300">
      <c r="A300" s="24" t="str">
        <v>2025-08</v>
      </c>
      <c r="B300" s="24" t="str">
        <v>비교 반영</v>
      </c>
      <c r="C300" s="24" t="str">
        <v>안양시 동안구</v>
      </c>
      <c r="D300" s="24" t="str">
        <v>다세대 전월세</v>
      </c>
      <c r="E300" s="26">
        <v>99</v>
      </c>
      <c r="F300" s="26">
        <v>0</v>
      </c>
      <c r="G300" s="26">
        <v>67</v>
      </c>
      <c r="H300" s="26">
        <v>32</v>
      </c>
      <c r="I300" s="26">
        <f>G300+H300</f>
        <v>99</v>
      </c>
      <c r="J300" s="26">
        <f>SUM(F300:H300)</f>
        <v>99</v>
      </c>
      <c r="K300" s="26">
        <f>E300-J300</f>
        <v>0</v>
      </c>
      <c r="L300" s="27">
        <v>12303210000</v>
      </c>
      <c r="M300" s="45">
        <v>4230.915</v>
      </c>
      <c r="N300" s="27">
        <v>124274848</v>
      </c>
      <c r="O300" s="27">
        <v>9612996</v>
      </c>
      <c r="P300" s="37">
        <f>IF(I300=0,0,H300/I300)</f>
        <v>0.32323232323232326</v>
      </c>
    </row>
    <row r="301">
      <c r="A301" s="24" t="str">
        <v>2025-08</v>
      </c>
      <c r="B301" s="24" t="str">
        <v>비교 반영</v>
      </c>
      <c r="C301" s="24" t="str">
        <v>안양시 동안구</v>
      </c>
      <c r="D301" s="24" t="str">
        <v>분양권</v>
      </c>
      <c r="E301" s="26">
        <v>13</v>
      </c>
      <c r="F301" s="26">
        <v>13</v>
      </c>
      <c r="G301" s="26">
        <v>0</v>
      </c>
      <c r="H301" s="26">
        <v>0</v>
      </c>
      <c r="I301" s="26">
        <f>G301+H301</f>
        <v>0</v>
      </c>
      <c r="J301" s="26">
        <f>SUM(F301:H301)</f>
        <v>13</v>
      </c>
      <c r="K301" s="26">
        <f>E301-J301</f>
        <v>0</v>
      </c>
      <c r="L301" s="27">
        <v>12301590000</v>
      </c>
      <c r="M301" s="45">
        <v>931.967</v>
      </c>
      <c r="N301" s="27">
        <v>946276154</v>
      </c>
      <c r="O301" s="27">
        <v>43635034</v>
      </c>
      <c r="P301" s="37">
        <f>IF(I301=0,0,H301/I301)</f>
        <v>0</v>
      </c>
    </row>
    <row r="302">
      <c r="A302" s="24" t="str">
        <v>2025-08</v>
      </c>
      <c r="B302" s="24" t="str">
        <v>비교 반영</v>
      </c>
      <c r="C302" s="24" t="str">
        <v>안양시 동안구</v>
      </c>
      <c r="D302" s="24" t="str">
        <v>상가</v>
      </c>
      <c r="E302" s="26">
        <v>29</v>
      </c>
      <c r="F302" s="26">
        <v>29</v>
      </c>
      <c r="G302" s="26">
        <v>0</v>
      </c>
      <c r="H302" s="26">
        <v>0</v>
      </c>
      <c r="I302" s="26">
        <f>G302+H302</f>
        <v>0</v>
      </c>
      <c r="J302" s="26">
        <f>SUM(F302:H302)</f>
        <v>29</v>
      </c>
      <c r="K302" s="26">
        <f>E302-J302</f>
        <v>0</v>
      </c>
      <c r="L302" s="27">
        <v>7306700000</v>
      </c>
      <c r="M302" s="45">
        <v>2032.08</v>
      </c>
      <c r="N302" s="27">
        <v>251955172</v>
      </c>
      <c r="O302" s="27">
        <v>11886530</v>
      </c>
      <c r="P302" s="37">
        <f>IF(I302=0,0,H302/I302)</f>
        <v>0</v>
      </c>
    </row>
    <row r="303">
      <c r="A303" s="24" t="str">
        <v>2025-08</v>
      </c>
      <c r="B303" s="24" t="str">
        <v>비교 반영</v>
      </c>
      <c r="C303" s="24" t="str">
        <v>안양시 동안구</v>
      </c>
      <c r="D303" s="24" t="str">
        <v>아파트 매매</v>
      </c>
      <c r="E303" s="26">
        <v>316</v>
      </c>
      <c r="F303" s="26">
        <v>316</v>
      </c>
      <c r="G303" s="26">
        <v>0</v>
      </c>
      <c r="H303" s="26">
        <v>0</v>
      </c>
      <c r="I303" s="26">
        <f>G303+H303</f>
        <v>0</v>
      </c>
      <c r="J303" s="26">
        <f>SUM(F303:H303)</f>
        <v>316</v>
      </c>
      <c r="K303" s="26">
        <f>E303-J303</f>
        <v>0</v>
      </c>
      <c r="L303" s="27">
        <v>222466010000</v>
      </c>
      <c r="M303" s="45">
        <v>21823.66</v>
      </c>
      <c r="N303" s="27">
        <v>704006361</v>
      </c>
      <c r="O303" s="27">
        <v>33698509</v>
      </c>
      <c r="P303" s="37">
        <f>IF(I303=0,0,H303/I303)</f>
        <v>0</v>
      </c>
    </row>
    <row r="304">
      <c r="A304" s="24" t="str">
        <v>2025-08</v>
      </c>
      <c r="B304" s="24" t="str">
        <v>비교 반영</v>
      </c>
      <c r="C304" s="24" t="str">
        <v>안양시 동안구</v>
      </c>
      <c r="D304" s="24" t="str">
        <v>아파트 전월세</v>
      </c>
      <c r="E304" s="26">
        <v>717</v>
      </c>
      <c r="F304" s="26">
        <v>0</v>
      </c>
      <c r="G304" s="26">
        <v>467</v>
      </c>
      <c r="H304" s="26">
        <v>250</v>
      </c>
      <c r="I304" s="26">
        <f>G304+H304</f>
        <v>717</v>
      </c>
      <c r="J304" s="26">
        <f>SUM(F304:H304)</f>
        <v>717</v>
      </c>
      <c r="K304" s="26">
        <f>E304-J304</f>
        <v>0</v>
      </c>
      <c r="L304" s="27">
        <v>214680220000</v>
      </c>
      <c r="M304" s="45">
        <v>45679.601</v>
      </c>
      <c r="N304" s="27">
        <v>299414533</v>
      </c>
      <c r="O304" s="27">
        <v>15536183</v>
      </c>
      <c r="P304" s="37">
        <f>IF(I304=0,0,H304/I304)</f>
        <v>0.3486750348675035</v>
      </c>
    </row>
    <row r="305">
      <c r="A305" s="24" t="str">
        <v>2025-08</v>
      </c>
      <c r="B305" s="24" t="str">
        <v>비교 반영</v>
      </c>
      <c r="C305" s="24" t="str">
        <v>안양시 동안구</v>
      </c>
      <c r="D305" s="24" t="str">
        <v>오피스텔 매매</v>
      </c>
      <c r="E305" s="26">
        <v>36</v>
      </c>
      <c r="F305" s="26">
        <v>36</v>
      </c>
      <c r="G305" s="26">
        <v>0</v>
      </c>
      <c r="H305" s="26">
        <v>0</v>
      </c>
      <c r="I305" s="26">
        <f>G305+H305</f>
        <v>0</v>
      </c>
      <c r="J305" s="26">
        <f>SUM(F305:H305)</f>
        <v>36</v>
      </c>
      <c r="K305" s="26">
        <f>E305-J305</f>
        <v>0</v>
      </c>
      <c r="L305" s="27">
        <v>9286200000</v>
      </c>
      <c r="M305" s="45">
        <v>1816.56</v>
      </c>
      <c r="N305" s="27">
        <v>257950000</v>
      </c>
      <c r="O305" s="27">
        <v>16899073</v>
      </c>
      <c r="P305" s="37">
        <f>IF(I305=0,0,H305/I305)</f>
        <v>0</v>
      </c>
    </row>
    <row r="306">
      <c r="A306" s="24" t="str">
        <v>2025-08</v>
      </c>
      <c r="B306" s="24" t="str">
        <v>비교 반영</v>
      </c>
      <c r="C306" s="24" t="str">
        <v>안양시 동안구</v>
      </c>
      <c r="D306" s="24" t="str">
        <v>오피스텔 전월세</v>
      </c>
      <c r="E306" s="26">
        <v>153</v>
      </c>
      <c r="F306" s="26">
        <v>0</v>
      </c>
      <c r="G306" s="26">
        <v>62</v>
      </c>
      <c r="H306" s="26">
        <v>91</v>
      </c>
      <c r="I306" s="26">
        <f>G306+H306</f>
        <v>153</v>
      </c>
      <c r="J306" s="26">
        <f>SUM(F306:H306)</f>
        <v>153</v>
      </c>
      <c r="K306" s="26">
        <f>E306-J306</f>
        <v>0</v>
      </c>
      <c r="L306" s="27">
        <v>23318930000</v>
      </c>
      <c r="M306" s="45">
        <v>8031.31</v>
      </c>
      <c r="N306" s="27">
        <v>152411307</v>
      </c>
      <c r="O306" s="27">
        <v>9598356</v>
      </c>
      <c r="P306" s="37">
        <f>IF(I306=0,0,H306/I306)</f>
        <v>0.5947712418300654</v>
      </c>
    </row>
    <row r="307">
      <c r="A307" s="24" t="str">
        <v>2025-08</v>
      </c>
      <c r="B307" s="24" t="str">
        <v>비교 반영</v>
      </c>
      <c r="C307" s="24" t="str">
        <v>안양시 동안구</v>
      </c>
      <c r="D307" s="24" t="str">
        <v>토지</v>
      </c>
      <c r="E307" s="26">
        <v>8</v>
      </c>
      <c r="F307" s="26">
        <v>8</v>
      </c>
      <c r="G307" s="26">
        <v>0</v>
      </c>
      <c r="H307" s="26">
        <v>0</v>
      </c>
      <c r="I307" s="26">
        <f>G307+H307</f>
        <v>0</v>
      </c>
      <c r="J307" s="26">
        <f>SUM(F307:H307)</f>
        <v>8</v>
      </c>
      <c r="K307" s="26">
        <f>E307-J307</f>
        <v>0</v>
      </c>
      <c r="L307" s="27">
        <v>16670960000</v>
      </c>
      <c r="M307" s="45">
        <v>1799.25</v>
      </c>
      <c r="N307" s="27">
        <v>2083870000</v>
      </c>
      <c r="O307" s="27">
        <v>30629768</v>
      </c>
      <c r="P307" s="37">
        <f>IF(I307=0,0,H307/I307)</f>
        <v>0</v>
      </c>
    </row>
    <row r="308">
      <c r="A308" s="24" t="str">
        <v>2025-08</v>
      </c>
      <c r="B308" s="24" t="str">
        <v>비교 반영</v>
      </c>
      <c r="C308" s="24" t="str">
        <v>안양시 만안구</v>
      </c>
      <c r="D308" s="24" t="str">
        <v>공장창고</v>
      </c>
      <c r="E308" s="26">
        <v>4</v>
      </c>
      <c r="F308" s="26">
        <v>4</v>
      </c>
      <c r="G308" s="26">
        <v>0</v>
      </c>
      <c r="H308" s="26">
        <v>0</v>
      </c>
      <c r="I308" s="26">
        <f>G308+H308</f>
        <v>0</v>
      </c>
      <c r="J308" s="26">
        <f>SUM(F308:H308)</f>
        <v>4</v>
      </c>
      <c r="K308" s="26">
        <f>E308-J308</f>
        <v>0</v>
      </c>
      <c r="L308" s="27">
        <v>3972500000</v>
      </c>
      <c r="M308" s="45">
        <v>344.95</v>
      </c>
      <c r="N308" s="27">
        <v>993125000</v>
      </c>
      <c r="O308" s="27">
        <v>38069955</v>
      </c>
      <c r="P308" s="37">
        <f>IF(I308=0,0,H308/I308)</f>
        <v>0</v>
      </c>
    </row>
    <row r="309">
      <c r="A309" s="24" t="str">
        <v>2025-08</v>
      </c>
      <c r="B309" s="24" t="str">
        <v>비교 반영</v>
      </c>
      <c r="C309" s="24" t="str">
        <v>안양시 만안구</v>
      </c>
      <c r="D309" s="24" t="str">
        <v>다가구 매매</v>
      </c>
      <c r="E309" s="26">
        <v>3</v>
      </c>
      <c r="F309" s="26">
        <v>3</v>
      </c>
      <c r="G309" s="26">
        <v>0</v>
      </c>
      <c r="H309" s="26">
        <v>0</v>
      </c>
      <c r="I309" s="26">
        <f>G309+H309</f>
        <v>0</v>
      </c>
      <c r="J309" s="26">
        <f>SUM(F309:H309)</f>
        <v>3</v>
      </c>
      <c r="K309" s="26">
        <f>E309-J309</f>
        <v>0</v>
      </c>
      <c r="L309" s="27">
        <v>1746000000</v>
      </c>
      <c r="M309" s="45">
        <v>554.185</v>
      </c>
      <c r="N309" s="27">
        <v>582000000</v>
      </c>
      <c r="O309" s="27">
        <v>10415115</v>
      </c>
      <c r="P309" s="37">
        <f>IF(I309=0,0,H309/I309)</f>
        <v>0</v>
      </c>
    </row>
    <row r="310">
      <c r="A310" s="24" t="str">
        <v>2025-08</v>
      </c>
      <c r="B310" s="24" t="str">
        <v>비교 반영</v>
      </c>
      <c r="C310" s="24" t="str">
        <v>안양시 만안구</v>
      </c>
      <c r="D310" s="24" t="str">
        <v>다가구 전월세</v>
      </c>
      <c r="E310" s="26">
        <v>169</v>
      </c>
      <c r="F310" s="26">
        <v>0</v>
      </c>
      <c r="G310" s="26">
        <v>41</v>
      </c>
      <c r="H310" s="26">
        <v>128</v>
      </c>
      <c r="I310" s="26">
        <f>G310+H310</f>
        <v>169</v>
      </c>
      <c r="J310" s="26">
        <f>SUM(F310:H310)</f>
        <v>169</v>
      </c>
      <c r="K310" s="26">
        <f>E310-J310</f>
        <v>0</v>
      </c>
      <c r="L310" s="27">
        <v>9149800000</v>
      </c>
      <c r="M310" s="45">
        <v>7647.97</v>
      </c>
      <c r="N310" s="27">
        <v>54140828</v>
      </c>
      <c r="O310" s="27">
        <v>3954941</v>
      </c>
      <c r="P310" s="37">
        <f>IF(I310=0,0,H310/I310)</f>
        <v>0.757396449704142</v>
      </c>
    </row>
    <row r="311">
      <c r="A311" s="24" t="str">
        <v>2025-08</v>
      </c>
      <c r="B311" s="24" t="str">
        <v>비교 반영</v>
      </c>
      <c r="C311" s="24" t="str">
        <v>안양시 만안구</v>
      </c>
      <c r="D311" s="24" t="str">
        <v>다세대 매매</v>
      </c>
      <c r="E311" s="26">
        <v>53</v>
      </c>
      <c r="F311" s="26">
        <v>53</v>
      </c>
      <c r="G311" s="26">
        <v>0</v>
      </c>
      <c r="H311" s="26">
        <v>0</v>
      </c>
      <c r="I311" s="26">
        <f>G311+H311</f>
        <v>0</v>
      </c>
      <c r="J311" s="26">
        <f>SUM(F311:H311)</f>
        <v>53</v>
      </c>
      <c r="K311" s="26">
        <f>E311-J311</f>
        <v>0</v>
      </c>
      <c r="L311" s="27">
        <v>11260500000</v>
      </c>
      <c r="M311" s="45">
        <v>2613.55</v>
      </c>
      <c r="N311" s="27">
        <v>212462264</v>
      </c>
      <c r="O311" s="27">
        <v>14243000</v>
      </c>
      <c r="P311" s="37">
        <f>IF(I311=0,0,H311/I311)</f>
        <v>0</v>
      </c>
    </row>
    <row r="312">
      <c r="A312" s="24" t="str">
        <v>2025-08</v>
      </c>
      <c r="B312" s="24" t="str">
        <v>비교 반영</v>
      </c>
      <c r="C312" s="24" t="str">
        <v>안양시 만안구</v>
      </c>
      <c r="D312" s="24" t="str">
        <v>다세대 전월세</v>
      </c>
      <c r="E312" s="26">
        <v>153</v>
      </c>
      <c r="F312" s="26">
        <v>0</v>
      </c>
      <c r="G312" s="26">
        <v>66</v>
      </c>
      <c r="H312" s="26">
        <v>87</v>
      </c>
      <c r="I312" s="26">
        <f>G312+H312</f>
        <v>153</v>
      </c>
      <c r="J312" s="26">
        <f>SUM(F312:H312)</f>
        <v>153</v>
      </c>
      <c r="K312" s="26">
        <f>E312-J312</f>
        <v>0</v>
      </c>
      <c r="L312" s="27">
        <v>13604150000</v>
      </c>
      <c r="M312" s="45">
        <v>6556.187</v>
      </c>
      <c r="N312" s="27">
        <v>88916013</v>
      </c>
      <c r="O312" s="27">
        <v>6859535</v>
      </c>
      <c r="P312" s="37">
        <f>IF(I312=0,0,H312/I312)</f>
        <v>0.5686274509803921</v>
      </c>
    </row>
    <row r="313">
      <c r="A313" s="24" t="str">
        <v>2025-08</v>
      </c>
      <c r="B313" s="24" t="str">
        <v>비교 반영</v>
      </c>
      <c r="C313" s="24" t="str">
        <v>안양시 만안구</v>
      </c>
      <c r="D313" s="24" t="str">
        <v>분양권</v>
      </c>
      <c r="E313" s="26">
        <v>1</v>
      </c>
      <c r="F313" s="26">
        <v>1</v>
      </c>
      <c r="G313" s="26">
        <v>0</v>
      </c>
      <c r="H313" s="26">
        <v>0</v>
      </c>
      <c r="I313" s="26">
        <f>G313+H313</f>
        <v>0</v>
      </c>
      <c r="J313" s="26">
        <f>SUM(F313:H313)</f>
        <v>1</v>
      </c>
      <c r="K313" s="26">
        <f>E313-J313</f>
        <v>0</v>
      </c>
      <c r="L313" s="27">
        <v>990000000</v>
      </c>
      <c r="M313" s="45">
        <v>59.9</v>
      </c>
      <c r="N313" s="27">
        <v>990000000</v>
      </c>
      <c r="O313" s="27">
        <v>54636513</v>
      </c>
      <c r="P313" s="37">
        <f>IF(I313=0,0,H313/I313)</f>
        <v>0</v>
      </c>
    </row>
    <row r="314">
      <c r="A314" s="24" t="str">
        <v>2025-08</v>
      </c>
      <c r="B314" s="24" t="str">
        <v>비교 반영</v>
      </c>
      <c r="C314" s="24" t="str">
        <v>안양시 만안구</v>
      </c>
      <c r="D314" s="24" t="str">
        <v>상가</v>
      </c>
      <c r="E314" s="26">
        <v>7</v>
      </c>
      <c r="F314" s="26">
        <v>7</v>
      </c>
      <c r="G314" s="26">
        <v>0</v>
      </c>
      <c r="H314" s="26">
        <v>0</v>
      </c>
      <c r="I314" s="26">
        <f>G314+H314</f>
        <v>0</v>
      </c>
      <c r="J314" s="26">
        <f>SUM(F314:H314)</f>
        <v>7</v>
      </c>
      <c r="K314" s="26">
        <f>E314-J314</f>
        <v>0</v>
      </c>
      <c r="L314" s="27">
        <v>7129270000</v>
      </c>
      <c r="M314" s="45">
        <v>553.11</v>
      </c>
      <c r="N314" s="27">
        <v>1018467143</v>
      </c>
      <c r="O314" s="27">
        <v>42609669</v>
      </c>
      <c r="P314" s="37">
        <f>IF(I314=0,0,H314/I314)</f>
        <v>0</v>
      </c>
    </row>
    <row r="315">
      <c r="A315" s="24" t="str">
        <v>2025-08</v>
      </c>
      <c r="B315" s="24" t="str">
        <v>비교 반영</v>
      </c>
      <c r="C315" s="24" t="str">
        <v>안양시 만안구</v>
      </c>
      <c r="D315" s="24" t="str">
        <v>아파트 매매</v>
      </c>
      <c r="E315" s="26">
        <v>139</v>
      </c>
      <c r="F315" s="26">
        <v>139</v>
      </c>
      <c r="G315" s="26">
        <v>0</v>
      </c>
      <c r="H315" s="26">
        <v>0</v>
      </c>
      <c r="I315" s="26">
        <f>G315+H315</f>
        <v>0</v>
      </c>
      <c r="J315" s="26">
        <f>SUM(F315:H315)</f>
        <v>139</v>
      </c>
      <c r="K315" s="26">
        <f>E315-J315</f>
        <v>0</v>
      </c>
      <c r="L315" s="27">
        <v>77231000000</v>
      </c>
      <c r="M315" s="45">
        <v>9824.114</v>
      </c>
      <c r="N315" s="27">
        <v>555618705</v>
      </c>
      <c r="O315" s="27">
        <v>25988001</v>
      </c>
      <c r="P315" s="37">
        <f>IF(I315=0,0,H315/I315)</f>
        <v>0</v>
      </c>
    </row>
    <row r="316">
      <c r="A316" s="24" t="str">
        <v>2025-08</v>
      </c>
      <c r="B316" s="24" t="str">
        <v>비교 반영</v>
      </c>
      <c r="C316" s="24" t="str">
        <v>안양시 만안구</v>
      </c>
      <c r="D316" s="24" t="str">
        <v>아파트 전월세</v>
      </c>
      <c r="E316" s="26">
        <v>229</v>
      </c>
      <c r="F316" s="26">
        <v>0</v>
      </c>
      <c r="G316" s="26">
        <v>151</v>
      </c>
      <c r="H316" s="26">
        <v>78</v>
      </c>
      <c r="I316" s="26">
        <f>G316+H316</f>
        <v>229</v>
      </c>
      <c r="J316" s="26">
        <f>SUM(F316:H316)</f>
        <v>229</v>
      </c>
      <c r="K316" s="26">
        <f>E316-J316</f>
        <v>0</v>
      </c>
      <c r="L316" s="27">
        <v>58808210000</v>
      </c>
      <c r="M316" s="45">
        <v>14609.147</v>
      </c>
      <c r="N316" s="27">
        <v>256804410</v>
      </c>
      <c r="O316" s="27">
        <v>13307231</v>
      </c>
      <c r="P316" s="37">
        <f>IF(I316=0,0,H316/I316)</f>
        <v>0.3406113537117904</v>
      </c>
    </row>
    <row r="317">
      <c r="A317" s="24" t="str">
        <v>2025-08</v>
      </c>
      <c r="B317" s="24" t="str">
        <v>비교 반영</v>
      </c>
      <c r="C317" s="24" t="str">
        <v>안양시 만안구</v>
      </c>
      <c r="D317" s="24" t="str">
        <v>오피스텔 매매</v>
      </c>
      <c r="E317" s="26">
        <v>23</v>
      </c>
      <c r="F317" s="26">
        <v>23</v>
      </c>
      <c r="G317" s="26">
        <v>0</v>
      </c>
      <c r="H317" s="26">
        <v>0</v>
      </c>
      <c r="I317" s="26">
        <f>G317+H317</f>
        <v>0</v>
      </c>
      <c r="J317" s="26">
        <f>SUM(F317:H317)</f>
        <v>23</v>
      </c>
      <c r="K317" s="26">
        <f>E317-J317</f>
        <v>0</v>
      </c>
      <c r="L317" s="27">
        <v>4493400000</v>
      </c>
      <c r="M317" s="45">
        <v>937.099</v>
      </c>
      <c r="N317" s="27">
        <v>195365217</v>
      </c>
      <c r="O317" s="27">
        <v>15851275</v>
      </c>
      <c r="P317" s="37">
        <f>IF(I317=0,0,H317/I317)</f>
        <v>0</v>
      </c>
    </row>
    <row r="318">
      <c r="A318" s="24" t="str">
        <v>2025-08</v>
      </c>
      <c r="B318" s="24" t="str">
        <v>비교 반영</v>
      </c>
      <c r="C318" s="24" t="str">
        <v>안양시 만안구</v>
      </c>
      <c r="D318" s="24" t="str">
        <v>오피스텔 전월세</v>
      </c>
      <c r="E318" s="26">
        <v>103</v>
      </c>
      <c r="F318" s="26">
        <v>0</v>
      </c>
      <c r="G318" s="26">
        <v>33</v>
      </c>
      <c r="H318" s="26">
        <v>70</v>
      </c>
      <c r="I318" s="26">
        <f>G318+H318</f>
        <v>103</v>
      </c>
      <c r="J318" s="26">
        <f>SUM(F318:H318)</f>
        <v>103</v>
      </c>
      <c r="K318" s="26">
        <f>E318-J318</f>
        <v>0</v>
      </c>
      <c r="L318" s="27">
        <v>11134090000</v>
      </c>
      <c r="M318" s="45">
        <v>4624.12</v>
      </c>
      <c r="N318" s="27">
        <v>108097961</v>
      </c>
      <c r="O318" s="27">
        <v>7959765</v>
      </c>
      <c r="P318" s="37">
        <f>IF(I318=0,0,H318/I318)</f>
        <v>0.6796116504854369</v>
      </c>
    </row>
    <row r="319">
      <c r="A319" s="24" t="str">
        <v>2025-08</v>
      </c>
      <c r="B319" s="24" t="str">
        <v>비교 반영</v>
      </c>
      <c r="C319" s="24" t="str">
        <v>안양시 만안구</v>
      </c>
      <c r="D319" s="24" t="str">
        <v>토지</v>
      </c>
      <c r="E319" s="26">
        <v>12</v>
      </c>
      <c r="F319" s="26">
        <v>12</v>
      </c>
      <c r="G319" s="26">
        <v>0</v>
      </c>
      <c r="H319" s="26">
        <v>0</v>
      </c>
      <c r="I319" s="26">
        <f>G319+H319</f>
        <v>0</v>
      </c>
      <c r="J319" s="26">
        <f>SUM(F319:H319)</f>
        <v>12</v>
      </c>
      <c r="K319" s="26">
        <f>E319-J319</f>
        <v>0</v>
      </c>
      <c r="L319" s="27">
        <v>1818850000</v>
      </c>
      <c r="M319" s="45">
        <v>964.92</v>
      </c>
      <c r="N319" s="27">
        <v>151570833</v>
      </c>
      <c r="O319" s="27">
        <v>6231322</v>
      </c>
      <c r="P319" s="37">
        <f>IF(I319=0,0,H319/I319)</f>
        <v>0</v>
      </c>
    </row>
    <row r="320">
      <c r="A320" s="24" t="str">
        <v>2025-08</v>
      </c>
      <c r="B320" s="24" t="str">
        <v>비교 반영</v>
      </c>
      <c r="C320" s="24" t="str">
        <v>양주시</v>
      </c>
      <c r="D320" s="24" t="str">
        <v>공장창고</v>
      </c>
      <c r="E320" s="26">
        <v>14</v>
      </c>
      <c r="F320" s="26">
        <v>14</v>
      </c>
      <c r="G320" s="26">
        <v>0</v>
      </c>
      <c r="H320" s="26">
        <v>0</v>
      </c>
      <c r="I320" s="26">
        <f>G320+H320</f>
        <v>0</v>
      </c>
      <c r="J320" s="26">
        <f>SUM(F320:H320)</f>
        <v>14</v>
      </c>
      <c r="K320" s="26">
        <f>E320-J320</f>
        <v>0</v>
      </c>
      <c r="L320" s="27">
        <v>10184140000</v>
      </c>
      <c r="M320" s="45">
        <v>8158.57</v>
      </c>
      <c r="N320" s="27">
        <v>727438571</v>
      </c>
      <c r="O320" s="27">
        <v>4126529</v>
      </c>
      <c r="P320" s="37">
        <f>IF(I320=0,0,H320/I320)</f>
        <v>0</v>
      </c>
    </row>
    <row r="321">
      <c r="A321" s="24" t="str">
        <v>2025-08</v>
      </c>
      <c r="B321" s="24" t="str">
        <v>비교 반영</v>
      </c>
      <c r="C321" s="24" t="str">
        <v>양주시</v>
      </c>
      <c r="D321" s="24" t="str">
        <v>다가구 매매</v>
      </c>
      <c r="E321" s="26">
        <v>4</v>
      </c>
      <c r="F321" s="26">
        <v>4</v>
      </c>
      <c r="G321" s="26">
        <v>0</v>
      </c>
      <c r="H321" s="26">
        <v>0</v>
      </c>
      <c r="I321" s="26">
        <f>G321+H321</f>
        <v>0</v>
      </c>
      <c r="J321" s="26">
        <f>SUM(F321:H321)</f>
        <v>4</v>
      </c>
      <c r="K321" s="26">
        <f>E321-J321</f>
        <v>0</v>
      </c>
      <c r="L321" s="27">
        <v>1425000000</v>
      </c>
      <c r="M321" s="45">
        <v>464.97</v>
      </c>
      <c r="N321" s="27">
        <v>356250000</v>
      </c>
      <c r="O321" s="27">
        <v>10131285</v>
      </c>
      <c r="P321" s="37">
        <f>IF(I321=0,0,H321/I321)</f>
        <v>0</v>
      </c>
    </row>
    <row r="322">
      <c r="A322" s="24" t="str">
        <v>2025-08</v>
      </c>
      <c r="B322" s="24" t="str">
        <v>비교 반영</v>
      </c>
      <c r="C322" s="24" t="str">
        <v>양주시</v>
      </c>
      <c r="D322" s="24" t="str">
        <v>다가구 전월세</v>
      </c>
      <c r="E322" s="26">
        <v>109</v>
      </c>
      <c r="F322" s="26">
        <v>0</v>
      </c>
      <c r="G322" s="26">
        <v>8</v>
      </c>
      <c r="H322" s="26">
        <v>101</v>
      </c>
      <c r="I322" s="26">
        <f>G322+H322</f>
        <v>109</v>
      </c>
      <c r="J322" s="26">
        <f>SUM(F322:H322)</f>
        <v>109</v>
      </c>
      <c r="K322" s="26">
        <f>E322-J322</f>
        <v>0</v>
      </c>
      <c r="L322" s="27">
        <v>1915000000</v>
      </c>
      <c r="M322" s="45">
        <v>5608.828</v>
      </c>
      <c r="N322" s="27">
        <v>17568807</v>
      </c>
      <c r="O322" s="27">
        <v>1128681</v>
      </c>
      <c r="P322" s="37">
        <f>IF(I322=0,0,H322/I322)</f>
        <v>0.926605504587156</v>
      </c>
    </row>
    <row r="323">
      <c r="A323" s="24" t="str">
        <v>2025-08</v>
      </c>
      <c r="B323" s="24" t="str">
        <v>비교 반영</v>
      </c>
      <c r="C323" s="24" t="str">
        <v>양주시</v>
      </c>
      <c r="D323" s="24" t="str">
        <v>다세대 매매</v>
      </c>
      <c r="E323" s="26">
        <v>46</v>
      </c>
      <c r="F323" s="26">
        <v>46</v>
      </c>
      <c r="G323" s="26">
        <v>0</v>
      </c>
      <c r="H323" s="26">
        <v>0</v>
      </c>
      <c r="I323" s="26">
        <f>G323+H323</f>
        <v>0</v>
      </c>
      <c r="J323" s="26">
        <f>SUM(F323:H323)</f>
        <v>46</v>
      </c>
      <c r="K323" s="26">
        <f>E323-J323</f>
        <v>0</v>
      </c>
      <c r="L323" s="27">
        <v>22561720000</v>
      </c>
      <c r="M323" s="45">
        <v>3597.205</v>
      </c>
      <c r="N323" s="27">
        <v>490472174</v>
      </c>
      <c r="O323" s="27">
        <v>20733930</v>
      </c>
      <c r="P323" s="37">
        <f>IF(I323=0,0,H323/I323)</f>
        <v>0</v>
      </c>
    </row>
    <row r="324">
      <c r="A324" s="24" t="str">
        <v>2025-08</v>
      </c>
      <c r="B324" s="24" t="str">
        <v>비교 반영</v>
      </c>
      <c r="C324" s="24" t="str">
        <v>양주시</v>
      </c>
      <c r="D324" s="24" t="str">
        <v>다세대 전월세</v>
      </c>
      <c r="E324" s="26">
        <v>40</v>
      </c>
      <c r="F324" s="26">
        <v>0</v>
      </c>
      <c r="G324" s="26">
        <v>9</v>
      </c>
      <c r="H324" s="26">
        <v>31</v>
      </c>
      <c r="I324" s="26">
        <f>G324+H324</f>
        <v>40</v>
      </c>
      <c r="J324" s="26">
        <f>SUM(F324:H324)</f>
        <v>40</v>
      </c>
      <c r="K324" s="26">
        <f>E324-J324</f>
        <v>0</v>
      </c>
      <c r="L324" s="27">
        <v>1797830000</v>
      </c>
      <c r="M324" s="45">
        <v>2100.978</v>
      </c>
      <c r="N324" s="27">
        <v>44945750</v>
      </c>
      <c r="O324" s="27">
        <v>2828797</v>
      </c>
      <c r="P324" s="37">
        <f>IF(I324=0,0,H324/I324)</f>
        <v>0.775</v>
      </c>
    </row>
    <row r="325">
      <c r="A325" s="24" t="str">
        <v>2025-08</v>
      </c>
      <c r="B325" s="24" t="str">
        <v>비교 반영</v>
      </c>
      <c r="C325" s="24" t="str">
        <v>양주시</v>
      </c>
      <c r="D325" s="24" t="str">
        <v>분양권</v>
      </c>
      <c r="E325" s="26">
        <v>13</v>
      </c>
      <c r="F325" s="26">
        <v>13</v>
      </c>
      <c r="G325" s="26">
        <v>0</v>
      </c>
      <c r="H325" s="26">
        <v>0</v>
      </c>
      <c r="I325" s="26">
        <f>G325+H325</f>
        <v>0</v>
      </c>
      <c r="J325" s="26">
        <f>SUM(F325:H325)</f>
        <v>13</v>
      </c>
      <c r="K325" s="26">
        <f>E325-J325</f>
        <v>0</v>
      </c>
      <c r="L325" s="27">
        <v>5751020000</v>
      </c>
      <c r="M325" s="45">
        <v>993.18</v>
      </c>
      <c r="N325" s="27">
        <v>442386154</v>
      </c>
      <c r="O325" s="27">
        <v>19142185</v>
      </c>
      <c r="P325" s="37">
        <f>IF(I325=0,0,H325/I325)</f>
        <v>0</v>
      </c>
    </row>
    <row r="326">
      <c r="A326" s="24" t="str">
        <v>2025-08</v>
      </c>
      <c r="B326" s="24" t="str">
        <v>비교 반영</v>
      </c>
      <c r="C326" s="24" t="str">
        <v>양주시</v>
      </c>
      <c r="D326" s="24" t="str">
        <v>상가</v>
      </c>
      <c r="E326" s="26">
        <v>23</v>
      </c>
      <c r="F326" s="26">
        <v>23</v>
      </c>
      <c r="G326" s="26">
        <v>0</v>
      </c>
      <c r="H326" s="26">
        <v>0</v>
      </c>
      <c r="I326" s="26">
        <f>G326+H326</f>
        <v>0</v>
      </c>
      <c r="J326" s="26">
        <f>SUM(F326:H326)</f>
        <v>23</v>
      </c>
      <c r="K326" s="26">
        <f>E326-J326</f>
        <v>0</v>
      </c>
      <c r="L326" s="27">
        <v>16024150000</v>
      </c>
      <c r="M326" s="45">
        <v>4599.29</v>
      </c>
      <c r="N326" s="27">
        <v>696702174</v>
      </c>
      <c r="O326" s="27">
        <v>11517516</v>
      </c>
      <c r="P326" s="37">
        <f>IF(I326=0,0,H326/I326)</f>
        <v>0</v>
      </c>
    </row>
    <row r="327">
      <c r="A327" s="24" t="str">
        <v>2025-08</v>
      </c>
      <c r="B327" s="24" t="str">
        <v>비교 반영</v>
      </c>
      <c r="C327" s="24" t="str">
        <v>양주시</v>
      </c>
      <c r="D327" s="24" t="str">
        <v>아파트 매매</v>
      </c>
      <c r="E327" s="26">
        <v>168</v>
      </c>
      <c r="F327" s="26">
        <v>168</v>
      </c>
      <c r="G327" s="26">
        <v>0</v>
      </c>
      <c r="H327" s="26">
        <v>0</v>
      </c>
      <c r="I327" s="26">
        <f>G327+H327</f>
        <v>0</v>
      </c>
      <c r="J327" s="26">
        <f>SUM(F327:H327)</f>
        <v>168</v>
      </c>
      <c r="K327" s="26">
        <f>E327-J327</f>
        <v>0</v>
      </c>
      <c r="L327" s="27">
        <v>50477860000</v>
      </c>
      <c r="M327" s="45">
        <v>12623.999</v>
      </c>
      <c r="N327" s="27">
        <v>300463452</v>
      </c>
      <c r="O327" s="27">
        <v>13218391</v>
      </c>
      <c r="P327" s="37">
        <f>IF(I327=0,0,H327/I327)</f>
        <v>0</v>
      </c>
    </row>
    <row r="328">
      <c r="A328" s="24" t="str">
        <v>2025-08</v>
      </c>
      <c r="B328" s="24" t="str">
        <v>비교 반영</v>
      </c>
      <c r="C328" s="24" t="str">
        <v>양주시</v>
      </c>
      <c r="D328" s="24" t="str">
        <v>아파트 전월세</v>
      </c>
      <c r="E328" s="26">
        <v>791</v>
      </c>
      <c r="F328" s="26">
        <v>0</v>
      </c>
      <c r="G328" s="26">
        <v>305</v>
      </c>
      <c r="H328" s="26">
        <v>486</v>
      </c>
      <c r="I328" s="26">
        <f>G328+H328</f>
        <v>791</v>
      </c>
      <c r="J328" s="26">
        <f>SUM(F328:H328)</f>
        <v>791</v>
      </c>
      <c r="K328" s="26">
        <f>E328-J328</f>
        <v>0</v>
      </c>
      <c r="L328" s="27">
        <v>82172510000</v>
      </c>
      <c r="M328" s="45">
        <v>56569.222</v>
      </c>
      <c r="N328" s="27">
        <v>103884336</v>
      </c>
      <c r="O328" s="27">
        <v>4801987</v>
      </c>
      <c r="P328" s="37">
        <f>IF(I328=0,0,H328/I328)</f>
        <v>0.6144121365360303</v>
      </c>
    </row>
    <row r="329">
      <c r="A329" s="24" t="str">
        <v>2025-08</v>
      </c>
      <c r="B329" s="24" t="str">
        <v>비교 반영</v>
      </c>
      <c r="C329" s="24" t="str">
        <v>양주시</v>
      </c>
      <c r="D329" s="24" t="str">
        <v>오피스텔 매매</v>
      </c>
      <c r="E329" s="26">
        <v>2</v>
      </c>
      <c r="F329" s="26">
        <v>2</v>
      </c>
      <c r="G329" s="26">
        <v>0</v>
      </c>
      <c r="H329" s="26">
        <v>0</v>
      </c>
      <c r="I329" s="26">
        <f>G329+H329</f>
        <v>0</v>
      </c>
      <c r="J329" s="26">
        <f>SUM(F329:H329)</f>
        <v>2</v>
      </c>
      <c r="K329" s="26">
        <f>E329-J329</f>
        <v>0</v>
      </c>
      <c r="L329" s="27">
        <v>399000000</v>
      </c>
      <c r="M329" s="45">
        <v>89.549</v>
      </c>
      <c r="N329" s="27">
        <v>199500000</v>
      </c>
      <c r="O329" s="27">
        <v>14729458</v>
      </c>
      <c r="P329" s="37">
        <f>IF(I329=0,0,H329/I329)</f>
        <v>0</v>
      </c>
    </row>
    <row r="330">
      <c r="A330" s="24" t="str">
        <v>2025-08</v>
      </c>
      <c r="B330" s="24" t="str">
        <v>비교 반영</v>
      </c>
      <c r="C330" s="24" t="str">
        <v>양주시</v>
      </c>
      <c r="D330" s="24" t="str">
        <v>오피스텔 전월세</v>
      </c>
      <c r="E330" s="26">
        <v>13</v>
      </c>
      <c r="F330" s="26">
        <v>0</v>
      </c>
      <c r="G330" s="26">
        <v>5</v>
      </c>
      <c r="H330" s="26">
        <v>8</v>
      </c>
      <c r="I330" s="26">
        <f>G330+H330</f>
        <v>13</v>
      </c>
      <c r="J330" s="26">
        <f>SUM(F330:H330)</f>
        <v>13</v>
      </c>
      <c r="K330" s="26">
        <f>E330-J330</f>
        <v>0</v>
      </c>
      <c r="L330" s="27">
        <v>620300000</v>
      </c>
      <c r="M330" s="45">
        <v>443.88</v>
      </c>
      <c r="N330" s="27">
        <v>47715385</v>
      </c>
      <c r="O330" s="27">
        <v>4619668</v>
      </c>
      <c r="P330" s="37">
        <f>IF(I330=0,0,H330/I330)</f>
        <v>0.6153846153846154</v>
      </c>
    </row>
    <row r="331">
      <c r="A331" s="24" t="str">
        <v>2025-08</v>
      </c>
      <c r="B331" s="24" t="str">
        <v>비교 반영</v>
      </c>
      <c r="C331" s="24" t="str">
        <v>양주시</v>
      </c>
      <c r="D331" s="24" t="str">
        <v>토지</v>
      </c>
      <c r="E331" s="26">
        <v>132</v>
      </c>
      <c r="F331" s="26">
        <v>132</v>
      </c>
      <c r="G331" s="26">
        <v>0</v>
      </c>
      <c r="H331" s="26">
        <v>0</v>
      </c>
      <c r="I331" s="26">
        <f>G331+H331</f>
        <v>0</v>
      </c>
      <c r="J331" s="26">
        <f>SUM(F331:H331)</f>
        <v>132</v>
      </c>
      <c r="K331" s="26">
        <f>E331-J331</f>
        <v>0</v>
      </c>
      <c r="L331" s="27">
        <v>39758360000</v>
      </c>
      <c r="M331" s="45">
        <v>235617.45</v>
      </c>
      <c r="N331" s="27">
        <v>301199697</v>
      </c>
      <c r="O331" s="27">
        <v>557822</v>
      </c>
      <c r="P331" s="37">
        <f>IF(I331=0,0,H331/I331)</f>
        <v>0</v>
      </c>
    </row>
    <row r="332">
      <c r="A332" s="24" t="str">
        <v>2025-08</v>
      </c>
      <c r="B332" s="24" t="str">
        <v>비교 반영</v>
      </c>
      <c r="C332" s="24" t="str">
        <v>양평군</v>
      </c>
      <c r="D332" s="24" t="str">
        <v>공장창고</v>
      </c>
      <c r="E332" s="26">
        <v>2</v>
      </c>
      <c r="F332" s="26">
        <v>2</v>
      </c>
      <c r="G332" s="26">
        <v>0</v>
      </c>
      <c r="H332" s="26">
        <v>0</v>
      </c>
      <c r="I332" s="26">
        <f>G332+H332</f>
        <v>0</v>
      </c>
      <c r="J332" s="26">
        <f>SUM(F332:H332)</f>
        <v>2</v>
      </c>
      <c r="K332" s="26">
        <f>E332-J332</f>
        <v>0</v>
      </c>
      <c r="L332" s="27">
        <v>1999830000</v>
      </c>
      <c r="M332" s="45">
        <v>1620.04</v>
      </c>
      <c r="N332" s="27">
        <v>999915000</v>
      </c>
      <c r="O332" s="27">
        <v>4080768</v>
      </c>
      <c r="P332" s="37">
        <f>IF(I332=0,0,H332/I332)</f>
        <v>0</v>
      </c>
    </row>
    <row r="333">
      <c r="A333" s="24" t="str">
        <v>2025-08</v>
      </c>
      <c r="B333" s="24" t="str">
        <v>비교 반영</v>
      </c>
      <c r="C333" s="24" t="str">
        <v>양평군</v>
      </c>
      <c r="D333" s="24" t="str">
        <v>다가구 매매</v>
      </c>
      <c r="E333" s="26">
        <v>35</v>
      </c>
      <c r="F333" s="26">
        <v>35</v>
      </c>
      <c r="G333" s="26">
        <v>0</v>
      </c>
      <c r="H333" s="26">
        <v>0</v>
      </c>
      <c r="I333" s="26">
        <f>G333+H333</f>
        <v>0</v>
      </c>
      <c r="J333" s="26">
        <f>SUM(F333:H333)</f>
        <v>35</v>
      </c>
      <c r="K333" s="26">
        <f>E333-J333</f>
        <v>0</v>
      </c>
      <c r="L333" s="27">
        <v>13715020000</v>
      </c>
      <c r="M333" s="45">
        <v>5370.355</v>
      </c>
      <c r="N333" s="27">
        <v>391857714</v>
      </c>
      <c r="O333" s="27">
        <v>8442441</v>
      </c>
      <c r="P333" s="37">
        <f>IF(I333=0,0,H333/I333)</f>
        <v>0</v>
      </c>
    </row>
    <row r="334">
      <c r="A334" s="24" t="str">
        <v>2025-08</v>
      </c>
      <c r="B334" s="24" t="str">
        <v>비교 반영</v>
      </c>
      <c r="C334" s="24" t="str">
        <v>양평군</v>
      </c>
      <c r="D334" s="24" t="str">
        <v>다가구 전월세</v>
      </c>
      <c r="E334" s="26">
        <v>114</v>
      </c>
      <c r="F334" s="26">
        <v>0</v>
      </c>
      <c r="G334" s="26">
        <v>40</v>
      </c>
      <c r="H334" s="26">
        <v>74</v>
      </c>
      <c r="I334" s="26">
        <f>G334+H334</f>
        <v>114</v>
      </c>
      <c r="J334" s="26">
        <f>SUM(F334:H334)</f>
        <v>114</v>
      </c>
      <c r="K334" s="26">
        <f>E334-J334</f>
        <v>0</v>
      </c>
      <c r="L334" s="27">
        <v>9118800000</v>
      </c>
      <c r="M334" s="45">
        <v>8925.507</v>
      </c>
      <c r="N334" s="27">
        <v>79989474</v>
      </c>
      <c r="O334" s="27">
        <v>3377376</v>
      </c>
      <c r="P334" s="37">
        <f>IF(I334=0,0,H334/I334)</f>
        <v>0.6491228070175439</v>
      </c>
    </row>
    <row r="335">
      <c r="A335" s="24" t="str">
        <v>2025-08</v>
      </c>
      <c r="B335" s="24" t="str">
        <v>비교 반영</v>
      </c>
      <c r="C335" s="24" t="str">
        <v>양평군</v>
      </c>
      <c r="D335" s="24" t="str">
        <v>다세대 매매</v>
      </c>
      <c r="E335" s="26">
        <v>14</v>
      </c>
      <c r="F335" s="26">
        <v>14</v>
      </c>
      <c r="G335" s="26">
        <v>0</v>
      </c>
      <c r="H335" s="26">
        <v>0</v>
      </c>
      <c r="I335" s="26">
        <f>G335+H335</f>
        <v>0</v>
      </c>
      <c r="J335" s="26">
        <f>SUM(F335:H335)</f>
        <v>14</v>
      </c>
      <c r="K335" s="26">
        <f>E335-J335</f>
        <v>0</v>
      </c>
      <c r="L335" s="27">
        <v>2375000000</v>
      </c>
      <c r="M335" s="45">
        <v>1007.392</v>
      </c>
      <c r="N335" s="27">
        <v>169642857</v>
      </c>
      <c r="O335" s="27">
        <v>7793629</v>
      </c>
      <c r="P335" s="37">
        <f>IF(I335=0,0,H335/I335)</f>
        <v>0</v>
      </c>
    </row>
    <row r="336">
      <c r="A336" s="24" t="str">
        <v>2025-08</v>
      </c>
      <c r="B336" s="24" t="str">
        <v>비교 반영</v>
      </c>
      <c r="C336" s="24" t="str">
        <v>양평군</v>
      </c>
      <c r="D336" s="24" t="str">
        <v>다세대 전월세</v>
      </c>
      <c r="E336" s="26">
        <v>52</v>
      </c>
      <c r="F336" s="26">
        <v>0</v>
      </c>
      <c r="G336" s="26">
        <v>12</v>
      </c>
      <c r="H336" s="26">
        <v>40</v>
      </c>
      <c r="I336" s="26">
        <f>G336+H336</f>
        <v>52</v>
      </c>
      <c r="J336" s="26">
        <f>SUM(F336:H336)</f>
        <v>52</v>
      </c>
      <c r="K336" s="26">
        <f>E336-J336</f>
        <v>0</v>
      </c>
      <c r="L336" s="27">
        <v>2607540000</v>
      </c>
      <c r="M336" s="45">
        <v>2899.11</v>
      </c>
      <c r="N336" s="27">
        <v>50145000</v>
      </c>
      <c r="O336" s="27">
        <v>2973315</v>
      </c>
      <c r="P336" s="37">
        <f>IF(I336=0,0,H336/I336)</f>
        <v>0.7692307692307693</v>
      </c>
    </row>
    <row r="337">
      <c r="A337" s="24" t="str">
        <v>2025-08</v>
      </c>
      <c r="B337" s="24" t="str">
        <v>비교 반영</v>
      </c>
      <c r="C337" s="24" t="str">
        <v>양평군</v>
      </c>
      <c r="D337" s="24" t="str">
        <v>분양권</v>
      </c>
      <c r="E337" s="26">
        <v>3</v>
      </c>
      <c r="F337" s="26">
        <v>3</v>
      </c>
      <c r="G337" s="26">
        <v>0</v>
      </c>
      <c r="H337" s="26">
        <v>0</v>
      </c>
      <c r="I337" s="26">
        <f>G337+H337</f>
        <v>0</v>
      </c>
      <c r="J337" s="26">
        <f>SUM(F337:H337)</f>
        <v>3</v>
      </c>
      <c r="K337" s="26">
        <f>E337-J337</f>
        <v>0</v>
      </c>
      <c r="L337" s="27">
        <v>1282510000</v>
      </c>
      <c r="M337" s="45">
        <v>209.693</v>
      </c>
      <c r="N337" s="27">
        <v>427503333</v>
      </c>
      <c r="O337" s="27">
        <v>20218616</v>
      </c>
      <c r="P337" s="37">
        <f>IF(I337=0,0,H337/I337)</f>
        <v>0</v>
      </c>
    </row>
    <row r="338">
      <c r="A338" s="24" t="str">
        <v>2025-08</v>
      </c>
      <c r="B338" s="24" t="str">
        <v>비교 반영</v>
      </c>
      <c r="C338" s="24" t="str">
        <v>양평군</v>
      </c>
      <c r="D338" s="24" t="str">
        <v>상가</v>
      </c>
      <c r="E338" s="26">
        <v>42</v>
      </c>
      <c r="F338" s="26">
        <v>42</v>
      </c>
      <c r="G338" s="26">
        <v>0</v>
      </c>
      <c r="H338" s="26">
        <v>0</v>
      </c>
      <c r="I338" s="26">
        <f>G338+H338</f>
        <v>0</v>
      </c>
      <c r="J338" s="26">
        <f>SUM(F338:H338)</f>
        <v>42</v>
      </c>
      <c r="K338" s="26">
        <f>E338-J338</f>
        <v>0</v>
      </c>
      <c r="L338" s="27">
        <v>2224660000</v>
      </c>
      <c r="M338" s="45">
        <v>990.08</v>
      </c>
      <c r="N338" s="27">
        <v>52968095</v>
      </c>
      <c r="O338" s="27">
        <v>7427933</v>
      </c>
      <c r="P338" s="37">
        <f>IF(I338=0,0,H338/I338)</f>
        <v>0</v>
      </c>
    </row>
    <row r="339">
      <c r="A339" s="24" t="str">
        <v>2025-08</v>
      </c>
      <c r="B339" s="24" t="str">
        <v>비교 반영</v>
      </c>
      <c r="C339" s="24" t="str">
        <v>양평군</v>
      </c>
      <c r="D339" s="24" t="str">
        <v>아파트 매매</v>
      </c>
      <c r="E339" s="26">
        <v>44</v>
      </c>
      <c r="F339" s="26">
        <v>44</v>
      </c>
      <c r="G339" s="26">
        <v>0</v>
      </c>
      <c r="H339" s="26">
        <v>0</v>
      </c>
      <c r="I339" s="26">
        <f>G339+H339</f>
        <v>0</v>
      </c>
      <c r="J339" s="26">
        <f>SUM(F339:H339)</f>
        <v>44</v>
      </c>
      <c r="K339" s="26">
        <f>E339-J339</f>
        <v>0</v>
      </c>
      <c r="L339" s="27">
        <v>14784650000</v>
      </c>
      <c r="M339" s="45">
        <v>3556.916</v>
      </c>
      <c r="N339" s="27">
        <v>336014773</v>
      </c>
      <c r="O339" s="27">
        <v>13740803</v>
      </c>
      <c r="P339" s="37">
        <f>IF(I339=0,0,H339/I339)</f>
        <v>0</v>
      </c>
    </row>
    <row r="340">
      <c r="A340" s="24" t="str">
        <v>2025-08</v>
      </c>
      <c r="B340" s="24" t="str">
        <v>비교 반영</v>
      </c>
      <c r="C340" s="24" t="str">
        <v>양평군</v>
      </c>
      <c r="D340" s="24" t="str">
        <v>아파트 전월세</v>
      </c>
      <c r="E340" s="26">
        <v>92</v>
      </c>
      <c r="F340" s="26">
        <v>0</v>
      </c>
      <c r="G340" s="26">
        <v>66</v>
      </c>
      <c r="H340" s="26">
        <v>26</v>
      </c>
      <c r="I340" s="26">
        <f>G340+H340</f>
        <v>92</v>
      </c>
      <c r="J340" s="26">
        <f>SUM(F340:H340)</f>
        <v>92</v>
      </c>
      <c r="K340" s="26">
        <f>E340-J340</f>
        <v>0</v>
      </c>
      <c r="L340" s="27">
        <v>17922250000</v>
      </c>
      <c r="M340" s="45">
        <v>7000.618</v>
      </c>
      <c r="N340" s="27">
        <v>194807065</v>
      </c>
      <c r="O340" s="27">
        <v>8463125</v>
      </c>
      <c r="P340" s="37">
        <f>IF(I340=0,0,H340/I340)</f>
        <v>0.2826086956521739</v>
      </c>
    </row>
    <row r="341">
      <c r="A341" s="24" t="str">
        <v>2025-08</v>
      </c>
      <c r="B341" s="24" t="str">
        <v>비교 반영</v>
      </c>
      <c r="C341" s="24" t="str">
        <v>양평군</v>
      </c>
      <c r="D341" s="24" t="str">
        <v>오피스텔 전월세</v>
      </c>
      <c r="E341" s="26">
        <v>6</v>
      </c>
      <c r="F341" s="26">
        <v>0</v>
      </c>
      <c r="G341" s="26">
        <v>0</v>
      </c>
      <c r="H341" s="26">
        <v>6</v>
      </c>
      <c r="I341" s="26">
        <f>G341+H341</f>
        <v>6</v>
      </c>
      <c r="J341" s="26">
        <f>SUM(F341:H341)</f>
        <v>6</v>
      </c>
      <c r="K341" s="26">
        <f>E341-J341</f>
        <v>0</v>
      </c>
      <c r="L341" s="27">
        <v>235000000</v>
      </c>
      <c r="M341" s="45">
        <v>321.24</v>
      </c>
      <c r="N341" s="27">
        <v>39166667</v>
      </c>
      <c r="O341" s="27">
        <v>2418315</v>
      </c>
      <c r="P341" s="37">
        <f>IF(I341=0,0,H341/I341)</f>
        <v>1</v>
      </c>
    </row>
    <row r="342">
      <c r="A342" s="24" t="str">
        <v>2025-08</v>
      </c>
      <c r="B342" s="24" t="str">
        <v>비교 반영</v>
      </c>
      <c r="C342" s="24" t="str">
        <v>양평군</v>
      </c>
      <c r="D342" s="24" t="str">
        <v>토지</v>
      </c>
      <c r="E342" s="26">
        <v>366</v>
      </c>
      <c r="F342" s="26">
        <v>366</v>
      </c>
      <c r="G342" s="26">
        <v>0</v>
      </c>
      <c r="H342" s="26">
        <v>0</v>
      </c>
      <c r="I342" s="26">
        <f>G342+H342</f>
        <v>0</v>
      </c>
      <c r="J342" s="26">
        <f>SUM(F342:H342)</f>
        <v>366</v>
      </c>
      <c r="K342" s="26">
        <f>E342-J342</f>
        <v>0</v>
      </c>
      <c r="L342" s="27">
        <v>22421410000</v>
      </c>
      <c r="M342" s="45">
        <v>895898.31</v>
      </c>
      <c r="N342" s="27">
        <v>61260683</v>
      </c>
      <c r="O342" s="27">
        <v>82733</v>
      </c>
      <c r="P342" s="37">
        <f>IF(I342=0,0,H342/I342)</f>
        <v>0</v>
      </c>
    </row>
    <row r="343">
      <c r="A343" s="24" t="str">
        <v>2025-08</v>
      </c>
      <c r="B343" s="24" t="str">
        <v>비교 반영</v>
      </c>
      <c r="C343" s="24" t="str">
        <v>여주시</v>
      </c>
      <c r="D343" s="24" t="str">
        <v>공장창고</v>
      </c>
      <c r="E343" s="26">
        <v>3</v>
      </c>
      <c r="F343" s="26">
        <v>3</v>
      </c>
      <c r="G343" s="26">
        <v>0</v>
      </c>
      <c r="H343" s="26">
        <v>0</v>
      </c>
      <c r="I343" s="26">
        <f>G343+H343</f>
        <v>0</v>
      </c>
      <c r="J343" s="26">
        <f>SUM(F343:H343)</f>
        <v>3</v>
      </c>
      <c r="K343" s="26">
        <f>E343-J343</f>
        <v>0</v>
      </c>
      <c r="L343" s="27">
        <v>2250000000</v>
      </c>
      <c r="M343" s="45">
        <v>1767.34</v>
      </c>
      <c r="N343" s="27">
        <v>750000000</v>
      </c>
      <c r="O343" s="27">
        <v>4208594</v>
      </c>
      <c r="P343" s="37">
        <f>IF(I343=0,0,H343/I343)</f>
        <v>0</v>
      </c>
    </row>
    <row r="344">
      <c r="A344" s="24" t="str">
        <v>2025-08</v>
      </c>
      <c r="B344" s="24" t="str">
        <v>비교 반영</v>
      </c>
      <c r="C344" s="24" t="str">
        <v>여주시</v>
      </c>
      <c r="D344" s="24" t="str">
        <v>다가구 매매</v>
      </c>
      <c r="E344" s="26">
        <v>27</v>
      </c>
      <c r="F344" s="26">
        <v>27</v>
      </c>
      <c r="G344" s="26">
        <v>0</v>
      </c>
      <c r="H344" s="26">
        <v>0</v>
      </c>
      <c r="I344" s="26">
        <f>G344+H344</f>
        <v>0</v>
      </c>
      <c r="J344" s="26">
        <f>SUM(F344:H344)</f>
        <v>27</v>
      </c>
      <c r="K344" s="26">
        <f>E344-J344</f>
        <v>0</v>
      </c>
      <c r="L344" s="27">
        <v>9612890000</v>
      </c>
      <c r="M344" s="45">
        <v>3938</v>
      </c>
      <c r="N344" s="27">
        <v>356032963</v>
      </c>
      <c r="O344" s="27">
        <v>8069616</v>
      </c>
      <c r="P344" s="37">
        <f>IF(I344=0,0,H344/I344)</f>
        <v>0</v>
      </c>
    </row>
    <row r="345">
      <c r="A345" s="24" t="str">
        <v>2025-08</v>
      </c>
      <c r="B345" s="24" t="str">
        <v>비교 반영</v>
      </c>
      <c r="C345" s="24" t="str">
        <v>여주시</v>
      </c>
      <c r="D345" s="24" t="str">
        <v>다가구 전월세</v>
      </c>
      <c r="E345" s="26">
        <v>151</v>
      </c>
      <c r="F345" s="26">
        <v>0</v>
      </c>
      <c r="G345" s="26">
        <v>15</v>
      </c>
      <c r="H345" s="26">
        <v>136</v>
      </c>
      <c r="I345" s="26">
        <f>G345+H345</f>
        <v>151</v>
      </c>
      <c r="J345" s="26">
        <f>SUM(F345:H345)</f>
        <v>151</v>
      </c>
      <c r="K345" s="26">
        <f>E345-J345</f>
        <v>0</v>
      </c>
      <c r="L345" s="27">
        <v>2313190000</v>
      </c>
      <c r="M345" s="45">
        <v>6584.012</v>
      </c>
      <c r="N345" s="27">
        <v>15319139</v>
      </c>
      <c r="O345" s="27">
        <v>1161436</v>
      </c>
      <c r="P345" s="37">
        <f>IF(I345=0,0,H345/I345)</f>
        <v>0.9006622516556292</v>
      </c>
    </row>
    <row r="346">
      <c r="A346" s="24" t="str">
        <v>2025-08</v>
      </c>
      <c r="B346" s="24" t="str">
        <v>비교 반영</v>
      </c>
      <c r="C346" s="24" t="str">
        <v>여주시</v>
      </c>
      <c r="D346" s="24" t="str">
        <v>다세대 매매</v>
      </c>
      <c r="E346" s="26">
        <v>15</v>
      </c>
      <c r="F346" s="26">
        <v>15</v>
      </c>
      <c r="G346" s="26">
        <v>0</v>
      </c>
      <c r="H346" s="26">
        <v>0</v>
      </c>
      <c r="I346" s="26">
        <f>G346+H346</f>
        <v>0</v>
      </c>
      <c r="J346" s="26">
        <f>SUM(F346:H346)</f>
        <v>15</v>
      </c>
      <c r="K346" s="26">
        <f>E346-J346</f>
        <v>0</v>
      </c>
      <c r="L346" s="27">
        <v>1757500000</v>
      </c>
      <c r="M346" s="45">
        <v>962.882</v>
      </c>
      <c r="N346" s="27">
        <v>117166667</v>
      </c>
      <c r="O346" s="27">
        <v>6033883</v>
      </c>
      <c r="P346" s="37">
        <f>IF(I346=0,0,H346/I346)</f>
        <v>0</v>
      </c>
    </row>
    <row r="347">
      <c r="A347" s="24" t="str">
        <v>2025-08</v>
      </c>
      <c r="B347" s="24" t="str">
        <v>비교 반영</v>
      </c>
      <c r="C347" s="24" t="str">
        <v>여주시</v>
      </c>
      <c r="D347" s="24" t="str">
        <v>다세대 전월세</v>
      </c>
      <c r="E347" s="26">
        <v>53</v>
      </c>
      <c r="F347" s="26">
        <v>0</v>
      </c>
      <c r="G347" s="26">
        <v>11</v>
      </c>
      <c r="H347" s="26">
        <v>42</v>
      </c>
      <c r="I347" s="26">
        <f>G347+H347</f>
        <v>53</v>
      </c>
      <c r="J347" s="26">
        <f>SUM(F347:H347)</f>
        <v>53</v>
      </c>
      <c r="K347" s="26">
        <f>E347-J347</f>
        <v>0</v>
      </c>
      <c r="L347" s="27">
        <v>1609050000</v>
      </c>
      <c r="M347" s="45">
        <v>2509.51</v>
      </c>
      <c r="N347" s="27">
        <v>30359434</v>
      </c>
      <c r="O347" s="27">
        <v>2119606</v>
      </c>
      <c r="P347" s="37">
        <f>IF(I347=0,0,H347/I347)</f>
        <v>0.7924528301886793</v>
      </c>
    </row>
    <row r="348">
      <c r="A348" s="24" t="str">
        <v>2025-08</v>
      </c>
      <c r="B348" s="24" t="str">
        <v>비교 반영</v>
      </c>
      <c r="C348" s="24" t="str">
        <v>여주시</v>
      </c>
      <c r="D348" s="24" t="str">
        <v>분양권</v>
      </c>
      <c r="E348" s="26">
        <v>3</v>
      </c>
      <c r="F348" s="26">
        <v>3</v>
      </c>
      <c r="G348" s="26">
        <v>0</v>
      </c>
      <c r="H348" s="26">
        <v>0</v>
      </c>
      <c r="I348" s="26">
        <f>G348+H348</f>
        <v>0</v>
      </c>
      <c r="J348" s="26">
        <f>SUM(F348:H348)</f>
        <v>3</v>
      </c>
      <c r="K348" s="26">
        <f>E348-J348</f>
        <v>0</v>
      </c>
      <c r="L348" s="27">
        <v>1707770000</v>
      </c>
      <c r="M348" s="45">
        <v>277.074</v>
      </c>
      <c r="N348" s="27">
        <v>569256667</v>
      </c>
      <c r="O348" s="27">
        <v>20375497</v>
      </c>
      <c r="P348" s="37">
        <f>IF(I348=0,0,H348/I348)</f>
        <v>0</v>
      </c>
    </row>
    <row r="349">
      <c r="A349" s="24" t="str">
        <v>2025-08</v>
      </c>
      <c r="B349" s="24" t="str">
        <v>비교 반영</v>
      </c>
      <c r="C349" s="24" t="str">
        <v>여주시</v>
      </c>
      <c r="D349" s="24" t="str">
        <v>상가</v>
      </c>
      <c r="E349" s="26">
        <v>14</v>
      </c>
      <c r="F349" s="26">
        <v>14</v>
      </c>
      <c r="G349" s="26">
        <v>0</v>
      </c>
      <c r="H349" s="26">
        <v>0</v>
      </c>
      <c r="I349" s="26">
        <f>G349+H349</f>
        <v>0</v>
      </c>
      <c r="J349" s="26">
        <f>SUM(F349:H349)</f>
        <v>14</v>
      </c>
      <c r="K349" s="26">
        <f>E349-J349</f>
        <v>0</v>
      </c>
      <c r="L349" s="27">
        <v>2930770000</v>
      </c>
      <c r="M349" s="45">
        <v>1472.82</v>
      </c>
      <c r="N349" s="27">
        <v>209340714</v>
      </c>
      <c r="O349" s="27">
        <v>6578194</v>
      </c>
      <c r="P349" s="37">
        <f>IF(I349=0,0,H349/I349)</f>
        <v>0</v>
      </c>
    </row>
    <row r="350">
      <c r="A350" s="24" t="str">
        <v>2025-08</v>
      </c>
      <c r="B350" s="24" t="str">
        <v>비교 반영</v>
      </c>
      <c r="C350" s="24" t="str">
        <v>여주시</v>
      </c>
      <c r="D350" s="24" t="str">
        <v>아파트 매매</v>
      </c>
      <c r="E350" s="26">
        <v>64</v>
      </c>
      <c r="F350" s="26">
        <v>64</v>
      </c>
      <c r="G350" s="26">
        <v>0</v>
      </c>
      <c r="H350" s="26">
        <v>0</v>
      </c>
      <c r="I350" s="26">
        <f>G350+H350</f>
        <v>0</v>
      </c>
      <c r="J350" s="26">
        <f>SUM(F350:H350)</f>
        <v>64</v>
      </c>
      <c r="K350" s="26">
        <f>E350-J350</f>
        <v>0</v>
      </c>
      <c r="L350" s="27">
        <v>11755400000</v>
      </c>
      <c r="M350" s="45">
        <v>4053.927</v>
      </c>
      <c r="N350" s="27">
        <v>183678125</v>
      </c>
      <c r="O350" s="27">
        <v>9585971</v>
      </c>
      <c r="P350" s="37">
        <f>IF(I350=0,0,H350/I350)</f>
        <v>0</v>
      </c>
    </row>
    <row r="351">
      <c r="A351" s="24" t="str">
        <v>2025-08</v>
      </c>
      <c r="B351" s="24" t="str">
        <v>비교 반영</v>
      </c>
      <c r="C351" s="24" t="str">
        <v>여주시</v>
      </c>
      <c r="D351" s="24" t="str">
        <v>아파트 전월세</v>
      </c>
      <c r="E351" s="26">
        <v>111</v>
      </c>
      <c r="F351" s="26">
        <v>0</v>
      </c>
      <c r="G351" s="26">
        <v>39</v>
      </c>
      <c r="H351" s="26">
        <v>72</v>
      </c>
      <c r="I351" s="26">
        <f>G351+H351</f>
        <v>111</v>
      </c>
      <c r="J351" s="26">
        <f>SUM(F351:H351)</f>
        <v>111</v>
      </c>
      <c r="K351" s="26">
        <f>E351-J351</f>
        <v>0</v>
      </c>
      <c r="L351" s="27">
        <v>8951950000</v>
      </c>
      <c r="M351" s="45">
        <v>6251.827</v>
      </c>
      <c r="N351" s="27">
        <v>80648198</v>
      </c>
      <c r="O351" s="27">
        <v>4733532</v>
      </c>
      <c r="P351" s="37">
        <f>IF(I351=0,0,H351/I351)</f>
        <v>0.6486486486486487</v>
      </c>
    </row>
    <row r="352">
      <c r="A352" s="24" t="str">
        <v>2025-08</v>
      </c>
      <c r="B352" s="24" t="str">
        <v>비교 반영</v>
      </c>
      <c r="C352" s="24" t="str">
        <v>여주시</v>
      </c>
      <c r="D352" s="24" t="str">
        <v>오피스텔 매매</v>
      </c>
      <c r="E352" s="26">
        <v>1</v>
      </c>
      <c r="F352" s="26">
        <v>1</v>
      </c>
      <c r="G352" s="26">
        <v>0</v>
      </c>
      <c r="H352" s="26">
        <v>0</v>
      </c>
      <c r="I352" s="26">
        <f>G352+H352</f>
        <v>0</v>
      </c>
      <c r="J352" s="26">
        <f>SUM(F352:H352)</f>
        <v>1</v>
      </c>
      <c r="K352" s="26">
        <f>E352-J352</f>
        <v>0</v>
      </c>
      <c r="L352" s="27">
        <v>102000000</v>
      </c>
      <c r="M352" s="45">
        <v>49.41</v>
      </c>
      <c r="N352" s="27">
        <v>102000000</v>
      </c>
      <c r="O352" s="27">
        <v>6824328</v>
      </c>
      <c r="P352" s="37">
        <f>IF(I352=0,0,H352/I352)</f>
        <v>0</v>
      </c>
    </row>
    <row r="353">
      <c r="A353" s="24" t="str">
        <v>2025-08</v>
      </c>
      <c r="B353" s="24" t="str">
        <v>비교 반영</v>
      </c>
      <c r="C353" s="24" t="str">
        <v>여주시</v>
      </c>
      <c r="D353" s="24" t="str">
        <v>오피스텔 전월세</v>
      </c>
      <c r="E353" s="26">
        <v>4</v>
      </c>
      <c r="F353" s="26">
        <v>0</v>
      </c>
      <c r="G353" s="26">
        <v>2</v>
      </c>
      <c r="H353" s="26">
        <v>2</v>
      </c>
      <c r="I353" s="26">
        <f>G353+H353</f>
        <v>4</v>
      </c>
      <c r="J353" s="26">
        <f>SUM(F353:H353)</f>
        <v>4</v>
      </c>
      <c r="K353" s="26">
        <f>E353-J353</f>
        <v>0</v>
      </c>
      <c r="L353" s="27">
        <v>325000000</v>
      </c>
      <c r="M353" s="45">
        <v>329.29</v>
      </c>
      <c r="N353" s="27">
        <v>81250000</v>
      </c>
      <c r="O353" s="27">
        <v>3262717</v>
      </c>
      <c r="P353" s="37">
        <f>IF(I353=0,0,H353/I353)</f>
        <v>0.5</v>
      </c>
    </row>
    <row r="354">
      <c r="A354" s="24" t="str">
        <v>2025-08</v>
      </c>
      <c r="B354" s="24" t="str">
        <v>비교 반영</v>
      </c>
      <c r="C354" s="24" t="str">
        <v>여주시</v>
      </c>
      <c r="D354" s="24" t="str">
        <v>토지</v>
      </c>
      <c r="E354" s="26">
        <v>253</v>
      </c>
      <c r="F354" s="26">
        <v>253</v>
      </c>
      <c r="G354" s="26">
        <v>0</v>
      </c>
      <c r="H354" s="26">
        <v>0</v>
      </c>
      <c r="I354" s="26">
        <f>G354+H354</f>
        <v>0</v>
      </c>
      <c r="J354" s="26">
        <f>SUM(F354:H354)</f>
        <v>253</v>
      </c>
      <c r="K354" s="26">
        <f>E354-J354</f>
        <v>0</v>
      </c>
      <c r="L354" s="27">
        <v>20503460000</v>
      </c>
      <c r="M354" s="45">
        <v>287783.53</v>
      </c>
      <c r="N354" s="27">
        <v>81041344</v>
      </c>
      <c r="O354" s="27">
        <v>235524</v>
      </c>
      <c r="P354" s="37">
        <f>IF(I354=0,0,H354/I354)</f>
        <v>0</v>
      </c>
    </row>
    <row r="355">
      <c r="A355" s="24" t="str">
        <v>2025-08</v>
      </c>
      <c r="B355" s="24" t="str">
        <v>비교 반영</v>
      </c>
      <c r="C355" s="24" t="str">
        <v>연천군</v>
      </c>
      <c r="D355" s="24" t="str">
        <v>다가구 매매</v>
      </c>
      <c r="E355" s="26">
        <v>7</v>
      </c>
      <c r="F355" s="26">
        <v>7</v>
      </c>
      <c r="G355" s="26">
        <v>0</v>
      </c>
      <c r="H355" s="26">
        <v>0</v>
      </c>
      <c r="I355" s="26">
        <f>G355+H355</f>
        <v>0</v>
      </c>
      <c r="J355" s="26">
        <f>SUM(F355:H355)</f>
        <v>7</v>
      </c>
      <c r="K355" s="26">
        <f>E355-J355</f>
        <v>0</v>
      </c>
      <c r="L355" s="27">
        <v>1312000000</v>
      </c>
      <c r="M355" s="45">
        <v>610.76</v>
      </c>
      <c r="N355" s="27">
        <v>187428571</v>
      </c>
      <c r="O355" s="27">
        <v>7101300</v>
      </c>
      <c r="P355" s="37">
        <f>IF(I355=0,0,H355/I355)</f>
        <v>0</v>
      </c>
    </row>
    <row r="356">
      <c r="A356" s="24" t="str">
        <v>2025-08</v>
      </c>
      <c r="B356" s="24" t="str">
        <v>비교 반영</v>
      </c>
      <c r="C356" s="24" t="str">
        <v>연천군</v>
      </c>
      <c r="D356" s="24" t="str">
        <v>다가구 전월세</v>
      </c>
      <c r="E356" s="26">
        <v>9</v>
      </c>
      <c r="F356" s="26">
        <v>0</v>
      </c>
      <c r="G356" s="26">
        <v>0</v>
      </c>
      <c r="H356" s="26">
        <v>9</v>
      </c>
      <c r="I356" s="26">
        <f>G356+H356</f>
        <v>9</v>
      </c>
      <c r="J356" s="26">
        <f>SUM(F356:H356)</f>
        <v>9</v>
      </c>
      <c r="K356" s="26">
        <f>E356-J356</f>
        <v>0</v>
      </c>
      <c r="L356" s="27">
        <v>70000000</v>
      </c>
      <c r="M356" s="45">
        <v>461.63</v>
      </c>
      <c r="N356" s="27">
        <v>7777778</v>
      </c>
      <c r="O356" s="27">
        <v>501278</v>
      </c>
      <c r="P356" s="37">
        <f>IF(I356=0,0,H356/I356)</f>
        <v>1</v>
      </c>
    </row>
    <row r="357">
      <c r="A357" s="24" t="str">
        <v>2025-08</v>
      </c>
      <c r="B357" s="24" t="str">
        <v>비교 반영</v>
      </c>
      <c r="C357" s="24" t="str">
        <v>연천군</v>
      </c>
      <c r="D357" s="24" t="str">
        <v>다세대 매매</v>
      </c>
      <c r="E357" s="26">
        <v>4</v>
      </c>
      <c r="F357" s="26">
        <v>4</v>
      </c>
      <c r="G357" s="26">
        <v>0</v>
      </c>
      <c r="H357" s="26">
        <v>0</v>
      </c>
      <c r="I357" s="26">
        <f>G357+H357</f>
        <v>0</v>
      </c>
      <c r="J357" s="26">
        <f>SUM(F357:H357)</f>
        <v>4</v>
      </c>
      <c r="K357" s="26">
        <f>E357-J357</f>
        <v>0</v>
      </c>
      <c r="L357" s="27">
        <v>160000000</v>
      </c>
      <c r="M357" s="45">
        <v>218.09</v>
      </c>
      <c r="N357" s="27">
        <v>40000000</v>
      </c>
      <c r="O357" s="27">
        <v>2425263</v>
      </c>
      <c r="P357" s="37">
        <f>IF(I357=0,0,H357/I357)</f>
        <v>0</v>
      </c>
    </row>
    <row r="358">
      <c r="A358" s="24" t="str">
        <v>2025-08</v>
      </c>
      <c r="B358" s="24" t="str">
        <v>비교 반영</v>
      </c>
      <c r="C358" s="24" t="str">
        <v>연천군</v>
      </c>
      <c r="D358" s="24" t="str">
        <v>다세대 전월세</v>
      </c>
      <c r="E358" s="26">
        <v>20</v>
      </c>
      <c r="F358" s="26">
        <v>0</v>
      </c>
      <c r="G358" s="26">
        <v>1</v>
      </c>
      <c r="H358" s="26">
        <v>19</v>
      </c>
      <c r="I358" s="26">
        <f>G358+H358</f>
        <v>20</v>
      </c>
      <c r="J358" s="26">
        <f>SUM(F358:H358)</f>
        <v>20</v>
      </c>
      <c r="K358" s="26">
        <f>E358-J358</f>
        <v>0</v>
      </c>
      <c r="L358" s="27">
        <v>455280000</v>
      </c>
      <c r="M358" s="45">
        <v>742.161</v>
      </c>
      <c r="N358" s="27">
        <v>22764000</v>
      </c>
      <c r="O358" s="27">
        <v>2027940</v>
      </c>
      <c r="P358" s="37">
        <f>IF(I358=0,0,H358/I358)</f>
        <v>0.95</v>
      </c>
    </row>
    <row r="359">
      <c r="A359" s="24" t="str">
        <v>2025-08</v>
      </c>
      <c r="B359" s="24" t="str">
        <v>비교 반영</v>
      </c>
      <c r="C359" s="24" t="str">
        <v>연천군</v>
      </c>
      <c r="D359" s="24" t="str">
        <v>분양권</v>
      </c>
      <c r="E359" s="26">
        <v>1</v>
      </c>
      <c r="F359" s="26">
        <v>1</v>
      </c>
      <c r="G359" s="26">
        <v>0</v>
      </c>
      <c r="H359" s="26">
        <v>0</v>
      </c>
      <c r="I359" s="26">
        <f>G359+H359</f>
        <v>0</v>
      </c>
      <c r="J359" s="26">
        <f>SUM(F359:H359)</f>
        <v>1</v>
      </c>
      <c r="K359" s="26">
        <f>E359-J359</f>
        <v>0</v>
      </c>
      <c r="L359" s="27">
        <v>332940000</v>
      </c>
      <c r="M359" s="45">
        <v>84.978</v>
      </c>
      <c r="N359" s="27">
        <v>332940000</v>
      </c>
      <c r="O359" s="27">
        <v>12951918</v>
      </c>
      <c r="P359" s="37">
        <f>IF(I359=0,0,H359/I359)</f>
        <v>0</v>
      </c>
    </row>
    <row r="360">
      <c r="A360" s="24" t="str">
        <v>2025-08</v>
      </c>
      <c r="B360" s="24" t="str">
        <v>비교 반영</v>
      </c>
      <c r="C360" s="24" t="str">
        <v>연천군</v>
      </c>
      <c r="D360" s="24" t="str">
        <v>상가</v>
      </c>
      <c r="E360" s="26">
        <v>4</v>
      </c>
      <c r="F360" s="26">
        <v>4</v>
      </c>
      <c r="G360" s="26">
        <v>0</v>
      </c>
      <c r="H360" s="26">
        <v>0</v>
      </c>
      <c r="I360" s="26">
        <f>G360+H360</f>
        <v>0</v>
      </c>
      <c r="J360" s="26">
        <f>SUM(F360:H360)</f>
        <v>4</v>
      </c>
      <c r="K360" s="26">
        <f>E360-J360</f>
        <v>0</v>
      </c>
      <c r="L360" s="27">
        <v>1634400000</v>
      </c>
      <c r="M360" s="45">
        <v>1348.22</v>
      </c>
      <c r="N360" s="27">
        <v>408600000</v>
      </c>
      <c r="O360" s="27">
        <v>4007488</v>
      </c>
      <c r="P360" s="37">
        <f>IF(I360=0,0,H360/I360)</f>
        <v>0</v>
      </c>
    </row>
    <row r="361">
      <c r="A361" s="24" t="str">
        <v>2025-08</v>
      </c>
      <c r="B361" s="24" t="str">
        <v>비교 반영</v>
      </c>
      <c r="C361" s="24" t="str">
        <v>연천군</v>
      </c>
      <c r="D361" s="24" t="str">
        <v>아파트 매매</v>
      </c>
      <c r="E361" s="26">
        <v>9</v>
      </c>
      <c r="F361" s="26">
        <v>9</v>
      </c>
      <c r="G361" s="26">
        <v>0</v>
      </c>
      <c r="H361" s="26">
        <v>0</v>
      </c>
      <c r="I361" s="26">
        <f>G361+H361</f>
        <v>0</v>
      </c>
      <c r="J361" s="26">
        <f>SUM(F361:H361)</f>
        <v>9</v>
      </c>
      <c r="K361" s="26">
        <f>E361-J361</f>
        <v>0</v>
      </c>
      <c r="L361" s="27">
        <v>1348500000</v>
      </c>
      <c r="M361" s="45">
        <v>695.459</v>
      </c>
      <c r="N361" s="27">
        <v>149833333</v>
      </c>
      <c r="O361" s="27">
        <v>6409943</v>
      </c>
      <c r="P361" s="37">
        <f>IF(I361=0,0,H361/I361)</f>
        <v>0</v>
      </c>
    </row>
    <row r="362">
      <c r="A362" s="24" t="str">
        <v>2025-08</v>
      </c>
      <c r="B362" s="24" t="str">
        <v>비교 반영</v>
      </c>
      <c r="C362" s="24" t="str">
        <v>연천군</v>
      </c>
      <c r="D362" s="24" t="str">
        <v>아파트 전월세</v>
      </c>
      <c r="E362" s="26">
        <v>28</v>
      </c>
      <c r="F362" s="26">
        <v>0</v>
      </c>
      <c r="G362" s="26">
        <v>8</v>
      </c>
      <c r="H362" s="26">
        <v>20</v>
      </c>
      <c r="I362" s="26">
        <f>G362+H362</f>
        <v>28</v>
      </c>
      <c r="J362" s="26">
        <f>SUM(F362:H362)</f>
        <v>28</v>
      </c>
      <c r="K362" s="26">
        <f>E362-J362</f>
        <v>0</v>
      </c>
      <c r="L362" s="27">
        <v>1229680000</v>
      </c>
      <c r="M362" s="45">
        <v>1957.274</v>
      </c>
      <c r="N362" s="27">
        <v>43917143</v>
      </c>
      <c r="O362" s="27">
        <v>2076898</v>
      </c>
      <c r="P362" s="37">
        <f>IF(I362=0,0,H362/I362)</f>
        <v>0.7142857142857143</v>
      </c>
    </row>
    <row r="363">
      <c r="A363" s="24" t="str">
        <v>2025-08</v>
      </c>
      <c r="B363" s="24" t="str">
        <v>비교 반영</v>
      </c>
      <c r="C363" s="24" t="str">
        <v>연천군</v>
      </c>
      <c r="D363" s="24" t="str">
        <v>오피스텔 전월세</v>
      </c>
      <c r="E363" s="26">
        <v>1</v>
      </c>
      <c r="F363" s="26">
        <v>0</v>
      </c>
      <c r="G363" s="26">
        <v>0</v>
      </c>
      <c r="H363" s="26">
        <v>1</v>
      </c>
      <c r="I363" s="26">
        <f>G363+H363</f>
        <v>1</v>
      </c>
      <c r="J363" s="26">
        <f>SUM(F363:H363)</f>
        <v>1</v>
      </c>
      <c r="K363" s="26">
        <f>E363-J363</f>
        <v>0</v>
      </c>
      <c r="L363" s="27">
        <v>5000000</v>
      </c>
      <c r="M363" s="45">
        <v>22.98</v>
      </c>
      <c r="N363" s="27">
        <v>5000000</v>
      </c>
      <c r="O363" s="27">
        <v>719274</v>
      </c>
      <c r="P363" s="37">
        <f>IF(I363=0,0,H363/I363)</f>
        <v>1</v>
      </c>
    </row>
    <row r="364">
      <c r="A364" s="24" t="str">
        <v>2025-08</v>
      </c>
      <c r="B364" s="24" t="str">
        <v>비교 반영</v>
      </c>
      <c r="C364" s="24" t="str">
        <v>연천군</v>
      </c>
      <c r="D364" s="24" t="str">
        <v>토지</v>
      </c>
      <c r="E364" s="26">
        <v>114</v>
      </c>
      <c r="F364" s="26">
        <v>114</v>
      </c>
      <c r="G364" s="26">
        <v>0</v>
      </c>
      <c r="H364" s="26">
        <v>0</v>
      </c>
      <c r="I364" s="26">
        <f>G364+H364</f>
        <v>0</v>
      </c>
      <c r="J364" s="26">
        <f>SUM(F364:H364)</f>
        <v>114</v>
      </c>
      <c r="K364" s="26">
        <f>E364-J364</f>
        <v>0</v>
      </c>
      <c r="L364" s="27">
        <v>7796380000</v>
      </c>
      <c r="M364" s="45">
        <v>139224.24</v>
      </c>
      <c r="N364" s="27">
        <v>68389298</v>
      </c>
      <c r="O364" s="27">
        <v>185120</v>
      </c>
      <c r="P364" s="37">
        <f>IF(I364=0,0,H364/I364)</f>
        <v>0</v>
      </c>
    </row>
    <row r="365">
      <c r="A365" s="24" t="str">
        <v>2025-08</v>
      </c>
      <c r="B365" s="24" t="str">
        <v>비교 반영</v>
      </c>
      <c r="C365" s="24" t="str">
        <v>오산시</v>
      </c>
      <c r="D365" s="24" t="str">
        <v>공장창고</v>
      </c>
      <c r="E365" s="26">
        <v>9</v>
      </c>
      <c r="F365" s="26">
        <v>9</v>
      </c>
      <c r="G365" s="26">
        <v>0</v>
      </c>
      <c r="H365" s="26">
        <v>0</v>
      </c>
      <c r="I365" s="26">
        <f>G365+H365</f>
        <v>0</v>
      </c>
      <c r="J365" s="26">
        <f>SUM(F365:H365)</f>
        <v>9</v>
      </c>
      <c r="K365" s="26">
        <f>E365-J365</f>
        <v>0</v>
      </c>
      <c r="L365" s="27">
        <v>2116570000</v>
      </c>
      <c r="M365" s="45">
        <v>538.25</v>
      </c>
      <c r="N365" s="27">
        <v>235174444</v>
      </c>
      <c r="O365" s="27">
        <v>12999397</v>
      </c>
      <c r="P365" s="37">
        <f>IF(I365=0,0,H365/I365)</f>
        <v>0</v>
      </c>
    </row>
    <row r="366">
      <c r="A366" s="24" t="str">
        <v>2025-08</v>
      </c>
      <c r="B366" s="24" t="str">
        <v>비교 반영</v>
      </c>
      <c r="C366" s="24" t="str">
        <v>오산시</v>
      </c>
      <c r="D366" s="24" t="str">
        <v>다가구 매매</v>
      </c>
      <c r="E366" s="26">
        <v>1</v>
      </c>
      <c r="F366" s="26">
        <v>1</v>
      </c>
      <c r="G366" s="26">
        <v>0</v>
      </c>
      <c r="H366" s="26">
        <v>0</v>
      </c>
      <c r="I366" s="26">
        <f>G366+H366</f>
        <v>0</v>
      </c>
      <c r="J366" s="26">
        <f>SUM(F366:H366)</f>
        <v>1</v>
      </c>
      <c r="K366" s="26">
        <f>E366-J366</f>
        <v>0</v>
      </c>
      <c r="L366" s="27">
        <v>764870000</v>
      </c>
      <c r="M366" s="45">
        <v>149.59</v>
      </c>
      <c r="N366" s="27">
        <v>764870000</v>
      </c>
      <c r="O366" s="27">
        <v>16902840</v>
      </c>
      <c r="P366" s="37">
        <f>IF(I366=0,0,H366/I366)</f>
        <v>0</v>
      </c>
    </row>
    <row r="367">
      <c r="A367" s="24" t="str">
        <v>2025-08</v>
      </c>
      <c r="B367" s="24" t="str">
        <v>비교 반영</v>
      </c>
      <c r="C367" s="24" t="str">
        <v>오산시</v>
      </c>
      <c r="D367" s="24" t="str">
        <v>다가구 전월세</v>
      </c>
      <c r="E367" s="26">
        <v>207</v>
      </c>
      <c r="F367" s="26">
        <v>0</v>
      </c>
      <c r="G367" s="26">
        <v>36</v>
      </c>
      <c r="H367" s="26">
        <v>171</v>
      </c>
      <c r="I367" s="26">
        <f>G367+H367</f>
        <v>207</v>
      </c>
      <c r="J367" s="26">
        <f>SUM(F367:H367)</f>
        <v>207</v>
      </c>
      <c r="K367" s="26">
        <f>E367-J367</f>
        <v>0</v>
      </c>
      <c r="L367" s="27">
        <v>5392300000</v>
      </c>
      <c r="M367" s="45">
        <v>8539.22</v>
      </c>
      <c r="N367" s="27">
        <v>26049758</v>
      </c>
      <c r="O367" s="27">
        <v>2087519</v>
      </c>
      <c r="P367" s="37">
        <f>IF(I367=0,0,H367/I367)</f>
        <v>0.8260869565217391</v>
      </c>
    </row>
    <row r="368">
      <c r="A368" s="24" t="str">
        <v>2025-08</v>
      </c>
      <c r="B368" s="24" t="str">
        <v>비교 반영</v>
      </c>
      <c r="C368" s="24" t="str">
        <v>오산시</v>
      </c>
      <c r="D368" s="24" t="str">
        <v>다세대 매매</v>
      </c>
      <c r="E368" s="26">
        <v>11</v>
      </c>
      <c r="F368" s="26">
        <v>11</v>
      </c>
      <c r="G368" s="26">
        <v>0</v>
      </c>
      <c r="H368" s="26">
        <v>0</v>
      </c>
      <c r="I368" s="26">
        <f>G368+H368</f>
        <v>0</v>
      </c>
      <c r="J368" s="26">
        <f>SUM(F368:H368)</f>
        <v>11</v>
      </c>
      <c r="K368" s="26">
        <f>E368-J368</f>
        <v>0</v>
      </c>
      <c r="L368" s="27">
        <v>1682000000</v>
      </c>
      <c r="M368" s="45">
        <v>602.653</v>
      </c>
      <c r="N368" s="27">
        <v>152909091</v>
      </c>
      <c r="O368" s="27">
        <v>9226421</v>
      </c>
      <c r="P368" s="37">
        <f>IF(I368=0,0,H368/I368)</f>
        <v>0</v>
      </c>
    </row>
    <row r="369">
      <c r="A369" s="24" t="str">
        <v>2025-08</v>
      </c>
      <c r="B369" s="24" t="str">
        <v>비교 반영</v>
      </c>
      <c r="C369" s="24" t="str">
        <v>오산시</v>
      </c>
      <c r="D369" s="24" t="str">
        <v>다세대 전월세</v>
      </c>
      <c r="E369" s="26">
        <v>103</v>
      </c>
      <c r="F369" s="26">
        <v>0</v>
      </c>
      <c r="G369" s="26">
        <v>15</v>
      </c>
      <c r="H369" s="26">
        <v>88</v>
      </c>
      <c r="I369" s="26">
        <f>G369+H369</f>
        <v>103</v>
      </c>
      <c r="J369" s="26">
        <f>SUM(F369:H369)</f>
        <v>103</v>
      </c>
      <c r="K369" s="26">
        <f>E369-J369</f>
        <v>0</v>
      </c>
      <c r="L369" s="27">
        <v>2581960000</v>
      </c>
      <c r="M369" s="45">
        <v>3410.516</v>
      </c>
      <c r="N369" s="27">
        <v>25067573</v>
      </c>
      <c r="O369" s="27">
        <v>2502673</v>
      </c>
      <c r="P369" s="37">
        <f>IF(I369=0,0,H369/I369)</f>
        <v>0.8543689320388349</v>
      </c>
    </row>
    <row r="370">
      <c r="A370" s="24" t="str">
        <v>2025-08</v>
      </c>
      <c r="B370" s="24" t="str">
        <v>비교 반영</v>
      </c>
      <c r="C370" s="24" t="str">
        <v>오산시</v>
      </c>
      <c r="D370" s="24" t="str">
        <v>분양권</v>
      </c>
      <c r="E370" s="26">
        <v>12</v>
      </c>
      <c r="F370" s="26">
        <v>12</v>
      </c>
      <c r="G370" s="26">
        <v>0</v>
      </c>
      <c r="H370" s="26">
        <v>0</v>
      </c>
      <c r="I370" s="26">
        <f>G370+H370</f>
        <v>0</v>
      </c>
      <c r="J370" s="26">
        <f>SUM(F370:H370)</f>
        <v>12</v>
      </c>
      <c r="K370" s="26">
        <f>E370-J370</f>
        <v>0</v>
      </c>
      <c r="L370" s="27">
        <v>6036190000</v>
      </c>
      <c r="M370" s="45">
        <v>941.369</v>
      </c>
      <c r="N370" s="27">
        <v>503015833</v>
      </c>
      <c r="O370" s="27">
        <v>21197157</v>
      </c>
      <c r="P370" s="37">
        <f>IF(I370=0,0,H370/I370)</f>
        <v>0</v>
      </c>
    </row>
    <row r="371">
      <c r="A371" s="24" t="str">
        <v>2025-08</v>
      </c>
      <c r="B371" s="24" t="str">
        <v>비교 반영</v>
      </c>
      <c r="C371" s="24" t="str">
        <v>오산시</v>
      </c>
      <c r="D371" s="24" t="str">
        <v>상가</v>
      </c>
      <c r="E371" s="26">
        <v>16</v>
      </c>
      <c r="F371" s="26">
        <v>16</v>
      </c>
      <c r="G371" s="26">
        <v>0</v>
      </c>
      <c r="H371" s="26">
        <v>0</v>
      </c>
      <c r="I371" s="26">
        <f>G371+H371</f>
        <v>0</v>
      </c>
      <c r="J371" s="26">
        <f>SUM(F371:H371)</f>
        <v>16</v>
      </c>
      <c r="K371" s="26">
        <f>E371-J371</f>
        <v>0</v>
      </c>
      <c r="L371" s="27">
        <v>5417190000</v>
      </c>
      <c r="M371" s="45">
        <v>1491.56</v>
      </c>
      <c r="N371" s="27">
        <v>338574375</v>
      </c>
      <c r="O371" s="27">
        <v>12006266</v>
      </c>
      <c r="P371" s="37">
        <f>IF(I371=0,0,H371/I371)</f>
        <v>0</v>
      </c>
    </row>
    <row r="372">
      <c r="A372" s="24" t="str">
        <v>2025-08</v>
      </c>
      <c r="B372" s="24" t="str">
        <v>비교 반영</v>
      </c>
      <c r="C372" s="24" t="str">
        <v>오산시</v>
      </c>
      <c r="D372" s="24" t="str">
        <v>아파트 매매</v>
      </c>
      <c r="E372" s="26">
        <v>157</v>
      </c>
      <c r="F372" s="26">
        <v>157</v>
      </c>
      <c r="G372" s="26">
        <v>0</v>
      </c>
      <c r="H372" s="26">
        <v>0</v>
      </c>
      <c r="I372" s="26">
        <f>G372+H372</f>
        <v>0</v>
      </c>
      <c r="J372" s="26">
        <f>SUM(F372:H372)</f>
        <v>157</v>
      </c>
      <c r="K372" s="26">
        <f>E372-J372</f>
        <v>0</v>
      </c>
      <c r="L372" s="27">
        <v>53726390000</v>
      </c>
      <c r="M372" s="45">
        <v>11842.275</v>
      </c>
      <c r="N372" s="27">
        <v>342206306</v>
      </c>
      <c r="O372" s="27">
        <v>14997785</v>
      </c>
      <c r="P372" s="37">
        <f>IF(I372=0,0,H372/I372)</f>
        <v>0</v>
      </c>
    </row>
    <row r="373">
      <c r="A373" s="24" t="str">
        <v>2025-08</v>
      </c>
      <c r="B373" s="24" t="str">
        <v>비교 반영</v>
      </c>
      <c r="C373" s="24" t="str">
        <v>오산시</v>
      </c>
      <c r="D373" s="24" t="str">
        <v>아파트 전월세</v>
      </c>
      <c r="E373" s="26">
        <v>381</v>
      </c>
      <c r="F373" s="26">
        <v>0</v>
      </c>
      <c r="G373" s="26">
        <v>166</v>
      </c>
      <c r="H373" s="26">
        <v>215</v>
      </c>
      <c r="I373" s="26">
        <f>G373+H373</f>
        <v>381</v>
      </c>
      <c r="J373" s="26">
        <f>SUM(F373:H373)</f>
        <v>381</v>
      </c>
      <c r="K373" s="26">
        <f>E373-J373</f>
        <v>0</v>
      </c>
      <c r="L373" s="27">
        <v>46001350000</v>
      </c>
      <c r="M373" s="45">
        <v>24055.189</v>
      </c>
      <c r="N373" s="27">
        <v>120738451</v>
      </c>
      <c r="O373" s="27">
        <v>6321737</v>
      </c>
      <c r="P373" s="37">
        <f>IF(I373=0,0,H373/I373)</f>
        <v>0.5643044619422573</v>
      </c>
    </row>
    <row r="374">
      <c r="A374" s="24" t="str">
        <v>2025-08</v>
      </c>
      <c r="B374" s="24" t="str">
        <v>비교 반영</v>
      </c>
      <c r="C374" s="24" t="str">
        <v>오산시</v>
      </c>
      <c r="D374" s="24" t="str">
        <v>오피스텔 매매</v>
      </c>
      <c r="E374" s="26">
        <v>3</v>
      </c>
      <c r="F374" s="26">
        <v>3</v>
      </c>
      <c r="G374" s="26">
        <v>0</v>
      </c>
      <c r="H374" s="26">
        <v>0</v>
      </c>
      <c r="I374" s="26">
        <f>G374+H374</f>
        <v>0</v>
      </c>
      <c r="J374" s="26">
        <f>SUM(F374:H374)</f>
        <v>3</v>
      </c>
      <c r="K374" s="26">
        <f>E374-J374</f>
        <v>0</v>
      </c>
      <c r="L374" s="27">
        <v>210000000</v>
      </c>
      <c r="M374" s="45">
        <v>65.17</v>
      </c>
      <c r="N374" s="27">
        <v>70000000</v>
      </c>
      <c r="O374" s="27">
        <v>10652368</v>
      </c>
      <c r="P374" s="37">
        <f>IF(I374=0,0,H374/I374)</f>
        <v>0</v>
      </c>
    </row>
    <row r="375">
      <c r="A375" s="24" t="str">
        <v>2025-08</v>
      </c>
      <c r="B375" s="24" t="str">
        <v>비교 반영</v>
      </c>
      <c r="C375" s="24" t="str">
        <v>오산시</v>
      </c>
      <c r="D375" s="24" t="str">
        <v>오피스텔 전월세</v>
      </c>
      <c r="E375" s="26">
        <v>65</v>
      </c>
      <c r="F375" s="26">
        <v>0</v>
      </c>
      <c r="G375" s="26">
        <v>17</v>
      </c>
      <c r="H375" s="26">
        <v>48</v>
      </c>
      <c r="I375" s="26">
        <f>G375+H375</f>
        <v>65</v>
      </c>
      <c r="J375" s="26">
        <f>SUM(F375:H375)</f>
        <v>65</v>
      </c>
      <c r="K375" s="26">
        <f>E375-J375</f>
        <v>0</v>
      </c>
      <c r="L375" s="27">
        <v>2978500000</v>
      </c>
      <c r="M375" s="45">
        <v>2431.13</v>
      </c>
      <c r="N375" s="27">
        <v>45823077</v>
      </c>
      <c r="O375" s="27">
        <v>4050084</v>
      </c>
      <c r="P375" s="37">
        <f>IF(I375=0,0,H375/I375)</f>
        <v>0.7384615384615385</v>
      </c>
    </row>
    <row r="376">
      <c r="A376" s="24" t="str">
        <v>2025-08</v>
      </c>
      <c r="B376" s="24" t="str">
        <v>비교 반영</v>
      </c>
      <c r="C376" s="24" t="str">
        <v>오산시</v>
      </c>
      <c r="D376" s="24" t="str">
        <v>토지</v>
      </c>
      <c r="E376" s="26">
        <v>66</v>
      </c>
      <c r="F376" s="26">
        <v>66</v>
      </c>
      <c r="G376" s="26">
        <v>0</v>
      </c>
      <c r="H376" s="26">
        <v>0</v>
      </c>
      <c r="I376" s="26">
        <f>G376+H376</f>
        <v>0</v>
      </c>
      <c r="J376" s="26">
        <f>SUM(F376:H376)</f>
        <v>66</v>
      </c>
      <c r="K376" s="26">
        <f>E376-J376</f>
        <v>0</v>
      </c>
      <c r="L376" s="27">
        <v>96229530000</v>
      </c>
      <c r="M376" s="45">
        <v>78488.48</v>
      </c>
      <c r="N376" s="27">
        <v>1458023182</v>
      </c>
      <c r="O376" s="27">
        <v>4053004</v>
      </c>
      <c r="P376" s="37">
        <f>IF(I376=0,0,H376/I376)</f>
        <v>0</v>
      </c>
    </row>
    <row r="377">
      <c r="A377" s="24" t="str">
        <v>2025-08</v>
      </c>
      <c r="B377" s="24" t="str">
        <v>비교 반영</v>
      </c>
      <c r="C377" s="24" t="str">
        <v>용인시 기흥구</v>
      </c>
      <c r="D377" s="24" t="str">
        <v>공장창고</v>
      </c>
      <c r="E377" s="26">
        <v>9</v>
      </c>
      <c r="F377" s="26">
        <v>9</v>
      </c>
      <c r="G377" s="26">
        <v>0</v>
      </c>
      <c r="H377" s="26">
        <v>0</v>
      </c>
      <c r="I377" s="26">
        <f>G377+H377</f>
        <v>0</v>
      </c>
      <c r="J377" s="26">
        <f>SUM(F377:H377)</f>
        <v>9</v>
      </c>
      <c r="K377" s="26">
        <f>E377-J377</f>
        <v>0</v>
      </c>
      <c r="L377" s="27">
        <v>4068500000</v>
      </c>
      <c r="M377" s="45">
        <v>1014.09</v>
      </c>
      <c r="N377" s="27">
        <v>452055556</v>
      </c>
      <c r="O377" s="27">
        <v>13262715</v>
      </c>
      <c r="P377" s="37">
        <f>IF(I377=0,0,H377/I377)</f>
        <v>0</v>
      </c>
    </row>
    <row r="378">
      <c r="A378" s="24" t="str">
        <v>2025-08</v>
      </c>
      <c r="B378" s="24" t="str">
        <v>비교 반영</v>
      </c>
      <c r="C378" s="24" t="str">
        <v>용인시 기흥구</v>
      </c>
      <c r="D378" s="24" t="str">
        <v>다가구 매매</v>
      </c>
      <c r="E378" s="26">
        <v>3</v>
      </c>
      <c r="F378" s="26">
        <v>3</v>
      </c>
      <c r="G378" s="26">
        <v>0</v>
      </c>
      <c r="H378" s="26">
        <v>0</v>
      </c>
      <c r="I378" s="26">
        <f>G378+H378</f>
        <v>0</v>
      </c>
      <c r="J378" s="26">
        <f>SUM(F378:H378)</f>
        <v>3</v>
      </c>
      <c r="K378" s="26">
        <f>E378-J378</f>
        <v>0</v>
      </c>
      <c r="L378" s="27">
        <v>3283000000</v>
      </c>
      <c r="M378" s="45">
        <v>943.64</v>
      </c>
      <c r="N378" s="27">
        <v>1094333333</v>
      </c>
      <c r="O378" s="27">
        <v>11501094</v>
      </c>
      <c r="P378" s="37">
        <f>IF(I378=0,0,H378/I378)</f>
        <v>0</v>
      </c>
    </row>
    <row r="379">
      <c r="A379" s="24" t="str">
        <v>2025-08</v>
      </c>
      <c r="B379" s="24" t="str">
        <v>비교 반영</v>
      </c>
      <c r="C379" s="24" t="str">
        <v>용인시 기흥구</v>
      </c>
      <c r="D379" s="24" t="str">
        <v>다가구 전월세</v>
      </c>
      <c r="E379" s="26">
        <v>363</v>
      </c>
      <c r="F379" s="26">
        <v>0</v>
      </c>
      <c r="G379" s="26">
        <v>79</v>
      </c>
      <c r="H379" s="26">
        <v>284</v>
      </c>
      <c r="I379" s="26">
        <f>G379+H379</f>
        <v>363</v>
      </c>
      <c r="J379" s="26">
        <f>SUM(F379:H379)</f>
        <v>363</v>
      </c>
      <c r="K379" s="26">
        <f>E379-J379</f>
        <v>0</v>
      </c>
      <c r="L379" s="27">
        <v>16281860000</v>
      </c>
      <c r="M379" s="45">
        <v>15093.279</v>
      </c>
      <c r="N379" s="27">
        <v>44853609</v>
      </c>
      <c r="O379" s="27">
        <v>3566112</v>
      </c>
      <c r="P379" s="37">
        <f>IF(I379=0,0,H379/I379)</f>
        <v>0.7823691460055097</v>
      </c>
    </row>
    <row r="380">
      <c r="A380" s="24" t="str">
        <v>2025-08</v>
      </c>
      <c r="B380" s="24" t="str">
        <v>비교 반영</v>
      </c>
      <c r="C380" s="24" t="str">
        <v>용인시 기흥구</v>
      </c>
      <c r="D380" s="24" t="str">
        <v>다세대 매매</v>
      </c>
      <c r="E380" s="26">
        <v>26</v>
      </c>
      <c r="F380" s="26">
        <v>26</v>
      </c>
      <c r="G380" s="26">
        <v>0</v>
      </c>
      <c r="H380" s="26">
        <v>0</v>
      </c>
      <c r="I380" s="26">
        <f>G380+H380</f>
        <v>0</v>
      </c>
      <c r="J380" s="26">
        <f>SUM(F380:H380)</f>
        <v>26</v>
      </c>
      <c r="K380" s="26">
        <f>E380-J380</f>
        <v>0</v>
      </c>
      <c r="L380" s="27">
        <v>8218700000</v>
      </c>
      <c r="M380" s="45">
        <v>1923.54</v>
      </c>
      <c r="N380" s="27">
        <v>316103846</v>
      </c>
      <c r="O380" s="27">
        <v>14124611</v>
      </c>
      <c r="P380" s="37">
        <f>IF(I380=0,0,H380/I380)</f>
        <v>0</v>
      </c>
    </row>
    <row r="381">
      <c r="A381" s="24" t="str">
        <v>2025-08</v>
      </c>
      <c r="B381" s="24" t="str">
        <v>비교 반영</v>
      </c>
      <c r="C381" s="24" t="str">
        <v>용인시 기흥구</v>
      </c>
      <c r="D381" s="24" t="str">
        <v>다세대 전월세</v>
      </c>
      <c r="E381" s="26">
        <v>108</v>
      </c>
      <c r="F381" s="26">
        <v>0</v>
      </c>
      <c r="G381" s="26">
        <v>36</v>
      </c>
      <c r="H381" s="26">
        <v>72</v>
      </c>
      <c r="I381" s="26">
        <f>G381+H381</f>
        <v>108</v>
      </c>
      <c r="J381" s="26">
        <f>SUM(F381:H381)</f>
        <v>108</v>
      </c>
      <c r="K381" s="26">
        <f>E381-J381</f>
        <v>0</v>
      </c>
      <c r="L381" s="27">
        <v>10817850000</v>
      </c>
      <c r="M381" s="45">
        <v>5257.532</v>
      </c>
      <c r="N381" s="27">
        <v>100165278</v>
      </c>
      <c r="O381" s="27">
        <v>6801953</v>
      </c>
      <c r="P381" s="37">
        <f>IF(I381=0,0,H381/I381)</f>
        <v>0.6666666666666666</v>
      </c>
    </row>
    <row r="382">
      <c r="A382" s="24" t="str">
        <v>2025-08</v>
      </c>
      <c r="B382" s="24" t="str">
        <v>비교 반영</v>
      </c>
      <c r="C382" s="24" t="str">
        <v>용인시 기흥구</v>
      </c>
      <c r="D382" s="24" t="str">
        <v>분양권</v>
      </c>
      <c r="E382" s="26">
        <v>2</v>
      </c>
      <c r="F382" s="26">
        <v>2</v>
      </c>
      <c r="G382" s="26">
        <v>0</v>
      </c>
      <c r="H382" s="26">
        <v>0</v>
      </c>
      <c r="I382" s="26">
        <f>G382+H382</f>
        <v>0</v>
      </c>
      <c r="J382" s="26">
        <f>SUM(F382:H382)</f>
        <v>2</v>
      </c>
      <c r="K382" s="26">
        <f>E382-J382</f>
        <v>0</v>
      </c>
      <c r="L382" s="27">
        <v>1824570000</v>
      </c>
      <c r="M382" s="45">
        <v>169.303</v>
      </c>
      <c r="N382" s="27">
        <v>912285000</v>
      </c>
      <c r="O382" s="27">
        <v>35626280</v>
      </c>
      <c r="P382" s="37">
        <f>IF(I382=0,0,H382/I382)</f>
        <v>0</v>
      </c>
    </row>
    <row r="383">
      <c r="A383" s="24" t="str">
        <v>2025-08</v>
      </c>
      <c r="B383" s="24" t="str">
        <v>비교 반영</v>
      </c>
      <c r="C383" s="24" t="str">
        <v>용인시 기흥구</v>
      </c>
      <c r="D383" s="24" t="str">
        <v>상가</v>
      </c>
      <c r="E383" s="26">
        <v>20</v>
      </c>
      <c r="F383" s="26">
        <v>20</v>
      </c>
      <c r="G383" s="26">
        <v>0</v>
      </c>
      <c r="H383" s="26">
        <v>0</v>
      </c>
      <c r="I383" s="26">
        <f>G383+H383</f>
        <v>0</v>
      </c>
      <c r="J383" s="26">
        <f>SUM(F383:H383)</f>
        <v>20</v>
      </c>
      <c r="K383" s="26">
        <f>E383-J383</f>
        <v>0</v>
      </c>
      <c r="L383" s="27">
        <v>252430060000</v>
      </c>
      <c r="M383" s="45">
        <v>104494.15</v>
      </c>
      <c r="N383" s="27">
        <v>12621503000</v>
      </c>
      <c r="O383" s="27">
        <v>7985897</v>
      </c>
      <c r="P383" s="37">
        <f>IF(I383=0,0,H383/I383)</f>
        <v>0</v>
      </c>
    </row>
    <row r="384">
      <c r="A384" s="24" t="str">
        <v>2025-08</v>
      </c>
      <c r="B384" s="24" t="str">
        <v>비교 반영</v>
      </c>
      <c r="C384" s="24" t="str">
        <v>용인시 기흥구</v>
      </c>
      <c r="D384" s="24" t="str">
        <v>아파트 매매</v>
      </c>
      <c r="E384" s="26">
        <v>324</v>
      </c>
      <c r="F384" s="26">
        <v>324</v>
      </c>
      <c r="G384" s="26">
        <v>0</v>
      </c>
      <c r="H384" s="26">
        <v>0</v>
      </c>
      <c r="I384" s="26">
        <f>G384+H384</f>
        <v>0</v>
      </c>
      <c r="J384" s="26">
        <f>SUM(F384:H384)</f>
        <v>324</v>
      </c>
      <c r="K384" s="26">
        <f>E384-J384</f>
        <v>0</v>
      </c>
      <c r="L384" s="27">
        <v>183378000000</v>
      </c>
      <c r="M384" s="45">
        <v>28468.171</v>
      </c>
      <c r="N384" s="27">
        <v>565981481</v>
      </c>
      <c r="O384" s="27">
        <v>21294246</v>
      </c>
      <c r="P384" s="37">
        <f>IF(I384=0,0,H384/I384)</f>
        <v>0</v>
      </c>
    </row>
    <row r="385">
      <c r="A385" s="24" t="str">
        <v>2025-08</v>
      </c>
      <c r="B385" s="24" t="str">
        <v>비교 반영</v>
      </c>
      <c r="C385" s="24" t="str">
        <v>용인시 기흥구</v>
      </c>
      <c r="D385" s="24" t="str">
        <v>아파트 전월세</v>
      </c>
      <c r="E385" s="26">
        <v>1009</v>
      </c>
      <c r="F385" s="26">
        <v>0</v>
      </c>
      <c r="G385" s="26">
        <v>491</v>
      </c>
      <c r="H385" s="26">
        <v>518</v>
      </c>
      <c r="I385" s="26">
        <f>G385+H385</f>
        <v>1009</v>
      </c>
      <c r="J385" s="26">
        <f>SUM(F385:H385)</f>
        <v>1009</v>
      </c>
      <c r="K385" s="26">
        <f>E385-J385</f>
        <v>0</v>
      </c>
      <c r="L385" s="27">
        <v>425633400000</v>
      </c>
      <c r="M385" s="45">
        <v>83943.339</v>
      </c>
      <c r="N385" s="27">
        <v>421836868</v>
      </c>
      <c r="O385" s="27">
        <v>16761932</v>
      </c>
      <c r="P385" s="37">
        <f>IF(I385=0,0,H385/I385)</f>
        <v>0.5133795837462835</v>
      </c>
    </row>
    <row r="386">
      <c r="A386" s="24" t="str">
        <v>2025-08</v>
      </c>
      <c r="B386" s="24" t="str">
        <v>비교 반영</v>
      </c>
      <c r="C386" s="24" t="str">
        <v>용인시 기흥구</v>
      </c>
      <c r="D386" s="24" t="str">
        <v>오피스텔 매매</v>
      </c>
      <c r="E386" s="26">
        <v>14</v>
      </c>
      <c r="F386" s="26">
        <v>14</v>
      </c>
      <c r="G386" s="26">
        <v>0</v>
      </c>
      <c r="H386" s="26">
        <v>0</v>
      </c>
      <c r="I386" s="26">
        <f>G386+H386</f>
        <v>0</v>
      </c>
      <c r="J386" s="26">
        <f>SUM(F386:H386)</f>
        <v>14</v>
      </c>
      <c r="K386" s="26">
        <f>E386-J386</f>
        <v>0</v>
      </c>
      <c r="L386" s="27">
        <v>3323500000</v>
      </c>
      <c r="M386" s="45">
        <v>690.845</v>
      </c>
      <c r="N386" s="27">
        <v>237392857</v>
      </c>
      <c r="O386" s="27">
        <v>15903389</v>
      </c>
      <c r="P386" s="37">
        <f>IF(I386=0,0,H386/I386)</f>
        <v>0</v>
      </c>
    </row>
    <row r="387">
      <c r="A387" s="24" t="str">
        <v>2025-08</v>
      </c>
      <c r="B387" s="24" t="str">
        <v>비교 반영</v>
      </c>
      <c r="C387" s="24" t="str">
        <v>용인시 기흥구</v>
      </c>
      <c r="D387" s="24" t="str">
        <v>오피스텔 전월세</v>
      </c>
      <c r="E387" s="26">
        <v>112</v>
      </c>
      <c r="F387" s="26">
        <v>0</v>
      </c>
      <c r="G387" s="26">
        <v>28</v>
      </c>
      <c r="H387" s="26">
        <v>84</v>
      </c>
      <c r="I387" s="26">
        <f>G387+H387</f>
        <v>112</v>
      </c>
      <c r="J387" s="26">
        <f>SUM(F387:H387)</f>
        <v>112</v>
      </c>
      <c r="K387" s="26">
        <f>E387-J387</f>
        <v>0</v>
      </c>
      <c r="L387" s="27">
        <v>6759150000</v>
      </c>
      <c r="M387" s="45">
        <v>4028.16</v>
      </c>
      <c r="N387" s="27">
        <v>60349554</v>
      </c>
      <c r="O387" s="27">
        <v>5547023</v>
      </c>
      <c r="P387" s="37">
        <f>IF(I387=0,0,H387/I387)</f>
        <v>0.75</v>
      </c>
    </row>
    <row r="388">
      <c r="A388" s="24" t="str">
        <v>2025-08</v>
      </c>
      <c r="B388" s="24" t="str">
        <v>비교 반영</v>
      </c>
      <c r="C388" s="24" t="str">
        <v>용인시 기흥구</v>
      </c>
      <c r="D388" s="24" t="str">
        <v>토지</v>
      </c>
      <c r="E388" s="26">
        <v>80</v>
      </c>
      <c r="F388" s="26">
        <v>80</v>
      </c>
      <c r="G388" s="26">
        <v>0</v>
      </c>
      <c r="H388" s="26">
        <v>0</v>
      </c>
      <c r="I388" s="26">
        <f>G388+H388</f>
        <v>0</v>
      </c>
      <c r="J388" s="26">
        <f>SUM(F388:H388)</f>
        <v>80</v>
      </c>
      <c r="K388" s="26">
        <f>E388-J388</f>
        <v>0</v>
      </c>
      <c r="L388" s="27">
        <v>31004160000</v>
      </c>
      <c r="M388" s="45">
        <v>24648.7</v>
      </c>
      <c r="N388" s="27">
        <v>387552000</v>
      </c>
      <c r="O388" s="27">
        <v>4158154</v>
      </c>
      <c r="P388" s="37">
        <f>IF(I388=0,0,H388/I388)</f>
        <v>0</v>
      </c>
    </row>
    <row r="389">
      <c r="A389" s="24" t="str">
        <v>2025-08</v>
      </c>
      <c r="B389" s="24" t="str">
        <v>비교 반영</v>
      </c>
      <c r="C389" s="24" t="str">
        <v>용인시 수지구</v>
      </c>
      <c r="D389" s="24" t="str">
        <v>다가구 매매</v>
      </c>
      <c r="E389" s="26">
        <v>2</v>
      </c>
      <c r="F389" s="26">
        <v>2</v>
      </c>
      <c r="G389" s="26">
        <v>0</v>
      </c>
      <c r="H389" s="26">
        <v>0</v>
      </c>
      <c r="I389" s="26">
        <f>G389+H389</f>
        <v>0</v>
      </c>
      <c r="J389" s="26">
        <f>SUM(F389:H389)</f>
        <v>2</v>
      </c>
      <c r="K389" s="26">
        <f>E389-J389</f>
        <v>0</v>
      </c>
      <c r="L389" s="27">
        <v>5110580000</v>
      </c>
      <c r="M389" s="45">
        <v>897.36</v>
      </c>
      <c r="N389" s="27">
        <v>2555290000</v>
      </c>
      <c r="O389" s="27">
        <v>18826868</v>
      </c>
      <c r="P389" s="37">
        <f>IF(I389=0,0,H389/I389)</f>
        <v>0</v>
      </c>
    </row>
    <row r="390">
      <c r="A390" s="24" t="str">
        <v>2025-08</v>
      </c>
      <c r="B390" s="24" t="str">
        <v>비교 반영</v>
      </c>
      <c r="C390" s="24" t="str">
        <v>용인시 수지구</v>
      </c>
      <c r="D390" s="24" t="str">
        <v>다가구 전월세</v>
      </c>
      <c r="E390" s="26">
        <v>204</v>
      </c>
      <c r="F390" s="26">
        <v>0</v>
      </c>
      <c r="G390" s="26">
        <v>42</v>
      </c>
      <c r="H390" s="26">
        <v>162</v>
      </c>
      <c r="I390" s="26">
        <f>G390+H390</f>
        <v>204</v>
      </c>
      <c r="J390" s="26">
        <f>SUM(F390:H390)</f>
        <v>204</v>
      </c>
      <c r="K390" s="26">
        <f>E390-J390</f>
        <v>0</v>
      </c>
      <c r="L390" s="27">
        <v>11018100000</v>
      </c>
      <c r="M390" s="45">
        <v>8561.708</v>
      </c>
      <c r="N390" s="27">
        <v>54010294</v>
      </c>
      <c r="O390" s="27">
        <v>4254229</v>
      </c>
      <c r="P390" s="37">
        <f>IF(I390=0,0,H390/I390)</f>
        <v>0.7941176470588235</v>
      </c>
    </row>
    <row r="391">
      <c r="A391" s="24" t="str">
        <v>2025-08</v>
      </c>
      <c r="B391" s="24" t="str">
        <v>비교 반영</v>
      </c>
      <c r="C391" s="24" t="str">
        <v>용인시 수지구</v>
      </c>
      <c r="D391" s="24" t="str">
        <v>다세대 매매</v>
      </c>
      <c r="E391" s="26">
        <v>12</v>
      </c>
      <c r="F391" s="26">
        <v>12</v>
      </c>
      <c r="G391" s="26">
        <v>0</v>
      </c>
      <c r="H391" s="26">
        <v>0</v>
      </c>
      <c r="I391" s="26">
        <f>G391+H391</f>
        <v>0</v>
      </c>
      <c r="J391" s="26">
        <f>SUM(F391:H391)</f>
        <v>12</v>
      </c>
      <c r="K391" s="26">
        <f>E391-J391</f>
        <v>0</v>
      </c>
      <c r="L391" s="27">
        <v>4501920000</v>
      </c>
      <c r="M391" s="45">
        <v>936.7</v>
      </c>
      <c r="N391" s="27">
        <v>375160000</v>
      </c>
      <c r="O391" s="27">
        <v>15888096</v>
      </c>
      <c r="P391" s="37">
        <f>IF(I391=0,0,H391/I391)</f>
        <v>0</v>
      </c>
    </row>
    <row r="392">
      <c r="A392" s="24" t="str">
        <v>2025-08</v>
      </c>
      <c r="B392" s="24" t="str">
        <v>비교 반영</v>
      </c>
      <c r="C392" s="24" t="str">
        <v>용인시 수지구</v>
      </c>
      <c r="D392" s="24" t="str">
        <v>다세대 전월세</v>
      </c>
      <c r="E392" s="26">
        <v>73</v>
      </c>
      <c r="F392" s="26">
        <v>0</v>
      </c>
      <c r="G392" s="26">
        <v>24</v>
      </c>
      <c r="H392" s="26">
        <v>49</v>
      </c>
      <c r="I392" s="26">
        <f>G392+H392</f>
        <v>73</v>
      </c>
      <c r="J392" s="26">
        <f>SUM(F392:H392)</f>
        <v>73</v>
      </c>
      <c r="K392" s="26">
        <f>E392-J392</f>
        <v>0</v>
      </c>
      <c r="L392" s="27">
        <v>9422810000</v>
      </c>
      <c r="M392" s="45">
        <v>2982.155</v>
      </c>
      <c r="N392" s="27">
        <v>129079589</v>
      </c>
      <c r="O392" s="27">
        <v>10445394</v>
      </c>
      <c r="P392" s="37">
        <f>IF(I392=0,0,H392/I392)</f>
        <v>0.6712328767123288</v>
      </c>
    </row>
    <row r="393">
      <c r="A393" s="24" t="str">
        <v>2025-08</v>
      </c>
      <c r="B393" s="24" t="str">
        <v>비교 반영</v>
      </c>
      <c r="C393" s="24" t="str">
        <v>용인시 수지구</v>
      </c>
      <c r="D393" s="24" t="str">
        <v>분양권</v>
      </c>
      <c r="E393" s="26">
        <v>1</v>
      </c>
      <c r="F393" s="26">
        <v>1</v>
      </c>
      <c r="G393" s="26">
        <v>0</v>
      </c>
      <c r="H393" s="26">
        <v>0</v>
      </c>
      <c r="I393" s="26">
        <f>G393+H393</f>
        <v>0</v>
      </c>
      <c r="J393" s="26">
        <f>SUM(F393:H393)</f>
        <v>1</v>
      </c>
      <c r="K393" s="26">
        <f>E393-J393</f>
        <v>0</v>
      </c>
      <c r="L393" s="27">
        <v>585000000</v>
      </c>
      <c r="M393" s="45">
        <v>49.996</v>
      </c>
      <c r="N393" s="27">
        <v>585000000</v>
      </c>
      <c r="O393" s="27">
        <v>38680779</v>
      </c>
      <c r="P393" s="37">
        <f>IF(I393=0,0,H393/I393)</f>
        <v>0</v>
      </c>
    </row>
    <row r="394">
      <c r="A394" s="24" t="str">
        <v>2025-08</v>
      </c>
      <c r="B394" s="24" t="str">
        <v>비교 반영</v>
      </c>
      <c r="C394" s="24" t="str">
        <v>용인시 수지구</v>
      </c>
      <c r="D394" s="24" t="str">
        <v>상가</v>
      </c>
      <c r="E394" s="26">
        <v>26</v>
      </c>
      <c r="F394" s="26">
        <v>26</v>
      </c>
      <c r="G394" s="26">
        <v>0</v>
      </c>
      <c r="H394" s="26">
        <v>0</v>
      </c>
      <c r="I394" s="26">
        <f>G394+H394</f>
        <v>0</v>
      </c>
      <c r="J394" s="26">
        <f>SUM(F394:H394)</f>
        <v>26</v>
      </c>
      <c r="K394" s="26">
        <f>E394-J394</f>
        <v>0</v>
      </c>
      <c r="L394" s="27">
        <v>17711060000</v>
      </c>
      <c r="M394" s="45">
        <v>2733.96</v>
      </c>
      <c r="N394" s="27">
        <v>681194615</v>
      </c>
      <c r="O394" s="27">
        <v>21415440</v>
      </c>
      <c r="P394" s="37">
        <f>IF(I394=0,0,H394/I394)</f>
        <v>0</v>
      </c>
    </row>
    <row r="395">
      <c r="A395" s="24" t="str">
        <v>2025-08</v>
      </c>
      <c r="B395" s="24" t="str">
        <v>비교 반영</v>
      </c>
      <c r="C395" s="24" t="str">
        <v>용인시 수지구</v>
      </c>
      <c r="D395" s="24" t="str">
        <v>아파트 매매</v>
      </c>
      <c r="E395" s="26">
        <v>436</v>
      </c>
      <c r="F395" s="26">
        <v>436</v>
      </c>
      <c r="G395" s="26">
        <v>0</v>
      </c>
      <c r="H395" s="26">
        <v>0</v>
      </c>
      <c r="I395" s="26">
        <f>G395+H395</f>
        <v>0</v>
      </c>
      <c r="J395" s="26">
        <f>SUM(F395:H395)</f>
        <v>436</v>
      </c>
      <c r="K395" s="26">
        <f>E395-J395</f>
        <v>0</v>
      </c>
      <c r="L395" s="27">
        <v>361739200000</v>
      </c>
      <c r="M395" s="45">
        <v>40025.304</v>
      </c>
      <c r="N395" s="27">
        <v>829677064</v>
      </c>
      <c r="O395" s="27">
        <v>29876900</v>
      </c>
      <c r="P395" s="37">
        <f>IF(I395=0,0,H395/I395)</f>
        <v>0</v>
      </c>
    </row>
    <row r="396">
      <c r="A396" s="24" t="str">
        <v>2025-08</v>
      </c>
      <c r="B396" s="24" t="str">
        <v>비교 반영</v>
      </c>
      <c r="C396" s="24" t="str">
        <v>용인시 수지구</v>
      </c>
      <c r="D396" s="24" t="str">
        <v>아파트 전월세</v>
      </c>
      <c r="E396" s="26">
        <v>822</v>
      </c>
      <c r="F396" s="26">
        <v>0</v>
      </c>
      <c r="G396" s="26">
        <v>546</v>
      </c>
      <c r="H396" s="26">
        <v>276</v>
      </c>
      <c r="I396" s="26">
        <f>G396+H396</f>
        <v>822</v>
      </c>
      <c r="J396" s="26">
        <f>SUM(F396:H396)</f>
        <v>822</v>
      </c>
      <c r="K396" s="26">
        <f>E396-J396</f>
        <v>0</v>
      </c>
      <c r="L396" s="27">
        <v>321199980000</v>
      </c>
      <c r="M396" s="45">
        <v>74045.539</v>
      </c>
      <c r="N396" s="27">
        <v>390754234</v>
      </c>
      <c r="O396" s="27">
        <v>14340068</v>
      </c>
      <c r="P396" s="37">
        <f>IF(I396=0,0,H396/I396)</f>
        <v>0.3357664233576642</v>
      </c>
    </row>
    <row r="397">
      <c r="A397" s="24" t="str">
        <v>2025-08</v>
      </c>
      <c r="B397" s="24" t="str">
        <v>비교 반영</v>
      </c>
      <c r="C397" s="24" t="str">
        <v>용인시 수지구</v>
      </c>
      <c r="D397" s="24" t="str">
        <v>오피스텔 매매</v>
      </c>
      <c r="E397" s="26">
        <v>15</v>
      </c>
      <c r="F397" s="26">
        <v>15</v>
      </c>
      <c r="G397" s="26">
        <v>0</v>
      </c>
      <c r="H397" s="26">
        <v>0</v>
      </c>
      <c r="I397" s="26">
        <f>G397+H397</f>
        <v>0</v>
      </c>
      <c r="J397" s="26">
        <f>SUM(F397:H397)</f>
        <v>15</v>
      </c>
      <c r="K397" s="26">
        <f>E397-J397</f>
        <v>0</v>
      </c>
      <c r="L397" s="27">
        <v>5218500000</v>
      </c>
      <c r="M397" s="45">
        <v>800.157</v>
      </c>
      <c r="N397" s="27">
        <v>347900000</v>
      </c>
      <c r="O397" s="27">
        <v>21559818</v>
      </c>
      <c r="P397" s="37">
        <f>IF(I397=0,0,H397/I397)</f>
        <v>0</v>
      </c>
    </row>
    <row r="398">
      <c r="A398" s="24" t="str">
        <v>2025-08</v>
      </c>
      <c r="B398" s="24" t="str">
        <v>비교 반영</v>
      </c>
      <c r="C398" s="24" t="str">
        <v>용인시 수지구</v>
      </c>
      <c r="D398" s="24" t="str">
        <v>오피스텔 전월세</v>
      </c>
      <c r="E398" s="26">
        <v>193</v>
      </c>
      <c r="F398" s="26">
        <v>0</v>
      </c>
      <c r="G398" s="26">
        <v>35</v>
      </c>
      <c r="H398" s="26">
        <v>158</v>
      </c>
      <c r="I398" s="26">
        <f>G398+H398</f>
        <v>193</v>
      </c>
      <c r="J398" s="26">
        <f>SUM(F398:H398)</f>
        <v>193</v>
      </c>
      <c r="K398" s="26">
        <f>E398-J398</f>
        <v>0</v>
      </c>
      <c r="L398" s="27">
        <v>18670420000</v>
      </c>
      <c r="M398" s="45">
        <v>5762.95</v>
      </c>
      <c r="N398" s="27">
        <v>96737927</v>
      </c>
      <c r="O398" s="27">
        <v>10709861</v>
      </c>
      <c r="P398" s="37">
        <f>IF(I398=0,0,H398/I398)</f>
        <v>0.8186528497409327</v>
      </c>
    </row>
    <row r="399">
      <c r="A399" s="24" t="str">
        <v>2025-08</v>
      </c>
      <c r="B399" s="24" t="str">
        <v>비교 반영</v>
      </c>
      <c r="C399" s="24" t="str">
        <v>용인시 수지구</v>
      </c>
      <c r="D399" s="24" t="str">
        <v>토지</v>
      </c>
      <c r="E399" s="26">
        <v>60</v>
      </c>
      <c r="F399" s="26">
        <v>60</v>
      </c>
      <c r="G399" s="26">
        <v>0</v>
      </c>
      <c r="H399" s="26">
        <v>0</v>
      </c>
      <c r="I399" s="26">
        <f>G399+H399</f>
        <v>0</v>
      </c>
      <c r="J399" s="26">
        <f>SUM(F399:H399)</f>
        <v>60</v>
      </c>
      <c r="K399" s="26">
        <f>E399-J399</f>
        <v>0</v>
      </c>
      <c r="L399" s="27">
        <v>11239410000</v>
      </c>
      <c r="M399" s="45">
        <v>6289.81</v>
      </c>
      <c r="N399" s="27">
        <v>187323500</v>
      </c>
      <c r="O399" s="27">
        <v>5907185</v>
      </c>
      <c r="P399" s="37">
        <f>IF(I399=0,0,H399/I399)</f>
        <v>0</v>
      </c>
    </row>
    <row r="400">
      <c r="A400" s="24" t="str">
        <v>2025-08</v>
      </c>
      <c r="B400" s="24" t="str">
        <v>비교 반영</v>
      </c>
      <c r="C400" s="24" t="str">
        <v>용인시 처인구</v>
      </c>
      <c r="D400" s="24" t="str">
        <v>다가구 매매</v>
      </c>
      <c r="E400" s="26">
        <v>17</v>
      </c>
      <c r="F400" s="26">
        <v>17</v>
      </c>
      <c r="G400" s="26">
        <v>0</v>
      </c>
      <c r="H400" s="26">
        <v>0</v>
      </c>
      <c r="I400" s="26">
        <f>G400+H400</f>
        <v>0</v>
      </c>
      <c r="J400" s="26">
        <f>SUM(F400:H400)</f>
        <v>17</v>
      </c>
      <c r="K400" s="26">
        <f>E400-J400</f>
        <v>0</v>
      </c>
      <c r="L400" s="27">
        <v>10015400000</v>
      </c>
      <c r="M400" s="45">
        <v>3582.68</v>
      </c>
      <c r="N400" s="27">
        <v>589141176</v>
      </c>
      <c r="O400" s="27">
        <v>9241339</v>
      </c>
      <c r="P400" s="37">
        <f>IF(I400=0,0,H400/I400)</f>
        <v>0</v>
      </c>
    </row>
    <row r="401">
      <c r="A401" s="24" t="str">
        <v>2025-08</v>
      </c>
      <c r="B401" s="24" t="str">
        <v>비교 반영</v>
      </c>
      <c r="C401" s="24" t="str">
        <v>용인시 처인구</v>
      </c>
      <c r="D401" s="24" t="str">
        <v>다가구 전월세</v>
      </c>
      <c r="E401" s="26">
        <v>374</v>
      </c>
      <c r="F401" s="26">
        <v>0</v>
      </c>
      <c r="G401" s="26">
        <v>48</v>
      </c>
      <c r="H401" s="26">
        <v>326</v>
      </c>
      <c r="I401" s="26">
        <f>G401+H401</f>
        <v>374</v>
      </c>
      <c r="J401" s="26">
        <f>SUM(F401:H401)</f>
        <v>374</v>
      </c>
      <c r="K401" s="26">
        <f>E401-J401</f>
        <v>0</v>
      </c>
      <c r="L401" s="27">
        <v>9752250000</v>
      </c>
      <c r="M401" s="45">
        <v>14123.644</v>
      </c>
      <c r="N401" s="27">
        <v>26075535</v>
      </c>
      <c r="O401" s="27">
        <v>2282615</v>
      </c>
      <c r="P401" s="37">
        <f>IF(I401=0,0,H401/I401)</f>
        <v>0.8716577540106952</v>
      </c>
    </row>
    <row r="402">
      <c r="A402" s="24" t="str">
        <v>2025-08</v>
      </c>
      <c r="B402" s="24" t="str">
        <v>비교 반영</v>
      </c>
      <c r="C402" s="24" t="str">
        <v>용인시 처인구</v>
      </c>
      <c r="D402" s="24" t="str">
        <v>다세대 매매</v>
      </c>
      <c r="E402" s="26">
        <v>75</v>
      </c>
      <c r="F402" s="26">
        <v>75</v>
      </c>
      <c r="G402" s="26">
        <v>0</v>
      </c>
      <c r="H402" s="26">
        <v>0</v>
      </c>
      <c r="I402" s="26">
        <f>G402+H402</f>
        <v>0</v>
      </c>
      <c r="J402" s="26">
        <f>SUM(F402:H402)</f>
        <v>75</v>
      </c>
      <c r="K402" s="26">
        <f>E402-J402</f>
        <v>0</v>
      </c>
      <c r="L402" s="27">
        <v>9152400000</v>
      </c>
      <c r="M402" s="45">
        <v>4197.889</v>
      </c>
      <c r="N402" s="27">
        <v>122032000</v>
      </c>
      <c r="O402" s="27">
        <v>7207400</v>
      </c>
      <c r="P402" s="37">
        <f>IF(I402=0,0,H402/I402)</f>
        <v>0</v>
      </c>
    </row>
    <row r="403">
      <c r="A403" s="24" t="str">
        <v>2025-08</v>
      </c>
      <c r="B403" s="24" t="str">
        <v>비교 반영</v>
      </c>
      <c r="C403" s="24" t="str">
        <v>용인시 처인구</v>
      </c>
      <c r="D403" s="24" t="str">
        <v>다세대 전월세</v>
      </c>
      <c r="E403" s="26">
        <v>276</v>
      </c>
      <c r="F403" s="26">
        <v>0</v>
      </c>
      <c r="G403" s="26">
        <v>60</v>
      </c>
      <c r="H403" s="26">
        <v>216</v>
      </c>
      <c r="I403" s="26">
        <f>G403+H403</f>
        <v>276</v>
      </c>
      <c r="J403" s="26">
        <f>SUM(F403:H403)</f>
        <v>276</v>
      </c>
      <c r="K403" s="26">
        <f>E403-J403</f>
        <v>0</v>
      </c>
      <c r="L403" s="27">
        <v>9364480000</v>
      </c>
      <c r="M403" s="45">
        <v>12482.747</v>
      </c>
      <c r="N403" s="27">
        <v>33929275</v>
      </c>
      <c r="O403" s="27">
        <v>2479980</v>
      </c>
      <c r="P403" s="37">
        <f>IF(I403=0,0,H403/I403)</f>
        <v>0.782608695652174</v>
      </c>
    </row>
    <row r="404">
      <c r="A404" s="24" t="str">
        <v>2025-08</v>
      </c>
      <c r="B404" s="24" t="str">
        <v>비교 반영</v>
      </c>
      <c r="C404" s="24" t="str">
        <v>용인시 처인구</v>
      </c>
      <c r="D404" s="24" t="str">
        <v>분양권</v>
      </c>
      <c r="E404" s="26">
        <v>36</v>
      </c>
      <c r="F404" s="26">
        <v>36</v>
      </c>
      <c r="G404" s="26">
        <v>0</v>
      </c>
      <c r="H404" s="26">
        <v>0</v>
      </c>
      <c r="I404" s="26">
        <f>G404+H404</f>
        <v>0</v>
      </c>
      <c r="J404" s="26">
        <f>SUM(F404:H404)</f>
        <v>36</v>
      </c>
      <c r="K404" s="26">
        <f>E404-J404</f>
        <v>0</v>
      </c>
      <c r="L404" s="27">
        <v>18238940000</v>
      </c>
      <c r="M404" s="45">
        <v>2873.726</v>
      </c>
      <c r="N404" s="27">
        <v>506637222</v>
      </c>
      <c r="O404" s="27">
        <v>20981128</v>
      </c>
      <c r="P404" s="37">
        <f>IF(I404=0,0,H404/I404)</f>
        <v>0</v>
      </c>
    </row>
    <row r="405">
      <c r="A405" s="24" t="str">
        <v>2025-08</v>
      </c>
      <c r="B405" s="24" t="str">
        <v>비교 반영</v>
      </c>
      <c r="C405" s="24" t="str">
        <v>용인시 처인구</v>
      </c>
      <c r="D405" s="24" t="str">
        <v>상가</v>
      </c>
      <c r="E405" s="26">
        <v>18</v>
      </c>
      <c r="F405" s="26">
        <v>18</v>
      </c>
      <c r="G405" s="26">
        <v>0</v>
      </c>
      <c r="H405" s="26">
        <v>0</v>
      </c>
      <c r="I405" s="26">
        <f>G405+H405</f>
        <v>0</v>
      </c>
      <c r="J405" s="26">
        <f>SUM(F405:H405)</f>
        <v>18</v>
      </c>
      <c r="K405" s="26">
        <f>E405-J405</f>
        <v>0</v>
      </c>
      <c r="L405" s="27">
        <v>12055380000</v>
      </c>
      <c r="M405" s="45">
        <v>2374.47</v>
      </c>
      <c r="N405" s="27">
        <v>669743333</v>
      </c>
      <c r="O405" s="27">
        <v>16783743</v>
      </c>
      <c r="P405" s="37">
        <f>IF(I405=0,0,H405/I405)</f>
        <v>0</v>
      </c>
    </row>
    <row r="406">
      <c r="A406" s="24" t="str">
        <v>2025-08</v>
      </c>
      <c r="B406" s="24" t="str">
        <v>비교 반영</v>
      </c>
      <c r="C406" s="24" t="str">
        <v>용인시 처인구</v>
      </c>
      <c r="D406" s="24" t="str">
        <v>아파트 매매</v>
      </c>
      <c r="E406" s="26">
        <v>158</v>
      </c>
      <c r="F406" s="26">
        <v>158</v>
      </c>
      <c r="G406" s="26">
        <v>0</v>
      </c>
      <c r="H406" s="26">
        <v>0</v>
      </c>
      <c r="I406" s="26">
        <f>G406+H406</f>
        <v>0</v>
      </c>
      <c r="J406" s="26">
        <f>SUM(F406:H406)</f>
        <v>158</v>
      </c>
      <c r="K406" s="26">
        <f>E406-J406</f>
        <v>0</v>
      </c>
      <c r="L406" s="27">
        <v>58443210000</v>
      </c>
      <c r="M406" s="45">
        <v>11622.466</v>
      </c>
      <c r="N406" s="27">
        <v>369893734</v>
      </c>
      <c r="O406" s="27">
        <v>16623037</v>
      </c>
      <c r="P406" s="37">
        <f>IF(I406=0,0,H406/I406)</f>
        <v>0</v>
      </c>
    </row>
    <row r="407">
      <c r="A407" s="24" t="str">
        <v>2025-08</v>
      </c>
      <c r="B407" s="24" t="str">
        <v>비교 반영</v>
      </c>
      <c r="C407" s="24" t="str">
        <v>용인시 처인구</v>
      </c>
      <c r="D407" s="24" t="str">
        <v>아파트 전월세</v>
      </c>
      <c r="E407" s="26">
        <v>359</v>
      </c>
      <c r="F407" s="26">
        <v>0</v>
      </c>
      <c r="G407" s="26">
        <v>165</v>
      </c>
      <c r="H407" s="26">
        <v>194</v>
      </c>
      <c r="I407" s="26">
        <f>G407+H407</f>
        <v>359</v>
      </c>
      <c r="J407" s="26">
        <f>SUM(F407:H407)</f>
        <v>359</v>
      </c>
      <c r="K407" s="26">
        <f>E407-J407</f>
        <v>0</v>
      </c>
      <c r="L407" s="27">
        <v>48506870000</v>
      </c>
      <c r="M407" s="45">
        <v>25299.815</v>
      </c>
      <c r="N407" s="27">
        <v>135116630</v>
      </c>
      <c r="O407" s="27">
        <v>6338121</v>
      </c>
      <c r="P407" s="37">
        <f>IF(I407=0,0,H407/I407)</f>
        <v>0.5403899721448467</v>
      </c>
    </row>
    <row r="408">
      <c r="A408" s="24" t="str">
        <v>2025-08</v>
      </c>
      <c r="B408" s="24" t="str">
        <v>비교 반영</v>
      </c>
      <c r="C408" s="24" t="str">
        <v>용인시 처인구</v>
      </c>
      <c r="D408" s="24" t="str">
        <v>오피스텔 매매</v>
      </c>
      <c r="E408" s="26">
        <v>66</v>
      </c>
      <c r="F408" s="26">
        <v>66</v>
      </c>
      <c r="G408" s="26">
        <v>0</v>
      </c>
      <c r="H408" s="26">
        <v>0</v>
      </c>
      <c r="I408" s="26">
        <f>G408+H408</f>
        <v>0</v>
      </c>
      <c r="J408" s="26">
        <f>SUM(F408:H408)</f>
        <v>66</v>
      </c>
      <c r="K408" s="26">
        <f>E408-J408</f>
        <v>0</v>
      </c>
      <c r="L408" s="27">
        <v>5595000000</v>
      </c>
      <c r="M408" s="45">
        <v>1347.76</v>
      </c>
      <c r="N408" s="27">
        <v>84772727</v>
      </c>
      <c r="O408" s="27">
        <v>13723413</v>
      </c>
      <c r="P408" s="37">
        <f>IF(I408=0,0,H408/I408)</f>
        <v>0</v>
      </c>
    </row>
    <row r="409">
      <c r="A409" s="24" t="str">
        <v>2025-08</v>
      </c>
      <c r="B409" s="24" t="str">
        <v>비교 반영</v>
      </c>
      <c r="C409" s="24" t="str">
        <v>용인시 처인구</v>
      </c>
      <c r="D409" s="24" t="str">
        <v>오피스텔 전월세</v>
      </c>
      <c r="E409" s="26">
        <v>39</v>
      </c>
      <c r="F409" s="26">
        <v>0</v>
      </c>
      <c r="G409" s="26">
        <v>4</v>
      </c>
      <c r="H409" s="26">
        <v>35</v>
      </c>
      <c r="I409" s="26">
        <f>G409+H409</f>
        <v>39</v>
      </c>
      <c r="J409" s="26">
        <f>SUM(F409:H409)</f>
        <v>39</v>
      </c>
      <c r="K409" s="26">
        <f>E409-J409</f>
        <v>0</v>
      </c>
      <c r="L409" s="27">
        <v>1053500000</v>
      </c>
      <c r="M409" s="45">
        <v>1034.05</v>
      </c>
      <c r="N409" s="27">
        <v>27012821</v>
      </c>
      <c r="O409" s="27">
        <v>3367965</v>
      </c>
      <c r="P409" s="37">
        <f>IF(I409=0,0,H409/I409)</f>
        <v>0.8974358974358975</v>
      </c>
    </row>
    <row r="410">
      <c r="A410" s="24" t="str">
        <v>2025-08</v>
      </c>
      <c r="B410" s="24" t="str">
        <v>비교 반영</v>
      </c>
      <c r="C410" s="24" t="str">
        <v>용인시 처인구</v>
      </c>
      <c r="D410" s="24" t="str">
        <v>토지</v>
      </c>
      <c r="E410" s="26">
        <v>629</v>
      </c>
      <c r="F410" s="26">
        <v>629</v>
      </c>
      <c r="G410" s="26">
        <v>0</v>
      </c>
      <c r="H410" s="26">
        <v>0</v>
      </c>
      <c r="I410" s="26">
        <f>G410+H410</f>
        <v>0</v>
      </c>
      <c r="J410" s="26">
        <f>SUM(F410:H410)</f>
        <v>629</v>
      </c>
      <c r="K410" s="26">
        <f>E410-J410</f>
        <v>0</v>
      </c>
      <c r="L410" s="27">
        <v>94645450000</v>
      </c>
      <c r="M410" s="45">
        <v>306218.43</v>
      </c>
      <c r="N410" s="27">
        <v>150469714</v>
      </c>
      <c r="O410" s="27">
        <v>1021746</v>
      </c>
      <c r="P410" s="37">
        <f>IF(I410=0,0,H410/I410)</f>
        <v>0</v>
      </c>
    </row>
    <row r="411">
      <c r="A411" s="24" t="str">
        <v>2025-08</v>
      </c>
      <c r="B411" s="24" t="str">
        <v>비교 반영</v>
      </c>
      <c r="C411" s="24" t="str">
        <v>의왕시</v>
      </c>
      <c r="D411" s="24" t="str">
        <v>공장창고</v>
      </c>
      <c r="E411" s="26">
        <v>3</v>
      </c>
      <c r="F411" s="26">
        <v>3</v>
      </c>
      <c r="G411" s="26">
        <v>0</v>
      </c>
      <c r="H411" s="26">
        <v>0</v>
      </c>
      <c r="I411" s="26">
        <f>G411+H411</f>
        <v>0</v>
      </c>
      <c r="J411" s="26">
        <f>SUM(F411:H411)</f>
        <v>3</v>
      </c>
      <c r="K411" s="26">
        <f>E411-J411</f>
        <v>0</v>
      </c>
      <c r="L411" s="27">
        <v>10820000000</v>
      </c>
      <c r="M411" s="45">
        <v>2276.15</v>
      </c>
      <c r="N411" s="27">
        <v>3606666667</v>
      </c>
      <c r="O411" s="27">
        <v>15714515</v>
      </c>
      <c r="P411" s="37">
        <f>IF(I411=0,0,H411/I411)</f>
        <v>0</v>
      </c>
    </row>
    <row r="412">
      <c r="A412" s="24" t="str">
        <v>2025-08</v>
      </c>
      <c r="B412" s="24" t="str">
        <v>비교 반영</v>
      </c>
      <c r="C412" s="24" t="str">
        <v>의왕시</v>
      </c>
      <c r="D412" s="24" t="str">
        <v>다가구 매매</v>
      </c>
      <c r="E412" s="26">
        <v>2</v>
      </c>
      <c r="F412" s="26">
        <v>2</v>
      </c>
      <c r="G412" s="26">
        <v>0</v>
      </c>
      <c r="H412" s="26">
        <v>0</v>
      </c>
      <c r="I412" s="26">
        <f>G412+H412</f>
        <v>0</v>
      </c>
      <c r="J412" s="26">
        <f>SUM(F412:H412)</f>
        <v>2</v>
      </c>
      <c r="K412" s="26">
        <f>E412-J412</f>
        <v>0</v>
      </c>
      <c r="L412" s="27">
        <v>1890000000</v>
      </c>
      <c r="M412" s="45">
        <v>295.38</v>
      </c>
      <c r="N412" s="27">
        <v>945000000</v>
      </c>
      <c r="O412" s="27">
        <v>21152189</v>
      </c>
      <c r="P412" s="37">
        <f>IF(I412=0,0,H412/I412)</f>
        <v>0</v>
      </c>
    </row>
    <row r="413">
      <c r="A413" s="24" t="str">
        <v>2025-08</v>
      </c>
      <c r="B413" s="24" t="str">
        <v>비교 반영</v>
      </c>
      <c r="C413" s="24" t="str">
        <v>의왕시</v>
      </c>
      <c r="D413" s="24" t="str">
        <v>다가구 전월세</v>
      </c>
      <c r="E413" s="26">
        <v>84</v>
      </c>
      <c r="F413" s="26">
        <v>0</v>
      </c>
      <c r="G413" s="26">
        <v>25</v>
      </c>
      <c r="H413" s="26">
        <v>59</v>
      </c>
      <c r="I413" s="26">
        <f>G413+H413</f>
        <v>84</v>
      </c>
      <c r="J413" s="26">
        <f>SUM(F413:H413)</f>
        <v>84</v>
      </c>
      <c r="K413" s="26">
        <f>E413-J413</f>
        <v>0</v>
      </c>
      <c r="L413" s="27">
        <v>6652000000</v>
      </c>
      <c r="M413" s="45">
        <v>4421.89</v>
      </c>
      <c r="N413" s="27">
        <v>79190476</v>
      </c>
      <c r="O413" s="27">
        <v>4973005</v>
      </c>
      <c r="P413" s="37">
        <f>IF(I413=0,0,H413/I413)</f>
        <v>0.7023809523809523</v>
      </c>
    </row>
    <row r="414">
      <c r="A414" s="24" t="str">
        <v>2025-08</v>
      </c>
      <c r="B414" s="24" t="str">
        <v>비교 반영</v>
      </c>
      <c r="C414" s="24" t="str">
        <v>의왕시</v>
      </c>
      <c r="D414" s="24" t="str">
        <v>다세대 매매</v>
      </c>
      <c r="E414" s="26">
        <v>12</v>
      </c>
      <c r="F414" s="26">
        <v>12</v>
      </c>
      <c r="G414" s="26">
        <v>0</v>
      </c>
      <c r="H414" s="26">
        <v>0</v>
      </c>
      <c r="I414" s="26">
        <f>G414+H414</f>
        <v>0</v>
      </c>
      <c r="J414" s="26">
        <f>SUM(F414:H414)</f>
        <v>12</v>
      </c>
      <c r="K414" s="26">
        <f>E414-J414</f>
        <v>0</v>
      </c>
      <c r="L414" s="27">
        <v>3552000000</v>
      </c>
      <c r="M414" s="45">
        <v>601.658</v>
      </c>
      <c r="N414" s="27">
        <v>296000000</v>
      </c>
      <c r="O414" s="27">
        <v>19516317</v>
      </c>
      <c r="P414" s="37">
        <f>IF(I414=0,0,H414/I414)</f>
        <v>0</v>
      </c>
    </row>
    <row r="415">
      <c r="A415" s="24" t="str">
        <v>2025-08</v>
      </c>
      <c r="B415" s="24" t="str">
        <v>비교 반영</v>
      </c>
      <c r="C415" s="24" t="str">
        <v>의왕시</v>
      </c>
      <c r="D415" s="24" t="str">
        <v>다세대 전월세</v>
      </c>
      <c r="E415" s="26">
        <v>76</v>
      </c>
      <c r="F415" s="26">
        <v>0</v>
      </c>
      <c r="G415" s="26">
        <v>40</v>
      </c>
      <c r="H415" s="26">
        <v>36</v>
      </c>
      <c r="I415" s="26">
        <f>G415+H415</f>
        <v>76</v>
      </c>
      <c r="J415" s="26">
        <f>SUM(F415:H415)</f>
        <v>76</v>
      </c>
      <c r="K415" s="26">
        <f>E415-J415</f>
        <v>0</v>
      </c>
      <c r="L415" s="27">
        <v>8652270000</v>
      </c>
      <c r="M415" s="45">
        <v>3555.594</v>
      </c>
      <c r="N415" s="27">
        <v>113845658</v>
      </c>
      <c r="O415" s="27">
        <v>8044379</v>
      </c>
      <c r="P415" s="37">
        <f>IF(I415=0,0,H415/I415)</f>
        <v>0.47368421052631576</v>
      </c>
    </row>
    <row r="416">
      <c r="A416" s="24" t="str">
        <v>2025-08</v>
      </c>
      <c r="B416" s="24" t="str">
        <v>비교 반영</v>
      </c>
      <c r="C416" s="24" t="str">
        <v>의왕시</v>
      </c>
      <c r="D416" s="24" t="str">
        <v>분양권</v>
      </c>
      <c r="E416" s="26">
        <v>27</v>
      </c>
      <c r="F416" s="26">
        <v>27</v>
      </c>
      <c r="G416" s="26">
        <v>0</v>
      </c>
      <c r="H416" s="26">
        <v>0</v>
      </c>
      <c r="I416" s="26">
        <f>G416+H416</f>
        <v>0</v>
      </c>
      <c r="J416" s="26">
        <f>SUM(F416:H416)</f>
        <v>27</v>
      </c>
      <c r="K416" s="26">
        <f>E416-J416</f>
        <v>0</v>
      </c>
      <c r="L416" s="27">
        <v>20180210000</v>
      </c>
      <c r="M416" s="45">
        <v>1626.671</v>
      </c>
      <c r="N416" s="27">
        <v>747415185</v>
      </c>
      <c r="O416" s="27">
        <v>41011019</v>
      </c>
      <c r="P416" s="37">
        <f>IF(I416=0,0,H416/I416)</f>
        <v>0</v>
      </c>
    </row>
    <row r="417">
      <c r="A417" s="24" t="str">
        <v>2025-08</v>
      </c>
      <c r="B417" s="24" t="str">
        <v>비교 반영</v>
      </c>
      <c r="C417" s="24" t="str">
        <v>의왕시</v>
      </c>
      <c r="D417" s="24" t="str">
        <v>상가</v>
      </c>
      <c r="E417" s="26">
        <v>8</v>
      </c>
      <c r="F417" s="26">
        <v>8</v>
      </c>
      <c r="G417" s="26">
        <v>0</v>
      </c>
      <c r="H417" s="26">
        <v>0</v>
      </c>
      <c r="I417" s="26">
        <f>G417+H417</f>
        <v>0</v>
      </c>
      <c r="J417" s="26">
        <f>SUM(F417:H417)</f>
        <v>8</v>
      </c>
      <c r="K417" s="26">
        <f>E417-J417</f>
        <v>0</v>
      </c>
      <c r="L417" s="27">
        <v>4027970000</v>
      </c>
      <c r="M417" s="45">
        <v>865.21</v>
      </c>
      <c r="N417" s="27">
        <v>503496250</v>
      </c>
      <c r="O417" s="27">
        <v>15390024</v>
      </c>
      <c r="P417" s="37">
        <f>IF(I417=0,0,H417/I417)</f>
        <v>0</v>
      </c>
    </row>
    <row r="418">
      <c r="A418" s="24" t="str">
        <v>2025-08</v>
      </c>
      <c r="B418" s="24" t="str">
        <v>비교 반영</v>
      </c>
      <c r="C418" s="24" t="str">
        <v>의왕시</v>
      </c>
      <c r="D418" s="24" t="str">
        <v>아파트 매매</v>
      </c>
      <c r="E418" s="26">
        <v>110</v>
      </c>
      <c r="F418" s="26">
        <v>110</v>
      </c>
      <c r="G418" s="26">
        <v>0</v>
      </c>
      <c r="H418" s="26">
        <v>0</v>
      </c>
      <c r="I418" s="26">
        <f>G418+H418</f>
        <v>0</v>
      </c>
      <c r="J418" s="26">
        <f>SUM(F418:H418)</f>
        <v>110</v>
      </c>
      <c r="K418" s="26">
        <f>E418-J418</f>
        <v>0</v>
      </c>
      <c r="L418" s="27">
        <v>76136450000</v>
      </c>
      <c r="M418" s="45">
        <v>8596.044</v>
      </c>
      <c r="N418" s="27">
        <v>692149545</v>
      </c>
      <c r="O418" s="27">
        <v>29279833</v>
      </c>
      <c r="P418" s="37">
        <f>IF(I418=0,0,H418/I418)</f>
        <v>0</v>
      </c>
    </row>
    <row r="419">
      <c r="A419" s="24" t="str">
        <v>2025-08</v>
      </c>
      <c r="B419" s="24" t="str">
        <v>비교 반영</v>
      </c>
      <c r="C419" s="24" t="str">
        <v>의왕시</v>
      </c>
      <c r="D419" s="24" t="str">
        <v>아파트 전월세</v>
      </c>
      <c r="E419" s="26">
        <v>464</v>
      </c>
      <c r="F419" s="26">
        <v>0</v>
      </c>
      <c r="G419" s="26">
        <v>266</v>
      </c>
      <c r="H419" s="26">
        <v>198</v>
      </c>
      <c r="I419" s="26">
        <f>G419+H419</f>
        <v>464</v>
      </c>
      <c r="J419" s="26">
        <f>SUM(F419:H419)</f>
        <v>464</v>
      </c>
      <c r="K419" s="26">
        <f>E419-J419</f>
        <v>0</v>
      </c>
      <c r="L419" s="27">
        <v>146448590000</v>
      </c>
      <c r="M419" s="45">
        <v>32074.883</v>
      </c>
      <c r="N419" s="27">
        <v>315621961</v>
      </c>
      <c r="O419" s="27">
        <v>15093665</v>
      </c>
      <c r="P419" s="37">
        <f>IF(I419=0,0,H419/I419)</f>
        <v>0.4267241379310345</v>
      </c>
    </row>
    <row r="420">
      <c r="A420" s="24" t="str">
        <v>2025-08</v>
      </c>
      <c r="B420" s="24" t="str">
        <v>비교 반영</v>
      </c>
      <c r="C420" s="24" t="str">
        <v>의왕시</v>
      </c>
      <c r="D420" s="24" t="str">
        <v>오피스텔 매매</v>
      </c>
      <c r="E420" s="26">
        <v>1</v>
      </c>
      <c r="F420" s="26">
        <v>1</v>
      </c>
      <c r="G420" s="26">
        <v>0</v>
      </c>
      <c r="H420" s="26">
        <v>0</v>
      </c>
      <c r="I420" s="26">
        <f>G420+H420</f>
        <v>0</v>
      </c>
      <c r="J420" s="26">
        <f>SUM(F420:H420)</f>
        <v>1</v>
      </c>
      <c r="K420" s="26">
        <f>E420-J420</f>
        <v>0</v>
      </c>
      <c r="L420" s="27">
        <v>111500000</v>
      </c>
      <c r="M420" s="45">
        <v>24.175</v>
      </c>
      <c r="N420" s="27">
        <v>111500000</v>
      </c>
      <c r="O420" s="27">
        <v>15246950</v>
      </c>
      <c r="P420" s="37">
        <f>IF(I420=0,0,H420/I420)</f>
        <v>0</v>
      </c>
    </row>
    <row r="421">
      <c r="A421" s="24" t="str">
        <v>2025-08</v>
      </c>
      <c r="B421" s="24" t="str">
        <v>비교 반영</v>
      </c>
      <c r="C421" s="24" t="str">
        <v>의왕시</v>
      </c>
      <c r="D421" s="24" t="str">
        <v>오피스텔 전월세</v>
      </c>
      <c r="E421" s="26">
        <v>43</v>
      </c>
      <c r="F421" s="26">
        <v>0</v>
      </c>
      <c r="G421" s="26">
        <v>3</v>
      </c>
      <c r="H421" s="26">
        <v>40</v>
      </c>
      <c r="I421" s="26">
        <f>G421+H421</f>
        <v>43</v>
      </c>
      <c r="J421" s="26">
        <f>SUM(F421:H421)</f>
        <v>43</v>
      </c>
      <c r="K421" s="26">
        <f>E421-J421</f>
        <v>0</v>
      </c>
      <c r="L421" s="27">
        <v>1456620000</v>
      </c>
      <c r="M421" s="45">
        <v>1400.46</v>
      </c>
      <c r="N421" s="27">
        <v>33874884</v>
      </c>
      <c r="O421" s="27">
        <v>3438351</v>
      </c>
      <c r="P421" s="37">
        <f>IF(I421=0,0,H421/I421)</f>
        <v>0.9302325581395349</v>
      </c>
    </row>
    <row r="422">
      <c r="A422" s="24" t="str">
        <v>2025-08</v>
      </c>
      <c r="B422" s="24" t="str">
        <v>비교 반영</v>
      </c>
      <c r="C422" s="24" t="str">
        <v>의왕시</v>
      </c>
      <c r="D422" s="24" t="str">
        <v>토지</v>
      </c>
      <c r="E422" s="26">
        <v>20</v>
      </c>
      <c r="F422" s="26">
        <v>20</v>
      </c>
      <c r="G422" s="26">
        <v>0</v>
      </c>
      <c r="H422" s="26">
        <v>0</v>
      </c>
      <c r="I422" s="26">
        <f>G422+H422</f>
        <v>0</v>
      </c>
      <c r="J422" s="26">
        <f>SUM(F422:H422)</f>
        <v>20</v>
      </c>
      <c r="K422" s="26">
        <f>E422-J422</f>
        <v>0</v>
      </c>
      <c r="L422" s="27">
        <v>82293460000</v>
      </c>
      <c r="M422" s="45">
        <v>24231.75</v>
      </c>
      <c r="N422" s="27">
        <v>4114673000</v>
      </c>
      <c r="O422" s="27">
        <v>11226778</v>
      </c>
      <c r="P422" s="37">
        <f>IF(I422=0,0,H422/I422)</f>
        <v>0</v>
      </c>
    </row>
    <row r="423">
      <c r="A423" s="24" t="str">
        <v>2025-08</v>
      </c>
      <c r="B423" s="24" t="str">
        <v>비교 반영</v>
      </c>
      <c r="C423" s="24" t="str">
        <v>의정부시</v>
      </c>
      <c r="D423" s="24" t="str">
        <v>공장창고</v>
      </c>
      <c r="E423" s="26">
        <v>1</v>
      </c>
      <c r="F423" s="26">
        <v>1</v>
      </c>
      <c r="G423" s="26">
        <v>0</v>
      </c>
      <c r="H423" s="26">
        <v>0</v>
      </c>
      <c r="I423" s="26">
        <f>G423+H423</f>
        <v>0</v>
      </c>
      <c r="J423" s="26">
        <f>SUM(F423:H423)</f>
        <v>1</v>
      </c>
      <c r="K423" s="26">
        <f>E423-J423</f>
        <v>0</v>
      </c>
      <c r="L423" s="27">
        <v>180000000</v>
      </c>
      <c r="M423" s="45">
        <v>300.66</v>
      </c>
      <c r="N423" s="27">
        <v>180000000</v>
      </c>
      <c r="O423" s="27">
        <v>1979117</v>
      </c>
      <c r="P423" s="37">
        <f>IF(I423=0,0,H423/I423)</f>
        <v>0</v>
      </c>
    </row>
    <row r="424">
      <c r="A424" s="24" t="str">
        <v>2025-08</v>
      </c>
      <c r="B424" s="24" t="str">
        <v>비교 반영</v>
      </c>
      <c r="C424" s="24" t="str">
        <v>의정부시</v>
      </c>
      <c r="D424" s="24" t="str">
        <v>다가구 매매</v>
      </c>
      <c r="E424" s="26">
        <v>13</v>
      </c>
      <c r="F424" s="26">
        <v>13</v>
      </c>
      <c r="G424" s="26">
        <v>0</v>
      </c>
      <c r="H424" s="26">
        <v>0</v>
      </c>
      <c r="I424" s="26">
        <f>G424+H424</f>
        <v>0</v>
      </c>
      <c r="J424" s="26">
        <f>SUM(F424:H424)</f>
        <v>13</v>
      </c>
      <c r="K424" s="26">
        <f>E424-J424</f>
        <v>0</v>
      </c>
      <c r="L424" s="27">
        <v>5613750000</v>
      </c>
      <c r="M424" s="45">
        <v>2446.1</v>
      </c>
      <c r="N424" s="27">
        <v>431826923</v>
      </c>
      <c r="O424" s="27">
        <v>7586710</v>
      </c>
      <c r="P424" s="37">
        <f>IF(I424=0,0,H424/I424)</f>
        <v>0</v>
      </c>
    </row>
    <row r="425">
      <c r="A425" s="24" t="str">
        <v>2025-08</v>
      </c>
      <c r="B425" s="24" t="str">
        <v>비교 반영</v>
      </c>
      <c r="C425" s="24" t="str">
        <v>의정부시</v>
      </c>
      <c r="D425" s="24" t="str">
        <v>다가구 전월세</v>
      </c>
      <c r="E425" s="26">
        <v>283</v>
      </c>
      <c r="F425" s="26">
        <v>0</v>
      </c>
      <c r="G425" s="26">
        <v>67</v>
      </c>
      <c r="H425" s="26">
        <v>216</v>
      </c>
      <c r="I425" s="26">
        <f>G425+H425</f>
        <v>283</v>
      </c>
      <c r="J425" s="26">
        <f>SUM(F425:H425)</f>
        <v>283</v>
      </c>
      <c r="K425" s="26">
        <f>E425-J425</f>
        <v>0</v>
      </c>
      <c r="L425" s="27">
        <v>7338850000</v>
      </c>
      <c r="M425" s="45">
        <v>13189.949</v>
      </c>
      <c r="N425" s="27">
        <v>25932332</v>
      </c>
      <c r="O425" s="27">
        <v>1839329</v>
      </c>
      <c r="P425" s="37">
        <f>IF(I425=0,0,H425/I425)</f>
        <v>0.7632508833922261</v>
      </c>
    </row>
    <row r="426">
      <c r="A426" s="24" t="str">
        <v>2025-08</v>
      </c>
      <c r="B426" s="24" t="str">
        <v>비교 반영</v>
      </c>
      <c r="C426" s="24" t="str">
        <v>의정부시</v>
      </c>
      <c r="D426" s="24" t="str">
        <v>다세대 매매</v>
      </c>
      <c r="E426" s="26">
        <v>45</v>
      </c>
      <c r="F426" s="26">
        <v>45</v>
      </c>
      <c r="G426" s="26">
        <v>0</v>
      </c>
      <c r="H426" s="26">
        <v>0</v>
      </c>
      <c r="I426" s="26">
        <f>G426+H426</f>
        <v>0</v>
      </c>
      <c r="J426" s="26">
        <f>SUM(F426:H426)</f>
        <v>45</v>
      </c>
      <c r="K426" s="26">
        <f>E426-J426</f>
        <v>0</v>
      </c>
      <c r="L426" s="27">
        <v>7208700000</v>
      </c>
      <c r="M426" s="45">
        <v>2379.768</v>
      </c>
      <c r="N426" s="27">
        <v>160193333</v>
      </c>
      <c r="O426" s="27">
        <v>10013754</v>
      </c>
      <c r="P426" s="37">
        <f>IF(I426=0,0,H426/I426)</f>
        <v>0</v>
      </c>
    </row>
    <row r="427">
      <c r="A427" s="24" t="str">
        <v>2025-08</v>
      </c>
      <c r="B427" s="24" t="str">
        <v>비교 반영</v>
      </c>
      <c r="C427" s="24" t="str">
        <v>의정부시</v>
      </c>
      <c r="D427" s="24" t="str">
        <v>다세대 전월세</v>
      </c>
      <c r="E427" s="26">
        <v>157</v>
      </c>
      <c r="F427" s="26">
        <v>0</v>
      </c>
      <c r="G427" s="26">
        <v>51</v>
      </c>
      <c r="H427" s="26">
        <v>106</v>
      </c>
      <c r="I427" s="26">
        <f>G427+H427</f>
        <v>157</v>
      </c>
      <c r="J427" s="26">
        <f>SUM(F427:H427)</f>
        <v>157</v>
      </c>
      <c r="K427" s="26">
        <f>E427-J427</f>
        <v>0</v>
      </c>
      <c r="L427" s="27">
        <v>7143000000</v>
      </c>
      <c r="M427" s="45">
        <v>7089.101</v>
      </c>
      <c r="N427" s="27">
        <v>45496815</v>
      </c>
      <c r="O427" s="27">
        <v>3330919</v>
      </c>
      <c r="P427" s="37">
        <f>IF(I427=0,0,H427/I427)</f>
        <v>0.6751592356687898</v>
      </c>
    </row>
    <row r="428">
      <c r="A428" s="24" t="str">
        <v>2025-08</v>
      </c>
      <c r="B428" s="24" t="str">
        <v>비교 반영</v>
      </c>
      <c r="C428" s="24" t="str">
        <v>의정부시</v>
      </c>
      <c r="D428" s="24" t="str">
        <v>분양권</v>
      </c>
      <c r="E428" s="26">
        <v>7</v>
      </c>
      <c r="F428" s="26">
        <v>7</v>
      </c>
      <c r="G428" s="26">
        <v>0</v>
      </c>
      <c r="H428" s="26">
        <v>0</v>
      </c>
      <c r="I428" s="26">
        <f>G428+H428</f>
        <v>0</v>
      </c>
      <c r="J428" s="26">
        <f>SUM(F428:H428)</f>
        <v>7</v>
      </c>
      <c r="K428" s="26">
        <f>E428-J428</f>
        <v>0</v>
      </c>
      <c r="L428" s="27">
        <v>4662930000</v>
      </c>
      <c r="M428" s="45">
        <v>587.17</v>
      </c>
      <c r="N428" s="27">
        <v>666132857</v>
      </c>
      <c r="O428" s="27">
        <v>26252438</v>
      </c>
      <c r="P428" s="37">
        <f>IF(I428=0,0,H428/I428)</f>
        <v>0</v>
      </c>
    </row>
    <row r="429">
      <c r="A429" s="24" t="str">
        <v>2025-08</v>
      </c>
      <c r="B429" s="24" t="str">
        <v>비교 반영</v>
      </c>
      <c r="C429" s="24" t="str">
        <v>의정부시</v>
      </c>
      <c r="D429" s="24" t="str">
        <v>상가</v>
      </c>
      <c r="E429" s="26">
        <v>20</v>
      </c>
      <c r="F429" s="26">
        <v>20</v>
      </c>
      <c r="G429" s="26">
        <v>0</v>
      </c>
      <c r="H429" s="26">
        <v>0</v>
      </c>
      <c r="I429" s="26">
        <f>G429+H429</f>
        <v>0</v>
      </c>
      <c r="J429" s="26">
        <f>SUM(F429:H429)</f>
        <v>20</v>
      </c>
      <c r="K429" s="26">
        <f>E429-J429</f>
        <v>0</v>
      </c>
      <c r="L429" s="27">
        <v>26105240000</v>
      </c>
      <c r="M429" s="45">
        <v>6659.26</v>
      </c>
      <c r="N429" s="27">
        <v>1305262000</v>
      </c>
      <c r="O429" s="27">
        <v>12959144</v>
      </c>
      <c r="P429" s="37">
        <f>IF(I429=0,0,H429/I429)</f>
        <v>0</v>
      </c>
    </row>
    <row r="430">
      <c r="A430" s="24" t="str">
        <v>2025-08</v>
      </c>
      <c r="B430" s="24" t="str">
        <v>비교 반영</v>
      </c>
      <c r="C430" s="24" t="str">
        <v>의정부시</v>
      </c>
      <c r="D430" s="24" t="str">
        <v>아파트 매매</v>
      </c>
      <c r="E430" s="26">
        <v>319</v>
      </c>
      <c r="F430" s="26">
        <v>319</v>
      </c>
      <c r="G430" s="26">
        <v>0</v>
      </c>
      <c r="H430" s="26">
        <v>0</v>
      </c>
      <c r="I430" s="26">
        <f>G430+H430</f>
        <v>0</v>
      </c>
      <c r="J430" s="26">
        <f>SUM(F430:H430)</f>
        <v>319</v>
      </c>
      <c r="K430" s="26">
        <f>E430-J430</f>
        <v>0</v>
      </c>
      <c r="L430" s="27">
        <v>111369500000</v>
      </c>
      <c r="M430" s="45">
        <v>21993.053</v>
      </c>
      <c r="N430" s="27">
        <v>349120690</v>
      </c>
      <c r="O430" s="27">
        <v>16739996</v>
      </c>
      <c r="P430" s="37">
        <f>IF(I430=0,0,H430/I430)</f>
        <v>0</v>
      </c>
    </row>
    <row r="431">
      <c r="A431" s="24" t="str">
        <v>2025-08</v>
      </c>
      <c r="B431" s="24" t="str">
        <v>비교 반영</v>
      </c>
      <c r="C431" s="24" t="str">
        <v>의정부시</v>
      </c>
      <c r="D431" s="24" t="str">
        <v>아파트 전월세</v>
      </c>
      <c r="E431" s="26">
        <v>852</v>
      </c>
      <c r="F431" s="26">
        <v>0</v>
      </c>
      <c r="G431" s="26">
        <v>391</v>
      </c>
      <c r="H431" s="26">
        <v>461</v>
      </c>
      <c r="I431" s="26">
        <f>G431+H431</f>
        <v>852</v>
      </c>
      <c r="J431" s="26">
        <f>SUM(F431:H431)</f>
        <v>852</v>
      </c>
      <c r="K431" s="26">
        <f>E431-J431</f>
        <v>0</v>
      </c>
      <c r="L431" s="27">
        <v>108803610000</v>
      </c>
      <c r="M431" s="45">
        <v>50347.893</v>
      </c>
      <c r="N431" s="27">
        <v>127703768</v>
      </c>
      <c r="O431" s="27">
        <v>7143921</v>
      </c>
      <c r="P431" s="37">
        <f>IF(I431=0,0,H431/I431)</f>
        <v>0.5410798122065728</v>
      </c>
    </row>
    <row r="432">
      <c r="A432" s="24" t="str">
        <v>2025-08</v>
      </c>
      <c r="B432" s="24" t="str">
        <v>비교 반영</v>
      </c>
      <c r="C432" s="24" t="str">
        <v>의정부시</v>
      </c>
      <c r="D432" s="24" t="str">
        <v>오피스텔 매매</v>
      </c>
      <c r="E432" s="26">
        <v>15</v>
      </c>
      <c r="F432" s="26">
        <v>15</v>
      </c>
      <c r="G432" s="26">
        <v>0</v>
      </c>
      <c r="H432" s="26">
        <v>0</v>
      </c>
      <c r="I432" s="26">
        <f>G432+H432</f>
        <v>0</v>
      </c>
      <c r="J432" s="26">
        <f>SUM(F432:H432)</f>
        <v>15</v>
      </c>
      <c r="K432" s="26">
        <f>E432-J432</f>
        <v>0</v>
      </c>
      <c r="L432" s="27">
        <v>3194500000</v>
      </c>
      <c r="M432" s="45">
        <v>976.025</v>
      </c>
      <c r="N432" s="27">
        <v>212966667</v>
      </c>
      <c r="O432" s="27">
        <v>10819733</v>
      </c>
      <c r="P432" s="37">
        <f>IF(I432=0,0,H432/I432)</f>
        <v>0</v>
      </c>
    </row>
    <row r="433">
      <c r="A433" s="24" t="str">
        <v>2025-08</v>
      </c>
      <c r="B433" s="24" t="str">
        <v>비교 반영</v>
      </c>
      <c r="C433" s="24" t="str">
        <v>의정부시</v>
      </c>
      <c r="D433" s="24" t="str">
        <v>오피스텔 전월세</v>
      </c>
      <c r="E433" s="26">
        <v>129</v>
      </c>
      <c r="F433" s="26">
        <v>0</v>
      </c>
      <c r="G433" s="26">
        <v>41</v>
      </c>
      <c r="H433" s="26">
        <v>88</v>
      </c>
      <c r="I433" s="26">
        <f>G433+H433</f>
        <v>129</v>
      </c>
      <c r="J433" s="26">
        <f>SUM(F433:H433)</f>
        <v>129</v>
      </c>
      <c r="K433" s="26">
        <f>E433-J433</f>
        <v>0</v>
      </c>
      <c r="L433" s="27">
        <v>7644130000</v>
      </c>
      <c r="M433" s="45">
        <v>5418.45</v>
      </c>
      <c r="N433" s="27">
        <v>59256822</v>
      </c>
      <c r="O433" s="27">
        <v>4663668</v>
      </c>
      <c r="P433" s="37">
        <f>IF(I433=0,0,H433/I433)</f>
        <v>0.6821705426356589</v>
      </c>
    </row>
    <row r="434">
      <c r="A434" s="24" t="str">
        <v>2025-08</v>
      </c>
      <c r="B434" s="24" t="str">
        <v>비교 반영</v>
      </c>
      <c r="C434" s="24" t="str">
        <v>의정부시</v>
      </c>
      <c r="D434" s="24" t="str">
        <v>토지</v>
      </c>
      <c r="E434" s="26">
        <v>27</v>
      </c>
      <c r="F434" s="26">
        <v>27</v>
      </c>
      <c r="G434" s="26">
        <v>0</v>
      </c>
      <c r="H434" s="26">
        <v>0</v>
      </c>
      <c r="I434" s="26">
        <f>G434+H434</f>
        <v>0</v>
      </c>
      <c r="J434" s="26">
        <f>SUM(F434:H434)</f>
        <v>27</v>
      </c>
      <c r="K434" s="26">
        <f>E434-J434</f>
        <v>0</v>
      </c>
      <c r="L434" s="27">
        <v>17211200000</v>
      </c>
      <c r="M434" s="45">
        <v>46405.5</v>
      </c>
      <c r="N434" s="27">
        <v>637451852</v>
      </c>
      <c r="O434" s="27">
        <v>1226073</v>
      </c>
      <c r="P434" s="37">
        <f>IF(I434=0,0,H434/I434)</f>
        <v>0</v>
      </c>
    </row>
    <row r="435">
      <c r="A435" s="24" t="str">
        <v>2025-08</v>
      </c>
      <c r="B435" s="24" t="str">
        <v>비교 반영</v>
      </c>
      <c r="C435" s="24" t="str">
        <v>이천시</v>
      </c>
      <c r="D435" s="24" t="str">
        <v>공장창고</v>
      </c>
      <c r="E435" s="26">
        <v>4</v>
      </c>
      <c r="F435" s="26">
        <v>4</v>
      </c>
      <c r="G435" s="26">
        <v>0</v>
      </c>
      <c r="H435" s="26">
        <v>0</v>
      </c>
      <c r="I435" s="26">
        <f>G435+H435</f>
        <v>0</v>
      </c>
      <c r="J435" s="26">
        <f>SUM(F435:H435)</f>
        <v>4</v>
      </c>
      <c r="K435" s="26">
        <f>E435-J435</f>
        <v>0</v>
      </c>
      <c r="L435" s="27">
        <v>6744150000</v>
      </c>
      <c r="M435" s="45">
        <v>5500.14</v>
      </c>
      <c r="N435" s="27">
        <v>1686037500</v>
      </c>
      <c r="O435" s="27">
        <v>4053480</v>
      </c>
      <c r="P435" s="37">
        <f>IF(I435=0,0,H435/I435)</f>
        <v>0</v>
      </c>
    </row>
    <row r="436">
      <c r="A436" s="24" t="str">
        <v>2025-08</v>
      </c>
      <c r="B436" s="24" t="str">
        <v>비교 반영</v>
      </c>
      <c r="C436" s="24" t="str">
        <v>이천시</v>
      </c>
      <c r="D436" s="24" t="str">
        <v>다가구 매매</v>
      </c>
      <c r="E436" s="26">
        <v>14</v>
      </c>
      <c r="F436" s="26">
        <v>14</v>
      </c>
      <c r="G436" s="26">
        <v>0</v>
      </c>
      <c r="H436" s="26">
        <v>0</v>
      </c>
      <c r="I436" s="26">
        <f>G436+H436</f>
        <v>0</v>
      </c>
      <c r="J436" s="26">
        <f>SUM(F436:H436)</f>
        <v>14</v>
      </c>
      <c r="K436" s="26">
        <f>E436-J436</f>
        <v>0</v>
      </c>
      <c r="L436" s="27">
        <v>3802070000</v>
      </c>
      <c r="M436" s="45">
        <v>2058.359</v>
      </c>
      <c r="N436" s="27">
        <v>271576429</v>
      </c>
      <c r="O436" s="27">
        <v>6106236</v>
      </c>
      <c r="P436" s="37">
        <f>IF(I436=0,0,H436/I436)</f>
        <v>0</v>
      </c>
    </row>
    <row r="437">
      <c r="A437" s="24" t="str">
        <v>2025-08</v>
      </c>
      <c r="B437" s="24" t="str">
        <v>비교 반영</v>
      </c>
      <c r="C437" s="24" t="str">
        <v>이천시</v>
      </c>
      <c r="D437" s="24" t="str">
        <v>다가구 전월세</v>
      </c>
      <c r="E437" s="26">
        <v>355</v>
      </c>
      <c r="F437" s="26">
        <v>0</v>
      </c>
      <c r="G437" s="26">
        <v>52</v>
      </c>
      <c r="H437" s="26">
        <v>303</v>
      </c>
      <c r="I437" s="26">
        <f>G437+H437</f>
        <v>355</v>
      </c>
      <c r="J437" s="26">
        <f>SUM(F437:H437)</f>
        <v>355</v>
      </c>
      <c r="K437" s="26">
        <f>E437-J437</f>
        <v>0</v>
      </c>
      <c r="L437" s="27">
        <v>7866800000</v>
      </c>
      <c r="M437" s="45">
        <v>12419.202</v>
      </c>
      <c r="N437" s="27">
        <v>22160000</v>
      </c>
      <c r="O437" s="27">
        <v>2094011</v>
      </c>
      <c r="P437" s="37">
        <f>IF(I437=0,0,H437/I437)</f>
        <v>0.8535211267605634</v>
      </c>
    </row>
    <row r="438">
      <c r="A438" s="24" t="str">
        <v>2025-08</v>
      </c>
      <c r="B438" s="24" t="str">
        <v>비교 반영</v>
      </c>
      <c r="C438" s="24" t="str">
        <v>이천시</v>
      </c>
      <c r="D438" s="24" t="str">
        <v>다세대 매매</v>
      </c>
      <c r="E438" s="26">
        <v>27</v>
      </c>
      <c r="F438" s="26">
        <v>27</v>
      </c>
      <c r="G438" s="26">
        <v>0</v>
      </c>
      <c r="H438" s="26">
        <v>0</v>
      </c>
      <c r="I438" s="26">
        <f>G438+H438</f>
        <v>0</v>
      </c>
      <c r="J438" s="26">
        <f>SUM(F438:H438)</f>
        <v>27</v>
      </c>
      <c r="K438" s="26">
        <f>E438-J438</f>
        <v>0</v>
      </c>
      <c r="L438" s="27">
        <v>3231230000</v>
      </c>
      <c r="M438" s="45">
        <v>1601.455</v>
      </c>
      <c r="N438" s="27">
        <v>119675185</v>
      </c>
      <c r="O438" s="27">
        <v>6670029</v>
      </c>
      <c r="P438" s="37">
        <f>IF(I438=0,0,H438/I438)</f>
        <v>0</v>
      </c>
    </row>
    <row r="439">
      <c r="A439" s="24" t="str">
        <v>2025-08</v>
      </c>
      <c r="B439" s="24" t="str">
        <v>비교 반영</v>
      </c>
      <c r="C439" s="24" t="str">
        <v>이천시</v>
      </c>
      <c r="D439" s="24" t="str">
        <v>다세대 전월세</v>
      </c>
      <c r="E439" s="26">
        <v>101</v>
      </c>
      <c r="F439" s="26">
        <v>0</v>
      </c>
      <c r="G439" s="26">
        <v>22</v>
      </c>
      <c r="H439" s="26">
        <v>79</v>
      </c>
      <c r="I439" s="26">
        <f>G439+H439</f>
        <v>101</v>
      </c>
      <c r="J439" s="26">
        <f>SUM(F439:H439)</f>
        <v>101</v>
      </c>
      <c r="K439" s="26">
        <f>E439-J439</f>
        <v>0</v>
      </c>
      <c r="L439" s="27">
        <v>3416290000</v>
      </c>
      <c r="M439" s="45">
        <v>4738.815</v>
      </c>
      <c r="N439" s="27">
        <v>33824653</v>
      </c>
      <c r="O439" s="27">
        <v>2383195</v>
      </c>
      <c r="P439" s="37">
        <f>IF(I439=0,0,H439/I439)</f>
        <v>0.7821782178217822</v>
      </c>
    </row>
    <row r="440">
      <c r="A440" s="24" t="str">
        <v>2025-08</v>
      </c>
      <c r="B440" s="24" t="str">
        <v>비교 반영</v>
      </c>
      <c r="C440" s="24" t="str">
        <v>이천시</v>
      </c>
      <c r="D440" s="24" t="str">
        <v>분양권</v>
      </c>
      <c r="E440" s="26">
        <v>15</v>
      </c>
      <c r="F440" s="26">
        <v>15</v>
      </c>
      <c r="G440" s="26">
        <v>0</v>
      </c>
      <c r="H440" s="26">
        <v>0</v>
      </c>
      <c r="I440" s="26">
        <f>G440+H440</f>
        <v>0</v>
      </c>
      <c r="J440" s="26">
        <f>SUM(F440:H440)</f>
        <v>15</v>
      </c>
      <c r="K440" s="26">
        <f>E440-J440</f>
        <v>0</v>
      </c>
      <c r="L440" s="27">
        <v>8928050000</v>
      </c>
      <c r="M440" s="45">
        <v>1331.44</v>
      </c>
      <c r="N440" s="27">
        <v>595203333</v>
      </c>
      <c r="O440" s="27">
        <v>22167138</v>
      </c>
      <c r="P440" s="37">
        <f>IF(I440=0,0,H440/I440)</f>
        <v>0</v>
      </c>
    </row>
    <row r="441">
      <c r="A441" s="24" t="str">
        <v>2025-08</v>
      </c>
      <c r="B441" s="24" t="str">
        <v>비교 반영</v>
      </c>
      <c r="C441" s="24" t="str">
        <v>이천시</v>
      </c>
      <c r="D441" s="24" t="str">
        <v>상가</v>
      </c>
      <c r="E441" s="26">
        <v>12</v>
      </c>
      <c r="F441" s="26">
        <v>12</v>
      </c>
      <c r="G441" s="26">
        <v>0</v>
      </c>
      <c r="H441" s="26">
        <v>0</v>
      </c>
      <c r="I441" s="26">
        <f>G441+H441</f>
        <v>0</v>
      </c>
      <c r="J441" s="26">
        <f>SUM(F441:H441)</f>
        <v>12</v>
      </c>
      <c r="K441" s="26">
        <f>E441-J441</f>
        <v>0</v>
      </c>
      <c r="L441" s="27">
        <v>15501600000</v>
      </c>
      <c r="M441" s="45">
        <v>6288.84</v>
      </c>
      <c r="N441" s="27">
        <v>1291800000</v>
      </c>
      <c r="O441" s="27">
        <v>8148555</v>
      </c>
      <c r="P441" s="37">
        <f>IF(I441=0,0,H441/I441)</f>
        <v>0</v>
      </c>
    </row>
    <row r="442">
      <c r="A442" s="24" t="str">
        <v>2025-08</v>
      </c>
      <c r="B442" s="24" t="str">
        <v>비교 반영</v>
      </c>
      <c r="C442" s="24" t="str">
        <v>이천시</v>
      </c>
      <c r="D442" s="24" t="str">
        <v>아파트 매매</v>
      </c>
      <c r="E442" s="26">
        <v>116</v>
      </c>
      <c r="F442" s="26">
        <v>116</v>
      </c>
      <c r="G442" s="26">
        <v>0</v>
      </c>
      <c r="H442" s="26">
        <v>0</v>
      </c>
      <c r="I442" s="26">
        <f>G442+H442</f>
        <v>0</v>
      </c>
      <c r="J442" s="26">
        <f>SUM(F442:H442)</f>
        <v>116</v>
      </c>
      <c r="K442" s="26">
        <f>E442-J442</f>
        <v>0</v>
      </c>
      <c r="L442" s="27">
        <v>25989250000</v>
      </c>
      <c r="M442" s="45">
        <v>8191.034</v>
      </c>
      <c r="N442" s="27">
        <v>224045259</v>
      </c>
      <c r="O442" s="27">
        <v>10488892</v>
      </c>
      <c r="P442" s="37">
        <f>IF(I442=0,0,H442/I442)</f>
        <v>0</v>
      </c>
    </row>
    <row r="443">
      <c r="A443" s="24" t="str">
        <v>2025-08</v>
      </c>
      <c r="B443" s="24" t="str">
        <v>비교 반영</v>
      </c>
      <c r="C443" s="24" t="str">
        <v>이천시</v>
      </c>
      <c r="D443" s="24" t="str">
        <v>아파트 전월세</v>
      </c>
      <c r="E443" s="26">
        <v>279</v>
      </c>
      <c r="F443" s="26">
        <v>0</v>
      </c>
      <c r="G443" s="26">
        <v>131</v>
      </c>
      <c r="H443" s="26">
        <v>148</v>
      </c>
      <c r="I443" s="26">
        <f>G443+H443</f>
        <v>279</v>
      </c>
      <c r="J443" s="26">
        <f>SUM(F443:H443)</f>
        <v>279</v>
      </c>
      <c r="K443" s="26">
        <f>E443-J443</f>
        <v>0</v>
      </c>
      <c r="L443" s="27">
        <v>34921490000</v>
      </c>
      <c r="M443" s="45">
        <v>19241.021</v>
      </c>
      <c r="N443" s="27">
        <v>125166631</v>
      </c>
      <c r="O443" s="27">
        <v>5999834</v>
      </c>
      <c r="P443" s="37">
        <f>IF(I443=0,0,H443/I443)</f>
        <v>0.5304659498207885</v>
      </c>
    </row>
    <row r="444">
      <c r="A444" s="24" t="str">
        <v>2025-08</v>
      </c>
      <c r="B444" s="24" t="str">
        <v>비교 반영</v>
      </c>
      <c r="C444" s="24" t="str">
        <v>이천시</v>
      </c>
      <c r="D444" s="24" t="str">
        <v>오피스텔 매매</v>
      </c>
      <c r="E444" s="26">
        <v>3</v>
      </c>
      <c r="F444" s="26">
        <v>3</v>
      </c>
      <c r="G444" s="26">
        <v>0</v>
      </c>
      <c r="H444" s="26">
        <v>0</v>
      </c>
      <c r="I444" s="26">
        <f>G444+H444</f>
        <v>0</v>
      </c>
      <c r="J444" s="26">
        <f>SUM(F444:H444)</f>
        <v>3</v>
      </c>
      <c r="K444" s="26">
        <f>E444-J444</f>
        <v>0</v>
      </c>
      <c r="L444" s="27">
        <v>354600000</v>
      </c>
      <c r="M444" s="45">
        <v>88.913</v>
      </c>
      <c r="N444" s="27">
        <v>118200000</v>
      </c>
      <c r="O444" s="27">
        <v>13184027</v>
      </c>
      <c r="P444" s="37">
        <f>IF(I444=0,0,H444/I444)</f>
        <v>0</v>
      </c>
    </row>
    <row r="445">
      <c r="A445" s="24" t="str">
        <v>2025-08</v>
      </c>
      <c r="B445" s="24" t="str">
        <v>비교 반영</v>
      </c>
      <c r="C445" s="24" t="str">
        <v>이천시</v>
      </c>
      <c r="D445" s="24" t="str">
        <v>오피스텔 전월세</v>
      </c>
      <c r="E445" s="26">
        <v>56</v>
      </c>
      <c r="F445" s="26">
        <v>0</v>
      </c>
      <c r="G445" s="26">
        <v>16</v>
      </c>
      <c r="H445" s="26">
        <v>40</v>
      </c>
      <c r="I445" s="26">
        <f>G445+H445</f>
        <v>56</v>
      </c>
      <c r="J445" s="26">
        <f>SUM(F445:H445)</f>
        <v>56</v>
      </c>
      <c r="K445" s="26">
        <f>E445-J445</f>
        <v>0</v>
      </c>
      <c r="L445" s="27">
        <v>2398000000</v>
      </c>
      <c r="M445" s="45">
        <v>1822.11</v>
      </c>
      <c r="N445" s="27">
        <v>42821429</v>
      </c>
      <c r="O445" s="27">
        <v>4350600</v>
      </c>
      <c r="P445" s="37">
        <f>IF(I445=0,0,H445/I445)</f>
        <v>0.7142857142857143</v>
      </c>
    </row>
    <row r="446">
      <c r="A446" s="24" t="str">
        <v>2025-08</v>
      </c>
      <c r="B446" s="24" t="str">
        <v>비교 반영</v>
      </c>
      <c r="C446" s="24" t="str">
        <v>이천시</v>
      </c>
      <c r="D446" s="24" t="str">
        <v>토지</v>
      </c>
      <c r="E446" s="26">
        <v>354</v>
      </c>
      <c r="F446" s="26">
        <v>354</v>
      </c>
      <c r="G446" s="26">
        <v>0</v>
      </c>
      <c r="H446" s="26">
        <v>0</v>
      </c>
      <c r="I446" s="26">
        <f>G446+H446</f>
        <v>0</v>
      </c>
      <c r="J446" s="26">
        <f>SUM(F446:H446)</f>
        <v>354</v>
      </c>
      <c r="K446" s="26">
        <f>E446-J446</f>
        <v>0</v>
      </c>
      <c r="L446" s="27">
        <v>32580650000</v>
      </c>
      <c r="M446" s="45">
        <v>246522.51</v>
      </c>
      <c r="N446" s="27">
        <v>92035734</v>
      </c>
      <c r="O446" s="27">
        <v>436896</v>
      </c>
      <c r="P446" s="37">
        <f>IF(I446=0,0,H446/I446)</f>
        <v>0</v>
      </c>
    </row>
    <row r="447">
      <c r="A447" s="24" t="str">
        <v>2025-08</v>
      </c>
      <c r="B447" s="24" t="str">
        <v>비교 반영</v>
      </c>
      <c r="C447" s="24" t="str">
        <v>파주시</v>
      </c>
      <c r="D447" s="24" t="str">
        <v>공장창고</v>
      </c>
      <c r="E447" s="26">
        <v>13</v>
      </c>
      <c r="F447" s="26">
        <v>13</v>
      </c>
      <c r="G447" s="26">
        <v>0</v>
      </c>
      <c r="H447" s="26">
        <v>0</v>
      </c>
      <c r="I447" s="26">
        <f>G447+H447</f>
        <v>0</v>
      </c>
      <c r="J447" s="26">
        <f>SUM(F447:H447)</f>
        <v>13</v>
      </c>
      <c r="K447" s="26">
        <f>E447-J447</f>
        <v>0</v>
      </c>
      <c r="L447" s="27">
        <v>27586590000</v>
      </c>
      <c r="M447" s="45">
        <v>11736.22</v>
      </c>
      <c r="N447" s="27">
        <v>2122045385</v>
      </c>
      <c r="O447" s="27">
        <v>7770418</v>
      </c>
      <c r="P447" s="37">
        <f>IF(I447=0,0,H447/I447)</f>
        <v>0</v>
      </c>
    </row>
    <row r="448">
      <c r="A448" s="24" t="str">
        <v>2025-08</v>
      </c>
      <c r="B448" s="24" t="str">
        <v>비교 반영</v>
      </c>
      <c r="C448" s="24" t="str">
        <v>파주시</v>
      </c>
      <c r="D448" s="24" t="str">
        <v>다가구 매매</v>
      </c>
      <c r="E448" s="26">
        <v>18</v>
      </c>
      <c r="F448" s="26">
        <v>18</v>
      </c>
      <c r="G448" s="26">
        <v>0</v>
      </c>
      <c r="H448" s="26">
        <v>0</v>
      </c>
      <c r="I448" s="26">
        <f>G448+H448</f>
        <v>0</v>
      </c>
      <c r="J448" s="26">
        <f>SUM(F448:H448)</f>
        <v>18</v>
      </c>
      <c r="K448" s="26">
        <f>E448-J448</f>
        <v>0</v>
      </c>
      <c r="L448" s="27">
        <v>8489050000</v>
      </c>
      <c r="M448" s="45">
        <v>2994.528</v>
      </c>
      <c r="N448" s="27">
        <v>471613889</v>
      </c>
      <c r="O448" s="27">
        <v>9371418</v>
      </c>
      <c r="P448" s="37">
        <f>IF(I448=0,0,H448/I448)</f>
        <v>0</v>
      </c>
    </row>
    <row r="449">
      <c r="A449" s="24" t="str">
        <v>2025-08</v>
      </c>
      <c r="B449" s="24" t="str">
        <v>비교 반영</v>
      </c>
      <c r="C449" s="24" t="str">
        <v>파주시</v>
      </c>
      <c r="D449" s="24" t="str">
        <v>다가구 전월세</v>
      </c>
      <c r="E449" s="26">
        <v>330</v>
      </c>
      <c r="F449" s="26">
        <v>0</v>
      </c>
      <c r="G449" s="26">
        <v>78</v>
      </c>
      <c r="H449" s="26">
        <v>252</v>
      </c>
      <c r="I449" s="26">
        <f>G449+H449</f>
        <v>330</v>
      </c>
      <c r="J449" s="26">
        <f>SUM(F449:H449)</f>
        <v>330</v>
      </c>
      <c r="K449" s="26">
        <f>E449-J449</f>
        <v>0</v>
      </c>
      <c r="L449" s="27">
        <v>15257500000</v>
      </c>
      <c r="M449" s="45">
        <v>16818.821</v>
      </c>
      <c r="N449" s="27">
        <v>46234848</v>
      </c>
      <c r="O449" s="27">
        <v>2998903</v>
      </c>
      <c r="P449" s="37">
        <f>IF(I449=0,0,H449/I449)</f>
        <v>0.7636363636363637</v>
      </c>
    </row>
    <row r="450">
      <c r="A450" s="24" t="str">
        <v>2025-08</v>
      </c>
      <c r="B450" s="24" t="str">
        <v>비교 반영</v>
      </c>
      <c r="C450" s="24" t="str">
        <v>파주시</v>
      </c>
      <c r="D450" s="24" t="str">
        <v>다세대 매매</v>
      </c>
      <c r="E450" s="26">
        <v>38</v>
      </c>
      <c r="F450" s="26">
        <v>38</v>
      </c>
      <c r="G450" s="26">
        <v>0</v>
      </c>
      <c r="H450" s="26">
        <v>0</v>
      </c>
      <c r="I450" s="26">
        <f>G450+H450</f>
        <v>0</v>
      </c>
      <c r="J450" s="26">
        <f>SUM(F450:H450)</f>
        <v>38</v>
      </c>
      <c r="K450" s="26">
        <f>E450-J450</f>
        <v>0</v>
      </c>
      <c r="L450" s="27">
        <v>8259000000</v>
      </c>
      <c r="M450" s="45">
        <v>2257.419</v>
      </c>
      <c r="N450" s="27">
        <v>217342105</v>
      </c>
      <c r="O450" s="27">
        <v>12094555</v>
      </c>
      <c r="P450" s="37">
        <f>IF(I450=0,0,H450/I450)</f>
        <v>0</v>
      </c>
    </row>
    <row r="451">
      <c r="A451" s="24" t="str">
        <v>2025-08</v>
      </c>
      <c r="B451" s="24" t="str">
        <v>비교 반영</v>
      </c>
      <c r="C451" s="24" t="str">
        <v>파주시</v>
      </c>
      <c r="D451" s="24" t="str">
        <v>다세대 전월세</v>
      </c>
      <c r="E451" s="26">
        <v>116</v>
      </c>
      <c r="F451" s="26">
        <v>0</v>
      </c>
      <c r="G451" s="26">
        <v>36</v>
      </c>
      <c r="H451" s="26">
        <v>80</v>
      </c>
      <c r="I451" s="26">
        <f>G451+H451</f>
        <v>116</v>
      </c>
      <c r="J451" s="26">
        <f>SUM(F451:H451)</f>
        <v>116</v>
      </c>
      <c r="K451" s="26">
        <f>E451-J451</f>
        <v>0</v>
      </c>
      <c r="L451" s="27">
        <v>7511600000</v>
      </c>
      <c r="M451" s="45">
        <v>5990.018</v>
      </c>
      <c r="N451" s="27">
        <v>64755172</v>
      </c>
      <c r="O451" s="27">
        <v>4145519</v>
      </c>
      <c r="P451" s="37">
        <f>IF(I451=0,0,H451/I451)</f>
        <v>0.6896551724137931</v>
      </c>
    </row>
    <row r="452">
      <c r="A452" s="24" t="str">
        <v>2025-08</v>
      </c>
      <c r="B452" s="24" t="str">
        <v>비교 반영</v>
      </c>
      <c r="C452" s="24" t="str">
        <v>파주시</v>
      </c>
      <c r="D452" s="24" t="str">
        <v>분양권</v>
      </c>
      <c r="E452" s="26">
        <v>4</v>
      </c>
      <c r="F452" s="26">
        <v>4</v>
      </c>
      <c r="G452" s="26">
        <v>0</v>
      </c>
      <c r="H452" s="26">
        <v>0</v>
      </c>
      <c r="I452" s="26">
        <f>G452+H452</f>
        <v>0</v>
      </c>
      <c r="J452" s="26">
        <f>SUM(F452:H452)</f>
        <v>4</v>
      </c>
      <c r="K452" s="26">
        <f>E452-J452</f>
        <v>0</v>
      </c>
      <c r="L452" s="27">
        <v>1673050000</v>
      </c>
      <c r="M452" s="45">
        <v>303.924</v>
      </c>
      <c r="N452" s="27">
        <v>418262500</v>
      </c>
      <c r="O452" s="27">
        <v>18197785</v>
      </c>
      <c r="P452" s="37">
        <f>IF(I452=0,0,H452/I452)</f>
        <v>0</v>
      </c>
    </row>
    <row r="453">
      <c r="A453" s="24" t="str">
        <v>2025-08</v>
      </c>
      <c r="B453" s="24" t="str">
        <v>비교 반영</v>
      </c>
      <c r="C453" s="24" t="str">
        <v>파주시</v>
      </c>
      <c r="D453" s="24" t="str">
        <v>상가</v>
      </c>
      <c r="E453" s="26">
        <v>45</v>
      </c>
      <c r="F453" s="26">
        <v>45</v>
      </c>
      <c r="G453" s="26">
        <v>0</v>
      </c>
      <c r="H453" s="26">
        <v>0</v>
      </c>
      <c r="I453" s="26">
        <f>G453+H453</f>
        <v>0</v>
      </c>
      <c r="J453" s="26">
        <f>SUM(F453:H453)</f>
        <v>45</v>
      </c>
      <c r="K453" s="26">
        <f>E453-J453</f>
        <v>0</v>
      </c>
      <c r="L453" s="27">
        <v>17368290000</v>
      </c>
      <c r="M453" s="45">
        <v>6588.63</v>
      </c>
      <c r="N453" s="27">
        <v>385962000</v>
      </c>
      <c r="O453" s="27">
        <v>8714381</v>
      </c>
      <c r="P453" s="37">
        <f>IF(I453=0,0,H453/I453)</f>
        <v>0</v>
      </c>
    </row>
    <row r="454">
      <c r="A454" s="24" t="str">
        <v>2025-08</v>
      </c>
      <c r="B454" s="24" t="str">
        <v>비교 반영</v>
      </c>
      <c r="C454" s="24" t="str">
        <v>파주시</v>
      </c>
      <c r="D454" s="24" t="str">
        <v>아파트 매매</v>
      </c>
      <c r="E454" s="26">
        <v>262</v>
      </c>
      <c r="F454" s="26">
        <v>262</v>
      </c>
      <c r="G454" s="26">
        <v>0</v>
      </c>
      <c r="H454" s="26">
        <v>0</v>
      </c>
      <c r="I454" s="26">
        <f>G454+H454</f>
        <v>0</v>
      </c>
      <c r="J454" s="26">
        <f>SUM(F454:H454)</f>
        <v>262</v>
      </c>
      <c r="K454" s="26">
        <f>E454-J454</f>
        <v>0</v>
      </c>
      <c r="L454" s="27">
        <v>100046800000</v>
      </c>
      <c r="M454" s="45">
        <v>21265.49</v>
      </c>
      <c r="N454" s="27">
        <v>381858015</v>
      </c>
      <c r="O454" s="27">
        <v>15552579</v>
      </c>
      <c r="P454" s="37">
        <f>IF(I454=0,0,H454/I454)</f>
        <v>0</v>
      </c>
    </row>
    <row r="455">
      <c r="A455" s="24" t="str">
        <v>2025-08</v>
      </c>
      <c r="B455" s="24" t="str">
        <v>비교 반영</v>
      </c>
      <c r="C455" s="24" t="str">
        <v>파주시</v>
      </c>
      <c r="D455" s="24" t="str">
        <v>아파트 전월세</v>
      </c>
      <c r="E455" s="26">
        <v>971</v>
      </c>
      <c r="F455" s="26">
        <v>0</v>
      </c>
      <c r="G455" s="26">
        <v>416</v>
      </c>
      <c r="H455" s="26">
        <v>555</v>
      </c>
      <c r="I455" s="26">
        <f>G455+H455</f>
        <v>971</v>
      </c>
      <c r="J455" s="26">
        <f>SUM(F455:H455)</f>
        <v>971</v>
      </c>
      <c r="K455" s="26">
        <f>E455-J455</f>
        <v>0</v>
      </c>
      <c r="L455" s="27">
        <v>138054840000</v>
      </c>
      <c r="M455" s="45">
        <v>69517.792</v>
      </c>
      <c r="N455" s="27">
        <v>142178002</v>
      </c>
      <c r="O455" s="27">
        <v>6564933</v>
      </c>
      <c r="P455" s="37">
        <f>IF(I455=0,0,H455/I455)</f>
        <v>0.5715756951596292</v>
      </c>
    </row>
    <row r="456">
      <c r="A456" s="24" t="str">
        <v>2025-08</v>
      </c>
      <c r="B456" s="24" t="str">
        <v>비교 반영</v>
      </c>
      <c r="C456" s="24" t="str">
        <v>파주시</v>
      </c>
      <c r="D456" s="24" t="str">
        <v>오피스텔 매매</v>
      </c>
      <c r="E456" s="26">
        <v>34</v>
      </c>
      <c r="F456" s="26">
        <v>34</v>
      </c>
      <c r="G456" s="26">
        <v>0</v>
      </c>
      <c r="H456" s="26">
        <v>0</v>
      </c>
      <c r="I456" s="26">
        <f>G456+H456</f>
        <v>0</v>
      </c>
      <c r="J456" s="26">
        <f>SUM(F456:H456)</f>
        <v>34</v>
      </c>
      <c r="K456" s="26">
        <f>E456-J456</f>
        <v>0</v>
      </c>
      <c r="L456" s="27">
        <v>8083150000</v>
      </c>
      <c r="M456" s="45">
        <v>1480.041</v>
      </c>
      <c r="N456" s="27">
        <v>237739706</v>
      </c>
      <c r="O456" s="27">
        <v>18054335</v>
      </c>
      <c r="P456" s="37">
        <f>IF(I456=0,0,H456/I456)</f>
        <v>0</v>
      </c>
    </row>
    <row r="457">
      <c r="A457" s="24" t="str">
        <v>2025-08</v>
      </c>
      <c r="B457" s="24" t="str">
        <v>비교 반영</v>
      </c>
      <c r="C457" s="24" t="str">
        <v>파주시</v>
      </c>
      <c r="D457" s="24" t="str">
        <v>오피스텔 전월세</v>
      </c>
      <c r="E457" s="26">
        <v>169</v>
      </c>
      <c r="F457" s="26">
        <v>0</v>
      </c>
      <c r="G457" s="26">
        <v>44</v>
      </c>
      <c r="H457" s="26">
        <v>125</v>
      </c>
      <c r="I457" s="26">
        <f>G457+H457</f>
        <v>169</v>
      </c>
      <c r="J457" s="26">
        <f>SUM(F457:H457)</f>
        <v>169</v>
      </c>
      <c r="K457" s="26">
        <f>E457-J457</f>
        <v>0</v>
      </c>
      <c r="L457" s="27">
        <v>5855900000</v>
      </c>
      <c r="M457" s="45">
        <v>3955.29</v>
      </c>
      <c r="N457" s="27">
        <v>34650296</v>
      </c>
      <c r="O457" s="27">
        <v>4894293</v>
      </c>
      <c r="P457" s="37">
        <f>IF(I457=0,0,H457/I457)</f>
        <v>0.7396449704142012</v>
      </c>
    </row>
    <row r="458">
      <c r="A458" s="24" t="str">
        <v>2025-08</v>
      </c>
      <c r="B458" s="24" t="str">
        <v>비교 반영</v>
      </c>
      <c r="C458" s="24" t="str">
        <v>파주시</v>
      </c>
      <c r="D458" s="24" t="str">
        <v>토지</v>
      </c>
      <c r="E458" s="26">
        <v>350</v>
      </c>
      <c r="F458" s="26">
        <v>350</v>
      </c>
      <c r="G458" s="26">
        <v>0</v>
      </c>
      <c r="H458" s="26">
        <v>0</v>
      </c>
      <c r="I458" s="26">
        <f>G458+H458</f>
        <v>0</v>
      </c>
      <c r="J458" s="26">
        <f>SUM(F458:H458)</f>
        <v>350</v>
      </c>
      <c r="K458" s="26">
        <f>E458-J458</f>
        <v>0</v>
      </c>
      <c r="L458" s="27">
        <v>95198650000</v>
      </c>
      <c r="M458" s="45">
        <v>309489.42</v>
      </c>
      <c r="N458" s="27">
        <v>271996143</v>
      </c>
      <c r="O458" s="27">
        <v>1016856</v>
      </c>
      <c r="P458" s="37">
        <f>IF(I458=0,0,H458/I458)</f>
        <v>0</v>
      </c>
    </row>
    <row r="459">
      <c r="A459" s="24" t="str">
        <v>2025-08</v>
      </c>
      <c r="B459" s="24" t="str">
        <v>비교 반영</v>
      </c>
      <c r="C459" s="24" t="str">
        <v>평택시</v>
      </c>
      <c r="D459" s="24" t="str">
        <v>공장창고</v>
      </c>
      <c r="E459" s="26">
        <v>7</v>
      </c>
      <c r="F459" s="26">
        <v>7</v>
      </c>
      <c r="G459" s="26">
        <v>0</v>
      </c>
      <c r="H459" s="26">
        <v>0</v>
      </c>
      <c r="I459" s="26">
        <f>G459+H459</f>
        <v>0</v>
      </c>
      <c r="J459" s="26">
        <f>SUM(F459:H459)</f>
        <v>7</v>
      </c>
      <c r="K459" s="26">
        <f>E459-J459</f>
        <v>0</v>
      </c>
      <c r="L459" s="27">
        <v>9165290000</v>
      </c>
      <c r="M459" s="45">
        <v>3204.74</v>
      </c>
      <c r="N459" s="27">
        <v>1309327143</v>
      </c>
      <c r="O459" s="27">
        <v>9454270</v>
      </c>
      <c r="P459" s="37">
        <f>IF(I459=0,0,H459/I459)</f>
        <v>0</v>
      </c>
    </row>
    <row r="460">
      <c r="A460" s="24" t="str">
        <v>2025-08</v>
      </c>
      <c r="B460" s="24" t="str">
        <v>비교 반영</v>
      </c>
      <c r="C460" s="24" t="str">
        <v>평택시</v>
      </c>
      <c r="D460" s="24" t="str">
        <v>다가구 매매</v>
      </c>
      <c r="E460" s="26">
        <v>18</v>
      </c>
      <c r="F460" s="26">
        <v>18</v>
      </c>
      <c r="G460" s="26">
        <v>0</v>
      </c>
      <c r="H460" s="26">
        <v>0</v>
      </c>
      <c r="I460" s="26">
        <f>G460+H460</f>
        <v>0</v>
      </c>
      <c r="J460" s="26">
        <f>SUM(F460:H460)</f>
        <v>18</v>
      </c>
      <c r="K460" s="26">
        <f>E460-J460</f>
        <v>0</v>
      </c>
      <c r="L460" s="27">
        <v>9244360000</v>
      </c>
      <c r="M460" s="45">
        <v>5317.045</v>
      </c>
      <c r="N460" s="27">
        <v>513575556</v>
      </c>
      <c r="O460" s="27">
        <v>5747528</v>
      </c>
      <c r="P460" s="37">
        <f>IF(I460=0,0,H460/I460)</f>
        <v>0</v>
      </c>
    </row>
    <row r="461">
      <c r="A461" s="24" t="str">
        <v>2025-08</v>
      </c>
      <c r="B461" s="24" t="str">
        <v>비교 반영</v>
      </c>
      <c r="C461" s="24" t="str">
        <v>평택시</v>
      </c>
      <c r="D461" s="24" t="str">
        <v>다가구 전월세</v>
      </c>
      <c r="E461" s="26">
        <v>1304</v>
      </c>
      <c r="F461" s="26">
        <v>0</v>
      </c>
      <c r="G461" s="26">
        <v>100</v>
      </c>
      <c r="H461" s="26">
        <v>1204</v>
      </c>
      <c r="I461" s="26">
        <f>G461+H461</f>
        <v>1304</v>
      </c>
      <c r="J461" s="26">
        <f>SUM(F461:H461)</f>
        <v>1304</v>
      </c>
      <c r="K461" s="26">
        <f>E461-J461</f>
        <v>0</v>
      </c>
      <c r="L461" s="27">
        <v>16642650000</v>
      </c>
      <c r="M461" s="45">
        <v>58284.244</v>
      </c>
      <c r="N461" s="27">
        <v>12762768</v>
      </c>
      <c r="O461" s="27">
        <v>943943</v>
      </c>
      <c r="P461" s="37">
        <f>IF(I461=0,0,H461/I461)</f>
        <v>0.9233128834355828</v>
      </c>
    </row>
    <row r="462">
      <c r="A462" s="24" t="str">
        <v>2025-08</v>
      </c>
      <c r="B462" s="24" t="str">
        <v>비교 반영</v>
      </c>
      <c r="C462" s="24" t="str">
        <v>평택시</v>
      </c>
      <c r="D462" s="24" t="str">
        <v>다세대 매매</v>
      </c>
      <c r="E462" s="26">
        <v>107</v>
      </c>
      <c r="F462" s="26">
        <v>107</v>
      </c>
      <c r="G462" s="26">
        <v>0</v>
      </c>
      <c r="H462" s="26">
        <v>0</v>
      </c>
      <c r="I462" s="26">
        <f>G462+H462</f>
        <v>0</v>
      </c>
      <c r="J462" s="26">
        <f>SUM(F462:H462)</f>
        <v>107</v>
      </c>
      <c r="K462" s="26">
        <f>E462-J462</f>
        <v>0</v>
      </c>
      <c r="L462" s="27">
        <v>17687850000</v>
      </c>
      <c r="M462" s="45">
        <v>5890.09</v>
      </c>
      <c r="N462" s="27">
        <v>165307009</v>
      </c>
      <c r="O462" s="27">
        <v>9927222</v>
      </c>
      <c r="P462" s="37">
        <f>IF(I462=0,0,H462/I462)</f>
        <v>0</v>
      </c>
    </row>
    <row r="463">
      <c r="A463" s="24" t="str">
        <v>2025-08</v>
      </c>
      <c r="B463" s="24" t="str">
        <v>비교 반영</v>
      </c>
      <c r="C463" s="24" t="str">
        <v>평택시</v>
      </c>
      <c r="D463" s="24" t="str">
        <v>다세대 전월세</v>
      </c>
      <c r="E463" s="26">
        <v>306</v>
      </c>
      <c r="F463" s="26">
        <v>0</v>
      </c>
      <c r="G463" s="26">
        <v>32</v>
      </c>
      <c r="H463" s="26">
        <v>274</v>
      </c>
      <c r="I463" s="26">
        <f>G463+H463</f>
        <v>306</v>
      </c>
      <c r="J463" s="26">
        <f>SUM(F463:H463)</f>
        <v>306</v>
      </c>
      <c r="K463" s="26">
        <f>E463-J463</f>
        <v>0</v>
      </c>
      <c r="L463" s="27">
        <v>3504000000</v>
      </c>
      <c r="M463" s="45">
        <v>10425.949</v>
      </c>
      <c r="N463" s="27">
        <v>11450980</v>
      </c>
      <c r="O463" s="27">
        <v>1111023</v>
      </c>
      <c r="P463" s="37">
        <f>IF(I463=0,0,H463/I463)</f>
        <v>0.8954248366013072</v>
      </c>
    </row>
    <row r="464">
      <c r="A464" s="24" t="str">
        <v>2025-08</v>
      </c>
      <c r="B464" s="24" t="str">
        <v>비교 반영</v>
      </c>
      <c r="C464" s="24" t="str">
        <v>평택시</v>
      </c>
      <c r="D464" s="24" t="str">
        <v>분양권</v>
      </c>
      <c r="E464" s="26">
        <v>81</v>
      </c>
      <c r="F464" s="26">
        <v>81</v>
      </c>
      <c r="G464" s="26">
        <v>0</v>
      </c>
      <c r="H464" s="26">
        <v>0</v>
      </c>
      <c r="I464" s="26">
        <f>G464+H464</f>
        <v>0</v>
      </c>
      <c r="J464" s="26">
        <f>SUM(F464:H464)</f>
        <v>81</v>
      </c>
      <c r="K464" s="26">
        <f>E464-J464</f>
        <v>0</v>
      </c>
      <c r="L464" s="27">
        <v>33917860000</v>
      </c>
      <c r="M464" s="45">
        <v>6568.135</v>
      </c>
      <c r="N464" s="27">
        <v>418739012</v>
      </c>
      <c r="O464" s="27">
        <v>17071079</v>
      </c>
      <c r="P464" s="37">
        <f>IF(I464=0,0,H464/I464)</f>
        <v>0</v>
      </c>
    </row>
    <row r="465">
      <c r="A465" s="24" t="str">
        <v>2025-08</v>
      </c>
      <c r="B465" s="24" t="str">
        <v>비교 반영</v>
      </c>
      <c r="C465" s="24" t="str">
        <v>평택시</v>
      </c>
      <c r="D465" s="24" t="str">
        <v>상가</v>
      </c>
      <c r="E465" s="26">
        <v>25</v>
      </c>
      <c r="F465" s="26">
        <v>25</v>
      </c>
      <c r="G465" s="26">
        <v>0</v>
      </c>
      <c r="H465" s="26">
        <v>0</v>
      </c>
      <c r="I465" s="26">
        <f>G465+H465</f>
        <v>0</v>
      </c>
      <c r="J465" s="26">
        <f>SUM(F465:H465)</f>
        <v>25</v>
      </c>
      <c r="K465" s="26">
        <f>E465-J465</f>
        <v>0</v>
      </c>
      <c r="L465" s="27">
        <v>16825140000</v>
      </c>
      <c r="M465" s="45">
        <v>6796.76</v>
      </c>
      <c r="N465" s="27">
        <v>673005600</v>
      </c>
      <c r="O465" s="27">
        <v>8183354</v>
      </c>
      <c r="P465" s="37">
        <f>IF(I465=0,0,H465/I465)</f>
        <v>0</v>
      </c>
    </row>
    <row r="466">
      <c r="A466" s="24" t="str">
        <v>2025-08</v>
      </c>
      <c r="B466" s="24" t="str">
        <v>비교 반영</v>
      </c>
      <c r="C466" s="24" t="str">
        <v>평택시</v>
      </c>
      <c r="D466" s="24" t="str">
        <v>아파트 매매</v>
      </c>
      <c r="E466" s="26">
        <v>420</v>
      </c>
      <c r="F466" s="26">
        <v>420</v>
      </c>
      <c r="G466" s="26">
        <v>0</v>
      </c>
      <c r="H466" s="26">
        <v>0</v>
      </c>
      <c r="I466" s="26">
        <f>G466+H466</f>
        <v>0</v>
      </c>
      <c r="J466" s="26">
        <f>SUM(F466:H466)</f>
        <v>420</v>
      </c>
      <c r="K466" s="26">
        <f>E466-J466</f>
        <v>0</v>
      </c>
      <c r="L466" s="27">
        <v>118832000000</v>
      </c>
      <c r="M466" s="45">
        <v>29427.381</v>
      </c>
      <c r="N466" s="27">
        <v>282933333</v>
      </c>
      <c r="O466" s="27">
        <v>13349235</v>
      </c>
      <c r="P466" s="37">
        <f>IF(I466=0,0,H466/I466)</f>
        <v>0</v>
      </c>
    </row>
    <row r="467">
      <c r="A467" s="24" t="str">
        <v>2025-08</v>
      </c>
      <c r="B467" s="24" t="str">
        <v>비교 반영</v>
      </c>
      <c r="C467" s="24" t="str">
        <v>평택시</v>
      </c>
      <c r="D467" s="24" t="str">
        <v>아파트 전월세</v>
      </c>
      <c r="E467" s="26">
        <v>1579</v>
      </c>
      <c r="F467" s="26">
        <v>0</v>
      </c>
      <c r="G467" s="26">
        <v>521</v>
      </c>
      <c r="H467" s="26">
        <v>1058</v>
      </c>
      <c r="I467" s="26">
        <f>G467+H467</f>
        <v>1579</v>
      </c>
      <c r="J467" s="26">
        <f>SUM(F467:H467)</f>
        <v>1579</v>
      </c>
      <c r="K467" s="26">
        <f>E467-J467</f>
        <v>0</v>
      </c>
      <c r="L467" s="27">
        <v>138374730000</v>
      </c>
      <c r="M467" s="45">
        <v>95517.451</v>
      </c>
      <c r="N467" s="27">
        <v>87634408</v>
      </c>
      <c r="O467" s="27">
        <v>4789042</v>
      </c>
      <c r="P467" s="37">
        <f>IF(I467=0,0,H467/I467)</f>
        <v>0.6700443318556049</v>
      </c>
    </row>
    <row r="468">
      <c r="A468" s="24" t="str">
        <v>2025-08</v>
      </c>
      <c r="B468" s="24" t="str">
        <v>비교 반영</v>
      </c>
      <c r="C468" s="24" t="str">
        <v>평택시</v>
      </c>
      <c r="D468" s="24" t="str">
        <v>오피스텔 매매</v>
      </c>
      <c r="E468" s="26">
        <v>13</v>
      </c>
      <c r="F468" s="26">
        <v>13</v>
      </c>
      <c r="G468" s="26">
        <v>0</v>
      </c>
      <c r="H468" s="26">
        <v>0</v>
      </c>
      <c r="I468" s="26">
        <f>G468+H468</f>
        <v>0</v>
      </c>
      <c r="J468" s="26">
        <f>SUM(F468:H468)</f>
        <v>13</v>
      </c>
      <c r="K468" s="26">
        <f>E468-J468</f>
        <v>0</v>
      </c>
      <c r="L468" s="27">
        <v>2514330000</v>
      </c>
      <c r="M468" s="45">
        <v>865.885</v>
      </c>
      <c r="N468" s="27">
        <v>193410000</v>
      </c>
      <c r="O468" s="27">
        <v>9599236</v>
      </c>
      <c r="P468" s="37">
        <f>IF(I468=0,0,H468/I468)</f>
        <v>0</v>
      </c>
    </row>
    <row r="469">
      <c r="A469" s="24" t="str">
        <v>2025-08</v>
      </c>
      <c r="B469" s="24" t="str">
        <v>비교 반영</v>
      </c>
      <c r="C469" s="24" t="str">
        <v>평택시</v>
      </c>
      <c r="D469" s="24" t="str">
        <v>오피스텔 전월세</v>
      </c>
      <c r="E469" s="26">
        <v>81</v>
      </c>
      <c r="F469" s="26">
        <v>0</v>
      </c>
      <c r="G469" s="26">
        <v>13</v>
      </c>
      <c r="H469" s="26">
        <v>68</v>
      </c>
      <c r="I469" s="26">
        <f>G469+H469</f>
        <v>81</v>
      </c>
      <c r="J469" s="26">
        <f>SUM(F469:H469)</f>
        <v>81</v>
      </c>
      <c r="K469" s="26">
        <f>E469-J469</f>
        <v>0</v>
      </c>
      <c r="L469" s="27">
        <v>2336060000</v>
      </c>
      <c r="M469" s="45">
        <v>3270.24</v>
      </c>
      <c r="N469" s="27">
        <v>28840247</v>
      </c>
      <c r="O469" s="27">
        <v>2361451</v>
      </c>
      <c r="P469" s="37">
        <f>IF(I469=0,0,H469/I469)</f>
        <v>0.8395061728395061</v>
      </c>
    </row>
    <row r="470">
      <c r="A470" s="24" t="str">
        <v>2025-08</v>
      </c>
      <c r="B470" s="24" t="str">
        <v>비교 반영</v>
      </c>
      <c r="C470" s="24" t="str">
        <v>평택시</v>
      </c>
      <c r="D470" s="24" t="str">
        <v>토지</v>
      </c>
      <c r="E470" s="26">
        <v>264</v>
      </c>
      <c r="F470" s="26">
        <v>264</v>
      </c>
      <c r="G470" s="26">
        <v>0</v>
      </c>
      <c r="H470" s="26">
        <v>0</v>
      </c>
      <c r="I470" s="26">
        <f>G470+H470</f>
        <v>0</v>
      </c>
      <c r="J470" s="26">
        <f>SUM(F470:H470)</f>
        <v>264</v>
      </c>
      <c r="K470" s="26">
        <f>E470-J470</f>
        <v>0</v>
      </c>
      <c r="L470" s="27">
        <v>71621150000</v>
      </c>
      <c r="M470" s="45">
        <v>227636.23</v>
      </c>
      <c r="N470" s="27">
        <v>271292235</v>
      </c>
      <c r="O470" s="27">
        <v>1040099</v>
      </c>
      <c r="P470" s="37">
        <f>IF(I470=0,0,H470/I470)</f>
        <v>0</v>
      </c>
    </row>
    <row r="471">
      <c r="A471" s="24" t="str">
        <v>2025-08</v>
      </c>
      <c r="B471" s="24" t="str">
        <v>비교 반영</v>
      </c>
      <c r="C471" s="24" t="str">
        <v>포천시</v>
      </c>
      <c r="D471" s="24" t="str">
        <v>공장창고</v>
      </c>
      <c r="E471" s="26">
        <v>4</v>
      </c>
      <c r="F471" s="26">
        <v>4</v>
      </c>
      <c r="G471" s="26">
        <v>0</v>
      </c>
      <c r="H471" s="26">
        <v>0</v>
      </c>
      <c r="I471" s="26">
        <f>G471+H471</f>
        <v>0</v>
      </c>
      <c r="J471" s="26">
        <f>SUM(F471:H471)</f>
        <v>4</v>
      </c>
      <c r="K471" s="26">
        <f>E471-J471</f>
        <v>0</v>
      </c>
      <c r="L471" s="27">
        <v>5618310000</v>
      </c>
      <c r="M471" s="45">
        <v>2827.7</v>
      </c>
      <c r="N471" s="27">
        <v>1404577500</v>
      </c>
      <c r="O471" s="27">
        <v>6568209</v>
      </c>
      <c r="P471" s="37">
        <f>IF(I471=0,0,H471/I471)</f>
        <v>0</v>
      </c>
    </row>
    <row r="472">
      <c r="A472" s="24" t="str">
        <v>2025-08</v>
      </c>
      <c r="B472" s="24" t="str">
        <v>비교 반영</v>
      </c>
      <c r="C472" s="24" t="str">
        <v>포천시</v>
      </c>
      <c r="D472" s="24" t="str">
        <v>다가구 매매</v>
      </c>
      <c r="E472" s="26">
        <v>13</v>
      </c>
      <c r="F472" s="26">
        <v>13</v>
      </c>
      <c r="G472" s="26">
        <v>0</v>
      </c>
      <c r="H472" s="26">
        <v>0</v>
      </c>
      <c r="I472" s="26">
        <f>G472+H472</f>
        <v>0</v>
      </c>
      <c r="J472" s="26">
        <f>SUM(F472:H472)</f>
        <v>13</v>
      </c>
      <c r="K472" s="26">
        <f>E472-J472</f>
        <v>0</v>
      </c>
      <c r="L472" s="27">
        <v>2572860000</v>
      </c>
      <c r="M472" s="45">
        <v>1858.96</v>
      </c>
      <c r="N472" s="27">
        <v>197912308</v>
      </c>
      <c r="O472" s="27">
        <v>4575312</v>
      </c>
      <c r="P472" s="37">
        <f>IF(I472=0,0,H472/I472)</f>
        <v>0</v>
      </c>
    </row>
    <row r="473">
      <c r="A473" s="24" t="str">
        <v>2025-08</v>
      </c>
      <c r="B473" s="24" t="str">
        <v>비교 반영</v>
      </c>
      <c r="C473" s="24" t="str">
        <v>포천시</v>
      </c>
      <c r="D473" s="24" t="str">
        <v>다가구 전월세</v>
      </c>
      <c r="E473" s="26">
        <v>70</v>
      </c>
      <c r="F473" s="26">
        <v>0</v>
      </c>
      <c r="G473" s="26">
        <v>9</v>
      </c>
      <c r="H473" s="26">
        <v>61</v>
      </c>
      <c r="I473" s="26">
        <f>G473+H473</f>
        <v>70</v>
      </c>
      <c r="J473" s="26">
        <f>SUM(F473:H473)</f>
        <v>70</v>
      </c>
      <c r="K473" s="26">
        <f>E473-J473</f>
        <v>0</v>
      </c>
      <c r="L473" s="27">
        <v>999650000</v>
      </c>
      <c r="M473" s="45">
        <v>3783.793</v>
      </c>
      <c r="N473" s="27">
        <v>14280714</v>
      </c>
      <c r="O473" s="27">
        <v>873364</v>
      </c>
      <c r="P473" s="37">
        <f>IF(I473=0,0,H473/I473)</f>
        <v>0.8714285714285714</v>
      </c>
    </row>
    <row r="474">
      <c r="A474" s="24" t="str">
        <v>2025-08</v>
      </c>
      <c r="B474" s="24" t="str">
        <v>비교 반영</v>
      </c>
      <c r="C474" s="24" t="str">
        <v>포천시</v>
      </c>
      <c r="D474" s="24" t="str">
        <v>다세대 매매</v>
      </c>
      <c r="E474" s="26">
        <v>39</v>
      </c>
      <c r="F474" s="26">
        <v>39</v>
      </c>
      <c r="G474" s="26">
        <v>0</v>
      </c>
      <c r="H474" s="26">
        <v>0</v>
      </c>
      <c r="I474" s="26">
        <f>G474+H474</f>
        <v>0</v>
      </c>
      <c r="J474" s="26">
        <f>SUM(F474:H474)</f>
        <v>39</v>
      </c>
      <c r="K474" s="26">
        <f>E474-J474</f>
        <v>0</v>
      </c>
      <c r="L474" s="27">
        <v>5140000000</v>
      </c>
      <c r="M474" s="45">
        <v>2242.102</v>
      </c>
      <c r="N474" s="27">
        <v>131794872</v>
      </c>
      <c r="O474" s="27">
        <v>7578484</v>
      </c>
      <c r="P474" s="37">
        <f>IF(I474=0,0,H474/I474)</f>
        <v>0</v>
      </c>
    </row>
    <row r="475">
      <c r="A475" s="24" t="str">
        <v>2025-08</v>
      </c>
      <c r="B475" s="24" t="str">
        <v>비교 반영</v>
      </c>
      <c r="C475" s="24" t="str">
        <v>포천시</v>
      </c>
      <c r="D475" s="24" t="str">
        <v>다세대 전월세</v>
      </c>
      <c r="E475" s="26">
        <v>54</v>
      </c>
      <c r="F475" s="26">
        <v>0</v>
      </c>
      <c r="G475" s="26">
        <v>8</v>
      </c>
      <c r="H475" s="26">
        <v>46</v>
      </c>
      <c r="I475" s="26">
        <f>G475+H475</f>
        <v>54</v>
      </c>
      <c r="J475" s="26">
        <f>SUM(F475:H475)</f>
        <v>54</v>
      </c>
      <c r="K475" s="26">
        <f>E475-J475</f>
        <v>0</v>
      </c>
      <c r="L475" s="27">
        <v>1044000000</v>
      </c>
      <c r="M475" s="45">
        <v>2744.209</v>
      </c>
      <c r="N475" s="27">
        <v>19333333</v>
      </c>
      <c r="O475" s="27">
        <v>1257645</v>
      </c>
      <c r="P475" s="37">
        <f>IF(I475=0,0,H475/I475)</f>
        <v>0.8518518518518519</v>
      </c>
    </row>
    <row r="476">
      <c r="A476" s="24" t="str">
        <v>2025-08</v>
      </c>
      <c r="B476" s="24" t="str">
        <v>비교 반영</v>
      </c>
      <c r="C476" s="24" t="str">
        <v>포천시</v>
      </c>
      <c r="D476" s="24" t="str">
        <v>상가</v>
      </c>
      <c r="E476" s="26">
        <v>9</v>
      </c>
      <c r="F476" s="26">
        <v>9</v>
      </c>
      <c r="G476" s="26">
        <v>0</v>
      </c>
      <c r="H476" s="26">
        <v>0</v>
      </c>
      <c r="I476" s="26">
        <f>G476+H476</f>
        <v>0</v>
      </c>
      <c r="J476" s="26">
        <f>SUM(F476:H476)</f>
        <v>9</v>
      </c>
      <c r="K476" s="26">
        <f>E476-J476</f>
        <v>0</v>
      </c>
      <c r="L476" s="27">
        <v>1169380000</v>
      </c>
      <c r="M476" s="45">
        <v>967.73</v>
      </c>
      <c r="N476" s="27">
        <v>129931111</v>
      </c>
      <c r="O476" s="27">
        <v>3994625</v>
      </c>
      <c r="P476" s="37">
        <f>IF(I476=0,0,H476/I476)</f>
        <v>0</v>
      </c>
    </row>
    <row r="477">
      <c r="A477" s="24" t="str">
        <v>2025-08</v>
      </c>
      <c r="B477" s="24" t="str">
        <v>비교 반영</v>
      </c>
      <c r="C477" s="24" t="str">
        <v>포천시</v>
      </c>
      <c r="D477" s="24" t="str">
        <v>아파트 매매</v>
      </c>
      <c r="E477" s="26">
        <v>64</v>
      </c>
      <c r="F477" s="26">
        <v>64</v>
      </c>
      <c r="G477" s="26">
        <v>0</v>
      </c>
      <c r="H477" s="26">
        <v>0</v>
      </c>
      <c r="I477" s="26">
        <f>G477+H477</f>
        <v>0</v>
      </c>
      <c r="J477" s="26">
        <f>SUM(F477:H477)</f>
        <v>64</v>
      </c>
      <c r="K477" s="26">
        <f>E477-J477</f>
        <v>0</v>
      </c>
      <c r="L477" s="27">
        <v>11951500000</v>
      </c>
      <c r="M477" s="45">
        <v>4478.513</v>
      </c>
      <c r="N477" s="27">
        <v>186742188</v>
      </c>
      <c r="O477" s="27">
        <v>8821922</v>
      </c>
      <c r="P477" s="37">
        <f>IF(I477=0,0,H477/I477)</f>
        <v>0</v>
      </c>
    </row>
    <row r="478">
      <c r="A478" s="24" t="str">
        <v>2025-08</v>
      </c>
      <c r="B478" s="24" t="str">
        <v>비교 반영</v>
      </c>
      <c r="C478" s="24" t="str">
        <v>포천시</v>
      </c>
      <c r="D478" s="24" t="str">
        <v>아파트 전월세</v>
      </c>
      <c r="E478" s="26">
        <v>95</v>
      </c>
      <c r="F478" s="26">
        <v>0</v>
      </c>
      <c r="G478" s="26">
        <v>27</v>
      </c>
      <c r="H478" s="26">
        <v>68</v>
      </c>
      <c r="I478" s="26">
        <f>G478+H478</f>
        <v>95</v>
      </c>
      <c r="J478" s="26">
        <f>SUM(F478:H478)</f>
        <v>95</v>
      </c>
      <c r="K478" s="26">
        <f>E478-J478</f>
        <v>0</v>
      </c>
      <c r="L478" s="27">
        <v>5473670000</v>
      </c>
      <c r="M478" s="45">
        <v>5877.526</v>
      </c>
      <c r="N478" s="27">
        <v>57617579</v>
      </c>
      <c r="O478" s="27">
        <v>3078638</v>
      </c>
      <c r="P478" s="37">
        <f>IF(I478=0,0,H478/I478)</f>
        <v>0.7157894736842105</v>
      </c>
    </row>
    <row r="479">
      <c r="A479" s="24" t="str">
        <v>2025-08</v>
      </c>
      <c r="B479" s="24" t="str">
        <v>비교 반영</v>
      </c>
      <c r="C479" s="24" t="str">
        <v>포천시</v>
      </c>
      <c r="D479" s="24" t="str">
        <v>오피스텔 전월세</v>
      </c>
      <c r="E479" s="26">
        <v>1</v>
      </c>
      <c r="F479" s="26">
        <v>0</v>
      </c>
      <c r="G479" s="26">
        <v>0</v>
      </c>
      <c r="H479" s="26">
        <v>1</v>
      </c>
      <c r="I479" s="26">
        <f>G479+H479</f>
        <v>1</v>
      </c>
      <c r="J479" s="26">
        <f>SUM(F479:H479)</f>
        <v>1</v>
      </c>
      <c r="K479" s="26">
        <f>E479-J479</f>
        <v>0</v>
      </c>
      <c r="L479" s="27">
        <v>10000000</v>
      </c>
      <c r="M479" s="45">
        <v>40.35</v>
      </c>
      <c r="N479" s="27">
        <v>10000000</v>
      </c>
      <c r="O479" s="27">
        <v>819278</v>
      </c>
      <c r="P479" s="37">
        <f>IF(I479=0,0,H479/I479)</f>
        <v>1</v>
      </c>
    </row>
    <row r="480">
      <c r="A480" s="24" t="str">
        <v>2025-08</v>
      </c>
      <c r="B480" s="24" t="str">
        <v>비교 반영</v>
      </c>
      <c r="C480" s="24" t="str">
        <v>포천시</v>
      </c>
      <c r="D480" s="24" t="str">
        <v>토지</v>
      </c>
      <c r="E480" s="26">
        <v>291</v>
      </c>
      <c r="F480" s="26">
        <v>291</v>
      </c>
      <c r="G480" s="26">
        <v>0</v>
      </c>
      <c r="H480" s="26">
        <v>0</v>
      </c>
      <c r="I480" s="26">
        <f>G480+H480</f>
        <v>0</v>
      </c>
      <c r="J480" s="26">
        <f>SUM(F480:H480)</f>
        <v>291</v>
      </c>
      <c r="K480" s="26">
        <f>E480-J480</f>
        <v>0</v>
      </c>
      <c r="L480" s="27">
        <v>36099600000</v>
      </c>
      <c r="M480" s="45">
        <v>461404.9</v>
      </c>
      <c r="N480" s="27">
        <v>124053608</v>
      </c>
      <c r="O480" s="27">
        <v>258639</v>
      </c>
      <c r="P480" s="37">
        <f>IF(I480=0,0,H480/I480)</f>
        <v>0</v>
      </c>
    </row>
    <row r="481">
      <c r="A481" s="24" t="str">
        <v>2025-08</v>
      </c>
      <c r="B481" s="24" t="str">
        <v>비교 반영</v>
      </c>
      <c r="C481" s="24" t="str">
        <v>하남시</v>
      </c>
      <c r="D481" s="24" t="str">
        <v>공장창고</v>
      </c>
      <c r="E481" s="26">
        <v>14</v>
      </c>
      <c r="F481" s="26">
        <v>14</v>
      </c>
      <c r="G481" s="26">
        <v>0</v>
      </c>
      <c r="H481" s="26">
        <v>0</v>
      </c>
      <c r="I481" s="26">
        <f>G481+H481</f>
        <v>0</v>
      </c>
      <c r="J481" s="26">
        <f>SUM(F481:H481)</f>
        <v>14</v>
      </c>
      <c r="K481" s="26">
        <f>E481-J481</f>
        <v>0</v>
      </c>
      <c r="L481" s="27">
        <v>6182450000</v>
      </c>
      <c r="M481" s="45">
        <v>1011.96</v>
      </c>
      <c r="N481" s="27">
        <v>441603571</v>
      </c>
      <c r="O481" s="27">
        <v>20196303</v>
      </c>
      <c r="P481" s="37">
        <f>IF(I481=0,0,H481/I481)</f>
        <v>0</v>
      </c>
    </row>
    <row r="482">
      <c r="A482" s="24" t="str">
        <v>2025-08</v>
      </c>
      <c r="B482" s="24" t="str">
        <v>비교 반영</v>
      </c>
      <c r="C482" s="24" t="str">
        <v>하남시</v>
      </c>
      <c r="D482" s="24" t="str">
        <v>다가구 매매</v>
      </c>
      <c r="E482" s="26">
        <v>6</v>
      </c>
      <c r="F482" s="26">
        <v>6</v>
      </c>
      <c r="G482" s="26">
        <v>0</v>
      </c>
      <c r="H482" s="26">
        <v>0</v>
      </c>
      <c r="I482" s="26">
        <f>G482+H482</f>
        <v>0</v>
      </c>
      <c r="J482" s="26">
        <f>SUM(F482:H482)</f>
        <v>6</v>
      </c>
      <c r="K482" s="26">
        <f>E482-J482</f>
        <v>0</v>
      </c>
      <c r="L482" s="27">
        <v>4676680000</v>
      </c>
      <c r="M482" s="45">
        <v>1123.09</v>
      </c>
      <c r="N482" s="27">
        <v>779446667</v>
      </c>
      <c r="O482" s="27">
        <v>13765681</v>
      </c>
      <c r="P482" s="37">
        <f>IF(I482=0,0,H482/I482)</f>
        <v>0</v>
      </c>
    </row>
    <row r="483">
      <c r="A483" s="24" t="str">
        <v>2025-08</v>
      </c>
      <c r="B483" s="24" t="str">
        <v>비교 반영</v>
      </c>
      <c r="C483" s="24" t="str">
        <v>하남시</v>
      </c>
      <c r="D483" s="24" t="str">
        <v>다가구 전월세</v>
      </c>
      <c r="E483" s="26">
        <v>200</v>
      </c>
      <c r="F483" s="26">
        <v>0</v>
      </c>
      <c r="G483" s="26">
        <v>82</v>
      </c>
      <c r="H483" s="26">
        <v>118</v>
      </c>
      <c r="I483" s="26">
        <f>G483+H483</f>
        <v>200</v>
      </c>
      <c r="J483" s="26">
        <f>SUM(F483:H483)</f>
        <v>200</v>
      </c>
      <c r="K483" s="26">
        <f>E483-J483</f>
        <v>0</v>
      </c>
      <c r="L483" s="27">
        <v>27187770000</v>
      </c>
      <c r="M483" s="45">
        <v>12069.066</v>
      </c>
      <c r="N483" s="27">
        <v>135938850</v>
      </c>
      <c r="O483" s="27">
        <v>7446883</v>
      </c>
      <c r="P483" s="37">
        <f>IF(I483=0,0,H483/I483)</f>
        <v>0.59</v>
      </c>
    </row>
    <row r="484">
      <c r="A484" s="24" t="str">
        <v>2025-08</v>
      </c>
      <c r="B484" s="24" t="str">
        <v>비교 반영</v>
      </c>
      <c r="C484" s="24" t="str">
        <v>하남시</v>
      </c>
      <c r="D484" s="24" t="str">
        <v>다세대 매매</v>
      </c>
      <c r="E484" s="26">
        <v>23</v>
      </c>
      <c r="F484" s="26">
        <v>23</v>
      </c>
      <c r="G484" s="26">
        <v>0</v>
      </c>
      <c r="H484" s="26">
        <v>0</v>
      </c>
      <c r="I484" s="26">
        <f>G484+H484</f>
        <v>0</v>
      </c>
      <c r="J484" s="26">
        <f>SUM(F484:H484)</f>
        <v>23</v>
      </c>
      <c r="K484" s="26">
        <f>E484-J484</f>
        <v>0</v>
      </c>
      <c r="L484" s="27">
        <v>6667060000</v>
      </c>
      <c r="M484" s="45">
        <v>1199.84</v>
      </c>
      <c r="N484" s="27">
        <v>289872174</v>
      </c>
      <c r="O484" s="27">
        <v>18369005</v>
      </c>
      <c r="P484" s="37">
        <f>IF(I484=0,0,H484/I484)</f>
        <v>0</v>
      </c>
    </row>
    <row r="485">
      <c r="A485" s="24" t="str">
        <v>2025-08</v>
      </c>
      <c r="B485" s="24" t="str">
        <v>비교 반영</v>
      </c>
      <c r="C485" s="24" t="str">
        <v>하남시</v>
      </c>
      <c r="D485" s="24" t="str">
        <v>다세대 전월세</v>
      </c>
      <c r="E485" s="26">
        <v>40</v>
      </c>
      <c r="F485" s="26">
        <v>0</v>
      </c>
      <c r="G485" s="26">
        <v>23</v>
      </c>
      <c r="H485" s="26">
        <v>17</v>
      </c>
      <c r="I485" s="26">
        <f>G485+H485</f>
        <v>40</v>
      </c>
      <c r="J485" s="26">
        <f>SUM(F485:H485)</f>
        <v>40</v>
      </c>
      <c r="K485" s="26">
        <f>E485-J485</f>
        <v>0</v>
      </c>
      <c r="L485" s="27">
        <v>6913120000</v>
      </c>
      <c r="M485" s="45">
        <v>2280.927</v>
      </c>
      <c r="N485" s="27">
        <v>172828000</v>
      </c>
      <c r="O485" s="27">
        <v>10019298</v>
      </c>
      <c r="P485" s="37">
        <f>IF(I485=0,0,H485/I485)</f>
        <v>0.425</v>
      </c>
    </row>
    <row r="486">
      <c r="A486" s="24" t="str">
        <v>2025-08</v>
      </c>
      <c r="B486" s="24" t="str">
        <v>비교 반영</v>
      </c>
      <c r="C486" s="24" t="str">
        <v>하남시</v>
      </c>
      <c r="D486" s="24" t="str">
        <v>상가</v>
      </c>
      <c r="E486" s="26">
        <v>44</v>
      </c>
      <c r="F486" s="26">
        <v>44</v>
      </c>
      <c r="G486" s="26">
        <v>0</v>
      </c>
      <c r="H486" s="26">
        <v>0</v>
      </c>
      <c r="I486" s="26">
        <f>G486+H486</f>
        <v>0</v>
      </c>
      <c r="J486" s="26">
        <f>SUM(F486:H486)</f>
        <v>44</v>
      </c>
      <c r="K486" s="26">
        <f>E486-J486</f>
        <v>0</v>
      </c>
      <c r="L486" s="27">
        <v>14695560000</v>
      </c>
      <c r="M486" s="45">
        <v>2134.07</v>
      </c>
      <c r="N486" s="27">
        <v>333990000</v>
      </c>
      <c r="O486" s="27">
        <v>22764184</v>
      </c>
      <c r="P486" s="37">
        <f>IF(I486=0,0,H486/I486)</f>
        <v>0</v>
      </c>
    </row>
    <row r="487">
      <c r="A487" s="24" t="str">
        <v>2025-08</v>
      </c>
      <c r="B487" s="24" t="str">
        <v>비교 반영</v>
      </c>
      <c r="C487" s="24" t="str">
        <v>하남시</v>
      </c>
      <c r="D487" s="24" t="str">
        <v>아파트 매매</v>
      </c>
      <c r="E487" s="26">
        <v>309</v>
      </c>
      <c r="F487" s="26">
        <v>309</v>
      </c>
      <c r="G487" s="26">
        <v>0</v>
      </c>
      <c r="H487" s="26">
        <v>0</v>
      </c>
      <c r="I487" s="26">
        <f>G487+H487</f>
        <v>0</v>
      </c>
      <c r="J487" s="26">
        <f>SUM(F487:H487)</f>
        <v>309</v>
      </c>
      <c r="K487" s="26">
        <f>E487-J487</f>
        <v>0</v>
      </c>
      <c r="L487" s="27">
        <v>295003900000</v>
      </c>
      <c r="M487" s="45">
        <v>24054.084</v>
      </c>
      <c r="N487" s="27">
        <v>954705178</v>
      </c>
      <c r="O487" s="27">
        <v>40542782</v>
      </c>
      <c r="P487" s="37">
        <f>IF(I487=0,0,H487/I487)</f>
        <v>0</v>
      </c>
    </row>
    <row r="488">
      <c r="A488" s="24" t="str">
        <v>2025-08</v>
      </c>
      <c r="B488" s="24" t="str">
        <v>비교 반영</v>
      </c>
      <c r="C488" s="24" t="str">
        <v>하남시</v>
      </c>
      <c r="D488" s="24" t="str">
        <v>아파트 전월세</v>
      </c>
      <c r="E488" s="26">
        <v>917</v>
      </c>
      <c r="F488" s="26">
        <v>0</v>
      </c>
      <c r="G488" s="26">
        <v>541</v>
      </c>
      <c r="H488" s="26">
        <v>376</v>
      </c>
      <c r="I488" s="26">
        <f>G488+H488</f>
        <v>917</v>
      </c>
      <c r="J488" s="26">
        <f>SUM(F488:H488)</f>
        <v>917</v>
      </c>
      <c r="K488" s="26">
        <f>E488-J488</f>
        <v>0</v>
      </c>
      <c r="L488" s="27">
        <v>361188140000</v>
      </c>
      <c r="M488" s="45">
        <v>70322.98</v>
      </c>
      <c r="N488" s="27">
        <v>393880196</v>
      </c>
      <c r="O488" s="27">
        <v>16978950</v>
      </c>
      <c r="P488" s="37">
        <f>IF(I488=0,0,H488/I488)</f>
        <v>0.4100327153762268</v>
      </c>
    </row>
    <row r="489">
      <c r="A489" s="24" t="str">
        <v>2025-08</v>
      </c>
      <c r="B489" s="24" t="str">
        <v>비교 반영</v>
      </c>
      <c r="C489" s="24" t="str">
        <v>하남시</v>
      </c>
      <c r="D489" s="24" t="str">
        <v>오피스텔 매매</v>
      </c>
      <c r="E489" s="26">
        <v>119</v>
      </c>
      <c r="F489" s="26">
        <v>119</v>
      </c>
      <c r="G489" s="26">
        <v>0</v>
      </c>
      <c r="H489" s="26">
        <v>0</v>
      </c>
      <c r="I489" s="26">
        <f>G489+H489</f>
        <v>0</v>
      </c>
      <c r="J489" s="26">
        <f>SUM(F489:H489)</f>
        <v>119</v>
      </c>
      <c r="K489" s="26">
        <f>E489-J489</f>
        <v>0</v>
      </c>
      <c r="L489" s="27">
        <v>30654520000</v>
      </c>
      <c r="M489" s="45">
        <v>4705.529</v>
      </c>
      <c r="N489" s="27">
        <v>257601008</v>
      </c>
      <c r="O489" s="27">
        <v>21535783</v>
      </c>
      <c r="P489" s="37">
        <f>IF(I489=0,0,H489/I489)</f>
        <v>0</v>
      </c>
    </row>
    <row r="490">
      <c r="A490" s="24" t="str">
        <v>2025-08</v>
      </c>
      <c r="B490" s="24" t="str">
        <v>비교 반영</v>
      </c>
      <c r="C490" s="24" t="str">
        <v>하남시</v>
      </c>
      <c r="D490" s="24" t="str">
        <v>오피스텔 전월세</v>
      </c>
      <c r="E490" s="26">
        <v>804</v>
      </c>
      <c r="F490" s="26">
        <v>0</v>
      </c>
      <c r="G490" s="26">
        <v>167</v>
      </c>
      <c r="H490" s="26">
        <v>637</v>
      </c>
      <c r="I490" s="26">
        <f>G490+H490</f>
        <v>804</v>
      </c>
      <c r="J490" s="26">
        <f>SUM(F490:H490)</f>
        <v>804</v>
      </c>
      <c r="K490" s="26">
        <f>E490-J490</f>
        <v>0</v>
      </c>
      <c r="L490" s="27">
        <v>72789660000</v>
      </c>
      <c r="M490" s="45">
        <v>22454.75</v>
      </c>
      <c r="N490" s="27">
        <v>90534403</v>
      </c>
      <c r="O490" s="27">
        <v>10716083</v>
      </c>
      <c r="P490" s="37">
        <f>IF(I490=0,0,H490/I490)</f>
        <v>0.7922885572139303</v>
      </c>
    </row>
    <row r="491">
      <c r="A491" s="24" t="str">
        <v>2025-08</v>
      </c>
      <c r="B491" s="24" t="str">
        <v>비교 반영</v>
      </c>
      <c r="C491" s="24" t="str">
        <v>하남시</v>
      </c>
      <c r="D491" s="24" t="str">
        <v>토지</v>
      </c>
      <c r="E491" s="26">
        <v>96</v>
      </c>
      <c r="F491" s="26">
        <v>96</v>
      </c>
      <c r="G491" s="26">
        <v>0</v>
      </c>
      <c r="H491" s="26">
        <v>0</v>
      </c>
      <c r="I491" s="26">
        <f>G491+H491</f>
        <v>0</v>
      </c>
      <c r="J491" s="26">
        <f>SUM(F491:H491)</f>
        <v>96</v>
      </c>
      <c r="K491" s="26">
        <f>E491-J491</f>
        <v>0</v>
      </c>
      <c r="L491" s="27">
        <v>22620640000</v>
      </c>
      <c r="M491" s="45">
        <v>20839.05</v>
      </c>
      <c r="N491" s="27">
        <v>235631667</v>
      </c>
      <c r="O491" s="27">
        <v>3588406</v>
      </c>
      <c r="P491" s="37">
        <f>IF(I491=0,0,H491/I491)</f>
        <v>0</v>
      </c>
    </row>
    <row r="492">
      <c r="A492" s="24" t="str">
        <v>2025-08</v>
      </c>
      <c r="B492" s="24" t="str">
        <v>비교 반영</v>
      </c>
      <c r="C492" s="24" t="str">
        <v>화성시 동탄구</v>
      </c>
      <c r="D492" s="24" t="str">
        <v>공장창고</v>
      </c>
      <c r="E492" s="26">
        <v>13</v>
      </c>
      <c r="F492" s="26">
        <v>13</v>
      </c>
      <c r="G492" s="26">
        <v>0</v>
      </c>
      <c r="H492" s="26">
        <v>0</v>
      </c>
      <c r="I492" s="26">
        <f>G492+H492</f>
        <v>0</v>
      </c>
      <c r="J492" s="26">
        <f>SUM(F492:H492)</f>
        <v>13</v>
      </c>
      <c r="K492" s="26">
        <f>E492-J492</f>
        <v>0</v>
      </c>
      <c r="L492" s="27">
        <v>3696360000</v>
      </c>
      <c r="M492" s="45">
        <v>864.2</v>
      </c>
      <c r="N492" s="27">
        <v>284335385</v>
      </c>
      <c r="O492" s="27">
        <v>14139518</v>
      </c>
      <c r="P492" s="37">
        <f>IF(I492=0,0,H492/I492)</f>
        <v>0</v>
      </c>
    </row>
    <row r="493">
      <c r="A493" s="24" t="str">
        <v>2025-08</v>
      </c>
      <c r="B493" s="24" t="str">
        <v>비교 반영</v>
      </c>
      <c r="C493" s="24" t="str">
        <v>화성시 동탄구</v>
      </c>
      <c r="D493" s="24" t="str">
        <v>다가구 매매</v>
      </c>
      <c r="E493" s="26">
        <v>2</v>
      </c>
      <c r="F493" s="26">
        <v>2</v>
      </c>
      <c r="G493" s="26">
        <v>0</v>
      </c>
      <c r="H493" s="26">
        <v>0</v>
      </c>
      <c r="I493" s="26">
        <f>G493+H493</f>
        <v>0</v>
      </c>
      <c r="J493" s="26">
        <f>SUM(F493:H493)</f>
        <v>2</v>
      </c>
      <c r="K493" s="26">
        <f>E493-J493</f>
        <v>0</v>
      </c>
      <c r="L493" s="27">
        <v>1742500000</v>
      </c>
      <c r="M493" s="45">
        <v>464.79</v>
      </c>
      <c r="N493" s="27">
        <v>871250000</v>
      </c>
      <c r="O493" s="27">
        <v>12393404</v>
      </c>
      <c r="P493" s="37">
        <f>IF(I493=0,0,H493/I493)</f>
        <v>0</v>
      </c>
    </row>
    <row r="494">
      <c r="A494" s="24" t="str">
        <v>2025-08</v>
      </c>
      <c r="B494" s="24" t="str">
        <v>비교 반영</v>
      </c>
      <c r="C494" s="24" t="str">
        <v>화성시 동탄구</v>
      </c>
      <c r="D494" s="24" t="str">
        <v>다가구 전월세</v>
      </c>
      <c r="E494" s="26">
        <v>180</v>
      </c>
      <c r="F494" s="26">
        <v>0</v>
      </c>
      <c r="G494" s="26">
        <v>55</v>
      </c>
      <c r="H494" s="26">
        <v>125</v>
      </c>
      <c r="I494" s="26">
        <f>G494+H494</f>
        <v>180</v>
      </c>
      <c r="J494" s="26">
        <f>SUM(F494:H494)</f>
        <v>180</v>
      </c>
      <c r="K494" s="26">
        <f>E494-J494</f>
        <v>0</v>
      </c>
      <c r="L494" s="27">
        <v>12446900000</v>
      </c>
      <c r="M494" s="45">
        <v>10947.765</v>
      </c>
      <c r="N494" s="27">
        <v>69149444</v>
      </c>
      <c r="O494" s="27">
        <v>3758464</v>
      </c>
      <c r="P494" s="37">
        <f>IF(I494=0,0,H494/I494)</f>
        <v>0.6944444444444444</v>
      </c>
    </row>
    <row r="495">
      <c r="A495" s="24" t="str">
        <v>2025-08</v>
      </c>
      <c r="B495" s="24" t="str">
        <v>비교 반영</v>
      </c>
      <c r="C495" s="24" t="str">
        <v>화성시 동탄구</v>
      </c>
      <c r="D495" s="24" t="str">
        <v>다세대 매매</v>
      </c>
      <c r="E495" s="26">
        <v>6</v>
      </c>
      <c r="F495" s="26">
        <v>6</v>
      </c>
      <c r="G495" s="26">
        <v>0</v>
      </c>
      <c r="H495" s="26">
        <v>0</v>
      </c>
      <c r="I495" s="26">
        <f>G495+H495</f>
        <v>0</v>
      </c>
      <c r="J495" s="26">
        <f>SUM(F495:H495)</f>
        <v>6</v>
      </c>
      <c r="K495" s="26">
        <f>E495-J495</f>
        <v>0</v>
      </c>
      <c r="L495" s="27">
        <v>3460000000</v>
      </c>
      <c r="M495" s="45">
        <v>509.024</v>
      </c>
      <c r="N495" s="27">
        <v>576666667</v>
      </c>
      <c r="O495" s="27">
        <v>22470485</v>
      </c>
      <c r="P495" s="37">
        <f>IF(I495=0,0,H495/I495)</f>
        <v>0</v>
      </c>
    </row>
    <row r="496">
      <c r="A496" s="24" t="str">
        <v>2025-08</v>
      </c>
      <c r="B496" s="24" t="str">
        <v>비교 반영</v>
      </c>
      <c r="C496" s="24" t="str">
        <v>화성시 동탄구</v>
      </c>
      <c r="D496" s="24" t="str">
        <v>다세대 전월세</v>
      </c>
      <c r="E496" s="26">
        <v>12</v>
      </c>
      <c r="F496" s="26">
        <v>0</v>
      </c>
      <c r="G496" s="26">
        <v>8</v>
      </c>
      <c r="H496" s="26">
        <v>4</v>
      </c>
      <c r="I496" s="26">
        <f>G496+H496</f>
        <v>12</v>
      </c>
      <c r="J496" s="26">
        <f>SUM(F496:H496)</f>
        <v>12</v>
      </c>
      <c r="K496" s="26">
        <f>E496-J496</f>
        <v>0</v>
      </c>
      <c r="L496" s="27">
        <v>4322000000</v>
      </c>
      <c r="M496" s="45">
        <v>1040.623</v>
      </c>
      <c r="N496" s="27">
        <v>360166667</v>
      </c>
      <c r="O496" s="27">
        <v>13729855</v>
      </c>
      <c r="P496" s="37">
        <f>IF(I496=0,0,H496/I496)</f>
        <v>0.3333333333333333</v>
      </c>
    </row>
    <row r="497">
      <c r="A497" s="24" t="str">
        <v>2025-08</v>
      </c>
      <c r="B497" s="24" t="str">
        <v>비교 반영</v>
      </c>
      <c r="C497" s="24" t="str">
        <v>화성시 동탄구</v>
      </c>
      <c r="D497" s="24" t="str">
        <v>상가</v>
      </c>
      <c r="E497" s="26">
        <v>28</v>
      </c>
      <c r="F497" s="26">
        <v>28</v>
      </c>
      <c r="G497" s="26">
        <v>0</v>
      </c>
      <c r="H497" s="26">
        <v>0</v>
      </c>
      <c r="I497" s="26">
        <f>G497+H497</f>
        <v>0</v>
      </c>
      <c r="J497" s="26">
        <f>SUM(F497:H497)</f>
        <v>28</v>
      </c>
      <c r="K497" s="26">
        <f>E497-J497</f>
        <v>0</v>
      </c>
      <c r="L497" s="27">
        <v>9613090000</v>
      </c>
      <c r="M497" s="45">
        <v>1980.33</v>
      </c>
      <c r="N497" s="27">
        <v>343324643</v>
      </c>
      <c r="O497" s="27">
        <v>16047229</v>
      </c>
      <c r="P497" s="37">
        <f>IF(I497=0,0,H497/I497)</f>
        <v>0</v>
      </c>
    </row>
    <row r="498">
      <c r="A498" s="24" t="str">
        <v>2025-08</v>
      </c>
      <c r="B498" s="24" t="str">
        <v>비교 반영</v>
      </c>
      <c r="C498" s="24" t="str">
        <v>화성시 동탄구</v>
      </c>
      <c r="D498" s="24" t="str">
        <v>아파트 매매</v>
      </c>
      <c r="E498" s="26">
        <v>356</v>
      </c>
      <c r="F498" s="26">
        <v>356</v>
      </c>
      <c r="G498" s="26">
        <v>0</v>
      </c>
      <c r="H498" s="26">
        <v>0</v>
      </c>
      <c r="I498" s="26">
        <f>G498+H498</f>
        <v>0</v>
      </c>
      <c r="J498" s="26">
        <f>SUM(F498:H498)</f>
        <v>356</v>
      </c>
      <c r="K498" s="26">
        <f>E498-J498</f>
        <v>0</v>
      </c>
      <c r="L498" s="27">
        <v>248319200000</v>
      </c>
      <c r="M498" s="45">
        <v>28263.098</v>
      </c>
      <c r="N498" s="27">
        <v>697525843</v>
      </c>
      <c r="O498" s="27">
        <v>29044582</v>
      </c>
      <c r="P498" s="37">
        <f>IF(I498=0,0,H498/I498)</f>
        <v>0</v>
      </c>
    </row>
    <row r="499">
      <c r="A499" s="24" t="str">
        <v>2025-08</v>
      </c>
      <c r="B499" s="24" t="str">
        <v>비교 반영</v>
      </c>
      <c r="C499" s="24" t="str">
        <v>화성시 동탄구</v>
      </c>
      <c r="D499" s="24" t="str">
        <v>아파트 전월세</v>
      </c>
      <c r="E499" s="26">
        <v>1429</v>
      </c>
      <c r="F499" s="26">
        <v>0</v>
      </c>
      <c r="G499" s="26">
        <v>651</v>
      </c>
      <c r="H499" s="26">
        <v>778</v>
      </c>
      <c r="I499" s="26">
        <f>G499+H499</f>
        <v>1429</v>
      </c>
      <c r="J499" s="26">
        <f>SUM(F499:H499)</f>
        <v>1429</v>
      </c>
      <c r="K499" s="26">
        <f>E499-J499</f>
        <v>0</v>
      </c>
      <c r="L499" s="27">
        <v>304760360000</v>
      </c>
      <c r="M499" s="45">
        <v>103260.882</v>
      </c>
      <c r="N499" s="27">
        <v>213268272</v>
      </c>
      <c r="O499" s="27">
        <v>9756572</v>
      </c>
      <c r="P499" s="37">
        <f>IF(I499=0,0,H499/I499)</f>
        <v>0.5444366689993002</v>
      </c>
    </row>
    <row r="500">
      <c r="A500" s="24" t="str">
        <v>2025-08</v>
      </c>
      <c r="B500" s="24" t="str">
        <v>비교 반영</v>
      </c>
      <c r="C500" s="24" t="str">
        <v>화성시 동탄구</v>
      </c>
      <c r="D500" s="24" t="str">
        <v>오피스텔 매매</v>
      </c>
      <c r="E500" s="26">
        <v>31</v>
      </c>
      <c r="F500" s="26">
        <v>31</v>
      </c>
      <c r="G500" s="26">
        <v>0</v>
      </c>
      <c r="H500" s="26">
        <v>0</v>
      </c>
      <c r="I500" s="26">
        <f>G500+H500</f>
        <v>0</v>
      </c>
      <c r="J500" s="26">
        <f>SUM(F500:H500)</f>
        <v>31</v>
      </c>
      <c r="K500" s="26">
        <f>E500-J500</f>
        <v>0</v>
      </c>
      <c r="L500" s="27">
        <v>4616600000</v>
      </c>
      <c r="M500" s="45">
        <v>871.361</v>
      </c>
      <c r="N500" s="27">
        <v>148922581</v>
      </c>
      <c r="O500" s="27">
        <v>17514540</v>
      </c>
      <c r="P500" s="37">
        <f>IF(I500=0,0,H500/I500)</f>
        <v>0</v>
      </c>
    </row>
    <row r="501">
      <c r="A501" s="24" t="str">
        <v>2025-08</v>
      </c>
      <c r="B501" s="24" t="str">
        <v>비교 반영</v>
      </c>
      <c r="C501" s="24" t="str">
        <v>화성시 동탄구</v>
      </c>
      <c r="D501" s="24" t="str">
        <v>오피스텔 전월세</v>
      </c>
      <c r="E501" s="26">
        <v>533</v>
      </c>
      <c r="F501" s="26">
        <v>0</v>
      </c>
      <c r="G501" s="26">
        <v>161</v>
      </c>
      <c r="H501" s="26">
        <v>372</v>
      </c>
      <c r="I501" s="26">
        <f>G501+H501</f>
        <v>533</v>
      </c>
      <c r="J501" s="26">
        <f>SUM(F501:H501)</f>
        <v>533</v>
      </c>
      <c r="K501" s="26">
        <f>E501-J501</f>
        <v>0</v>
      </c>
      <c r="L501" s="27">
        <v>38333660000</v>
      </c>
      <c r="M501" s="45">
        <v>15989.93</v>
      </c>
      <c r="N501" s="27">
        <v>71920563</v>
      </c>
      <c r="O501" s="27">
        <v>7925165</v>
      </c>
      <c r="P501" s="37">
        <f>IF(I501=0,0,H501/I501)</f>
        <v>0.6979362101313321</v>
      </c>
    </row>
    <row r="502">
      <c r="A502" s="24" t="str">
        <v>2025-08</v>
      </c>
      <c r="B502" s="24" t="str">
        <v>비교 반영</v>
      </c>
      <c r="C502" s="24" t="str">
        <v>화성시 동탄구</v>
      </c>
      <c r="D502" s="24" t="str">
        <v>토지</v>
      </c>
      <c r="E502" s="26">
        <v>8</v>
      </c>
      <c r="F502" s="26">
        <v>8</v>
      </c>
      <c r="G502" s="26">
        <v>0</v>
      </c>
      <c r="H502" s="26">
        <v>0</v>
      </c>
      <c r="I502" s="26">
        <f>G502+H502</f>
        <v>0</v>
      </c>
      <c r="J502" s="26">
        <f>SUM(F502:H502)</f>
        <v>8</v>
      </c>
      <c r="K502" s="26">
        <f>E502-J502</f>
        <v>0</v>
      </c>
      <c r="L502" s="27">
        <v>2509900000</v>
      </c>
      <c r="M502" s="45">
        <v>1629</v>
      </c>
      <c r="N502" s="27">
        <v>313737500</v>
      </c>
      <c r="O502" s="27">
        <v>5093425</v>
      </c>
      <c r="P502" s="37">
        <f>IF(I502=0,0,H502/I502)</f>
        <v>0</v>
      </c>
    </row>
    <row r="503">
      <c r="A503" s="24" t="str">
        <v>2025-08</v>
      </c>
      <c r="B503" s="24" t="str">
        <v>비교 반영</v>
      </c>
      <c r="C503" s="24" t="str">
        <v>화성시 만세구</v>
      </c>
      <c r="D503" s="24" t="str">
        <v>공장창고</v>
      </c>
      <c r="E503" s="26">
        <v>22</v>
      </c>
      <c r="F503" s="26">
        <v>22</v>
      </c>
      <c r="G503" s="26">
        <v>0</v>
      </c>
      <c r="H503" s="26">
        <v>0</v>
      </c>
      <c r="I503" s="26">
        <f>G503+H503</f>
        <v>0</v>
      </c>
      <c r="J503" s="26">
        <f>SUM(F503:H503)</f>
        <v>22</v>
      </c>
      <c r="K503" s="26">
        <f>E503-J503</f>
        <v>0</v>
      </c>
      <c r="L503" s="27">
        <v>73108650000</v>
      </c>
      <c r="M503" s="45">
        <v>38447.07</v>
      </c>
      <c r="N503" s="27">
        <v>3323120455</v>
      </c>
      <c r="O503" s="27">
        <v>6286083</v>
      </c>
      <c r="P503" s="37">
        <f>IF(I503=0,0,H503/I503)</f>
        <v>0</v>
      </c>
    </row>
    <row r="504">
      <c r="A504" s="24" t="str">
        <v>2025-08</v>
      </c>
      <c r="B504" s="24" t="str">
        <v>비교 반영</v>
      </c>
      <c r="C504" s="24" t="str">
        <v>화성시 만세구</v>
      </c>
      <c r="D504" s="24" t="str">
        <v>다가구 매매</v>
      </c>
      <c r="E504" s="26">
        <v>20</v>
      </c>
      <c r="F504" s="26">
        <v>20</v>
      </c>
      <c r="G504" s="26">
        <v>0</v>
      </c>
      <c r="H504" s="26">
        <v>0</v>
      </c>
      <c r="I504" s="26">
        <f>G504+H504</f>
        <v>0</v>
      </c>
      <c r="J504" s="26">
        <f>SUM(F504:H504)</f>
        <v>20</v>
      </c>
      <c r="K504" s="26">
        <f>E504-J504</f>
        <v>0</v>
      </c>
      <c r="L504" s="27">
        <v>7499600000</v>
      </c>
      <c r="M504" s="45">
        <v>3418.828</v>
      </c>
      <c r="N504" s="27">
        <v>374980000</v>
      </c>
      <c r="O504" s="27">
        <v>7251627</v>
      </c>
      <c r="P504" s="37">
        <f>IF(I504=0,0,H504/I504)</f>
        <v>0</v>
      </c>
    </row>
    <row r="505">
      <c r="A505" s="24" t="str">
        <v>2025-08</v>
      </c>
      <c r="B505" s="24" t="str">
        <v>비교 반영</v>
      </c>
      <c r="C505" s="24" t="str">
        <v>화성시 만세구</v>
      </c>
      <c r="D505" s="24" t="str">
        <v>다가구 전월세</v>
      </c>
      <c r="E505" s="26">
        <v>438</v>
      </c>
      <c r="F505" s="26">
        <v>0</v>
      </c>
      <c r="G505" s="26">
        <v>94</v>
      </c>
      <c r="H505" s="26">
        <v>344</v>
      </c>
      <c r="I505" s="26">
        <f>G505+H505</f>
        <v>438</v>
      </c>
      <c r="J505" s="26">
        <f>SUM(F505:H505)</f>
        <v>438</v>
      </c>
      <c r="K505" s="26">
        <f>E505-J505</f>
        <v>0</v>
      </c>
      <c r="L505" s="27">
        <v>12843920000</v>
      </c>
      <c r="M505" s="45">
        <v>18861.154</v>
      </c>
      <c r="N505" s="27">
        <v>29324018</v>
      </c>
      <c r="O505" s="27">
        <v>2251147</v>
      </c>
      <c r="P505" s="37">
        <f>IF(I505=0,0,H505/I505)</f>
        <v>0.7853881278538812</v>
      </c>
    </row>
    <row r="506">
      <c r="A506" s="24" t="str">
        <v>2025-08</v>
      </c>
      <c r="B506" s="24" t="str">
        <v>비교 반영</v>
      </c>
      <c r="C506" s="24" t="str">
        <v>화성시 만세구</v>
      </c>
      <c r="D506" s="24" t="str">
        <v>다세대 매매</v>
      </c>
      <c r="E506" s="26">
        <v>22</v>
      </c>
      <c r="F506" s="26">
        <v>22</v>
      </c>
      <c r="G506" s="26">
        <v>0</v>
      </c>
      <c r="H506" s="26">
        <v>0</v>
      </c>
      <c r="I506" s="26">
        <f>G506+H506</f>
        <v>0</v>
      </c>
      <c r="J506" s="26">
        <f>SUM(F506:H506)</f>
        <v>22</v>
      </c>
      <c r="K506" s="26">
        <f>E506-J506</f>
        <v>0</v>
      </c>
      <c r="L506" s="27">
        <v>3603500000</v>
      </c>
      <c r="M506" s="45">
        <v>1407.394</v>
      </c>
      <c r="N506" s="27">
        <v>163795455</v>
      </c>
      <c r="O506" s="27">
        <v>8464152</v>
      </c>
      <c r="P506" s="37">
        <f>IF(I506=0,0,H506/I506)</f>
        <v>0</v>
      </c>
    </row>
    <row r="507">
      <c r="A507" s="24" t="str">
        <v>2025-08</v>
      </c>
      <c r="B507" s="24" t="str">
        <v>비교 반영</v>
      </c>
      <c r="C507" s="24" t="str">
        <v>화성시 만세구</v>
      </c>
      <c r="D507" s="24" t="str">
        <v>다세대 전월세</v>
      </c>
      <c r="E507" s="26">
        <v>54</v>
      </c>
      <c r="F507" s="26">
        <v>0</v>
      </c>
      <c r="G507" s="26">
        <v>2</v>
      </c>
      <c r="H507" s="26">
        <v>52</v>
      </c>
      <c r="I507" s="26">
        <f>G507+H507</f>
        <v>54</v>
      </c>
      <c r="J507" s="26">
        <f>SUM(F507:H507)</f>
        <v>54</v>
      </c>
      <c r="K507" s="26">
        <f>E507-J507</f>
        <v>0</v>
      </c>
      <c r="L507" s="27">
        <v>676000000</v>
      </c>
      <c r="M507" s="45">
        <v>2159.125</v>
      </c>
      <c r="N507" s="27">
        <v>12518519</v>
      </c>
      <c r="O507" s="27">
        <v>1035008</v>
      </c>
      <c r="P507" s="37">
        <f>IF(I507=0,0,H507/I507)</f>
        <v>0.9629629629629629</v>
      </c>
    </row>
    <row r="508">
      <c r="A508" s="24" t="str">
        <v>2025-08</v>
      </c>
      <c r="B508" s="24" t="str">
        <v>비교 반영</v>
      </c>
      <c r="C508" s="24" t="str">
        <v>화성시 만세구</v>
      </c>
      <c r="D508" s="24" t="str">
        <v>분양권</v>
      </c>
      <c r="E508" s="26">
        <v>2</v>
      </c>
      <c r="F508" s="26">
        <v>2</v>
      </c>
      <c r="G508" s="26">
        <v>0</v>
      </c>
      <c r="H508" s="26">
        <v>0</v>
      </c>
      <c r="I508" s="26">
        <f>G508+H508</f>
        <v>0</v>
      </c>
      <c r="J508" s="26">
        <f>SUM(F508:H508)</f>
        <v>2</v>
      </c>
      <c r="K508" s="26">
        <f>E508-J508</f>
        <v>0</v>
      </c>
      <c r="L508" s="27">
        <v>590200000</v>
      </c>
      <c r="M508" s="45">
        <v>119.962</v>
      </c>
      <c r="N508" s="27">
        <v>295100000</v>
      </c>
      <c r="O508" s="27">
        <v>16264103</v>
      </c>
      <c r="P508" s="37">
        <f>IF(I508=0,0,H508/I508)</f>
        <v>0</v>
      </c>
    </row>
    <row r="509">
      <c r="A509" s="24" t="str">
        <v>2025-08</v>
      </c>
      <c r="B509" s="24" t="str">
        <v>비교 반영</v>
      </c>
      <c r="C509" s="24" t="str">
        <v>화성시 만세구</v>
      </c>
      <c r="D509" s="24" t="str">
        <v>상가</v>
      </c>
      <c r="E509" s="26">
        <v>60</v>
      </c>
      <c r="F509" s="26">
        <v>60</v>
      </c>
      <c r="G509" s="26">
        <v>0</v>
      </c>
      <c r="H509" s="26">
        <v>0</v>
      </c>
      <c r="I509" s="26">
        <f>G509+H509</f>
        <v>0</v>
      </c>
      <c r="J509" s="26">
        <f>SUM(F509:H509)</f>
        <v>60</v>
      </c>
      <c r="K509" s="26">
        <f>E509-J509</f>
        <v>0</v>
      </c>
      <c r="L509" s="27">
        <v>22597640000</v>
      </c>
      <c r="M509" s="45">
        <v>7567.8</v>
      </c>
      <c r="N509" s="27">
        <v>376627333</v>
      </c>
      <c r="O509" s="27">
        <v>9871157</v>
      </c>
      <c r="P509" s="37">
        <f>IF(I509=0,0,H509/I509)</f>
        <v>0</v>
      </c>
    </row>
    <row r="510">
      <c r="A510" s="24" t="str">
        <v>2025-08</v>
      </c>
      <c r="B510" s="24" t="str">
        <v>비교 반영</v>
      </c>
      <c r="C510" s="24" t="str">
        <v>화성시 만세구</v>
      </c>
      <c r="D510" s="24" t="str">
        <v>아파트 매매</v>
      </c>
      <c r="E510" s="26">
        <v>79</v>
      </c>
      <c r="F510" s="26">
        <v>79</v>
      </c>
      <c r="G510" s="26">
        <v>0</v>
      </c>
      <c r="H510" s="26">
        <v>0</v>
      </c>
      <c r="I510" s="26">
        <f>G510+H510</f>
        <v>0</v>
      </c>
      <c r="J510" s="26">
        <f>SUM(F510:H510)</f>
        <v>79</v>
      </c>
      <c r="K510" s="26">
        <f>E510-J510</f>
        <v>0</v>
      </c>
      <c r="L510" s="27">
        <v>28256000000</v>
      </c>
      <c r="M510" s="45">
        <v>6121.054</v>
      </c>
      <c r="N510" s="27">
        <v>357670886</v>
      </c>
      <c r="O510" s="27">
        <v>15260159</v>
      </c>
      <c r="P510" s="37">
        <f>IF(I510=0,0,H510/I510)</f>
        <v>0</v>
      </c>
    </row>
    <row r="511">
      <c r="A511" s="24" t="str">
        <v>2025-08</v>
      </c>
      <c r="B511" s="24" t="str">
        <v>비교 반영</v>
      </c>
      <c r="C511" s="24" t="str">
        <v>화성시 만세구</v>
      </c>
      <c r="D511" s="24" t="str">
        <v>아파트 전월세</v>
      </c>
      <c r="E511" s="26">
        <v>740</v>
      </c>
      <c r="F511" s="26">
        <v>0</v>
      </c>
      <c r="G511" s="26">
        <v>279</v>
      </c>
      <c r="H511" s="26">
        <v>461</v>
      </c>
      <c r="I511" s="26">
        <f>G511+H511</f>
        <v>740</v>
      </c>
      <c r="J511" s="26">
        <f>SUM(F511:H511)</f>
        <v>740</v>
      </c>
      <c r="K511" s="26">
        <f>E511-J511</f>
        <v>0</v>
      </c>
      <c r="L511" s="27">
        <v>76601470000</v>
      </c>
      <c r="M511" s="45">
        <v>44277.791</v>
      </c>
      <c r="N511" s="27">
        <v>103515500</v>
      </c>
      <c r="O511" s="27">
        <v>5719075</v>
      </c>
      <c r="P511" s="37">
        <f>IF(I511=0,0,H511/I511)</f>
        <v>0.6229729729729729</v>
      </c>
    </row>
    <row r="512">
      <c r="A512" s="24" t="str">
        <v>2025-08</v>
      </c>
      <c r="B512" s="24" t="str">
        <v>비교 반영</v>
      </c>
      <c r="C512" s="24" t="str">
        <v>화성시 만세구</v>
      </c>
      <c r="D512" s="24" t="str">
        <v>오피스텔 매매</v>
      </c>
      <c r="E512" s="26">
        <v>5</v>
      </c>
      <c r="F512" s="26">
        <v>5</v>
      </c>
      <c r="G512" s="26">
        <v>0</v>
      </c>
      <c r="H512" s="26">
        <v>0</v>
      </c>
      <c r="I512" s="26">
        <f>G512+H512</f>
        <v>0</v>
      </c>
      <c r="J512" s="26">
        <f>SUM(F512:H512)</f>
        <v>5</v>
      </c>
      <c r="K512" s="26">
        <f>E512-J512</f>
        <v>0</v>
      </c>
      <c r="L512" s="27">
        <v>250000000</v>
      </c>
      <c r="M512" s="45">
        <v>104.83</v>
      </c>
      <c r="N512" s="27">
        <v>50000000</v>
      </c>
      <c r="O512" s="27">
        <v>7883681</v>
      </c>
      <c r="P512" s="37">
        <f>IF(I512=0,0,H512/I512)</f>
        <v>0</v>
      </c>
    </row>
    <row r="513">
      <c r="A513" s="24" t="str">
        <v>2025-08</v>
      </c>
      <c r="B513" s="24" t="str">
        <v>비교 반영</v>
      </c>
      <c r="C513" s="24" t="str">
        <v>화성시 만세구</v>
      </c>
      <c r="D513" s="24" t="str">
        <v>오피스텔 전월세</v>
      </c>
      <c r="E513" s="26">
        <v>53</v>
      </c>
      <c r="F513" s="26">
        <v>0</v>
      </c>
      <c r="G513" s="26">
        <v>8</v>
      </c>
      <c r="H513" s="26">
        <v>45</v>
      </c>
      <c r="I513" s="26">
        <f>G513+H513</f>
        <v>53</v>
      </c>
      <c r="J513" s="26">
        <f>SUM(F513:H513)</f>
        <v>53</v>
      </c>
      <c r="K513" s="26">
        <f>E513-J513</f>
        <v>0</v>
      </c>
      <c r="L513" s="27">
        <v>966850000</v>
      </c>
      <c r="M513" s="45">
        <v>1671.31</v>
      </c>
      <c r="N513" s="27">
        <v>18242453</v>
      </c>
      <c r="O513" s="27">
        <v>1912391</v>
      </c>
      <c r="P513" s="37">
        <f>IF(I513=0,0,H513/I513)</f>
        <v>0.8490566037735849</v>
      </c>
    </row>
    <row r="514">
      <c r="A514" s="24" t="str">
        <v>2025-08</v>
      </c>
      <c r="B514" s="24" t="str">
        <v>비교 반영</v>
      </c>
      <c r="C514" s="24" t="str">
        <v>화성시 만세구</v>
      </c>
      <c r="D514" s="24" t="str">
        <v>토지</v>
      </c>
      <c r="E514" s="26">
        <v>754</v>
      </c>
      <c r="F514" s="26">
        <v>754</v>
      </c>
      <c r="G514" s="26">
        <v>0</v>
      </c>
      <c r="H514" s="26">
        <v>0</v>
      </c>
      <c r="I514" s="26">
        <f>G514+H514</f>
        <v>0</v>
      </c>
      <c r="J514" s="26">
        <f>SUM(F514:H514)</f>
        <v>754</v>
      </c>
      <c r="K514" s="26">
        <f>E514-J514</f>
        <v>0</v>
      </c>
      <c r="L514" s="27">
        <v>114986420000</v>
      </c>
      <c r="M514" s="45">
        <v>414291.05</v>
      </c>
      <c r="N514" s="27">
        <v>152501883</v>
      </c>
      <c r="O514" s="27">
        <v>917520</v>
      </c>
      <c r="P514" s="37">
        <f>IF(I514=0,0,H514/I514)</f>
        <v>0</v>
      </c>
    </row>
    <row r="515">
      <c r="A515" s="24" t="str">
        <v>2025-08</v>
      </c>
      <c r="B515" s="24" t="str">
        <v>비교 반영</v>
      </c>
      <c r="C515" s="24" t="str">
        <v>화성시 병점구</v>
      </c>
      <c r="D515" s="24" t="str">
        <v>공장창고</v>
      </c>
      <c r="E515" s="26">
        <v>1</v>
      </c>
      <c r="F515" s="26">
        <v>1</v>
      </c>
      <c r="G515" s="26">
        <v>0</v>
      </c>
      <c r="H515" s="26">
        <v>0</v>
      </c>
      <c r="I515" s="26">
        <f>G515+H515</f>
        <v>0</v>
      </c>
      <c r="J515" s="26">
        <f>SUM(F515:H515)</f>
        <v>1</v>
      </c>
      <c r="K515" s="26">
        <f>E515-J515</f>
        <v>0</v>
      </c>
      <c r="L515" s="27">
        <v>1275000000</v>
      </c>
      <c r="M515" s="45">
        <v>242.84</v>
      </c>
      <c r="N515" s="27">
        <v>1275000000</v>
      </c>
      <c r="O515" s="27">
        <v>17356596</v>
      </c>
      <c r="P515" s="37">
        <f>IF(I515=0,0,H515/I515)</f>
        <v>0</v>
      </c>
    </row>
    <row r="516">
      <c r="A516" s="24" t="str">
        <v>2025-08</v>
      </c>
      <c r="B516" s="24" t="str">
        <v>비교 반영</v>
      </c>
      <c r="C516" s="24" t="str">
        <v>화성시 병점구</v>
      </c>
      <c r="D516" s="24" t="str">
        <v>다가구 매매</v>
      </c>
      <c r="E516" s="26">
        <v>1</v>
      </c>
      <c r="F516" s="26">
        <v>1</v>
      </c>
      <c r="G516" s="26">
        <v>0</v>
      </c>
      <c r="H516" s="26">
        <v>0</v>
      </c>
      <c r="I516" s="26">
        <f>G516+H516</f>
        <v>0</v>
      </c>
      <c r="J516" s="26">
        <f>SUM(F516:H516)</f>
        <v>1</v>
      </c>
      <c r="K516" s="26">
        <f>E516-J516</f>
        <v>0</v>
      </c>
      <c r="L516" s="27">
        <v>1600000000</v>
      </c>
      <c r="M516" s="45">
        <v>493.5</v>
      </c>
      <c r="N516" s="27">
        <v>1600000000</v>
      </c>
      <c r="O516" s="27">
        <v>10717844</v>
      </c>
      <c r="P516" s="37">
        <f>IF(I516=0,0,H516/I516)</f>
        <v>0</v>
      </c>
    </row>
    <row r="517">
      <c r="A517" s="24" t="str">
        <v>2025-08</v>
      </c>
      <c r="B517" s="24" t="str">
        <v>비교 반영</v>
      </c>
      <c r="C517" s="24" t="str">
        <v>화성시 병점구</v>
      </c>
      <c r="D517" s="24" t="str">
        <v>다가구 전월세</v>
      </c>
      <c r="E517" s="26">
        <v>116</v>
      </c>
      <c r="F517" s="26">
        <v>0</v>
      </c>
      <c r="G517" s="26">
        <v>18</v>
      </c>
      <c r="H517" s="26">
        <v>98</v>
      </c>
      <c r="I517" s="26">
        <f>G517+H517</f>
        <v>116</v>
      </c>
      <c r="J517" s="26">
        <f>SUM(F517:H517)</f>
        <v>116</v>
      </c>
      <c r="K517" s="26">
        <f>E517-J517</f>
        <v>0</v>
      </c>
      <c r="L517" s="27">
        <v>2570000000</v>
      </c>
      <c r="M517" s="45">
        <v>4299.83</v>
      </c>
      <c r="N517" s="27">
        <v>22155172</v>
      </c>
      <c r="O517" s="27">
        <v>1975861</v>
      </c>
      <c r="P517" s="37">
        <f>IF(I517=0,0,H517/I517)</f>
        <v>0.8448275862068966</v>
      </c>
    </row>
    <row r="518">
      <c r="A518" s="24" t="str">
        <v>2025-08</v>
      </c>
      <c r="B518" s="24" t="str">
        <v>비교 반영</v>
      </c>
      <c r="C518" s="24" t="str">
        <v>화성시 병점구</v>
      </c>
      <c r="D518" s="24" t="str">
        <v>다세대 매매</v>
      </c>
      <c r="E518" s="26">
        <v>8</v>
      </c>
      <c r="F518" s="26">
        <v>8</v>
      </c>
      <c r="G518" s="26">
        <v>0</v>
      </c>
      <c r="H518" s="26">
        <v>0</v>
      </c>
      <c r="I518" s="26">
        <f>G518+H518</f>
        <v>0</v>
      </c>
      <c r="J518" s="26">
        <f>SUM(F518:H518)</f>
        <v>8</v>
      </c>
      <c r="K518" s="26">
        <f>E518-J518</f>
        <v>0</v>
      </c>
      <c r="L518" s="27">
        <v>1051500000</v>
      </c>
      <c r="M518" s="45">
        <v>342.67</v>
      </c>
      <c r="N518" s="27">
        <v>131437500</v>
      </c>
      <c r="O518" s="27">
        <v>10143966</v>
      </c>
      <c r="P518" s="37">
        <f>IF(I518=0,0,H518/I518)</f>
        <v>0</v>
      </c>
    </row>
    <row r="519">
      <c r="A519" s="24" t="str">
        <v>2025-08</v>
      </c>
      <c r="B519" s="24" t="str">
        <v>비교 반영</v>
      </c>
      <c r="C519" s="24" t="str">
        <v>화성시 병점구</v>
      </c>
      <c r="D519" s="24" t="str">
        <v>다세대 전월세</v>
      </c>
      <c r="E519" s="26">
        <v>91</v>
      </c>
      <c r="F519" s="26">
        <v>0</v>
      </c>
      <c r="G519" s="26">
        <v>18</v>
      </c>
      <c r="H519" s="26">
        <v>73</v>
      </c>
      <c r="I519" s="26">
        <f>G519+H519</f>
        <v>91</v>
      </c>
      <c r="J519" s="26">
        <f>SUM(F519:H519)</f>
        <v>91</v>
      </c>
      <c r="K519" s="26">
        <f>E519-J519</f>
        <v>0</v>
      </c>
      <c r="L519" s="27">
        <v>3535460000</v>
      </c>
      <c r="M519" s="45">
        <v>2774.635</v>
      </c>
      <c r="N519" s="27">
        <v>38851209</v>
      </c>
      <c r="O519" s="27">
        <v>4212255</v>
      </c>
      <c r="P519" s="37">
        <f>IF(I519=0,0,H519/I519)</f>
        <v>0.8021978021978022</v>
      </c>
    </row>
    <row r="520">
      <c r="A520" s="24" t="str">
        <v>2025-08</v>
      </c>
      <c r="B520" s="24" t="str">
        <v>비교 반영</v>
      </c>
      <c r="C520" s="24" t="str">
        <v>화성시 병점구</v>
      </c>
      <c r="D520" s="24" t="str">
        <v>상가</v>
      </c>
      <c r="E520" s="26">
        <v>7</v>
      </c>
      <c r="F520" s="26">
        <v>7</v>
      </c>
      <c r="G520" s="26">
        <v>0</v>
      </c>
      <c r="H520" s="26">
        <v>0</v>
      </c>
      <c r="I520" s="26">
        <f>G520+H520</f>
        <v>0</v>
      </c>
      <c r="J520" s="26">
        <f>SUM(F520:H520)</f>
        <v>7</v>
      </c>
      <c r="K520" s="26">
        <f>E520-J520</f>
        <v>0</v>
      </c>
      <c r="L520" s="27">
        <v>4293500000</v>
      </c>
      <c r="M520" s="45">
        <v>1507.73</v>
      </c>
      <c r="N520" s="27">
        <v>613357143</v>
      </c>
      <c r="O520" s="27">
        <v>9413746</v>
      </c>
      <c r="P520" s="37">
        <f>IF(I520=0,0,H520/I520)</f>
        <v>0</v>
      </c>
    </row>
    <row r="521">
      <c r="A521" s="24" t="str">
        <v>2025-08</v>
      </c>
      <c r="B521" s="24" t="str">
        <v>비교 반영</v>
      </c>
      <c r="C521" s="24" t="str">
        <v>화성시 병점구</v>
      </c>
      <c r="D521" s="24" t="str">
        <v>아파트 매매</v>
      </c>
      <c r="E521" s="26">
        <v>136</v>
      </c>
      <c r="F521" s="26">
        <v>136</v>
      </c>
      <c r="G521" s="26">
        <v>0</v>
      </c>
      <c r="H521" s="26">
        <v>0</v>
      </c>
      <c r="I521" s="26">
        <f>G521+H521</f>
        <v>0</v>
      </c>
      <c r="J521" s="26">
        <f>SUM(F521:H521)</f>
        <v>136</v>
      </c>
      <c r="K521" s="26">
        <f>E521-J521</f>
        <v>0</v>
      </c>
      <c r="L521" s="27">
        <v>63635000000</v>
      </c>
      <c r="M521" s="45">
        <v>11045.513</v>
      </c>
      <c r="N521" s="27">
        <v>467904412</v>
      </c>
      <c r="O521" s="27">
        <v>19045166</v>
      </c>
      <c r="P521" s="37">
        <f>IF(I521=0,0,H521/I521)</f>
        <v>0</v>
      </c>
    </row>
    <row r="522">
      <c r="A522" s="24" t="str">
        <v>2025-08</v>
      </c>
      <c r="B522" s="24" t="str">
        <v>비교 반영</v>
      </c>
      <c r="C522" s="24" t="str">
        <v>화성시 병점구</v>
      </c>
      <c r="D522" s="24" t="str">
        <v>아파트 전월세</v>
      </c>
      <c r="E522" s="26">
        <v>406</v>
      </c>
      <c r="F522" s="26">
        <v>0</v>
      </c>
      <c r="G522" s="26">
        <v>203</v>
      </c>
      <c r="H522" s="26">
        <v>203</v>
      </c>
      <c r="I522" s="26">
        <f>G522+H522</f>
        <v>406</v>
      </c>
      <c r="J522" s="26">
        <f>SUM(F522:H522)</f>
        <v>406</v>
      </c>
      <c r="K522" s="26">
        <f>E522-J522</f>
        <v>0</v>
      </c>
      <c r="L522" s="27">
        <v>68796690000</v>
      </c>
      <c r="M522" s="45">
        <v>30005.183</v>
      </c>
      <c r="N522" s="27">
        <v>169449975</v>
      </c>
      <c r="O522" s="27">
        <v>7579593</v>
      </c>
      <c r="P522" s="37">
        <f>IF(I522=0,0,H522/I522)</f>
        <v>0.5</v>
      </c>
    </row>
    <row r="523">
      <c r="A523" s="24" t="str">
        <v>2025-08</v>
      </c>
      <c r="B523" s="24" t="str">
        <v>비교 반영</v>
      </c>
      <c r="C523" s="24" t="str">
        <v>화성시 병점구</v>
      </c>
      <c r="D523" s="24" t="str">
        <v>오피스텔 매매</v>
      </c>
      <c r="E523" s="26">
        <v>44</v>
      </c>
      <c r="F523" s="26">
        <v>44</v>
      </c>
      <c r="G523" s="26">
        <v>0</v>
      </c>
      <c r="H523" s="26">
        <v>0</v>
      </c>
      <c r="I523" s="26">
        <f>G523+H523</f>
        <v>0</v>
      </c>
      <c r="J523" s="26">
        <f>SUM(F523:H523)</f>
        <v>44</v>
      </c>
      <c r="K523" s="26">
        <f>E523-J523</f>
        <v>0</v>
      </c>
      <c r="L523" s="27">
        <v>20412710000</v>
      </c>
      <c r="M523" s="45">
        <v>3597.836</v>
      </c>
      <c r="N523" s="27">
        <v>463925227</v>
      </c>
      <c r="O523" s="27">
        <v>18755727</v>
      </c>
      <c r="P523" s="37">
        <f>IF(I523=0,0,H523/I523)</f>
        <v>0</v>
      </c>
    </row>
    <row r="524">
      <c r="A524" s="24" t="str">
        <v>2025-08</v>
      </c>
      <c r="B524" s="24" t="str">
        <v>비교 반영</v>
      </c>
      <c r="C524" s="24" t="str">
        <v>화성시 병점구</v>
      </c>
      <c r="D524" s="24" t="str">
        <v>오피스텔 전월세</v>
      </c>
      <c r="E524" s="26">
        <v>70</v>
      </c>
      <c r="F524" s="26">
        <v>0</v>
      </c>
      <c r="G524" s="26">
        <v>26</v>
      </c>
      <c r="H524" s="26">
        <v>44</v>
      </c>
      <c r="I524" s="26">
        <f>G524+H524</f>
        <v>70</v>
      </c>
      <c r="J524" s="26">
        <f>SUM(F524:H524)</f>
        <v>70</v>
      </c>
      <c r="K524" s="26">
        <f>E524-J524</f>
        <v>0</v>
      </c>
      <c r="L524" s="27">
        <v>6236300000</v>
      </c>
      <c r="M524" s="45">
        <v>2389.34</v>
      </c>
      <c r="N524" s="27">
        <v>89090000</v>
      </c>
      <c r="O524" s="27">
        <v>8628268</v>
      </c>
      <c r="P524" s="37">
        <f>IF(I524=0,0,H524/I524)</f>
        <v>0.6285714285714286</v>
      </c>
    </row>
    <row r="525">
      <c r="A525" s="24" t="str">
        <v>2025-08</v>
      </c>
      <c r="B525" s="24" t="str">
        <v>비교 반영</v>
      </c>
      <c r="C525" s="24" t="str">
        <v>화성시 병점구</v>
      </c>
      <c r="D525" s="24" t="str">
        <v>토지</v>
      </c>
      <c r="E525" s="26">
        <v>17</v>
      </c>
      <c r="F525" s="26">
        <v>17</v>
      </c>
      <c r="G525" s="26">
        <v>0</v>
      </c>
      <c r="H525" s="26">
        <v>0</v>
      </c>
      <c r="I525" s="26">
        <f>G525+H525</f>
        <v>0</v>
      </c>
      <c r="J525" s="26">
        <f>SUM(F525:H525)</f>
        <v>17</v>
      </c>
      <c r="K525" s="26">
        <f>E525-J525</f>
        <v>0</v>
      </c>
      <c r="L525" s="27">
        <v>2214220000</v>
      </c>
      <c r="M525" s="45">
        <v>2152.94</v>
      </c>
      <c r="N525" s="27">
        <v>130248235</v>
      </c>
      <c r="O525" s="27">
        <v>3399879</v>
      </c>
      <c r="P525" s="37">
        <f>IF(I525=0,0,H525/I525)</f>
        <v>0</v>
      </c>
    </row>
    <row r="526">
      <c r="A526" s="24" t="str">
        <v>2025-08</v>
      </c>
      <c r="B526" s="24" t="str">
        <v>비교 반영</v>
      </c>
      <c r="C526" s="24" t="str">
        <v>화성시 효행구</v>
      </c>
      <c r="D526" s="24" t="str">
        <v>공장창고</v>
      </c>
      <c r="E526" s="26">
        <v>4</v>
      </c>
      <c r="F526" s="26">
        <v>4</v>
      </c>
      <c r="G526" s="26">
        <v>0</v>
      </c>
      <c r="H526" s="26">
        <v>0</v>
      </c>
      <c r="I526" s="26">
        <f>G526+H526</f>
        <v>0</v>
      </c>
      <c r="J526" s="26">
        <f>SUM(F526:H526)</f>
        <v>4</v>
      </c>
      <c r="K526" s="26">
        <f>E526-J526</f>
        <v>0</v>
      </c>
      <c r="L526" s="27">
        <v>7223800000</v>
      </c>
      <c r="M526" s="45">
        <v>4651.59</v>
      </c>
      <c r="N526" s="27">
        <v>1805950000</v>
      </c>
      <c r="O526" s="27">
        <v>5133799</v>
      </c>
      <c r="P526" s="37">
        <f>IF(I526=0,0,H526/I526)</f>
        <v>0</v>
      </c>
    </row>
    <row r="527">
      <c r="A527" s="24" t="str">
        <v>2025-08</v>
      </c>
      <c r="B527" s="24" t="str">
        <v>비교 반영</v>
      </c>
      <c r="C527" s="24" t="str">
        <v>화성시 효행구</v>
      </c>
      <c r="D527" s="24" t="str">
        <v>다가구 매매</v>
      </c>
      <c r="E527" s="26">
        <v>6</v>
      </c>
      <c r="F527" s="26">
        <v>6</v>
      </c>
      <c r="G527" s="26">
        <v>0</v>
      </c>
      <c r="H527" s="26">
        <v>0</v>
      </c>
      <c r="I527" s="26">
        <f>G527+H527</f>
        <v>0</v>
      </c>
      <c r="J527" s="26">
        <f>SUM(F527:H527)</f>
        <v>6</v>
      </c>
      <c r="K527" s="26">
        <f>E527-J527</f>
        <v>0</v>
      </c>
      <c r="L527" s="27">
        <v>2633690000</v>
      </c>
      <c r="M527" s="45">
        <v>929.82</v>
      </c>
      <c r="N527" s="27">
        <v>438948333</v>
      </c>
      <c r="O527" s="27">
        <v>9363547</v>
      </c>
      <c r="P527" s="37">
        <f>IF(I527=0,0,H527/I527)</f>
        <v>0</v>
      </c>
    </row>
    <row r="528">
      <c r="A528" s="24" t="str">
        <v>2025-08</v>
      </c>
      <c r="B528" s="24" t="str">
        <v>비교 반영</v>
      </c>
      <c r="C528" s="24" t="str">
        <v>화성시 효행구</v>
      </c>
      <c r="D528" s="24" t="str">
        <v>다가구 전월세</v>
      </c>
      <c r="E528" s="26">
        <v>99</v>
      </c>
      <c r="F528" s="26">
        <v>0</v>
      </c>
      <c r="G528" s="26">
        <v>14</v>
      </c>
      <c r="H528" s="26">
        <v>85</v>
      </c>
      <c r="I528" s="26">
        <f>G528+H528</f>
        <v>99</v>
      </c>
      <c r="J528" s="26">
        <f>SUM(F528:H528)</f>
        <v>99</v>
      </c>
      <c r="K528" s="26">
        <f>E528-J528</f>
        <v>0</v>
      </c>
      <c r="L528" s="27">
        <v>2349000000</v>
      </c>
      <c r="M528" s="45">
        <v>4620.252</v>
      </c>
      <c r="N528" s="27">
        <v>23727273</v>
      </c>
      <c r="O528" s="27">
        <v>1680707</v>
      </c>
      <c r="P528" s="37">
        <f>IF(I528=0,0,H528/I528)</f>
        <v>0.8585858585858586</v>
      </c>
    </row>
    <row r="529">
      <c r="A529" s="24" t="str">
        <v>2025-08</v>
      </c>
      <c r="B529" s="24" t="str">
        <v>비교 반영</v>
      </c>
      <c r="C529" s="24" t="str">
        <v>화성시 효행구</v>
      </c>
      <c r="D529" s="24" t="str">
        <v>다세대 매매</v>
      </c>
      <c r="E529" s="26">
        <v>16</v>
      </c>
      <c r="F529" s="26">
        <v>16</v>
      </c>
      <c r="G529" s="26">
        <v>0</v>
      </c>
      <c r="H529" s="26">
        <v>0</v>
      </c>
      <c r="I529" s="26">
        <f>G529+H529</f>
        <v>0</v>
      </c>
      <c r="J529" s="26">
        <f>SUM(F529:H529)</f>
        <v>16</v>
      </c>
      <c r="K529" s="26">
        <f>E529-J529</f>
        <v>0</v>
      </c>
      <c r="L529" s="27">
        <v>2036000000</v>
      </c>
      <c r="M529" s="45">
        <v>885.363</v>
      </c>
      <c r="N529" s="27">
        <v>127250000</v>
      </c>
      <c r="O529" s="27">
        <v>7602055</v>
      </c>
      <c r="P529" s="37">
        <f>IF(I529=0,0,H529/I529)</f>
        <v>0</v>
      </c>
    </row>
    <row r="530">
      <c r="A530" s="24" t="str">
        <v>2025-08</v>
      </c>
      <c r="B530" s="24" t="str">
        <v>비교 반영</v>
      </c>
      <c r="C530" s="24" t="str">
        <v>화성시 효행구</v>
      </c>
      <c r="D530" s="24" t="str">
        <v>다세대 전월세</v>
      </c>
      <c r="E530" s="26">
        <v>37</v>
      </c>
      <c r="F530" s="26">
        <v>0</v>
      </c>
      <c r="G530" s="26">
        <v>6</v>
      </c>
      <c r="H530" s="26">
        <v>31</v>
      </c>
      <c r="I530" s="26">
        <f>G530+H530</f>
        <v>37</v>
      </c>
      <c r="J530" s="26">
        <f>SUM(F530:H530)</f>
        <v>37</v>
      </c>
      <c r="K530" s="26">
        <f>E530-J530</f>
        <v>0</v>
      </c>
      <c r="L530" s="27">
        <v>847460000</v>
      </c>
      <c r="M530" s="45">
        <v>1520.422</v>
      </c>
      <c r="N530" s="27">
        <v>22904324</v>
      </c>
      <c r="O530" s="27">
        <v>1842594</v>
      </c>
      <c r="P530" s="37">
        <f>IF(I530=0,0,H530/I530)</f>
        <v>0.8378378378378378</v>
      </c>
    </row>
    <row r="531">
      <c r="A531" s="24" t="str">
        <v>2025-08</v>
      </c>
      <c r="B531" s="24" t="str">
        <v>비교 반영</v>
      </c>
      <c r="C531" s="24" t="str">
        <v>화성시 효행구</v>
      </c>
      <c r="D531" s="24" t="str">
        <v>분양권</v>
      </c>
      <c r="E531" s="26">
        <v>7</v>
      </c>
      <c r="F531" s="26">
        <v>7</v>
      </c>
      <c r="G531" s="26">
        <v>0</v>
      </c>
      <c r="H531" s="26">
        <v>0</v>
      </c>
      <c r="I531" s="26">
        <f>G531+H531</f>
        <v>0</v>
      </c>
      <c r="J531" s="26">
        <f>SUM(F531:H531)</f>
        <v>7</v>
      </c>
      <c r="K531" s="26">
        <f>E531-J531</f>
        <v>0</v>
      </c>
      <c r="L531" s="27">
        <v>3751800000</v>
      </c>
      <c r="M531" s="45">
        <v>597.711</v>
      </c>
      <c r="N531" s="27">
        <v>535971429</v>
      </c>
      <c r="O531" s="27">
        <v>20750236</v>
      </c>
      <c r="P531" s="37">
        <f>IF(I531=0,0,H531/I531)</f>
        <v>0</v>
      </c>
    </row>
    <row r="532">
      <c r="A532" s="24" t="str">
        <v>2025-08</v>
      </c>
      <c r="B532" s="24" t="str">
        <v>비교 반영</v>
      </c>
      <c r="C532" s="24" t="str">
        <v>화성시 효행구</v>
      </c>
      <c r="D532" s="24" t="str">
        <v>상가</v>
      </c>
      <c r="E532" s="26">
        <v>10</v>
      </c>
      <c r="F532" s="26">
        <v>10</v>
      </c>
      <c r="G532" s="26">
        <v>0</v>
      </c>
      <c r="H532" s="26">
        <v>0</v>
      </c>
      <c r="I532" s="26">
        <f>G532+H532</f>
        <v>0</v>
      </c>
      <c r="J532" s="26">
        <f>SUM(F532:H532)</f>
        <v>10</v>
      </c>
      <c r="K532" s="26">
        <f>E532-J532</f>
        <v>0</v>
      </c>
      <c r="L532" s="27">
        <v>7381490000</v>
      </c>
      <c r="M532" s="45">
        <v>2666.9</v>
      </c>
      <c r="N532" s="27">
        <v>738149000</v>
      </c>
      <c r="O532" s="27">
        <v>9149806</v>
      </c>
      <c r="P532" s="37">
        <f>IF(I532=0,0,H532/I532)</f>
        <v>0</v>
      </c>
    </row>
    <row r="533">
      <c r="A533" s="24" t="str">
        <v>2025-08</v>
      </c>
      <c r="B533" s="24" t="str">
        <v>비교 반영</v>
      </c>
      <c r="C533" s="24" t="str">
        <v>화성시 효행구</v>
      </c>
      <c r="D533" s="24" t="str">
        <v>아파트 매매</v>
      </c>
      <c r="E533" s="26">
        <v>93</v>
      </c>
      <c r="F533" s="26">
        <v>93</v>
      </c>
      <c r="G533" s="26">
        <v>0</v>
      </c>
      <c r="H533" s="26">
        <v>0</v>
      </c>
      <c r="I533" s="26">
        <f>G533+H533</f>
        <v>0</v>
      </c>
      <c r="J533" s="26">
        <f>SUM(F533:H533)</f>
        <v>93</v>
      </c>
      <c r="K533" s="26">
        <f>E533-J533</f>
        <v>0</v>
      </c>
      <c r="L533" s="27">
        <v>32146560000</v>
      </c>
      <c r="M533" s="45">
        <v>6769.102</v>
      </c>
      <c r="N533" s="27">
        <v>345661935</v>
      </c>
      <c r="O533" s="27">
        <v>15699219</v>
      </c>
      <c r="P533" s="37">
        <f>IF(I533=0,0,H533/I533)</f>
        <v>0</v>
      </c>
    </row>
    <row r="534">
      <c r="A534" s="24" t="str">
        <v>2025-08</v>
      </c>
      <c r="B534" s="24" t="str">
        <v>비교 반영</v>
      </c>
      <c r="C534" s="24" t="str">
        <v>화성시 효행구</v>
      </c>
      <c r="D534" s="24" t="str">
        <v>아파트 전월세</v>
      </c>
      <c r="E534" s="26">
        <v>270</v>
      </c>
      <c r="F534" s="26">
        <v>0</v>
      </c>
      <c r="G534" s="26">
        <v>118</v>
      </c>
      <c r="H534" s="26">
        <v>152</v>
      </c>
      <c r="I534" s="26">
        <f>G534+H534</f>
        <v>270</v>
      </c>
      <c r="J534" s="26">
        <f>SUM(F534:H534)</f>
        <v>270</v>
      </c>
      <c r="K534" s="26">
        <f>E534-J534</f>
        <v>0</v>
      </c>
      <c r="L534" s="27">
        <v>35898960000</v>
      </c>
      <c r="M534" s="45">
        <v>18018.959</v>
      </c>
      <c r="N534" s="27">
        <v>132959111</v>
      </c>
      <c r="O534" s="27">
        <v>6586077</v>
      </c>
      <c r="P534" s="37">
        <f>IF(I534=0,0,H534/I534)</f>
        <v>0.562962962962963</v>
      </c>
    </row>
    <row r="535">
      <c r="A535" s="24" t="str">
        <v>2025-08</v>
      </c>
      <c r="B535" s="24" t="str">
        <v>비교 반영</v>
      </c>
      <c r="C535" s="24" t="str">
        <v>화성시 효행구</v>
      </c>
      <c r="D535" s="24" t="str">
        <v>오피스텔 매매</v>
      </c>
      <c r="E535" s="26">
        <v>1</v>
      </c>
      <c r="F535" s="26">
        <v>1</v>
      </c>
      <c r="G535" s="26">
        <v>0</v>
      </c>
      <c r="H535" s="26">
        <v>0</v>
      </c>
      <c r="I535" s="26">
        <f>G535+H535</f>
        <v>0</v>
      </c>
      <c r="J535" s="26">
        <f>SUM(F535:H535)</f>
        <v>1</v>
      </c>
      <c r="K535" s="26">
        <f>E535-J535</f>
        <v>0</v>
      </c>
      <c r="L535" s="27">
        <v>46990000</v>
      </c>
      <c r="M535" s="45">
        <v>16.873</v>
      </c>
      <c r="N535" s="27">
        <v>46990000</v>
      </c>
      <c r="O535" s="27">
        <v>9206356</v>
      </c>
      <c r="P535" s="37">
        <f>IF(I535=0,0,H535/I535)</f>
        <v>0</v>
      </c>
    </row>
    <row r="536">
      <c r="A536" s="24" t="str">
        <v>2025-08</v>
      </c>
      <c r="B536" s="24" t="str">
        <v>비교 반영</v>
      </c>
      <c r="C536" s="24" t="str">
        <v>화성시 효행구</v>
      </c>
      <c r="D536" s="24" t="str">
        <v>오피스텔 전월세</v>
      </c>
      <c r="E536" s="26">
        <v>24</v>
      </c>
      <c r="F536" s="26">
        <v>0</v>
      </c>
      <c r="G536" s="26">
        <v>2</v>
      </c>
      <c r="H536" s="26">
        <v>22</v>
      </c>
      <c r="I536" s="26">
        <f>G536+H536</f>
        <v>24</v>
      </c>
      <c r="J536" s="26">
        <f>SUM(F536:H536)</f>
        <v>24</v>
      </c>
      <c r="K536" s="26">
        <f>E536-J536</f>
        <v>0</v>
      </c>
      <c r="L536" s="27">
        <v>310000000</v>
      </c>
      <c r="M536" s="45">
        <v>595.89</v>
      </c>
      <c r="N536" s="27">
        <v>12916667</v>
      </c>
      <c r="O536" s="27">
        <v>1719769</v>
      </c>
      <c r="P536" s="37">
        <f>IF(I536=0,0,H536/I536)</f>
        <v>0.9166666666666666</v>
      </c>
    </row>
    <row r="537">
      <c r="A537" s="24" t="str">
        <v>2025-08</v>
      </c>
      <c r="B537" s="24" t="str">
        <v>비교 반영</v>
      </c>
      <c r="C537" s="24" t="str">
        <v>화성시 효행구</v>
      </c>
      <c r="D537" s="24" t="str">
        <v>토지</v>
      </c>
      <c r="E537" s="26">
        <v>128</v>
      </c>
      <c r="F537" s="26">
        <v>128</v>
      </c>
      <c r="G537" s="26">
        <v>0</v>
      </c>
      <c r="H537" s="26">
        <v>0</v>
      </c>
      <c r="I537" s="26">
        <f>G537+H537</f>
        <v>0</v>
      </c>
      <c r="J537" s="26">
        <f>SUM(F537:H537)</f>
        <v>128</v>
      </c>
      <c r="K537" s="26">
        <f>E537-J537</f>
        <v>0</v>
      </c>
      <c r="L537" s="27">
        <v>33862890000</v>
      </c>
      <c r="M537" s="45">
        <v>67910.65</v>
      </c>
      <c r="N537" s="27">
        <v>264553828</v>
      </c>
      <c r="O537" s="27">
        <v>1648393</v>
      </c>
      <c r="P537" s="37">
        <f>IF(I537=0,0,H537/I537)</f>
        <v>0</v>
      </c>
    </row>
    <row r="538">
      <c r="A538" s="24" t="str">
        <v>2025-09</v>
      </c>
      <c r="B538" s="24" t="str">
        <v>비교 반영</v>
      </c>
      <c r="C538" s="24" t="str">
        <v>가평군</v>
      </c>
      <c r="D538" s="24" t="str">
        <v>공장창고</v>
      </c>
      <c r="E538" s="26">
        <v>4</v>
      </c>
      <c r="F538" s="26">
        <v>4</v>
      </c>
      <c r="G538" s="26">
        <v>0</v>
      </c>
      <c r="H538" s="26">
        <v>0</v>
      </c>
      <c r="I538" s="26">
        <f>G538+H538</f>
        <v>0</v>
      </c>
      <c r="J538" s="26">
        <f>SUM(F538:H538)</f>
        <v>4</v>
      </c>
      <c r="K538" s="26">
        <f>E538-J538</f>
        <v>0</v>
      </c>
      <c r="L538" s="27">
        <v>1085000000</v>
      </c>
      <c r="M538" s="45">
        <v>1545.75</v>
      </c>
      <c r="N538" s="27">
        <v>271250000</v>
      </c>
      <c r="O538" s="27">
        <v>2320412</v>
      </c>
      <c r="P538" s="37">
        <f>IF(I538=0,0,H538/I538)</f>
        <v>0</v>
      </c>
    </row>
    <row r="539">
      <c r="A539" s="24" t="str">
        <v>2025-09</v>
      </c>
      <c r="B539" s="24" t="str">
        <v>비교 반영</v>
      </c>
      <c r="C539" s="24" t="str">
        <v>가평군</v>
      </c>
      <c r="D539" s="24" t="str">
        <v>다가구 매매</v>
      </c>
      <c r="E539" s="26">
        <v>26</v>
      </c>
      <c r="F539" s="26">
        <v>26</v>
      </c>
      <c r="G539" s="26">
        <v>0</v>
      </c>
      <c r="H539" s="26">
        <v>0</v>
      </c>
      <c r="I539" s="26">
        <f>G539+H539</f>
        <v>0</v>
      </c>
      <c r="J539" s="26">
        <f>SUM(F539:H539)</f>
        <v>26</v>
      </c>
      <c r="K539" s="26">
        <f>E539-J539</f>
        <v>0</v>
      </c>
      <c r="L539" s="27">
        <v>7140750000</v>
      </c>
      <c r="M539" s="45">
        <v>3233.58</v>
      </c>
      <c r="N539" s="27">
        <v>274644231</v>
      </c>
      <c r="O539" s="27">
        <v>7300201</v>
      </c>
      <c r="P539" s="37">
        <f>IF(I539=0,0,H539/I539)</f>
        <v>0</v>
      </c>
    </row>
    <row r="540">
      <c r="A540" s="24" t="str">
        <v>2025-09</v>
      </c>
      <c r="B540" s="24" t="str">
        <v>비교 반영</v>
      </c>
      <c r="C540" s="24" t="str">
        <v>가평군</v>
      </c>
      <c r="D540" s="24" t="str">
        <v>다가구 전월세</v>
      </c>
      <c r="E540" s="26">
        <v>39</v>
      </c>
      <c r="F540" s="26">
        <v>0</v>
      </c>
      <c r="G540" s="26">
        <v>12</v>
      </c>
      <c r="H540" s="26">
        <v>27</v>
      </c>
      <c r="I540" s="26">
        <f>G540+H540</f>
        <v>39</v>
      </c>
      <c r="J540" s="26">
        <f>SUM(F540:H540)</f>
        <v>39</v>
      </c>
      <c r="K540" s="26">
        <f>E540-J540</f>
        <v>0</v>
      </c>
      <c r="L540" s="27">
        <v>1780000000</v>
      </c>
      <c r="M540" s="45">
        <v>3818.845</v>
      </c>
      <c r="N540" s="27">
        <v>45641026</v>
      </c>
      <c r="O540" s="27">
        <v>1540858</v>
      </c>
      <c r="P540" s="37">
        <f>IF(I540=0,0,H540/I540)</f>
        <v>0.6923076923076923</v>
      </c>
    </row>
    <row r="541">
      <c r="A541" s="24" t="str">
        <v>2025-09</v>
      </c>
      <c r="B541" s="24" t="str">
        <v>비교 반영</v>
      </c>
      <c r="C541" s="24" t="str">
        <v>가평군</v>
      </c>
      <c r="D541" s="24" t="str">
        <v>다세대 매매</v>
      </c>
      <c r="E541" s="26">
        <v>34</v>
      </c>
      <c r="F541" s="26">
        <v>34</v>
      </c>
      <c r="G541" s="26">
        <v>0</v>
      </c>
      <c r="H541" s="26">
        <v>0</v>
      </c>
      <c r="I541" s="26">
        <f>G541+H541</f>
        <v>0</v>
      </c>
      <c r="J541" s="26">
        <f>SUM(F541:H541)</f>
        <v>34</v>
      </c>
      <c r="K541" s="26">
        <f>E541-J541</f>
        <v>0</v>
      </c>
      <c r="L541" s="27">
        <v>3183500000</v>
      </c>
      <c r="M541" s="45">
        <v>1600.502</v>
      </c>
      <c r="N541" s="27">
        <v>93632353</v>
      </c>
      <c r="O541" s="27">
        <v>6575416</v>
      </c>
      <c r="P541" s="37">
        <f>IF(I541=0,0,H541/I541)</f>
        <v>0</v>
      </c>
    </row>
    <row r="542">
      <c r="A542" s="24" t="str">
        <v>2025-09</v>
      </c>
      <c r="B542" s="24" t="str">
        <v>비교 반영</v>
      </c>
      <c r="C542" s="24" t="str">
        <v>가평군</v>
      </c>
      <c r="D542" s="24" t="str">
        <v>다세대 전월세</v>
      </c>
      <c r="E542" s="26">
        <v>43</v>
      </c>
      <c r="F542" s="26">
        <v>0</v>
      </c>
      <c r="G542" s="26">
        <v>11</v>
      </c>
      <c r="H542" s="26">
        <v>32</v>
      </c>
      <c r="I542" s="26">
        <f>G542+H542</f>
        <v>43</v>
      </c>
      <c r="J542" s="26">
        <f>SUM(F542:H542)</f>
        <v>43</v>
      </c>
      <c r="K542" s="26">
        <f>E542-J542</f>
        <v>0</v>
      </c>
      <c r="L542" s="27">
        <v>1314100000</v>
      </c>
      <c r="M542" s="45">
        <v>2531.835</v>
      </c>
      <c r="N542" s="27">
        <v>30560465</v>
      </c>
      <c r="O542" s="27">
        <v>1715804</v>
      </c>
      <c r="P542" s="37">
        <f>IF(I542=0,0,H542/I542)</f>
        <v>0.7441860465116279</v>
      </c>
    </row>
    <row r="543">
      <c r="A543" s="24" t="str">
        <v>2025-09</v>
      </c>
      <c r="B543" s="24" t="str">
        <v>비교 반영</v>
      </c>
      <c r="C543" s="24" t="str">
        <v>가평군</v>
      </c>
      <c r="D543" s="24" t="str">
        <v>분양권</v>
      </c>
      <c r="E543" s="26">
        <v>5</v>
      </c>
      <c r="F543" s="26">
        <v>5</v>
      </c>
      <c r="G543" s="26">
        <v>0</v>
      </c>
      <c r="H543" s="26">
        <v>0</v>
      </c>
      <c r="I543" s="26">
        <f>G543+H543</f>
        <v>0</v>
      </c>
      <c r="J543" s="26">
        <f>SUM(F543:H543)</f>
        <v>5</v>
      </c>
      <c r="K543" s="26">
        <f>E543-J543</f>
        <v>0</v>
      </c>
      <c r="L543" s="27">
        <v>1921120000</v>
      </c>
      <c r="M543" s="45">
        <v>413.09</v>
      </c>
      <c r="N543" s="27">
        <v>384224000</v>
      </c>
      <c r="O543" s="27">
        <v>15373913</v>
      </c>
      <c r="P543" s="37">
        <f>IF(I543=0,0,H543/I543)</f>
        <v>0</v>
      </c>
    </row>
    <row r="544">
      <c r="A544" s="24" t="str">
        <v>2025-09</v>
      </c>
      <c r="B544" s="24" t="str">
        <v>비교 반영</v>
      </c>
      <c r="C544" s="24" t="str">
        <v>가평군</v>
      </c>
      <c r="D544" s="24" t="str">
        <v>상가</v>
      </c>
      <c r="E544" s="26">
        <v>17</v>
      </c>
      <c r="F544" s="26">
        <v>17</v>
      </c>
      <c r="G544" s="26">
        <v>0</v>
      </c>
      <c r="H544" s="26">
        <v>0</v>
      </c>
      <c r="I544" s="26">
        <f>G544+H544</f>
        <v>0</v>
      </c>
      <c r="J544" s="26">
        <f>SUM(F544:H544)</f>
        <v>17</v>
      </c>
      <c r="K544" s="26">
        <f>E544-J544</f>
        <v>0</v>
      </c>
      <c r="L544" s="27">
        <v>8497850000</v>
      </c>
      <c r="M544" s="45">
        <v>4019.39</v>
      </c>
      <c r="N544" s="27">
        <v>499873529</v>
      </c>
      <c r="O544" s="27">
        <v>6989136</v>
      </c>
      <c r="P544" s="37">
        <f>IF(I544=0,0,H544/I544)</f>
        <v>0</v>
      </c>
    </row>
    <row r="545">
      <c r="A545" s="24" t="str">
        <v>2025-09</v>
      </c>
      <c r="B545" s="24" t="str">
        <v>비교 반영</v>
      </c>
      <c r="C545" s="24" t="str">
        <v>가평군</v>
      </c>
      <c r="D545" s="24" t="str">
        <v>아파트 매매</v>
      </c>
      <c r="E545" s="26">
        <v>20</v>
      </c>
      <c r="F545" s="26">
        <v>20</v>
      </c>
      <c r="G545" s="26">
        <v>0</v>
      </c>
      <c r="H545" s="26">
        <v>0</v>
      </c>
      <c r="I545" s="26">
        <f>G545+H545</f>
        <v>0</v>
      </c>
      <c r="J545" s="26">
        <f>SUM(F545:H545)</f>
        <v>20</v>
      </c>
      <c r="K545" s="26">
        <f>E545-J545</f>
        <v>0</v>
      </c>
      <c r="L545" s="27">
        <v>5049500000</v>
      </c>
      <c r="M545" s="45">
        <v>1487.583</v>
      </c>
      <c r="N545" s="27">
        <v>252475000</v>
      </c>
      <c r="O545" s="27">
        <v>11221260</v>
      </c>
      <c r="P545" s="37">
        <f>IF(I545=0,0,H545/I545)</f>
        <v>0</v>
      </c>
    </row>
    <row r="546">
      <c r="A546" s="24" t="str">
        <v>2025-09</v>
      </c>
      <c r="B546" s="24" t="str">
        <v>비교 반영</v>
      </c>
      <c r="C546" s="24" t="str">
        <v>가평군</v>
      </c>
      <c r="D546" s="24" t="str">
        <v>아파트 전월세</v>
      </c>
      <c r="E546" s="26">
        <v>39</v>
      </c>
      <c r="F546" s="26">
        <v>0</v>
      </c>
      <c r="G546" s="26">
        <v>21</v>
      </c>
      <c r="H546" s="26">
        <v>18</v>
      </c>
      <c r="I546" s="26">
        <f>G546+H546</f>
        <v>39</v>
      </c>
      <c r="J546" s="26">
        <f>SUM(F546:H546)</f>
        <v>39</v>
      </c>
      <c r="K546" s="26">
        <f>E546-J546</f>
        <v>0</v>
      </c>
      <c r="L546" s="27">
        <v>4695390000</v>
      </c>
      <c r="M546" s="45">
        <v>2716.226</v>
      </c>
      <c r="N546" s="27">
        <v>120394615</v>
      </c>
      <c r="O546" s="27">
        <v>5714529</v>
      </c>
      <c r="P546" s="37">
        <f>IF(I546=0,0,H546/I546)</f>
        <v>0.46153846153846156</v>
      </c>
    </row>
    <row r="547">
      <c r="A547" s="24" t="str">
        <v>2025-09</v>
      </c>
      <c r="B547" s="24" t="str">
        <v>비교 반영</v>
      </c>
      <c r="C547" s="24" t="str">
        <v>가평군</v>
      </c>
      <c r="D547" s="24" t="str">
        <v>오피스텔 매매</v>
      </c>
      <c r="E547" s="26">
        <v>1</v>
      </c>
      <c r="F547" s="26">
        <v>1</v>
      </c>
      <c r="G547" s="26">
        <v>0</v>
      </c>
      <c r="H547" s="26">
        <v>0</v>
      </c>
      <c r="I547" s="26">
        <f>G547+H547</f>
        <v>0</v>
      </c>
      <c r="J547" s="26">
        <f>SUM(F547:H547)</f>
        <v>1</v>
      </c>
      <c r="K547" s="26">
        <f>E547-J547</f>
        <v>0</v>
      </c>
      <c r="L547" s="27">
        <v>125000000</v>
      </c>
      <c r="M547" s="45">
        <v>79.85</v>
      </c>
      <c r="N547" s="27">
        <v>125000000</v>
      </c>
      <c r="O547" s="27">
        <v>5174992</v>
      </c>
      <c r="P547" s="37">
        <f>IF(I547=0,0,H547/I547)</f>
        <v>0</v>
      </c>
    </row>
    <row r="548">
      <c r="A548" s="24" t="str">
        <v>2025-09</v>
      </c>
      <c r="B548" s="24" t="str">
        <v>비교 반영</v>
      </c>
      <c r="C548" s="24" t="str">
        <v>가평군</v>
      </c>
      <c r="D548" s="24" t="str">
        <v>오피스텔 전월세</v>
      </c>
      <c r="E548" s="26">
        <v>5</v>
      </c>
      <c r="F548" s="26">
        <v>0</v>
      </c>
      <c r="G548" s="26">
        <v>0</v>
      </c>
      <c r="H548" s="26">
        <v>5</v>
      </c>
      <c r="I548" s="26">
        <f>G548+H548</f>
        <v>5</v>
      </c>
      <c r="J548" s="26">
        <f>SUM(F548:H548)</f>
        <v>5</v>
      </c>
      <c r="K548" s="26">
        <f>E548-J548</f>
        <v>0</v>
      </c>
      <c r="L548" s="27">
        <v>50000000</v>
      </c>
      <c r="M548" s="45">
        <v>195.41</v>
      </c>
      <c r="N548" s="27">
        <v>10000000</v>
      </c>
      <c r="O548" s="27">
        <v>845859</v>
      </c>
      <c r="P548" s="37">
        <f>IF(I548=0,0,H548/I548)</f>
        <v>1</v>
      </c>
    </row>
    <row r="549">
      <c r="A549" s="24" t="str">
        <v>2025-09</v>
      </c>
      <c r="B549" s="24" t="str">
        <v>비교 반영</v>
      </c>
      <c r="C549" s="24" t="str">
        <v>가평군</v>
      </c>
      <c r="D549" s="24" t="str">
        <v>토지</v>
      </c>
      <c r="E549" s="26">
        <v>353</v>
      </c>
      <c r="F549" s="26">
        <v>353</v>
      </c>
      <c r="G549" s="26">
        <v>0</v>
      </c>
      <c r="H549" s="26">
        <v>0</v>
      </c>
      <c r="I549" s="26">
        <f>G549+H549</f>
        <v>0</v>
      </c>
      <c r="J549" s="26">
        <f>SUM(F549:H549)</f>
        <v>353</v>
      </c>
      <c r="K549" s="26">
        <f>E549-J549</f>
        <v>0</v>
      </c>
      <c r="L549" s="27">
        <v>16933150000</v>
      </c>
      <c r="M549" s="45">
        <v>142021.28</v>
      </c>
      <c r="N549" s="27">
        <v>47969263</v>
      </c>
      <c r="O549" s="27">
        <v>394148</v>
      </c>
      <c r="P549" s="37">
        <f>IF(I549=0,0,H549/I549)</f>
        <v>0</v>
      </c>
    </row>
    <row r="550">
      <c r="A550" s="24" t="str">
        <v>2025-09</v>
      </c>
      <c r="B550" s="24" t="str">
        <v>비교 반영</v>
      </c>
      <c r="C550" s="24" t="str">
        <v>고양시 덕양구</v>
      </c>
      <c r="D550" s="24" t="str">
        <v>공장창고</v>
      </c>
      <c r="E550" s="26">
        <v>5</v>
      </c>
      <c r="F550" s="26">
        <v>5</v>
      </c>
      <c r="G550" s="26">
        <v>0</v>
      </c>
      <c r="H550" s="26">
        <v>0</v>
      </c>
      <c r="I550" s="26">
        <f>G550+H550</f>
        <v>0</v>
      </c>
      <c r="J550" s="26">
        <f>SUM(F550:H550)</f>
        <v>5</v>
      </c>
      <c r="K550" s="26">
        <f>E550-J550</f>
        <v>0</v>
      </c>
      <c r="L550" s="27">
        <v>1334850000</v>
      </c>
      <c r="M550" s="45">
        <v>315.13</v>
      </c>
      <c r="N550" s="27">
        <v>266970000</v>
      </c>
      <c r="O550" s="27">
        <v>14002879</v>
      </c>
      <c r="P550" s="37">
        <f>IF(I550=0,0,H550/I550)</f>
        <v>0</v>
      </c>
    </row>
    <row r="551">
      <c r="A551" s="24" t="str">
        <v>2025-09</v>
      </c>
      <c r="B551" s="24" t="str">
        <v>비교 반영</v>
      </c>
      <c r="C551" s="24" t="str">
        <v>고양시 덕양구</v>
      </c>
      <c r="D551" s="24" t="str">
        <v>다가구 매매</v>
      </c>
      <c r="E551" s="26">
        <v>9</v>
      </c>
      <c r="F551" s="26">
        <v>9</v>
      </c>
      <c r="G551" s="26">
        <v>0</v>
      </c>
      <c r="H551" s="26">
        <v>0</v>
      </c>
      <c r="I551" s="26">
        <f>G551+H551</f>
        <v>0</v>
      </c>
      <c r="J551" s="26">
        <f>SUM(F551:H551)</f>
        <v>9</v>
      </c>
      <c r="K551" s="26">
        <f>E551-J551</f>
        <v>0</v>
      </c>
      <c r="L551" s="27">
        <v>4839500000</v>
      </c>
      <c r="M551" s="45">
        <v>1609.29</v>
      </c>
      <c r="N551" s="27">
        <v>537722222</v>
      </c>
      <c r="O551" s="27">
        <v>9941245</v>
      </c>
      <c r="P551" s="37">
        <f>IF(I551=0,0,H551/I551)</f>
        <v>0</v>
      </c>
    </row>
    <row r="552">
      <c r="A552" s="24" t="str">
        <v>2025-09</v>
      </c>
      <c r="B552" s="24" t="str">
        <v>비교 반영</v>
      </c>
      <c r="C552" s="24" t="str">
        <v>고양시 덕양구</v>
      </c>
      <c r="D552" s="24" t="str">
        <v>다가구 전월세</v>
      </c>
      <c r="E552" s="26">
        <v>382</v>
      </c>
      <c r="F552" s="26">
        <v>0</v>
      </c>
      <c r="G552" s="26">
        <v>78</v>
      </c>
      <c r="H552" s="26">
        <v>304</v>
      </c>
      <c r="I552" s="26">
        <f>G552+H552</f>
        <v>382</v>
      </c>
      <c r="J552" s="26">
        <f>SUM(F552:H552)</f>
        <v>382</v>
      </c>
      <c r="K552" s="26">
        <f>E552-J552</f>
        <v>0</v>
      </c>
      <c r="L552" s="27">
        <v>24095300000</v>
      </c>
      <c r="M552" s="45">
        <v>18006.256</v>
      </c>
      <c r="N552" s="27">
        <v>63076702</v>
      </c>
      <c r="O552" s="27">
        <v>4423678</v>
      </c>
      <c r="P552" s="37">
        <f>IF(I552=0,0,H552/I552)</f>
        <v>0.7958115183246073</v>
      </c>
    </row>
    <row r="553">
      <c r="A553" s="24" t="str">
        <v>2025-09</v>
      </c>
      <c r="B553" s="24" t="str">
        <v>비교 반영</v>
      </c>
      <c r="C553" s="24" t="str">
        <v>고양시 덕양구</v>
      </c>
      <c r="D553" s="24" t="str">
        <v>다세대 매매</v>
      </c>
      <c r="E553" s="26">
        <v>68</v>
      </c>
      <c r="F553" s="26">
        <v>68</v>
      </c>
      <c r="G553" s="26">
        <v>0</v>
      </c>
      <c r="H553" s="26">
        <v>0</v>
      </c>
      <c r="I553" s="26">
        <f>G553+H553</f>
        <v>0</v>
      </c>
      <c r="J553" s="26">
        <f>SUM(F553:H553)</f>
        <v>68</v>
      </c>
      <c r="K553" s="26">
        <f>E553-J553</f>
        <v>0</v>
      </c>
      <c r="L553" s="27">
        <v>14100210000</v>
      </c>
      <c r="M553" s="45">
        <v>3309.068</v>
      </c>
      <c r="N553" s="27">
        <v>207356029</v>
      </c>
      <c r="O553" s="27">
        <v>14086221</v>
      </c>
      <c r="P553" s="37">
        <f>IF(I553=0,0,H553/I553)</f>
        <v>0</v>
      </c>
    </row>
    <row r="554">
      <c r="A554" s="24" t="str">
        <v>2025-09</v>
      </c>
      <c r="B554" s="24" t="str">
        <v>비교 반영</v>
      </c>
      <c r="C554" s="24" t="str">
        <v>고양시 덕양구</v>
      </c>
      <c r="D554" s="24" t="str">
        <v>다세대 전월세</v>
      </c>
      <c r="E554" s="26">
        <v>139</v>
      </c>
      <c r="F554" s="26">
        <v>0</v>
      </c>
      <c r="G554" s="26">
        <v>41</v>
      </c>
      <c r="H554" s="26">
        <v>98</v>
      </c>
      <c r="I554" s="26">
        <f>G554+H554</f>
        <v>139</v>
      </c>
      <c r="J554" s="26">
        <f>SUM(F554:H554)</f>
        <v>139</v>
      </c>
      <c r="K554" s="26">
        <f>E554-J554</f>
        <v>0</v>
      </c>
      <c r="L554" s="27">
        <v>10722430000</v>
      </c>
      <c r="M554" s="45">
        <v>6675.653</v>
      </c>
      <c r="N554" s="27">
        <v>77139784</v>
      </c>
      <c r="O554" s="27">
        <v>5309750</v>
      </c>
      <c r="P554" s="37">
        <f>IF(I554=0,0,H554/I554)</f>
        <v>0.7050359712230215</v>
      </c>
    </row>
    <row r="555">
      <c r="A555" s="24" t="str">
        <v>2025-09</v>
      </c>
      <c r="B555" s="24" t="str">
        <v>비교 반영</v>
      </c>
      <c r="C555" s="24" t="str">
        <v>고양시 덕양구</v>
      </c>
      <c r="D555" s="24" t="str">
        <v>분양권</v>
      </c>
      <c r="E555" s="26">
        <v>1</v>
      </c>
      <c r="F555" s="26">
        <v>1</v>
      </c>
      <c r="G555" s="26">
        <v>0</v>
      </c>
      <c r="H555" s="26">
        <v>0</v>
      </c>
      <c r="I555" s="26">
        <f>G555+H555</f>
        <v>0</v>
      </c>
      <c r="J555" s="26">
        <f>SUM(F555:H555)</f>
        <v>1</v>
      </c>
      <c r="K555" s="26">
        <f>E555-J555</f>
        <v>0</v>
      </c>
      <c r="L555" s="27">
        <v>472050000</v>
      </c>
      <c r="M555" s="45">
        <v>59.992</v>
      </c>
      <c r="N555" s="27">
        <v>472050000</v>
      </c>
      <c r="O555" s="27">
        <v>26011732</v>
      </c>
      <c r="P555" s="37">
        <f>IF(I555=0,0,H555/I555)</f>
        <v>0</v>
      </c>
    </row>
    <row r="556">
      <c r="A556" s="24" t="str">
        <v>2025-09</v>
      </c>
      <c r="B556" s="24" t="str">
        <v>비교 반영</v>
      </c>
      <c r="C556" s="24" t="str">
        <v>고양시 덕양구</v>
      </c>
      <c r="D556" s="24" t="str">
        <v>상가</v>
      </c>
      <c r="E556" s="26">
        <v>22</v>
      </c>
      <c r="F556" s="26">
        <v>22</v>
      </c>
      <c r="G556" s="26">
        <v>0</v>
      </c>
      <c r="H556" s="26">
        <v>0</v>
      </c>
      <c r="I556" s="26">
        <f>G556+H556</f>
        <v>0</v>
      </c>
      <c r="J556" s="26">
        <f>SUM(F556:H556)</f>
        <v>22</v>
      </c>
      <c r="K556" s="26">
        <f>E556-J556</f>
        <v>0</v>
      </c>
      <c r="L556" s="27">
        <v>7437500000</v>
      </c>
      <c r="M556" s="45">
        <v>2082.41</v>
      </c>
      <c r="N556" s="27">
        <v>338068182</v>
      </c>
      <c r="O556" s="27">
        <v>11806885</v>
      </c>
      <c r="P556" s="37">
        <f>IF(I556=0,0,H556/I556)</f>
        <v>0</v>
      </c>
    </row>
    <row r="557">
      <c r="A557" s="24" t="str">
        <v>2025-09</v>
      </c>
      <c r="B557" s="24" t="str">
        <v>비교 반영</v>
      </c>
      <c r="C557" s="24" t="str">
        <v>고양시 덕양구</v>
      </c>
      <c r="D557" s="24" t="str">
        <v>아파트 매매</v>
      </c>
      <c r="E557" s="26">
        <v>328</v>
      </c>
      <c r="F557" s="26">
        <v>328</v>
      </c>
      <c r="G557" s="26">
        <v>0</v>
      </c>
      <c r="H557" s="26">
        <v>0</v>
      </c>
      <c r="I557" s="26">
        <f>G557+H557</f>
        <v>0</v>
      </c>
      <c r="J557" s="26">
        <f>SUM(F557:H557)</f>
        <v>328</v>
      </c>
      <c r="K557" s="26">
        <f>E557-J557</f>
        <v>0</v>
      </c>
      <c r="L557" s="27">
        <v>180519000000</v>
      </c>
      <c r="M557" s="45">
        <v>24679.84</v>
      </c>
      <c r="N557" s="27">
        <v>550362805</v>
      </c>
      <c r="O557" s="27">
        <v>24179938</v>
      </c>
      <c r="P557" s="37">
        <f>IF(I557=0,0,H557/I557)</f>
        <v>0</v>
      </c>
    </row>
    <row r="558">
      <c r="A558" s="24" t="str">
        <v>2025-09</v>
      </c>
      <c r="B558" s="24" t="str">
        <v>비교 반영</v>
      </c>
      <c r="C558" s="24" t="str">
        <v>고양시 덕양구</v>
      </c>
      <c r="D558" s="24" t="str">
        <v>아파트 전월세</v>
      </c>
      <c r="E558" s="26">
        <v>1360</v>
      </c>
      <c r="F558" s="26">
        <v>0</v>
      </c>
      <c r="G558" s="26">
        <v>490</v>
      </c>
      <c r="H558" s="26">
        <v>870</v>
      </c>
      <c r="I558" s="26">
        <f>G558+H558</f>
        <v>1360</v>
      </c>
      <c r="J558" s="26">
        <f>SUM(F558:H558)</f>
        <v>1360</v>
      </c>
      <c r="K558" s="26">
        <f>E558-J558</f>
        <v>0</v>
      </c>
      <c r="L558" s="27">
        <v>254103320000</v>
      </c>
      <c r="M558" s="45">
        <v>85327.304</v>
      </c>
      <c r="N558" s="27">
        <v>186840676</v>
      </c>
      <c r="O558" s="27">
        <v>9844574</v>
      </c>
      <c r="P558" s="37">
        <f>IF(I558=0,0,H558/I558)</f>
        <v>0.6397058823529411</v>
      </c>
    </row>
    <row r="559">
      <c r="A559" s="24" t="str">
        <v>2025-09</v>
      </c>
      <c r="B559" s="24" t="str">
        <v>비교 반영</v>
      </c>
      <c r="C559" s="24" t="str">
        <v>고양시 덕양구</v>
      </c>
      <c r="D559" s="24" t="str">
        <v>오피스텔 매매</v>
      </c>
      <c r="E559" s="26">
        <v>37</v>
      </c>
      <c r="F559" s="26">
        <v>37</v>
      </c>
      <c r="G559" s="26">
        <v>0</v>
      </c>
      <c r="H559" s="26">
        <v>0</v>
      </c>
      <c r="I559" s="26">
        <f>G559+H559</f>
        <v>0</v>
      </c>
      <c r="J559" s="26">
        <f>SUM(F559:H559)</f>
        <v>37</v>
      </c>
      <c r="K559" s="26">
        <f>E559-J559</f>
        <v>0</v>
      </c>
      <c r="L559" s="27">
        <v>13941060000</v>
      </c>
      <c r="M559" s="45">
        <v>1958.553</v>
      </c>
      <c r="N559" s="27">
        <v>376785405</v>
      </c>
      <c r="O559" s="27">
        <v>23530712</v>
      </c>
      <c r="P559" s="37">
        <f>IF(I559=0,0,H559/I559)</f>
        <v>0</v>
      </c>
    </row>
    <row r="560">
      <c r="A560" s="24" t="str">
        <v>2025-09</v>
      </c>
      <c r="B560" s="24" t="str">
        <v>비교 반영</v>
      </c>
      <c r="C560" s="24" t="str">
        <v>고양시 덕양구</v>
      </c>
      <c r="D560" s="24" t="str">
        <v>오피스텔 전월세</v>
      </c>
      <c r="E560" s="26">
        <v>535</v>
      </c>
      <c r="F560" s="26">
        <v>0</v>
      </c>
      <c r="G560" s="26">
        <v>173</v>
      </c>
      <c r="H560" s="26">
        <v>362</v>
      </c>
      <c r="I560" s="26">
        <f>G560+H560</f>
        <v>535</v>
      </c>
      <c r="J560" s="26">
        <f>SUM(F560:H560)</f>
        <v>535</v>
      </c>
      <c r="K560" s="26">
        <f>E560-J560</f>
        <v>0</v>
      </c>
      <c r="L560" s="27">
        <v>86259370000</v>
      </c>
      <c r="M560" s="45">
        <v>25161.32</v>
      </c>
      <c r="N560" s="27">
        <v>161232467</v>
      </c>
      <c r="O560" s="27">
        <v>11333067</v>
      </c>
      <c r="P560" s="37">
        <f>IF(I560=0,0,H560/I560)</f>
        <v>0.6766355140186916</v>
      </c>
    </row>
    <row r="561">
      <c r="A561" s="24" t="str">
        <v>2025-09</v>
      </c>
      <c r="B561" s="24" t="str">
        <v>비교 반영</v>
      </c>
      <c r="C561" s="24" t="str">
        <v>고양시 덕양구</v>
      </c>
      <c r="D561" s="24" t="str">
        <v>토지</v>
      </c>
      <c r="E561" s="26">
        <v>91</v>
      </c>
      <c r="F561" s="26">
        <v>91</v>
      </c>
      <c r="G561" s="26">
        <v>0</v>
      </c>
      <c r="H561" s="26">
        <v>0</v>
      </c>
      <c r="I561" s="26">
        <f>G561+H561</f>
        <v>0</v>
      </c>
      <c r="J561" s="26">
        <f>SUM(F561:H561)</f>
        <v>91</v>
      </c>
      <c r="K561" s="26">
        <f>E561-J561</f>
        <v>0</v>
      </c>
      <c r="L561" s="27">
        <v>12373910000</v>
      </c>
      <c r="M561" s="45">
        <v>73683.5</v>
      </c>
      <c r="N561" s="27">
        <v>135977033</v>
      </c>
      <c r="O561" s="27">
        <v>555151</v>
      </c>
      <c r="P561" s="37">
        <f>IF(I561=0,0,H561/I561)</f>
        <v>0</v>
      </c>
    </row>
    <row r="562">
      <c r="A562" s="24" t="str">
        <v>2025-09</v>
      </c>
      <c r="B562" s="24" t="str">
        <v>비교 반영</v>
      </c>
      <c r="C562" s="24" t="str">
        <v>고양시 일산동구</v>
      </c>
      <c r="D562" s="24" t="str">
        <v>공장창고</v>
      </c>
      <c r="E562" s="26">
        <v>3</v>
      </c>
      <c r="F562" s="26">
        <v>3</v>
      </c>
      <c r="G562" s="26">
        <v>0</v>
      </c>
      <c r="H562" s="26">
        <v>0</v>
      </c>
      <c r="I562" s="26">
        <f>G562+H562</f>
        <v>0</v>
      </c>
      <c r="J562" s="26">
        <f>SUM(F562:H562)</f>
        <v>3</v>
      </c>
      <c r="K562" s="26">
        <f>E562-J562</f>
        <v>0</v>
      </c>
      <c r="L562" s="27">
        <v>2380250000</v>
      </c>
      <c r="M562" s="45">
        <v>1842.25</v>
      </c>
      <c r="N562" s="27">
        <v>793416667</v>
      </c>
      <c r="O562" s="27">
        <v>4271187</v>
      </c>
      <c r="P562" s="37">
        <f>IF(I562=0,0,H562/I562)</f>
        <v>0</v>
      </c>
    </row>
    <row r="563">
      <c r="A563" s="24" t="str">
        <v>2025-09</v>
      </c>
      <c r="B563" s="24" t="str">
        <v>비교 반영</v>
      </c>
      <c r="C563" s="24" t="str">
        <v>고양시 일산동구</v>
      </c>
      <c r="D563" s="24" t="str">
        <v>다가구 매매</v>
      </c>
      <c r="E563" s="26">
        <v>7</v>
      </c>
      <c r="F563" s="26">
        <v>7</v>
      </c>
      <c r="G563" s="26">
        <v>0</v>
      </c>
      <c r="H563" s="26">
        <v>0</v>
      </c>
      <c r="I563" s="26">
        <f>G563+H563</f>
        <v>0</v>
      </c>
      <c r="J563" s="26">
        <f>SUM(F563:H563)</f>
        <v>7</v>
      </c>
      <c r="K563" s="26">
        <f>E563-J563</f>
        <v>0</v>
      </c>
      <c r="L563" s="27">
        <v>6151240000</v>
      </c>
      <c r="M563" s="45">
        <v>2219.73</v>
      </c>
      <c r="N563" s="27">
        <v>878748571</v>
      </c>
      <c r="O563" s="27">
        <v>9160879</v>
      </c>
      <c r="P563" s="37">
        <f>IF(I563=0,0,H563/I563)</f>
        <v>0</v>
      </c>
    </row>
    <row r="564">
      <c r="A564" s="24" t="str">
        <v>2025-09</v>
      </c>
      <c r="B564" s="24" t="str">
        <v>비교 반영</v>
      </c>
      <c r="C564" s="24" t="str">
        <v>고양시 일산동구</v>
      </c>
      <c r="D564" s="24" t="str">
        <v>다가구 전월세</v>
      </c>
      <c r="E564" s="26">
        <v>213</v>
      </c>
      <c r="F564" s="26">
        <v>0</v>
      </c>
      <c r="G564" s="26">
        <v>47</v>
      </c>
      <c r="H564" s="26">
        <v>166</v>
      </c>
      <c r="I564" s="26">
        <f>G564+H564</f>
        <v>213</v>
      </c>
      <c r="J564" s="26">
        <f>SUM(F564:H564)</f>
        <v>213</v>
      </c>
      <c r="K564" s="26">
        <f>E564-J564</f>
        <v>0</v>
      </c>
      <c r="L564" s="27">
        <v>9803520000</v>
      </c>
      <c r="M564" s="45">
        <v>11462.945</v>
      </c>
      <c r="N564" s="27">
        <v>46025915</v>
      </c>
      <c r="O564" s="27">
        <v>2827225</v>
      </c>
      <c r="P564" s="37">
        <f>IF(I564=0,0,H564/I564)</f>
        <v>0.7793427230046949</v>
      </c>
    </row>
    <row r="565">
      <c r="A565" s="24" t="str">
        <v>2025-09</v>
      </c>
      <c r="B565" s="24" t="str">
        <v>비교 반영</v>
      </c>
      <c r="C565" s="24" t="str">
        <v>고양시 일산동구</v>
      </c>
      <c r="D565" s="24" t="str">
        <v>다세대 매매</v>
      </c>
      <c r="E565" s="26">
        <v>30</v>
      </c>
      <c r="F565" s="26">
        <v>30</v>
      </c>
      <c r="G565" s="26">
        <v>0</v>
      </c>
      <c r="H565" s="26">
        <v>0</v>
      </c>
      <c r="I565" s="26">
        <f>G565+H565</f>
        <v>0</v>
      </c>
      <c r="J565" s="26">
        <f>SUM(F565:H565)</f>
        <v>30</v>
      </c>
      <c r="K565" s="26">
        <f>E565-J565</f>
        <v>0</v>
      </c>
      <c r="L565" s="27">
        <v>7999990000</v>
      </c>
      <c r="M565" s="45">
        <v>1799.318</v>
      </c>
      <c r="N565" s="27">
        <v>266666333</v>
      </c>
      <c r="O565" s="27">
        <v>14697928</v>
      </c>
      <c r="P565" s="37">
        <f>IF(I565=0,0,H565/I565)</f>
        <v>0</v>
      </c>
    </row>
    <row r="566">
      <c r="A566" s="24" t="str">
        <v>2025-09</v>
      </c>
      <c r="B566" s="24" t="str">
        <v>비교 반영</v>
      </c>
      <c r="C566" s="24" t="str">
        <v>고양시 일산동구</v>
      </c>
      <c r="D566" s="24" t="str">
        <v>다세대 전월세</v>
      </c>
      <c r="E566" s="26">
        <v>56</v>
      </c>
      <c r="F566" s="26">
        <v>0</v>
      </c>
      <c r="G566" s="26">
        <v>32</v>
      </c>
      <c r="H566" s="26">
        <v>24</v>
      </c>
      <c r="I566" s="26">
        <f>G566+H566</f>
        <v>56</v>
      </c>
      <c r="J566" s="26">
        <f>SUM(F566:H566)</f>
        <v>56</v>
      </c>
      <c r="K566" s="26">
        <f>E566-J566</f>
        <v>0</v>
      </c>
      <c r="L566" s="27">
        <v>8493000000</v>
      </c>
      <c r="M566" s="45">
        <v>3852.48</v>
      </c>
      <c r="N566" s="27">
        <v>151660714</v>
      </c>
      <c r="O566" s="27">
        <v>7287781</v>
      </c>
      <c r="P566" s="37">
        <f>IF(I566=0,0,H566/I566)</f>
        <v>0.42857142857142855</v>
      </c>
    </row>
    <row r="567">
      <c r="A567" s="24" t="str">
        <v>2025-09</v>
      </c>
      <c r="B567" s="24" t="str">
        <v>비교 반영</v>
      </c>
      <c r="C567" s="24" t="str">
        <v>고양시 일산동구</v>
      </c>
      <c r="D567" s="24" t="str">
        <v>상가</v>
      </c>
      <c r="E567" s="26">
        <v>28</v>
      </c>
      <c r="F567" s="26">
        <v>28</v>
      </c>
      <c r="G567" s="26">
        <v>0</v>
      </c>
      <c r="H567" s="26">
        <v>0</v>
      </c>
      <c r="I567" s="26">
        <f>G567+H567</f>
        <v>0</v>
      </c>
      <c r="J567" s="26">
        <f>SUM(F567:H567)</f>
        <v>28</v>
      </c>
      <c r="K567" s="26">
        <f>E567-J567</f>
        <v>0</v>
      </c>
      <c r="L567" s="27">
        <v>12032770000</v>
      </c>
      <c r="M567" s="45">
        <v>3513.39</v>
      </c>
      <c r="N567" s="27">
        <v>429741786</v>
      </c>
      <c r="O567" s="27">
        <v>11321758</v>
      </c>
      <c r="P567" s="37">
        <f>IF(I567=0,0,H567/I567)</f>
        <v>0</v>
      </c>
    </row>
    <row r="568">
      <c r="A568" s="24" t="str">
        <v>2025-09</v>
      </c>
      <c r="B568" s="24" t="str">
        <v>비교 반영</v>
      </c>
      <c r="C568" s="24" t="str">
        <v>고양시 일산동구</v>
      </c>
      <c r="D568" s="24" t="str">
        <v>아파트 매매</v>
      </c>
      <c r="E568" s="26">
        <v>163</v>
      </c>
      <c r="F568" s="26">
        <v>163</v>
      </c>
      <c r="G568" s="26">
        <v>0</v>
      </c>
      <c r="H568" s="26">
        <v>0</v>
      </c>
      <c r="I568" s="26">
        <f>G568+H568</f>
        <v>0</v>
      </c>
      <c r="J568" s="26">
        <f>SUM(F568:H568)</f>
        <v>163</v>
      </c>
      <c r="K568" s="26">
        <f>E568-J568</f>
        <v>0</v>
      </c>
      <c r="L568" s="27">
        <v>91305750000</v>
      </c>
      <c r="M568" s="45">
        <v>14003.662</v>
      </c>
      <c r="N568" s="27">
        <v>560157975</v>
      </c>
      <c r="O568" s="27">
        <v>21554160</v>
      </c>
      <c r="P568" s="37">
        <f>IF(I568=0,0,H568/I568)</f>
        <v>0</v>
      </c>
    </row>
    <row r="569">
      <c r="A569" s="24" t="str">
        <v>2025-09</v>
      </c>
      <c r="B569" s="24" t="str">
        <v>비교 반영</v>
      </c>
      <c r="C569" s="24" t="str">
        <v>고양시 일산동구</v>
      </c>
      <c r="D569" s="24" t="str">
        <v>아파트 전월세</v>
      </c>
      <c r="E569" s="26">
        <v>504</v>
      </c>
      <c r="F569" s="26">
        <v>0</v>
      </c>
      <c r="G569" s="26">
        <v>292</v>
      </c>
      <c r="H569" s="26">
        <v>212</v>
      </c>
      <c r="I569" s="26">
        <f>G569+H569</f>
        <v>504</v>
      </c>
      <c r="J569" s="26">
        <f>SUM(F569:H569)</f>
        <v>504</v>
      </c>
      <c r="K569" s="26">
        <f>E569-J569</f>
        <v>0</v>
      </c>
      <c r="L569" s="27">
        <v>125554710000</v>
      </c>
      <c r="M569" s="45">
        <v>39553.057</v>
      </c>
      <c r="N569" s="27">
        <v>249116488</v>
      </c>
      <c r="O569" s="27">
        <v>10493674</v>
      </c>
      <c r="P569" s="37">
        <f>IF(I569=0,0,H569/I569)</f>
        <v>0.42063492063492064</v>
      </c>
    </row>
    <row r="570">
      <c r="A570" s="24" t="str">
        <v>2025-09</v>
      </c>
      <c r="B570" s="24" t="str">
        <v>비교 반영</v>
      </c>
      <c r="C570" s="24" t="str">
        <v>고양시 일산동구</v>
      </c>
      <c r="D570" s="24" t="str">
        <v>오피스텔 매매</v>
      </c>
      <c r="E570" s="26">
        <v>58</v>
      </c>
      <c r="F570" s="26">
        <v>58</v>
      </c>
      <c r="G570" s="26">
        <v>0</v>
      </c>
      <c r="H570" s="26">
        <v>0</v>
      </c>
      <c r="I570" s="26">
        <f>G570+H570</f>
        <v>0</v>
      </c>
      <c r="J570" s="26">
        <f>SUM(F570:H570)</f>
        <v>58</v>
      </c>
      <c r="K570" s="26">
        <f>E570-J570</f>
        <v>0</v>
      </c>
      <c r="L570" s="27">
        <v>11885240000</v>
      </c>
      <c r="M570" s="45">
        <v>3242.643</v>
      </c>
      <c r="N570" s="27">
        <v>204917931</v>
      </c>
      <c r="O570" s="27">
        <v>12116674</v>
      </c>
      <c r="P570" s="37">
        <f>IF(I570=0,0,H570/I570)</f>
        <v>0</v>
      </c>
    </row>
    <row r="571">
      <c r="A571" s="24" t="str">
        <v>2025-09</v>
      </c>
      <c r="B571" s="24" t="str">
        <v>비교 반영</v>
      </c>
      <c r="C571" s="24" t="str">
        <v>고양시 일산동구</v>
      </c>
      <c r="D571" s="24" t="str">
        <v>오피스텔 전월세</v>
      </c>
      <c r="E571" s="26">
        <v>443</v>
      </c>
      <c r="F571" s="26">
        <v>0</v>
      </c>
      <c r="G571" s="26">
        <v>88</v>
      </c>
      <c r="H571" s="26">
        <v>355</v>
      </c>
      <c r="I571" s="26">
        <f>G571+H571</f>
        <v>443</v>
      </c>
      <c r="J571" s="26">
        <f>SUM(F571:H571)</f>
        <v>443</v>
      </c>
      <c r="K571" s="26">
        <f>E571-J571</f>
        <v>0</v>
      </c>
      <c r="L571" s="27">
        <v>26000000000</v>
      </c>
      <c r="M571" s="45">
        <v>20478.03</v>
      </c>
      <c r="N571" s="27">
        <v>58690745</v>
      </c>
      <c r="O571" s="27">
        <v>4197201</v>
      </c>
      <c r="P571" s="37">
        <f>IF(I571=0,0,H571/I571)</f>
        <v>0.801354401805869</v>
      </c>
    </row>
    <row r="572">
      <c r="A572" s="24" t="str">
        <v>2025-09</v>
      </c>
      <c r="B572" s="24" t="str">
        <v>비교 반영</v>
      </c>
      <c r="C572" s="24" t="str">
        <v>고양시 일산동구</v>
      </c>
      <c r="D572" s="24" t="str">
        <v>토지</v>
      </c>
      <c r="E572" s="26">
        <v>51</v>
      </c>
      <c r="F572" s="26">
        <v>51</v>
      </c>
      <c r="G572" s="26">
        <v>0</v>
      </c>
      <c r="H572" s="26">
        <v>0</v>
      </c>
      <c r="I572" s="26">
        <f>G572+H572</f>
        <v>0</v>
      </c>
      <c r="J572" s="26">
        <f>SUM(F572:H572)</f>
        <v>51</v>
      </c>
      <c r="K572" s="26">
        <f>E572-J572</f>
        <v>0</v>
      </c>
      <c r="L572" s="27">
        <v>18679600000</v>
      </c>
      <c r="M572" s="45">
        <v>36193.62</v>
      </c>
      <c r="N572" s="27">
        <v>366266667</v>
      </c>
      <c r="O572" s="27">
        <v>1706122</v>
      </c>
      <c r="P572" s="37">
        <f>IF(I572=0,0,H572/I572)</f>
        <v>0</v>
      </c>
    </row>
    <row r="573">
      <c r="A573" s="24" t="str">
        <v>2025-09</v>
      </c>
      <c r="B573" s="24" t="str">
        <v>비교 반영</v>
      </c>
      <c r="C573" s="24" t="str">
        <v>고양시 일산서구</v>
      </c>
      <c r="D573" s="24" t="str">
        <v>공장창고</v>
      </c>
      <c r="E573" s="26">
        <v>1</v>
      </c>
      <c r="F573" s="26">
        <v>1</v>
      </c>
      <c r="G573" s="26">
        <v>0</v>
      </c>
      <c r="H573" s="26">
        <v>0</v>
      </c>
      <c r="I573" s="26">
        <f>G573+H573</f>
        <v>0</v>
      </c>
      <c r="J573" s="26">
        <f>SUM(F573:H573)</f>
        <v>1</v>
      </c>
      <c r="K573" s="26">
        <f>E573-J573</f>
        <v>0</v>
      </c>
      <c r="L573" s="27">
        <v>3100000000</v>
      </c>
      <c r="M573" s="45">
        <v>393.6</v>
      </c>
      <c r="N573" s="27">
        <v>3100000000</v>
      </c>
      <c r="O573" s="27">
        <v>26036416</v>
      </c>
      <c r="P573" s="37">
        <f>IF(I573=0,0,H573/I573)</f>
        <v>0</v>
      </c>
    </row>
    <row r="574">
      <c r="A574" s="24" t="str">
        <v>2025-09</v>
      </c>
      <c r="B574" s="24" t="str">
        <v>비교 반영</v>
      </c>
      <c r="C574" s="24" t="str">
        <v>고양시 일산서구</v>
      </c>
      <c r="D574" s="24" t="str">
        <v>다가구 매매</v>
      </c>
      <c r="E574" s="26">
        <v>1</v>
      </c>
      <c r="F574" s="26">
        <v>1</v>
      </c>
      <c r="G574" s="26">
        <v>0</v>
      </c>
      <c r="H574" s="26">
        <v>0</v>
      </c>
      <c r="I574" s="26">
        <f>G574+H574</f>
        <v>0</v>
      </c>
      <c r="J574" s="26">
        <f>SUM(F574:H574)</f>
        <v>1</v>
      </c>
      <c r="K574" s="26">
        <f>E574-J574</f>
        <v>0</v>
      </c>
      <c r="L574" s="27">
        <v>80000000</v>
      </c>
      <c r="M574" s="45">
        <v>35</v>
      </c>
      <c r="N574" s="27">
        <v>80000000</v>
      </c>
      <c r="O574" s="27">
        <v>7556080</v>
      </c>
      <c r="P574" s="37">
        <f>IF(I574=0,0,H574/I574)</f>
        <v>0</v>
      </c>
    </row>
    <row r="575">
      <c r="A575" s="24" t="str">
        <v>2025-09</v>
      </c>
      <c r="B575" s="24" t="str">
        <v>비교 반영</v>
      </c>
      <c r="C575" s="24" t="str">
        <v>고양시 일산서구</v>
      </c>
      <c r="D575" s="24" t="str">
        <v>다가구 전월세</v>
      </c>
      <c r="E575" s="26">
        <v>120</v>
      </c>
      <c r="F575" s="26">
        <v>0</v>
      </c>
      <c r="G575" s="26">
        <v>9</v>
      </c>
      <c r="H575" s="26">
        <v>111</v>
      </c>
      <c r="I575" s="26">
        <f>G575+H575</f>
        <v>120</v>
      </c>
      <c r="J575" s="26">
        <f>SUM(F575:H575)</f>
        <v>120</v>
      </c>
      <c r="K575" s="26">
        <f>E575-J575</f>
        <v>0</v>
      </c>
      <c r="L575" s="27">
        <v>2947000000</v>
      </c>
      <c r="M575" s="45">
        <v>5948.125</v>
      </c>
      <c r="N575" s="27">
        <v>24558333</v>
      </c>
      <c r="O575" s="27">
        <v>1637852</v>
      </c>
      <c r="P575" s="37">
        <f>IF(I575=0,0,H575/I575)</f>
        <v>0.925</v>
      </c>
    </row>
    <row r="576">
      <c r="A576" s="24" t="str">
        <v>2025-09</v>
      </c>
      <c r="B576" s="24" t="str">
        <v>비교 반영</v>
      </c>
      <c r="C576" s="24" t="str">
        <v>고양시 일산서구</v>
      </c>
      <c r="D576" s="24" t="str">
        <v>다세대 매매</v>
      </c>
      <c r="E576" s="26">
        <v>13</v>
      </c>
      <c r="F576" s="26">
        <v>13</v>
      </c>
      <c r="G576" s="26">
        <v>0</v>
      </c>
      <c r="H576" s="26">
        <v>0</v>
      </c>
      <c r="I576" s="26">
        <f>G576+H576</f>
        <v>0</v>
      </c>
      <c r="J576" s="26">
        <f>SUM(F576:H576)</f>
        <v>13</v>
      </c>
      <c r="K576" s="26">
        <f>E576-J576</f>
        <v>0</v>
      </c>
      <c r="L576" s="27">
        <v>3461000000</v>
      </c>
      <c r="M576" s="45">
        <v>860.315</v>
      </c>
      <c r="N576" s="27">
        <v>266230769</v>
      </c>
      <c r="O576" s="27">
        <v>13298992</v>
      </c>
      <c r="P576" s="37">
        <f>IF(I576=0,0,H576/I576)</f>
        <v>0</v>
      </c>
    </row>
    <row r="577">
      <c r="A577" s="24" t="str">
        <v>2025-09</v>
      </c>
      <c r="B577" s="24" t="str">
        <v>비교 반영</v>
      </c>
      <c r="C577" s="24" t="str">
        <v>고양시 일산서구</v>
      </c>
      <c r="D577" s="24" t="str">
        <v>다세대 전월세</v>
      </c>
      <c r="E577" s="26">
        <v>36</v>
      </c>
      <c r="F577" s="26">
        <v>0</v>
      </c>
      <c r="G577" s="26">
        <v>19</v>
      </c>
      <c r="H577" s="26">
        <v>17</v>
      </c>
      <c r="I577" s="26">
        <f>G577+H577</f>
        <v>36</v>
      </c>
      <c r="J577" s="26">
        <f>SUM(F577:H577)</f>
        <v>36</v>
      </c>
      <c r="K577" s="26">
        <f>E577-J577</f>
        <v>0</v>
      </c>
      <c r="L577" s="27">
        <v>4136100000</v>
      </c>
      <c r="M577" s="45">
        <v>2075.541</v>
      </c>
      <c r="N577" s="27">
        <v>114891667</v>
      </c>
      <c r="O577" s="27">
        <v>6587708</v>
      </c>
      <c r="P577" s="37">
        <f>IF(I577=0,0,H577/I577)</f>
        <v>0.4722222222222222</v>
      </c>
    </row>
    <row r="578">
      <c r="A578" s="24" t="str">
        <v>2025-09</v>
      </c>
      <c r="B578" s="24" t="str">
        <v>비교 반영</v>
      </c>
      <c r="C578" s="24" t="str">
        <v>고양시 일산서구</v>
      </c>
      <c r="D578" s="24" t="str">
        <v>상가</v>
      </c>
      <c r="E578" s="26">
        <v>26</v>
      </c>
      <c r="F578" s="26">
        <v>26</v>
      </c>
      <c r="G578" s="26">
        <v>0</v>
      </c>
      <c r="H578" s="26">
        <v>0</v>
      </c>
      <c r="I578" s="26">
        <f>G578+H578</f>
        <v>0</v>
      </c>
      <c r="J578" s="26">
        <f>SUM(F578:H578)</f>
        <v>26</v>
      </c>
      <c r="K578" s="26">
        <f>E578-J578</f>
        <v>0</v>
      </c>
      <c r="L578" s="27">
        <v>18548620000</v>
      </c>
      <c r="M578" s="45">
        <v>5211.8</v>
      </c>
      <c r="N578" s="27">
        <v>713408462</v>
      </c>
      <c r="O578" s="27">
        <v>11765177</v>
      </c>
      <c r="P578" s="37">
        <f>IF(I578=0,0,H578/I578)</f>
        <v>0</v>
      </c>
    </row>
    <row r="579">
      <c r="A579" s="24" t="str">
        <v>2025-09</v>
      </c>
      <c r="B579" s="24" t="str">
        <v>비교 반영</v>
      </c>
      <c r="C579" s="24" t="str">
        <v>고양시 일산서구</v>
      </c>
      <c r="D579" s="24" t="str">
        <v>아파트 매매</v>
      </c>
      <c r="E579" s="26">
        <v>233</v>
      </c>
      <c r="F579" s="26">
        <v>233</v>
      </c>
      <c r="G579" s="26">
        <v>0</v>
      </c>
      <c r="H579" s="26">
        <v>0</v>
      </c>
      <c r="I579" s="26">
        <f>G579+H579</f>
        <v>0</v>
      </c>
      <c r="J579" s="26">
        <f>SUM(F579:H579)</f>
        <v>233</v>
      </c>
      <c r="K579" s="26">
        <f>E579-J579</f>
        <v>0</v>
      </c>
      <c r="L579" s="27">
        <v>98700120000</v>
      </c>
      <c r="M579" s="45">
        <v>19378.557</v>
      </c>
      <c r="N579" s="27">
        <v>423605665</v>
      </c>
      <c r="O579" s="27">
        <v>16837238</v>
      </c>
      <c r="P579" s="37">
        <f>IF(I579=0,0,H579/I579)</f>
        <v>0</v>
      </c>
    </row>
    <row r="580">
      <c r="A580" s="24" t="str">
        <v>2025-09</v>
      </c>
      <c r="B580" s="24" t="str">
        <v>비교 반영</v>
      </c>
      <c r="C580" s="24" t="str">
        <v>고양시 일산서구</v>
      </c>
      <c r="D580" s="24" t="str">
        <v>아파트 전월세</v>
      </c>
      <c r="E580" s="26">
        <v>688</v>
      </c>
      <c r="F580" s="26">
        <v>0</v>
      </c>
      <c r="G580" s="26">
        <v>469</v>
      </c>
      <c r="H580" s="26">
        <v>219</v>
      </c>
      <c r="I580" s="26">
        <f>G580+H580</f>
        <v>688</v>
      </c>
      <c r="J580" s="26">
        <f>SUM(F580:H580)</f>
        <v>688</v>
      </c>
      <c r="K580" s="26">
        <f>E580-J580</f>
        <v>0</v>
      </c>
      <c r="L580" s="27">
        <v>156913250000</v>
      </c>
      <c r="M580" s="45">
        <v>54175.698</v>
      </c>
      <c r="N580" s="27">
        <v>228071584</v>
      </c>
      <c r="O580" s="27">
        <v>9574800</v>
      </c>
      <c r="P580" s="37">
        <f>IF(I580=0,0,H580/I580)</f>
        <v>0.3183139534883721</v>
      </c>
    </row>
    <row r="581">
      <c r="A581" s="24" t="str">
        <v>2025-09</v>
      </c>
      <c r="B581" s="24" t="str">
        <v>비교 반영</v>
      </c>
      <c r="C581" s="24" t="str">
        <v>고양시 일산서구</v>
      </c>
      <c r="D581" s="24" t="str">
        <v>오피스텔 매매</v>
      </c>
      <c r="E581" s="26">
        <v>20</v>
      </c>
      <c r="F581" s="26">
        <v>20</v>
      </c>
      <c r="G581" s="26">
        <v>0</v>
      </c>
      <c r="H581" s="26">
        <v>0</v>
      </c>
      <c r="I581" s="26">
        <f>G581+H581</f>
        <v>0</v>
      </c>
      <c r="J581" s="26">
        <f>SUM(F581:H581)</f>
        <v>20</v>
      </c>
      <c r="K581" s="26">
        <f>E581-J581</f>
        <v>0</v>
      </c>
      <c r="L581" s="27">
        <v>6751000000</v>
      </c>
      <c r="M581" s="45">
        <v>1112.936</v>
      </c>
      <c r="N581" s="27">
        <v>337550000</v>
      </c>
      <c r="O581" s="27">
        <v>20052685</v>
      </c>
      <c r="P581" s="37">
        <f>IF(I581=0,0,H581/I581)</f>
        <v>0</v>
      </c>
    </row>
    <row r="582">
      <c r="A582" s="24" t="str">
        <v>2025-09</v>
      </c>
      <c r="B582" s="24" t="str">
        <v>비교 반영</v>
      </c>
      <c r="C582" s="24" t="str">
        <v>고양시 일산서구</v>
      </c>
      <c r="D582" s="24" t="str">
        <v>오피스텔 전월세</v>
      </c>
      <c r="E582" s="26">
        <v>108</v>
      </c>
      <c r="F582" s="26">
        <v>0</v>
      </c>
      <c r="G582" s="26">
        <v>38</v>
      </c>
      <c r="H582" s="26">
        <v>70</v>
      </c>
      <c r="I582" s="26">
        <f>G582+H582</f>
        <v>108</v>
      </c>
      <c r="J582" s="26">
        <f>SUM(F582:H582)</f>
        <v>108</v>
      </c>
      <c r="K582" s="26">
        <f>E582-J582</f>
        <v>0</v>
      </c>
      <c r="L582" s="27">
        <v>13829250000</v>
      </c>
      <c r="M582" s="45">
        <v>5839.84</v>
      </c>
      <c r="N582" s="27">
        <v>128048611</v>
      </c>
      <c r="O582" s="27">
        <v>7828387</v>
      </c>
      <c r="P582" s="37">
        <f>IF(I582=0,0,H582/I582)</f>
        <v>0.6481481481481481</v>
      </c>
    </row>
    <row r="583">
      <c r="A583" s="24" t="str">
        <v>2025-09</v>
      </c>
      <c r="B583" s="24" t="str">
        <v>비교 반영</v>
      </c>
      <c r="C583" s="24" t="str">
        <v>고양시 일산서구</v>
      </c>
      <c r="D583" s="24" t="str">
        <v>토지</v>
      </c>
      <c r="E583" s="26">
        <v>8</v>
      </c>
      <c r="F583" s="26">
        <v>8</v>
      </c>
      <c r="G583" s="26">
        <v>0</v>
      </c>
      <c r="H583" s="26">
        <v>0</v>
      </c>
      <c r="I583" s="26">
        <f>G583+H583</f>
        <v>0</v>
      </c>
      <c r="J583" s="26">
        <f>SUM(F583:H583)</f>
        <v>8</v>
      </c>
      <c r="K583" s="26">
        <f>E583-J583</f>
        <v>0</v>
      </c>
      <c r="L583" s="27">
        <v>2978350000</v>
      </c>
      <c r="M583" s="45">
        <v>11313</v>
      </c>
      <c r="N583" s="27">
        <v>372293750</v>
      </c>
      <c r="O583" s="27">
        <v>870307</v>
      </c>
      <c r="P583" s="37">
        <f>IF(I583=0,0,H583/I583)</f>
        <v>0</v>
      </c>
    </row>
    <row r="584">
      <c r="A584" s="24" t="str">
        <v>2025-09</v>
      </c>
      <c r="B584" s="24" t="str">
        <v>비교 반영</v>
      </c>
      <c r="C584" s="24" t="str">
        <v>과천시</v>
      </c>
      <c r="D584" s="24" t="str">
        <v>공장창고</v>
      </c>
      <c r="E584" s="26">
        <v>1</v>
      </c>
      <c r="F584" s="26">
        <v>1</v>
      </c>
      <c r="G584" s="26">
        <v>0</v>
      </c>
      <c r="H584" s="26">
        <v>0</v>
      </c>
      <c r="I584" s="26">
        <f>G584+H584</f>
        <v>0</v>
      </c>
      <c r="J584" s="26">
        <f>SUM(F584:H584)</f>
        <v>1</v>
      </c>
      <c r="K584" s="26">
        <f>E584-J584</f>
        <v>0</v>
      </c>
      <c r="L584" s="27">
        <v>690000000</v>
      </c>
      <c r="M584" s="45">
        <v>88.41</v>
      </c>
      <c r="N584" s="27">
        <v>690000000</v>
      </c>
      <c r="O584" s="27">
        <v>25800154</v>
      </c>
      <c r="P584" s="37">
        <f>IF(I584=0,0,H584/I584)</f>
        <v>0</v>
      </c>
    </row>
    <row r="585">
      <c r="A585" s="24" t="str">
        <v>2025-09</v>
      </c>
      <c r="B585" s="24" t="str">
        <v>비교 반영</v>
      </c>
      <c r="C585" s="24" t="str">
        <v>과천시</v>
      </c>
      <c r="D585" s="24" t="str">
        <v>다가구 매매</v>
      </c>
      <c r="E585" s="26">
        <v>3</v>
      </c>
      <c r="F585" s="26">
        <v>3</v>
      </c>
      <c r="G585" s="26">
        <v>0</v>
      </c>
      <c r="H585" s="26">
        <v>0</v>
      </c>
      <c r="I585" s="26">
        <f>G585+H585</f>
        <v>0</v>
      </c>
      <c r="J585" s="26">
        <f>SUM(F585:H585)</f>
        <v>3</v>
      </c>
      <c r="K585" s="26">
        <f>E585-J585</f>
        <v>0</v>
      </c>
      <c r="L585" s="27">
        <v>5106000000</v>
      </c>
      <c r="M585" s="45">
        <v>959.44</v>
      </c>
      <c r="N585" s="27">
        <v>1702000000</v>
      </c>
      <c r="O585" s="27">
        <v>17592906</v>
      </c>
      <c r="P585" s="37">
        <f>IF(I585=0,0,H585/I585)</f>
        <v>0</v>
      </c>
    </row>
    <row r="586">
      <c r="A586" s="24" t="str">
        <v>2025-09</v>
      </c>
      <c r="B586" s="24" t="str">
        <v>비교 반영</v>
      </c>
      <c r="C586" s="24" t="str">
        <v>과천시</v>
      </c>
      <c r="D586" s="24" t="str">
        <v>다가구 전월세</v>
      </c>
      <c r="E586" s="26">
        <v>54</v>
      </c>
      <c r="F586" s="26">
        <v>0</v>
      </c>
      <c r="G586" s="26">
        <v>18</v>
      </c>
      <c r="H586" s="26">
        <v>36</v>
      </c>
      <c r="I586" s="26">
        <f>G586+H586</f>
        <v>54</v>
      </c>
      <c r="J586" s="26">
        <f>SUM(F586:H586)</f>
        <v>54</v>
      </c>
      <c r="K586" s="26">
        <f>E586-J586</f>
        <v>0</v>
      </c>
      <c r="L586" s="27">
        <v>9500700000</v>
      </c>
      <c r="M586" s="45">
        <v>2878.01</v>
      </c>
      <c r="N586" s="27">
        <v>175938889</v>
      </c>
      <c r="O586" s="27">
        <v>10912843</v>
      </c>
      <c r="P586" s="37">
        <f>IF(I586=0,0,H586/I586)</f>
        <v>0.6666666666666666</v>
      </c>
    </row>
    <row r="587">
      <c r="A587" s="24" t="str">
        <v>2025-09</v>
      </c>
      <c r="B587" s="24" t="str">
        <v>비교 반영</v>
      </c>
      <c r="C587" s="24" t="str">
        <v>과천시</v>
      </c>
      <c r="D587" s="24" t="str">
        <v>다세대 매매</v>
      </c>
      <c r="E587" s="26">
        <v>26</v>
      </c>
      <c r="F587" s="26">
        <v>26</v>
      </c>
      <c r="G587" s="26">
        <v>0</v>
      </c>
      <c r="H587" s="26">
        <v>0</v>
      </c>
      <c r="I587" s="26">
        <f>G587+H587</f>
        <v>0</v>
      </c>
      <c r="J587" s="26">
        <f>SUM(F587:H587)</f>
        <v>26</v>
      </c>
      <c r="K587" s="26">
        <f>E587-J587</f>
        <v>0</v>
      </c>
      <c r="L587" s="27">
        <v>22137000000</v>
      </c>
      <c r="M587" s="45">
        <v>1415.31</v>
      </c>
      <c r="N587" s="27">
        <v>851423077</v>
      </c>
      <c r="O587" s="27">
        <v>51706102</v>
      </c>
      <c r="P587" s="37">
        <f>IF(I587=0,0,H587/I587)</f>
        <v>0</v>
      </c>
    </row>
    <row r="588">
      <c r="A588" s="24" t="str">
        <v>2025-09</v>
      </c>
      <c r="B588" s="24" t="str">
        <v>비교 반영</v>
      </c>
      <c r="C588" s="24" t="str">
        <v>과천시</v>
      </c>
      <c r="D588" s="24" t="str">
        <v>다세대 전월세</v>
      </c>
      <c r="E588" s="26">
        <v>39</v>
      </c>
      <c r="F588" s="26">
        <v>0</v>
      </c>
      <c r="G588" s="26">
        <v>25</v>
      </c>
      <c r="H588" s="26">
        <v>14</v>
      </c>
      <c r="I588" s="26">
        <f>G588+H588</f>
        <v>39</v>
      </c>
      <c r="J588" s="26">
        <f>SUM(F588:H588)</f>
        <v>39</v>
      </c>
      <c r="K588" s="26">
        <f>E588-J588</f>
        <v>0</v>
      </c>
      <c r="L588" s="27">
        <v>13591800000</v>
      </c>
      <c r="M588" s="45">
        <v>2466.68</v>
      </c>
      <c r="N588" s="27">
        <v>348507692</v>
      </c>
      <c r="O588" s="27">
        <v>18215402</v>
      </c>
      <c r="P588" s="37">
        <f>IF(I588=0,0,H588/I588)</f>
        <v>0.358974358974359</v>
      </c>
    </row>
    <row r="589">
      <c r="A589" s="24" t="str">
        <v>2025-09</v>
      </c>
      <c r="B589" s="24" t="str">
        <v>비교 반영</v>
      </c>
      <c r="C589" s="24" t="str">
        <v>과천시</v>
      </c>
      <c r="D589" s="24" t="str">
        <v>분양권</v>
      </c>
      <c r="E589" s="26">
        <v>1</v>
      </c>
      <c r="F589" s="26">
        <v>1</v>
      </c>
      <c r="G589" s="26">
        <v>0</v>
      </c>
      <c r="H589" s="26">
        <v>0</v>
      </c>
      <c r="I589" s="26">
        <f>G589+H589</f>
        <v>0</v>
      </c>
      <c r="J589" s="26">
        <f>SUM(F589:H589)</f>
        <v>1</v>
      </c>
      <c r="K589" s="26">
        <f>E589-J589</f>
        <v>0</v>
      </c>
      <c r="L589" s="27">
        <v>2572670000</v>
      </c>
      <c r="M589" s="45">
        <v>84.997</v>
      </c>
      <c r="N589" s="27">
        <v>2572670000</v>
      </c>
      <c r="O589" s="27">
        <v>100058754</v>
      </c>
      <c r="P589" s="37">
        <f>IF(I589=0,0,H589/I589)</f>
        <v>0</v>
      </c>
    </row>
    <row r="590">
      <c r="A590" s="24" t="str">
        <v>2025-09</v>
      </c>
      <c r="B590" s="24" t="str">
        <v>비교 반영</v>
      </c>
      <c r="C590" s="24" t="str">
        <v>과천시</v>
      </c>
      <c r="D590" s="24" t="str">
        <v>상가</v>
      </c>
      <c r="E590" s="26">
        <v>12</v>
      </c>
      <c r="F590" s="26">
        <v>12</v>
      </c>
      <c r="G590" s="26">
        <v>0</v>
      </c>
      <c r="H590" s="26">
        <v>0</v>
      </c>
      <c r="I590" s="26">
        <f>G590+H590</f>
        <v>0</v>
      </c>
      <c r="J590" s="26">
        <f>SUM(F590:H590)</f>
        <v>12</v>
      </c>
      <c r="K590" s="26">
        <f>E590-J590</f>
        <v>0</v>
      </c>
      <c r="L590" s="27">
        <v>10045000000</v>
      </c>
      <c r="M590" s="45">
        <v>1175.63</v>
      </c>
      <c r="N590" s="27">
        <v>837083333</v>
      </c>
      <c r="O590" s="27">
        <v>28245800</v>
      </c>
      <c r="P590" s="37">
        <f>IF(I590=0,0,H590/I590)</f>
        <v>0</v>
      </c>
    </row>
    <row r="591">
      <c r="A591" s="24" t="str">
        <v>2025-09</v>
      </c>
      <c r="B591" s="24" t="str">
        <v>비교 반영</v>
      </c>
      <c r="C591" s="24" t="str">
        <v>과천시</v>
      </c>
      <c r="D591" s="24" t="str">
        <v>아파트 매매</v>
      </c>
      <c r="E591" s="26">
        <v>70</v>
      </c>
      <c r="F591" s="26">
        <v>70</v>
      </c>
      <c r="G591" s="26">
        <v>0</v>
      </c>
      <c r="H591" s="26">
        <v>0</v>
      </c>
      <c r="I591" s="26">
        <f>G591+H591</f>
        <v>0</v>
      </c>
      <c r="J591" s="26">
        <f>SUM(F591:H591)</f>
        <v>70</v>
      </c>
      <c r="K591" s="26">
        <f>E591-J591</f>
        <v>0</v>
      </c>
      <c r="L591" s="27">
        <v>147538000000</v>
      </c>
      <c r="M591" s="45">
        <v>5650.621</v>
      </c>
      <c r="N591" s="27">
        <v>2107685714</v>
      </c>
      <c r="O591" s="27">
        <v>86314209</v>
      </c>
      <c r="P591" s="37">
        <f>IF(I591=0,0,H591/I591)</f>
        <v>0</v>
      </c>
    </row>
    <row r="592">
      <c r="A592" s="24" t="str">
        <v>2025-09</v>
      </c>
      <c r="B592" s="24" t="str">
        <v>비교 반영</v>
      </c>
      <c r="C592" s="24" t="str">
        <v>과천시</v>
      </c>
      <c r="D592" s="24" t="str">
        <v>아파트 전월세</v>
      </c>
      <c r="E592" s="26">
        <v>134</v>
      </c>
      <c r="F592" s="26">
        <v>0</v>
      </c>
      <c r="G592" s="26">
        <v>88</v>
      </c>
      <c r="H592" s="26">
        <v>46</v>
      </c>
      <c r="I592" s="26">
        <f>G592+H592</f>
        <v>134</v>
      </c>
      <c r="J592" s="26">
        <f>SUM(F592:H592)</f>
        <v>134</v>
      </c>
      <c r="K592" s="26">
        <f>E592-J592</f>
        <v>0</v>
      </c>
      <c r="L592" s="27">
        <v>109415730000</v>
      </c>
      <c r="M592" s="45">
        <v>10620.444</v>
      </c>
      <c r="N592" s="27">
        <v>816535299</v>
      </c>
      <c r="O592" s="27">
        <v>34057416</v>
      </c>
      <c r="P592" s="37">
        <f>IF(I592=0,0,H592/I592)</f>
        <v>0.34328358208955223</v>
      </c>
    </row>
    <row r="593">
      <c r="A593" s="24" t="str">
        <v>2025-09</v>
      </c>
      <c r="B593" s="24" t="str">
        <v>비교 반영</v>
      </c>
      <c r="C593" s="24" t="str">
        <v>과천시</v>
      </c>
      <c r="D593" s="24" t="str">
        <v>오피스텔 매매</v>
      </c>
      <c r="E593" s="26">
        <v>6</v>
      </c>
      <c r="F593" s="26">
        <v>6</v>
      </c>
      <c r="G593" s="26">
        <v>0</v>
      </c>
      <c r="H593" s="26">
        <v>0</v>
      </c>
      <c r="I593" s="26">
        <f>G593+H593</f>
        <v>0</v>
      </c>
      <c r="J593" s="26">
        <f>SUM(F593:H593)</f>
        <v>6</v>
      </c>
      <c r="K593" s="26">
        <f>E593-J593</f>
        <v>0</v>
      </c>
      <c r="L593" s="27">
        <v>4318000000</v>
      </c>
      <c r="M593" s="45">
        <v>391.591</v>
      </c>
      <c r="N593" s="27">
        <v>719666667</v>
      </c>
      <c r="O593" s="27">
        <v>36452267</v>
      </c>
      <c r="P593" s="37">
        <f>IF(I593=0,0,H593/I593)</f>
        <v>0</v>
      </c>
    </row>
    <row r="594">
      <c r="A594" s="24" t="str">
        <v>2025-09</v>
      </c>
      <c r="B594" s="24" t="str">
        <v>비교 반영</v>
      </c>
      <c r="C594" s="24" t="str">
        <v>과천시</v>
      </c>
      <c r="D594" s="24" t="str">
        <v>오피스텔 전월세</v>
      </c>
      <c r="E594" s="26">
        <v>18</v>
      </c>
      <c r="F594" s="26">
        <v>0</v>
      </c>
      <c r="G594" s="26">
        <v>6</v>
      </c>
      <c r="H594" s="26">
        <v>12</v>
      </c>
      <c r="I594" s="26">
        <f>G594+H594</f>
        <v>18</v>
      </c>
      <c r="J594" s="26">
        <f>SUM(F594:H594)</f>
        <v>18</v>
      </c>
      <c r="K594" s="26">
        <f>E594-J594</f>
        <v>0</v>
      </c>
      <c r="L594" s="27">
        <v>5285600000</v>
      </c>
      <c r="M594" s="45">
        <v>909.5</v>
      </c>
      <c r="N594" s="27">
        <v>293644444</v>
      </c>
      <c r="O594" s="27">
        <v>19211718</v>
      </c>
      <c r="P594" s="37">
        <f>IF(I594=0,0,H594/I594)</f>
        <v>0.6666666666666666</v>
      </c>
    </row>
    <row r="595">
      <c r="A595" s="24" t="str">
        <v>2025-09</v>
      </c>
      <c r="B595" s="24" t="str">
        <v>비교 반영</v>
      </c>
      <c r="C595" s="24" t="str">
        <v>과천시</v>
      </c>
      <c r="D595" s="24" t="str">
        <v>토지</v>
      </c>
      <c r="E595" s="26">
        <v>12</v>
      </c>
      <c r="F595" s="26">
        <v>12</v>
      </c>
      <c r="G595" s="26">
        <v>0</v>
      </c>
      <c r="H595" s="26">
        <v>0</v>
      </c>
      <c r="I595" s="26">
        <f>G595+H595</f>
        <v>0</v>
      </c>
      <c r="J595" s="26">
        <f>SUM(F595:H595)</f>
        <v>12</v>
      </c>
      <c r="K595" s="26">
        <f>E595-J595</f>
        <v>0</v>
      </c>
      <c r="L595" s="27">
        <v>11875000000</v>
      </c>
      <c r="M595" s="45">
        <v>2851.33</v>
      </c>
      <c r="N595" s="27">
        <v>989583333</v>
      </c>
      <c r="O595" s="27">
        <v>13767679</v>
      </c>
      <c r="P595" s="37">
        <f>IF(I595=0,0,H595/I595)</f>
        <v>0</v>
      </c>
    </row>
    <row r="596">
      <c r="A596" s="24" t="str">
        <v>2025-09</v>
      </c>
      <c r="B596" s="24" t="str">
        <v>비교 반영</v>
      </c>
      <c r="C596" s="24" t="str">
        <v>광명시</v>
      </c>
      <c r="D596" s="24" t="str">
        <v>공장창고</v>
      </c>
      <c r="E596" s="26">
        <v>6</v>
      </c>
      <c r="F596" s="26">
        <v>6</v>
      </c>
      <c r="G596" s="26">
        <v>0</v>
      </c>
      <c r="H596" s="26">
        <v>0</v>
      </c>
      <c r="I596" s="26">
        <f>G596+H596</f>
        <v>0</v>
      </c>
      <c r="J596" s="26">
        <f>SUM(F596:H596)</f>
        <v>6</v>
      </c>
      <c r="K596" s="26">
        <f>E596-J596</f>
        <v>0</v>
      </c>
      <c r="L596" s="27">
        <v>2818030000</v>
      </c>
      <c r="M596" s="45">
        <v>608.31</v>
      </c>
      <c r="N596" s="27">
        <v>469671667</v>
      </c>
      <c r="O596" s="27">
        <v>15314233</v>
      </c>
      <c r="P596" s="37">
        <f>IF(I596=0,0,H596/I596)</f>
        <v>0</v>
      </c>
    </row>
    <row r="597">
      <c r="A597" s="24" t="str">
        <v>2025-09</v>
      </c>
      <c r="B597" s="24" t="str">
        <v>비교 반영</v>
      </c>
      <c r="C597" s="24" t="str">
        <v>광명시</v>
      </c>
      <c r="D597" s="24" t="str">
        <v>다가구 매매</v>
      </c>
      <c r="E597" s="26">
        <v>4</v>
      </c>
      <c r="F597" s="26">
        <v>4</v>
      </c>
      <c r="G597" s="26">
        <v>0</v>
      </c>
      <c r="H597" s="26">
        <v>0</v>
      </c>
      <c r="I597" s="26">
        <f>G597+H597</f>
        <v>0</v>
      </c>
      <c r="J597" s="26">
        <f>SUM(F597:H597)</f>
        <v>4</v>
      </c>
      <c r="K597" s="26">
        <f>E597-J597</f>
        <v>0</v>
      </c>
      <c r="L597" s="27">
        <v>3261000000</v>
      </c>
      <c r="M597" s="45">
        <v>675.86</v>
      </c>
      <c r="N597" s="27">
        <v>815250000</v>
      </c>
      <c r="O597" s="27">
        <v>15950293</v>
      </c>
      <c r="P597" s="37">
        <f>IF(I597=0,0,H597/I597)</f>
        <v>0</v>
      </c>
    </row>
    <row r="598">
      <c r="A598" s="24" t="str">
        <v>2025-09</v>
      </c>
      <c r="B598" s="24" t="str">
        <v>비교 반영</v>
      </c>
      <c r="C598" s="24" t="str">
        <v>광명시</v>
      </c>
      <c r="D598" s="24" t="str">
        <v>다가구 전월세</v>
      </c>
      <c r="E598" s="26">
        <v>116</v>
      </c>
      <c r="F598" s="26">
        <v>0</v>
      </c>
      <c r="G598" s="26">
        <v>24</v>
      </c>
      <c r="H598" s="26">
        <v>92</v>
      </c>
      <c r="I598" s="26">
        <f>G598+H598</f>
        <v>116</v>
      </c>
      <c r="J598" s="26">
        <f>SUM(F598:H598)</f>
        <v>116</v>
      </c>
      <c r="K598" s="26">
        <f>E598-J598</f>
        <v>0</v>
      </c>
      <c r="L598" s="27">
        <v>6452250000</v>
      </c>
      <c r="M598" s="45">
        <v>5567.285</v>
      </c>
      <c r="N598" s="27">
        <v>55622845</v>
      </c>
      <c r="O598" s="27">
        <v>3831266</v>
      </c>
      <c r="P598" s="37">
        <f>IF(I598=0,0,H598/I598)</f>
        <v>0.7931034482758621</v>
      </c>
    </row>
    <row r="599">
      <c r="A599" s="24" t="str">
        <v>2025-09</v>
      </c>
      <c r="B599" s="24" t="str">
        <v>비교 반영</v>
      </c>
      <c r="C599" s="24" t="str">
        <v>광명시</v>
      </c>
      <c r="D599" s="24" t="str">
        <v>다세대 매매</v>
      </c>
      <c r="E599" s="26">
        <v>49</v>
      </c>
      <c r="F599" s="26">
        <v>49</v>
      </c>
      <c r="G599" s="26">
        <v>0</v>
      </c>
      <c r="H599" s="26">
        <v>0</v>
      </c>
      <c r="I599" s="26">
        <f>G599+H599</f>
        <v>0</v>
      </c>
      <c r="J599" s="26">
        <f>SUM(F599:H599)</f>
        <v>49</v>
      </c>
      <c r="K599" s="26">
        <f>E599-J599</f>
        <v>0</v>
      </c>
      <c r="L599" s="27">
        <v>18730000000</v>
      </c>
      <c r="M599" s="45">
        <v>2407.188</v>
      </c>
      <c r="N599" s="27">
        <v>382244898</v>
      </c>
      <c r="O599" s="27">
        <v>25721860</v>
      </c>
      <c r="P599" s="37">
        <f>IF(I599=0,0,H599/I599)</f>
        <v>0</v>
      </c>
    </row>
    <row r="600">
      <c r="A600" s="24" t="str">
        <v>2025-09</v>
      </c>
      <c r="B600" s="24" t="str">
        <v>비교 반영</v>
      </c>
      <c r="C600" s="24" t="str">
        <v>광명시</v>
      </c>
      <c r="D600" s="24" t="str">
        <v>다세대 전월세</v>
      </c>
      <c r="E600" s="26">
        <v>87</v>
      </c>
      <c r="F600" s="26">
        <v>0</v>
      </c>
      <c r="G600" s="26">
        <v>66</v>
      </c>
      <c r="H600" s="26">
        <v>21</v>
      </c>
      <c r="I600" s="26">
        <f>G600+H600</f>
        <v>87</v>
      </c>
      <c r="J600" s="26">
        <f>SUM(F600:H600)</f>
        <v>87</v>
      </c>
      <c r="K600" s="26">
        <f>E600-J600</f>
        <v>0</v>
      </c>
      <c r="L600" s="27">
        <v>13626090000</v>
      </c>
      <c r="M600" s="45">
        <v>4386.343</v>
      </c>
      <c r="N600" s="27">
        <v>156621724</v>
      </c>
      <c r="O600" s="27">
        <v>10269357</v>
      </c>
      <c r="P600" s="37">
        <f>IF(I600=0,0,H600/I600)</f>
        <v>0.2413793103448276</v>
      </c>
    </row>
    <row r="601">
      <c r="A601" s="24" t="str">
        <v>2025-09</v>
      </c>
      <c r="B601" s="24" t="str">
        <v>비교 반영</v>
      </c>
      <c r="C601" s="24" t="str">
        <v>광명시</v>
      </c>
      <c r="D601" s="24" t="str">
        <v>분양권</v>
      </c>
      <c r="E601" s="26">
        <v>105</v>
      </c>
      <c r="F601" s="26">
        <v>105</v>
      </c>
      <c r="G601" s="26">
        <v>0</v>
      </c>
      <c r="H601" s="26">
        <v>0</v>
      </c>
      <c r="I601" s="26">
        <f>G601+H601</f>
        <v>0</v>
      </c>
      <c r="J601" s="26">
        <f>SUM(F601:H601)</f>
        <v>105</v>
      </c>
      <c r="K601" s="26">
        <f>E601-J601</f>
        <v>0</v>
      </c>
      <c r="L601" s="27">
        <v>109131930000</v>
      </c>
      <c r="M601" s="45">
        <v>6865.905</v>
      </c>
      <c r="N601" s="27">
        <v>1039351714</v>
      </c>
      <c r="O601" s="27">
        <v>52544668</v>
      </c>
      <c r="P601" s="37">
        <f>IF(I601=0,0,H601/I601)</f>
        <v>0</v>
      </c>
    </row>
    <row r="602">
      <c r="A602" s="24" t="str">
        <v>2025-09</v>
      </c>
      <c r="B602" s="24" t="str">
        <v>비교 반영</v>
      </c>
      <c r="C602" s="24" t="str">
        <v>광명시</v>
      </c>
      <c r="D602" s="24" t="str">
        <v>상가</v>
      </c>
      <c r="E602" s="26">
        <v>25</v>
      </c>
      <c r="F602" s="26">
        <v>25</v>
      </c>
      <c r="G602" s="26">
        <v>0</v>
      </c>
      <c r="H602" s="26">
        <v>0</v>
      </c>
      <c r="I602" s="26">
        <f>G602+H602</f>
        <v>0</v>
      </c>
      <c r="J602" s="26">
        <f>SUM(F602:H602)</f>
        <v>25</v>
      </c>
      <c r="K602" s="26">
        <f>E602-J602</f>
        <v>0</v>
      </c>
      <c r="L602" s="27">
        <v>19365630000</v>
      </c>
      <c r="M602" s="45">
        <v>3858.5</v>
      </c>
      <c r="N602" s="27">
        <v>774625200</v>
      </c>
      <c r="O602" s="27">
        <v>16591579</v>
      </c>
      <c r="P602" s="37">
        <f>IF(I602=0,0,H602/I602)</f>
        <v>0</v>
      </c>
    </row>
    <row r="603">
      <c r="A603" s="24" t="str">
        <v>2025-09</v>
      </c>
      <c r="B603" s="24" t="str">
        <v>비교 반영</v>
      </c>
      <c r="C603" s="24" t="str">
        <v>광명시</v>
      </c>
      <c r="D603" s="24" t="str">
        <v>아파트 매매</v>
      </c>
      <c r="E603" s="26">
        <v>588</v>
      </c>
      <c r="F603" s="26">
        <v>588</v>
      </c>
      <c r="G603" s="26">
        <v>0</v>
      </c>
      <c r="H603" s="26">
        <v>0</v>
      </c>
      <c r="I603" s="26">
        <f>G603+H603</f>
        <v>0</v>
      </c>
      <c r="J603" s="26">
        <f>SUM(F603:H603)</f>
        <v>588</v>
      </c>
      <c r="K603" s="26">
        <f>E603-J603</f>
        <v>0</v>
      </c>
      <c r="L603" s="27">
        <v>459815260000</v>
      </c>
      <c r="M603" s="45">
        <v>41072.36</v>
      </c>
      <c r="N603" s="27">
        <v>781998741</v>
      </c>
      <c r="O603" s="27">
        <v>37009083</v>
      </c>
      <c r="P603" s="37">
        <f>IF(I603=0,0,H603/I603)</f>
        <v>0</v>
      </c>
    </row>
    <row r="604">
      <c r="A604" s="24" t="str">
        <v>2025-09</v>
      </c>
      <c r="B604" s="24" t="str">
        <v>비교 반영</v>
      </c>
      <c r="C604" s="24" t="str">
        <v>광명시</v>
      </c>
      <c r="D604" s="24" t="str">
        <v>아파트 전월세</v>
      </c>
      <c r="E604" s="26">
        <v>792</v>
      </c>
      <c r="F604" s="26">
        <v>0</v>
      </c>
      <c r="G604" s="26">
        <v>508</v>
      </c>
      <c r="H604" s="26">
        <v>284</v>
      </c>
      <c r="I604" s="26">
        <f>G604+H604</f>
        <v>792</v>
      </c>
      <c r="J604" s="26">
        <f>SUM(F604:H604)</f>
        <v>792</v>
      </c>
      <c r="K604" s="26">
        <f>E604-J604</f>
        <v>0</v>
      </c>
      <c r="L604" s="27">
        <v>224182610000</v>
      </c>
      <c r="M604" s="45">
        <v>50512.108</v>
      </c>
      <c r="N604" s="27">
        <v>283058851</v>
      </c>
      <c r="O604" s="27">
        <v>14671720</v>
      </c>
      <c r="P604" s="37">
        <f>IF(I604=0,0,H604/I604)</f>
        <v>0.35858585858585856</v>
      </c>
    </row>
    <row r="605">
      <c r="A605" s="24" t="str">
        <v>2025-09</v>
      </c>
      <c r="B605" s="24" t="str">
        <v>비교 반영</v>
      </c>
      <c r="C605" s="24" t="str">
        <v>광명시</v>
      </c>
      <c r="D605" s="24" t="str">
        <v>오피스텔 매매</v>
      </c>
      <c r="E605" s="26">
        <v>24</v>
      </c>
      <c r="F605" s="26">
        <v>24</v>
      </c>
      <c r="G605" s="26">
        <v>0</v>
      </c>
      <c r="H605" s="26">
        <v>0</v>
      </c>
      <c r="I605" s="26">
        <f>G605+H605</f>
        <v>0</v>
      </c>
      <c r="J605" s="26">
        <f>SUM(F605:H605)</f>
        <v>24</v>
      </c>
      <c r="K605" s="26">
        <f>E605-J605</f>
        <v>0</v>
      </c>
      <c r="L605" s="27">
        <v>4919210000</v>
      </c>
      <c r="M605" s="45">
        <v>861.022</v>
      </c>
      <c r="N605" s="27">
        <v>204967083</v>
      </c>
      <c r="O605" s="27">
        <v>18886684</v>
      </c>
      <c r="P605" s="37">
        <f>IF(I605=0,0,H605/I605)</f>
        <v>0</v>
      </c>
    </row>
    <row r="606">
      <c r="A606" s="24" t="str">
        <v>2025-09</v>
      </c>
      <c r="B606" s="24" t="str">
        <v>비교 반영</v>
      </c>
      <c r="C606" s="24" t="str">
        <v>광명시</v>
      </c>
      <c r="D606" s="24" t="str">
        <v>오피스텔 전월세</v>
      </c>
      <c r="E606" s="26">
        <v>157</v>
      </c>
      <c r="F606" s="26">
        <v>0</v>
      </c>
      <c r="G606" s="26">
        <v>40</v>
      </c>
      <c r="H606" s="26">
        <v>117</v>
      </c>
      <c r="I606" s="26">
        <f>G606+H606</f>
        <v>157</v>
      </c>
      <c r="J606" s="26">
        <f>SUM(F606:H606)</f>
        <v>157</v>
      </c>
      <c r="K606" s="26">
        <f>E606-J606</f>
        <v>0</v>
      </c>
      <c r="L606" s="27">
        <v>11748850000</v>
      </c>
      <c r="M606" s="45">
        <v>4691.67</v>
      </c>
      <c r="N606" s="27">
        <v>74833439</v>
      </c>
      <c r="O606" s="27">
        <v>8278326</v>
      </c>
      <c r="P606" s="37">
        <f>IF(I606=0,0,H606/I606)</f>
        <v>0.7452229299363057</v>
      </c>
    </row>
    <row r="607">
      <c r="A607" s="24" t="str">
        <v>2025-09</v>
      </c>
      <c r="B607" s="24" t="str">
        <v>비교 반영</v>
      </c>
      <c r="C607" s="24" t="str">
        <v>광명시</v>
      </c>
      <c r="D607" s="24" t="str">
        <v>토지</v>
      </c>
      <c r="E607" s="26">
        <v>42</v>
      </c>
      <c r="F607" s="26">
        <v>42</v>
      </c>
      <c r="G607" s="26">
        <v>0</v>
      </c>
      <c r="H607" s="26">
        <v>0</v>
      </c>
      <c r="I607" s="26">
        <f>G607+H607</f>
        <v>0</v>
      </c>
      <c r="J607" s="26">
        <f>SUM(F607:H607)</f>
        <v>42</v>
      </c>
      <c r="K607" s="26">
        <f>E607-J607</f>
        <v>0</v>
      </c>
      <c r="L607" s="27">
        <v>33800070000</v>
      </c>
      <c r="M607" s="45">
        <v>20540.55</v>
      </c>
      <c r="N607" s="27">
        <v>804763571</v>
      </c>
      <c r="O607" s="27">
        <v>5439765</v>
      </c>
      <c r="P607" s="37">
        <f>IF(I607=0,0,H607/I607)</f>
        <v>0</v>
      </c>
    </row>
    <row r="608">
      <c r="A608" s="24" t="str">
        <v>2025-09</v>
      </c>
      <c r="B608" s="24" t="str">
        <v>비교 반영</v>
      </c>
      <c r="C608" s="24" t="str">
        <v>광주시</v>
      </c>
      <c r="D608" s="24" t="str">
        <v>공장창고</v>
      </c>
      <c r="E608" s="26">
        <v>8</v>
      </c>
      <c r="F608" s="26">
        <v>8</v>
      </c>
      <c r="G608" s="26">
        <v>0</v>
      </c>
      <c r="H608" s="26">
        <v>0</v>
      </c>
      <c r="I608" s="26">
        <f>G608+H608</f>
        <v>0</v>
      </c>
      <c r="J608" s="26">
        <f>SUM(F608:H608)</f>
        <v>8</v>
      </c>
      <c r="K608" s="26">
        <f>E608-J608</f>
        <v>0</v>
      </c>
      <c r="L608" s="27">
        <v>17028730000</v>
      </c>
      <c r="M608" s="45">
        <v>5292.9</v>
      </c>
      <c r="N608" s="27">
        <v>2128591250</v>
      </c>
      <c r="O608" s="27">
        <v>10635629</v>
      </c>
      <c r="P608" s="37">
        <f>IF(I608=0,0,H608/I608)</f>
        <v>0</v>
      </c>
    </row>
    <row r="609">
      <c r="A609" s="24" t="str">
        <v>2025-09</v>
      </c>
      <c r="B609" s="24" t="str">
        <v>비교 반영</v>
      </c>
      <c r="C609" s="24" t="str">
        <v>광주시</v>
      </c>
      <c r="D609" s="24" t="str">
        <v>다가구 매매</v>
      </c>
      <c r="E609" s="26">
        <v>14</v>
      </c>
      <c r="F609" s="26">
        <v>14</v>
      </c>
      <c r="G609" s="26">
        <v>0</v>
      </c>
      <c r="H609" s="26">
        <v>0</v>
      </c>
      <c r="I609" s="26">
        <f>G609+H609</f>
        <v>0</v>
      </c>
      <c r="J609" s="26">
        <f>SUM(F609:H609)</f>
        <v>14</v>
      </c>
      <c r="K609" s="26">
        <f>E609-J609</f>
        <v>0</v>
      </c>
      <c r="L609" s="27">
        <v>11959060000</v>
      </c>
      <c r="M609" s="45">
        <v>3068.55</v>
      </c>
      <c r="N609" s="27">
        <v>854218571</v>
      </c>
      <c r="O609" s="27">
        <v>12883636</v>
      </c>
      <c r="P609" s="37">
        <f>IF(I609=0,0,H609/I609)</f>
        <v>0</v>
      </c>
    </row>
    <row r="610">
      <c r="A610" s="24" t="str">
        <v>2025-09</v>
      </c>
      <c r="B610" s="24" t="str">
        <v>비교 반영</v>
      </c>
      <c r="C610" s="24" t="str">
        <v>광주시</v>
      </c>
      <c r="D610" s="24" t="str">
        <v>다가구 전월세</v>
      </c>
      <c r="E610" s="26">
        <v>514</v>
      </c>
      <c r="F610" s="26">
        <v>0</v>
      </c>
      <c r="G610" s="26">
        <v>124</v>
      </c>
      <c r="H610" s="26">
        <v>390</v>
      </c>
      <c r="I610" s="26">
        <f>G610+H610</f>
        <v>514</v>
      </c>
      <c r="J610" s="26">
        <f>SUM(F610:H610)</f>
        <v>514</v>
      </c>
      <c r="K610" s="26">
        <f>E610-J610</f>
        <v>0</v>
      </c>
      <c r="L610" s="27">
        <v>19463310000</v>
      </c>
      <c r="M610" s="45">
        <v>22002.688</v>
      </c>
      <c r="N610" s="27">
        <v>37866362</v>
      </c>
      <c r="O610" s="27">
        <v>2924257</v>
      </c>
      <c r="P610" s="37">
        <f>IF(I610=0,0,H610/I610)</f>
        <v>0.7587548638132295</v>
      </c>
    </row>
    <row r="611">
      <c r="A611" s="24" t="str">
        <v>2025-09</v>
      </c>
      <c r="B611" s="24" t="str">
        <v>비교 반영</v>
      </c>
      <c r="C611" s="24" t="str">
        <v>광주시</v>
      </c>
      <c r="D611" s="24" t="str">
        <v>다세대 매매</v>
      </c>
      <c r="E611" s="26">
        <v>174</v>
      </c>
      <c r="F611" s="26">
        <v>174</v>
      </c>
      <c r="G611" s="26">
        <v>0</v>
      </c>
      <c r="H611" s="26">
        <v>0</v>
      </c>
      <c r="I611" s="26">
        <f>G611+H611</f>
        <v>0</v>
      </c>
      <c r="J611" s="26">
        <f>SUM(F611:H611)</f>
        <v>174</v>
      </c>
      <c r="K611" s="26">
        <f>E611-J611</f>
        <v>0</v>
      </c>
      <c r="L611" s="27">
        <v>35713730000</v>
      </c>
      <c r="M611" s="45">
        <v>11010.335</v>
      </c>
      <c r="N611" s="27">
        <v>205251322</v>
      </c>
      <c r="O611" s="27">
        <v>10722827</v>
      </c>
      <c r="P611" s="37">
        <f>IF(I611=0,0,H611/I611)</f>
        <v>0</v>
      </c>
    </row>
    <row r="612">
      <c r="A612" s="24" t="str">
        <v>2025-09</v>
      </c>
      <c r="B612" s="24" t="str">
        <v>비교 반영</v>
      </c>
      <c r="C612" s="24" t="str">
        <v>광주시</v>
      </c>
      <c r="D612" s="24" t="str">
        <v>다세대 전월세</v>
      </c>
      <c r="E612" s="26">
        <v>308</v>
      </c>
      <c r="F612" s="26">
        <v>0</v>
      </c>
      <c r="G612" s="26">
        <v>102</v>
      </c>
      <c r="H612" s="26">
        <v>206</v>
      </c>
      <c r="I612" s="26">
        <f>G612+H612</f>
        <v>308</v>
      </c>
      <c r="J612" s="26">
        <f>SUM(F612:H612)</f>
        <v>308</v>
      </c>
      <c r="K612" s="26">
        <f>E612-J612</f>
        <v>0</v>
      </c>
      <c r="L612" s="27">
        <v>22765910000</v>
      </c>
      <c r="M612" s="45">
        <v>18723.822</v>
      </c>
      <c r="N612" s="27">
        <v>73915292</v>
      </c>
      <c r="O612" s="27">
        <v>4019436</v>
      </c>
      <c r="P612" s="37">
        <f>IF(I612=0,0,H612/I612)</f>
        <v>0.6688311688311688</v>
      </c>
    </row>
    <row r="613">
      <c r="A613" s="24" t="str">
        <v>2025-09</v>
      </c>
      <c r="B613" s="24" t="str">
        <v>비교 반영</v>
      </c>
      <c r="C613" s="24" t="str">
        <v>광주시</v>
      </c>
      <c r="D613" s="24" t="str">
        <v>분양권</v>
      </c>
      <c r="E613" s="26">
        <v>31</v>
      </c>
      <c r="F613" s="26">
        <v>31</v>
      </c>
      <c r="G613" s="26">
        <v>0</v>
      </c>
      <c r="H613" s="26">
        <v>0</v>
      </c>
      <c r="I613" s="26">
        <f>G613+H613</f>
        <v>0</v>
      </c>
      <c r="J613" s="26">
        <f>SUM(F613:H613)</f>
        <v>31</v>
      </c>
      <c r="K613" s="26">
        <f>E613-J613</f>
        <v>0</v>
      </c>
      <c r="L613" s="27">
        <v>18642610000</v>
      </c>
      <c r="M613" s="45">
        <v>2550.814</v>
      </c>
      <c r="N613" s="27">
        <v>601374516</v>
      </c>
      <c r="O613" s="27">
        <v>24160311</v>
      </c>
      <c r="P613" s="37">
        <f>IF(I613=0,0,H613/I613)</f>
        <v>0</v>
      </c>
    </row>
    <row r="614">
      <c r="A614" s="24" t="str">
        <v>2025-09</v>
      </c>
      <c r="B614" s="24" t="str">
        <v>비교 반영</v>
      </c>
      <c r="C614" s="24" t="str">
        <v>광주시</v>
      </c>
      <c r="D614" s="24" t="str">
        <v>상가</v>
      </c>
      <c r="E614" s="26">
        <v>17</v>
      </c>
      <c r="F614" s="26">
        <v>17</v>
      </c>
      <c r="G614" s="26">
        <v>0</v>
      </c>
      <c r="H614" s="26">
        <v>0</v>
      </c>
      <c r="I614" s="26">
        <f>G614+H614</f>
        <v>0</v>
      </c>
      <c r="J614" s="26">
        <f>SUM(F614:H614)</f>
        <v>17</v>
      </c>
      <c r="K614" s="26">
        <f>E614-J614</f>
        <v>0</v>
      </c>
      <c r="L614" s="27">
        <v>35362960000</v>
      </c>
      <c r="M614" s="45">
        <v>3427.07</v>
      </c>
      <c r="N614" s="27">
        <v>2080174118</v>
      </c>
      <c r="O614" s="27">
        <v>34111455</v>
      </c>
      <c r="P614" s="37">
        <f>IF(I614=0,0,H614/I614)</f>
        <v>0</v>
      </c>
    </row>
    <row r="615">
      <c r="A615" s="24" t="str">
        <v>2025-09</v>
      </c>
      <c r="B615" s="24" t="str">
        <v>비교 반영</v>
      </c>
      <c r="C615" s="24" t="str">
        <v>광주시</v>
      </c>
      <c r="D615" s="24" t="str">
        <v>아파트 매매</v>
      </c>
      <c r="E615" s="26">
        <v>230</v>
      </c>
      <c r="F615" s="26">
        <v>230</v>
      </c>
      <c r="G615" s="26">
        <v>0</v>
      </c>
      <c r="H615" s="26">
        <v>0</v>
      </c>
      <c r="I615" s="26">
        <f>G615+H615</f>
        <v>0</v>
      </c>
      <c r="J615" s="26">
        <f>SUM(F615:H615)</f>
        <v>230</v>
      </c>
      <c r="K615" s="26">
        <f>E615-J615</f>
        <v>0</v>
      </c>
      <c r="L615" s="27">
        <v>101967000000</v>
      </c>
      <c r="M615" s="45">
        <v>18414.119</v>
      </c>
      <c r="N615" s="27">
        <v>443334783</v>
      </c>
      <c r="O615" s="27">
        <v>18305572</v>
      </c>
      <c r="P615" s="37">
        <f>IF(I615=0,0,H615/I615)</f>
        <v>0</v>
      </c>
    </row>
    <row r="616">
      <c r="A616" s="24" t="str">
        <v>2025-09</v>
      </c>
      <c r="B616" s="24" t="str">
        <v>비교 반영</v>
      </c>
      <c r="C616" s="24" t="str">
        <v>광주시</v>
      </c>
      <c r="D616" s="24" t="str">
        <v>아파트 전월세</v>
      </c>
      <c r="E616" s="26">
        <v>298</v>
      </c>
      <c r="F616" s="26">
        <v>0</v>
      </c>
      <c r="G616" s="26">
        <v>186</v>
      </c>
      <c r="H616" s="26">
        <v>112</v>
      </c>
      <c r="I616" s="26">
        <f>G616+H616</f>
        <v>298</v>
      </c>
      <c r="J616" s="26">
        <f>SUM(F616:H616)</f>
        <v>298</v>
      </c>
      <c r="K616" s="26">
        <f>E616-J616</f>
        <v>0</v>
      </c>
      <c r="L616" s="27">
        <v>65643820000</v>
      </c>
      <c r="M616" s="45">
        <v>23304.271</v>
      </c>
      <c r="N616" s="27">
        <v>220281275</v>
      </c>
      <c r="O616" s="27">
        <v>9311785</v>
      </c>
      <c r="P616" s="37">
        <f>IF(I616=0,0,H616/I616)</f>
        <v>0.37583892617449666</v>
      </c>
    </row>
    <row r="617">
      <c r="A617" s="24" t="str">
        <v>2025-09</v>
      </c>
      <c r="B617" s="24" t="str">
        <v>비교 반영</v>
      </c>
      <c r="C617" s="24" t="str">
        <v>광주시</v>
      </c>
      <c r="D617" s="24" t="str">
        <v>오피스텔 전월세</v>
      </c>
      <c r="E617" s="26">
        <v>2</v>
      </c>
      <c r="F617" s="26">
        <v>0</v>
      </c>
      <c r="G617" s="26">
        <v>0</v>
      </c>
      <c r="H617" s="26">
        <v>2</v>
      </c>
      <c r="I617" s="26">
        <f>G617+H617</f>
        <v>2</v>
      </c>
      <c r="J617" s="26">
        <f>SUM(F617:H617)</f>
        <v>2</v>
      </c>
      <c r="K617" s="26">
        <f>E617-J617</f>
        <v>0</v>
      </c>
      <c r="L617" s="27">
        <v>13000000</v>
      </c>
      <c r="M617" s="45">
        <v>58.38</v>
      </c>
      <c r="N617" s="27">
        <v>6500000</v>
      </c>
      <c r="O617" s="27">
        <v>736129</v>
      </c>
      <c r="P617" s="37">
        <f>IF(I617=0,0,H617/I617)</f>
        <v>1</v>
      </c>
    </row>
    <row r="618">
      <c r="A618" s="24" t="str">
        <v>2025-09</v>
      </c>
      <c r="B618" s="24" t="str">
        <v>비교 반영</v>
      </c>
      <c r="C618" s="24" t="str">
        <v>광주시</v>
      </c>
      <c r="D618" s="24" t="str">
        <v>토지</v>
      </c>
      <c r="E618" s="26">
        <v>213</v>
      </c>
      <c r="F618" s="26">
        <v>213</v>
      </c>
      <c r="G618" s="26">
        <v>0</v>
      </c>
      <c r="H618" s="26">
        <v>0</v>
      </c>
      <c r="I618" s="26">
        <f>G618+H618</f>
        <v>0</v>
      </c>
      <c r="J618" s="26">
        <f>SUM(F618:H618)</f>
        <v>213</v>
      </c>
      <c r="K618" s="26">
        <f>E618-J618</f>
        <v>0</v>
      </c>
      <c r="L618" s="27">
        <v>49424470000</v>
      </c>
      <c r="M618" s="45">
        <v>134017.45</v>
      </c>
      <c r="N618" s="27">
        <v>232039765</v>
      </c>
      <c r="O618" s="27">
        <v>1219145</v>
      </c>
      <c r="P618" s="37">
        <f>IF(I618=0,0,H618/I618)</f>
        <v>0</v>
      </c>
    </row>
    <row r="619">
      <c r="A619" s="24" t="str">
        <v>2025-09</v>
      </c>
      <c r="B619" s="24" t="str">
        <v>비교 반영</v>
      </c>
      <c r="C619" s="24" t="str">
        <v>구리시</v>
      </c>
      <c r="D619" s="24" t="str">
        <v>공장창고</v>
      </c>
      <c r="E619" s="26">
        <v>4</v>
      </c>
      <c r="F619" s="26">
        <v>4</v>
      </c>
      <c r="G619" s="26">
        <v>0</v>
      </c>
      <c r="H619" s="26">
        <v>0</v>
      </c>
      <c r="I619" s="26">
        <f>G619+H619</f>
        <v>0</v>
      </c>
      <c r="J619" s="26">
        <f>SUM(F619:H619)</f>
        <v>4</v>
      </c>
      <c r="K619" s="26">
        <f>E619-J619</f>
        <v>0</v>
      </c>
      <c r="L619" s="27">
        <v>1210000000</v>
      </c>
      <c r="M619" s="45">
        <v>245.01</v>
      </c>
      <c r="N619" s="27">
        <v>302500000</v>
      </c>
      <c r="O619" s="27">
        <v>16325864</v>
      </c>
      <c r="P619" s="37">
        <f>IF(I619=0,0,H619/I619)</f>
        <v>0</v>
      </c>
    </row>
    <row r="620">
      <c r="A620" s="24" t="str">
        <v>2025-09</v>
      </c>
      <c r="B620" s="24" t="str">
        <v>비교 반영</v>
      </c>
      <c r="C620" s="24" t="str">
        <v>구리시</v>
      </c>
      <c r="D620" s="24" t="str">
        <v>다가구 매매</v>
      </c>
      <c r="E620" s="26">
        <v>2</v>
      </c>
      <c r="F620" s="26">
        <v>2</v>
      </c>
      <c r="G620" s="26">
        <v>0</v>
      </c>
      <c r="H620" s="26">
        <v>0</v>
      </c>
      <c r="I620" s="26">
        <f>G620+H620</f>
        <v>0</v>
      </c>
      <c r="J620" s="26">
        <f>SUM(F620:H620)</f>
        <v>2</v>
      </c>
      <c r="K620" s="26">
        <f>E620-J620</f>
        <v>0</v>
      </c>
      <c r="L620" s="27">
        <v>1380000000</v>
      </c>
      <c r="M620" s="45">
        <v>525.57</v>
      </c>
      <c r="N620" s="27">
        <v>690000000</v>
      </c>
      <c r="O620" s="27">
        <v>8680068</v>
      </c>
      <c r="P620" s="37">
        <f>IF(I620=0,0,H620/I620)</f>
        <v>0</v>
      </c>
    </row>
    <row r="621">
      <c r="A621" s="24" t="str">
        <v>2025-09</v>
      </c>
      <c r="B621" s="24" t="str">
        <v>비교 반영</v>
      </c>
      <c r="C621" s="24" t="str">
        <v>구리시</v>
      </c>
      <c r="D621" s="24" t="str">
        <v>다가구 전월세</v>
      </c>
      <c r="E621" s="26">
        <v>182</v>
      </c>
      <c r="F621" s="26">
        <v>0</v>
      </c>
      <c r="G621" s="26">
        <v>50</v>
      </c>
      <c r="H621" s="26">
        <v>132</v>
      </c>
      <c r="I621" s="26">
        <f>G621+H621</f>
        <v>182</v>
      </c>
      <c r="J621" s="26">
        <f>SUM(F621:H621)</f>
        <v>182</v>
      </c>
      <c r="K621" s="26">
        <f>E621-J621</f>
        <v>0</v>
      </c>
      <c r="L621" s="27">
        <v>8984940000</v>
      </c>
      <c r="M621" s="45">
        <v>7603.452</v>
      </c>
      <c r="N621" s="27">
        <v>49367802</v>
      </c>
      <c r="O621" s="27">
        <v>3906420</v>
      </c>
      <c r="P621" s="37">
        <f>IF(I621=0,0,H621/I621)</f>
        <v>0.7252747252747253</v>
      </c>
    </row>
    <row r="622">
      <c r="A622" s="24" t="str">
        <v>2025-09</v>
      </c>
      <c r="B622" s="24" t="str">
        <v>비교 반영</v>
      </c>
      <c r="C622" s="24" t="str">
        <v>구리시</v>
      </c>
      <c r="D622" s="24" t="str">
        <v>다세대 매매</v>
      </c>
      <c r="E622" s="26">
        <v>30</v>
      </c>
      <c r="F622" s="26">
        <v>30</v>
      </c>
      <c r="G622" s="26">
        <v>0</v>
      </c>
      <c r="H622" s="26">
        <v>0</v>
      </c>
      <c r="I622" s="26">
        <f>G622+H622</f>
        <v>0</v>
      </c>
      <c r="J622" s="26">
        <f>SUM(F622:H622)</f>
        <v>30</v>
      </c>
      <c r="K622" s="26">
        <f>E622-J622</f>
        <v>0</v>
      </c>
      <c r="L622" s="27">
        <v>11175500000</v>
      </c>
      <c r="M622" s="45">
        <v>1562.174</v>
      </c>
      <c r="N622" s="27">
        <v>372516667</v>
      </c>
      <c r="O622" s="27">
        <v>23648966</v>
      </c>
      <c r="P622" s="37">
        <f>IF(I622=0,0,H622/I622)</f>
        <v>0</v>
      </c>
    </row>
    <row r="623">
      <c r="A623" s="24" t="str">
        <v>2025-09</v>
      </c>
      <c r="B623" s="24" t="str">
        <v>비교 반영</v>
      </c>
      <c r="C623" s="24" t="str">
        <v>구리시</v>
      </c>
      <c r="D623" s="24" t="str">
        <v>다세대 전월세</v>
      </c>
      <c r="E623" s="26">
        <v>74</v>
      </c>
      <c r="F623" s="26">
        <v>0</v>
      </c>
      <c r="G623" s="26">
        <v>50</v>
      </c>
      <c r="H623" s="26">
        <v>24</v>
      </c>
      <c r="I623" s="26">
        <f>G623+H623</f>
        <v>74</v>
      </c>
      <c r="J623" s="26">
        <f>SUM(F623:H623)</f>
        <v>74</v>
      </c>
      <c r="K623" s="26">
        <f>E623-J623</f>
        <v>0</v>
      </c>
      <c r="L623" s="27">
        <v>10833790000</v>
      </c>
      <c r="M623" s="45">
        <v>3671.895</v>
      </c>
      <c r="N623" s="27">
        <v>146402568</v>
      </c>
      <c r="O623" s="27">
        <v>9753596</v>
      </c>
      <c r="P623" s="37">
        <f>IF(I623=0,0,H623/I623)</f>
        <v>0.32432432432432434</v>
      </c>
    </row>
    <row r="624">
      <c r="A624" s="24" t="str">
        <v>2025-09</v>
      </c>
      <c r="B624" s="24" t="str">
        <v>비교 반영</v>
      </c>
      <c r="C624" s="24" t="str">
        <v>구리시</v>
      </c>
      <c r="D624" s="24" t="str">
        <v>분양권</v>
      </c>
      <c r="E624" s="26">
        <v>1</v>
      </c>
      <c r="F624" s="26">
        <v>1</v>
      </c>
      <c r="G624" s="26">
        <v>0</v>
      </c>
      <c r="H624" s="26">
        <v>0</v>
      </c>
      <c r="I624" s="26">
        <f>G624+H624</f>
        <v>0</v>
      </c>
      <c r="J624" s="26">
        <f>SUM(F624:H624)</f>
        <v>1</v>
      </c>
      <c r="K624" s="26">
        <f>E624-J624</f>
        <v>0</v>
      </c>
      <c r="L624" s="27">
        <v>839900000</v>
      </c>
      <c r="M624" s="45">
        <v>59.105</v>
      </c>
      <c r="N624" s="27">
        <v>839900000</v>
      </c>
      <c r="O624" s="27">
        <v>46976209</v>
      </c>
      <c r="P624" s="37">
        <f>IF(I624=0,0,H624/I624)</f>
        <v>0</v>
      </c>
    </row>
    <row r="625">
      <c r="A625" s="24" t="str">
        <v>2025-09</v>
      </c>
      <c r="B625" s="24" t="str">
        <v>비교 반영</v>
      </c>
      <c r="C625" s="24" t="str">
        <v>구리시</v>
      </c>
      <c r="D625" s="24" t="str">
        <v>상가</v>
      </c>
      <c r="E625" s="26">
        <v>15</v>
      </c>
      <c r="F625" s="26">
        <v>15</v>
      </c>
      <c r="G625" s="26">
        <v>0</v>
      </c>
      <c r="H625" s="26">
        <v>0</v>
      </c>
      <c r="I625" s="26">
        <f>G625+H625</f>
        <v>0</v>
      </c>
      <c r="J625" s="26">
        <f>SUM(F625:H625)</f>
        <v>15</v>
      </c>
      <c r="K625" s="26">
        <f>E625-J625</f>
        <v>0</v>
      </c>
      <c r="L625" s="27">
        <v>4708780000</v>
      </c>
      <c r="M625" s="45">
        <v>901.85</v>
      </c>
      <c r="N625" s="27">
        <v>313918667</v>
      </c>
      <c r="O625" s="27">
        <v>17260314</v>
      </c>
      <c r="P625" s="37">
        <f>IF(I625=0,0,H625/I625)</f>
        <v>0</v>
      </c>
    </row>
    <row r="626">
      <c r="A626" s="24" t="str">
        <v>2025-09</v>
      </c>
      <c r="B626" s="24" t="str">
        <v>비교 반영</v>
      </c>
      <c r="C626" s="24" t="str">
        <v>구리시</v>
      </c>
      <c r="D626" s="24" t="str">
        <v>아파트 매매</v>
      </c>
      <c r="E626" s="26">
        <v>210</v>
      </c>
      <c r="F626" s="26">
        <v>210</v>
      </c>
      <c r="G626" s="26">
        <v>0</v>
      </c>
      <c r="H626" s="26">
        <v>0</v>
      </c>
      <c r="I626" s="26">
        <f>G626+H626</f>
        <v>0</v>
      </c>
      <c r="J626" s="26">
        <f>SUM(F626:H626)</f>
        <v>210</v>
      </c>
      <c r="K626" s="26">
        <f>E626-J626</f>
        <v>0</v>
      </c>
      <c r="L626" s="27">
        <v>138849400000</v>
      </c>
      <c r="M626" s="45">
        <v>14566.225</v>
      </c>
      <c r="N626" s="27">
        <v>661187619</v>
      </c>
      <c r="O626" s="27">
        <v>31511684</v>
      </c>
      <c r="P626" s="37">
        <f>IF(I626=0,0,H626/I626)</f>
        <v>0</v>
      </c>
    </row>
    <row r="627">
      <c r="A627" s="24" t="str">
        <v>2025-09</v>
      </c>
      <c r="B627" s="24" t="str">
        <v>비교 반영</v>
      </c>
      <c r="C627" s="24" t="str">
        <v>구리시</v>
      </c>
      <c r="D627" s="24" t="str">
        <v>아파트 전월세</v>
      </c>
      <c r="E627" s="26">
        <v>373</v>
      </c>
      <c r="F627" s="26">
        <v>0</v>
      </c>
      <c r="G627" s="26">
        <v>244</v>
      </c>
      <c r="H627" s="26">
        <v>129</v>
      </c>
      <c r="I627" s="26">
        <f>G627+H627</f>
        <v>373</v>
      </c>
      <c r="J627" s="26">
        <f>SUM(F627:H627)</f>
        <v>373</v>
      </c>
      <c r="K627" s="26">
        <f>E627-J627</f>
        <v>0</v>
      </c>
      <c r="L627" s="27">
        <v>110028290000</v>
      </c>
      <c r="M627" s="45">
        <v>25609.943</v>
      </c>
      <c r="N627" s="27">
        <v>294982011</v>
      </c>
      <c r="O627" s="27">
        <v>14202681</v>
      </c>
      <c r="P627" s="37">
        <f>IF(I627=0,0,H627/I627)</f>
        <v>0.34584450402144773</v>
      </c>
    </row>
    <row r="628">
      <c r="A628" s="24" t="str">
        <v>2025-09</v>
      </c>
      <c r="B628" s="24" t="str">
        <v>비교 반영</v>
      </c>
      <c r="C628" s="24" t="str">
        <v>구리시</v>
      </c>
      <c r="D628" s="24" t="str">
        <v>오피스텔 매매</v>
      </c>
      <c r="E628" s="26">
        <v>10</v>
      </c>
      <c r="F628" s="26">
        <v>10</v>
      </c>
      <c r="G628" s="26">
        <v>0</v>
      </c>
      <c r="H628" s="26">
        <v>0</v>
      </c>
      <c r="I628" s="26">
        <f>G628+H628</f>
        <v>0</v>
      </c>
      <c r="J628" s="26">
        <f>SUM(F628:H628)</f>
        <v>10</v>
      </c>
      <c r="K628" s="26">
        <f>E628-J628</f>
        <v>0</v>
      </c>
      <c r="L628" s="27">
        <v>1438600000</v>
      </c>
      <c r="M628" s="45">
        <v>351.568</v>
      </c>
      <c r="N628" s="27">
        <v>143860000</v>
      </c>
      <c r="O628" s="27">
        <v>13527119</v>
      </c>
      <c r="P628" s="37">
        <f>IF(I628=0,0,H628/I628)</f>
        <v>0</v>
      </c>
    </row>
    <row r="629">
      <c r="A629" s="24" t="str">
        <v>2025-09</v>
      </c>
      <c r="B629" s="24" t="str">
        <v>비교 반영</v>
      </c>
      <c r="C629" s="24" t="str">
        <v>구리시</v>
      </c>
      <c r="D629" s="24" t="str">
        <v>오피스텔 전월세</v>
      </c>
      <c r="E629" s="26">
        <v>116</v>
      </c>
      <c r="F629" s="26">
        <v>0</v>
      </c>
      <c r="G629" s="26">
        <v>30</v>
      </c>
      <c r="H629" s="26">
        <v>86</v>
      </c>
      <c r="I629" s="26">
        <f>G629+H629</f>
        <v>116</v>
      </c>
      <c r="J629" s="26">
        <f>SUM(F629:H629)</f>
        <v>116</v>
      </c>
      <c r="K629" s="26">
        <f>E629-J629</f>
        <v>0</v>
      </c>
      <c r="L629" s="27">
        <v>8838580000</v>
      </c>
      <c r="M629" s="45">
        <v>4762.54</v>
      </c>
      <c r="N629" s="27">
        <v>76194655</v>
      </c>
      <c r="O629" s="27">
        <v>6135055</v>
      </c>
      <c r="P629" s="37">
        <f>IF(I629=0,0,H629/I629)</f>
        <v>0.7413793103448276</v>
      </c>
    </row>
    <row r="630">
      <c r="A630" s="24" t="str">
        <v>2025-09</v>
      </c>
      <c r="B630" s="24" t="str">
        <v>비교 반영</v>
      </c>
      <c r="C630" s="24" t="str">
        <v>구리시</v>
      </c>
      <c r="D630" s="24" t="str">
        <v>토지</v>
      </c>
      <c r="E630" s="26">
        <v>25</v>
      </c>
      <c r="F630" s="26">
        <v>25</v>
      </c>
      <c r="G630" s="26">
        <v>0</v>
      </c>
      <c r="H630" s="26">
        <v>0</v>
      </c>
      <c r="I630" s="26">
        <f>G630+H630</f>
        <v>0</v>
      </c>
      <c r="J630" s="26">
        <f>SUM(F630:H630)</f>
        <v>25</v>
      </c>
      <c r="K630" s="26">
        <f>E630-J630</f>
        <v>0</v>
      </c>
      <c r="L630" s="27">
        <v>4228420000</v>
      </c>
      <c r="M630" s="45">
        <v>2925.48</v>
      </c>
      <c r="N630" s="27">
        <v>169136800</v>
      </c>
      <c r="O630" s="27">
        <v>4778104</v>
      </c>
      <c r="P630" s="37">
        <f>IF(I630=0,0,H630/I630)</f>
        <v>0</v>
      </c>
    </row>
    <row r="631">
      <c r="A631" s="24" t="str">
        <v>2025-09</v>
      </c>
      <c r="B631" s="24" t="str">
        <v>비교 반영</v>
      </c>
      <c r="C631" s="24" t="str">
        <v>군포시</v>
      </c>
      <c r="D631" s="24" t="str">
        <v>공장창고</v>
      </c>
      <c r="E631" s="26">
        <v>7</v>
      </c>
      <c r="F631" s="26">
        <v>7</v>
      </c>
      <c r="G631" s="26">
        <v>0</v>
      </c>
      <c r="H631" s="26">
        <v>0</v>
      </c>
      <c r="I631" s="26">
        <f>G631+H631</f>
        <v>0</v>
      </c>
      <c r="J631" s="26">
        <f>SUM(F631:H631)</f>
        <v>7</v>
      </c>
      <c r="K631" s="26">
        <f>E631-J631</f>
        <v>0</v>
      </c>
      <c r="L631" s="27">
        <v>16544250000</v>
      </c>
      <c r="M631" s="45">
        <v>7169.78</v>
      </c>
      <c r="N631" s="27">
        <v>2363464286</v>
      </c>
      <c r="O631" s="27">
        <v>7628091</v>
      </c>
      <c r="P631" s="37">
        <f>IF(I631=0,0,H631/I631)</f>
        <v>0</v>
      </c>
    </row>
    <row r="632">
      <c r="A632" s="24" t="str">
        <v>2025-09</v>
      </c>
      <c r="B632" s="24" t="str">
        <v>비교 반영</v>
      </c>
      <c r="C632" s="24" t="str">
        <v>군포시</v>
      </c>
      <c r="D632" s="24" t="str">
        <v>다가구 전월세</v>
      </c>
      <c r="E632" s="26">
        <v>196</v>
      </c>
      <c r="F632" s="26">
        <v>0</v>
      </c>
      <c r="G632" s="26">
        <v>42</v>
      </c>
      <c r="H632" s="26">
        <v>154</v>
      </c>
      <c r="I632" s="26">
        <f>G632+H632</f>
        <v>196</v>
      </c>
      <c r="J632" s="26">
        <f>SUM(F632:H632)</f>
        <v>196</v>
      </c>
      <c r="K632" s="26">
        <f>E632-J632</f>
        <v>0</v>
      </c>
      <c r="L632" s="27">
        <v>9225000000</v>
      </c>
      <c r="M632" s="45">
        <v>9836.14</v>
      </c>
      <c r="N632" s="27">
        <v>47066327</v>
      </c>
      <c r="O632" s="27">
        <v>3100390</v>
      </c>
      <c r="P632" s="37">
        <f>IF(I632=0,0,H632/I632)</f>
        <v>0.7857142857142857</v>
      </c>
    </row>
    <row r="633">
      <c r="A633" s="24" t="str">
        <v>2025-09</v>
      </c>
      <c r="B633" s="24" t="str">
        <v>비교 반영</v>
      </c>
      <c r="C633" s="24" t="str">
        <v>군포시</v>
      </c>
      <c r="D633" s="24" t="str">
        <v>다세대 매매</v>
      </c>
      <c r="E633" s="26">
        <v>31</v>
      </c>
      <c r="F633" s="26">
        <v>31</v>
      </c>
      <c r="G633" s="26">
        <v>0</v>
      </c>
      <c r="H633" s="26">
        <v>0</v>
      </c>
      <c r="I633" s="26">
        <f>G633+H633</f>
        <v>0</v>
      </c>
      <c r="J633" s="26">
        <f>SUM(F633:H633)</f>
        <v>31</v>
      </c>
      <c r="K633" s="26">
        <f>E633-J633</f>
        <v>0</v>
      </c>
      <c r="L633" s="27">
        <v>8780000000</v>
      </c>
      <c r="M633" s="45">
        <v>1446.595</v>
      </c>
      <c r="N633" s="27">
        <v>283225806</v>
      </c>
      <c r="O633" s="27">
        <v>20064214</v>
      </c>
      <c r="P633" s="37">
        <f>IF(I633=0,0,H633/I633)</f>
        <v>0</v>
      </c>
    </row>
    <row r="634">
      <c r="A634" s="24" t="str">
        <v>2025-09</v>
      </c>
      <c r="B634" s="24" t="str">
        <v>비교 반영</v>
      </c>
      <c r="C634" s="24" t="str">
        <v>군포시</v>
      </c>
      <c r="D634" s="24" t="str">
        <v>다세대 전월세</v>
      </c>
      <c r="E634" s="26">
        <v>102</v>
      </c>
      <c r="F634" s="26">
        <v>0</v>
      </c>
      <c r="G634" s="26">
        <v>45</v>
      </c>
      <c r="H634" s="26">
        <v>57</v>
      </c>
      <c r="I634" s="26">
        <f>G634+H634</f>
        <v>102</v>
      </c>
      <c r="J634" s="26">
        <f>SUM(F634:H634)</f>
        <v>102</v>
      </c>
      <c r="K634" s="26">
        <f>E634-J634</f>
        <v>0</v>
      </c>
      <c r="L634" s="27">
        <v>7837130000</v>
      </c>
      <c r="M634" s="45">
        <v>4013.617</v>
      </c>
      <c r="N634" s="27">
        <v>76834608</v>
      </c>
      <c r="O634" s="27">
        <v>6454992</v>
      </c>
      <c r="P634" s="37">
        <f>IF(I634=0,0,H634/I634)</f>
        <v>0.5588235294117647</v>
      </c>
    </row>
    <row r="635">
      <c r="A635" s="24" t="str">
        <v>2025-09</v>
      </c>
      <c r="B635" s="24" t="str">
        <v>비교 반영</v>
      </c>
      <c r="C635" s="24" t="str">
        <v>군포시</v>
      </c>
      <c r="D635" s="24" t="str">
        <v>상가</v>
      </c>
      <c r="E635" s="26">
        <v>13</v>
      </c>
      <c r="F635" s="26">
        <v>13</v>
      </c>
      <c r="G635" s="26">
        <v>0</v>
      </c>
      <c r="H635" s="26">
        <v>0</v>
      </c>
      <c r="I635" s="26">
        <f>G635+H635</f>
        <v>0</v>
      </c>
      <c r="J635" s="26">
        <f>SUM(F635:H635)</f>
        <v>13</v>
      </c>
      <c r="K635" s="26">
        <f>E635-J635</f>
        <v>0</v>
      </c>
      <c r="L635" s="27">
        <v>3664000000</v>
      </c>
      <c r="M635" s="45">
        <v>603.52</v>
      </c>
      <c r="N635" s="27">
        <v>281846154</v>
      </c>
      <c r="O635" s="27">
        <v>20069585</v>
      </c>
      <c r="P635" s="37">
        <f>IF(I635=0,0,H635/I635)</f>
        <v>0</v>
      </c>
    </row>
    <row r="636">
      <c r="A636" s="24" t="str">
        <v>2025-09</v>
      </c>
      <c r="B636" s="24" t="str">
        <v>비교 반영</v>
      </c>
      <c r="C636" s="24" t="str">
        <v>군포시</v>
      </c>
      <c r="D636" s="24" t="str">
        <v>아파트 매매</v>
      </c>
      <c r="E636" s="26">
        <v>223</v>
      </c>
      <c r="F636" s="26">
        <v>223</v>
      </c>
      <c r="G636" s="26">
        <v>0</v>
      </c>
      <c r="H636" s="26">
        <v>0</v>
      </c>
      <c r="I636" s="26">
        <f>G636+H636</f>
        <v>0</v>
      </c>
      <c r="J636" s="26">
        <f>SUM(F636:H636)</f>
        <v>223</v>
      </c>
      <c r="K636" s="26">
        <f>E636-J636</f>
        <v>0</v>
      </c>
      <c r="L636" s="27">
        <v>100180500000</v>
      </c>
      <c r="M636" s="45">
        <v>15221.677</v>
      </c>
      <c r="N636" s="27">
        <v>449239910</v>
      </c>
      <c r="O636" s="27">
        <v>21756815</v>
      </c>
      <c r="P636" s="37">
        <f>IF(I636=0,0,H636/I636)</f>
        <v>0</v>
      </c>
    </row>
    <row r="637">
      <c r="A637" s="24" t="str">
        <v>2025-09</v>
      </c>
      <c r="B637" s="24" t="str">
        <v>비교 반영</v>
      </c>
      <c r="C637" s="24" t="str">
        <v>군포시</v>
      </c>
      <c r="D637" s="24" t="str">
        <v>아파트 전월세</v>
      </c>
      <c r="E637" s="26">
        <v>505</v>
      </c>
      <c r="F637" s="26">
        <v>0</v>
      </c>
      <c r="G637" s="26">
        <v>300</v>
      </c>
      <c r="H637" s="26">
        <v>205</v>
      </c>
      <c r="I637" s="26">
        <f>G637+H637</f>
        <v>505</v>
      </c>
      <c r="J637" s="26">
        <f>SUM(F637:H637)</f>
        <v>505</v>
      </c>
      <c r="K637" s="26">
        <f>E637-J637</f>
        <v>0</v>
      </c>
      <c r="L637" s="27">
        <v>97982320000</v>
      </c>
      <c r="M637" s="45">
        <v>29463.112</v>
      </c>
      <c r="N637" s="27">
        <v>194024396</v>
      </c>
      <c r="O637" s="27">
        <v>10993695</v>
      </c>
      <c r="P637" s="37">
        <f>IF(I637=0,0,H637/I637)</f>
        <v>0.40594059405940597</v>
      </c>
    </row>
    <row r="638">
      <c r="A638" s="24" t="str">
        <v>2025-09</v>
      </c>
      <c r="B638" s="24" t="str">
        <v>비교 반영</v>
      </c>
      <c r="C638" s="24" t="str">
        <v>군포시</v>
      </c>
      <c r="D638" s="24" t="str">
        <v>오피스텔 매매</v>
      </c>
      <c r="E638" s="26">
        <v>13</v>
      </c>
      <c r="F638" s="26">
        <v>13</v>
      </c>
      <c r="G638" s="26">
        <v>0</v>
      </c>
      <c r="H638" s="26">
        <v>0</v>
      </c>
      <c r="I638" s="26">
        <f>G638+H638</f>
        <v>0</v>
      </c>
      <c r="J638" s="26">
        <f>SUM(F638:H638)</f>
        <v>13</v>
      </c>
      <c r="K638" s="26">
        <f>E638-J638</f>
        <v>0</v>
      </c>
      <c r="L638" s="27">
        <v>2147500000</v>
      </c>
      <c r="M638" s="45">
        <v>492.231</v>
      </c>
      <c r="N638" s="27">
        <v>165192308</v>
      </c>
      <c r="O638" s="27">
        <v>14422442</v>
      </c>
      <c r="P638" s="37">
        <f>IF(I638=0,0,H638/I638)</f>
        <v>0</v>
      </c>
    </row>
    <row r="639">
      <c r="A639" s="24" t="str">
        <v>2025-09</v>
      </c>
      <c r="B639" s="24" t="str">
        <v>비교 반영</v>
      </c>
      <c r="C639" s="24" t="str">
        <v>군포시</v>
      </c>
      <c r="D639" s="24" t="str">
        <v>오피스텔 전월세</v>
      </c>
      <c r="E639" s="26">
        <v>69</v>
      </c>
      <c r="F639" s="26">
        <v>0</v>
      </c>
      <c r="G639" s="26">
        <v>26</v>
      </c>
      <c r="H639" s="26">
        <v>43</v>
      </c>
      <c r="I639" s="26">
        <f>G639+H639</f>
        <v>69</v>
      </c>
      <c r="J639" s="26">
        <f>SUM(F639:H639)</f>
        <v>69</v>
      </c>
      <c r="K639" s="26">
        <f>E639-J639</f>
        <v>0</v>
      </c>
      <c r="L639" s="27">
        <v>6341370000</v>
      </c>
      <c r="M639" s="45">
        <v>2383.72</v>
      </c>
      <c r="N639" s="27">
        <v>91903913</v>
      </c>
      <c r="O639" s="27">
        <v>8794324</v>
      </c>
      <c r="P639" s="37">
        <f>IF(I639=0,0,H639/I639)</f>
        <v>0.6231884057971014</v>
      </c>
    </row>
    <row r="640">
      <c r="A640" s="24" t="str">
        <v>2025-09</v>
      </c>
      <c r="B640" s="24" t="str">
        <v>비교 반영</v>
      </c>
      <c r="C640" s="24" t="str">
        <v>군포시</v>
      </c>
      <c r="D640" s="24" t="str">
        <v>토지</v>
      </c>
      <c r="E640" s="26">
        <v>9</v>
      </c>
      <c r="F640" s="26">
        <v>9</v>
      </c>
      <c r="G640" s="26">
        <v>0</v>
      </c>
      <c r="H640" s="26">
        <v>0</v>
      </c>
      <c r="I640" s="26">
        <f>G640+H640</f>
        <v>0</v>
      </c>
      <c r="J640" s="26">
        <f>SUM(F640:H640)</f>
        <v>9</v>
      </c>
      <c r="K640" s="26">
        <f>E640-J640</f>
        <v>0</v>
      </c>
      <c r="L640" s="27">
        <v>13529090000</v>
      </c>
      <c r="M640" s="45">
        <v>5340.07</v>
      </c>
      <c r="N640" s="27">
        <v>1503232222</v>
      </c>
      <c r="O640" s="27">
        <v>8375220</v>
      </c>
      <c r="P640" s="37">
        <f>IF(I640=0,0,H640/I640)</f>
        <v>0</v>
      </c>
    </row>
    <row r="641">
      <c r="A641" s="24" t="str">
        <v>2025-09</v>
      </c>
      <c r="B641" s="24" t="str">
        <v>비교 반영</v>
      </c>
      <c r="C641" s="24" t="str">
        <v>김포시</v>
      </c>
      <c r="D641" s="24" t="str">
        <v>공장창고</v>
      </c>
      <c r="E641" s="26">
        <v>14</v>
      </c>
      <c r="F641" s="26">
        <v>14</v>
      </c>
      <c r="G641" s="26">
        <v>0</v>
      </c>
      <c r="H641" s="26">
        <v>0</v>
      </c>
      <c r="I641" s="26">
        <f>G641+H641</f>
        <v>0</v>
      </c>
      <c r="J641" s="26">
        <f>SUM(F641:H641)</f>
        <v>14</v>
      </c>
      <c r="K641" s="26">
        <f>E641-J641</f>
        <v>0</v>
      </c>
      <c r="L641" s="27">
        <v>28830640000</v>
      </c>
      <c r="M641" s="45">
        <v>11903.12</v>
      </c>
      <c r="N641" s="27">
        <v>2059331429</v>
      </c>
      <c r="O641" s="27">
        <v>8006968</v>
      </c>
      <c r="P641" s="37">
        <f>IF(I641=0,0,H641/I641)</f>
        <v>0</v>
      </c>
    </row>
    <row r="642">
      <c r="A642" s="24" t="str">
        <v>2025-09</v>
      </c>
      <c r="B642" s="24" t="str">
        <v>비교 반영</v>
      </c>
      <c r="C642" s="24" t="str">
        <v>김포시</v>
      </c>
      <c r="D642" s="24" t="str">
        <v>다가구 매매</v>
      </c>
      <c r="E642" s="26">
        <v>9</v>
      </c>
      <c r="F642" s="26">
        <v>9</v>
      </c>
      <c r="G642" s="26">
        <v>0</v>
      </c>
      <c r="H642" s="26">
        <v>0</v>
      </c>
      <c r="I642" s="26">
        <f>G642+H642</f>
        <v>0</v>
      </c>
      <c r="J642" s="26">
        <f>SUM(F642:H642)</f>
        <v>9</v>
      </c>
      <c r="K642" s="26">
        <f>E642-J642</f>
        <v>0</v>
      </c>
      <c r="L642" s="27">
        <v>3913900000</v>
      </c>
      <c r="M642" s="45">
        <v>977.3</v>
      </c>
      <c r="N642" s="27">
        <v>434877778</v>
      </c>
      <c r="O642" s="27">
        <v>13239038</v>
      </c>
      <c r="P642" s="37">
        <f>IF(I642=0,0,H642/I642)</f>
        <v>0</v>
      </c>
    </row>
    <row r="643">
      <c r="A643" s="24" t="str">
        <v>2025-09</v>
      </c>
      <c r="B643" s="24" t="str">
        <v>비교 반영</v>
      </c>
      <c r="C643" s="24" t="str">
        <v>김포시</v>
      </c>
      <c r="D643" s="24" t="str">
        <v>다가구 전월세</v>
      </c>
      <c r="E643" s="26">
        <v>288</v>
      </c>
      <c r="F643" s="26">
        <v>0</v>
      </c>
      <c r="G643" s="26">
        <v>43</v>
      </c>
      <c r="H643" s="26">
        <v>245</v>
      </c>
      <c r="I643" s="26">
        <f>G643+H643</f>
        <v>288</v>
      </c>
      <c r="J643" s="26">
        <f>SUM(F643:H643)</f>
        <v>288</v>
      </c>
      <c r="K643" s="26">
        <f>E643-J643</f>
        <v>0</v>
      </c>
      <c r="L643" s="27">
        <v>7214500000</v>
      </c>
      <c r="M643" s="45">
        <v>12015.832</v>
      </c>
      <c r="N643" s="27">
        <v>25050347</v>
      </c>
      <c r="O643" s="27">
        <v>1984847</v>
      </c>
      <c r="P643" s="37">
        <f>IF(I643=0,0,H643/I643)</f>
        <v>0.8506944444444444</v>
      </c>
    </row>
    <row r="644">
      <c r="A644" s="24" t="str">
        <v>2025-09</v>
      </c>
      <c r="B644" s="24" t="str">
        <v>비교 반영</v>
      </c>
      <c r="C644" s="24" t="str">
        <v>김포시</v>
      </c>
      <c r="D644" s="24" t="str">
        <v>다세대 매매</v>
      </c>
      <c r="E644" s="26">
        <v>51</v>
      </c>
      <c r="F644" s="26">
        <v>51</v>
      </c>
      <c r="G644" s="26">
        <v>0</v>
      </c>
      <c r="H644" s="26">
        <v>0</v>
      </c>
      <c r="I644" s="26">
        <f>G644+H644</f>
        <v>0</v>
      </c>
      <c r="J644" s="26">
        <f>SUM(F644:H644)</f>
        <v>51</v>
      </c>
      <c r="K644" s="26">
        <f>E644-J644</f>
        <v>0</v>
      </c>
      <c r="L644" s="27">
        <v>13222250000</v>
      </c>
      <c r="M644" s="45">
        <v>2602.558</v>
      </c>
      <c r="N644" s="27">
        <v>259259804</v>
      </c>
      <c r="O644" s="27">
        <v>16794982</v>
      </c>
      <c r="P644" s="37">
        <f>IF(I644=0,0,H644/I644)</f>
        <v>0</v>
      </c>
    </row>
    <row r="645">
      <c r="A645" s="24" t="str">
        <v>2025-09</v>
      </c>
      <c r="B645" s="24" t="str">
        <v>비교 반영</v>
      </c>
      <c r="C645" s="24" t="str">
        <v>김포시</v>
      </c>
      <c r="D645" s="24" t="str">
        <v>다세대 전월세</v>
      </c>
      <c r="E645" s="26">
        <v>52</v>
      </c>
      <c r="F645" s="26">
        <v>0</v>
      </c>
      <c r="G645" s="26">
        <v>18</v>
      </c>
      <c r="H645" s="26">
        <v>34</v>
      </c>
      <c r="I645" s="26">
        <f>G645+H645</f>
        <v>52</v>
      </c>
      <c r="J645" s="26">
        <f>SUM(F645:H645)</f>
        <v>52</v>
      </c>
      <c r="K645" s="26">
        <f>E645-J645</f>
        <v>0</v>
      </c>
      <c r="L645" s="27">
        <v>5664900000</v>
      </c>
      <c r="M645" s="45">
        <v>3115.54</v>
      </c>
      <c r="N645" s="27">
        <v>108940385</v>
      </c>
      <c r="O645" s="27">
        <v>6010817</v>
      </c>
      <c r="P645" s="37">
        <f>IF(I645=0,0,H645/I645)</f>
        <v>0.6538461538461539</v>
      </c>
    </row>
    <row r="646">
      <c r="A646" s="24" t="str">
        <v>2025-09</v>
      </c>
      <c r="B646" s="24" t="str">
        <v>비교 반영</v>
      </c>
      <c r="C646" s="24" t="str">
        <v>김포시</v>
      </c>
      <c r="D646" s="24" t="str">
        <v>분양권</v>
      </c>
      <c r="E646" s="26">
        <v>16</v>
      </c>
      <c r="F646" s="26">
        <v>16</v>
      </c>
      <c r="G646" s="26">
        <v>0</v>
      </c>
      <c r="H646" s="26">
        <v>0</v>
      </c>
      <c r="I646" s="26">
        <f>G646+H646</f>
        <v>0</v>
      </c>
      <c r="J646" s="26">
        <f>SUM(F646:H646)</f>
        <v>16</v>
      </c>
      <c r="K646" s="26">
        <f>E646-J646</f>
        <v>0</v>
      </c>
      <c r="L646" s="27">
        <v>9573070000</v>
      </c>
      <c r="M646" s="45">
        <v>1112.304</v>
      </c>
      <c r="N646" s="27">
        <v>598316875</v>
      </c>
      <c r="O646" s="27">
        <v>28451315</v>
      </c>
      <c r="P646" s="37">
        <f>IF(I646=0,0,H646/I646)</f>
        <v>0</v>
      </c>
    </row>
    <row r="647">
      <c r="A647" s="24" t="str">
        <v>2025-09</v>
      </c>
      <c r="B647" s="24" t="str">
        <v>비교 반영</v>
      </c>
      <c r="C647" s="24" t="str">
        <v>김포시</v>
      </c>
      <c r="D647" s="24" t="str">
        <v>상가</v>
      </c>
      <c r="E647" s="26">
        <v>28</v>
      </c>
      <c r="F647" s="26">
        <v>28</v>
      </c>
      <c r="G647" s="26">
        <v>0</v>
      </c>
      <c r="H647" s="26">
        <v>0</v>
      </c>
      <c r="I647" s="26">
        <f>G647+H647</f>
        <v>0</v>
      </c>
      <c r="J647" s="26">
        <f>SUM(F647:H647)</f>
        <v>28</v>
      </c>
      <c r="K647" s="26">
        <f>E647-J647</f>
        <v>0</v>
      </c>
      <c r="L647" s="27">
        <v>16428420000</v>
      </c>
      <c r="M647" s="45">
        <v>5851.78</v>
      </c>
      <c r="N647" s="27">
        <v>586729286</v>
      </c>
      <c r="O647" s="27">
        <v>9280736</v>
      </c>
      <c r="P647" s="37">
        <f>IF(I647=0,0,H647/I647)</f>
        <v>0</v>
      </c>
    </row>
    <row r="648">
      <c r="A648" s="24" t="str">
        <v>2025-09</v>
      </c>
      <c r="B648" s="24" t="str">
        <v>비교 반영</v>
      </c>
      <c r="C648" s="24" t="str">
        <v>김포시</v>
      </c>
      <c r="D648" s="24" t="str">
        <v>아파트 매매</v>
      </c>
      <c r="E648" s="26">
        <v>333</v>
      </c>
      <c r="F648" s="26">
        <v>333</v>
      </c>
      <c r="G648" s="26">
        <v>0</v>
      </c>
      <c r="H648" s="26">
        <v>0</v>
      </c>
      <c r="I648" s="26">
        <f>G648+H648</f>
        <v>0</v>
      </c>
      <c r="J648" s="26">
        <f>SUM(F648:H648)</f>
        <v>333</v>
      </c>
      <c r="K648" s="26">
        <f>E648-J648</f>
        <v>0</v>
      </c>
      <c r="L648" s="27">
        <v>149602400000</v>
      </c>
      <c r="M648" s="45">
        <v>28112.805</v>
      </c>
      <c r="N648" s="27">
        <v>449256456</v>
      </c>
      <c r="O648" s="27">
        <v>17591748</v>
      </c>
      <c r="P648" s="37">
        <f>IF(I648=0,0,H648/I648)</f>
        <v>0</v>
      </c>
    </row>
    <row r="649">
      <c r="A649" s="24" t="str">
        <v>2025-09</v>
      </c>
      <c r="B649" s="24" t="str">
        <v>비교 반영</v>
      </c>
      <c r="C649" s="24" t="str">
        <v>김포시</v>
      </c>
      <c r="D649" s="24" t="str">
        <v>아파트 전월세</v>
      </c>
      <c r="E649" s="26">
        <v>943</v>
      </c>
      <c r="F649" s="26">
        <v>0</v>
      </c>
      <c r="G649" s="26">
        <v>431</v>
      </c>
      <c r="H649" s="26">
        <v>512</v>
      </c>
      <c r="I649" s="26">
        <f>G649+H649</f>
        <v>943</v>
      </c>
      <c r="J649" s="26">
        <f>SUM(F649:H649)</f>
        <v>943</v>
      </c>
      <c r="K649" s="26">
        <f>E649-J649</f>
        <v>0</v>
      </c>
      <c r="L649" s="27">
        <v>164473460000</v>
      </c>
      <c r="M649" s="45">
        <v>71646.724</v>
      </c>
      <c r="N649" s="27">
        <v>174415122</v>
      </c>
      <c r="O649" s="27">
        <v>7588817</v>
      </c>
      <c r="P649" s="37">
        <f>IF(I649=0,0,H649/I649)</f>
        <v>0.542948038176034</v>
      </c>
    </row>
    <row r="650">
      <c r="A650" s="24" t="str">
        <v>2025-09</v>
      </c>
      <c r="B650" s="24" t="str">
        <v>비교 반영</v>
      </c>
      <c r="C650" s="24" t="str">
        <v>김포시</v>
      </c>
      <c r="D650" s="24" t="str">
        <v>오피스텔 매매</v>
      </c>
      <c r="E650" s="26">
        <v>13</v>
      </c>
      <c r="F650" s="26">
        <v>13</v>
      </c>
      <c r="G650" s="26">
        <v>0</v>
      </c>
      <c r="H650" s="26">
        <v>0</v>
      </c>
      <c r="I650" s="26">
        <f>G650+H650</f>
        <v>0</v>
      </c>
      <c r="J650" s="26">
        <f>SUM(F650:H650)</f>
        <v>13</v>
      </c>
      <c r="K650" s="26">
        <f>E650-J650</f>
        <v>0</v>
      </c>
      <c r="L650" s="27">
        <v>1272000000</v>
      </c>
      <c r="M650" s="45">
        <v>350.406</v>
      </c>
      <c r="N650" s="27">
        <v>97846154</v>
      </c>
      <c r="O650" s="27">
        <v>12000247</v>
      </c>
      <c r="P650" s="37">
        <f>IF(I650=0,0,H650/I650)</f>
        <v>0</v>
      </c>
    </row>
    <row r="651">
      <c r="A651" s="24" t="str">
        <v>2025-09</v>
      </c>
      <c r="B651" s="24" t="str">
        <v>비교 반영</v>
      </c>
      <c r="C651" s="24" t="str">
        <v>김포시</v>
      </c>
      <c r="D651" s="24" t="str">
        <v>오피스텔 전월세</v>
      </c>
      <c r="E651" s="26">
        <v>378</v>
      </c>
      <c r="F651" s="26">
        <v>0</v>
      </c>
      <c r="G651" s="26">
        <v>107</v>
      </c>
      <c r="H651" s="26">
        <v>271</v>
      </c>
      <c r="I651" s="26">
        <f>G651+H651</f>
        <v>378</v>
      </c>
      <c r="J651" s="26">
        <f>SUM(F651:H651)</f>
        <v>378</v>
      </c>
      <c r="K651" s="26">
        <f>E651-J651</f>
        <v>0</v>
      </c>
      <c r="L651" s="27">
        <v>15649360000</v>
      </c>
      <c r="M651" s="45">
        <v>10188.11</v>
      </c>
      <c r="N651" s="27">
        <v>41400423</v>
      </c>
      <c r="O651" s="27">
        <v>5077823</v>
      </c>
      <c r="P651" s="37">
        <f>IF(I651=0,0,H651/I651)</f>
        <v>0.716931216931217</v>
      </c>
    </row>
    <row r="652">
      <c r="A652" s="24" t="str">
        <v>2025-09</v>
      </c>
      <c r="B652" s="24" t="str">
        <v>비교 반영</v>
      </c>
      <c r="C652" s="24" t="str">
        <v>김포시</v>
      </c>
      <c r="D652" s="24" t="str">
        <v>토지</v>
      </c>
      <c r="E652" s="26">
        <v>196</v>
      </c>
      <c r="F652" s="26">
        <v>196</v>
      </c>
      <c r="G652" s="26">
        <v>0</v>
      </c>
      <c r="H652" s="26">
        <v>0</v>
      </c>
      <c r="I652" s="26">
        <f>G652+H652</f>
        <v>0</v>
      </c>
      <c r="J652" s="26">
        <f>SUM(F652:H652)</f>
        <v>196</v>
      </c>
      <c r="K652" s="26">
        <f>E652-J652</f>
        <v>0</v>
      </c>
      <c r="L652" s="27">
        <v>27064610000</v>
      </c>
      <c r="M652" s="45">
        <v>83036.87</v>
      </c>
      <c r="N652" s="27">
        <v>138084745</v>
      </c>
      <c r="O652" s="27">
        <v>1077471</v>
      </c>
      <c r="P652" s="37">
        <f>IF(I652=0,0,H652/I652)</f>
        <v>0</v>
      </c>
    </row>
    <row r="653">
      <c r="A653" s="24" t="str">
        <v>2025-09</v>
      </c>
      <c r="B653" s="24" t="str">
        <v>비교 반영</v>
      </c>
      <c r="C653" s="24" t="str">
        <v>남양주시</v>
      </c>
      <c r="D653" s="24" t="str">
        <v>공장창고</v>
      </c>
      <c r="E653" s="26">
        <v>16</v>
      </c>
      <c r="F653" s="26">
        <v>16</v>
      </c>
      <c r="G653" s="26">
        <v>0</v>
      </c>
      <c r="H653" s="26">
        <v>0</v>
      </c>
      <c r="I653" s="26">
        <f>G653+H653</f>
        <v>0</v>
      </c>
      <c r="J653" s="26">
        <f>SUM(F653:H653)</f>
        <v>16</v>
      </c>
      <c r="K653" s="26">
        <f>E653-J653</f>
        <v>0</v>
      </c>
      <c r="L653" s="27">
        <v>17091800000</v>
      </c>
      <c r="M653" s="45">
        <v>3694.46</v>
      </c>
      <c r="N653" s="27">
        <v>1068237500</v>
      </c>
      <c r="O653" s="27">
        <v>15293660</v>
      </c>
      <c r="P653" s="37">
        <f>IF(I653=0,0,H653/I653)</f>
        <v>0</v>
      </c>
    </row>
    <row r="654">
      <c r="A654" s="24" t="str">
        <v>2025-09</v>
      </c>
      <c r="B654" s="24" t="str">
        <v>비교 반영</v>
      </c>
      <c r="C654" s="24" t="str">
        <v>남양주시</v>
      </c>
      <c r="D654" s="24" t="str">
        <v>다가구 매매</v>
      </c>
      <c r="E654" s="26">
        <v>15</v>
      </c>
      <c r="F654" s="26">
        <v>15</v>
      </c>
      <c r="G654" s="26">
        <v>0</v>
      </c>
      <c r="H654" s="26">
        <v>0</v>
      </c>
      <c r="I654" s="26">
        <f>G654+H654</f>
        <v>0</v>
      </c>
      <c r="J654" s="26">
        <f>SUM(F654:H654)</f>
        <v>15</v>
      </c>
      <c r="K654" s="26">
        <f>E654-J654</f>
        <v>0</v>
      </c>
      <c r="L654" s="27">
        <v>9687930000</v>
      </c>
      <c r="M654" s="45">
        <v>3088.69</v>
      </c>
      <c r="N654" s="27">
        <v>645862000</v>
      </c>
      <c r="O654" s="27">
        <v>10368866</v>
      </c>
      <c r="P654" s="37">
        <f>IF(I654=0,0,H654/I654)</f>
        <v>0</v>
      </c>
    </row>
    <row r="655">
      <c r="A655" s="24" t="str">
        <v>2025-09</v>
      </c>
      <c r="B655" s="24" t="str">
        <v>비교 반영</v>
      </c>
      <c r="C655" s="24" t="str">
        <v>남양주시</v>
      </c>
      <c r="D655" s="24" t="str">
        <v>다가구 전월세</v>
      </c>
      <c r="E655" s="26">
        <v>423</v>
      </c>
      <c r="F655" s="26">
        <v>0</v>
      </c>
      <c r="G655" s="26">
        <v>99</v>
      </c>
      <c r="H655" s="26">
        <v>324</v>
      </c>
      <c r="I655" s="26">
        <f>G655+H655</f>
        <v>423</v>
      </c>
      <c r="J655" s="26">
        <f>SUM(F655:H655)</f>
        <v>423</v>
      </c>
      <c r="K655" s="26">
        <f>E655-J655</f>
        <v>0</v>
      </c>
      <c r="L655" s="27">
        <v>31287570000</v>
      </c>
      <c r="M655" s="45">
        <v>21094.036</v>
      </c>
      <c r="N655" s="27">
        <v>73965887</v>
      </c>
      <c r="O655" s="27">
        <v>4903281</v>
      </c>
      <c r="P655" s="37">
        <f>IF(I655=0,0,H655/I655)</f>
        <v>0.7659574468085106</v>
      </c>
    </row>
    <row r="656">
      <c r="A656" s="24" t="str">
        <v>2025-09</v>
      </c>
      <c r="B656" s="24" t="str">
        <v>비교 반영</v>
      </c>
      <c r="C656" s="24" t="str">
        <v>남양주시</v>
      </c>
      <c r="D656" s="24" t="str">
        <v>다세대 매매</v>
      </c>
      <c r="E656" s="26">
        <v>106</v>
      </c>
      <c r="F656" s="26">
        <v>106</v>
      </c>
      <c r="G656" s="26">
        <v>0</v>
      </c>
      <c r="H656" s="26">
        <v>0</v>
      </c>
      <c r="I656" s="26">
        <f>G656+H656</f>
        <v>0</v>
      </c>
      <c r="J656" s="26">
        <f>SUM(F656:H656)</f>
        <v>106</v>
      </c>
      <c r="K656" s="26">
        <f>E656-J656</f>
        <v>0</v>
      </c>
      <c r="L656" s="27">
        <v>15671460000</v>
      </c>
      <c r="M656" s="45">
        <v>5865.096</v>
      </c>
      <c r="N656" s="27">
        <v>147843962</v>
      </c>
      <c r="O656" s="27">
        <v>8833014</v>
      </c>
      <c r="P656" s="37">
        <f>IF(I656=0,0,H656/I656)</f>
        <v>0</v>
      </c>
    </row>
    <row r="657">
      <c r="A657" s="24" t="str">
        <v>2025-09</v>
      </c>
      <c r="B657" s="24" t="str">
        <v>비교 반영</v>
      </c>
      <c r="C657" s="24" t="str">
        <v>남양주시</v>
      </c>
      <c r="D657" s="24" t="str">
        <v>다세대 전월세</v>
      </c>
      <c r="E657" s="26">
        <v>285</v>
      </c>
      <c r="F657" s="26">
        <v>0</v>
      </c>
      <c r="G657" s="26">
        <v>109</v>
      </c>
      <c r="H657" s="26">
        <v>176</v>
      </c>
      <c r="I657" s="26">
        <f>G657+H657</f>
        <v>285</v>
      </c>
      <c r="J657" s="26">
        <f>SUM(F657:H657)</f>
        <v>285</v>
      </c>
      <c r="K657" s="26">
        <f>E657-J657</f>
        <v>0</v>
      </c>
      <c r="L657" s="27">
        <v>16804150000</v>
      </c>
      <c r="M657" s="45">
        <v>14747.679</v>
      </c>
      <c r="N657" s="27">
        <v>58961930</v>
      </c>
      <c r="O657" s="27">
        <v>3766756</v>
      </c>
      <c r="P657" s="37">
        <f>IF(I657=0,0,H657/I657)</f>
        <v>0.6175438596491228</v>
      </c>
    </row>
    <row r="658">
      <c r="A658" s="24" t="str">
        <v>2025-09</v>
      </c>
      <c r="B658" s="24" t="str">
        <v>비교 반영</v>
      </c>
      <c r="C658" s="24" t="str">
        <v>남양주시</v>
      </c>
      <c r="D658" s="24" t="str">
        <v>분양권</v>
      </c>
      <c r="E658" s="26">
        <v>9</v>
      </c>
      <c r="F658" s="26">
        <v>9</v>
      </c>
      <c r="G658" s="26">
        <v>0</v>
      </c>
      <c r="H658" s="26">
        <v>0</v>
      </c>
      <c r="I658" s="26">
        <f>G658+H658</f>
        <v>0</v>
      </c>
      <c r="J658" s="26">
        <f>SUM(F658:H658)</f>
        <v>9</v>
      </c>
      <c r="K658" s="26">
        <f>E658-J658</f>
        <v>0</v>
      </c>
      <c r="L658" s="27">
        <v>5207890000</v>
      </c>
      <c r="M658" s="45">
        <v>643.183</v>
      </c>
      <c r="N658" s="27">
        <v>578654444</v>
      </c>
      <c r="O658" s="27">
        <v>26767133</v>
      </c>
      <c r="P658" s="37">
        <f>IF(I658=0,0,H658/I658)</f>
        <v>0</v>
      </c>
    </row>
    <row r="659">
      <c r="A659" s="24" t="str">
        <v>2025-09</v>
      </c>
      <c r="B659" s="24" t="str">
        <v>비교 반영</v>
      </c>
      <c r="C659" s="24" t="str">
        <v>남양주시</v>
      </c>
      <c r="D659" s="24" t="str">
        <v>상가</v>
      </c>
      <c r="E659" s="26">
        <v>42</v>
      </c>
      <c r="F659" s="26">
        <v>42</v>
      </c>
      <c r="G659" s="26">
        <v>0</v>
      </c>
      <c r="H659" s="26">
        <v>0</v>
      </c>
      <c r="I659" s="26">
        <f>G659+H659</f>
        <v>0</v>
      </c>
      <c r="J659" s="26">
        <f>SUM(F659:H659)</f>
        <v>42</v>
      </c>
      <c r="K659" s="26">
        <f>E659-J659</f>
        <v>0</v>
      </c>
      <c r="L659" s="27">
        <v>33663500000</v>
      </c>
      <c r="M659" s="45">
        <v>9731.73</v>
      </c>
      <c r="N659" s="27">
        <v>801511905</v>
      </c>
      <c r="O659" s="27">
        <v>11435201</v>
      </c>
      <c r="P659" s="37">
        <f>IF(I659=0,0,H659/I659)</f>
        <v>0</v>
      </c>
    </row>
    <row r="660">
      <c r="A660" s="24" t="str">
        <v>2025-09</v>
      </c>
      <c r="B660" s="24" t="str">
        <v>비교 반영</v>
      </c>
      <c r="C660" s="24" t="str">
        <v>남양주시</v>
      </c>
      <c r="D660" s="24" t="str">
        <v>아파트 매매</v>
      </c>
      <c r="E660" s="26">
        <v>535</v>
      </c>
      <c r="F660" s="26">
        <v>535</v>
      </c>
      <c r="G660" s="26">
        <v>0</v>
      </c>
      <c r="H660" s="26">
        <v>0</v>
      </c>
      <c r="I660" s="26">
        <f>G660+H660</f>
        <v>0</v>
      </c>
      <c r="J660" s="26">
        <f>SUM(F660:H660)</f>
        <v>535</v>
      </c>
      <c r="K660" s="26">
        <f>E660-J660</f>
        <v>0</v>
      </c>
      <c r="L660" s="27">
        <v>273729360000</v>
      </c>
      <c r="M660" s="45">
        <v>43843.491</v>
      </c>
      <c r="N660" s="27">
        <v>511643664</v>
      </c>
      <c r="O660" s="27">
        <v>20639105</v>
      </c>
      <c r="P660" s="37">
        <f>IF(I660=0,0,H660/I660)</f>
        <v>0</v>
      </c>
    </row>
    <row r="661">
      <c r="A661" s="24" t="str">
        <v>2025-09</v>
      </c>
      <c r="B661" s="24" t="str">
        <v>비교 반영</v>
      </c>
      <c r="C661" s="24" t="str">
        <v>남양주시</v>
      </c>
      <c r="D661" s="24" t="str">
        <v>아파트 전월세</v>
      </c>
      <c r="E661" s="26">
        <v>3037</v>
      </c>
      <c r="F661" s="26">
        <v>0</v>
      </c>
      <c r="G661" s="26">
        <v>831</v>
      </c>
      <c r="H661" s="26">
        <v>2206</v>
      </c>
      <c r="I661" s="26">
        <f>G661+H661</f>
        <v>3037</v>
      </c>
      <c r="J661" s="26">
        <f>SUM(F661:H661)</f>
        <v>3037</v>
      </c>
      <c r="K661" s="26">
        <f>E661-J661</f>
        <v>0</v>
      </c>
      <c r="L661" s="27">
        <v>383292710000</v>
      </c>
      <c r="M661" s="45">
        <v>168392.474</v>
      </c>
      <c r="N661" s="27">
        <v>126207675</v>
      </c>
      <c r="O661" s="27">
        <v>7524584</v>
      </c>
      <c r="P661" s="37">
        <f>IF(I661=0,0,H661/I661)</f>
        <v>0.7263747118867303</v>
      </c>
    </row>
    <row r="662">
      <c r="A662" s="24" t="str">
        <v>2025-09</v>
      </c>
      <c r="B662" s="24" t="str">
        <v>비교 반영</v>
      </c>
      <c r="C662" s="24" t="str">
        <v>남양주시</v>
      </c>
      <c r="D662" s="24" t="str">
        <v>오피스텔 매매</v>
      </c>
      <c r="E662" s="26">
        <v>15</v>
      </c>
      <c r="F662" s="26">
        <v>15</v>
      </c>
      <c r="G662" s="26">
        <v>0</v>
      </c>
      <c r="H662" s="26">
        <v>0</v>
      </c>
      <c r="I662" s="26">
        <f>G662+H662</f>
        <v>0</v>
      </c>
      <c r="J662" s="26">
        <f>SUM(F662:H662)</f>
        <v>15</v>
      </c>
      <c r="K662" s="26">
        <f>E662-J662</f>
        <v>0</v>
      </c>
      <c r="L662" s="27">
        <v>1642000000</v>
      </c>
      <c r="M662" s="45">
        <v>341.616</v>
      </c>
      <c r="N662" s="27">
        <v>109466667</v>
      </c>
      <c r="O662" s="27">
        <v>15889475</v>
      </c>
      <c r="P662" s="37">
        <f>IF(I662=0,0,H662/I662)</f>
        <v>0</v>
      </c>
    </row>
    <row r="663">
      <c r="A663" s="24" t="str">
        <v>2025-09</v>
      </c>
      <c r="B663" s="24" t="str">
        <v>비교 반영</v>
      </c>
      <c r="C663" s="24" t="str">
        <v>남양주시</v>
      </c>
      <c r="D663" s="24" t="str">
        <v>오피스텔 전월세</v>
      </c>
      <c r="E663" s="26">
        <v>221</v>
      </c>
      <c r="F663" s="26">
        <v>0</v>
      </c>
      <c r="G663" s="26">
        <v>60</v>
      </c>
      <c r="H663" s="26">
        <v>161</v>
      </c>
      <c r="I663" s="26">
        <f>G663+H663</f>
        <v>221</v>
      </c>
      <c r="J663" s="26">
        <f>SUM(F663:H663)</f>
        <v>221</v>
      </c>
      <c r="K663" s="26">
        <f>E663-J663</f>
        <v>0</v>
      </c>
      <c r="L663" s="27">
        <v>20485430000</v>
      </c>
      <c r="M663" s="45">
        <v>8874.49</v>
      </c>
      <c r="N663" s="27">
        <v>92694253</v>
      </c>
      <c r="O663" s="27">
        <v>7630909</v>
      </c>
      <c r="P663" s="37">
        <f>IF(I663=0,0,H663/I663)</f>
        <v>0.7285067873303167</v>
      </c>
    </row>
    <row r="664">
      <c r="A664" s="24" t="str">
        <v>2025-09</v>
      </c>
      <c r="B664" s="24" t="str">
        <v>비교 반영</v>
      </c>
      <c r="C664" s="24" t="str">
        <v>남양주시</v>
      </c>
      <c r="D664" s="24" t="str">
        <v>토지</v>
      </c>
      <c r="E664" s="26">
        <v>296</v>
      </c>
      <c r="F664" s="26">
        <v>296</v>
      </c>
      <c r="G664" s="26">
        <v>0</v>
      </c>
      <c r="H664" s="26">
        <v>0</v>
      </c>
      <c r="I664" s="26">
        <f>G664+H664</f>
        <v>0</v>
      </c>
      <c r="J664" s="26">
        <f>SUM(F664:H664)</f>
        <v>296</v>
      </c>
      <c r="K664" s="26">
        <f>E664-J664</f>
        <v>0</v>
      </c>
      <c r="L664" s="27">
        <v>63194740000</v>
      </c>
      <c r="M664" s="45">
        <v>142079.75</v>
      </c>
      <c r="N664" s="27">
        <v>213495743</v>
      </c>
      <c r="O664" s="27">
        <v>1470359</v>
      </c>
      <c r="P664" s="37">
        <f>IF(I664=0,0,H664/I664)</f>
        <v>0</v>
      </c>
    </row>
    <row r="665">
      <c r="A665" s="24" t="str">
        <v>2025-09</v>
      </c>
      <c r="B665" s="24" t="str">
        <v>비교 반영</v>
      </c>
      <c r="C665" s="24" t="str">
        <v>동두천시</v>
      </c>
      <c r="D665" s="24" t="str">
        <v>공장창고</v>
      </c>
      <c r="E665" s="26">
        <v>2</v>
      </c>
      <c r="F665" s="26">
        <v>2</v>
      </c>
      <c r="G665" s="26">
        <v>0</v>
      </c>
      <c r="H665" s="26">
        <v>0</v>
      </c>
      <c r="I665" s="26">
        <f>G665+H665</f>
        <v>0</v>
      </c>
      <c r="J665" s="26">
        <f>SUM(F665:H665)</f>
        <v>2</v>
      </c>
      <c r="K665" s="26">
        <f>E665-J665</f>
        <v>0</v>
      </c>
      <c r="L665" s="27">
        <v>991210000</v>
      </c>
      <c r="M665" s="45">
        <v>762.2</v>
      </c>
      <c r="N665" s="27">
        <v>495605000</v>
      </c>
      <c r="O665" s="27">
        <v>4299039</v>
      </c>
      <c r="P665" s="37">
        <f>IF(I665=0,0,H665/I665)</f>
        <v>0</v>
      </c>
    </row>
    <row r="666">
      <c r="A666" s="24" t="str">
        <v>2025-09</v>
      </c>
      <c r="B666" s="24" t="str">
        <v>비교 반영</v>
      </c>
      <c r="C666" s="24" t="str">
        <v>동두천시</v>
      </c>
      <c r="D666" s="24" t="str">
        <v>다가구 매매</v>
      </c>
      <c r="E666" s="26">
        <v>7</v>
      </c>
      <c r="F666" s="26">
        <v>7</v>
      </c>
      <c r="G666" s="26">
        <v>0</v>
      </c>
      <c r="H666" s="26">
        <v>0</v>
      </c>
      <c r="I666" s="26">
        <f>G666+H666</f>
        <v>0</v>
      </c>
      <c r="J666" s="26">
        <f>SUM(F666:H666)</f>
        <v>7</v>
      </c>
      <c r="K666" s="26">
        <f>E666-J666</f>
        <v>0</v>
      </c>
      <c r="L666" s="27">
        <v>856500000</v>
      </c>
      <c r="M666" s="45">
        <v>534.63</v>
      </c>
      <c r="N666" s="27">
        <v>122357143</v>
      </c>
      <c r="O666" s="27">
        <v>5296008</v>
      </c>
      <c r="P666" s="37">
        <f>IF(I666=0,0,H666/I666)</f>
        <v>0</v>
      </c>
    </row>
    <row r="667">
      <c r="A667" s="24" t="str">
        <v>2025-09</v>
      </c>
      <c r="B667" s="24" t="str">
        <v>비교 반영</v>
      </c>
      <c r="C667" s="24" t="str">
        <v>동두천시</v>
      </c>
      <c r="D667" s="24" t="str">
        <v>다가구 전월세</v>
      </c>
      <c r="E667" s="26">
        <v>41</v>
      </c>
      <c r="F667" s="26">
        <v>0</v>
      </c>
      <c r="G667" s="26">
        <v>8</v>
      </c>
      <c r="H667" s="26">
        <v>33</v>
      </c>
      <c r="I667" s="26">
        <f>G667+H667</f>
        <v>41</v>
      </c>
      <c r="J667" s="26">
        <f>SUM(F667:H667)</f>
        <v>41</v>
      </c>
      <c r="K667" s="26">
        <f>E667-J667</f>
        <v>0</v>
      </c>
      <c r="L667" s="27">
        <v>955500000</v>
      </c>
      <c r="M667" s="45">
        <v>2511.802</v>
      </c>
      <c r="N667" s="27">
        <v>23304878</v>
      </c>
      <c r="O667" s="27">
        <v>1257534</v>
      </c>
      <c r="P667" s="37">
        <f>IF(I667=0,0,H667/I667)</f>
        <v>0.8048780487804879</v>
      </c>
    </row>
    <row r="668">
      <c r="A668" s="24" t="str">
        <v>2025-09</v>
      </c>
      <c r="B668" s="24" t="str">
        <v>비교 반영</v>
      </c>
      <c r="C668" s="24" t="str">
        <v>동두천시</v>
      </c>
      <c r="D668" s="24" t="str">
        <v>다세대 매매</v>
      </c>
      <c r="E668" s="26">
        <v>26</v>
      </c>
      <c r="F668" s="26">
        <v>26</v>
      </c>
      <c r="G668" s="26">
        <v>0</v>
      </c>
      <c r="H668" s="26">
        <v>0</v>
      </c>
      <c r="I668" s="26">
        <f>G668+H668</f>
        <v>0</v>
      </c>
      <c r="J668" s="26">
        <f>SUM(F668:H668)</f>
        <v>26</v>
      </c>
      <c r="K668" s="26">
        <f>E668-J668</f>
        <v>0</v>
      </c>
      <c r="L668" s="27">
        <v>1356500000</v>
      </c>
      <c r="M668" s="45">
        <v>1436.906</v>
      </c>
      <c r="N668" s="27">
        <v>52173077</v>
      </c>
      <c r="O668" s="27">
        <v>3120801</v>
      </c>
      <c r="P668" s="37">
        <f>IF(I668=0,0,H668/I668)</f>
        <v>0</v>
      </c>
    </row>
    <row r="669">
      <c r="A669" s="24" t="str">
        <v>2025-09</v>
      </c>
      <c r="B669" s="24" t="str">
        <v>비교 반영</v>
      </c>
      <c r="C669" s="24" t="str">
        <v>동두천시</v>
      </c>
      <c r="D669" s="24" t="str">
        <v>다세대 전월세</v>
      </c>
      <c r="E669" s="26">
        <v>55</v>
      </c>
      <c r="F669" s="26">
        <v>0</v>
      </c>
      <c r="G669" s="26">
        <v>13</v>
      </c>
      <c r="H669" s="26">
        <v>42</v>
      </c>
      <c r="I669" s="26">
        <f>G669+H669</f>
        <v>55</v>
      </c>
      <c r="J669" s="26">
        <f>SUM(F669:H669)</f>
        <v>55</v>
      </c>
      <c r="K669" s="26">
        <f>E669-J669</f>
        <v>0</v>
      </c>
      <c r="L669" s="27">
        <v>1201180000</v>
      </c>
      <c r="M669" s="45">
        <v>2508.98</v>
      </c>
      <c r="N669" s="27">
        <v>21839636</v>
      </c>
      <c r="O669" s="27">
        <v>1582652</v>
      </c>
      <c r="P669" s="37">
        <f>IF(I669=0,0,H669/I669)</f>
        <v>0.7636363636363637</v>
      </c>
    </row>
    <row r="670">
      <c r="A670" s="24" t="str">
        <v>2025-09</v>
      </c>
      <c r="B670" s="24" t="str">
        <v>비교 반영</v>
      </c>
      <c r="C670" s="24" t="str">
        <v>동두천시</v>
      </c>
      <c r="D670" s="24" t="str">
        <v>상가</v>
      </c>
      <c r="E670" s="26">
        <v>6</v>
      </c>
      <c r="F670" s="26">
        <v>6</v>
      </c>
      <c r="G670" s="26">
        <v>0</v>
      </c>
      <c r="H670" s="26">
        <v>0</v>
      </c>
      <c r="I670" s="26">
        <f>G670+H670</f>
        <v>0</v>
      </c>
      <c r="J670" s="26">
        <f>SUM(F670:H670)</f>
        <v>6</v>
      </c>
      <c r="K670" s="26">
        <f>E670-J670</f>
        <v>0</v>
      </c>
      <c r="L670" s="27">
        <v>763800000</v>
      </c>
      <c r="M670" s="45">
        <v>427.61</v>
      </c>
      <c r="N670" s="27">
        <v>127300000</v>
      </c>
      <c r="O670" s="27">
        <v>5904816</v>
      </c>
      <c r="P670" s="37">
        <f>IF(I670=0,0,H670/I670)</f>
        <v>0</v>
      </c>
    </row>
    <row r="671">
      <c r="A671" s="24" t="str">
        <v>2025-09</v>
      </c>
      <c r="B671" s="24" t="str">
        <v>비교 반영</v>
      </c>
      <c r="C671" s="24" t="str">
        <v>동두천시</v>
      </c>
      <c r="D671" s="24" t="str">
        <v>아파트 매매</v>
      </c>
      <c r="E671" s="26">
        <v>74</v>
      </c>
      <c r="F671" s="26">
        <v>74</v>
      </c>
      <c r="G671" s="26">
        <v>0</v>
      </c>
      <c r="H671" s="26">
        <v>0</v>
      </c>
      <c r="I671" s="26">
        <f>G671+H671</f>
        <v>0</v>
      </c>
      <c r="J671" s="26">
        <f>SUM(F671:H671)</f>
        <v>74</v>
      </c>
      <c r="K671" s="26">
        <f>E671-J671</f>
        <v>0</v>
      </c>
      <c r="L671" s="27">
        <v>11496710000</v>
      </c>
      <c r="M671" s="45">
        <v>4785.214</v>
      </c>
      <c r="N671" s="27">
        <v>155360946</v>
      </c>
      <c r="O671" s="27">
        <v>7942310</v>
      </c>
      <c r="P671" s="37">
        <f>IF(I671=0,0,H671/I671)</f>
        <v>0</v>
      </c>
    </row>
    <row r="672">
      <c r="A672" s="24" t="str">
        <v>2025-09</v>
      </c>
      <c r="B672" s="24" t="str">
        <v>비교 반영</v>
      </c>
      <c r="C672" s="24" t="str">
        <v>동두천시</v>
      </c>
      <c r="D672" s="24" t="str">
        <v>아파트 전월세</v>
      </c>
      <c r="E672" s="26">
        <v>126</v>
      </c>
      <c r="F672" s="26">
        <v>0</v>
      </c>
      <c r="G672" s="26">
        <v>64</v>
      </c>
      <c r="H672" s="26">
        <v>62</v>
      </c>
      <c r="I672" s="26">
        <f>G672+H672</f>
        <v>126</v>
      </c>
      <c r="J672" s="26">
        <f>SUM(F672:H672)</f>
        <v>126</v>
      </c>
      <c r="K672" s="26">
        <f>E672-J672</f>
        <v>0</v>
      </c>
      <c r="L672" s="27">
        <v>9774880000</v>
      </c>
      <c r="M672" s="45">
        <v>8172.445</v>
      </c>
      <c r="N672" s="27">
        <v>77578413</v>
      </c>
      <c r="O672" s="27">
        <v>3953976</v>
      </c>
      <c r="P672" s="37">
        <f>IF(I672=0,0,H672/I672)</f>
        <v>0.49206349206349204</v>
      </c>
    </row>
    <row r="673">
      <c r="A673" s="24" t="str">
        <v>2025-09</v>
      </c>
      <c r="B673" s="24" t="str">
        <v>비교 반영</v>
      </c>
      <c r="C673" s="24" t="str">
        <v>동두천시</v>
      </c>
      <c r="D673" s="24" t="str">
        <v>오피스텔 전월세</v>
      </c>
      <c r="E673" s="26">
        <v>11</v>
      </c>
      <c r="F673" s="26">
        <v>0</v>
      </c>
      <c r="G673" s="26">
        <v>3</v>
      </c>
      <c r="H673" s="26">
        <v>8</v>
      </c>
      <c r="I673" s="26">
        <f>G673+H673</f>
        <v>11</v>
      </c>
      <c r="J673" s="26">
        <f>SUM(F673:H673)</f>
        <v>11</v>
      </c>
      <c r="K673" s="26">
        <f>E673-J673</f>
        <v>0</v>
      </c>
      <c r="L673" s="27">
        <v>535500000</v>
      </c>
      <c r="M673" s="45">
        <v>658.12</v>
      </c>
      <c r="N673" s="27">
        <v>48681818</v>
      </c>
      <c r="O673" s="27">
        <v>2689856</v>
      </c>
      <c r="P673" s="37">
        <f>IF(I673=0,0,H673/I673)</f>
        <v>0.7272727272727273</v>
      </c>
    </row>
    <row r="674">
      <c r="A674" s="24" t="str">
        <v>2025-09</v>
      </c>
      <c r="B674" s="24" t="str">
        <v>비교 반영</v>
      </c>
      <c r="C674" s="24" t="str">
        <v>동두천시</v>
      </c>
      <c r="D674" s="24" t="str">
        <v>토지</v>
      </c>
      <c r="E674" s="26">
        <v>36</v>
      </c>
      <c r="F674" s="26">
        <v>36</v>
      </c>
      <c r="G674" s="26">
        <v>0</v>
      </c>
      <c r="H674" s="26">
        <v>0</v>
      </c>
      <c r="I674" s="26">
        <f>G674+H674</f>
        <v>0</v>
      </c>
      <c r="J674" s="26">
        <f>SUM(F674:H674)</f>
        <v>36</v>
      </c>
      <c r="K674" s="26">
        <f>E674-J674</f>
        <v>0</v>
      </c>
      <c r="L674" s="27">
        <v>3942300000</v>
      </c>
      <c r="M674" s="45">
        <v>35696.85</v>
      </c>
      <c r="N674" s="27">
        <v>109508333</v>
      </c>
      <c r="O674" s="27">
        <v>365085</v>
      </c>
      <c r="P674" s="37">
        <f>IF(I674=0,0,H674/I674)</f>
        <v>0</v>
      </c>
    </row>
    <row r="675">
      <c r="A675" s="24" t="str">
        <v>2025-09</v>
      </c>
      <c r="B675" s="24" t="str">
        <v>비교 반영</v>
      </c>
      <c r="C675" s="24" t="str">
        <v>부천시 소사구</v>
      </c>
      <c r="D675" s="24" t="str">
        <v>공장창고</v>
      </c>
      <c r="E675" s="26">
        <v>3</v>
      </c>
      <c r="F675" s="26">
        <v>3</v>
      </c>
      <c r="G675" s="26">
        <v>0</v>
      </c>
      <c r="H675" s="26">
        <v>0</v>
      </c>
      <c r="I675" s="26">
        <f>G675+H675</f>
        <v>0</v>
      </c>
      <c r="J675" s="26">
        <f>SUM(F675:H675)</f>
        <v>3</v>
      </c>
      <c r="K675" s="26">
        <f>E675-J675</f>
        <v>0</v>
      </c>
      <c r="L675" s="27">
        <v>3377000000</v>
      </c>
      <c r="M675" s="45">
        <v>1326.28</v>
      </c>
      <c r="N675" s="27">
        <v>1125666667</v>
      </c>
      <c r="O675" s="27">
        <v>8417254</v>
      </c>
      <c r="P675" s="37">
        <f>IF(I675=0,0,H675/I675)</f>
        <v>0</v>
      </c>
    </row>
    <row r="676">
      <c r="A676" s="24" t="str">
        <v>2025-09</v>
      </c>
      <c r="B676" s="24" t="str">
        <v>비교 반영</v>
      </c>
      <c r="C676" s="24" t="str">
        <v>부천시 소사구</v>
      </c>
      <c r="D676" s="24" t="str">
        <v>다가구 매매</v>
      </c>
      <c r="E676" s="26">
        <v>4</v>
      </c>
      <c r="F676" s="26">
        <v>4</v>
      </c>
      <c r="G676" s="26">
        <v>0</v>
      </c>
      <c r="H676" s="26">
        <v>0</v>
      </c>
      <c r="I676" s="26">
        <f>G676+H676</f>
        <v>0</v>
      </c>
      <c r="J676" s="26">
        <f>SUM(F676:H676)</f>
        <v>4</v>
      </c>
      <c r="K676" s="26">
        <f>E676-J676</f>
        <v>0</v>
      </c>
      <c r="L676" s="27">
        <v>1228000000</v>
      </c>
      <c r="M676" s="45">
        <v>632.37</v>
      </c>
      <c r="N676" s="27">
        <v>307000000</v>
      </c>
      <c r="O676" s="27">
        <v>6419508</v>
      </c>
      <c r="P676" s="37">
        <f>IF(I676=0,0,H676/I676)</f>
        <v>0</v>
      </c>
    </row>
    <row r="677">
      <c r="A677" s="24" t="str">
        <v>2025-09</v>
      </c>
      <c r="B677" s="24" t="str">
        <v>비교 반영</v>
      </c>
      <c r="C677" s="24" t="str">
        <v>부천시 소사구</v>
      </c>
      <c r="D677" s="24" t="str">
        <v>다가구 전월세</v>
      </c>
      <c r="E677" s="26">
        <v>145</v>
      </c>
      <c r="F677" s="26">
        <v>0</v>
      </c>
      <c r="G677" s="26">
        <v>45</v>
      </c>
      <c r="H677" s="26">
        <v>100</v>
      </c>
      <c r="I677" s="26">
        <f>G677+H677</f>
        <v>145</v>
      </c>
      <c r="J677" s="26">
        <f>SUM(F677:H677)</f>
        <v>145</v>
      </c>
      <c r="K677" s="26">
        <f>E677-J677</f>
        <v>0</v>
      </c>
      <c r="L677" s="27">
        <v>7214060000</v>
      </c>
      <c r="M677" s="45">
        <v>8240.63</v>
      </c>
      <c r="N677" s="27">
        <v>49752138</v>
      </c>
      <c r="O677" s="27">
        <v>2893969</v>
      </c>
      <c r="P677" s="37">
        <f>IF(I677=0,0,H677/I677)</f>
        <v>0.6896551724137931</v>
      </c>
    </row>
    <row r="678">
      <c r="A678" s="24" t="str">
        <v>2025-09</v>
      </c>
      <c r="B678" s="24" t="str">
        <v>비교 반영</v>
      </c>
      <c r="C678" s="24" t="str">
        <v>부천시 소사구</v>
      </c>
      <c r="D678" s="24" t="str">
        <v>다세대 매매</v>
      </c>
      <c r="E678" s="26">
        <v>44</v>
      </c>
      <c r="F678" s="26">
        <v>44</v>
      </c>
      <c r="G678" s="26">
        <v>0</v>
      </c>
      <c r="H678" s="26">
        <v>0</v>
      </c>
      <c r="I678" s="26">
        <f>G678+H678</f>
        <v>0</v>
      </c>
      <c r="J678" s="26">
        <f>SUM(F678:H678)</f>
        <v>44</v>
      </c>
      <c r="K678" s="26">
        <f>E678-J678</f>
        <v>0</v>
      </c>
      <c r="L678" s="27">
        <v>7338030000</v>
      </c>
      <c r="M678" s="45">
        <v>2035.03</v>
      </c>
      <c r="N678" s="27">
        <v>166773409</v>
      </c>
      <c r="O678" s="27">
        <v>11920193</v>
      </c>
      <c r="P678" s="37">
        <f>IF(I678=0,0,H678/I678)</f>
        <v>0</v>
      </c>
    </row>
    <row r="679">
      <c r="A679" s="24" t="str">
        <v>2025-09</v>
      </c>
      <c r="B679" s="24" t="str">
        <v>비교 반영</v>
      </c>
      <c r="C679" s="24" t="str">
        <v>부천시 소사구</v>
      </c>
      <c r="D679" s="24" t="str">
        <v>다세대 전월세</v>
      </c>
      <c r="E679" s="26">
        <v>87</v>
      </c>
      <c r="F679" s="26">
        <v>0</v>
      </c>
      <c r="G679" s="26">
        <v>38</v>
      </c>
      <c r="H679" s="26">
        <v>49</v>
      </c>
      <c r="I679" s="26">
        <f>G679+H679</f>
        <v>87</v>
      </c>
      <c r="J679" s="26">
        <f>SUM(F679:H679)</f>
        <v>87</v>
      </c>
      <c r="K679" s="26">
        <f>E679-J679</f>
        <v>0</v>
      </c>
      <c r="L679" s="27">
        <v>6228700000</v>
      </c>
      <c r="M679" s="45">
        <v>4298.479</v>
      </c>
      <c r="N679" s="27">
        <v>71594253</v>
      </c>
      <c r="O679" s="27">
        <v>4790239</v>
      </c>
      <c r="P679" s="37">
        <f>IF(I679=0,0,H679/I679)</f>
        <v>0.5632183908045977</v>
      </c>
    </row>
    <row r="680">
      <c r="A680" s="24" t="str">
        <v>2025-09</v>
      </c>
      <c r="B680" s="24" t="str">
        <v>비교 반영</v>
      </c>
      <c r="C680" s="24" t="str">
        <v>부천시 소사구</v>
      </c>
      <c r="D680" s="24" t="str">
        <v>분양권</v>
      </c>
      <c r="E680" s="26">
        <v>15</v>
      </c>
      <c r="F680" s="26">
        <v>15</v>
      </c>
      <c r="G680" s="26">
        <v>0</v>
      </c>
      <c r="H680" s="26">
        <v>0</v>
      </c>
      <c r="I680" s="26">
        <f>G680+H680</f>
        <v>0</v>
      </c>
      <c r="J680" s="26">
        <f>SUM(F680:H680)</f>
        <v>15</v>
      </c>
      <c r="K680" s="26">
        <f>E680-J680</f>
        <v>0</v>
      </c>
      <c r="L680" s="27">
        <v>12043420000</v>
      </c>
      <c r="M680" s="45">
        <v>1238.764</v>
      </c>
      <c r="N680" s="27">
        <v>802894667</v>
      </c>
      <c r="O680" s="27">
        <v>32139259</v>
      </c>
      <c r="P680" s="37">
        <f>IF(I680=0,0,H680/I680)</f>
        <v>0</v>
      </c>
    </row>
    <row r="681">
      <c r="A681" s="24" t="str">
        <v>2025-09</v>
      </c>
      <c r="B681" s="24" t="str">
        <v>비교 반영</v>
      </c>
      <c r="C681" s="24" t="str">
        <v>부천시 소사구</v>
      </c>
      <c r="D681" s="24" t="str">
        <v>상가</v>
      </c>
      <c r="E681" s="26">
        <v>9</v>
      </c>
      <c r="F681" s="26">
        <v>9</v>
      </c>
      <c r="G681" s="26">
        <v>0</v>
      </c>
      <c r="H681" s="26">
        <v>0</v>
      </c>
      <c r="I681" s="26">
        <f>G681+H681</f>
        <v>0</v>
      </c>
      <c r="J681" s="26">
        <f>SUM(F681:H681)</f>
        <v>9</v>
      </c>
      <c r="K681" s="26">
        <f>E681-J681</f>
        <v>0</v>
      </c>
      <c r="L681" s="27">
        <v>2958000000</v>
      </c>
      <c r="M681" s="45">
        <v>659.52</v>
      </c>
      <c r="N681" s="27">
        <v>328666667</v>
      </c>
      <c r="O681" s="27">
        <v>14826710</v>
      </c>
      <c r="P681" s="37">
        <f>IF(I681=0,0,H681/I681)</f>
        <v>0</v>
      </c>
    </row>
    <row r="682">
      <c r="A682" s="24" t="str">
        <v>2025-09</v>
      </c>
      <c r="B682" s="24" t="str">
        <v>비교 반영</v>
      </c>
      <c r="C682" s="24" t="str">
        <v>부천시 소사구</v>
      </c>
      <c r="D682" s="24" t="str">
        <v>아파트 매매</v>
      </c>
      <c r="E682" s="26">
        <v>123</v>
      </c>
      <c r="F682" s="26">
        <v>123</v>
      </c>
      <c r="G682" s="26">
        <v>0</v>
      </c>
      <c r="H682" s="26">
        <v>0</v>
      </c>
      <c r="I682" s="26">
        <f>G682+H682</f>
        <v>0</v>
      </c>
      <c r="J682" s="26">
        <f>SUM(F682:H682)</f>
        <v>123</v>
      </c>
      <c r="K682" s="26">
        <f>E682-J682</f>
        <v>0</v>
      </c>
      <c r="L682" s="27">
        <v>59632900000</v>
      </c>
      <c r="M682" s="45">
        <v>8462.902</v>
      </c>
      <c r="N682" s="27">
        <v>484820325</v>
      </c>
      <c r="O682" s="27">
        <v>23293848</v>
      </c>
      <c r="P682" s="37">
        <f>IF(I682=0,0,H682/I682)</f>
        <v>0</v>
      </c>
    </row>
    <row r="683">
      <c r="A683" s="24" t="str">
        <v>2025-09</v>
      </c>
      <c r="B683" s="24" t="str">
        <v>비교 반영</v>
      </c>
      <c r="C683" s="24" t="str">
        <v>부천시 소사구</v>
      </c>
      <c r="D683" s="24" t="str">
        <v>아파트 전월세</v>
      </c>
      <c r="E683" s="26">
        <v>283</v>
      </c>
      <c r="F683" s="26">
        <v>0</v>
      </c>
      <c r="G683" s="26">
        <v>156</v>
      </c>
      <c r="H683" s="26">
        <v>127</v>
      </c>
      <c r="I683" s="26">
        <f>G683+H683</f>
        <v>283</v>
      </c>
      <c r="J683" s="26">
        <f>SUM(F683:H683)</f>
        <v>283</v>
      </c>
      <c r="K683" s="26">
        <f>E683-J683</f>
        <v>0</v>
      </c>
      <c r="L683" s="27">
        <v>62176760000</v>
      </c>
      <c r="M683" s="45">
        <v>19948.281</v>
      </c>
      <c r="N683" s="27">
        <v>219705866</v>
      </c>
      <c r="O683" s="27">
        <v>10303795</v>
      </c>
      <c r="P683" s="37">
        <f>IF(I683=0,0,H683/I683)</f>
        <v>0.44876325088339225</v>
      </c>
    </row>
    <row r="684">
      <c r="A684" s="24" t="str">
        <v>2025-09</v>
      </c>
      <c r="B684" s="24" t="str">
        <v>비교 반영</v>
      </c>
      <c r="C684" s="24" t="str">
        <v>부천시 소사구</v>
      </c>
      <c r="D684" s="24" t="str">
        <v>오피스텔 매매</v>
      </c>
      <c r="E684" s="26">
        <v>10</v>
      </c>
      <c r="F684" s="26">
        <v>10</v>
      </c>
      <c r="G684" s="26">
        <v>0</v>
      </c>
      <c r="H684" s="26">
        <v>0</v>
      </c>
      <c r="I684" s="26">
        <f>G684+H684</f>
        <v>0</v>
      </c>
      <c r="J684" s="26">
        <f>SUM(F684:H684)</f>
        <v>10</v>
      </c>
      <c r="K684" s="26">
        <f>E684-J684</f>
        <v>0</v>
      </c>
      <c r="L684" s="27">
        <v>2184000000</v>
      </c>
      <c r="M684" s="45">
        <v>550.46</v>
      </c>
      <c r="N684" s="27">
        <v>218400000</v>
      </c>
      <c r="O684" s="27">
        <v>13116002</v>
      </c>
      <c r="P684" s="37">
        <f>IF(I684=0,0,H684/I684)</f>
        <v>0</v>
      </c>
    </row>
    <row r="685">
      <c r="A685" s="24" t="str">
        <v>2025-09</v>
      </c>
      <c r="B685" s="24" t="str">
        <v>비교 반영</v>
      </c>
      <c r="C685" s="24" t="str">
        <v>부천시 소사구</v>
      </c>
      <c r="D685" s="24" t="str">
        <v>오피스텔 전월세</v>
      </c>
      <c r="E685" s="26">
        <v>81</v>
      </c>
      <c r="F685" s="26">
        <v>0</v>
      </c>
      <c r="G685" s="26">
        <v>31</v>
      </c>
      <c r="H685" s="26">
        <v>50</v>
      </c>
      <c r="I685" s="26">
        <f>G685+H685</f>
        <v>81</v>
      </c>
      <c r="J685" s="26">
        <f>SUM(F685:H685)</f>
        <v>81</v>
      </c>
      <c r="K685" s="26">
        <f>E685-J685</f>
        <v>0</v>
      </c>
      <c r="L685" s="27">
        <v>6919450000</v>
      </c>
      <c r="M685" s="45">
        <v>3664.44</v>
      </c>
      <c r="N685" s="27">
        <v>85425309</v>
      </c>
      <c r="O685" s="27">
        <v>6242213</v>
      </c>
      <c r="P685" s="37">
        <f>IF(I685=0,0,H685/I685)</f>
        <v>0.6172839506172839</v>
      </c>
    </row>
    <row r="686">
      <c r="A686" s="24" t="str">
        <v>2025-09</v>
      </c>
      <c r="B686" s="24" t="str">
        <v>비교 반영</v>
      </c>
      <c r="C686" s="24" t="str">
        <v>부천시 소사구</v>
      </c>
      <c r="D686" s="24" t="str">
        <v>토지</v>
      </c>
      <c r="E686" s="26">
        <v>4</v>
      </c>
      <c r="F686" s="26">
        <v>4</v>
      </c>
      <c r="G686" s="26">
        <v>0</v>
      </c>
      <c r="H686" s="26">
        <v>0</v>
      </c>
      <c r="I686" s="26">
        <f>G686+H686</f>
        <v>0</v>
      </c>
      <c r="J686" s="26">
        <f>SUM(F686:H686)</f>
        <v>4</v>
      </c>
      <c r="K686" s="26">
        <f>E686-J686</f>
        <v>0</v>
      </c>
      <c r="L686" s="27">
        <v>471460000</v>
      </c>
      <c r="M686" s="45">
        <v>2143</v>
      </c>
      <c r="N686" s="27">
        <v>117865000</v>
      </c>
      <c r="O686" s="27">
        <v>727273</v>
      </c>
      <c r="P686" s="37">
        <f>IF(I686=0,0,H686/I686)</f>
        <v>0</v>
      </c>
    </row>
    <row r="687">
      <c r="A687" s="24" t="str">
        <v>2025-09</v>
      </c>
      <c r="B687" s="24" t="str">
        <v>비교 반영</v>
      </c>
      <c r="C687" s="24" t="str">
        <v>부천시 오정구</v>
      </c>
      <c r="D687" s="24" t="str">
        <v>공장창고</v>
      </c>
      <c r="E687" s="26">
        <v>5</v>
      </c>
      <c r="F687" s="26">
        <v>5</v>
      </c>
      <c r="G687" s="26">
        <v>0</v>
      </c>
      <c r="H687" s="26">
        <v>0</v>
      </c>
      <c r="I687" s="26">
        <f>G687+H687</f>
        <v>0</v>
      </c>
      <c r="J687" s="26">
        <f>SUM(F687:H687)</f>
        <v>5</v>
      </c>
      <c r="K687" s="26">
        <f>E687-J687</f>
        <v>0</v>
      </c>
      <c r="L687" s="27">
        <v>10540000000</v>
      </c>
      <c r="M687" s="45">
        <v>3869.1</v>
      </c>
      <c r="N687" s="27">
        <v>2108000000</v>
      </c>
      <c r="O687" s="27">
        <v>9005447</v>
      </c>
      <c r="P687" s="37">
        <f>IF(I687=0,0,H687/I687)</f>
        <v>0</v>
      </c>
    </row>
    <row r="688">
      <c r="A688" s="24" t="str">
        <v>2025-09</v>
      </c>
      <c r="B688" s="24" t="str">
        <v>비교 반영</v>
      </c>
      <c r="C688" s="24" t="str">
        <v>부천시 오정구</v>
      </c>
      <c r="D688" s="24" t="str">
        <v>다가구 매매</v>
      </c>
      <c r="E688" s="26">
        <v>3</v>
      </c>
      <c r="F688" s="26">
        <v>3</v>
      </c>
      <c r="G688" s="26">
        <v>0</v>
      </c>
      <c r="H688" s="26">
        <v>0</v>
      </c>
      <c r="I688" s="26">
        <f>G688+H688</f>
        <v>0</v>
      </c>
      <c r="J688" s="26">
        <f>SUM(F688:H688)</f>
        <v>3</v>
      </c>
      <c r="K688" s="26">
        <f>E688-J688</f>
        <v>0</v>
      </c>
      <c r="L688" s="27">
        <v>3630000000</v>
      </c>
      <c r="M688" s="45">
        <v>1043.2</v>
      </c>
      <c r="N688" s="27">
        <v>1210000000</v>
      </c>
      <c r="O688" s="27">
        <v>11503067</v>
      </c>
      <c r="P688" s="37">
        <f>IF(I688=0,0,H688/I688)</f>
        <v>0</v>
      </c>
    </row>
    <row r="689">
      <c r="A689" s="24" t="str">
        <v>2025-09</v>
      </c>
      <c r="B689" s="24" t="str">
        <v>비교 반영</v>
      </c>
      <c r="C689" s="24" t="str">
        <v>부천시 오정구</v>
      </c>
      <c r="D689" s="24" t="str">
        <v>다가구 전월세</v>
      </c>
      <c r="E689" s="26">
        <v>56</v>
      </c>
      <c r="F689" s="26">
        <v>0</v>
      </c>
      <c r="G689" s="26">
        <v>13</v>
      </c>
      <c r="H689" s="26">
        <v>43</v>
      </c>
      <c r="I689" s="26">
        <f>G689+H689</f>
        <v>56</v>
      </c>
      <c r="J689" s="26">
        <f>SUM(F689:H689)</f>
        <v>56</v>
      </c>
      <c r="K689" s="26">
        <f>E689-J689</f>
        <v>0</v>
      </c>
      <c r="L689" s="27">
        <v>2593000000</v>
      </c>
      <c r="M689" s="45">
        <v>3253.84</v>
      </c>
      <c r="N689" s="27">
        <v>46303571</v>
      </c>
      <c r="O689" s="27">
        <v>2634395</v>
      </c>
      <c r="P689" s="37">
        <f>IF(I689=0,0,H689/I689)</f>
        <v>0.7678571428571429</v>
      </c>
    </row>
    <row r="690">
      <c r="A690" s="24" t="str">
        <v>2025-09</v>
      </c>
      <c r="B690" s="24" t="str">
        <v>비교 반영</v>
      </c>
      <c r="C690" s="24" t="str">
        <v>부천시 오정구</v>
      </c>
      <c r="D690" s="24" t="str">
        <v>다세대 매매</v>
      </c>
      <c r="E690" s="26">
        <v>72</v>
      </c>
      <c r="F690" s="26">
        <v>72</v>
      </c>
      <c r="G690" s="26">
        <v>0</v>
      </c>
      <c r="H690" s="26">
        <v>0</v>
      </c>
      <c r="I690" s="26">
        <f>G690+H690</f>
        <v>0</v>
      </c>
      <c r="J690" s="26">
        <f>SUM(F690:H690)</f>
        <v>72</v>
      </c>
      <c r="K690" s="26">
        <f>E690-J690</f>
        <v>0</v>
      </c>
      <c r="L690" s="27">
        <v>10700500000</v>
      </c>
      <c r="M690" s="45">
        <v>3229.375</v>
      </c>
      <c r="N690" s="27">
        <v>148618056</v>
      </c>
      <c r="O690" s="27">
        <v>10953684</v>
      </c>
      <c r="P690" s="37">
        <f>IF(I690=0,0,H690/I690)</f>
        <v>0</v>
      </c>
    </row>
    <row r="691">
      <c r="A691" s="24" t="str">
        <v>2025-09</v>
      </c>
      <c r="B691" s="24" t="str">
        <v>비교 반영</v>
      </c>
      <c r="C691" s="24" t="str">
        <v>부천시 오정구</v>
      </c>
      <c r="D691" s="24" t="str">
        <v>다세대 전월세</v>
      </c>
      <c r="E691" s="26">
        <v>197</v>
      </c>
      <c r="F691" s="26">
        <v>0</v>
      </c>
      <c r="G691" s="26">
        <v>103</v>
      </c>
      <c r="H691" s="26">
        <v>94</v>
      </c>
      <c r="I691" s="26">
        <f>G691+H691</f>
        <v>197</v>
      </c>
      <c r="J691" s="26">
        <f>SUM(F691:H691)</f>
        <v>197</v>
      </c>
      <c r="K691" s="26">
        <f>E691-J691</f>
        <v>0</v>
      </c>
      <c r="L691" s="27">
        <v>12905740000</v>
      </c>
      <c r="M691" s="45">
        <v>8652.1</v>
      </c>
      <c r="N691" s="27">
        <v>65511371</v>
      </c>
      <c r="O691" s="27">
        <v>4931011</v>
      </c>
      <c r="P691" s="37">
        <f>IF(I691=0,0,H691/I691)</f>
        <v>0.47715736040609136</v>
      </c>
    </row>
    <row r="692">
      <c r="A692" s="24" t="str">
        <v>2025-09</v>
      </c>
      <c r="B692" s="24" t="str">
        <v>비교 반영</v>
      </c>
      <c r="C692" s="24" t="str">
        <v>부천시 오정구</v>
      </c>
      <c r="D692" s="24" t="str">
        <v>분양권</v>
      </c>
      <c r="E692" s="26">
        <v>1</v>
      </c>
      <c r="F692" s="26">
        <v>1</v>
      </c>
      <c r="G692" s="26">
        <v>0</v>
      </c>
      <c r="H692" s="26">
        <v>0</v>
      </c>
      <c r="I692" s="26">
        <f>G692+H692</f>
        <v>0</v>
      </c>
      <c r="J692" s="26">
        <f>SUM(F692:H692)</f>
        <v>1</v>
      </c>
      <c r="K692" s="26">
        <f>E692-J692</f>
        <v>0</v>
      </c>
      <c r="L692" s="27">
        <v>179810000</v>
      </c>
      <c r="M692" s="45">
        <v>58.846</v>
      </c>
      <c r="N692" s="27">
        <v>179810000</v>
      </c>
      <c r="O692" s="27">
        <v>10101166</v>
      </c>
      <c r="P692" s="37">
        <f>IF(I692=0,0,H692/I692)</f>
        <v>0</v>
      </c>
    </row>
    <row r="693">
      <c r="A693" s="24" t="str">
        <v>2025-09</v>
      </c>
      <c r="B693" s="24" t="str">
        <v>비교 반영</v>
      </c>
      <c r="C693" s="24" t="str">
        <v>부천시 오정구</v>
      </c>
      <c r="D693" s="24" t="str">
        <v>상가</v>
      </c>
      <c r="E693" s="26">
        <v>10</v>
      </c>
      <c r="F693" s="26">
        <v>10</v>
      </c>
      <c r="G693" s="26">
        <v>0</v>
      </c>
      <c r="H693" s="26">
        <v>0</v>
      </c>
      <c r="I693" s="26">
        <f>G693+H693</f>
        <v>0</v>
      </c>
      <c r="J693" s="26">
        <f>SUM(F693:H693)</f>
        <v>10</v>
      </c>
      <c r="K693" s="26">
        <f>E693-J693</f>
        <v>0</v>
      </c>
      <c r="L693" s="27">
        <v>1393400000</v>
      </c>
      <c r="M693" s="45">
        <v>356.99</v>
      </c>
      <c r="N693" s="27">
        <v>139340000</v>
      </c>
      <c r="O693" s="27">
        <v>12903109</v>
      </c>
      <c r="P693" s="37">
        <f>IF(I693=0,0,H693/I693)</f>
        <v>0</v>
      </c>
    </row>
    <row r="694">
      <c r="A694" s="24" t="str">
        <v>2025-09</v>
      </c>
      <c r="B694" s="24" t="str">
        <v>비교 반영</v>
      </c>
      <c r="C694" s="24" t="str">
        <v>부천시 오정구</v>
      </c>
      <c r="D694" s="24" t="str">
        <v>아파트 매매</v>
      </c>
      <c r="E694" s="26">
        <v>61</v>
      </c>
      <c r="F694" s="26">
        <v>61</v>
      </c>
      <c r="G694" s="26">
        <v>0</v>
      </c>
      <c r="H694" s="26">
        <v>0</v>
      </c>
      <c r="I694" s="26">
        <f>G694+H694</f>
        <v>0</v>
      </c>
      <c r="J694" s="26">
        <f>SUM(F694:H694)</f>
        <v>61</v>
      </c>
      <c r="K694" s="26">
        <f>E694-J694</f>
        <v>0</v>
      </c>
      <c r="L694" s="27">
        <v>19112230000</v>
      </c>
      <c r="M694" s="45">
        <v>3458.906</v>
      </c>
      <c r="N694" s="27">
        <v>313315246</v>
      </c>
      <c r="O694" s="27">
        <v>18266158</v>
      </c>
      <c r="P694" s="37">
        <f>IF(I694=0,0,H694/I694)</f>
        <v>0</v>
      </c>
    </row>
    <row r="695">
      <c r="A695" s="24" t="str">
        <v>2025-09</v>
      </c>
      <c r="B695" s="24" t="str">
        <v>비교 반영</v>
      </c>
      <c r="C695" s="24" t="str">
        <v>부천시 오정구</v>
      </c>
      <c r="D695" s="24" t="str">
        <v>아파트 전월세</v>
      </c>
      <c r="E695" s="26">
        <v>115</v>
      </c>
      <c r="F695" s="26">
        <v>0</v>
      </c>
      <c r="G695" s="26">
        <v>70</v>
      </c>
      <c r="H695" s="26">
        <v>45</v>
      </c>
      <c r="I695" s="26">
        <f>G695+H695</f>
        <v>115</v>
      </c>
      <c r="J695" s="26">
        <f>SUM(F695:H695)</f>
        <v>115</v>
      </c>
      <c r="K695" s="26">
        <f>E695-J695</f>
        <v>0</v>
      </c>
      <c r="L695" s="27">
        <v>17149480000</v>
      </c>
      <c r="M695" s="45">
        <v>6758.838</v>
      </c>
      <c r="N695" s="27">
        <v>149125913</v>
      </c>
      <c r="O695" s="27">
        <v>8387905</v>
      </c>
      <c r="P695" s="37">
        <f>IF(I695=0,0,H695/I695)</f>
        <v>0.391304347826087</v>
      </c>
    </row>
    <row r="696">
      <c r="A696" s="24" t="str">
        <v>2025-09</v>
      </c>
      <c r="B696" s="24" t="str">
        <v>비교 반영</v>
      </c>
      <c r="C696" s="24" t="str">
        <v>부천시 오정구</v>
      </c>
      <c r="D696" s="24" t="str">
        <v>오피스텔 매매</v>
      </c>
      <c r="E696" s="26">
        <v>1</v>
      </c>
      <c r="F696" s="26">
        <v>1</v>
      </c>
      <c r="G696" s="26">
        <v>0</v>
      </c>
      <c r="H696" s="26">
        <v>0</v>
      </c>
      <c r="I696" s="26">
        <f>G696+H696</f>
        <v>0</v>
      </c>
      <c r="J696" s="26">
        <f>SUM(F696:H696)</f>
        <v>1</v>
      </c>
      <c r="K696" s="26">
        <f>E696-J696</f>
        <v>0</v>
      </c>
      <c r="L696" s="27">
        <v>190000000</v>
      </c>
      <c r="M696" s="45">
        <v>40.44</v>
      </c>
      <c r="N696" s="27">
        <v>190000000</v>
      </c>
      <c r="O696" s="27">
        <v>15531631</v>
      </c>
      <c r="P696" s="37">
        <f>IF(I696=0,0,H696/I696)</f>
        <v>0</v>
      </c>
    </row>
    <row r="697">
      <c r="A697" s="24" t="str">
        <v>2025-09</v>
      </c>
      <c r="B697" s="24" t="str">
        <v>비교 반영</v>
      </c>
      <c r="C697" s="24" t="str">
        <v>부천시 오정구</v>
      </c>
      <c r="D697" s="24" t="str">
        <v>오피스텔 전월세</v>
      </c>
      <c r="E697" s="26">
        <v>4</v>
      </c>
      <c r="F697" s="26">
        <v>0</v>
      </c>
      <c r="G697" s="26">
        <v>3</v>
      </c>
      <c r="H697" s="26">
        <v>1</v>
      </c>
      <c r="I697" s="26">
        <f>G697+H697</f>
        <v>4</v>
      </c>
      <c r="J697" s="26">
        <f>SUM(F697:H697)</f>
        <v>4</v>
      </c>
      <c r="K697" s="26">
        <f>E697-J697</f>
        <v>0</v>
      </c>
      <c r="L697" s="27">
        <v>490000000</v>
      </c>
      <c r="M697" s="45">
        <v>189.23</v>
      </c>
      <c r="N697" s="27">
        <v>122500000</v>
      </c>
      <c r="O697" s="27">
        <v>8560137</v>
      </c>
      <c r="P697" s="37">
        <f>IF(I697=0,0,H697/I697)</f>
        <v>0.25</v>
      </c>
    </row>
    <row r="698">
      <c r="A698" s="24" t="str">
        <v>2025-09</v>
      </c>
      <c r="B698" s="24" t="str">
        <v>비교 반영</v>
      </c>
      <c r="C698" s="24" t="str">
        <v>부천시 오정구</v>
      </c>
      <c r="D698" s="24" t="str">
        <v>토지</v>
      </c>
      <c r="E698" s="26">
        <v>13</v>
      </c>
      <c r="F698" s="26">
        <v>13</v>
      </c>
      <c r="G698" s="26">
        <v>0</v>
      </c>
      <c r="H698" s="26">
        <v>0</v>
      </c>
      <c r="I698" s="26">
        <f>G698+H698</f>
        <v>0</v>
      </c>
      <c r="J698" s="26">
        <f>SUM(F698:H698)</f>
        <v>13</v>
      </c>
      <c r="K698" s="26">
        <f>E698-J698</f>
        <v>0</v>
      </c>
      <c r="L698" s="27">
        <v>12516920000</v>
      </c>
      <c r="M698" s="45">
        <v>3249.62</v>
      </c>
      <c r="N698" s="27">
        <v>962840000</v>
      </c>
      <c r="O698" s="27">
        <v>12733257</v>
      </c>
      <c r="P698" s="37">
        <f>IF(I698=0,0,H698/I698)</f>
        <v>0</v>
      </c>
    </row>
    <row r="699">
      <c r="A699" s="24" t="str">
        <v>2025-09</v>
      </c>
      <c r="B699" s="24" t="str">
        <v>비교 반영</v>
      </c>
      <c r="C699" s="24" t="str">
        <v>부천시 원미구</v>
      </c>
      <c r="D699" s="24" t="str">
        <v>공장창고</v>
      </c>
      <c r="E699" s="26">
        <v>10</v>
      </c>
      <c r="F699" s="26">
        <v>10</v>
      </c>
      <c r="G699" s="26">
        <v>0</v>
      </c>
      <c r="H699" s="26">
        <v>0</v>
      </c>
      <c r="I699" s="26">
        <f>G699+H699</f>
        <v>0</v>
      </c>
      <c r="J699" s="26">
        <f>SUM(F699:H699)</f>
        <v>10</v>
      </c>
      <c r="K699" s="26">
        <f>E699-J699</f>
        <v>0</v>
      </c>
      <c r="L699" s="27">
        <v>22601410000</v>
      </c>
      <c r="M699" s="45">
        <v>2683.69</v>
      </c>
      <c r="N699" s="27">
        <v>2260141000</v>
      </c>
      <c r="O699" s="27">
        <v>27840549</v>
      </c>
      <c r="P699" s="37">
        <f>IF(I699=0,0,H699/I699)</f>
        <v>0</v>
      </c>
    </row>
    <row r="700">
      <c r="A700" s="24" t="str">
        <v>2025-09</v>
      </c>
      <c r="B700" s="24" t="str">
        <v>비교 반영</v>
      </c>
      <c r="C700" s="24" t="str">
        <v>부천시 원미구</v>
      </c>
      <c r="D700" s="24" t="str">
        <v>다가구 매매</v>
      </c>
      <c r="E700" s="26">
        <v>9</v>
      </c>
      <c r="F700" s="26">
        <v>9</v>
      </c>
      <c r="G700" s="26">
        <v>0</v>
      </c>
      <c r="H700" s="26">
        <v>0</v>
      </c>
      <c r="I700" s="26">
        <f>G700+H700</f>
        <v>0</v>
      </c>
      <c r="J700" s="26">
        <f>SUM(F700:H700)</f>
        <v>9</v>
      </c>
      <c r="K700" s="26">
        <f>E700-J700</f>
        <v>0</v>
      </c>
      <c r="L700" s="27">
        <v>4099000000</v>
      </c>
      <c r="M700" s="45">
        <v>2214.43</v>
      </c>
      <c r="N700" s="27">
        <v>455444444</v>
      </c>
      <c r="O700" s="27">
        <v>6119142</v>
      </c>
      <c r="P700" s="37">
        <f>IF(I700=0,0,H700/I700)</f>
        <v>0</v>
      </c>
    </row>
    <row r="701">
      <c r="A701" s="24" t="str">
        <v>2025-09</v>
      </c>
      <c r="B701" s="24" t="str">
        <v>비교 반영</v>
      </c>
      <c r="C701" s="24" t="str">
        <v>부천시 원미구</v>
      </c>
      <c r="D701" s="24" t="str">
        <v>다가구 전월세</v>
      </c>
      <c r="E701" s="26">
        <v>242</v>
      </c>
      <c r="F701" s="26">
        <v>0</v>
      </c>
      <c r="G701" s="26">
        <v>45</v>
      </c>
      <c r="H701" s="26">
        <v>197</v>
      </c>
      <c r="I701" s="26">
        <f>G701+H701</f>
        <v>242</v>
      </c>
      <c r="J701" s="26">
        <f>SUM(F701:H701)</f>
        <v>242</v>
      </c>
      <c r="K701" s="26">
        <f>E701-J701</f>
        <v>0</v>
      </c>
      <c r="L701" s="27">
        <v>8095500000</v>
      </c>
      <c r="M701" s="45">
        <v>12440.118</v>
      </c>
      <c r="N701" s="27">
        <v>33452479</v>
      </c>
      <c r="O701" s="27">
        <v>2151264</v>
      </c>
      <c r="P701" s="37">
        <f>IF(I701=0,0,H701/I701)</f>
        <v>0.8140495867768595</v>
      </c>
    </row>
    <row r="702">
      <c r="A702" s="24" t="str">
        <v>2025-09</v>
      </c>
      <c r="B702" s="24" t="str">
        <v>비교 반영</v>
      </c>
      <c r="C702" s="24" t="str">
        <v>부천시 원미구</v>
      </c>
      <c r="D702" s="24" t="str">
        <v>다세대 매매</v>
      </c>
      <c r="E702" s="26">
        <v>96</v>
      </c>
      <c r="F702" s="26">
        <v>96</v>
      </c>
      <c r="G702" s="26">
        <v>0</v>
      </c>
      <c r="H702" s="26">
        <v>0</v>
      </c>
      <c r="I702" s="26">
        <f>G702+H702</f>
        <v>0</v>
      </c>
      <c r="J702" s="26">
        <f>SUM(F702:H702)</f>
        <v>96</v>
      </c>
      <c r="K702" s="26">
        <f>E702-J702</f>
        <v>0</v>
      </c>
      <c r="L702" s="27">
        <v>17437580000</v>
      </c>
      <c r="M702" s="45">
        <v>4606.78</v>
      </c>
      <c r="N702" s="27">
        <v>181641458</v>
      </c>
      <c r="O702" s="27">
        <v>12513055</v>
      </c>
      <c r="P702" s="37">
        <f>IF(I702=0,0,H702/I702)</f>
        <v>0</v>
      </c>
    </row>
    <row r="703">
      <c r="A703" s="24" t="str">
        <v>2025-09</v>
      </c>
      <c r="B703" s="24" t="str">
        <v>비교 반영</v>
      </c>
      <c r="C703" s="24" t="str">
        <v>부천시 원미구</v>
      </c>
      <c r="D703" s="24" t="str">
        <v>다세대 전월세</v>
      </c>
      <c r="E703" s="26">
        <v>194</v>
      </c>
      <c r="F703" s="26">
        <v>0</v>
      </c>
      <c r="G703" s="26">
        <v>73</v>
      </c>
      <c r="H703" s="26">
        <v>121</v>
      </c>
      <c r="I703" s="26">
        <f>G703+H703</f>
        <v>194</v>
      </c>
      <c r="J703" s="26">
        <f>SUM(F703:H703)</f>
        <v>194</v>
      </c>
      <c r="K703" s="26">
        <f>E703-J703</f>
        <v>0</v>
      </c>
      <c r="L703" s="27">
        <v>10328800000</v>
      </c>
      <c r="M703" s="45">
        <v>8082.435</v>
      </c>
      <c r="N703" s="27">
        <v>53241237</v>
      </c>
      <c r="O703" s="27">
        <v>4224567</v>
      </c>
      <c r="P703" s="37">
        <f>IF(I703=0,0,H703/I703)</f>
        <v>0.6237113402061856</v>
      </c>
    </row>
    <row r="704">
      <c r="A704" s="24" t="str">
        <v>2025-09</v>
      </c>
      <c r="B704" s="24" t="str">
        <v>비교 반영</v>
      </c>
      <c r="C704" s="24" t="str">
        <v>부천시 원미구</v>
      </c>
      <c r="D704" s="24" t="str">
        <v>상가</v>
      </c>
      <c r="E704" s="26">
        <v>42</v>
      </c>
      <c r="F704" s="26">
        <v>42</v>
      </c>
      <c r="G704" s="26">
        <v>0</v>
      </c>
      <c r="H704" s="26">
        <v>0</v>
      </c>
      <c r="I704" s="26">
        <f>G704+H704</f>
        <v>0</v>
      </c>
      <c r="J704" s="26">
        <f>SUM(F704:H704)</f>
        <v>42</v>
      </c>
      <c r="K704" s="26">
        <f>E704-J704</f>
        <v>0</v>
      </c>
      <c r="L704" s="27">
        <v>16171550000</v>
      </c>
      <c r="M704" s="45">
        <v>3630.29</v>
      </c>
      <c r="N704" s="27">
        <v>385036905</v>
      </c>
      <c r="O704" s="27">
        <v>14726005</v>
      </c>
      <c r="P704" s="37">
        <f>IF(I704=0,0,H704/I704)</f>
        <v>0</v>
      </c>
    </row>
    <row r="705">
      <c r="A705" s="24" t="str">
        <v>2025-09</v>
      </c>
      <c r="B705" s="24" t="str">
        <v>비교 반영</v>
      </c>
      <c r="C705" s="24" t="str">
        <v>부천시 원미구</v>
      </c>
      <c r="D705" s="24" t="str">
        <v>아파트 매매</v>
      </c>
      <c r="E705" s="26">
        <v>308</v>
      </c>
      <c r="F705" s="26">
        <v>308</v>
      </c>
      <c r="G705" s="26">
        <v>0</v>
      </c>
      <c r="H705" s="26">
        <v>0</v>
      </c>
      <c r="I705" s="26">
        <f>G705+H705</f>
        <v>0</v>
      </c>
      <c r="J705" s="26">
        <f>SUM(F705:H705)</f>
        <v>308</v>
      </c>
      <c r="K705" s="26">
        <f>E705-J705</f>
        <v>0</v>
      </c>
      <c r="L705" s="27">
        <v>162264300000</v>
      </c>
      <c r="M705" s="45">
        <v>21702.45</v>
      </c>
      <c r="N705" s="27">
        <v>526832143</v>
      </c>
      <c r="O705" s="27">
        <v>24716605</v>
      </c>
      <c r="P705" s="37">
        <f>IF(I705=0,0,H705/I705)</f>
        <v>0</v>
      </c>
    </row>
    <row r="706">
      <c r="A706" s="24" t="str">
        <v>2025-09</v>
      </c>
      <c r="B706" s="24" t="str">
        <v>비교 반영</v>
      </c>
      <c r="C706" s="24" t="str">
        <v>부천시 원미구</v>
      </c>
      <c r="D706" s="24" t="str">
        <v>아파트 전월세</v>
      </c>
      <c r="E706" s="26">
        <v>599</v>
      </c>
      <c r="F706" s="26">
        <v>0</v>
      </c>
      <c r="G706" s="26">
        <v>353</v>
      </c>
      <c r="H706" s="26">
        <v>246</v>
      </c>
      <c r="I706" s="26">
        <f>G706+H706</f>
        <v>599</v>
      </c>
      <c r="J706" s="26">
        <f>SUM(F706:H706)</f>
        <v>599</v>
      </c>
      <c r="K706" s="26">
        <f>E706-J706</f>
        <v>0</v>
      </c>
      <c r="L706" s="27">
        <v>130525300000</v>
      </c>
      <c r="M706" s="45">
        <v>37193.167</v>
      </c>
      <c r="N706" s="27">
        <v>217905342</v>
      </c>
      <c r="O706" s="27">
        <v>11601286</v>
      </c>
      <c r="P706" s="37">
        <f>IF(I706=0,0,H706/I706)</f>
        <v>0.41068447412353926</v>
      </c>
    </row>
    <row r="707">
      <c r="A707" s="24" t="str">
        <v>2025-09</v>
      </c>
      <c r="B707" s="24" t="str">
        <v>비교 반영</v>
      </c>
      <c r="C707" s="24" t="str">
        <v>부천시 원미구</v>
      </c>
      <c r="D707" s="24" t="str">
        <v>오피스텔 매매</v>
      </c>
      <c r="E707" s="26">
        <v>62</v>
      </c>
      <c r="F707" s="26">
        <v>62</v>
      </c>
      <c r="G707" s="26">
        <v>0</v>
      </c>
      <c r="H707" s="26">
        <v>0</v>
      </c>
      <c r="I707" s="26">
        <f>G707+H707</f>
        <v>0</v>
      </c>
      <c r="J707" s="26">
        <f>SUM(F707:H707)</f>
        <v>62</v>
      </c>
      <c r="K707" s="26">
        <f>E707-J707</f>
        <v>0</v>
      </c>
      <c r="L707" s="27">
        <v>12646550000</v>
      </c>
      <c r="M707" s="45">
        <v>3089.986</v>
      </c>
      <c r="N707" s="27">
        <v>203976613</v>
      </c>
      <c r="O707" s="27">
        <v>13529762</v>
      </c>
      <c r="P707" s="37">
        <f>IF(I707=0,0,H707/I707)</f>
        <v>0</v>
      </c>
    </row>
    <row r="708">
      <c r="A708" s="24" t="str">
        <v>2025-09</v>
      </c>
      <c r="B708" s="24" t="str">
        <v>비교 반영</v>
      </c>
      <c r="C708" s="24" t="str">
        <v>부천시 원미구</v>
      </c>
      <c r="D708" s="24" t="str">
        <v>오피스텔 전월세</v>
      </c>
      <c r="E708" s="26">
        <v>275</v>
      </c>
      <c r="F708" s="26">
        <v>0</v>
      </c>
      <c r="G708" s="26">
        <v>44</v>
      </c>
      <c r="H708" s="26">
        <v>231</v>
      </c>
      <c r="I708" s="26">
        <f>G708+H708</f>
        <v>275</v>
      </c>
      <c r="J708" s="26">
        <f>SUM(F708:H708)</f>
        <v>275</v>
      </c>
      <c r="K708" s="26">
        <f>E708-J708</f>
        <v>0</v>
      </c>
      <c r="L708" s="27">
        <v>15263360000</v>
      </c>
      <c r="M708" s="45">
        <v>10867.09</v>
      </c>
      <c r="N708" s="27">
        <v>55503127</v>
      </c>
      <c r="O708" s="27">
        <v>4643137</v>
      </c>
      <c r="P708" s="37">
        <f>IF(I708=0,0,H708/I708)</f>
        <v>0.84</v>
      </c>
    </row>
    <row r="709">
      <c r="A709" s="24" t="str">
        <v>2025-09</v>
      </c>
      <c r="B709" s="24" t="str">
        <v>비교 반영</v>
      </c>
      <c r="C709" s="24" t="str">
        <v>부천시 원미구</v>
      </c>
      <c r="D709" s="24" t="str">
        <v>토지</v>
      </c>
      <c r="E709" s="26">
        <v>47</v>
      </c>
      <c r="F709" s="26">
        <v>47</v>
      </c>
      <c r="G709" s="26">
        <v>0</v>
      </c>
      <c r="H709" s="26">
        <v>0</v>
      </c>
      <c r="I709" s="26">
        <f>G709+H709</f>
        <v>0</v>
      </c>
      <c r="J709" s="26">
        <f>SUM(F709:H709)</f>
        <v>47</v>
      </c>
      <c r="K709" s="26">
        <f>E709-J709</f>
        <v>0</v>
      </c>
      <c r="L709" s="27">
        <v>12334390000</v>
      </c>
      <c r="M709" s="45">
        <v>2316.74</v>
      </c>
      <c r="N709" s="27">
        <v>262433830</v>
      </c>
      <c r="O709" s="27">
        <v>17600094</v>
      </c>
      <c r="P709" s="37">
        <f>IF(I709=0,0,H709/I709)</f>
        <v>0</v>
      </c>
    </row>
    <row r="710">
      <c r="A710" s="24" t="str">
        <v>2025-09</v>
      </c>
      <c r="B710" s="24" t="str">
        <v>비교 반영</v>
      </c>
      <c r="C710" s="24" t="str">
        <v>성남시 분당구</v>
      </c>
      <c r="D710" s="24" t="str">
        <v>공장창고</v>
      </c>
      <c r="E710" s="26">
        <v>1</v>
      </c>
      <c r="F710" s="26">
        <v>1</v>
      </c>
      <c r="G710" s="26">
        <v>0</v>
      </c>
      <c r="H710" s="26">
        <v>0</v>
      </c>
      <c r="I710" s="26">
        <f>G710+H710</f>
        <v>0</v>
      </c>
      <c r="J710" s="26">
        <f>SUM(F710:H710)</f>
        <v>1</v>
      </c>
      <c r="K710" s="26">
        <f>E710-J710</f>
        <v>0</v>
      </c>
      <c r="L710" s="27">
        <v>480000000</v>
      </c>
      <c r="M710" s="45">
        <v>149.1</v>
      </c>
      <c r="N710" s="27">
        <v>480000000</v>
      </c>
      <c r="O710" s="27">
        <v>10642366</v>
      </c>
      <c r="P710" s="37">
        <f>IF(I710=0,0,H710/I710)</f>
        <v>0</v>
      </c>
    </row>
    <row r="711">
      <c r="A711" s="24" t="str">
        <v>2025-09</v>
      </c>
      <c r="B711" s="24" t="str">
        <v>비교 반영</v>
      </c>
      <c r="C711" s="24" t="str">
        <v>성남시 분당구</v>
      </c>
      <c r="D711" s="24" t="str">
        <v>다가구 매매</v>
      </c>
      <c r="E711" s="26">
        <v>8</v>
      </c>
      <c r="F711" s="26">
        <v>8</v>
      </c>
      <c r="G711" s="26">
        <v>0</v>
      </c>
      <c r="H711" s="26">
        <v>0</v>
      </c>
      <c r="I711" s="26">
        <f>G711+H711</f>
        <v>0</v>
      </c>
      <c r="J711" s="26">
        <f>SUM(F711:H711)</f>
        <v>8</v>
      </c>
      <c r="K711" s="26">
        <f>E711-J711</f>
        <v>0</v>
      </c>
      <c r="L711" s="27">
        <v>12770000000</v>
      </c>
      <c r="M711" s="45">
        <v>3250.04</v>
      </c>
      <c r="N711" s="27">
        <v>1596250000</v>
      </c>
      <c r="O711" s="27">
        <v>12989032</v>
      </c>
      <c r="P711" s="37">
        <f>IF(I711=0,0,H711/I711)</f>
        <v>0</v>
      </c>
    </row>
    <row r="712">
      <c r="A712" s="24" t="str">
        <v>2025-09</v>
      </c>
      <c r="B712" s="24" t="str">
        <v>비교 반영</v>
      </c>
      <c r="C712" s="24" t="str">
        <v>성남시 분당구</v>
      </c>
      <c r="D712" s="24" t="str">
        <v>다가구 전월세</v>
      </c>
      <c r="E712" s="26">
        <v>427</v>
      </c>
      <c r="F712" s="26">
        <v>0</v>
      </c>
      <c r="G712" s="26">
        <v>101</v>
      </c>
      <c r="H712" s="26">
        <v>326</v>
      </c>
      <c r="I712" s="26">
        <f>G712+H712</f>
        <v>427</v>
      </c>
      <c r="J712" s="26">
        <f>SUM(F712:H712)</f>
        <v>427</v>
      </c>
      <c r="K712" s="26">
        <f>E712-J712</f>
        <v>0</v>
      </c>
      <c r="L712" s="27">
        <v>36957270000</v>
      </c>
      <c r="M712" s="45">
        <v>19300.551</v>
      </c>
      <c r="N712" s="27">
        <v>86550984</v>
      </c>
      <c r="O712" s="27">
        <v>6330016</v>
      </c>
      <c r="P712" s="37">
        <f>IF(I712=0,0,H712/I712)</f>
        <v>0.7634660421545667</v>
      </c>
    </row>
    <row r="713">
      <c r="A713" s="24" t="str">
        <v>2025-09</v>
      </c>
      <c r="B713" s="24" t="str">
        <v>비교 반영</v>
      </c>
      <c r="C713" s="24" t="str">
        <v>성남시 분당구</v>
      </c>
      <c r="D713" s="24" t="str">
        <v>다세대 매매</v>
      </c>
      <c r="E713" s="26">
        <v>44</v>
      </c>
      <c r="F713" s="26">
        <v>44</v>
      </c>
      <c r="G713" s="26">
        <v>0</v>
      </c>
      <c r="H713" s="26">
        <v>0</v>
      </c>
      <c r="I713" s="26">
        <f>G713+H713</f>
        <v>0</v>
      </c>
      <c r="J713" s="26">
        <f>SUM(F713:H713)</f>
        <v>44</v>
      </c>
      <c r="K713" s="26">
        <f>E713-J713</f>
        <v>0</v>
      </c>
      <c r="L713" s="27">
        <v>43593000000</v>
      </c>
      <c r="M713" s="45">
        <v>4210.21</v>
      </c>
      <c r="N713" s="27">
        <v>990750000</v>
      </c>
      <c r="O713" s="27">
        <v>34228479</v>
      </c>
      <c r="P713" s="37">
        <f>IF(I713=0,0,H713/I713)</f>
        <v>0</v>
      </c>
    </row>
    <row r="714">
      <c r="A714" s="24" t="str">
        <v>2025-09</v>
      </c>
      <c r="B714" s="24" t="str">
        <v>비교 반영</v>
      </c>
      <c r="C714" s="24" t="str">
        <v>성남시 분당구</v>
      </c>
      <c r="D714" s="24" t="str">
        <v>다세대 전월세</v>
      </c>
      <c r="E714" s="26">
        <v>112</v>
      </c>
      <c r="F714" s="26">
        <v>0</v>
      </c>
      <c r="G714" s="26">
        <v>78</v>
      </c>
      <c r="H714" s="26">
        <v>34</v>
      </c>
      <c r="I714" s="26">
        <f>G714+H714</f>
        <v>112</v>
      </c>
      <c r="J714" s="26">
        <f>SUM(F714:H714)</f>
        <v>112</v>
      </c>
      <c r="K714" s="26">
        <f>E714-J714</f>
        <v>0</v>
      </c>
      <c r="L714" s="27">
        <v>51890250000</v>
      </c>
      <c r="M714" s="45">
        <v>10295.503</v>
      </c>
      <c r="N714" s="27">
        <v>463305804</v>
      </c>
      <c r="O714" s="27">
        <v>16661450</v>
      </c>
      <c r="P714" s="37">
        <f>IF(I714=0,0,H714/I714)</f>
        <v>0.30357142857142855</v>
      </c>
    </row>
    <row r="715">
      <c r="A715" s="24" t="str">
        <v>2025-09</v>
      </c>
      <c r="B715" s="24" t="str">
        <v>비교 반영</v>
      </c>
      <c r="C715" s="24" t="str">
        <v>성남시 분당구</v>
      </c>
      <c r="D715" s="24" t="str">
        <v>상가</v>
      </c>
      <c r="E715" s="26">
        <v>89</v>
      </c>
      <c r="F715" s="26">
        <v>89</v>
      </c>
      <c r="G715" s="26">
        <v>0</v>
      </c>
      <c r="H715" s="26">
        <v>0</v>
      </c>
      <c r="I715" s="26">
        <f>G715+H715</f>
        <v>0</v>
      </c>
      <c r="J715" s="26">
        <f>SUM(F715:H715)</f>
        <v>89</v>
      </c>
      <c r="K715" s="26">
        <f>E715-J715</f>
        <v>0</v>
      </c>
      <c r="L715" s="27">
        <v>2111079030000</v>
      </c>
      <c r="M715" s="45">
        <v>214619.59</v>
      </c>
      <c r="N715" s="27">
        <v>23719989101</v>
      </c>
      <c r="O715" s="27">
        <v>32516945</v>
      </c>
      <c r="P715" s="37">
        <f>IF(I715=0,0,H715/I715)</f>
        <v>0</v>
      </c>
    </row>
    <row r="716">
      <c r="A716" s="24" t="str">
        <v>2025-09</v>
      </c>
      <c r="B716" s="24" t="str">
        <v>비교 반영</v>
      </c>
      <c r="C716" s="24" t="str">
        <v>성남시 분당구</v>
      </c>
      <c r="D716" s="24" t="str">
        <v>아파트 매매</v>
      </c>
      <c r="E716" s="26">
        <v>1043</v>
      </c>
      <c r="F716" s="26">
        <v>1043</v>
      </c>
      <c r="G716" s="26">
        <v>0</v>
      </c>
      <c r="H716" s="26">
        <v>0</v>
      </c>
      <c r="I716" s="26">
        <f>G716+H716</f>
        <v>0</v>
      </c>
      <c r="J716" s="26">
        <f>SUM(F716:H716)</f>
        <v>1043</v>
      </c>
      <c r="K716" s="26">
        <f>E716-J716</f>
        <v>0</v>
      </c>
      <c r="L716" s="27">
        <v>1470417980000</v>
      </c>
      <c r="M716" s="45">
        <v>86183.041</v>
      </c>
      <c r="N716" s="27">
        <v>1409796721</v>
      </c>
      <c r="O716" s="27">
        <v>56401882</v>
      </c>
      <c r="P716" s="37">
        <f>IF(I716=0,0,H716/I716)</f>
        <v>0</v>
      </c>
    </row>
    <row r="717">
      <c r="A717" s="24" t="str">
        <v>2025-09</v>
      </c>
      <c r="B717" s="24" t="str">
        <v>비교 반영</v>
      </c>
      <c r="C717" s="24" t="str">
        <v>성남시 분당구</v>
      </c>
      <c r="D717" s="24" t="str">
        <v>아파트 전월세</v>
      </c>
      <c r="E717" s="26">
        <v>1330</v>
      </c>
      <c r="F717" s="26">
        <v>0</v>
      </c>
      <c r="G717" s="26">
        <v>802</v>
      </c>
      <c r="H717" s="26">
        <v>528</v>
      </c>
      <c r="I717" s="26">
        <f>G717+H717</f>
        <v>1330</v>
      </c>
      <c r="J717" s="26">
        <f>SUM(F717:H717)</f>
        <v>1330</v>
      </c>
      <c r="K717" s="26">
        <f>E717-J717</f>
        <v>0</v>
      </c>
      <c r="L717" s="27">
        <v>642651110000</v>
      </c>
      <c r="M717" s="45">
        <v>105906.223</v>
      </c>
      <c r="N717" s="27">
        <v>483196323</v>
      </c>
      <c r="O717" s="27">
        <v>20059883</v>
      </c>
      <c r="P717" s="37">
        <f>IF(I717=0,0,H717/I717)</f>
        <v>0.3969924812030075</v>
      </c>
    </row>
    <row r="718">
      <c r="A718" s="24" t="str">
        <v>2025-09</v>
      </c>
      <c r="B718" s="24" t="str">
        <v>비교 반영</v>
      </c>
      <c r="C718" s="24" t="str">
        <v>성남시 분당구</v>
      </c>
      <c r="D718" s="24" t="str">
        <v>오피스텔 매매</v>
      </c>
      <c r="E718" s="26">
        <v>103</v>
      </c>
      <c r="F718" s="26">
        <v>103</v>
      </c>
      <c r="G718" s="26">
        <v>0</v>
      </c>
      <c r="H718" s="26">
        <v>0</v>
      </c>
      <c r="I718" s="26">
        <f>G718+H718</f>
        <v>0</v>
      </c>
      <c r="J718" s="26">
        <f>SUM(F718:H718)</f>
        <v>103</v>
      </c>
      <c r="K718" s="26">
        <f>E718-J718</f>
        <v>0</v>
      </c>
      <c r="L718" s="27">
        <v>42875800000</v>
      </c>
      <c r="M718" s="45">
        <v>5353.914</v>
      </c>
      <c r="N718" s="27">
        <v>416269903</v>
      </c>
      <c r="O718" s="27">
        <v>26473749</v>
      </c>
      <c r="P718" s="37">
        <f>IF(I718=0,0,H718/I718)</f>
        <v>0</v>
      </c>
    </row>
    <row r="719">
      <c r="A719" s="24" t="str">
        <v>2025-09</v>
      </c>
      <c r="B719" s="24" t="str">
        <v>비교 반영</v>
      </c>
      <c r="C719" s="24" t="str">
        <v>성남시 분당구</v>
      </c>
      <c r="D719" s="24" t="str">
        <v>오피스텔 전월세</v>
      </c>
      <c r="E719" s="26">
        <v>568</v>
      </c>
      <c r="F719" s="26">
        <v>0</v>
      </c>
      <c r="G719" s="26">
        <v>164</v>
      </c>
      <c r="H719" s="26">
        <v>404</v>
      </c>
      <c r="I719" s="26">
        <f>G719+H719</f>
        <v>568</v>
      </c>
      <c r="J719" s="26">
        <f>SUM(F719:H719)</f>
        <v>568</v>
      </c>
      <c r="K719" s="26">
        <f>E719-J719</f>
        <v>0</v>
      </c>
      <c r="L719" s="27">
        <v>77900610000</v>
      </c>
      <c r="M719" s="45">
        <v>24165.96</v>
      </c>
      <c r="N719" s="27">
        <v>137148961</v>
      </c>
      <c r="O719" s="27">
        <v>10656422</v>
      </c>
      <c r="P719" s="37">
        <f>IF(I719=0,0,H719/I719)</f>
        <v>0.7112676056338029</v>
      </c>
    </row>
    <row r="720">
      <c r="A720" s="24" t="str">
        <v>2025-09</v>
      </c>
      <c r="B720" s="24" t="str">
        <v>비교 반영</v>
      </c>
      <c r="C720" s="24" t="str">
        <v>성남시 분당구</v>
      </c>
      <c r="D720" s="24" t="str">
        <v>토지</v>
      </c>
      <c r="E720" s="26">
        <v>90</v>
      </c>
      <c r="F720" s="26">
        <v>90</v>
      </c>
      <c r="G720" s="26">
        <v>0</v>
      </c>
      <c r="H720" s="26">
        <v>0</v>
      </c>
      <c r="I720" s="26">
        <f>G720+H720</f>
        <v>0</v>
      </c>
      <c r="J720" s="26">
        <f>SUM(F720:H720)</f>
        <v>90</v>
      </c>
      <c r="K720" s="26">
        <f>E720-J720</f>
        <v>0</v>
      </c>
      <c r="L720" s="27">
        <v>6421870000</v>
      </c>
      <c r="M720" s="45">
        <v>5976.33</v>
      </c>
      <c r="N720" s="27">
        <v>71354111</v>
      </c>
      <c r="O720" s="27">
        <v>3552234</v>
      </c>
      <c r="P720" s="37">
        <f>IF(I720=0,0,H720/I720)</f>
        <v>0</v>
      </c>
    </row>
    <row r="721">
      <c r="A721" s="24" t="str">
        <v>2025-09</v>
      </c>
      <c r="B721" s="24" t="str">
        <v>비교 반영</v>
      </c>
      <c r="C721" s="24" t="str">
        <v>성남시 수정구</v>
      </c>
      <c r="D721" s="24" t="str">
        <v>공장창고</v>
      </c>
      <c r="E721" s="26">
        <v>1</v>
      </c>
      <c r="F721" s="26">
        <v>1</v>
      </c>
      <c r="G721" s="26">
        <v>0</v>
      </c>
      <c r="H721" s="26">
        <v>0</v>
      </c>
      <c r="I721" s="26">
        <f>G721+H721</f>
        <v>0</v>
      </c>
      <c r="J721" s="26">
        <f>SUM(F721:H721)</f>
        <v>1</v>
      </c>
      <c r="K721" s="26">
        <f>E721-J721</f>
        <v>0</v>
      </c>
      <c r="L721" s="27">
        <v>750000000</v>
      </c>
      <c r="M721" s="45">
        <v>106.68</v>
      </c>
      <c r="N721" s="27">
        <v>750000000</v>
      </c>
      <c r="O721" s="27">
        <v>23240896</v>
      </c>
      <c r="P721" s="37">
        <f>IF(I721=0,0,H721/I721)</f>
        <v>0</v>
      </c>
    </row>
    <row r="722">
      <c r="A722" s="24" t="str">
        <v>2025-09</v>
      </c>
      <c r="B722" s="24" t="str">
        <v>비교 반영</v>
      </c>
      <c r="C722" s="24" t="str">
        <v>성남시 수정구</v>
      </c>
      <c r="D722" s="24" t="str">
        <v>다가구 매매</v>
      </c>
      <c r="E722" s="26">
        <v>55</v>
      </c>
      <c r="F722" s="26">
        <v>55</v>
      </c>
      <c r="G722" s="26">
        <v>0</v>
      </c>
      <c r="H722" s="26">
        <v>0</v>
      </c>
      <c r="I722" s="26">
        <f>G722+H722</f>
        <v>0</v>
      </c>
      <c r="J722" s="26">
        <f>SUM(F722:H722)</f>
        <v>55</v>
      </c>
      <c r="K722" s="26">
        <f>E722-J722</f>
        <v>0</v>
      </c>
      <c r="L722" s="27">
        <v>37506990000</v>
      </c>
      <c r="M722" s="45">
        <v>7365.59</v>
      </c>
      <c r="N722" s="27">
        <v>681945273</v>
      </c>
      <c r="O722" s="27">
        <v>16833688</v>
      </c>
      <c r="P722" s="37">
        <f>IF(I722=0,0,H722/I722)</f>
        <v>0</v>
      </c>
    </row>
    <row r="723">
      <c r="A723" s="24" t="str">
        <v>2025-09</v>
      </c>
      <c r="B723" s="24" t="str">
        <v>비교 반영</v>
      </c>
      <c r="C723" s="24" t="str">
        <v>성남시 수정구</v>
      </c>
      <c r="D723" s="24" t="str">
        <v>다가구 전월세</v>
      </c>
      <c r="E723" s="26">
        <v>700</v>
      </c>
      <c r="F723" s="26">
        <v>0</v>
      </c>
      <c r="G723" s="26">
        <v>256</v>
      </c>
      <c r="H723" s="26">
        <v>444</v>
      </c>
      <c r="I723" s="26">
        <f>G723+H723</f>
        <v>700</v>
      </c>
      <c r="J723" s="26">
        <f>SUM(F723:H723)</f>
        <v>700</v>
      </c>
      <c r="K723" s="26">
        <f>E723-J723</f>
        <v>0</v>
      </c>
      <c r="L723" s="27">
        <v>52711040000</v>
      </c>
      <c r="M723" s="45">
        <v>29599.547</v>
      </c>
      <c r="N723" s="27">
        <v>75301486</v>
      </c>
      <c r="O723" s="27">
        <v>5886961</v>
      </c>
      <c r="P723" s="37">
        <f>IF(I723=0,0,H723/I723)</f>
        <v>0.6342857142857142</v>
      </c>
    </row>
    <row r="724">
      <c r="A724" s="24" t="str">
        <v>2025-09</v>
      </c>
      <c r="B724" s="24" t="str">
        <v>비교 반영</v>
      </c>
      <c r="C724" s="24" t="str">
        <v>성남시 수정구</v>
      </c>
      <c r="D724" s="24" t="str">
        <v>다세대 매매</v>
      </c>
      <c r="E724" s="26">
        <v>46</v>
      </c>
      <c r="F724" s="26">
        <v>46</v>
      </c>
      <c r="G724" s="26">
        <v>0</v>
      </c>
      <c r="H724" s="26">
        <v>0</v>
      </c>
      <c r="I724" s="26">
        <f>G724+H724</f>
        <v>0</v>
      </c>
      <c r="J724" s="26">
        <f>SUM(F724:H724)</f>
        <v>46</v>
      </c>
      <c r="K724" s="26">
        <f>E724-J724</f>
        <v>0</v>
      </c>
      <c r="L724" s="27">
        <v>13840400000</v>
      </c>
      <c r="M724" s="45">
        <v>2261.544</v>
      </c>
      <c r="N724" s="27">
        <v>300878261</v>
      </c>
      <c r="O724" s="27">
        <v>20231040</v>
      </c>
      <c r="P724" s="37">
        <f>IF(I724=0,0,H724/I724)</f>
        <v>0</v>
      </c>
    </row>
    <row r="725">
      <c r="A725" s="24" t="str">
        <v>2025-09</v>
      </c>
      <c r="B725" s="24" t="str">
        <v>비교 반영</v>
      </c>
      <c r="C725" s="24" t="str">
        <v>성남시 수정구</v>
      </c>
      <c r="D725" s="24" t="str">
        <v>다세대 전월세</v>
      </c>
      <c r="E725" s="26">
        <v>86</v>
      </c>
      <c r="F725" s="26">
        <v>0</v>
      </c>
      <c r="G725" s="26">
        <v>50</v>
      </c>
      <c r="H725" s="26">
        <v>36</v>
      </c>
      <c r="I725" s="26">
        <f>G725+H725</f>
        <v>86</v>
      </c>
      <c r="J725" s="26">
        <f>SUM(F725:H725)</f>
        <v>86</v>
      </c>
      <c r="K725" s="26">
        <f>E725-J725</f>
        <v>0</v>
      </c>
      <c r="L725" s="27">
        <v>12219610000</v>
      </c>
      <c r="M725" s="45">
        <v>4455.154</v>
      </c>
      <c r="N725" s="27">
        <v>142088488</v>
      </c>
      <c r="O725" s="27">
        <v>9067117</v>
      </c>
      <c r="P725" s="37">
        <f>IF(I725=0,0,H725/I725)</f>
        <v>0.4186046511627907</v>
      </c>
    </row>
    <row r="726">
      <c r="A726" s="24" t="str">
        <v>2025-09</v>
      </c>
      <c r="B726" s="24" t="str">
        <v>비교 반영</v>
      </c>
      <c r="C726" s="24" t="str">
        <v>성남시 수정구</v>
      </c>
      <c r="D726" s="24" t="str">
        <v>분양권</v>
      </c>
      <c r="E726" s="26">
        <v>25</v>
      </c>
      <c r="F726" s="26">
        <v>25</v>
      </c>
      <c r="G726" s="26">
        <v>0</v>
      </c>
      <c r="H726" s="26">
        <v>0</v>
      </c>
      <c r="I726" s="26">
        <f>G726+H726</f>
        <v>0</v>
      </c>
      <c r="J726" s="26">
        <f>SUM(F726:H726)</f>
        <v>25</v>
      </c>
      <c r="K726" s="26">
        <f>E726-J726</f>
        <v>0</v>
      </c>
      <c r="L726" s="27">
        <v>25923040000</v>
      </c>
      <c r="M726" s="45">
        <v>1559.83</v>
      </c>
      <c r="N726" s="27">
        <v>1036921600</v>
      </c>
      <c r="O726" s="27">
        <v>54939318</v>
      </c>
      <c r="P726" s="37">
        <f>IF(I726=0,0,H726/I726)</f>
        <v>0</v>
      </c>
    </row>
    <row r="727">
      <c r="A727" s="24" t="str">
        <v>2025-09</v>
      </c>
      <c r="B727" s="24" t="str">
        <v>비교 반영</v>
      </c>
      <c r="C727" s="24" t="str">
        <v>성남시 수정구</v>
      </c>
      <c r="D727" s="24" t="str">
        <v>상가</v>
      </c>
      <c r="E727" s="26">
        <v>7</v>
      </c>
      <c r="F727" s="26">
        <v>7</v>
      </c>
      <c r="G727" s="26">
        <v>0</v>
      </c>
      <c r="H727" s="26">
        <v>0</v>
      </c>
      <c r="I727" s="26">
        <f>G727+H727</f>
        <v>0</v>
      </c>
      <c r="J727" s="26">
        <f>SUM(F727:H727)</f>
        <v>7</v>
      </c>
      <c r="K727" s="26">
        <f>E727-J727</f>
        <v>0</v>
      </c>
      <c r="L727" s="27">
        <v>5025000000</v>
      </c>
      <c r="M727" s="45">
        <v>508.46</v>
      </c>
      <c r="N727" s="27">
        <v>717857143</v>
      </c>
      <c r="O727" s="27">
        <v>32670357</v>
      </c>
      <c r="P727" s="37">
        <f>IF(I727=0,0,H727/I727)</f>
        <v>0</v>
      </c>
    </row>
    <row r="728">
      <c r="A728" s="24" t="str">
        <v>2025-09</v>
      </c>
      <c r="B728" s="24" t="str">
        <v>비교 반영</v>
      </c>
      <c r="C728" s="24" t="str">
        <v>성남시 수정구</v>
      </c>
      <c r="D728" s="24" t="str">
        <v>아파트 매매</v>
      </c>
      <c r="E728" s="26">
        <v>297</v>
      </c>
      <c r="F728" s="26">
        <v>297</v>
      </c>
      <c r="G728" s="26">
        <v>0</v>
      </c>
      <c r="H728" s="26">
        <v>0</v>
      </c>
      <c r="I728" s="26">
        <f>G728+H728</f>
        <v>0</v>
      </c>
      <c r="J728" s="26">
        <f>SUM(F728:H728)</f>
        <v>297</v>
      </c>
      <c r="K728" s="26">
        <f>E728-J728</f>
        <v>0</v>
      </c>
      <c r="L728" s="27">
        <v>368008090000</v>
      </c>
      <c r="M728" s="45">
        <v>23378.603</v>
      </c>
      <c r="N728" s="27">
        <v>1239084478</v>
      </c>
      <c r="O728" s="27">
        <v>52037140</v>
      </c>
      <c r="P728" s="37">
        <f>IF(I728=0,0,H728/I728)</f>
        <v>0</v>
      </c>
    </row>
    <row r="729">
      <c r="A729" s="24" t="str">
        <v>2025-09</v>
      </c>
      <c r="B729" s="24" t="str">
        <v>비교 반영</v>
      </c>
      <c r="C729" s="24" t="str">
        <v>성남시 수정구</v>
      </c>
      <c r="D729" s="24" t="str">
        <v>아파트 전월세</v>
      </c>
      <c r="E729" s="26">
        <v>535</v>
      </c>
      <c r="F729" s="26">
        <v>0</v>
      </c>
      <c r="G729" s="26">
        <v>278</v>
      </c>
      <c r="H729" s="26">
        <v>257</v>
      </c>
      <c r="I729" s="26">
        <f>G729+H729</f>
        <v>535</v>
      </c>
      <c r="J729" s="26">
        <f>SUM(F729:H729)</f>
        <v>535</v>
      </c>
      <c r="K729" s="26">
        <f>E729-J729</f>
        <v>0</v>
      </c>
      <c r="L729" s="27">
        <v>194396150000</v>
      </c>
      <c r="M729" s="45">
        <v>34387.535</v>
      </c>
      <c r="N729" s="27">
        <v>363357290</v>
      </c>
      <c r="O729" s="27">
        <v>18687931</v>
      </c>
      <c r="P729" s="37">
        <f>IF(I729=0,0,H729/I729)</f>
        <v>0.4803738317757009</v>
      </c>
    </row>
    <row r="730">
      <c r="A730" s="24" t="str">
        <v>2025-09</v>
      </c>
      <c r="B730" s="24" t="str">
        <v>비교 반영</v>
      </c>
      <c r="C730" s="24" t="str">
        <v>성남시 수정구</v>
      </c>
      <c r="D730" s="24" t="str">
        <v>오피스텔 매매</v>
      </c>
      <c r="E730" s="26">
        <v>23</v>
      </c>
      <c r="F730" s="26">
        <v>23</v>
      </c>
      <c r="G730" s="26">
        <v>0</v>
      </c>
      <c r="H730" s="26">
        <v>0</v>
      </c>
      <c r="I730" s="26">
        <f>G730+H730</f>
        <v>0</v>
      </c>
      <c r="J730" s="26">
        <f>SUM(F730:H730)</f>
        <v>23</v>
      </c>
      <c r="K730" s="26">
        <f>E730-J730</f>
        <v>0</v>
      </c>
      <c r="L730" s="27">
        <v>9596000000</v>
      </c>
      <c r="M730" s="45">
        <v>1338.729</v>
      </c>
      <c r="N730" s="27">
        <v>417217391</v>
      </c>
      <c r="O730" s="27">
        <v>23695843</v>
      </c>
      <c r="P730" s="37">
        <f>IF(I730=0,0,H730/I730)</f>
        <v>0</v>
      </c>
    </row>
    <row r="731">
      <c r="A731" s="24" t="str">
        <v>2025-09</v>
      </c>
      <c r="B731" s="24" t="str">
        <v>비교 반영</v>
      </c>
      <c r="C731" s="24" t="str">
        <v>성남시 수정구</v>
      </c>
      <c r="D731" s="24" t="str">
        <v>오피스텔 전월세</v>
      </c>
      <c r="E731" s="26">
        <v>88</v>
      </c>
      <c r="F731" s="26">
        <v>0</v>
      </c>
      <c r="G731" s="26">
        <v>34</v>
      </c>
      <c r="H731" s="26">
        <v>54</v>
      </c>
      <c r="I731" s="26">
        <f>G731+H731</f>
        <v>88</v>
      </c>
      <c r="J731" s="26">
        <f>SUM(F731:H731)</f>
        <v>88</v>
      </c>
      <c r="K731" s="26">
        <f>E731-J731</f>
        <v>0</v>
      </c>
      <c r="L731" s="27">
        <v>16352480000</v>
      </c>
      <c r="M731" s="45">
        <v>3594.64</v>
      </c>
      <c r="N731" s="27">
        <v>185823636</v>
      </c>
      <c r="O731" s="27">
        <v>15038441</v>
      </c>
      <c r="P731" s="37">
        <f>IF(I731=0,0,H731/I731)</f>
        <v>0.6136363636363636</v>
      </c>
    </row>
    <row r="732">
      <c r="A732" s="24" t="str">
        <v>2025-09</v>
      </c>
      <c r="B732" s="24" t="str">
        <v>비교 반영</v>
      </c>
      <c r="C732" s="24" t="str">
        <v>성남시 수정구</v>
      </c>
      <c r="D732" s="24" t="str">
        <v>토지</v>
      </c>
      <c r="E732" s="26">
        <v>38</v>
      </c>
      <c r="F732" s="26">
        <v>38</v>
      </c>
      <c r="G732" s="26">
        <v>0</v>
      </c>
      <c r="H732" s="26">
        <v>0</v>
      </c>
      <c r="I732" s="26">
        <f>G732+H732</f>
        <v>0</v>
      </c>
      <c r="J732" s="26">
        <f>SUM(F732:H732)</f>
        <v>38</v>
      </c>
      <c r="K732" s="26">
        <f>E732-J732</f>
        <v>0</v>
      </c>
      <c r="L732" s="27">
        <v>24849160000</v>
      </c>
      <c r="M732" s="45">
        <v>235814.27</v>
      </c>
      <c r="N732" s="27">
        <v>653925263</v>
      </c>
      <c r="O732" s="27">
        <v>348350</v>
      </c>
      <c r="P732" s="37">
        <f>IF(I732=0,0,H732/I732)</f>
        <v>0</v>
      </c>
    </row>
    <row r="733">
      <c r="A733" s="24" t="str">
        <v>2025-09</v>
      </c>
      <c r="B733" s="24" t="str">
        <v>비교 반영</v>
      </c>
      <c r="C733" s="24" t="str">
        <v>성남시 중원구</v>
      </c>
      <c r="D733" s="24" t="str">
        <v>공장창고</v>
      </c>
      <c r="E733" s="26">
        <v>10</v>
      </c>
      <c r="F733" s="26">
        <v>10</v>
      </c>
      <c r="G733" s="26">
        <v>0</v>
      </c>
      <c r="H733" s="26">
        <v>0</v>
      </c>
      <c r="I733" s="26">
        <f>G733+H733</f>
        <v>0</v>
      </c>
      <c r="J733" s="26">
        <f>SUM(F733:H733)</f>
        <v>10</v>
      </c>
      <c r="K733" s="26">
        <f>E733-J733</f>
        <v>0</v>
      </c>
      <c r="L733" s="27">
        <v>4354000000</v>
      </c>
      <c r="M733" s="45">
        <v>1376.32</v>
      </c>
      <c r="N733" s="27">
        <v>435400000</v>
      </c>
      <c r="O733" s="27">
        <v>10457879</v>
      </c>
      <c r="P733" s="37">
        <f>IF(I733=0,0,H733/I733)</f>
        <v>0</v>
      </c>
    </row>
    <row r="734">
      <c r="A734" s="24" t="str">
        <v>2025-09</v>
      </c>
      <c r="B734" s="24" t="str">
        <v>비교 반영</v>
      </c>
      <c r="C734" s="24" t="str">
        <v>성남시 중원구</v>
      </c>
      <c r="D734" s="24" t="str">
        <v>다가구 매매</v>
      </c>
      <c r="E734" s="26">
        <v>17</v>
      </c>
      <c r="F734" s="26">
        <v>17</v>
      </c>
      <c r="G734" s="26">
        <v>0</v>
      </c>
      <c r="H734" s="26">
        <v>0</v>
      </c>
      <c r="I734" s="26">
        <f>G734+H734</f>
        <v>0</v>
      </c>
      <c r="J734" s="26">
        <f>SUM(F734:H734)</f>
        <v>17</v>
      </c>
      <c r="K734" s="26">
        <f>E734-J734</f>
        <v>0</v>
      </c>
      <c r="L734" s="27">
        <v>11666500000</v>
      </c>
      <c r="M734" s="45">
        <v>2318.05</v>
      </c>
      <c r="N734" s="27">
        <v>686264706</v>
      </c>
      <c r="O734" s="27">
        <v>16637666</v>
      </c>
      <c r="P734" s="37">
        <f>IF(I734=0,0,H734/I734)</f>
        <v>0</v>
      </c>
    </row>
    <row r="735">
      <c r="A735" s="24" t="str">
        <v>2025-09</v>
      </c>
      <c r="B735" s="24" t="str">
        <v>비교 반영</v>
      </c>
      <c r="C735" s="24" t="str">
        <v>성남시 중원구</v>
      </c>
      <c r="D735" s="24" t="str">
        <v>다가구 전월세</v>
      </c>
      <c r="E735" s="26">
        <v>290</v>
      </c>
      <c r="F735" s="26">
        <v>0</v>
      </c>
      <c r="G735" s="26">
        <v>97</v>
      </c>
      <c r="H735" s="26">
        <v>193</v>
      </c>
      <c r="I735" s="26">
        <f>G735+H735</f>
        <v>290</v>
      </c>
      <c r="J735" s="26">
        <f>SUM(F735:H735)</f>
        <v>290</v>
      </c>
      <c r="K735" s="26">
        <f>E735-J735</f>
        <v>0</v>
      </c>
      <c r="L735" s="27">
        <v>17752250000</v>
      </c>
      <c r="M735" s="45">
        <v>14076.91</v>
      </c>
      <c r="N735" s="27">
        <v>61214655</v>
      </c>
      <c r="O735" s="27">
        <v>4168892</v>
      </c>
      <c r="P735" s="37">
        <f>IF(I735=0,0,H735/I735)</f>
        <v>0.6655172413793103</v>
      </c>
    </row>
    <row r="736">
      <c r="A736" s="24" t="str">
        <v>2025-09</v>
      </c>
      <c r="B736" s="24" t="str">
        <v>비교 반영</v>
      </c>
      <c r="C736" s="24" t="str">
        <v>성남시 중원구</v>
      </c>
      <c r="D736" s="24" t="str">
        <v>다세대 매매</v>
      </c>
      <c r="E736" s="26">
        <v>75</v>
      </c>
      <c r="F736" s="26">
        <v>75</v>
      </c>
      <c r="G736" s="26">
        <v>0</v>
      </c>
      <c r="H736" s="26">
        <v>0</v>
      </c>
      <c r="I736" s="26">
        <f>G736+H736</f>
        <v>0</v>
      </c>
      <c r="J736" s="26">
        <f>SUM(F736:H736)</f>
        <v>75</v>
      </c>
      <c r="K736" s="26">
        <f>E736-J736</f>
        <v>0</v>
      </c>
      <c r="L736" s="27">
        <v>23154000000</v>
      </c>
      <c r="M736" s="45">
        <v>3954.654</v>
      </c>
      <c r="N736" s="27">
        <v>308720000</v>
      </c>
      <c r="O736" s="27">
        <v>19354954</v>
      </c>
      <c r="P736" s="37">
        <f>IF(I736=0,0,H736/I736)</f>
        <v>0</v>
      </c>
    </row>
    <row r="737">
      <c r="A737" s="24" t="str">
        <v>2025-09</v>
      </c>
      <c r="B737" s="24" t="str">
        <v>비교 반영</v>
      </c>
      <c r="C737" s="24" t="str">
        <v>성남시 중원구</v>
      </c>
      <c r="D737" s="24" t="str">
        <v>다세대 전월세</v>
      </c>
      <c r="E737" s="26">
        <v>176</v>
      </c>
      <c r="F737" s="26">
        <v>0</v>
      </c>
      <c r="G737" s="26">
        <v>133</v>
      </c>
      <c r="H737" s="26">
        <v>43</v>
      </c>
      <c r="I737" s="26">
        <f>G737+H737</f>
        <v>176</v>
      </c>
      <c r="J737" s="26">
        <f>SUM(F737:H737)</f>
        <v>176</v>
      </c>
      <c r="K737" s="26">
        <f>E737-J737</f>
        <v>0</v>
      </c>
      <c r="L737" s="27">
        <v>24239200000</v>
      </c>
      <c r="M737" s="45">
        <v>8636.411</v>
      </c>
      <c r="N737" s="27">
        <v>137722727</v>
      </c>
      <c r="O737" s="27">
        <v>9278111</v>
      </c>
      <c r="P737" s="37">
        <f>IF(I737=0,0,H737/I737)</f>
        <v>0.24431818181818182</v>
      </c>
    </row>
    <row r="738">
      <c r="A738" s="24" t="str">
        <v>2025-09</v>
      </c>
      <c r="B738" s="24" t="str">
        <v>비교 반영</v>
      </c>
      <c r="C738" s="24" t="str">
        <v>성남시 중원구</v>
      </c>
      <c r="D738" s="24" t="str">
        <v>상가</v>
      </c>
      <c r="E738" s="26">
        <v>11</v>
      </c>
      <c r="F738" s="26">
        <v>11</v>
      </c>
      <c r="G738" s="26">
        <v>0</v>
      </c>
      <c r="H738" s="26">
        <v>0</v>
      </c>
      <c r="I738" s="26">
        <f>G738+H738</f>
        <v>0</v>
      </c>
      <c r="J738" s="26">
        <f>SUM(F738:H738)</f>
        <v>11</v>
      </c>
      <c r="K738" s="26">
        <f>E738-J738</f>
        <v>0</v>
      </c>
      <c r="L738" s="27">
        <v>6609500000</v>
      </c>
      <c r="M738" s="45">
        <v>1133.23</v>
      </c>
      <c r="N738" s="27">
        <v>600863636</v>
      </c>
      <c r="O738" s="27">
        <v>19280804</v>
      </c>
      <c r="P738" s="37">
        <f>IF(I738=0,0,H738/I738)</f>
        <v>0</v>
      </c>
    </row>
    <row r="739">
      <c r="A739" s="24" t="str">
        <v>2025-09</v>
      </c>
      <c r="B739" s="24" t="str">
        <v>비교 반영</v>
      </c>
      <c r="C739" s="24" t="str">
        <v>성남시 중원구</v>
      </c>
      <c r="D739" s="24" t="str">
        <v>아파트 매매</v>
      </c>
      <c r="E739" s="26">
        <v>268</v>
      </c>
      <c r="F739" s="26">
        <v>268</v>
      </c>
      <c r="G739" s="26">
        <v>0</v>
      </c>
      <c r="H739" s="26">
        <v>0</v>
      </c>
      <c r="I739" s="26">
        <f>G739+H739</f>
        <v>0</v>
      </c>
      <c r="J739" s="26">
        <f>SUM(F739:H739)</f>
        <v>268</v>
      </c>
      <c r="K739" s="26">
        <f>E739-J739</f>
        <v>0</v>
      </c>
      <c r="L739" s="27">
        <v>221570500000</v>
      </c>
      <c r="M739" s="45">
        <v>18601.686</v>
      </c>
      <c r="N739" s="27">
        <v>826755597</v>
      </c>
      <c r="O739" s="27">
        <v>39376238</v>
      </c>
      <c r="P739" s="37">
        <f>IF(I739=0,0,H739/I739)</f>
        <v>0</v>
      </c>
    </row>
    <row r="740">
      <c r="A740" s="24" t="str">
        <v>2025-09</v>
      </c>
      <c r="B740" s="24" t="str">
        <v>비교 반영</v>
      </c>
      <c r="C740" s="24" t="str">
        <v>성남시 중원구</v>
      </c>
      <c r="D740" s="24" t="str">
        <v>아파트 전월세</v>
      </c>
      <c r="E740" s="26">
        <v>248</v>
      </c>
      <c r="F740" s="26">
        <v>0</v>
      </c>
      <c r="G740" s="26">
        <v>153</v>
      </c>
      <c r="H740" s="26">
        <v>95</v>
      </c>
      <c r="I740" s="26">
        <f>G740+H740</f>
        <v>248</v>
      </c>
      <c r="J740" s="26">
        <f>SUM(F740:H740)</f>
        <v>248</v>
      </c>
      <c r="K740" s="26">
        <f>E740-J740</f>
        <v>0</v>
      </c>
      <c r="L740" s="27">
        <v>77991070000</v>
      </c>
      <c r="M740" s="45">
        <v>16232.415</v>
      </c>
      <c r="N740" s="27">
        <v>314480121</v>
      </c>
      <c r="O740" s="27">
        <v>15883139</v>
      </c>
      <c r="P740" s="37">
        <f>IF(I740=0,0,H740/I740)</f>
        <v>0.38306451612903225</v>
      </c>
    </row>
    <row r="741">
      <c r="A741" s="24" t="str">
        <v>2025-09</v>
      </c>
      <c r="B741" s="24" t="str">
        <v>비교 반영</v>
      </c>
      <c r="C741" s="24" t="str">
        <v>성남시 중원구</v>
      </c>
      <c r="D741" s="24" t="str">
        <v>오피스텔 매매</v>
      </c>
      <c r="E741" s="26">
        <v>20</v>
      </c>
      <c r="F741" s="26">
        <v>20</v>
      </c>
      <c r="G741" s="26">
        <v>0</v>
      </c>
      <c r="H741" s="26">
        <v>0</v>
      </c>
      <c r="I741" s="26">
        <f>G741+H741</f>
        <v>0</v>
      </c>
      <c r="J741" s="26">
        <f>SUM(F741:H741)</f>
        <v>20</v>
      </c>
      <c r="K741" s="26">
        <f>E741-J741</f>
        <v>0</v>
      </c>
      <c r="L741" s="27">
        <v>4247000000</v>
      </c>
      <c r="M741" s="45">
        <v>827.781</v>
      </c>
      <c r="N741" s="27">
        <v>212350000</v>
      </c>
      <c r="O741" s="27">
        <v>16960608</v>
      </c>
      <c r="P741" s="37">
        <f>IF(I741=0,0,H741/I741)</f>
        <v>0</v>
      </c>
    </row>
    <row r="742">
      <c r="A742" s="24" t="str">
        <v>2025-09</v>
      </c>
      <c r="B742" s="24" t="str">
        <v>비교 반영</v>
      </c>
      <c r="C742" s="24" t="str">
        <v>성남시 중원구</v>
      </c>
      <c r="D742" s="24" t="str">
        <v>오피스텔 전월세</v>
      </c>
      <c r="E742" s="26">
        <v>115</v>
      </c>
      <c r="F742" s="26">
        <v>0</v>
      </c>
      <c r="G742" s="26">
        <v>25</v>
      </c>
      <c r="H742" s="26">
        <v>90</v>
      </c>
      <c r="I742" s="26">
        <f>G742+H742</f>
        <v>115</v>
      </c>
      <c r="J742" s="26">
        <f>SUM(F742:H742)</f>
        <v>115</v>
      </c>
      <c r="K742" s="26">
        <f>E742-J742</f>
        <v>0</v>
      </c>
      <c r="L742" s="27">
        <v>11554750000</v>
      </c>
      <c r="M742" s="45">
        <v>3724.6</v>
      </c>
      <c r="N742" s="27">
        <v>100476087</v>
      </c>
      <c r="O742" s="27">
        <v>10255469</v>
      </c>
      <c r="P742" s="37">
        <f>IF(I742=0,0,H742/I742)</f>
        <v>0.782608695652174</v>
      </c>
    </row>
    <row r="743">
      <c r="A743" s="24" t="str">
        <v>2025-09</v>
      </c>
      <c r="B743" s="24" t="str">
        <v>비교 반영</v>
      </c>
      <c r="C743" s="24" t="str">
        <v>성남시 중원구</v>
      </c>
      <c r="D743" s="24" t="str">
        <v>토지</v>
      </c>
      <c r="E743" s="26">
        <v>14</v>
      </c>
      <c r="F743" s="26">
        <v>14</v>
      </c>
      <c r="G743" s="26">
        <v>0</v>
      </c>
      <c r="H743" s="26">
        <v>0</v>
      </c>
      <c r="I743" s="26">
        <f>G743+H743</f>
        <v>0</v>
      </c>
      <c r="J743" s="26">
        <f>SUM(F743:H743)</f>
        <v>14</v>
      </c>
      <c r="K743" s="26">
        <f>E743-J743</f>
        <v>0</v>
      </c>
      <c r="L743" s="27">
        <v>10023250000</v>
      </c>
      <c r="M743" s="45">
        <v>2359.69</v>
      </c>
      <c r="N743" s="27">
        <v>715946429</v>
      </c>
      <c r="O743" s="27">
        <v>14041976</v>
      </c>
      <c r="P743" s="37">
        <f>IF(I743=0,0,H743/I743)</f>
        <v>0</v>
      </c>
    </row>
    <row r="744">
      <c r="A744" s="24" t="str">
        <v>2025-09</v>
      </c>
      <c r="B744" s="24" t="str">
        <v>비교 반영</v>
      </c>
      <c r="C744" s="24" t="str">
        <v>수원시 권선구</v>
      </c>
      <c r="D744" s="24" t="str">
        <v>공장창고</v>
      </c>
      <c r="E744" s="26">
        <v>5</v>
      </c>
      <c r="F744" s="26">
        <v>5</v>
      </c>
      <c r="G744" s="26">
        <v>0</v>
      </c>
      <c r="H744" s="26">
        <v>0</v>
      </c>
      <c r="I744" s="26">
        <f>G744+H744</f>
        <v>0</v>
      </c>
      <c r="J744" s="26">
        <f>SUM(F744:H744)</f>
        <v>5</v>
      </c>
      <c r="K744" s="26">
        <f>E744-J744</f>
        <v>0</v>
      </c>
      <c r="L744" s="27">
        <v>6890000000</v>
      </c>
      <c r="M744" s="45">
        <v>1164.3</v>
      </c>
      <c r="N744" s="27">
        <v>1378000000</v>
      </c>
      <c r="O744" s="27">
        <v>19562706</v>
      </c>
      <c r="P744" s="37">
        <f>IF(I744=0,0,H744/I744)</f>
        <v>0</v>
      </c>
    </row>
    <row r="745">
      <c r="A745" s="24" t="str">
        <v>2025-09</v>
      </c>
      <c r="B745" s="24" t="str">
        <v>비교 반영</v>
      </c>
      <c r="C745" s="24" t="str">
        <v>수원시 권선구</v>
      </c>
      <c r="D745" s="24" t="str">
        <v>다가구 매매</v>
      </c>
      <c r="E745" s="26">
        <v>4</v>
      </c>
      <c r="F745" s="26">
        <v>4</v>
      </c>
      <c r="G745" s="26">
        <v>0</v>
      </c>
      <c r="H745" s="26">
        <v>0</v>
      </c>
      <c r="I745" s="26">
        <f>G745+H745</f>
        <v>0</v>
      </c>
      <c r="J745" s="26">
        <f>SUM(F745:H745)</f>
        <v>4</v>
      </c>
      <c r="K745" s="26">
        <f>E745-J745</f>
        <v>0</v>
      </c>
      <c r="L745" s="27">
        <v>1589000000</v>
      </c>
      <c r="M745" s="45">
        <v>910.81</v>
      </c>
      <c r="N745" s="27">
        <v>397250000</v>
      </c>
      <c r="O745" s="27">
        <v>5767276</v>
      </c>
      <c r="P745" s="37">
        <f>IF(I745=0,0,H745/I745)</f>
        <v>0</v>
      </c>
    </row>
    <row r="746">
      <c r="A746" s="24" t="str">
        <v>2025-09</v>
      </c>
      <c r="B746" s="24" t="str">
        <v>비교 반영</v>
      </c>
      <c r="C746" s="24" t="str">
        <v>수원시 권선구</v>
      </c>
      <c r="D746" s="24" t="str">
        <v>다가구 전월세</v>
      </c>
      <c r="E746" s="26">
        <v>349</v>
      </c>
      <c r="F746" s="26">
        <v>0</v>
      </c>
      <c r="G746" s="26">
        <v>74</v>
      </c>
      <c r="H746" s="26">
        <v>275</v>
      </c>
      <c r="I746" s="26">
        <f>G746+H746</f>
        <v>349</v>
      </c>
      <c r="J746" s="26">
        <f>SUM(F746:H746)</f>
        <v>349</v>
      </c>
      <c r="K746" s="26">
        <f>E746-J746</f>
        <v>0</v>
      </c>
      <c r="L746" s="27">
        <v>10489500000</v>
      </c>
      <c r="M746" s="45">
        <v>15120.025</v>
      </c>
      <c r="N746" s="27">
        <v>30055874</v>
      </c>
      <c r="O746" s="27">
        <v>2293385</v>
      </c>
      <c r="P746" s="37">
        <f>IF(I746=0,0,H746/I746)</f>
        <v>0.7879656160458453</v>
      </c>
    </row>
    <row r="747">
      <c r="A747" s="24" t="str">
        <v>2025-09</v>
      </c>
      <c r="B747" s="24" t="str">
        <v>비교 반영</v>
      </c>
      <c r="C747" s="24" t="str">
        <v>수원시 권선구</v>
      </c>
      <c r="D747" s="24" t="str">
        <v>다세대 매매</v>
      </c>
      <c r="E747" s="26">
        <v>55</v>
      </c>
      <c r="F747" s="26">
        <v>55</v>
      </c>
      <c r="G747" s="26">
        <v>0</v>
      </c>
      <c r="H747" s="26">
        <v>0</v>
      </c>
      <c r="I747" s="26">
        <f>G747+H747</f>
        <v>0</v>
      </c>
      <c r="J747" s="26">
        <f>SUM(F747:H747)</f>
        <v>55</v>
      </c>
      <c r="K747" s="26">
        <f>E747-J747</f>
        <v>0</v>
      </c>
      <c r="L747" s="27">
        <v>10046900000</v>
      </c>
      <c r="M747" s="45">
        <v>3011.011</v>
      </c>
      <c r="N747" s="27">
        <v>182670909</v>
      </c>
      <c r="O747" s="27">
        <v>11030478</v>
      </c>
      <c r="P747" s="37">
        <f>IF(I747=0,0,H747/I747)</f>
        <v>0</v>
      </c>
    </row>
    <row r="748">
      <c r="A748" s="24" t="str">
        <v>2025-09</v>
      </c>
      <c r="B748" s="24" t="str">
        <v>비교 반영</v>
      </c>
      <c r="C748" s="24" t="str">
        <v>수원시 권선구</v>
      </c>
      <c r="D748" s="24" t="str">
        <v>다세대 전월세</v>
      </c>
      <c r="E748" s="26">
        <v>197</v>
      </c>
      <c r="F748" s="26">
        <v>0</v>
      </c>
      <c r="G748" s="26">
        <v>65</v>
      </c>
      <c r="H748" s="26">
        <v>132</v>
      </c>
      <c r="I748" s="26">
        <f>G748+H748</f>
        <v>197</v>
      </c>
      <c r="J748" s="26">
        <f>SUM(F748:H748)</f>
        <v>197</v>
      </c>
      <c r="K748" s="26">
        <f>E748-J748</f>
        <v>0</v>
      </c>
      <c r="L748" s="27">
        <v>11674250000</v>
      </c>
      <c r="M748" s="45">
        <v>7296.883</v>
      </c>
      <c r="N748" s="27">
        <v>59260152</v>
      </c>
      <c r="O748" s="27">
        <v>5288910</v>
      </c>
      <c r="P748" s="37">
        <f>IF(I748=0,0,H748/I748)</f>
        <v>0.6700507614213198</v>
      </c>
    </row>
    <row r="749">
      <c r="A749" s="24" t="str">
        <v>2025-09</v>
      </c>
      <c r="B749" s="24" t="str">
        <v>비교 반영</v>
      </c>
      <c r="C749" s="24" t="str">
        <v>수원시 권선구</v>
      </c>
      <c r="D749" s="24" t="str">
        <v>분양권</v>
      </c>
      <c r="E749" s="26">
        <v>19</v>
      </c>
      <c r="F749" s="26">
        <v>19</v>
      </c>
      <c r="G749" s="26">
        <v>0</v>
      </c>
      <c r="H749" s="26">
        <v>0</v>
      </c>
      <c r="I749" s="26">
        <f>G749+H749</f>
        <v>0</v>
      </c>
      <c r="J749" s="26">
        <f>SUM(F749:H749)</f>
        <v>19</v>
      </c>
      <c r="K749" s="26">
        <f>E749-J749</f>
        <v>0</v>
      </c>
      <c r="L749" s="27">
        <v>15165260000</v>
      </c>
      <c r="M749" s="45">
        <v>1312.34</v>
      </c>
      <c r="N749" s="27">
        <v>798171579</v>
      </c>
      <c r="O749" s="27">
        <v>38201296</v>
      </c>
      <c r="P749" s="37">
        <f>IF(I749=0,0,H749/I749)</f>
        <v>0</v>
      </c>
    </row>
    <row r="750">
      <c r="A750" s="24" t="str">
        <v>2025-09</v>
      </c>
      <c r="B750" s="24" t="str">
        <v>비교 반영</v>
      </c>
      <c r="C750" s="24" t="str">
        <v>수원시 권선구</v>
      </c>
      <c r="D750" s="24" t="str">
        <v>상가</v>
      </c>
      <c r="E750" s="26">
        <v>10</v>
      </c>
      <c r="F750" s="26">
        <v>10</v>
      </c>
      <c r="G750" s="26">
        <v>0</v>
      </c>
      <c r="H750" s="26">
        <v>0</v>
      </c>
      <c r="I750" s="26">
        <f>G750+H750</f>
        <v>0</v>
      </c>
      <c r="J750" s="26">
        <f>SUM(F750:H750)</f>
        <v>10</v>
      </c>
      <c r="K750" s="26">
        <f>E750-J750</f>
        <v>0</v>
      </c>
      <c r="L750" s="27">
        <v>12493000000</v>
      </c>
      <c r="M750" s="45">
        <v>2997.55</v>
      </c>
      <c r="N750" s="27">
        <v>1249300000</v>
      </c>
      <c r="O750" s="27">
        <v>13777642</v>
      </c>
      <c r="P750" s="37">
        <f>IF(I750=0,0,H750/I750)</f>
        <v>0</v>
      </c>
    </row>
    <row r="751">
      <c r="A751" s="24" t="str">
        <v>2025-09</v>
      </c>
      <c r="B751" s="24" t="str">
        <v>비교 반영</v>
      </c>
      <c r="C751" s="24" t="str">
        <v>수원시 권선구</v>
      </c>
      <c r="D751" s="24" t="str">
        <v>아파트 매매</v>
      </c>
      <c r="E751" s="26">
        <v>287</v>
      </c>
      <c r="F751" s="26">
        <v>287</v>
      </c>
      <c r="G751" s="26">
        <v>0</v>
      </c>
      <c r="H751" s="26">
        <v>0</v>
      </c>
      <c r="I751" s="26">
        <f>G751+H751</f>
        <v>0</v>
      </c>
      <c r="J751" s="26">
        <f>SUM(F751:H751)</f>
        <v>287</v>
      </c>
      <c r="K751" s="26">
        <f>E751-J751</f>
        <v>0</v>
      </c>
      <c r="L751" s="27">
        <v>135293200000</v>
      </c>
      <c r="M751" s="45">
        <v>21928.471</v>
      </c>
      <c r="N751" s="27">
        <v>471404878</v>
      </c>
      <c r="O751" s="27">
        <v>20395870</v>
      </c>
      <c r="P751" s="37">
        <f>IF(I751=0,0,H751/I751)</f>
        <v>0</v>
      </c>
    </row>
    <row r="752">
      <c r="A752" s="24" t="str">
        <v>2025-09</v>
      </c>
      <c r="B752" s="24" t="str">
        <v>비교 반영</v>
      </c>
      <c r="C752" s="24" t="str">
        <v>수원시 권선구</v>
      </c>
      <c r="D752" s="24" t="str">
        <v>아파트 전월세</v>
      </c>
      <c r="E752" s="26">
        <v>628</v>
      </c>
      <c r="F752" s="26">
        <v>0</v>
      </c>
      <c r="G752" s="26">
        <v>331</v>
      </c>
      <c r="H752" s="26">
        <v>297</v>
      </c>
      <c r="I752" s="26">
        <f>G752+H752</f>
        <v>628</v>
      </c>
      <c r="J752" s="26">
        <f>SUM(F752:H752)</f>
        <v>628</v>
      </c>
      <c r="K752" s="26">
        <f>E752-J752</f>
        <v>0</v>
      </c>
      <c r="L752" s="27">
        <v>119778280000</v>
      </c>
      <c r="M752" s="45">
        <v>44333.968</v>
      </c>
      <c r="N752" s="27">
        <v>190729745</v>
      </c>
      <c r="O752" s="27">
        <v>8931329</v>
      </c>
      <c r="P752" s="37">
        <f>IF(I752=0,0,H752/I752)</f>
        <v>0.4729299363057325</v>
      </c>
    </row>
    <row r="753">
      <c r="A753" s="24" t="str">
        <v>2025-09</v>
      </c>
      <c r="B753" s="24" t="str">
        <v>비교 반영</v>
      </c>
      <c r="C753" s="24" t="str">
        <v>수원시 권선구</v>
      </c>
      <c r="D753" s="24" t="str">
        <v>오피스텔 매매</v>
      </c>
      <c r="E753" s="26">
        <v>9</v>
      </c>
      <c r="F753" s="26">
        <v>9</v>
      </c>
      <c r="G753" s="26">
        <v>0</v>
      </c>
      <c r="H753" s="26">
        <v>0</v>
      </c>
      <c r="I753" s="26">
        <f>G753+H753</f>
        <v>0</v>
      </c>
      <c r="J753" s="26">
        <f>SUM(F753:H753)</f>
        <v>9</v>
      </c>
      <c r="K753" s="26">
        <f>E753-J753</f>
        <v>0</v>
      </c>
      <c r="L753" s="27">
        <v>1327000000</v>
      </c>
      <c r="M753" s="45">
        <v>387.59</v>
      </c>
      <c r="N753" s="27">
        <v>147444444</v>
      </c>
      <c r="O753" s="27">
        <v>11318085</v>
      </c>
      <c r="P753" s="37">
        <f>IF(I753=0,0,H753/I753)</f>
        <v>0</v>
      </c>
    </row>
    <row r="754">
      <c r="A754" s="24" t="str">
        <v>2025-09</v>
      </c>
      <c r="B754" s="24" t="str">
        <v>비교 반영</v>
      </c>
      <c r="C754" s="24" t="str">
        <v>수원시 권선구</v>
      </c>
      <c r="D754" s="24" t="str">
        <v>오피스텔 전월세</v>
      </c>
      <c r="E754" s="26">
        <v>198</v>
      </c>
      <c r="F754" s="26">
        <v>0</v>
      </c>
      <c r="G754" s="26">
        <v>73</v>
      </c>
      <c r="H754" s="26">
        <v>125</v>
      </c>
      <c r="I754" s="26">
        <f>G754+H754</f>
        <v>198</v>
      </c>
      <c r="J754" s="26">
        <f>SUM(F754:H754)</f>
        <v>198</v>
      </c>
      <c r="K754" s="26">
        <f>E754-J754</f>
        <v>0</v>
      </c>
      <c r="L754" s="27">
        <v>17894780000</v>
      </c>
      <c r="M754" s="45">
        <v>9580.73</v>
      </c>
      <c r="N754" s="27">
        <v>90377677</v>
      </c>
      <c r="O754" s="27">
        <v>6174508</v>
      </c>
      <c r="P754" s="37">
        <f>IF(I754=0,0,H754/I754)</f>
        <v>0.6313131313131313</v>
      </c>
    </row>
    <row r="755">
      <c r="A755" s="24" t="str">
        <v>2025-09</v>
      </c>
      <c r="B755" s="24" t="str">
        <v>비교 반영</v>
      </c>
      <c r="C755" s="24" t="str">
        <v>수원시 권선구</v>
      </c>
      <c r="D755" s="24" t="str">
        <v>토지</v>
      </c>
      <c r="E755" s="26">
        <v>45</v>
      </c>
      <c r="F755" s="26">
        <v>45</v>
      </c>
      <c r="G755" s="26">
        <v>0</v>
      </c>
      <c r="H755" s="26">
        <v>0</v>
      </c>
      <c r="I755" s="26">
        <f>G755+H755</f>
        <v>0</v>
      </c>
      <c r="J755" s="26">
        <f>SUM(F755:H755)</f>
        <v>45</v>
      </c>
      <c r="K755" s="26">
        <f>E755-J755</f>
        <v>0</v>
      </c>
      <c r="L755" s="27">
        <v>32057030000</v>
      </c>
      <c r="M755" s="45">
        <v>19159.4</v>
      </c>
      <c r="N755" s="27">
        <v>712378444</v>
      </c>
      <c r="O755" s="27">
        <v>5531157</v>
      </c>
      <c r="P755" s="37">
        <f>IF(I755=0,0,H755/I755)</f>
        <v>0</v>
      </c>
    </row>
    <row r="756">
      <c r="A756" s="24" t="str">
        <v>2025-09</v>
      </c>
      <c r="B756" s="24" t="str">
        <v>비교 반영</v>
      </c>
      <c r="C756" s="24" t="str">
        <v>수원시 영통구</v>
      </c>
      <c r="D756" s="24" t="str">
        <v>공장창고</v>
      </c>
      <c r="E756" s="26">
        <v>17</v>
      </c>
      <c r="F756" s="26">
        <v>17</v>
      </c>
      <c r="G756" s="26">
        <v>0</v>
      </c>
      <c r="H756" s="26">
        <v>0</v>
      </c>
      <c r="I756" s="26">
        <f>G756+H756</f>
        <v>0</v>
      </c>
      <c r="J756" s="26">
        <f>SUM(F756:H756)</f>
        <v>17</v>
      </c>
      <c r="K756" s="26">
        <f>E756-J756</f>
        <v>0</v>
      </c>
      <c r="L756" s="27">
        <v>13527250000</v>
      </c>
      <c r="M756" s="45">
        <v>2712.15</v>
      </c>
      <c r="N756" s="27">
        <v>795720588</v>
      </c>
      <c r="O756" s="27">
        <v>16488093</v>
      </c>
      <c r="P756" s="37">
        <f>IF(I756=0,0,H756/I756)</f>
        <v>0</v>
      </c>
    </row>
    <row r="757">
      <c r="A757" s="24" t="str">
        <v>2025-09</v>
      </c>
      <c r="B757" s="24" t="str">
        <v>비교 반영</v>
      </c>
      <c r="C757" s="24" t="str">
        <v>수원시 영통구</v>
      </c>
      <c r="D757" s="24" t="str">
        <v>다가구 매매</v>
      </c>
      <c r="E757" s="26">
        <v>6</v>
      </c>
      <c r="F757" s="26">
        <v>6</v>
      </c>
      <c r="G757" s="26">
        <v>0</v>
      </c>
      <c r="H757" s="26">
        <v>0</v>
      </c>
      <c r="I757" s="26">
        <f>G757+H757</f>
        <v>0</v>
      </c>
      <c r="J757" s="26">
        <f>SUM(F757:H757)</f>
        <v>6</v>
      </c>
      <c r="K757" s="26">
        <f>E757-J757</f>
        <v>0</v>
      </c>
      <c r="L757" s="27">
        <v>5315000000</v>
      </c>
      <c r="M757" s="45">
        <v>2017.81</v>
      </c>
      <c r="N757" s="27">
        <v>885833333</v>
      </c>
      <c r="O757" s="27">
        <v>8707583</v>
      </c>
      <c r="P757" s="37">
        <f>IF(I757=0,0,H757/I757)</f>
        <v>0</v>
      </c>
    </row>
    <row r="758">
      <c r="A758" s="24" t="str">
        <v>2025-09</v>
      </c>
      <c r="B758" s="24" t="str">
        <v>비교 반영</v>
      </c>
      <c r="C758" s="24" t="str">
        <v>수원시 영통구</v>
      </c>
      <c r="D758" s="24" t="str">
        <v>다가구 전월세</v>
      </c>
      <c r="E758" s="26">
        <v>393</v>
      </c>
      <c r="F758" s="26">
        <v>0</v>
      </c>
      <c r="G758" s="26">
        <v>119</v>
      </c>
      <c r="H758" s="26">
        <v>274</v>
      </c>
      <c r="I758" s="26">
        <f>G758+H758</f>
        <v>393</v>
      </c>
      <c r="J758" s="26">
        <f>SUM(F758:H758)</f>
        <v>393</v>
      </c>
      <c r="K758" s="26">
        <f>E758-J758</f>
        <v>0</v>
      </c>
      <c r="L758" s="27">
        <v>27508120000</v>
      </c>
      <c r="M758" s="45">
        <v>17036.929</v>
      </c>
      <c r="N758" s="27">
        <v>69995216</v>
      </c>
      <c r="O758" s="27">
        <v>5337578</v>
      </c>
      <c r="P758" s="37">
        <f>IF(I758=0,0,H758/I758)</f>
        <v>0.6972010178117048</v>
      </c>
    </row>
    <row r="759">
      <c r="A759" s="24" t="str">
        <v>2025-09</v>
      </c>
      <c r="B759" s="24" t="str">
        <v>비교 반영</v>
      </c>
      <c r="C759" s="24" t="str">
        <v>수원시 영통구</v>
      </c>
      <c r="D759" s="24" t="str">
        <v>다세대 매매</v>
      </c>
      <c r="E759" s="26">
        <v>11</v>
      </c>
      <c r="F759" s="26">
        <v>11</v>
      </c>
      <c r="G759" s="26">
        <v>0</v>
      </c>
      <c r="H759" s="26">
        <v>0</v>
      </c>
      <c r="I759" s="26">
        <f>G759+H759</f>
        <v>0</v>
      </c>
      <c r="J759" s="26">
        <f>SUM(F759:H759)</f>
        <v>11</v>
      </c>
      <c r="K759" s="26">
        <f>E759-J759</f>
        <v>0</v>
      </c>
      <c r="L759" s="27">
        <v>9572500000</v>
      </c>
      <c r="M759" s="45">
        <v>804.683</v>
      </c>
      <c r="N759" s="27">
        <v>870227273</v>
      </c>
      <c r="O759" s="27">
        <v>39325582</v>
      </c>
      <c r="P759" s="37">
        <f>IF(I759=0,0,H759/I759)</f>
        <v>0</v>
      </c>
    </row>
    <row r="760">
      <c r="A760" s="24" t="str">
        <v>2025-09</v>
      </c>
      <c r="B760" s="24" t="str">
        <v>비교 반영</v>
      </c>
      <c r="C760" s="24" t="str">
        <v>수원시 영통구</v>
      </c>
      <c r="D760" s="24" t="str">
        <v>다세대 전월세</v>
      </c>
      <c r="E760" s="26">
        <v>60</v>
      </c>
      <c r="F760" s="26">
        <v>0</v>
      </c>
      <c r="G760" s="26">
        <v>16</v>
      </c>
      <c r="H760" s="26">
        <v>44</v>
      </c>
      <c r="I760" s="26">
        <f>G760+H760</f>
        <v>60</v>
      </c>
      <c r="J760" s="26">
        <f>SUM(F760:H760)</f>
        <v>60</v>
      </c>
      <c r="K760" s="26">
        <f>E760-J760</f>
        <v>0</v>
      </c>
      <c r="L760" s="27">
        <v>11096220000</v>
      </c>
      <c r="M760" s="45">
        <v>2966.854</v>
      </c>
      <c r="N760" s="27">
        <v>184937000</v>
      </c>
      <c r="O760" s="27">
        <v>12363843</v>
      </c>
      <c r="P760" s="37">
        <f>IF(I760=0,0,H760/I760)</f>
        <v>0.7333333333333333</v>
      </c>
    </row>
    <row r="761">
      <c r="A761" s="24" t="str">
        <v>2025-09</v>
      </c>
      <c r="B761" s="24" t="str">
        <v>비교 반영</v>
      </c>
      <c r="C761" s="24" t="str">
        <v>수원시 영통구</v>
      </c>
      <c r="D761" s="24" t="str">
        <v>분양권</v>
      </c>
      <c r="E761" s="26">
        <v>2</v>
      </c>
      <c r="F761" s="26">
        <v>2</v>
      </c>
      <c r="G761" s="26">
        <v>0</v>
      </c>
      <c r="H761" s="26">
        <v>0</v>
      </c>
      <c r="I761" s="26">
        <f>G761+H761</f>
        <v>0</v>
      </c>
      <c r="J761" s="26">
        <f>SUM(F761:H761)</f>
        <v>2</v>
      </c>
      <c r="K761" s="26">
        <f>E761-J761</f>
        <v>0</v>
      </c>
      <c r="L761" s="27">
        <v>2073780000</v>
      </c>
      <c r="M761" s="45">
        <v>169.854</v>
      </c>
      <c r="N761" s="27">
        <v>1036890000</v>
      </c>
      <c r="O761" s="27">
        <v>40360962</v>
      </c>
      <c r="P761" s="37">
        <f>IF(I761=0,0,H761/I761)</f>
        <v>0</v>
      </c>
    </row>
    <row r="762">
      <c r="A762" s="24" t="str">
        <v>2025-09</v>
      </c>
      <c r="B762" s="24" t="str">
        <v>비교 반영</v>
      </c>
      <c r="C762" s="24" t="str">
        <v>수원시 영통구</v>
      </c>
      <c r="D762" s="24" t="str">
        <v>상가</v>
      </c>
      <c r="E762" s="26">
        <v>26</v>
      </c>
      <c r="F762" s="26">
        <v>26</v>
      </c>
      <c r="G762" s="26">
        <v>0</v>
      </c>
      <c r="H762" s="26">
        <v>0</v>
      </c>
      <c r="I762" s="26">
        <f>G762+H762</f>
        <v>0</v>
      </c>
      <c r="J762" s="26">
        <f>SUM(F762:H762)</f>
        <v>26</v>
      </c>
      <c r="K762" s="26">
        <f>E762-J762</f>
        <v>0</v>
      </c>
      <c r="L762" s="27">
        <v>29358480000</v>
      </c>
      <c r="M762" s="45">
        <v>8207.29</v>
      </c>
      <c r="N762" s="27">
        <v>1129172308</v>
      </c>
      <c r="O762" s="27">
        <v>11825197</v>
      </c>
      <c r="P762" s="37">
        <f>IF(I762=0,0,H762/I762)</f>
        <v>0</v>
      </c>
    </row>
    <row r="763">
      <c r="A763" s="24" t="str">
        <v>2025-09</v>
      </c>
      <c r="B763" s="24" t="str">
        <v>비교 반영</v>
      </c>
      <c r="C763" s="24" t="str">
        <v>수원시 영통구</v>
      </c>
      <c r="D763" s="24" t="str">
        <v>아파트 매매</v>
      </c>
      <c r="E763" s="26">
        <v>664</v>
      </c>
      <c r="F763" s="26">
        <v>664</v>
      </c>
      <c r="G763" s="26">
        <v>0</v>
      </c>
      <c r="H763" s="26">
        <v>0</v>
      </c>
      <c r="I763" s="26">
        <f>G763+H763</f>
        <v>0</v>
      </c>
      <c r="J763" s="26">
        <f>SUM(F763:H763)</f>
        <v>664</v>
      </c>
      <c r="K763" s="26">
        <f>E763-J763</f>
        <v>0</v>
      </c>
      <c r="L763" s="27">
        <v>512245690000</v>
      </c>
      <c r="M763" s="45">
        <v>51798.097</v>
      </c>
      <c r="N763" s="27">
        <v>771454352</v>
      </c>
      <c r="O763" s="27">
        <v>32691821</v>
      </c>
      <c r="P763" s="37">
        <f>IF(I763=0,0,H763/I763)</f>
        <v>0</v>
      </c>
    </row>
    <row r="764">
      <c r="A764" s="24" t="str">
        <v>2025-09</v>
      </c>
      <c r="B764" s="24" t="str">
        <v>비교 반영</v>
      </c>
      <c r="C764" s="24" t="str">
        <v>수원시 영통구</v>
      </c>
      <c r="D764" s="24" t="str">
        <v>아파트 전월세</v>
      </c>
      <c r="E764" s="26">
        <v>1017</v>
      </c>
      <c r="F764" s="26">
        <v>0</v>
      </c>
      <c r="G764" s="26">
        <v>593</v>
      </c>
      <c r="H764" s="26">
        <v>424</v>
      </c>
      <c r="I764" s="26">
        <f>G764+H764</f>
        <v>1017</v>
      </c>
      <c r="J764" s="26">
        <f>SUM(F764:H764)</f>
        <v>1017</v>
      </c>
      <c r="K764" s="26">
        <f>E764-J764</f>
        <v>0</v>
      </c>
      <c r="L764" s="27">
        <v>287138220000</v>
      </c>
      <c r="M764" s="45">
        <v>69616.97</v>
      </c>
      <c r="N764" s="27">
        <v>282338466</v>
      </c>
      <c r="O764" s="27">
        <v>13634854</v>
      </c>
      <c r="P764" s="37">
        <f>IF(I764=0,0,H764/I764)</f>
        <v>0.4169124877089479</v>
      </c>
    </row>
    <row r="765">
      <c r="A765" s="24" t="str">
        <v>2025-09</v>
      </c>
      <c r="B765" s="24" t="str">
        <v>비교 반영</v>
      </c>
      <c r="C765" s="24" t="str">
        <v>수원시 영통구</v>
      </c>
      <c r="D765" s="24" t="str">
        <v>오피스텔 매매</v>
      </c>
      <c r="E765" s="26">
        <v>54</v>
      </c>
      <c r="F765" s="26">
        <v>54</v>
      </c>
      <c r="G765" s="26">
        <v>0</v>
      </c>
      <c r="H765" s="26">
        <v>0</v>
      </c>
      <c r="I765" s="26">
        <f>G765+H765</f>
        <v>0</v>
      </c>
      <c r="J765" s="26">
        <f>SUM(F765:H765)</f>
        <v>54</v>
      </c>
      <c r="K765" s="26">
        <f>E765-J765</f>
        <v>0</v>
      </c>
      <c r="L765" s="27">
        <v>18669200000</v>
      </c>
      <c r="M765" s="45">
        <v>2437.629</v>
      </c>
      <c r="N765" s="27">
        <v>345725926</v>
      </c>
      <c r="O765" s="27">
        <v>25318193</v>
      </c>
      <c r="P765" s="37">
        <f>IF(I765=0,0,H765/I765)</f>
        <v>0</v>
      </c>
    </row>
    <row r="766">
      <c r="A766" s="24" t="str">
        <v>2025-09</v>
      </c>
      <c r="B766" s="24" t="str">
        <v>비교 반영</v>
      </c>
      <c r="C766" s="24" t="str">
        <v>수원시 영통구</v>
      </c>
      <c r="D766" s="24" t="str">
        <v>오피스텔 전월세</v>
      </c>
      <c r="E766" s="26">
        <v>446</v>
      </c>
      <c r="F766" s="26">
        <v>0</v>
      </c>
      <c r="G766" s="26">
        <v>127</v>
      </c>
      <c r="H766" s="26">
        <v>319</v>
      </c>
      <c r="I766" s="26">
        <f>G766+H766</f>
        <v>446</v>
      </c>
      <c r="J766" s="26">
        <f>SUM(F766:H766)</f>
        <v>446</v>
      </c>
      <c r="K766" s="26">
        <f>E766-J766</f>
        <v>0</v>
      </c>
      <c r="L766" s="27">
        <v>65719770000</v>
      </c>
      <c r="M766" s="45">
        <v>17266.98</v>
      </c>
      <c r="N766" s="27">
        <v>147353744</v>
      </c>
      <c r="O766" s="27">
        <v>12582132</v>
      </c>
      <c r="P766" s="37">
        <f>IF(I766=0,0,H766/I766)</f>
        <v>0.7152466367713004</v>
      </c>
    </row>
    <row r="767">
      <c r="A767" s="24" t="str">
        <v>2025-09</v>
      </c>
      <c r="B767" s="24" t="str">
        <v>비교 반영</v>
      </c>
      <c r="C767" s="24" t="str">
        <v>수원시 영통구</v>
      </c>
      <c r="D767" s="24" t="str">
        <v>토지</v>
      </c>
      <c r="E767" s="26">
        <v>9</v>
      </c>
      <c r="F767" s="26">
        <v>9</v>
      </c>
      <c r="G767" s="26">
        <v>0</v>
      </c>
      <c r="H767" s="26">
        <v>0</v>
      </c>
      <c r="I767" s="26">
        <f>G767+H767</f>
        <v>0</v>
      </c>
      <c r="J767" s="26">
        <f>SUM(F767:H767)</f>
        <v>9</v>
      </c>
      <c r="K767" s="26">
        <f>E767-J767</f>
        <v>0</v>
      </c>
      <c r="L767" s="27">
        <v>2100000000</v>
      </c>
      <c r="M767" s="45">
        <v>193.02</v>
      </c>
      <c r="N767" s="27">
        <v>233333333</v>
      </c>
      <c r="O767" s="27">
        <v>35965954</v>
      </c>
      <c r="P767" s="37">
        <f>IF(I767=0,0,H767/I767)</f>
        <v>0</v>
      </c>
    </row>
    <row r="768">
      <c r="A768" s="24" t="str">
        <v>2025-09</v>
      </c>
      <c r="B768" s="24" t="str">
        <v>비교 반영</v>
      </c>
      <c r="C768" s="24" t="str">
        <v>수원시 장안구</v>
      </c>
      <c r="D768" s="24" t="str">
        <v>다가구 매매</v>
      </c>
      <c r="E768" s="26">
        <v>9</v>
      </c>
      <c r="F768" s="26">
        <v>9</v>
      </c>
      <c r="G768" s="26">
        <v>0</v>
      </c>
      <c r="H768" s="26">
        <v>0</v>
      </c>
      <c r="I768" s="26">
        <f>G768+H768</f>
        <v>0</v>
      </c>
      <c r="J768" s="26">
        <f>SUM(F768:H768)</f>
        <v>9</v>
      </c>
      <c r="K768" s="26">
        <f>E768-J768</f>
        <v>0</v>
      </c>
      <c r="L768" s="27">
        <v>4070000000</v>
      </c>
      <c r="M768" s="45">
        <v>1625.24</v>
      </c>
      <c r="N768" s="27">
        <v>452222222</v>
      </c>
      <c r="O768" s="27">
        <v>8278497</v>
      </c>
      <c r="P768" s="37">
        <f>IF(I768=0,0,H768/I768)</f>
        <v>0</v>
      </c>
    </row>
    <row r="769">
      <c r="A769" s="24" t="str">
        <v>2025-09</v>
      </c>
      <c r="B769" s="24" t="str">
        <v>비교 반영</v>
      </c>
      <c r="C769" s="24" t="str">
        <v>수원시 장안구</v>
      </c>
      <c r="D769" s="24" t="str">
        <v>다가구 전월세</v>
      </c>
      <c r="E769" s="26">
        <v>292</v>
      </c>
      <c r="F769" s="26">
        <v>0</v>
      </c>
      <c r="G769" s="26">
        <v>53</v>
      </c>
      <c r="H769" s="26">
        <v>239</v>
      </c>
      <c r="I769" s="26">
        <f>G769+H769</f>
        <v>292</v>
      </c>
      <c r="J769" s="26">
        <f>SUM(F769:H769)</f>
        <v>292</v>
      </c>
      <c r="K769" s="26">
        <f>E769-J769</f>
        <v>0</v>
      </c>
      <c r="L769" s="27">
        <v>8256730000</v>
      </c>
      <c r="M769" s="45">
        <v>12316.854</v>
      </c>
      <c r="N769" s="27">
        <v>28276473</v>
      </c>
      <c r="O769" s="27">
        <v>2216067</v>
      </c>
      <c r="P769" s="37">
        <f>IF(I769=0,0,H769/I769)</f>
        <v>0.8184931506849316</v>
      </c>
    </row>
    <row r="770">
      <c r="A770" s="24" t="str">
        <v>2025-09</v>
      </c>
      <c r="B770" s="24" t="str">
        <v>비교 반영</v>
      </c>
      <c r="C770" s="24" t="str">
        <v>수원시 장안구</v>
      </c>
      <c r="D770" s="24" t="str">
        <v>다세대 매매</v>
      </c>
      <c r="E770" s="26">
        <v>52</v>
      </c>
      <c r="F770" s="26">
        <v>52</v>
      </c>
      <c r="G770" s="26">
        <v>0</v>
      </c>
      <c r="H770" s="26">
        <v>0</v>
      </c>
      <c r="I770" s="26">
        <f>G770+H770</f>
        <v>0</v>
      </c>
      <c r="J770" s="26">
        <f>SUM(F770:H770)</f>
        <v>52</v>
      </c>
      <c r="K770" s="26">
        <f>E770-J770</f>
        <v>0</v>
      </c>
      <c r="L770" s="27">
        <v>7906900000</v>
      </c>
      <c r="M770" s="45">
        <v>2436.859</v>
      </c>
      <c r="N770" s="27">
        <v>152055769</v>
      </c>
      <c r="O770" s="27">
        <v>10726313</v>
      </c>
      <c r="P770" s="37">
        <f>IF(I770=0,0,H770/I770)</f>
        <v>0</v>
      </c>
    </row>
    <row r="771">
      <c r="A771" s="24" t="str">
        <v>2025-09</v>
      </c>
      <c r="B771" s="24" t="str">
        <v>비교 반영</v>
      </c>
      <c r="C771" s="24" t="str">
        <v>수원시 장안구</v>
      </c>
      <c r="D771" s="24" t="str">
        <v>다세대 전월세</v>
      </c>
      <c r="E771" s="26">
        <v>148</v>
      </c>
      <c r="F771" s="26">
        <v>0</v>
      </c>
      <c r="G771" s="26">
        <v>37</v>
      </c>
      <c r="H771" s="26">
        <v>111</v>
      </c>
      <c r="I771" s="26">
        <f>G771+H771</f>
        <v>148</v>
      </c>
      <c r="J771" s="26">
        <f>SUM(F771:H771)</f>
        <v>148</v>
      </c>
      <c r="K771" s="26">
        <f>E771-J771</f>
        <v>0</v>
      </c>
      <c r="L771" s="27">
        <v>7489550000</v>
      </c>
      <c r="M771" s="45">
        <v>5948.55</v>
      </c>
      <c r="N771" s="27">
        <v>50605068</v>
      </c>
      <c r="O771" s="27">
        <v>4162164</v>
      </c>
      <c r="P771" s="37">
        <f>IF(I771=0,0,H771/I771)</f>
        <v>0.75</v>
      </c>
    </row>
    <row r="772">
      <c r="A772" s="24" t="str">
        <v>2025-09</v>
      </c>
      <c r="B772" s="24" t="str">
        <v>비교 반영</v>
      </c>
      <c r="C772" s="24" t="str">
        <v>수원시 장안구</v>
      </c>
      <c r="D772" s="24" t="str">
        <v>상가</v>
      </c>
      <c r="E772" s="26">
        <v>5</v>
      </c>
      <c r="F772" s="26">
        <v>5</v>
      </c>
      <c r="G772" s="26">
        <v>0</v>
      </c>
      <c r="H772" s="26">
        <v>0</v>
      </c>
      <c r="I772" s="26">
        <f>G772+H772</f>
        <v>0</v>
      </c>
      <c r="J772" s="26">
        <f>SUM(F772:H772)</f>
        <v>5</v>
      </c>
      <c r="K772" s="26">
        <f>E772-J772</f>
        <v>0</v>
      </c>
      <c r="L772" s="27">
        <v>740000000</v>
      </c>
      <c r="M772" s="45">
        <v>152.54</v>
      </c>
      <c r="N772" s="27">
        <v>148000000</v>
      </c>
      <c r="O772" s="27">
        <v>16036980</v>
      </c>
      <c r="P772" s="37">
        <f>IF(I772=0,0,H772/I772)</f>
        <v>0</v>
      </c>
    </row>
    <row r="773">
      <c r="A773" s="24" t="str">
        <v>2025-09</v>
      </c>
      <c r="B773" s="24" t="str">
        <v>비교 반영</v>
      </c>
      <c r="C773" s="24" t="str">
        <v>수원시 장안구</v>
      </c>
      <c r="D773" s="24" t="str">
        <v>아파트 매매</v>
      </c>
      <c r="E773" s="26">
        <v>211</v>
      </c>
      <c r="F773" s="26">
        <v>211</v>
      </c>
      <c r="G773" s="26">
        <v>0</v>
      </c>
      <c r="H773" s="26">
        <v>0</v>
      </c>
      <c r="I773" s="26">
        <f>G773+H773</f>
        <v>0</v>
      </c>
      <c r="J773" s="26">
        <f>SUM(F773:H773)</f>
        <v>211</v>
      </c>
      <c r="K773" s="26">
        <f>E773-J773</f>
        <v>0</v>
      </c>
      <c r="L773" s="27">
        <v>107772000000</v>
      </c>
      <c r="M773" s="45">
        <v>15280.109</v>
      </c>
      <c r="N773" s="27">
        <v>510767773</v>
      </c>
      <c r="O773" s="27">
        <v>23316002</v>
      </c>
      <c r="P773" s="37">
        <f>IF(I773=0,0,H773/I773)</f>
        <v>0</v>
      </c>
    </row>
    <row r="774">
      <c r="A774" s="24" t="str">
        <v>2025-09</v>
      </c>
      <c r="B774" s="24" t="str">
        <v>비교 반영</v>
      </c>
      <c r="C774" s="24" t="str">
        <v>수원시 장안구</v>
      </c>
      <c r="D774" s="24" t="str">
        <v>아파트 전월세</v>
      </c>
      <c r="E774" s="26">
        <v>462</v>
      </c>
      <c r="F774" s="26">
        <v>0</v>
      </c>
      <c r="G774" s="26">
        <v>326</v>
      </c>
      <c r="H774" s="26">
        <v>136</v>
      </c>
      <c r="I774" s="26">
        <f>G774+H774</f>
        <v>462</v>
      </c>
      <c r="J774" s="26">
        <f>SUM(F774:H774)</f>
        <v>462</v>
      </c>
      <c r="K774" s="26">
        <f>E774-J774</f>
        <v>0</v>
      </c>
      <c r="L774" s="27">
        <v>118583250000</v>
      </c>
      <c r="M774" s="45">
        <v>31912.664</v>
      </c>
      <c r="N774" s="27">
        <v>256673701</v>
      </c>
      <c r="O774" s="27">
        <v>12283861</v>
      </c>
      <c r="P774" s="37">
        <f>IF(I774=0,0,H774/I774)</f>
        <v>0.2943722943722944</v>
      </c>
    </row>
    <row r="775">
      <c r="A775" s="24" t="str">
        <v>2025-09</v>
      </c>
      <c r="B775" s="24" t="str">
        <v>비교 반영</v>
      </c>
      <c r="C775" s="24" t="str">
        <v>수원시 장안구</v>
      </c>
      <c r="D775" s="24" t="str">
        <v>오피스텔 매매</v>
      </c>
      <c r="E775" s="26">
        <v>3</v>
      </c>
      <c r="F775" s="26">
        <v>3</v>
      </c>
      <c r="G775" s="26">
        <v>0</v>
      </c>
      <c r="H775" s="26">
        <v>0</v>
      </c>
      <c r="I775" s="26">
        <f>G775+H775</f>
        <v>0</v>
      </c>
      <c r="J775" s="26">
        <f>SUM(F775:H775)</f>
        <v>3</v>
      </c>
      <c r="K775" s="26">
        <f>E775-J775</f>
        <v>0</v>
      </c>
      <c r="L775" s="27">
        <v>765000000</v>
      </c>
      <c r="M775" s="45">
        <v>148.04</v>
      </c>
      <c r="N775" s="27">
        <v>255000000</v>
      </c>
      <c r="O775" s="27">
        <v>17082718</v>
      </c>
      <c r="P775" s="37">
        <f>IF(I775=0,0,H775/I775)</f>
        <v>0</v>
      </c>
    </row>
    <row r="776">
      <c r="A776" s="24" t="str">
        <v>2025-09</v>
      </c>
      <c r="B776" s="24" t="str">
        <v>비교 반영</v>
      </c>
      <c r="C776" s="24" t="str">
        <v>수원시 장안구</v>
      </c>
      <c r="D776" s="24" t="str">
        <v>오피스텔 전월세</v>
      </c>
      <c r="E776" s="26">
        <v>33</v>
      </c>
      <c r="F776" s="26">
        <v>0</v>
      </c>
      <c r="G776" s="26">
        <v>21</v>
      </c>
      <c r="H776" s="26">
        <v>12</v>
      </c>
      <c r="I776" s="26">
        <f>G776+H776</f>
        <v>33</v>
      </c>
      <c r="J776" s="26">
        <f>SUM(F776:H776)</f>
        <v>33</v>
      </c>
      <c r="K776" s="26">
        <f>E776-J776</f>
        <v>0</v>
      </c>
      <c r="L776" s="27">
        <v>6420930000</v>
      </c>
      <c r="M776" s="45">
        <v>1931.2</v>
      </c>
      <c r="N776" s="27">
        <v>194573636</v>
      </c>
      <c r="O776" s="27">
        <v>10991204</v>
      </c>
      <c r="P776" s="37">
        <f>IF(I776=0,0,H776/I776)</f>
        <v>0.36363636363636365</v>
      </c>
    </row>
    <row r="777">
      <c r="A777" s="24" t="str">
        <v>2025-09</v>
      </c>
      <c r="B777" s="24" t="str">
        <v>비교 반영</v>
      </c>
      <c r="C777" s="24" t="str">
        <v>수원시 장안구</v>
      </c>
      <c r="D777" s="24" t="str">
        <v>토지</v>
      </c>
      <c r="E777" s="26">
        <v>14</v>
      </c>
      <c r="F777" s="26">
        <v>14</v>
      </c>
      <c r="G777" s="26">
        <v>0</v>
      </c>
      <c r="H777" s="26">
        <v>0</v>
      </c>
      <c r="I777" s="26">
        <f>G777+H777</f>
        <v>0</v>
      </c>
      <c r="J777" s="26">
        <f>SUM(F777:H777)</f>
        <v>14</v>
      </c>
      <c r="K777" s="26">
        <f>E777-J777</f>
        <v>0</v>
      </c>
      <c r="L777" s="27">
        <v>3234570000</v>
      </c>
      <c r="M777" s="45">
        <v>4008.7</v>
      </c>
      <c r="N777" s="27">
        <v>231040714</v>
      </c>
      <c r="O777" s="27">
        <v>2667397</v>
      </c>
      <c r="P777" s="37">
        <f>IF(I777=0,0,H777/I777)</f>
        <v>0</v>
      </c>
    </row>
    <row r="778">
      <c r="A778" s="24" t="str">
        <v>2025-09</v>
      </c>
      <c r="B778" s="24" t="str">
        <v>비교 반영</v>
      </c>
      <c r="C778" s="24" t="str">
        <v>수원시 팔달구</v>
      </c>
      <c r="D778" s="24" t="str">
        <v>다가구 매매</v>
      </c>
      <c r="E778" s="26">
        <v>13</v>
      </c>
      <c r="F778" s="26">
        <v>13</v>
      </c>
      <c r="G778" s="26">
        <v>0</v>
      </c>
      <c r="H778" s="26">
        <v>0</v>
      </c>
      <c r="I778" s="26">
        <f>G778+H778</f>
        <v>0</v>
      </c>
      <c r="J778" s="26">
        <f>SUM(F778:H778)</f>
        <v>13</v>
      </c>
      <c r="K778" s="26">
        <f>E778-J778</f>
        <v>0</v>
      </c>
      <c r="L778" s="27">
        <v>7094300000</v>
      </c>
      <c r="M778" s="45">
        <v>1436.34</v>
      </c>
      <c r="N778" s="27">
        <v>545715385</v>
      </c>
      <c r="O778" s="27">
        <v>16327771</v>
      </c>
      <c r="P778" s="37">
        <f>IF(I778=0,0,H778/I778)</f>
        <v>0</v>
      </c>
    </row>
    <row r="779">
      <c r="A779" s="24" t="str">
        <v>2025-09</v>
      </c>
      <c r="B779" s="24" t="str">
        <v>비교 반영</v>
      </c>
      <c r="C779" s="24" t="str">
        <v>수원시 팔달구</v>
      </c>
      <c r="D779" s="24" t="str">
        <v>다가구 전월세</v>
      </c>
      <c r="E779" s="26">
        <v>227</v>
      </c>
      <c r="F779" s="26">
        <v>0</v>
      </c>
      <c r="G779" s="26">
        <v>49</v>
      </c>
      <c r="H779" s="26">
        <v>178</v>
      </c>
      <c r="I779" s="26">
        <f>G779+H779</f>
        <v>227</v>
      </c>
      <c r="J779" s="26">
        <f>SUM(F779:H779)</f>
        <v>227</v>
      </c>
      <c r="K779" s="26">
        <f>E779-J779</f>
        <v>0</v>
      </c>
      <c r="L779" s="27">
        <v>7574750000</v>
      </c>
      <c r="M779" s="45">
        <v>10025.716</v>
      </c>
      <c r="N779" s="27">
        <v>33368943</v>
      </c>
      <c r="O779" s="27">
        <v>2497627</v>
      </c>
      <c r="P779" s="37">
        <f>IF(I779=0,0,H779/I779)</f>
        <v>0.7841409691629956</v>
      </c>
    </row>
    <row r="780">
      <c r="A780" s="24" t="str">
        <v>2025-09</v>
      </c>
      <c r="B780" s="24" t="str">
        <v>비교 반영</v>
      </c>
      <c r="C780" s="24" t="str">
        <v>수원시 팔달구</v>
      </c>
      <c r="D780" s="24" t="str">
        <v>다세대 매매</v>
      </c>
      <c r="E780" s="26">
        <v>42</v>
      </c>
      <c r="F780" s="26">
        <v>42</v>
      </c>
      <c r="G780" s="26">
        <v>0</v>
      </c>
      <c r="H780" s="26">
        <v>0</v>
      </c>
      <c r="I780" s="26">
        <f>G780+H780</f>
        <v>0</v>
      </c>
      <c r="J780" s="26">
        <f>SUM(F780:H780)</f>
        <v>42</v>
      </c>
      <c r="K780" s="26">
        <f>E780-J780</f>
        <v>0</v>
      </c>
      <c r="L780" s="27">
        <v>10377500000</v>
      </c>
      <c r="M780" s="45">
        <v>2170.95</v>
      </c>
      <c r="N780" s="27">
        <v>247083333</v>
      </c>
      <c r="O780" s="27">
        <v>15802199</v>
      </c>
      <c r="P780" s="37">
        <f>IF(I780=0,0,H780/I780)</f>
        <v>0</v>
      </c>
    </row>
    <row r="781">
      <c r="A781" s="24" t="str">
        <v>2025-09</v>
      </c>
      <c r="B781" s="24" t="str">
        <v>비교 반영</v>
      </c>
      <c r="C781" s="24" t="str">
        <v>수원시 팔달구</v>
      </c>
      <c r="D781" s="24" t="str">
        <v>다세대 전월세</v>
      </c>
      <c r="E781" s="26">
        <v>160</v>
      </c>
      <c r="F781" s="26">
        <v>0</v>
      </c>
      <c r="G781" s="26">
        <v>45</v>
      </c>
      <c r="H781" s="26">
        <v>115</v>
      </c>
      <c r="I781" s="26">
        <f>G781+H781</f>
        <v>160</v>
      </c>
      <c r="J781" s="26">
        <f>SUM(F781:H781)</f>
        <v>160</v>
      </c>
      <c r="K781" s="26">
        <f>E781-J781</f>
        <v>0</v>
      </c>
      <c r="L781" s="27">
        <v>10766200000</v>
      </c>
      <c r="M781" s="45">
        <v>5731.662</v>
      </c>
      <c r="N781" s="27">
        <v>67288750</v>
      </c>
      <c r="O781" s="27">
        <v>6209498</v>
      </c>
      <c r="P781" s="37">
        <f>IF(I781=0,0,H781/I781)</f>
        <v>0.71875</v>
      </c>
    </row>
    <row r="782">
      <c r="A782" s="24" t="str">
        <v>2025-09</v>
      </c>
      <c r="B782" s="24" t="str">
        <v>비교 반영</v>
      </c>
      <c r="C782" s="24" t="str">
        <v>수원시 팔달구</v>
      </c>
      <c r="D782" s="24" t="str">
        <v>분양권</v>
      </c>
      <c r="E782" s="26">
        <v>4</v>
      </c>
      <c r="F782" s="26">
        <v>4</v>
      </c>
      <c r="G782" s="26">
        <v>0</v>
      </c>
      <c r="H782" s="26">
        <v>0</v>
      </c>
      <c r="I782" s="26">
        <f>G782+H782</f>
        <v>0</v>
      </c>
      <c r="J782" s="26">
        <f>SUM(F782:H782)</f>
        <v>4</v>
      </c>
      <c r="K782" s="26">
        <f>E782-J782</f>
        <v>0</v>
      </c>
      <c r="L782" s="27">
        <v>2932630000</v>
      </c>
      <c r="M782" s="45">
        <v>339.354</v>
      </c>
      <c r="N782" s="27">
        <v>733157500</v>
      </c>
      <c r="O782" s="27">
        <v>28567939</v>
      </c>
      <c r="P782" s="37">
        <f>IF(I782=0,0,H782/I782)</f>
        <v>0</v>
      </c>
    </row>
    <row r="783">
      <c r="A783" s="24" t="str">
        <v>2025-09</v>
      </c>
      <c r="B783" s="24" t="str">
        <v>비교 반영</v>
      </c>
      <c r="C783" s="24" t="str">
        <v>수원시 팔달구</v>
      </c>
      <c r="D783" s="24" t="str">
        <v>상가</v>
      </c>
      <c r="E783" s="26">
        <v>30</v>
      </c>
      <c r="F783" s="26">
        <v>30</v>
      </c>
      <c r="G783" s="26">
        <v>0</v>
      </c>
      <c r="H783" s="26">
        <v>0</v>
      </c>
      <c r="I783" s="26">
        <f>G783+H783</f>
        <v>0</v>
      </c>
      <c r="J783" s="26">
        <f>SUM(F783:H783)</f>
        <v>30</v>
      </c>
      <c r="K783" s="26">
        <f>E783-J783</f>
        <v>0</v>
      </c>
      <c r="L783" s="27">
        <v>41570500000</v>
      </c>
      <c r="M783" s="45">
        <v>10832.75</v>
      </c>
      <c r="N783" s="27">
        <v>1385683333</v>
      </c>
      <c r="O783" s="27">
        <v>12685896</v>
      </c>
      <c r="P783" s="37">
        <f>IF(I783=0,0,H783/I783)</f>
        <v>0</v>
      </c>
    </row>
    <row r="784">
      <c r="A784" s="24" t="str">
        <v>2025-09</v>
      </c>
      <c r="B784" s="24" t="str">
        <v>비교 반영</v>
      </c>
      <c r="C784" s="24" t="str">
        <v>수원시 팔달구</v>
      </c>
      <c r="D784" s="24" t="str">
        <v>아파트 매매</v>
      </c>
      <c r="E784" s="26">
        <v>195</v>
      </c>
      <c r="F784" s="26">
        <v>195</v>
      </c>
      <c r="G784" s="26">
        <v>0</v>
      </c>
      <c r="H784" s="26">
        <v>0</v>
      </c>
      <c r="I784" s="26">
        <f>G784+H784</f>
        <v>0</v>
      </c>
      <c r="J784" s="26">
        <f>SUM(F784:H784)</f>
        <v>195</v>
      </c>
      <c r="K784" s="26">
        <f>E784-J784</f>
        <v>0</v>
      </c>
      <c r="L784" s="27">
        <v>110452250000</v>
      </c>
      <c r="M784" s="45">
        <v>13314.752</v>
      </c>
      <c r="N784" s="27">
        <v>566421795</v>
      </c>
      <c r="O784" s="27">
        <v>27423071</v>
      </c>
      <c r="P784" s="37">
        <f>IF(I784=0,0,H784/I784)</f>
        <v>0</v>
      </c>
    </row>
    <row r="785">
      <c r="A785" s="24" t="str">
        <v>2025-09</v>
      </c>
      <c r="B785" s="24" t="str">
        <v>비교 반영</v>
      </c>
      <c r="C785" s="24" t="str">
        <v>수원시 팔달구</v>
      </c>
      <c r="D785" s="24" t="str">
        <v>아파트 전월세</v>
      </c>
      <c r="E785" s="26">
        <v>484</v>
      </c>
      <c r="F785" s="26">
        <v>0</v>
      </c>
      <c r="G785" s="26">
        <v>331</v>
      </c>
      <c r="H785" s="26">
        <v>153</v>
      </c>
      <c r="I785" s="26">
        <f>G785+H785</f>
        <v>484</v>
      </c>
      <c r="J785" s="26">
        <f>SUM(F785:H785)</f>
        <v>484</v>
      </c>
      <c r="K785" s="26">
        <f>E785-J785</f>
        <v>0</v>
      </c>
      <c r="L785" s="27">
        <v>105889660000</v>
      </c>
      <c r="M785" s="45">
        <v>26874.958</v>
      </c>
      <c r="N785" s="27">
        <v>218780289</v>
      </c>
      <c r="O785" s="27">
        <v>13025079</v>
      </c>
      <c r="P785" s="37">
        <f>IF(I785=0,0,H785/I785)</f>
        <v>0.31611570247933884</v>
      </c>
    </row>
    <row r="786">
      <c r="A786" s="24" t="str">
        <v>2025-09</v>
      </c>
      <c r="B786" s="24" t="str">
        <v>비교 반영</v>
      </c>
      <c r="C786" s="24" t="str">
        <v>수원시 팔달구</v>
      </c>
      <c r="D786" s="24" t="str">
        <v>오피스텔 매매</v>
      </c>
      <c r="E786" s="26">
        <v>20</v>
      </c>
      <c r="F786" s="26">
        <v>20</v>
      </c>
      <c r="G786" s="26">
        <v>0</v>
      </c>
      <c r="H786" s="26">
        <v>0</v>
      </c>
      <c r="I786" s="26">
        <f>G786+H786</f>
        <v>0</v>
      </c>
      <c r="J786" s="26">
        <f>SUM(F786:H786)</f>
        <v>20</v>
      </c>
      <c r="K786" s="26">
        <f>E786-J786</f>
        <v>0</v>
      </c>
      <c r="L786" s="27">
        <v>3674500000</v>
      </c>
      <c r="M786" s="45">
        <v>1111.929</v>
      </c>
      <c r="N786" s="27">
        <v>183725000</v>
      </c>
      <c r="O786" s="27">
        <v>10924355</v>
      </c>
      <c r="P786" s="37">
        <f>IF(I786=0,0,H786/I786)</f>
        <v>0</v>
      </c>
    </row>
    <row r="787">
      <c r="A787" s="24" t="str">
        <v>2025-09</v>
      </c>
      <c r="B787" s="24" t="str">
        <v>비교 반영</v>
      </c>
      <c r="C787" s="24" t="str">
        <v>수원시 팔달구</v>
      </c>
      <c r="D787" s="24" t="str">
        <v>오피스텔 전월세</v>
      </c>
      <c r="E787" s="26">
        <v>134</v>
      </c>
      <c r="F787" s="26">
        <v>0</v>
      </c>
      <c r="G787" s="26">
        <v>73</v>
      </c>
      <c r="H787" s="26">
        <v>61</v>
      </c>
      <c r="I787" s="26">
        <f>G787+H787</f>
        <v>134</v>
      </c>
      <c r="J787" s="26">
        <f>SUM(F787:H787)</f>
        <v>134</v>
      </c>
      <c r="K787" s="26">
        <f>E787-J787</f>
        <v>0</v>
      </c>
      <c r="L787" s="27">
        <v>15558930000</v>
      </c>
      <c r="M787" s="45">
        <v>7188.93</v>
      </c>
      <c r="N787" s="27">
        <v>116111418</v>
      </c>
      <c r="O787" s="27">
        <v>7154678</v>
      </c>
      <c r="P787" s="37">
        <f>IF(I787=0,0,H787/I787)</f>
        <v>0.4552238805970149</v>
      </c>
    </row>
    <row r="788">
      <c r="A788" s="24" t="str">
        <v>2025-09</v>
      </c>
      <c r="B788" s="24" t="str">
        <v>비교 반영</v>
      </c>
      <c r="C788" s="24" t="str">
        <v>수원시 팔달구</v>
      </c>
      <c r="D788" s="24" t="str">
        <v>토지</v>
      </c>
      <c r="E788" s="26">
        <v>9</v>
      </c>
      <c r="F788" s="26">
        <v>9</v>
      </c>
      <c r="G788" s="26">
        <v>0</v>
      </c>
      <c r="H788" s="26">
        <v>0</v>
      </c>
      <c r="I788" s="26">
        <f>G788+H788</f>
        <v>0</v>
      </c>
      <c r="J788" s="26">
        <f>SUM(F788:H788)</f>
        <v>9</v>
      </c>
      <c r="K788" s="26">
        <f>E788-J788</f>
        <v>0</v>
      </c>
      <c r="L788" s="27">
        <v>17929830000</v>
      </c>
      <c r="M788" s="45">
        <v>4787.91</v>
      </c>
      <c r="N788" s="27">
        <v>1992203333</v>
      </c>
      <c r="O788" s="27">
        <v>12379548</v>
      </c>
      <c r="P788" s="37">
        <f>IF(I788=0,0,H788/I788)</f>
        <v>0</v>
      </c>
    </row>
    <row r="789">
      <c r="A789" s="24" t="str">
        <v>2025-09</v>
      </c>
      <c r="B789" s="24" t="str">
        <v>비교 반영</v>
      </c>
      <c r="C789" s="24" t="str">
        <v>시흥시</v>
      </c>
      <c r="D789" s="24" t="str">
        <v>공장창고</v>
      </c>
      <c r="E789" s="26">
        <v>21</v>
      </c>
      <c r="F789" s="26">
        <v>21</v>
      </c>
      <c r="G789" s="26">
        <v>0</v>
      </c>
      <c r="H789" s="26">
        <v>0</v>
      </c>
      <c r="I789" s="26">
        <f>G789+H789</f>
        <v>0</v>
      </c>
      <c r="J789" s="26">
        <f>SUM(F789:H789)</f>
        <v>21</v>
      </c>
      <c r="K789" s="26">
        <f>E789-J789</f>
        <v>0</v>
      </c>
      <c r="L789" s="27">
        <v>36622640000</v>
      </c>
      <c r="M789" s="45">
        <v>9959.54</v>
      </c>
      <c r="N789" s="27">
        <v>1743935238</v>
      </c>
      <c r="O789" s="27">
        <v>12155840</v>
      </c>
      <c r="P789" s="37">
        <f>IF(I789=0,0,H789/I789)</f>
        <v>0</v>
      </c>
    </row>
    <row r="790">
      <c r="A790" s="24" t="str">
        <v>2025-09</v>
      </c>
      <c r="B790" s="24" t="str">
        <v>비교 반영</v>
      </c>
      <c r="C790" s="24" t="str">
        <v>시흥시</v>
      </c>
      <c r="D790" s="24" t="str">
        <v>다가구 매매</v>
      </c>
      <c r="E790" s="26">
        <v>8</v>
      </c>
      <c r="F790" s="26">
        <v>8</v>
      </c>
      <c r="G790" s="26">
        <v>0</v>
      </c>
      <c r="H790" s="26">
        <v>0</v>
      </c>
      <c r="I790" s="26">
        <f>G790+H790</f>
        <v>0</v>
      </c>
      <c r="J790" s="26">
        <f>SUM(F790:H790)</f>
        <v>8</v>
      </c>
      <c r="K790" s="26">
        <f>E790-J790</f>
        <v>0</v>
      </c>
      <c r="L790" s="27">
        <v>4695000000</v>
      </c>
      <c r="M790" s="45">
        <v>2266.755</v>
      </c>
      <c r="N790" s="27">
        <v>586875000</v>
      </c>
      <c r="O790" s="27">
        <v>6847083</v>
      </c>
      <c r="P790" s="37">
        <f>IF(I790=0,0,H790/I790)</f>
        <v>0</v>
      </c>
    </row>
    <row r="791">
      <c r="A791" s="24" t="str">
        <v>2025-09</v>
      </c>
      <c r="B791" s="24" t="str">
        <v>비교 반영</v>
      </c>
      <c r="C791" s="24" t="str">
        <v>시흥시</v>
      </c>
      <c r="D791" s="24" t="str">
        <v>다가구 전월세</v>
      </c>
      <c r="E791" s="26">
        <v>182</v>
      </c>
      <c r="F791" s="26">
        <v>0</v>
      </c>
      <c r="G791" s="26">
        <v>33</v>
      </c>
      <c r="H791" s="26">
        <v>149</v>
      </c>
      <c r="I791" s="26">
        <f>G791+H791</f>
        <v>182</v>
      </c>
      <c r="J791" s="26">
        <f>SUM(F791:H791)</f>
        <v>182</v>
      </c>
      <c r="K791" s="26">
        <f>E791-J791</f>
        <v>0</v>
      </c>
      <c r="L791" s="27">
        <v>5774900000</v>
      </c>
      <c r="M791" s="45">
        <v>9277.438</v>
      </c>
      <c r="N791" s="27">
        <v>31730220</v>
      </c>
      <c r="O791" s="27">
        <v>2057742</v>
      </c>
      <c r="P791" s="37">
        <f>IF(I791=0,0,H791/I791)</f>
        <v>0.8186813186813187</v>
      </c>
    </row>
    <row r="792">
      <c r="A792" s="24" t="str">
        <v>2025-09</v>
      </c>
      <c r="B792" s="24" t="str">
        <v>비교 반영</v>
      </c>
      <c r="C792" s="24" t="str">
        <v>시흥시</v>
      </c>
      <c r="D792" s="24" t="str">
        <v>다세대 매매</v>
      </c>
      <c r="E792" s="26">
        <v>50</v>
      </c>
      <c r="F792" s="26">
        <v>50</v>
      </c>
      <c r="G792" s="26">
        <v>0</v>
      </c>
      <c r="H792" s="26">
        <v>0</v>
      </c>
      <c r="I792" s="26">
        <f>G792+H792</f>
        <v>0</v>
      </c>
      <c r="J792" s="26">
        <f>SUM(F792:H792)</f>
        <v>50</v>
      </c>
      <c r="K792" s="26">
        <f>E792-J792</f>
        <v>0</v>
      </c>
      <c r="L792" s="27">
        <v>5998000000</v>
      </c>
      <c r="M792" s="45">
        <v>2615.765</v>
      </c>
      <c r="N792" s="27">
        <v>119960000</v>
      </c>
      <c r="O792" s="27">
        <v>7580229</v>
      </c>
      <c r="P792" s="37">
        <f>IF(I792=0,0,H792/I792)</f>
        <v>0</v>
      </c>
    </row>
    <row r="793">
      <c r="A793" s="24" t="str">
        <v>2025-09</v>
      </c>
      <c r="B793" s="24" t="str">
        <v>비교 반영</v>
      </c>
      <c r="C793" s="24" t="str">
        <v>시흥시</v>
      </c>
      <c r="D793" s="24" t="str">
        <v>다세대 전월세</v>
      </c>
      <c r="E793" s="26">
        <v>200</v>
      </c>
      <c r="F793" s="26">
        <v>0</v>
      </c>
      <c r="G793" s="26">
        <v>50</v>
      </c>
      <c r="H793" s="26">
        <v>150</v>
      </c>
      <c r="I793" s="26">
        <f>G793+H793</f>
        <v>200</v>
      </c>
      <c r="J793" s="26">
        <f>SUM(F793:H793)</f>
        <v>200</v>
      </c>
      <c r="K793" s="26">
        <f>E793-J793</f>
        <v>0</v>
      </c>
      <c r="L793" s="27">
        <v>5792860000</v>
      </c>
      <c r="M793" s="45">
        <v>7341.491</v>
      </c>
      <c r="N793" s="27">
        <v>28964300</v>
      </c>
      <c r="O793" s="27">
        <v>2608455</v>
      </c>
      <c r="P793" s="37">
        <f>IF(I793=0,0,H793/I793)</f>
        <v>0.75</v>
      </c>
    </row>
    <row r="794">
      <c r="A794" s="24" t="str">
        <v>2025-09</v>
      </c>
      <c r="B794" s="24" t="str">
        <v>비교 반영</v>
      </c>
      <c r="C794" s="24" t="str">
        <v>시흥시</v>
      </c>
      <c r="D794" s="24" t="str">
        <v>분양권</v>
      </c>
      <c r="E794" s="26">
        <v>19</v>
      </c>
      <c r="F794" s="26">
        <v>19</v>
      </c>
      <c r="G794" s="26">
        <v>0</v>
      </c>
      <c r="H794" s="26">
        <v>0</v>
      </c>
      <c r="I794" s="26">
        <f>G794+H794</f>
        <v>0</v>
      </c>
      <c r="J794" s="26">
        <f>SUM(F794:H794)</f>
        <v>19</v>
      </c>
      <c r="K794" s="26">
        <f>E794-J794</f>
        <v>0</v>
      </c>
      <c r="L794" s="27">
        <v>12346900000</v>
      </c>
      <c r="M794" s="45">
        <v>1661.067</v>
      </c>
      <c r="N794" s="27">
        <v>649836842</v>
      </c>
      <c r="O794" s="27">
        <v>24572276</v>
      </c>
      <c r="P794" s="37">
        <f>IF(I794=0,0,H794/I794)</f>
        <v>0</v>
      </c>
    </row>
    <row r="795">
      <c r="A795" s="24" t="str">
        <v>2025-09</v>
      </c>
      <c r="B795" s="24" t="str">
        <v>비교 반영</v>
      </c>
      <c r="C795" s="24" t="str">
        <v>시흥시</v>
      </c>
      <c r="D795" s="24" t="str">
        <v>상가</v>
      </c>
      <c r="E795" s="26">
        <v>52</v>
      </c>
      <c r="F795" s="26">
        <v>52</v>
      </c>
      <c r="G795" s="26">
        <v>0</v>
      </c>
      <c r="H795" s="26">
        <v>0</v>
      </c>
      <c r="I795" s="26">
        <f>G795+H795</f>
        <v>0</v>
      </c>
      <c r="J795" s="26">
        <f>SUM(F795:H795)</f>
        <v>52</v>
      </c>
      <c r="K795" s="26">
        <f>E795-J795</f>
        <v>0</v>
      </c>
      <c r="L795" s="27">
        <v>37194370000</v>
      </c>
      <c r="M795" s="45">
        <v>11480.97</v>
      </c>
      <c r="N795" s="27">
        <v>715276346</v>
      </c>
      <c r="O795" s="27">
        <v>10709599</v>
      </c>
      <c r="P795" s="37">
        <f>IF(I795=0,0,H795/I795)</f>
        <v>0</v>
      </c>
    </row>
    <row r="796">
      <c r="A796" s="24" t="str">
        <v>2025-09</v>
      </c>
      <c r="B796" s="24" t="str">
        <v>비교 반영</v>
      </c>
      <c r="C796" s="24" t="str">
        <v>시흥시</v>
      </c>
      <c r="D796" s="24" t="str">
        <v>아파트 매매</v>
      </c>
      <c r="E796" s="26">
        <v>450</v>
      </c>
      <c r="F796" s="26">
        <v>450</v>
      </c>
      <c r="G796" s="26">
        <v>0</v>
      </c>
      <c r="H796" s="26">
        <v>0</v>
      </c>
      <c r="I796" s="26">
        <f>G796+H796</f>
        <v>0</v>
      </c>
      <c r="J796" s="26">
        <f>SUM(F796:H796)</f>
        <v>450</v>
      </c>
      <c r="K796" s="26">
        <f>E796-J796</f>
        <v>0</v>
      </c>
      <c r="L796" s="27">
        <v>182681350000</v>
      </c>
      <c r="M796" s="45">
        <v>31897.661</v>
      </c>
      <c r="N796" s="27">
        <v>405958556</v>
      </c>
      <c r="O796" s="27">
        <v>18932588</v>
      </c>
      <c r="P796" s="37">
        <f>IF(I796=0,0,H796/I796)</f>
        <v>0</v>
      </c>
    </row>
    <row r="797">
      <c r="A797" s="24" t="str">
        <v>2025-09</v>
      </c>
      <c r="B797" s="24" t="str">
        <v>비교 반영</v>
      </c>
      <c r="C797" s="24" t="str">
        <v>시흥시</v>
      </c>
      <c r="D797" s="24" t="str">
        <v>아파트 전월세</v>
      </c>
      <c r="E797" s="26">
        <v>905</v>
      </c>
      <c r="F797" s="26">
        <v>0</v>
      </c>
      <c r="G797" s="26">
        <v>464</v>
      </c>
      <c r="H797" s="26">
        <v>441</v>
      </c>
      <c r="I797" s="26">
        <f>G797+H797</f>
        <v>905</v>
      </c>
      <c r="J797" s="26">
        <f>SUM(F797:H797)</f>
        <v>905</v>
      </c>
      <c r="K797" s="26">
        <f>E797-J797</f>
        <v>0</v>
      </c>
      <c r="L797" s="27">
        <v>143871710000</v>
      </c>
      <c r="M797" s="45">
        <v>61634.551</v>
      </c>
      <c r="N797" s="27">
        <v>158974265</v>
      </c>
      <c r="O797" s="27">
        <v>7716596</v>
      </c>
      <c r="P797" s="37">
        <f>IF(I797=0,0,H797/I797)</f>
        <v>0.487292817679558</v>
      </c>
    </row>
    <row r="798">
      <c r="A798" s="24" t="str">
        <v>2025-09</v>
      </c>
      <c r="B798" s="24" t="str">
        <v>비교 반영</v>
      </c>
      <c r="C798" s="24" t="str">
        <v>시흥시</v>
      </c>
      <c r="D798" s="24" t="str">
        <v>오피스텔 매매</v>
      </c>
      <c r="E798" s="26">
        <v>34</v>
      </c>
      <c r="F798" s="26">
        <v>34</v>
      </c>
      <c r="G798" s="26">
        <v>0</v>
      </c>
      <c r="H798" s="26">
        <v>0</v>
      </c>
      <c r="I798" s="26">
        <f>G798+H798</f>
        <v>0</v>
      </c>
      <c r="J798" s="26">
        <f>SUM(F798:H798)</f>
        <v>34</v>
      </c>
      <c r="K798" s="26">
        <f>E798-J798</f>
        <v>0</v>
      </c>
      <c r="L798" s="27">
        <v>4058200000</v>
      </c>
      <c r="M798" s="45">
        <v>1162.714</v>
      </c>
      <c r="N798" s="27">
        <v>119358824</v>
      </c>
      <c r="O798" s="27">
        <v>11538123</v>
      </c>
      <c r="P798" s="37">
        <f>IF(I798=0,0,H798/I798)</f>
        <v>0</v>
      </c>
    </row>
    <row r="799">
      <c r="A799" s="24" t="str">
        <v>2025-09</v>
      </c>
      <c r="B799" s="24" t="str">
        <v>비교 반영</v>
      </c>
      <c r="C799" s="24" t="str">
        <v>시흥시</v>
      </c>
      <c r="D799" s="24" t="str">
        <v>오피스텔 전월세</v>
      </c>
      <c r="E799" s="26">
        <v>354</v>
      </c>
      <c r="F799" s="26">
        <v>0</v>
      </c>
      <c r="G799" s="26">
        <v>145</v>
      </c>
      <c r="H799" s="26">
        <v>209</v>
      </c>
      <c r="I799" s="26">
        <f>G799+H799</f>
        <v>354</v>
      </c>
      <c r="J799" s="26">
        <f>SUM(F799:H799)</f>
        <v>354</v>
      </c>
      <c r="K799" s="26">
        <f>E799-J799</f>
        <v>0</v>
      </c>
      <c r="L799" s="27">
        <v>21277780000</v>
      </c>
      <c r="M799" s="45">
        <v>11950.72</v>
      </c>
      <c r="N799" s="27">
        <v>60106723</v>
      </c>
      <c r="O799" s="27">
        <v>5885818</v>
      </c>
      <c r="P799" s="37">
        <f>IF(I799=0,0,H799/I799)</f>
        <v>0.5903954802259888</v>
      </c>
    </row>
    <row r="800">
      <c r="A800" s="24" t="str">
        <v>2025-09</v>
      </c>
      <c r="B800" s="24" t="str">
        <v>비교 반영</v>
      </c>
      <c r="C800" s="24" t="str">
        <v>시흥시</v>
      </c>
      <c r="D800" s="24" t="str">
        <v>토지</v>
      </c>
      <c r="E800" s="26">
        <v>45</v>
      </c>
      <c r="F800" s="26">
        <v>45</v>
      </c>
      <c r="G800" s="26">
        <v>0</v>
      </c>
      <c r="H800" s="26">
        <v>0</v>
      </c>
      <c r="I800" s="26">
        <f>G800+H800</f>
        <v>0</v>
      </c>
      <c r="J800" s="26">
        <f>SUM(F800:H800)</f>
        <v>45</v>
      </c>
      <c r="K800" s="26">
        <f>E800-J800</f>
        <v>0</v>
      </c>
      <c r="L800" s="27">
        <v>25143530000</v>
      </c>
      <c r="M800" s="45">
        <v>32253.62</v>
      </c>
      <c r="N800" s="27">
        <v>558745111</v>
      </c>
      <c r="O800" s="27">
        <v>2577047</v>
      </c>
      <c r="P800" s="37">
        <f>IF(I800=0,0,H800/I800)</f>
        <v>0</v>
      </c>
    </row>
    <row r="801">
      <c r="A801" s="24" t="str">
        <v>2025-09</v>
      </c>
      <c r="B801" s="24" t="str">
        <v>비교 반영</v>
      </c>
      <c r="C801" s="24" t="str">
        <v>안산시 단원구</v>
      </c>
      <c r="D801" s="24" t="str">
        <v>공장창고</v>
      </c>
      <c r="E801" s="26">
        <v>16</v>
      </c>
      <c r="F801" s="26">
        <v>16</v>
      </c>
      <c r="G801" s="26">
        <v>0</v>
      </c>
      <c r="H801" s="26">
        <v>0</v>
      </c>
      <c r="I801" s="26">
        <f>G801+H801</f>
        <v>0</v>
      </c>
      <c r="J801" s="26">
        <f>SUM(F801:H801)</f>
        <v>16</v>
      </c>
      <c r="K801" s="26">
        <f>E801-J801</f>
        <v>0</v>
      </c>
      <c r="L801" s="27">
        <v>68260000000</v>
      </c>
      <c r="M801" s="45">
        <v>34458.38</v>
      </c>
      <c r="N801" s="27">
        <v>4266250000</v>
      </c>
      <c r="O801" s="27">
        <v>6548563</v>
      </c>
      <c r="P801" s="37">
        <f>IF(I801=0,0,H801/I801)</f>
        <v>0</v>
      </c>
    </row>
    <row r="802">
      <c r="A802" s="24" t="str">
        <v>2025-09</v>
      </c>
      <c r="B802" s="24" t="str">
        <v>비교 반영</v>
      </c>
      <c r="C802" s="24" t="str">
        <v>안산시 단원구</v>
      </c>
      <c r="D802" s="24" t="str">
        <v>다가구 매매</v>
      </c>
      <c r="E802" s="26">
        <v>15</v>
      </c>
      <c r="F802" s="26">
        <v>15</v>
      </c>
      <c r="G802" s="26">
        <v>0</v>
      </c>
      <c r="H802" s="26">
        <v>0</v>
      </c>
      <c r="I802" s="26">
        <f>G802+H802</f>
        <v>0</v>
      </c>
      <c r="J802" s="26">
        <f>SUM(F802:H802)</f>
        <v>15</v>
      </c>
      <c r="K802" s="26">
        <f>E802-J802</f>
        <v>0</v>
      </c>
      <c r="L802" s="27">
        <v>7550110000</v>
      </c>
      <c r="M802" s="45">
        <v>3188.96</v>
      </c>
      <c r="N802" s="27">
        <v>503340667</v>
      </c>
      <c r="O802" s="27">
        <v>7826702</v>
      </c>
      <c r="P802" s="37">
        <f>IF(I802=0,0,H802/I802)</f>
        <v>0</v>
      </c>
    </row>
    <row r="803">
      <c r="A803" s="24" t="str">
        <v>2025-09</v>
      </c>
      <c r="B803" s="24" t="str">
        <v>비교 반영</v>
      </c>
      <c r="C803" s="24" t="str">
        <v>안산시 단원구</v>
      </c>
      <c r="D803" s="24" t="str">
        <v>다가구 전월세</v>
      </c>
      <c r="E803" s="26">
        <v>208</v>
      </c>
      <c r="F803" s="26">
        <v>0</v>
      </c>
      <c r="G803" s="26">
        <v>35</v>
      </c>
      <c r="H803" s="26">
        <v>173</v>
      </c>
      <c r="I803" s="26">
        <f>G803+H803</f>
        <v>208</v>
      </c>
      <c r="J803" s="26">
        <f>SUM(F803:H803)</f>
        <v>208</v>
      </c>
      <c r="K803" s="26">
        <f>E803-J803</f>
        <v>0</v>
      </c>
      <c r="L803" s="27">
        <v>4286750000</v>
      </c>
      <c r="M803" s="45">
        <v>9419.531</v>
      </c>
      <c r="N803" s="27">
        <v>20609375</v>
      </c>
      <c r="O803" s="27">
        <v>1504435</v>
      </c>
      <c r="P803" s="37">
        <f>IF(I803=0,0,H803/I803)</f>
        <v>0.8317307692307693</v>
      </c>
    </row>
    <row r="804">
      <c r="A804" s="24" t="str">
        <v>2025-09</v>
      </c>
      <c r="B804" s="24" t="str">
        <v>비교 반영</v>
      </c>
      <c r="C804" s="24" t="str">
        <v>안산시 단원구</v>
      </c>
      <c r="D804" s="24" t="str">
        <v>다세대 매매</v>
      </c>
      <c r="E804" s="26">
        <v>44</v>
      </c>
      <c r="F804" s="26">
        <v>44</v>
      </c>
      <c r="G804" s="26">
        <v>0</v>
      </c>
      <c r="H804" s="26">
        <v>0</v>
      </c>
      <c r="I804" s="26">
        <f>G804+H804</f>
        <v>0</v>
      </c>
      <c r="J804" s="26">
        <f>SUM(F804:H804)</f>
        <v>44</v>
      </c>
      <c r="K804" s="26">
        <f>E804-J804</f>
        <v>0</v>
      </c>
      <c r="L804" s="27">
        <v>8650500000</v>
      </c>
      <c r="M804" s="45">
        <v>2636.671</v>
      </c>
      <c r="N804" s="27">
        <v>196602273</v>
      </c>
      <c r="O804" s="27">
        <v>10845757</v>
      </c>
      <c r="P804" s="37">
        <f>IF(I804=0,0,H804/I804)</f>
        <v>0</v>
      </c>
    </row>
    <row r="805">
      <c r="A805" s="24" t="str">
        <v>2025-09</v>
      </c>
      <c r="B805" s="24" t="str">
        <v>비교 반영</v>
      </c>
      <c r="C805" s="24" t="str">
        <v>안산시 단원구</v>
      </c>
      <c r="D805" s="24" t="str">
        <v>다세대 전월세</v>
      </c>
      <c r="E805" s="26">
        <v>133</v>
      </c>
      <c r="F805" s="26">
        <v>0</v>
      </c>
      <c r="G805" s="26">
        <v>40</v>
      </c>
      <c r="H805" s="26">
        <v>93</v>
      </c>
      <c r="I805" s="26">
        <f>G805+H805</f>
        <v>133</v>
      </c>
      <c r="J805" s="26">
        <f>SUM(F805:H805)</f>
        <v>133</v>
      </c>
      <c r="K805" s="26">
        <f>E805-J805</f>
        <v>0</v>
      </c>
      <c r="L805" s="27">
        <v>5015480000</v>
      </c>
      <c r="M805" s="45">
        <v>5587.112</v>
      </c>
      <c r="N805" s="27">
        <v>37710376</v>
      </c>
      <c r="O805" s="27">
        <v>2967562</v>
      </c>
      <c r="P805" s="37">
        <f>IF(I805=0,0,H805/I805)</f>
        <v>0.6992481203007519</v>
      </c>
    </row>
    <row r="806">
      <c r="A806" s="24" t="str">
        <v>2025-09</v>
      </c>
      <c r="B806" s="24" t="str">
        <v>비교 반영</v>
      </c>
      <c r="C806" s="24" t="str">
        <v>안산시 단원구</v>
      </c>
      <c r="D806" s="24" t="str">
        <v>분양권</v>
      </c>
      <c r="E806" s="26">
        <v>3</v>
      </c>
      <c r="F806" s="26">
        <v>3</v>
      </c>
      <c r="G806" s="26">
        <v>0</v>
      </c>
      <c r="H806" s="26">
        <v>0</v>
      </c>
      <c r="I806" s="26">
        <f>G806+H806</f>
        <v>0</v>
      </c>
      <c r="J806" s="26">
        <f>SUM(F806:H806)</f>
        <v>3</v>
      </c>
      <c r="K806" s="26">
        <f>E806-J806</f>
        <v>0</v>
      </c>
      <c r="L806" s="27">
        <v>1987750000</v>
      </c>
      <c r="M806" s="45">
        <v>179.968</v>
      </c>
      <c r="N806" s="27">
        <v>662583333</v>
      </c>
      <c r="O806" s="27">
        <v>36512459</v>
      </c>
      <c r="P806" s="37">
        <f>IF(I806=0,0,H806/I806)</f>
        <v>0</v>
      </c>
    </row>
    <row r="807">
      <c r="A807" s="24" t="str">
        <v>2025-09</v>
      </c>
      <c r="B807" s="24" t="str">
        <v>비교 반영</v>
      </c>
      <c r="C807" s="24" t="str">
        <v>안산시 단원구</v>
      </c>
      <c r="D807" s="24" t="str">
        <v>상가</v>
      </c>
      <c r="E807" s="26">
        <v>42</v>
      </c>
      <c r="F807" s="26">
        <v>42</v>
      </c>
      <c r="G807" s="26">
        <v>0</v>
      </c>
      <c r="H807" s="26">
        <v>0</v>
      </c>
      <c r="I807" s="26">
        <f>G807+H807</f>
        <v>0</v>
      </c>
      <c r="J807" s="26">
        <f>SUM(F807:H807)</f>
        <v>42</v>
      </c>
      <c r="K807" s="26">
        <f>E807-J807</f>
        <v>0</v>
      </c>
      <c r="L807" s="27">
        <v>9811300000</v>
      </c>
      <c r="M807" s="45">
        <v>4320.83</v>
      </c>
      <c r="N807" s="27">
        <v>233602381</v>
      </c>
      <c r="O807" s="27">
        <v>7506439</v>
      </c>
      <c r="P807" s="37">
        <f>IF(I807=0,0,H807/I807)</f>
        <v>0</v>
      </c>
    </row>
    <row r="808">
      <c r="A808" s="24" t="str">
        <v>2025-09</v>
      </c>
      <c r="B808" s="24" t="str">
        <v>비교 반영</v>
      </c>
      <c r="C808" s="24" t="str">
        <v>안산시 단원구</v>
      </c>
      <c r="D808" s="24" t="str">
        <v>아파트 매매</v>
      </c>
      <c r="E808" s="26">
        <v>186</v>
      </c>
      <c r="F808" s="26">
        <v>186</v>
      </c>
      <c r="G808" s="26">
        <v>0</v>
      </c>
      <c r="H808" s="26">
        <v>0</v>
      </c>
      <c r="I808" s="26">
        <f>G808+H808</f>
        <v>0</v>
      </c>
      <c r="J808" s="26">
        <f>SUM(F808:H808)</f>
        <v>186</v>
      </c>
      <c r="K808" s="26">
        <f>E808-J808</f>
        <v>0</v>
      </c>
      <c r="L808" s="27">
        <v>83910200000</v>
      </c>
      <c r="M808" s="45">
        <v>12607.952</v>
      </c>
      <c r="N808" s="27">
        <v>451130108</v>
      </c>
      <c r="O808" s="27">
        <v>22001121</v>
      </c>
      <c r="P808" s="37">
        <f>IF(I808=0,0,H808/I808)</f>
        <v>0</v>
      </c>
    </row>
    <row r="809">
      <c r="A809" s="24" t="str">
        <v>2025-09</v>
      </c>
      <c r="B809" s="24" t="str">
        <v>비교 반영</v>
      </c>
      <c r="C809" s="24" t="str">
        <v>안산시 단원구</v>
      </c>
      <c r="D809" s="24" t="str">
        <v>아파트 전월세</v>
      </c>
      <c r="E809" s="26">
        <v>464</v>
      </c>
      <c r="F809" s="26">
        <v>0</v>
      </c>
      <c r="G809" s="26">
        <v>276</v>
      </c>
      <c r="H809" s="26">
        <v>188</v>
      </c>
      <c r="I809" s="26">
        <f>G809+H809</f>
        <v>464</v>
      </c>
      <c r="J809" s="26">
        <f>SUM(F809:H809)</f>
        <v>464</v>
      </c>
      <c r="K809" s="26">
        <f>E809-J809</f>
        <v>0</v>
      </c>
      <c r="L809" s="27">
        <v>81156920000</v>
      </c>
      <c r="M809" s="45">
        <v>28152.836</v>
      </c>
      <c r="N809" s="27">
        <v>174907155</v>
      </c>
      <c r="O809" s="27">
        <v>9529673</v>
      </c>
      <c r="P809" s="37">
        <f>IF(I809=0,0,H809/I809)</f>
        <v>0.4051724137931034</v>
      </c>
    </row>
    <row r="810">
      <c r="A810" s="24" t="str">
        <v>2025-09</v>
      </c>
      <c r="B810" s="24" t="str">
        <v>비교 반영</v>
      </c>
      <c r="C810" s="24" t="str">
        <v>안산시 단원구</v>
      </c>
      <c r="D810" s="24" t="str">
        <v>오피스텔 매매</v>
      </c>
      <c r="E810" s="26">
        <v>28</v>
      </c>
      <c r="F810" s="26">
        <v>28</v>
      </c>
      <c r="G810" s="26">
        <v>0</v>
      </c>
      <c r="H810" s="26">
        <v>0</v>
      </c>
      <c r="I810" s="26">
        <f>G810+H810</f>
        <v>0</v>
      </c>
      <c r="J810" s="26">
        <f>SUM(F810:H810)</f>
        <v>28</v>
      </c>
      <c r="K810" s="26">
        <f>E810-J810</f>
        <v>0</v>
      </c>
      <c r="L810" s="27">
        <v>3306500000</v>
      </c>
      <c r="M810" s="45">
        <v>935.323</v>
      </c>
      <c r="N810" s="27">
        <v>118089286</v>
      </c>
      <c r="O810" s="27">
        <v>11686421</v>
      </c>
      <c r="P810" s="37">
        <f>IF(I810=0,0,H810/I810)</f>
        <v>0</v>
      </c>
    </row>
    <row r="811">
      <c r="A811" s="24" t="str">
        <v>2025-09</v>
      </c>
      <c r="B811" s="24" t="str">
        <v>비교 반영</v>
      </c>
      <c r="C811" s="24" t="str">
        <v>안산시 단원구</v>
      </c>
      <c r="D811" s="24" t="str">
        <v>오피스텔 전월세</v>
      </c>
      <c r="E811" s="26">
        <v>319</v>
      </c>
      <c r="F811" s="26">
        <v>0</v>
      </c>
      <c r="G811" s="26">
        <v>79</v>
      </c>
      <c r="H811" s="26">
        <v>240</v>
      </c>
      <c r="I811" s="26">
        <f>G811+H811</f>
        <v>319</v>
      </c>
      <c r="J811" s="26">
        <f>SUM(F811:H811)</f>
        <v>319</v>
      </c>
      <c r="K811" s="26">
        <f>E811-J811</f>
        <v>0</v>
      </c>
      <c r="L811" s="27">
        <v>14999500000</v>
      </c>
      <c r="M811" s="45">
        <v>11325.87</v>
      </c>
      <c r="N811" s="27">
        <v>47020376</v>
      </c>
      <c r="O811" s="27">
        <v>4378041</v>
      </c>
      <c r="P811" s="37">
        <f>IF(I811=0,0,H811/I811)</f>
        <v>0.7523510971786834</v>
      </c>
    </row>
    <row r="812">
      <c r="A812" s="24" t="str">
        <v>2025-09</v>
      </c>
      <c r="B812" s="24" t="str">
        <v>비교 반영</v>
      </c>
      <c r="C812" s="24" t="str">
        <v>안산시 단원구</v>
      </c>
      <c r="D812" s="24" t="str">
        <v>토지</v>
      </c>
      <c r="E812" s="26">
        <v>104</v>
      </c>
      <c r="F812" s="26">
        <v>104</v>
      </c>
      <c r="G812" s="26">
        <v>0</v>
      </c>
      <c r="H812" s="26">
        <v>0</v>
      </c>
      <c r="I812" s="26">
        <f>G812+H812</f>
        <v>0</v>
      </c>
      <c r="J812" s="26">
        <f>SUM(F812:H812)</f>
        <v>104</v>
      </c>
      <c r="K812" s="26">
        <f>E812-J812</f>
        <v>0</v>
      </c>
      <c r="L812" s="27">
        <v>116066560000</v>
      </c>
      <c r="M812" s="45">
        <v>104141.36</v>
      </c>
      <c r="N812" s="27">
        <v>1116024615</v>
      </c>
      <c r="O812" s="27">
        <v>3684330</v>
      </c>
      <c r="P812" s="37">
        <f>IF(I812=0,0,H812/I812)</f>
        <v>0</v>
      </c>
    </row>
    <row r="813">
      <c r="A813" s="24" t="str">
        <v>2025-09</v>
      </c>
      <c r="B813" s="24" t="str">
        <v>비교 반영</v>
      </c>
      <c r="C813" s="24" t="str">
        <v>안산시 상록구</v>
      </c>
      <c r="D813" s="24" t="str">
        <v>공장창고</v>
      </c>
      <c r="E813" s="26">
        <v>2</v>
      </c>
      <c r="F813" s="26">
        <v>2</v>
      </c>
      <c r="G813" s="26">
        <v>0</v>
      </c>
      <c r="H813" s="26">
        <v>0</v>
      </c>
      <c r="I813" s="26">
        <f>G813+H813</f>
        <v>0</v>
      </c>
      <c r="J813" s="26">
        <f>SUM(F813:H813)</f>
        <v>2</v>
      </c>
      <c r="K813" s="26">
        <f>E813-J813</f>
        <v>0</v>
      </c>
      <c r="L813" s="27">
        <v>470000000</v>
      </c>
      <c r="M813" s="45">
        <v>193.57</v>
      </c>
      <c r="N813" s="27">
        <v>235000000</v>
      </c>
      <c r="O813" s="27">
        <v>8026652</v>
      </c>
      <c r="P813" s="37">
        <f>IF(I813=0,0,H813/I813)</f>
        <v>0</v>
      </c>
    </row>
    <row r="814">
      <c r="A814" s="24" t="str">
        <v>2025-09</v>
      </c>
      <c r="B814" s="24" t="str">
        <v>비교 반영</v>
      </c>
      <c r="C814" s="24" t="str">
        <v>안산시 상록구</v>
      </c>
      <c r="D814" s="24" t="str">
        <v>다가구 매매</v>
      </c>
      <c r="E814" s="26">
        <v>12</v>
      </c>
      <c r="F814" s="26">
        <v>12</v>
      </c>
      <c r="G814" s="26">
        <v>0</v>
      </c>
      <c r="H814" s="26">
        <v>0</v>
      </c>
      <c r="I814" s="26">
        <f>G814+H814</f>
        <v>0</v>
      </c>
      <c r="J814" s="26">
        <f>SUM(F814:H814)</f>
        <v>12</v>
      </c>
      <c r="K814" s="26">
        <f>E814-J814</f>
        <v>0</v>
      </c>
      <c r="L814" s="27">
        <v>11142200000</v>
      </c>
      <c r="M814" s="45">
        <v>5935.15</v>
      </c>
      <c r="N814" s="27">
        <v>928516667</v>
      </c>
      <c r="O814" s="27">
        <v>6206030</v>
      </c>
      <c r="P814" s="37">
        <f>IF(I814=0,0,H814/I814)</f>
        <v>0</v>
      </c>
    </row>
    <row r="815">
      <c r="A815" s="24" t="str">
        <v>2025-09</v>
      </c>
      <c r="B815" s="24" t="str">
        <v>비교 반영</v>
      </c>
      <c r="C815" s="24" t="str">
        <v>안산시 상록구</v>
      </c>
      <c r="D815" s="24" t="str">
        <v>다가구 전월세</v>
      </c>
      <c r="E815" s="26">
        <v>387</v>
      </c>
      <c r="F815" s="26">
        <v>0</v>
      </c>
      <c r="G815" s="26">
        <v>74</v>
      </c>
      <c r="H815" s="26">
        <v>313</v>
      </c>
      <c r="I815" s="26">
        <f>G815+H815</f>
        <v>387</v>
      </c>
      <c r="J815" s="26">
        <f>SUM(F815:H815)</f>
        <v>387</v>
      </c>
      <c r="K815" s="26">
        <f>E815-J815</f>
        <v>0</v>
      </c>
      <c r="L815" s="27">
        <v>10437870000</v>
      </c>
      <c r="M815" s="45">
        <v>18221.478</v>
      </c>
      <c r="N815" s="27">
        <v>26971240</v>
      </c>
      <c r="O815" s="27">
        <v>1893664</v>
      </c>
      <c r="P815" s="37">
        <f>IF(I815=0,0,H815/I815)</f>
        <v>0.8087855297157622</v>
      </c>
    </row>
    <row r="816">
      <c r="A816" s="24" t="str">
        <v>2025-09</v>
      </c>
      <c r="B816" s="24" t="str">
        <v>비교 반영</v>
      </c>
      <c r="C816" s="24" t="str">
        <v>안산시 상록구</v>
      </c>
      <c r="D816" s="24" t="str">
        <v>다세대 매매</v>
      </c>
      <c r="E816" s="26">
        <v>146</v>
      </c>
      <c r="F816" s="26">
        <v>146</v>
      </c>
      <c r="G816" s="26">
        <v>0</v>
      </c>
      <c r="H816" s="26">
        <v>0</v>
      </c>
      <c r="I816" s="26">
        <f>G816+H816</f>
        <v>0</v>
      </c>
      <c r="J816" s="26">
        <f>SUM(F816:H816)</f>
        <v>146</v>
      </c>
      <c r="K816" s="26">
        <f>E816-J816</f>
        <v>0</v>
      </c>
      <c r="L816" s="27">
        <v>21329300000</v>
      </c>
      <c r="M816" s="45">
        <v>7706.567</v>
      </c>
      <c r="N816" s="27">
        <v>146091096</v>
      </c>
      <c r="O816" s="27">
        <v>9149350</v>
      </c>
      <c r="P816" s="37">
        <f>IF(I816=0,0,H816/I816)</f>
        <v>0</v>
      </c>
    </row>
    <row r="817">
      <c r="A817" s="24" t="str">
        <v>2025-09</v>
      </c>
      <c r="B817" s="24" t="str">
        <v>비교 반영</v>
      </c>
      <c r="C817" s="24" t="str">
        <v>안산시 상록구</v>
      </c>
      <c r="D817" s="24" t="str">
        <v>다세대 전월세</v>
      </c>
      <c r="E817" s="26">
        <v>322</v>
      </c>
      <c r="F817" s="26">
        <v>0</v>
      </c>
      <c r="G817" s="26">
        <v>87</v>
      </c>
      <c r="H817" s="26">
        <v>235</v>
      </c>
      <c r="I817" s="26">
        <f>G817+H817</f>
        <v>322</v>
      </c>
      <c r="J817" s="26">
        <f>SUM(F817:H817)</f>
        <v>322</v>
      </c>
      <c r="K817" s="26">
        <f>E817-J817</f>
        <v>0</v>
      </c>
      <c r="L817" s="27">
        <v>12002870000</v>
      </c>
      <c r="M817" s="45">
        <v>14260.579</v>
      </c>
      <c r="N817" s="27">
        <v>37275994</v>
      </c>
      <c r="O817" s="27">
        <v>2782419</v>
      </c>
      <c r="P817" s="37">
        <f>IF(I817=0,0,H817/I817)</f>
        <v>0.7298136645962733</v>
      </c>
    </row>
    <row r="818">
      <c r="A818" s="24" t="str">
        <v>2025-09</v>
      </c>
      <c r="B818" s="24" t="str">
        <v>비교 반영</v>
      </c>
      <c r="C818" s="24" t="str">
        <v>안산시 상록구</v>
      </c>
      <c r="D818" s="24" t="str">
        <v>분양권</v>
      </c>
      <c r="E818" s="26">
        <v>2</v>
      </c>
      <c r="F818" s="26">
        <v>2</v>
      </c>
      <c r="G818" s="26">
        <v>0</v>
      </c>
      <c r="H818" s="26">
        <v>0</v>
      </c>
      <c r="I818" s="26">
        <f>G818+H818</f>
        <v>0</v>
      </c>
      <c r="J818" s="26">
        <f>SUM(F818:H818)</f>
        <v>2</v>
      </c>
      <c r="K818" s="26">
        <f>E818-J818</f>
        <v>0</v>
      </c>
      <c r="L818" s="27">
        <v>1041800000</v>
      </c>
      <c r="M818" s="45">
        <v>149.954</v>
      </c>
      <c r="N818" s="27">
        <v>520900000</v>
      </c>
      <c r="O818" s="27">
        <v>22966822</v>
      </c>
      <c r="P818" s="37">
        <f>IF(I818=0,0,H818/I818)</f>
        <v>0</v>
      </c>
    </row>
    <row r="819">
      <c r="A819" s="24" t="str">
        <v>2025-09</v>
      </c>
      <c r="B819" s="24" t="str">
        <v>비교 반영</v>
      </c>
      <c r="C819" s="24" t="str">
        <v>안산시 상록구</v>
      </c>
      <c r="D819" s="24" t="str">
        <v>상가</v>
      </c>
      <c r="E819" s="26">
        <v>14</v>
      </c>
      <c r="F819" s="26">
        <v>14</v>
      </c>
      <c r="G819" s="26">
        <v>0</v>
      </c>
      <c r="H819" s="26">
        <v>0</v>
      </c>
      <c r="I819" s="26">
        <f>G819+H819</f>
        <v>0</v>
      </c>
      <c r="J819" s="26">
        <f>SUM(F819:H819)</f>
        <v>14</v>
      </c>
      <c r="K819" s="26">
        <f>E819-J819</f>
        <v>0</v>
      </c>
      <c r="L819" s="27">
        <v>5327000000</v>
      </c>
      <c r="M819" s="45">
        <v>1885.66</v>
      </c>
      <c r="N819" s="27">
        <v>380500000</v>
      </c>
      <c r="O819" s="27">
        <v>9338861</v>
      </c>
      <c r="P819" s="37">
        <f>IF(I819=0,0,H819/I819)</f>
        <v>0</v>
      </c>
    </row>
    <row r="820">
      <c r="A820" s="24" t="str">
        <v>2025-09</v>
      </c>
      <c r="B820" s="24" t="str">
        <v>비교 반영</v>
      </c>
      <c r="C820" s="24" t="str">
        <v>안산시 상록구</v>
      </c>
      <c r="D820" s="24" t="str">
        <v>아파트 매매</v>
      </c>
      <c r="E820" s="26">
        <v>129</v>
      </c>
      <c r="F820" s="26">
        <v>129</v>
      </c>
      <c r="G820" s="26">
        <v>0</v>
      </c>
      <c r="H820" s="26">
        <v>0</v>
      </c>
      <c r="I820" s="26">
        <f>G820+H820</f>
        <v>0</v>
      </c>
      <c r="J820" s="26">
        <f>SUM(F820:H820)</f>
        <v>129</v>
      </c>
      <c r="K820" s="26">
        <f>E820-J820</f>
        <v>0</v>
      </c>
      <c r="L820" s="27">
        <v>50499700000</v>
      </c>
      <c r="M820" s="45">
        <v>9414.753</v>
      </c>
      <c r="N820" s="27">
        <v>391470543</v>
      </c>
      <c r="O820" s="27">
        <v>17731867</v>
      </c>
      <c r="P820" s="37">
        <f>IF(I820=0,0,H820/I820)</f>
        <v>0</v>
      </c>
    </row>
    <row r="821">
      <c r="A821" s="24" t="str">
        <v>2025-09</v>
      </c>
      <c r="B821" s="24" t="str">
        <v>비교 반영</v>
      </c>
      <c r="C821" s="24" t="str">
        <v>안산시 상록구</v>
      </c>
      <c r="D821" s="24" t="str">
        <v>아파트 전월세</v>
      </c>
      <c r="E821" s="26">
        <v>267</v>
      </c>
      <c r="F821" s="26">
        <v>0</v>
      </c>
      <c r="G821" s="26">
        <v>166</v>
      </c>
      <c r="H821" s="26">
        <v>101</v>
      </c>
      <c r="I821" s="26">
        <f>G821+H821</f>
        <v>267</v>
      </c>
      <c r="J821" s="26">
        <f>SUM(F821:H821)</f>
        <v>267</v>
      </c>
      <c r="K821" s="26">
        <f>E821-J821</f>
        <v>0</v>
      </c>
      <c r="L821" s="27">
        <v>46134050000</v>
      </c>
      <c r="M821" s="45">
        <v>18932.174</v>
      </c>
      <c r="N821" s="27">
        <v>172786704</v>
      </c>
      <c r="O821" s="27">
        <v>8055559</v>
      </c>
      <c r="P821" s="37">
        <f>IF(I821=0,0,H821/I821)</f>
        <v>0.3782771535580524</v>
      </c>
    </row>
    <row r="822">
      <c r="A822" s="24" t="str">
        <v>2025-09</v>
      </c>
      <c r="B822" s="24" t="str">
        <v>비교 반영</v>
      </c>
      <c r="C822" s="24" t="str">
        <v>안산시 상록구</v>
      </c>
      <c r="D822" s="24" t="str">
        <v>오피스텔 매매</v>
      </c>
      <c r="E822" s="26">
        <v>17</v>
      </c>
      <c r="F822" s="26">
        <v>17</v>
      </c>
      <c r="G822" s="26">
        <v>0</v>
      </c>
      <c r="H822" s="26">
        <v>0</v>
      </c>
      <c r="I822" s="26">
        <f>G822+H822</f>
        <v>0</v>
      </c>
      <c r="J822" s="26">
        <f>SUM(F822:H822)</f>
        <v>17</v>
      </c>
      <c r="K822" s="26">
        <f>E822-J822</f>
        <v>0</v>
      </c>
      <c r="L822" s="27">
        <v>2492000000</v>
      </c>
      <c r="M822" s="45">
        <v>659.503</v>
      </c>
      <c r="N822" s="27">
        <v>146588235</v>
      </c>
      <c r="O822" s="27">
        <v>12491249</v>
      </c>
      <c r="P822" s="37">
        <f>IF(I822=0,0,H822/I822)</f>
        <v>0</v>
      </c>
    </row>
    <row r="823">
      <c r="A823" s="24" t="str">
        <v>2025-09</v>
      </c>
      <c r="B823" s="24" t="str">
        <v>비교 반영</v>
      </c>
      <c r="C823" s="24" t="str">
        <v>안산시 상록구</v>
      </c>
      <c r="D823" s="24" t="str">
        <v>오피스텔 전월세</v>
      </c>
      <c r="E823" s="26">
        <v>46</v>
      </c>
      <c r="F823" s="26">
        <v>0</v>
      </c>
      <c r="G823" s="26">
        <v>14</v>
      </c>
      <c r="H823" s="26">
        <v>32</v>
      </c>
      <c r="I823" s="26">
        <f>G823+H823</f>
        <v>46</v>
      </c>
      <c r="J823" s="26">
        <f>SUM(F823:H823)</f>
        <v>46</v>
      </c>
      <c r="K823" s="26">
        <f>E823-J823</f>
        <v>0</v>
      </c>
      <c r="L823" s="27">
        <v>3245700000</v>
      </c>
      <c r="M823" s="45">
        <v>2143.2</v>
      </c>
      <c r="N823" s="27">
        <v>70558696</v>
      </c>
      <c r="O823" s="27">
        <v>5006339</v>
      </c>
      <c r="P823" s="37">
        <f>IF(I823=0,0,H823/I823)</f>
        <v>0.6956521739130435</v>
      </c>
    </row>
    <row r="824">
      <c r="A824" s="24" t="str">
        <v>2025-09</v>
      </c>
      <c r="B824" s="24" t="str">
        <v>비교 반영</v>
      </c>
      <c r="C824" s="24" t="str">
        <v>안산시 상록구</v>
      </c>
      <c r="D824" s="24" t="str">
        <v>토지</v>
      </c>
      <c r="E824" s="26">
        <v>28</v>
      </c>
      <c r="F824" s="26">
        <v>28</v>
      </c>
      <c r="G824" s="26">
        <v>0</v>
      </c>
      <c r="H824" s="26">
        <v>0</v>
      </c>
      <c r="I824" s="26">
        <f>G824+H824</f>
        <v>0</v>
      </c>
      <c r="J824" s="26">
        <f>SUM(F824:H824)</f>
        <v>28</v>
      </c>
      <c r="K824" s="26">
        <f>E824-J824</f>
        <v>0</v>
      </c>
      <c r="L824" s="27">
        <v>2430310000</v>
      </c>
      <c r="M824" s="45">
        <v>5731.8</v>
      </c>
      <c r="N824" s="27">
        <v>86796786</v>
      </c>
      <c r="O824" s="27">
        <v>1401668</v>
      </c>
      <c r="P824" s="37">
        <f>IF(I824=0,0,H824/I824)</f>
        <v>0</v>
      </c>
    </row>
    <row r="825">
      <c r="A825" s="24" t="str">
        <v>2025-09</v>
      </c>
      <c r="B825" s="24" t="str">
        <v>비교 반영</v>
      </c>
      <c r="C825" s="24" t="str">
        <v>안성시</v>
      </c>
      <c r="D825" s="24" t="str">
        <v>공장창고</v>
      </c>
      <c r="E825" s="26">
        <v>6</v>
      </c>
      <c r="F825" s="26">
        <v>6</v>
      </c>
      <c r="G825" s="26">
        <v>0</v>
      </c>
      <c r="H825" s="26">
        <v>0</v>
      </c>
      <c r="I825" s="26">
        <f>G825+H825</f>
        <v>0</v>
      </c>
      <c r="J825" s="26">
        <f>SUM(F825:H825)</f>
        <v>6</v>
      </c>
      <c r="K825" s="26">
        <f>E825-J825</f>
        <v>0</v>
      </c>
      <c r="L825" s="27">
        <v>8371360000</v>
      </c>
      <c r="M825" s="45">
        <v>5463.43</v>
      </c>
      <c r="N825" s="27">
        <v>1395226667</v>
      </c>
      <c r="O825" s="27">
        <v>5065301</v>
      </c>
      <c r="P825" s="37">
        <f>IF(I825=0,0,H825/I825)</f>
        <v>0</v>
      </c>
    </row>
    <row r="826">
      <c r="A826" s="24" t="str">
        <v>2025-09</v>
      </c>
      <c r="B826" s="24" t="str">
        <v>비교 반영</v>
      </c>
      <c r="C826" s="24" t="str">
        <v>안성시</v>
      </c>
      <c r="D826" s="24" t="str">
        <v>다가구 매매</v>
      </c>
      <c r="E826" s="26">
        <v>14</v>
      </c>
      <c r="F826" s="26">
        <v>14</v>
      </c>
      <c r="G826" s="26">
        <v>0</v>
      </c>
      <c r="H826" s="26">
        <v>0</v>
      </c>
      <c r="I826" s="26">
        <f>G826+H826</f>
        <v>0</v>
      </c>
      <c r="J826" s="26">
        <f>SUM(F826:H826)</f>
        <v>14</v>
      </c>
      <c r="K826" s="26">
        <f>E826-J826</f>
        <v>0</v>
      </c>
      <c r="L826" s="27">
        <v>4094750000</v>
      </c>
      <c r="M826" s="45">
        <v>2679.72</v>
      </c>
      <c r="N826" s="27">
        <v>292482143</v>
      </c>
      <c r="O826" s="27">
        <v>5051410</v>
      </c>
      <c r="P826" s="37">
        <f>IF(I826=0,0,H826/I826)</f>
        <v>0</v>
      </c>
    </row>
    <row r="827">
      <c r="A827" s="24" t="str">
        <v>2025-09</v>
      </c>
      <c r="B827" s="24" t="str">
        <v>비교 반영</v>
      </c>
      <c r="C827" s="24" t="str">
        <v>안성시</v>
      </c>
      <c r="D827" s="24" t="str">
        <v>다가구 전월세</v>
      </c>
      <c r="E827" s="26">
        <v>153</v>
      </c>
      <c r="F827" s="26">
        <v>0</v>
      </c>
      <c r="G827" s="26">
        <v>11</v>
      </c>
      <c r="H827" s="26">
        <v>142</v>
      </c>
      <c r="I827" s="26">
        <f>G827+H827</f>
        <v>153</v>
      </c>
      <c r="J827" s="26">
        <f>SUM(F827:H827)</f>
        <v>153</v>
      </c>
      <c r="K827" s="26">
        <f>E827-J827</f>
        <v>0</v>
      </c>
      <c r="L827" s="27">
        <v>1426600000</v>
      </c>
      <c r="M827" s="45">
        <v>5749.099</v>
      </c>
      <c r="N827" s="27">
        <v>9324183</v>
      </c>
      <c r="O827" s="27">
        <v>820308</v>
      </c>
      <c r="P827" s="37">
        <f>IF(I827=0,0,H827/I827)</f>
        <v>0.9281045751633987</v>
      </c>
    </row>
    <row r="828">
      <c r="A828" s="24" t="str">
        <v>2025-09</v>
      </c>
      <c r="B828" s="24" t="str">
        <v>비교 반영</v>
      </c>
      <c r="C828" s="24" t="str">
        <v>안성시</v>
      </c>
      <c r="D828" s="24" t="str">
        <v>다세대 매매</v>
      </c>
      <c r="E828" s="26">
        <v>10</v>
      </c>
      <c r="F828" s="26">
        <v>10</v>
      </c>
      <c r="G828" s="26">
        <v>0</v>
      </c>
      <c r="H828" s="26">
        <v>0</v>
      </c>
      <c r="I828" s="26">
        <f>G828+H828</f>
        <v>0</v>
      </c>
      <c r="J828" s="26">
        <f>SUM(F828:H828)</f>
        <v>10</v>
      </c>
      <c r="K828" s="26">
        <f>E828-J828</f>
        <v>0</v>
      </c>
      <c r="L828" s="27">
        <v>640500000</v>
      </c>
      <c r="M828" s="45">
        <v>623.014</v>
      </c>
      <c r="N828" s="27">
        <v>64050000</v>
      </c>
      <c r="O828" s="27">
        <v>3398568</v>
      </c>
      <c r="P828" s="37">
        <f>IF(I828=0,0,H828/I828)</f>
        <v>0</v>
      </c>
    </row>
    <row r="829">
      <c r="A829" s="24" t="str">
        <v>2025-09</v>
      </c>
      <c r="B829" s="24" t="str">
        <v>비교 반영</v>
      </c>
      <c r="C829" s="24" t="str">
        <v>안성시</v>
      </c>
      <c r="D829" s="24" t="str">
        <v>다세대 전월세</v>
      </c>
      <c r="E829" s="26">
        <v>39</v>
      </c>
      <c r="F829" s="26">
        <v>0</v>
      </c>
      <c r="G829" s="26">
        <v>6</v>
      </c>
      <c r="H829" s="26">
        <v>33</v>
      </c>
      <c r="I829" s="26">
        <f>G829+H829</f>
        <v>39</v>
      </c>
      <c r="J829" s="26">
        <f>SUM(F829:H829)</f>
        <v>39</v>
      </c>
      <c r="K829" s="26">
        <f>E829-J829</f>
        <v>0</v>
      </c>
      <c r="L829" s="27">
        <v>659000000</v>
      </c>
      <c r="M829" s="45">
        <v>1584.434</v>
      </c>
      <c r="N829" s="27">
        <v>16897436</v>
      </c>
      <c r="O829" s="27">
        <v>1374947</v>
      </c>
      <c r="P829" s="37">
        <f>IF(I829=0,0,H829/I829)</f>
        <v>0.8461538461538461</v>
      </c>
    </row>
    <row r="830">
      <c r="A830" s="24" t="str">
        <v>2025-09</v>
      </c>
      <c r="B830" s="24" t="str">
        <v>비교 반영</v>
      </c>
      <c r="C830" s="24" t="str">
        <v>안성시</v>
      </c>
      <c r="D830" s="24" t="str">
        <v>분양권</v>
      </c>
      <c r="E830" s="26">
        <v>11</v>
      </c>
      <c r="F830" s="26">
        <v>11</v>
      </c>
      <c r="G830" s="26">
        <v>0</v>
      </c>
      <c r="H830" s="26">
        <v>0</v>
      </c>
      <c r="I830" s="26">
        <f>G830+H830</f>
        <v>0</v>
      </c>
      <c r="J830" s="26">
        <f>SUM(F830:H830)</f>
        <v>11</v>
      </c>
      <c r="K830" s="26">
        <f>E830-J830</f>
        <v>0</v>
      </c>
      <c r="L830" s="27">
        <v>3887750000</v>
      </c>
      <c r="M830" s="45">
        <v>814.387</v>
      </c>
      <c r="N830" s="27">
        <v>353431818</v>
      </c>
      <c r="O830" s="27">
        <v>15781276</v>
      </c>
      <c r="P830" s="37">
        <f>IF(I830=0,0,H830/I830)</f>
        <v>0</v>
      </c>
    </row>
    <row r="831">
      <c r="A831" s="24" t="str">
        <v>2025-09</v>
      </c>
      <c r="B831" s="24" t="str">
        <v>비교 반영</v>
      </c>
      <c r="C831" s="24" t="str">
        <v>안성시</v>
      </c>
      <c r="D831" s="24" t="str">
        <v>상가</v>
      </c>
      <c r="E831" s="26">
        <v>37</v>
      </c>
      <c r="F831" s="26">
        <v>37</v>
      </c>
      <c r="G831" s="26">
        <v>0</v>
      </c>
      <c r="H831" s="26">
        <v>0</v>
      </c>
      <c r="I831" s="26">
        <f>G831+H831</f>
        <v>0</v>
      </c>
      <c r="J831" s="26">
        <f>SUM(F831:H831)</f>
        <v>37</v>
      </c>
      <c r="K831" s="26">
        <f>E831-J831</f>
        <v>0</v>
      </c>
      <c r="L831" s="27">
        <v>17776180000</v>
      </c>
      <c r="M831" s="45">
        <v>6216.52</v>
      </c>
      <c r="N831" s="27">
        <v>480437297</v>
      </c>
      <c r="O831" s="27">
        <v>9452914</v>
      </c>
      <c r="P831" s="37">
        <f>IF(I831=0,0,H831/I831)</f>
        <v>0</v>
      </c>
    </row>
    <row r="832">
      <c r="A832" s="24" t="str">
        <v>2025-09</v>
      </c>
      <c r="B832" s="24" t="str">
        <v>비교 반영</v>
      </c>
      <c r="C832" s="24" t="str">
        <v>안성시</v>
      </c>
      <c r="D832" s="24" t="str">
        <v>아파트 매매</v>
      </c>
      <c r="E832" s="26">
        <v>165</v>
      </c>
      <c r="F832" s="26">
        <v>165</v>
      </c>
      <c r="G832" s="26">
        <v>0</v>
      </c>
      <c r="H832" s="26">
        <v>0</v>
      </c>
      <c r="I832" s="26">
        <f>G832+H832</f>
        <v>0</v>
      </c>
      <c r="J832" s="26">
        <f>SUM(F832:H832)</f>
        <v>165</v>
      </c>
      <c r="K832" s="26">
        <f>E832-J832</f>
        <v>0</v>
      </c>
      <c r="L832" s="27">
        <v>30123030000</v>
      </c>
      <c r="M832" s="45">
        <v>10667.69</v>
      </c>
      <c r="N832" s="27">
        <v>182563818</v>
      </c>
      <c r="O832" s="27">
        <v>9334754</v>
      </c>
      <c r="P832" s="37">
        <f>IF(I832=0,0,H832/I832)</f>
        <v>0</v>
      </c>
    </row>
    <row r="833">
      <c r="A833" s="24" t="str">
        <v>2025-09</v>
      </c>
      <c r="B833" s="24" t="str">
        <v>비교 반영</v>
      </c>
      <c r="C833" s="24" t="str">
        <v>안성시</v>
      </c>
      <c r="D833" s="24" t="str">
        <v>아파트 전월세</v>
      </c>
      <c r="E833" s="26">
        <v>674</v>
      </c>
      <c r="F833" s="26">
        <v>0</v>
      </c>
      <c r="G833" s="26">
        <v>169</v>
      </c>
      <c r="H833" s="26">
        <v>505</v>
      </c>
      <c r="I833" s="26">
        <f>G833+H833</f>
        <v>674</v>
      </c>
      <c r="J833" s="26">
        <f>SUM(F833:H833)</f>
        <v>674</v>
      </c>
      <c r="K833" s="26">
        <f>E833-J833</f>
        <v>0</v>
      </c>
      <c r="L833" s="27">
        <v>48854970000</v>
      </c>
      <c r="M833" s="45">
        <v>39155.502</v>
      </c>
      <c r="N833" s="27">
        <v>72485119</v>
      </c>
      <c r="O833" s="27">
        <v>4124683</v>
      </c>
      <c r="P833" s="37">
        <f>IF(I833=0,0,H833/I833)</f>
        <v>0.7492581602373887</v>
      </c>
    </row>
    <row r="834">
      <c r="A834" s="24" t="str">
        <v>2025-09</v>
      </c>
      <c r="B834" s="24" t="str">
        <v>비교 반영</v>
      </c>
      <c r="C834" s="24" t="str">
        <v>안성시</v>
      </c>
      <c r="D834" s="24" t="str">
        <v>오피스텔 매매</v>
      </c>
      <c r="E834" s="26">
        <v>3</v>
      </c>
      <c r="F834" s="26">
        <v>3</v>
      </c>
      <c r="G834" s="26">
        <v>0</v>
      </c>
      <c r="H834" s="26">
        <v>0</v>
      </c>
      <c r="I834" s="26">
        <f>G834+H834</f>
        <v>0</v>
      </c>
      <c r="J834" s="26">
        <f>SUM(F834:H834)</f>
        <v>3</v>
      </c>
      <c r="K834" s="26">
        <f>E834-J834</f>
        <v>0</v>
      </c>
      <c r="L834" s="27">
        <v>398000000</v>
      </c>
      <c r="M834" s="45">
        <v>130.51</v>
      </c>
      <c r="N834" s="27">
        <v>132666667</v>
      </c>
      <c r="O834" s="27">
        <v>10081238</v>
      </c>
      <c r="P834" s="37">
        <f>IF(I834=0,0,H834/I834)</f>
        <v>0</v>
      </c>
    </row>
    <row r="835">
      <c r="A835" s="24" t="str">
        <v>2025-09</v>
      </c>
      <c r="B835" s="24" t="str">
        <v>비교 반영</v>
      </c>
      <c r="C835" s="24" t="str">
        <v>안성시</v>
      </c>
      <c r="D835" s="24" t="str">
        <v>오피스텔 전월세</v>
      </c>
      <c r="E835" s="26">
        <v>3</v>
      </c>
      <c r="F835" s="26">
        <v>0</v>
      </c>
      <c r="G835" s="26">
        <v>1</v>
      </c>
      <c r="H835" s="26">
        <v>2</v>
      </c>
      <c r="I835" s="26">
        <f>G835+H835</f>
        <v>3</v>
      </c>
      <c r="J835" s="26">
        <f>SUM(F835:H835)</f>
        <v>3</v>
      </c>
      <c r="K835" s="26">
        <f>E835-J835</f>
        <v>0</v>
      </c>
      <c r="L835" s="27">
        <v>31500000</v>
      </c>
      <c r="M835" s="45">
        <v>77.1</v>
      </c>
      <c r="N835" s="27">
        <v>10500000</v>
      </c>
      <c r="O835" s="27">
        <v>1350613</v>
      </c>
      <c r="P835" s="37">
        <f>IF(I835=0,0,H835/I835)</f>
        <v>0.6666666666666666</v>
      </c>
    </row>
    <row r="836">
      <c r="A836" s="24" t="str">
        <v>2025-09</v>
      </c>
      <c r="B836" s="24" t="str">
        <v>비교 반영</v>
      </c>
      <c r="C836" s="24" t="str">
        <v>안성시</v>
      </c>
      <c r="D836" s="24" t="str">
        <v>토지</v>
      </c>
      <c r="E836" s="26">
        <v>276</v>
      </c>
      <c r="F836" s="26">
        <v>276</v>
      </c>
      <c r="G836" s="26">
        <v>0</v>
      </c>
      <c r="H836" s="26">
        <v>0</v>
      </c>
      <c r="I836" s="26">
        <f>G836+H836</f>
        <v>0</v>
      </c>
      <c r="J836" s="26">
        <f>SUM(F836:H836)</f>
        <v>276</v>
      </c>
      <c r="K836" s="26">
        <f>E836-J836</f>
        <v>0</v>
      </c>
      <c r="L836" s="27">
        <v>54071890000</v>
      </c>
      <c r="M836" s="45">
        <v>260732.17</v>
      </c>
      <c r="N836" s="27">
        <v>195912645</v>
      </c>
      <c r="O836" s="27">
        <v>685570</v>
      </c>
      <c r="P836" s="37">
        <f>IF(I836=0,0,H836/I836)</f>
        <v>0</v>
      </c>
    </row>
    <row r="837">
      <c r="A837" s="24" t="str">
        <v>2025-09</v>
      </c>
      <c r="B837" s="24" t="str">
        <v>비교 반영</v>
      </c>
      <c r="C837" s="24" t="str">
        <v>안양시 동안구</v>
      </c>
      <c r="D837" s="24" t="str">
        <v>공장창고</v>
      </c>
      <c r="E837" s="26">
        <v>8</v>
      </c>
      <c r="F837" s="26">
        <v>8</v>
      </c>
      <c r="G837" s="26">
        <v>0</v>
      </c>
      <c r="H837" s="26">
        <v>0</v>
      </c>
      <c r="I837" s="26">
        <f>G837+H837</f>
        <v>0</v>
      </c>
      <c r="J837" s="26">
        <f>SUM(F837:H837)</f>
        <v>8</v>
      </c>
      <c r="K837" s="26">
        <f>E837-J837</f>
        <v>0</v>
      </c>
      <c r="L837" s="27">
        <v>2054000000</v>
      </c>
      <c r="M837" s="45">
        <v>478.21</v>
      </c>
      <c r="N837" s="27">
        <v>256750000</v>
      </c>
      <c r="O837" s="27">
        <v>14198955</v>
      </c>
      <c r="P837" s="37">
        <f>IF(I837=0,0,H837/I837)</f>
        <v>0</v>
      </c>
    </row>
    <row r="838">
      <c r="A838" s="24" t="str">
        <v>2025-09</v>
      </c>
      <c r="B838" s="24" t="str">
        <v>비교 반영</v>
      </c>
      <c r="C838" s="24" t="str">
        <v>안양시 동안구</v>
      </c>
      <c r="D838" s="24" t="str">
        <v>다가구 매매</v>
      </c>
      <c r="E838" s="26">
        <v>2</v>
      </c>
      <c r="F838" s="26">
        <v>2</v>
      </c>
      <c r="G838" s="26">
        <v>0</v>
      </c>
      <c r="H838" s="26">
        <v>0</v>
      </c>
      <c r="I838" s="26">
        <f>G838+H838</f>
        <v>0</v>
      </c>
      <c r="J838" s="26">
        <f>SUM(F838:H838)</f>
        <v>2</v>
      </c>
      <c r="K838" s="26">
        <f>E838-J838</f>
        <v>0</v>
      </c>
      <c r="L838" s="27">
        <v>1720000000</v>
      </c>
      <c r="M838" s="45">
        <v>238.55</v>
      </c>
      <c r="N838" s="27">
        <v>860000000</v>
      </c>
      <c r="O838" s="27">
        <v>23835465</v>
      </c>
      <c r="P838" s="37">
        <f>IF(I838=0,0,H838/I838)</f>
        <v>0</v>
      </c>
    </row>
    <row r="839">
      <c r="A839" s="24" t="str">
        <v>2025-09</v>
      </c>
      <c r="B839" s="24" t="str">
        <v>비교 반영</v>
      </c>
      <c r="C839" s="24" t="str">
        <v>안양시 동안구</v>
      </c>
      <c r="D839" s="24" t="str">
        <v>다가구 전월세</v>
      </c>
      <c r="E839" s="26">
        <v>133</v>
      </c>
      <c r="F839" s="26">
        <v>0</v>
      </c>
      <c r="G839" s="26">
        <v>30</v>
      </c>
      <c r="H839" s="26">
        <v>103</v>
      </c>
      <c r="I839" s="26">
        <f>G839+H839</f>
        <v>133</v>
      </c>
      <c r="J839" s="26">
        <f>SUM(F839:H839)</f>
        <v>133</v>
      </c>
      <c r="K839" s="26">
        <f>E839-J839</f>
        <v>0</v>
      </c>
      <c r="L839" s="27">
        <v>8414500000</v>
      </c>
      <c r="M839" s="45">
        <v>6190.49</v>
      </c>
      <c r="N839" s="27">
        <v>63266917</v>
      </c>
      <c r="O839" s="27">
        <v>4493429</v>
      </c>
      <c r="P839" s="37">
        <f>IF(I839=0,0,H839/I839)</f>
        <v>0.7744360902255639</v>
      </c>
    </row>
    <row r="840">
      <c r="A840" s="24" t="str">
        <v>2025-09</v>
      </c>
      <c r="B840" s="24" t="str">
        <v>비교 반영</v>
      </c>
      <c r="C840" s="24" t="str">
        <v>안양시 동안구</v>
      </c>
      <c r="D840" s="24" t="str">
        <v>다세대 매매</v>
      </c>
      <c r="E840" s="26">
        <v>44</v>
      </c>
      <c r="F840" s="26">
        <v>44</v>
      </c>
      <c r="G840" s="26">
        <v>0</v>
      </c>
      <c r="H840" s="26">
        <v>0</v>
      </c>
      <c r="I840" s="26">
        <f>G840+H840</f>
        <v>0</v>
      </c>
      <c r="J840" s="26">
        <f>SUM(F840:H840)</f>
        <v>44</v>
      </c>
      <c r="K840" s="26">
        <f>E840-J840</f>
        <v>0</v>
      </c>
      <c r="L840" s="27">
        <v>14321500000</v>
      </c>
      <c r="M840" s="45">
        <v>1753.041</v>
      </c>
      <c r="N840" s="27">
        <v>325488636</v>
      </c>
      <c r="O840" s="27">
        <v>27006670</v>
      </c>
      <c r="P840" s="37">
        <f>IF(I840=0,0,H840/I840)</f>
        <v>0</v>
      </c>
    </row>
    <row r="841">
      <c r="A841" s="24" t="str">
        <v>2025-09</v>
      </c>
      <c r="B841" s="24" t="str">
        <v>비교 반영</v>
      </c>
      <c r="C841" s="24" t="str">
        <v>안양시 동안구</v>
      </c>
      <c r="D841" s="24" t="str">
        <v>다세대 전월세</v>
      </c>
      <c r="E841" s="26">
        <v>116</v>
      </c>
      <c r="F841" s="26">
        <v>0</v>
      </c>
      <c r="G841" s="26">
        <v>71</v>
      </c>
      <c r="H841" s="26">
        <v>45</v>
      </c>
      <c r="I841" s="26">
        <f>G841+H841</f>
        <v>116</v>
      </c>
      <c r="J841" s="26">
        <f>SUM(F841:H841)</f>
        <v>116</v>
      </c>
      <c r="K841" s="26">
        <f>E841-J841</f>
        <v>0</v>
      </c>
      <c r="L841" s="27">
        <v>13150300000</v>
      </c>
      <c r="M841" s="45">
        <v>4764.958</v>
      </c>
      <c r="N841" s="27">
        <v>113364655</v>
      </c>
      <c r="O841" s="27">
        <v>9123284</v>
      </c>
      <c r="P841" s="37">
        <f>IF(I841=0,0,H841/I841)</f>
        <v>0.3879310344827586</v>
      </c>
    </row>
    <row r="842">
      <c r="A842" s="24" t="str">
        <v>2025-09</v>
      </c>
      <c r="B842" s="24" t="str">
        <v>비교 반영</v>
      </c>
      <c r="C842" s="24" t="str">
        <v>안양시 동안구</v>
      </c>
      <c r="D842" s="24" t="str">
        <v>분양권</v>
      </c>
      <c r="E842" s="26">
        <v>15</v>
      </c>
      <c r="F842" s="26">
        <v>15</v>
      </c>
      <c r="G842" s="26">
        <v>0</v>
      </c>
      <c r="H842" s="26">
        <v>0</v>
      </c>
      <c r="I842" s="26">
        <f>G842+H842</f>
        <v>0</v>
      </c>
      <c r="J842" s="26">
        <f>SUM(F842:H842)</f>
        <v>15</v>
      </c>
      <c r="K842" s="26">
        <f>E842-J842</f>
        <v>0</v>
      </c>
      <c r="L842" s="27">
        <v>15729750000</v>
      </c>
      <c r="M842" s="45">
        <v>1115.772</v>
      </c>
      <c r="N842" s="27">
        <v>1048650000</v>
      </c>
      <c r="O842" s="27">
        <v>46603761</v>
      </c>
      <c r="P842" s="37">
        <f>IF(I842=0,0,H842/I842)</f>
        <v>0</v>
      </c>
    </row>
    <row r="843">
      <c r="A843" s="24" t="str">
        <v>2025-09</v>
      </c>
      <c r="B843" s="24" t="str">
        <v>비교 반영</v>
      </c>
      <c r="C843" s="24" t="str">
        <v>안양시 동안구</v>
      </c>
      <c r="D843" s="24" t="str">
        <v>상가</v>
      </c>
      <c r="E843" s="26">
        <v>53</v>
      </c>
      <c r="F843" s="26">
        <v>53</v>
      </c>
      <c r="G843" s="26">
        <v>0</v>
      </c>
      <c r="H843" s="26">
        <v>0</v>
      </c>
      <c r="I843" s="26">
        <f>G843+H843</f>
        <v>0</v>
      </c>
      <c r="J843" s="26">
        <f>SUM(F843:H843)</f>
        <v>53</v>
      </c>
      <c r="K843" s="26">
        <f>E843-J843</f>
        <v>0</v>
      </c>
      <c r="L843" s="27">
        <v>52033360000</v>
      </c>
      <c r="M843" s="45">
        <v>8943.69</v>
      </c>
      <c r="N843" s="27">
        <v>981761509</v>
      </c>
      <c r="O843" s="27">
        <v>19232677</v>
      </c>
      <c r="P843" s="37">
        <f>IF(I843=0,0,H843/I843)</f>
        <v>0</v>
      </c>
    </row>
    <row r="844">
      <c r="A844" s="24" t="str">
        <v>2025-09</v>
      </c>
      <c r="B844" s="24" t="str">
        <v>비교 반영</v>
      </c>
      <c r="C844" s="24" t="str">
        <v>안양시 동안구</v>
      </c>
      <c r="D844" s="24" t="str">
        <v>아파트 매매</v>
      </c>
      <c r="E844" s="26">
        <v>657</v>
      </c>
      <c r="F844" s="26">
        <v>657</v>
      </c>
      <c r="G844" s="26">
        <v>0</v>
      </c>
      <c r="H844" s="26">
        <v>0</v>
      </c>
      <c r="I844" s="26">
        <f>G844+H844</f>
        <v>0</v>
      </c>
      <c r="J844" s="26">
        <f>SUM(F844:H844)</f>
        <v>657</v>
      </c>
      <c r="K844" s="26">
        <f>E844-J844</f>
        <v>0</v>
      </c>
      <c r="L844" s="27">
        <v>494733500000</v>
      </c>
      <c r="M844" s="45">
        <v>46091.523</v>
      </c>
      <c r="N844" s="27">
        <v>753019026</v>
      </c>
      <c r="O844" s="27">
        <v>35483370</v>
      </c>
      <c r="P844" s="37">
        <f>IF(I844=0,0,H844/I844)</f>
        <v>0</v>
      </c>
    </row>
    <row r="845">
      <c r="A845" s="24" t="str">
        <v>2025-09</v>
      </c>
      <c r="B845" s="24" t="str">
        <v>비교 반영</v>
      </c>
      <c r="C845" s="24" t="str">
        <v>안양시 동안구</v>
      </c>
      <c r="D845" s="24" t="str">
        <v>아파트 전월세</v>
      </c>
      <c r="E845" s="26">
        <v>806</v>
      </c>
      <c r="F845" s="26">
        <v>0</v>
      </c>
      <c r="G845" s="26">
        <v>555</v>
      </c>
      <c r="H845" s="26">
        <v>251</v>
      </c>
      <c r="I845" s="26">
        <f>G845+H845</f>
        <v>806</v>
      </c>
      <c r="J845" s="26">
        <f>SUM(F845:H845)</f>
        <v>806</v>
      </c>
      <c r="K845" s="26">
        <f>E845-J845</f>
        <v>0</v>
      </c>
      <c r="L845" s="27">
        <v>253098060000</v>
      </c>
      <c r="M845" s="45">
        <v>51296.702</v>
      </c>
      <c r="N845" s="27">
        <v>314017444</v>
      </c>
      <c r="O845" s="27">
        <v>16310752</v>
      </c>
      <c r="P845" s="37">
        <f>IF(I845=0,0,H845/I845)</f>
        <v>0.31141439205955335</v>
      </c>
    </row>
    <row r="846">
      <c r="A846" s="24" t="str">
        <v>2025-09</v>
      </c>
      <c r="B846" s="24" t="str">
        <v>비교 반영</v>
      </c>
      <c r="C846" s="24" t="str">
        <v>안양시 동안구</v>
      </c>
      <c r="D846" s="24" t="str">
        <v>오피스텔 매매</v>
      </c>
      <c r="E846" s="26">
        <v>33</v>
      </c>
      <c r="F846" s="26">
        <v>33</v>
      </c>
      <c r="G846" s="26">
        <v>0</v>
      </c>
      <c r="H846" s="26">
        <v>0</v>
      </c>
      <c r="I846" s="26">
        <f>G846+H846</f>
        <v>0</v>
      </c>
      <c r="J846" s="26">
        <f>SUM(F846:H846)</f>
        <v>33</v>
      </c>
      <c r="K846" s="26">
        <f>E846-J846</f>
        <v>0</v>
      </c>
      <c r="L846" s="27">
        <v>11252960000</v>
      </c>
      <c r="M846" s="45">
        <v>1937.321</v>
      </c>
      <c r="N846" s="27">
        <v>340998788</v>
      </c>
      <c r="O846" s="27">
        <v>19201705</v>
      </c>
      <c r="P846" s="37">
        <f>IF(I846=0,0,H846/I846)</f>
        <v>0</v>
      </c>
    </row>
    <row r="847">
      <c r="A847" s="24" t="str">
        <v>2025-09</v>
      </c>
      <c r="B847" s="24" t="str">
        <v>비교 반영</v>
      </c>
      <c r="C847" s="24" t="str">
        <v>안양시 동안구</v>
      </c>
      <c r="D847" s="24" t="str">
        <v>오피스텔 전월세</v>
      </c>
      <c r="E847" s="26">
        <v>125</v>
      </c>
      <c r="F847" s="26">
        <v>0</v>
      </c>
      <c r="G847" s="26">
        <v>43</v>
      </c>
      <c r="H847" s="26">
        <v>82</v>
      </c>
      <c r="I847" s="26">
        <f>G847+H847</f>
        <v>125</v>
      </c>
      <c r="J847" s="26">
        <f>SUM(F847:H847)</f>
        <v>125</v>
      </c>
      <c r="K847" s="26">
        <f>E847-J847</f>
        <v>0</v>
      </c>
      <c r="L847" s="27">
        <v>18008040000</v>
      </c>
      <c r="M847" s="45">
        <v>6354.13</v>
      </c>
      <c r="N847" s="27">
        <v>144064320</v>
      </c>
      <c r="O847" s="27">
        <v>9368821</v>
      </c>
      <c r="P847" s="37">
        <f>IF(I847=0,0,H847/I847)</f>
        <v>0.656</v>
      </c>
    </row>
    <row r="848">
      <c r="A848" s="24" t="str">
        <v>2025-09</v>
      </c>
      <c r="B848" s="24" t="str">
        <v>비교 반영</v>
      </c>
      <c r="C848" s="24" t="str">
        <v>안양시 동안구</v>
      </c>
      <c r="D848" s="24" t="str">
        <v>토지</v>
      </c>
      <c r="E848" s="26">
        <v>13</v>
      </c>
      <c r="F848" s="26">
        <v>13</v>
      </c>
      <c r="G848" s="26">
        <v>0</v>
      </c>
      <c r="H848" s="26">
        <v>0</v>
      </c>
      <c r="I848" s="26">
        <f>G848+H848</f>
        <v>0</v>
      </c>
      <c r="J848" s="26">
        <f>SUM(F848:H848)</f>
        <v>13</v>
      </c>
      <c r="K848" s="26">
        <f>E848-J848</f>
        <v>0</v>
      </c>
      <c r="L848" s="27">
        <v>25563310000</v>
      </c>
      <c r="M848" s="45">
        <v>2949.8</v>
      </c>
      <c r="N848" s="27">
        <v>1966408462</v>
      </c>
      <c r="O848" s="27">
        <v>28648317</v>
      </c>
      <c r="P848" s="37">
        <f>IF(I848=0,0,H848/I848)</f>
        <v>0</v>
      </c>
    </row>
    <row r="849">
      <c r="A849" s="24" t="str">
        <v>2025-09</v>
      </c>
      <c r="B849" s="24" t="str">
        <v>비교 반영</v>
      </c>
      <c r="C849" s="24" t="str">
        <v>안양시 만안구</v>
      </c>
      <c r="D849" s="24" t="str">
        <v>공장창고</v>
      </c>
      <c r="E849" s="26">
        <v>10</v>
      </c>
      <c r="F849" s="26">
        <v>10</v>
      </c>
      <c r="G849" s="26">
        <v>0</v>
      </c>
      <c r="H849" s="26">
        <v>0</v>
      </c>
      <c r="I849" s="26">
        <f>G849+H849</f>
        <v>0</v>
      </c>
      <c r="J849" s="26">
        <f>SUM(F849:H849)</f>
        <v>10</v>
      </c>
      <c r="K849" s="26">
        <f>E849-J849</f>
        <v>0</v>
      </c>
      <c r="L849" s="27">
        <v>3110050000</v>
      </c>
      <c r="M849" s="45">
        <v>663.87</v>
      </c>
      <c r="N849" s="27">
        <v>311005000</v>
      </c>
      <c r="O849" s="27">
        <v>15486702</v>
      </c>
      <c r="P849" s="37">
        <f>IF(I849=0,0,H849/I849)</f>
        <v>0</v>
      </c>
    </row>
    <row r="850">
      <c r="A850" s="24" t="str">
        <v>2025-09</v>
      </c>
      <c r="B850" s="24" t="str">
        <v>비교 반영</v>
      </c>
      <c r="C850" s="24" t="str">
        <v>안양시 만안구</v>
      </c>
      <c r="D850" s="24" t="str">
        <v>다가구 매매</v>
      </c>
      <c r="E850" s="26">
        <v>4</v>
      </c>
      <c r="F850" s="26">
        <v>4</v>
      </c>
      <c r="G850" s="26">
        <v>0</v>
      </c>
      <c r="H850" s="26">
        <v>0</v>
      </c>
      <c r="I850" s="26">
        <f>G850+H850</f>
        <v>0</v>
      </c>
      <c r="J850" s="26">
        <f>SUM(F850:H850)</f>
        <v>4</v>
      </c>
      <c r="K850" s="26">
        <f>E850-J850</f>
        <v>0</v>
      </c>
      <c r="L850" s="27">
        <v>3240000000</v>
      </c>
      <c r="M850" s="45">
        <v>844.92</v>
      </c>
      <c r="N850" s="27">
        <v>810000000</v>
      </c>
      <c r="O850" s="27">
        <v>12676636</v>
      </c>
      <c r="P850" s="37">
        <f>IF(I850=0,0,H850/I850)</f>
        <v>0</v>
      </c>
    </row>
    <row r="851">
      <c r="A851" s="24" t="str">
        <v>2025-09</v>
      </c>
      <c r="B851" s="24" t="str">
        <v>비교 반영</v>
      </c>
      <c r="C851" s="24" t="str">
        <v>안양시 만안구</v>
      </c>
      <c r="D851" s="24" t="str">
        <v>다가구 전월세</v>
      </c>
      <c r="E851" s="26">
        <v>170</v>
      </c>
      <c r="F851" s="26">
        <v>0</v>
      </c>
      <c r="G851" s="26">
        <v>45</v>
      </c>
      <c r="H851" s="26">
        <v>125</v>
      </c>
      <c r="I851" s="26">
        <f>G851+H851</f>
        <v>170</v>
      </c>
      <c r="J851" s="26">
        <f>SUM(F851:H851)</f>
        <v>170</v>
      </c>
      <c r="K851" s="26">
        <f>E851-J851</f>
        <v>0</v>
      </c>
      <c r="L851" s="27">
        <v>8530500000</v>
      </c>
      <c r="M851" s="45">
        <v>8205.412</v>
      </c>
      <c r="N851" s="27">
        <v>50179412</v>
      </c>
      <c r="O851" s="27">
        <v>3436756</v>
      </c>
      <c r="P851" s="37">
        <f>IF(I851=0,0,H851/I851)</f>
        <v>0.7352941176470589</v>
      </c>
    </row>
    <row r="852">
      <c r="A852" s="24" t="str">
        <v>2025-09</v>
      </c>
      <c r="B852" s="24" t="str">
        <v>비교 반영</v>
      </c>
      <c r="C852" s="24" t="str">
        <v>안양시 만안구</v>
      </c>
      <c r="D852" s="24" t="str">
        <v>다세대 매매</v>
      </c>
      <c r="E852" s="26">
        <v>59</v>
      </c>
      <c r="F852" s="26">
        <v>59</v>
      </c>
      <c r="G852" s="26">
        <v>0</v>
      </c>
      <c r="H852" s="26">
        <v>0</v>
      </c>
      <c r="I852" s="26">
        <f>G852+H852</f>
        <v>0</v>
      </c>
      <c r="J852" s="26">
        <f>SUM(F852:H852)</f>
        <v>59</v>
      </c>
      <c r="K852" s="26">
        <f>E852-J852</f>
        <v>0</v>
      </c>
      <c r="L852" s="27">
        <v>13217810000</v>
      </c>
      <c r="M852" s="45">
        <v>2908.923</v>
      </c>
      <c r="N852" s="27">
        <v>224030678</v>
      </c>
      <c r="O852" s="27">
        <v>15021105</v>
      </c>
      <c r="P852" s="37">
        <f>IF(I852=0,0,H852/I852)</f>
        <v>0</v>
      </c>
    </row>
    <row r="853">
      <c r="A853" s="24" t="str">
        <v>2025-09</v>
      </c>
      <c r="B853" s="24" t="str">
        <v>비교 반영</v>
      </c>
      <c r="C853" s="24" t="str">
        <v>안양시 만안구</v>
      </c>
      <c r="D853" s="24" t="str">
        <v>다세대 전월세</v>
      </c>
      <c r="E853" s="26">
        <v>144</v>
      </c>
      <c r="F853" s="26">
        <v>0</v>
      </c>
      <c r="G853" s="26">
        <v>72</v>
      </c>
      <c r="H853" s="26">
        <v>72</v>
      </c>
      <c r="I853" s="26">
        <f>G853+H853</f>
        <v>144</v>
      </c>
      <c r="J853" s="26">
        <f>SUM(F853:H853)</f>
        <v>144</v>
      </c>
      <c r="K853" s="26">
        <f>E853-J853</f>
        <v>0</v>
      </c>
      <c r="L853" s="27">
        <v>13483110000</v>
      </c>
      <c r="M853" s="45">
        <v>6838.979</v>
      </c>
      <c r="N853" s="27">
        <v>93632708</v>
      </c>
      <c r="O853" s="27">
        <v>6517386</v>
      </c>
      <c r="P853" s="37">
        <f>IF(I853=0,0,H853/I853)</f>
        <v>0.5</v>
      </c>
    </row>
    <row r="854">
      <c r="A854" s="24" t="str">
        <v>2025-09</v>
      </c>
      <c r="B854" s="24" t="str">
        <v>비교 반영</v>
      </c>
      <c r="C854" s="24" t="str">
        <v>안양시 만안구</v>
      </c>
      <c r="D854" s="24" t="str">
        <v>분양권</v>
      </c>
      <c r="E854" s="26">
        <v>3</v>
      </c>
      <c r="F854" s="26">
        <v>3</v>
      </c>
      <c r="G854" s="26">
        <v>0</v>
      </c>
      <c r="H854" s="26">
        <v>0</v>
      </c>
      <c r="I854" s="26">
        <f>G854+H854</f>
        <v>0</v>
      </c>
      <c r="J854" s="26">
        <f>SUM(F854:H854)</f>
        <v>3</v>
      </c>
      <c r="K854" s="26">
        <f>E854-J854</f>
        <v>0</v>
      </c>
      <c r="L854" s="27">
        <v>2649110000</v>
      </c>
      <c r="M854" s="45">
        <v>208.85</v>
      </c>
      <c r="N854" s="27">
        <v>883036667</v>
      </c>
      <c r="O854" s="27">
        <v>41931473</v>
      </c>
      <c r="P854" s="37">
        <f>IF(I854=0,0,H854/I854)</f>
        <v>0</v>
      </c>
    </row>
    <row r="855">
      <c r="A855" s="24" t="str">
        <v>2025-09</v>
      </c>
      <c r="B855" s="24" t="str">
        <v>비교 반영</v>
      </c>
      <c r="C855" s="24" t="str">
        <v>안양시 만안구</v>
      </c>
      <c r="D855" s="24" t="str">
        <v>상가</v>
      </c>
      <c r="E855" s="26">
        <v>13</v>
      </c>
      <c r="F855" s="26">
        <v>13</v>
      </c>
      <c r="G855" s="26">
        <v>0</v>
      </c>
      <c r="H855" s="26">
        <v>0</v>
      </c>
      <c r="I855" s="26">
        <f>G855+H855</f>
        <v>0</v>
      </c>
      <c r="J855" s="26">
        <f>SUM(F855:H855)</f>
        <v>13</v>
      </c>
      <c r="K855" s="26">
        <f>E855-J855</f>
        <v>0</v>
      </c>
      <c r="L855" s="27">
        <v>22828300000</v>
      </c>
      <c r="M855" s="45">
        <v>7209.72</v>
      </c>
      <c r="N855" s="27">
        <v>1756023077</v>
      </c>
      <c r="O855" s="27">
        <v>10467182</v>
      </c>
      <c r="P855" s="37">
        <f>IF(I855=0,0,H855/I855)</f>
        <v>0</v>
      </c>
    </row>
    <row r="856">
      <c r="A856" s="24" t="str">
        <v>2025-09</v>
      </c>
      <c r="B856" s="24" t="str">
        <v>비교 반영</v>
      </c>
      <c r="C856" s="24" t="str">
        <v>안양시 만안구</v>
      </c>
      <c r="D856" s="24" t="str">
        <v>아파트 매매</v>
      </c>
      <c r="E856" s="26">
        <v>200</v>
      </c>
      <c r="F856" s="26">
        <v>200</v>
      </c>
      <c r="G856" s="26">
        <v>0</v>
      </c>
      <c r="H856" s="26">
        <v>0</v>
      </c>
      <c r="I856" s="26">
        <f>G856+H856</f>
        <v>0</v>
      </c>
      <c r="J856" s="26">
        <f>SUM(F856:H856)</f>
        <v>200</v>
      </c>
      <c r="K856" s="26">
        <f>E856-J856</f>
        <v>0</v>
      </c>
      <c r="L856" s="27">
        <v>112731500000</v>
      </c>
      <c r="M856" s="45">
        <v>14271.083</v>
      </c>
      <c r="N856" s="27">
        <v>563657500</v>
      </c>
      <c r="O856" s="27">
        <v>26113371</v>
      </c>
      <c r="P856" s="37">
        <f>IF(I856=0,0,H856/I856)</f>
        <v>0</v>
      </c>
    </row>
    <row r="857">
      <c r="A857" s="24" t="str">
        <v>2025-09</v>
      </c>
      <c r="B857" s="24" t="str">
        <v>비교 반영</v>
      </c>
      <c r="C857" s="24" t="str">
        <v>안양시 만안구</v>
      </c>
      <c r="D857" s="24" t="str">
        <v>아파트 전월세</v>
      </c>
      <c r="E857" s="26">
        <v>212</v>
      </c>
      <c r="F857" s="26">
        <v>0</v>
      </c>
      <c r="G857" s="26">
        <v>122</v>
      </c>
      <c r="H857" s="26">
        <v>90</v>
      </c>
      <c r="I857" s="26">
        <f>G857+H857</f>
        <v>212</v>
      </c>
      <c r="J857" s="26">
        <f>SUM(F857:H857)</f>
        <v>212</v>
      </c>
      <c r="K857" s="26">
        <f>E857-J857</f>
        <v>0</v>
      </c>
      <c r="L857" s="27">
        <v>49893020000</v>
      </c>
      <c r="M857" s="45">
        <v>13359.048</v>
      </c>
      <c r="N857" s="27">
        <v>235344434</v>
      </c>
      <c r="O857" s="27">
        <v>12346359</v>
      </c>
      <c r="P857" s="37">
        <f>IF(I857=0,0,H857/I857)</f>
        <v>0.42452830188679247</v>
      </c>
    </row>
    <row r="858">
      <c r="A858" s="24" t="str">
        <v>2025-09</v>
      </c>
      <c r="B858" s="24" t="str">
        <v>비교 반영</v>
      </c>
      <c r="C858" s="24" t="str">
        <v>안양시 만안구</v>
      </c>
      <c r="D858" s="24" t="str">
        <v>오피스텔 매매</v>
      </c>
      <c r="E858" s="26">
        <v>162</v>
      </c>
      <c r="F858" s="26">
        <v>162</v>
      </c>
      <c r="G858" s="26">
        <v>0</v>
      </c>
      <c r="H858" s="26">
        <v>0</v>
      </c>
      <c r="I858" s="26">
        <f>G858+H858</f>
        <v>0</v>
      </c>
      <c r="J858" s="26">
        <f>SUM(F858:H858)</f>
        <v>162</v>
      </c>
      <c r="K858" s="26">
        <f>E858-J858</f>
        <v>0</v>
      </c>
      <c r="L858" s="27">
        <v>60331680000</v>
      </c>
      <c r="M858" s="45">
        <v>11571.89</v>
      </c>
      <c r="N858" s="27">
        <v>372417778</v>
      </c>
      <c r="O858" s="27">
        <v>17235176</v>
      </c>
      <c r="P858" s="37">
        <f>IF(I858=0,0,H858/I858)</f>
        <v>0</v>
      </c>
    </row>
    <row r="859">
      <c r="A859" s="24" t="str">
        <v>2025-09</v>
      </c>
      <c r="B859" s="24" t="str">
        <v>비교 반영</v>
      </c>
      <c r="C859" s="24" t="str">
        <v>안양시 만안구</v>
      </c>
      <c r="D859" s="24" t="str">
        <v>오피스텔 전월세</v>
      </c>
      <c r="E859" s="26">
        <v>104</v>
      </c>
      <c r="F859" s="26">
        <v>0</v>
      </c>
      <c r="G859" s="26">
        <v>33</v>
      </c>
      <c r="H859" s="26">
        <v>71</v>
      </c>
      <c r="I859" s="26">
        <f>G859+H859</f>
        <v>104</v>
      </c>
      <c r="J859" s="26">
        <f>SUM(F859:H859)</f>
        <v>104</v>
      </c>
      <c r="K859" s="26">
        <f>E859-J859</f>
        <v>0</v>
      </c>
      <c r="L859" s="27">
        <v>10714610000</v>
      </c>
      <c r="M859" s="45">
        <v>4943.31</v>
      </c>
      <c r="N859" s="27">
        <v>103025096</v>
      </c>
      <c r="O859" s="27">
        <v>7165279</v>
      </c>
      <c r="P859" s="37">
        <f>IF(I859=0,0,H859/I859)</f>
        <v>0.6826923076923077</v>
      </c>
    </row>
    <row r="860">
      <c r="A860" s="24" t="str">
        <v>2025-09</v>
      </c>
      <c r="B860" s="24" t="str">
        <v>비교 반영</v>
      </c>
      <c r="C860" s="24" t="str">
        <v>안양시 만안구</v>
      </c>
      <c r="D860" s="24" t="str">
        <v>토지</v>
      </c>
      <c r="E860" s="26">
        <v>9</v>
      </c>
      <c r="F860" s="26">
        <v>9</v>
      </c>
      <c r="G860" s="26">
        <v>0</v>
      </c>
      <c r="H860" s="26">
        <v>0</v>
      </c>
      <c r="I860" s="26">
        <f>G860+H860</f>
        <v>0</v>
      </c>
      <c r="J860" s="26">
        <f>SUM(F860:H860)</f>
        <v>9</v>
      </c>
      <c r="K860" s="26">
        <f>E860-J860</f>
        <v>0</v>
      </c>
      <c r="L860" s="27">
        <v>635930000</v>
      </c>
      <c r="M860" s="45">
        <v>313.67</v>
      </c>
      <c r="N860" s="27">
        <v>70658889</v>
      </c>
      <c r="O860" s="27">
        <v>6702100</v>
      </c>
      <c r="P860" s="37">
        <f>IF(I860=0,0,H860/I860)</f>
        <v>0</v>
      </c>
    </row>
    <row r="861">
      <c r="A861" s="24" t="str">
        <v>2025-09</v>
      </c>
      <c r="B861" s="24" t="str">
        <v>비교 반영</v>
      </c>
      <c r="C861" s="24" t="str">
        <v>양주시</v>
      </c>
      <c r="D861" s="24" t="str">
        <v>공장창고</v>
      </c>
      <c r="E861" s="26">
        <v>6</v>
      </c>
      <c r="F861" s="26">
        <v>6</v>
      </c>
      <c r="G861" s="26">
        <v>0</v>
      </c>
      <c r="H861" s="26">
        <v>0</v>
      </c>
      <c r="I861" s="26">
        <f>G861+H861</f>
        <v>0</v>
      </c>
      <c r="J861" s="26">
        <f>SUM(F861:H861)</f>
        <v>6</v>
      </c>
      <c r="K861" s="26">
        <f>E861-J861</f>
        <v>0</v>
      </c>
      <c r="L861" s="27">
        <v>4013020000</v>
      </c>
      <c r="M861" s="45">
        <v>4479.45</v>
      </c>
      <c r="N861" s="27">
        <v>668836667</v>
      </c>
      <c r="O861" s="27">
        <v>2961565</v>
      </c>
      <c r="P861" s="37">
        <f>IF(I861=0,0,H861/I861)</f>
        <v>0</v>
      </c>
    </row>
    <row r="862">
      <c r="A862" s="24" t="str">
        <v>2025-09</v>
      </c>
      <c r="B862" s="24" t="str">
        <v>비교 반영</v>
      </c>
      <c r="C862" s="24" t="str">
        <v>양주시</v>
      </c>
      <c r="D862" s="24" t="str">
        <v>다가구 매매</v>
      </c>
      <c r="E862" s="26">
        <v>7</v>
      </c>
      <c r="F862" s="26">
        <v>7</v>
      </c>
      <c r="G862" s="26">
        <v>0</v>
      </c>
      <c r="H862" s="26">
        <v>0</v>
      </c>
      <c r="I862" s="26">
        <f>G862+H862</f>
        <v>0</v>
      </c>
      <c r="J862" s="26">
        <f>SUM(F862:H862)</f>
        <v>7</v>
      </c>
      <c r="K862" s="26">
        <f>E862-J862</f>
        <v>0</v>
      </c>
      <c r="L862" s="27">
        <v>3136480000</v>
      </c>
      <c r="M862" s="45">
        <v>827.2</v>
      </c>
      <c r="N862" s="27">
        <v>448068571</v>
      </c>
      <c r="O862" s="27">
        <v>12534488</v>
      </c>
      <c r="P862" s="37">
        <f>IF(I862=0,0,H862/I862)</f>
        <v>0</v>
      </c>
    </row>
    <row r="863">
      <c r="A863" s="24" t="str">
        <v>2025-09</v>
      </c>
      <c r="B863" s="24" t="str">
        <v>비교 반영</v>
      </c>
      <c r="C863" s="24" t="str">
        <v>양주시</v>
      </c>
      <c r="D863" s="24" t="str">
        <v>다가구 전월세</v>
      </c>
      <c r="E863" s="26">
        <v>133</v>
      </c>
      <c r="F863" s="26">
        <v>0</v>
      </c>
      <c r="G863" s="26">
        <v>20</v>
      </c>
      <c r="H863" s="26">
        <v>113</v>
      </c>
      <c r="I863" s="26">
        <f>G863+H863</f>
        <v>133</v>
      </c>
      <c r="J863" s="26">
        <f>SUM(F863:H863)</f>
        <v>133</v>
      </c>
      <c r="K863" s="26">
        <f>E863-J863</f>
        <v>0</v>
      </c>
      <c r="L863" s="27">
        <v>2899000000</v>
      </c>
      <c r="M863" s="45">
        <v>6414.35</v>
      </c>
      <c r="N863" s="27">
        <v>21796992</v>
      </c>
      <c r="O863" s="27">
        <v>1494067</v>
      </c>
      <c r="P863" s="37">
        <f>IF(I863=0,0,H863/I863)</f>
        <v>0.849624060150376</v>
      </c>
    </row>
    <row r="864">
      <c r="A864" s="24" t="str">
        <v>2025-09</v>
      </c>
      <c r="B864" s="24" t="str">
        <v>비교 반영</v>
      </c>
      <c r="C864" s="24" t="str">
        <v>양주시</v>
      </c>
      <c r="D864" s="24" t="str">
        <v>다세대 매매</v>
      </c>
      <c r="E864" s="26">
        <v>61</v>
      </c>
      <c r="F864" s="26">
        <v>61</v>
      </c>
      <c r="G864" s="26">
        <v>0</v>
      </c>
      <c r="H864" s="26">
        <v>0</v>
      </c>
      <c r="I864" s="26">
        <f>G864+H864</f>
        <v>0</v>
      </c>
      <c r="J864" s="26">
        <f>SUM(F864:H864)</f>
        <v>61</v>
      </c>
      <c r="K864" s="26">
        <f>E864-J864</f>
        <v>0</v>
      </c>
      <c r="L864" s="27">
        <v>22343430000</v>
      </c>
      <c r="M864" s="45">
        <v>4189.331</v>
      </c>
      <c r="N864" s="27">
        <v>366285738</v>
      </c>
      <c r="O864" s="27">
        <v>17631115</v>
      </c>
      <c r="P864" s="37">
        <f>IF(I864=0,0,H864/I864)</f>
        <v>0</v>
      </c>
    </row>
    <row r="865">
      <c r="A865" s="24" t="str">
        <v>2025-09</v>
      </c>
      <c r="B865" s="24" t="str">
        <v>비교 반영</v>
      </c>
      <c r="C865" s="24" t="str">
        <v>양주시</v>
      </c>
      <c r="D865" s="24" t="str">
        <v>다세대 전월세</v>
      </c>
      <c r="E865" s="26">
        <v>57</v>
      </c>
      <c r="F865" s="26">
        <v>0</v>
      </c>
      <c r="G865" s="26">
        <v>13</v>
      </c>
      <c r="H865" s="26">
        <v>44</v>
      </c>
      <c r="I865" s="26">
        <f>G865+H865</f>
        <v>57</v>
      </c>
      <c r="J865" s="26">
        <f>SUM(F865:H865)</f>
        <v>57</v>
      </c>
      <c r="K865" s="26">
        <f>E865-J865</f>
        <v>0</v>
      </c>
      <c r="L865" s="27">
        <v>1609500000</v>
      </c>
      <c r="M865" s="45">
        <v>2937.342</v>
      </c>
      <c r="N865" s="27">
        <v>28236842</v>
      </c>
      <c r="O865" s="27">
        <v>1811386</v>
      </c>
      <c r="P865" s="37">
        <f>IF(I865=0,0,H865/I865)</f>
        <v>0.7719298245614035</v>
      </c>
    </row>
    <row r="866">
      <c r="A866" s="24" t="str">
        <v>2025-09</v>
      </c>
      <c r="B866" s="24" t="str">
        <v>비교 반영</v>
      </c>
      <c r="C866" s="24" t="str">
        <v>양주시</v>
      </c>
      <c r="D866" s="24" t="str">
        <v>분양권</v>
      </c>
      <c r="E866" s="26">
        <v>14</v>
      </c>
      <c r="F866" s="26">
        <v>14</v>
      </c>
      <c r="G866" s="26">
        <v>0</v>
      </c>
      <c r="H866" s="26">
        <v>0</v>
      </c>
      <c r="I866" s="26">
        <f>G866+H866</f>
        <v>0</v>
      </c>
      <c r="J866" s="26">
        <f>SUM(F866:H866)</f>
        <v>14</v>
      </c>
      <c r="K866" s="26">
        <f>E866-J866</f>
        <v>0</v>
      </c>
      <c r="L866" s="27">
        <v>5766830000</v>
      </c>
      <c r="M866" s="45">
        <v>1020.755</v>
      </c>
      <c r="N866" s="27">
        <v>411916429</v>
      </c>
      <c r="O866" s="27">
        <v>18676274</v>
      </c>
      <c r="P866" s="37">
        <f>IF(I866=0,0,H866/I866)</f>
        <v>0</v>
      </c>
    </row>
    <row r="867">
      <c r="A867" s="24" t="str">
        <v>2025-09</v>
      </c>
      <c r="B867" s="24" t="str">
        <v>비교 반영</v>
      </c>
      <c r="C867" s="24" t="str">
        <v>양주시</v>
      </c>
      <c r="D867" s="24" t="str">
        <v>상가</v>
      </c>
      <c r="E867" s="26">
        <v>10</v>
      </c>
      <c r="F867" s="26">
        <v>10</v>
      </c>
      <c r="G867" s="26">
        <v>0</v>
      </c>
      <c r="H867" s="26">
        <v>0</v>
      </c>
      <c r="I867" s="26">
        <f>G867+H867</f>
        <v>0</v>
      </c>
      <c r="J867" s="26">
        <f>SUM(F867:H867)</f>
        <v>10</v>
      </c>
      <c r="K867" s="26">
        <f>E867-J867</f>
        <v>0</v>
      </c>
      <c r="L867" s="27">
        <v>7063220000</v>
      </c>
      <c r="M867" s="45">
        <v>2073.39</v>
      </c>
      <c r="N867" s="27">
        <v>706322000</v>
      </c>
      <c r="O867" s="27">
        <v>11261503</v>
      </c>
      <c r="P867" s="37">
        <f>IF(I867=0,0,H867/I867)</f>
        <v>0</v>
      </c>
    </row>
    <row r="868">
      <c r="A868" s="24" t="str">
        <v>2025-09</v>
      </c>
      <c r="B868" s="24" t="str">
        <v>비교 반영</v>
      </c>
      <c r="C868" s="24" t="str">
        <v>양주시</v>
      </c>
      <c r="D868" s="24" t="str">
        <v>아파트 매매</v>
      </c>
      <c r="E868" s="26">
        <v>205</v>
      </c>
      <c r="F868" s="26">
        <v>205</v>
      </c>
      <c r="G868" s="26">
        <v>0</v>
      </c>
      <c r="H868" s="26">
        <v>0</v>
      </c>
      <c r="I868" s="26">
        <f>G868+H868</f>
        <v>0</v>
      </c>
      <c r="J868" s="26">
        <f>SUM(F868:H868)</f>
        <v>205</v>
      </c>
      <c r="K868" s="26">
        <f>E868-J868</f>
        <v>0</v>
      </c>
      <c r="L868" s="27">
        <v>59169120000</v>
      </c>
      <c r="M868" s="45">
        <v>14930.484</v>
      </c>
      <c r="N868" s="27">
        <v>288629854</v>
      </c>
      <c r="O868" s="27">
        <v>13100740</v>
      </c>
      <c r="P868" s="37">
        <f>IF(I868=0,0,H868/I868)</f>
        <v>0</v>
      </c>
    </row>
    <row r="869">
      <c r="A869" s="24" t="str">
        <v>2025-09</v>
      </c>
      <c r="B869" s="24" t="str">
        <v>비교 반영</v>
      </c>
      <c r="C869" s="24" t="str">
        <v>양주시</v>
      </c>
      <c r="D869" s="24" t="str">
        <v>아파트 전월세</v>
      </c>
      <c r="E869" s="26">
        <v>658</v>
      </c>
      <c r="F869" s="26">
        <v>0</v>
      </c>
      <c r="G869" s="26">
        <v>272</v>
      </c>
      <c r="H869" s="26">
        <v>386</v>
      </c>
      <c r="I869" s="26">
        <f>G869+H869</f>
        <v>658</v>
      </c>
      <c r="J869" s="26">
        <f>SUM(F869:H869)</f>
        <v>658</v>
      </c>
      <c r="K869" s="26">
        <f>E869-J869</f>
        <v>0</v>
      </c>
      <c r="L869" s="27">
        <v>69655720000</v>
      </c>
      <c r="M869" s="45">
        <v>46496.463</v>
      </c>
      <c r="N869" s="27">
        <v>105859757</v>
      </c>
      <c r="O869" s="27">
        <v>4952352</v>
      </c>
      <c r="P869" s="37">
        <f>IF(I869=0,0,H869/I869)</f>
        <v>0.5866261398176292</v>
      </c>
    </row>
    <row r="870">
      <c r="A870" s="24" t="str">
        <v>2025-09</v>
      </c>
      <c r="B870" s="24" t="str">
        <v>비교 반영</v>
      </c>
      <c r="C870" s="24" t="str">
        <v>양주시</v>
      </c>
      <c r="D870" s="24" t="str">
        <v>오피스텔 매매</v>
      </c>
      <c r="E870" s="26">
        <v>3</v>
      </c>
      <c r="F870" s="26">
        <v>3</v>
      </c>
      <c r="G870" s="26">
        <v>0</v>
      </c>
      <c r="H870" s="26">
        <v>0</v>
      </c>
      <c r="I870" s="26">
        <f>G870+H870</f>
        <v>0</v>
      </c>
      <c r="J870" s="26">
        <f>SUM(F870:H870)</f>
        <v>3</v>
      </c>
      <c r="K870" s="26">
        <f>E870-J870</f>
        <v>0</v>
      </c>
      <c r="L870" s="27">
        <v>731000000</v>
      </c>
      <c r="M870" s="45">
        <v>202.177</v>
      </c>
      <c r="N870" s="27">
        <v>243666667</v>
      </c>
      <c r="O870" s="27">
        <v>11952541</v>
      </c>
      <c r="P870" s="37">
        <f>IF(I870=0,0,H870/I870)</f>
        <v>0</v>
      </c>
    </row>
    <row r="871">
      <c r="A871" s="24" t="str">
        <v>2025-09</v>
      </c>
      <c r="B871" s="24" t="str">
        <v>비교 반영</v>
      </c>
      <c r="C871" s="24" t="str">
        <v>양주시</v>
      </c>
      <c r="D871" s="24" t="str">
        <v>오피스텔 전월세</v>
      </c>
      <c r="E871" s="26">
        <v>20</v>
      </c>
      <c r="F871" s="26">
        <v>0</v>
      </c>
      <c r="G871" s="26">
        <v>2</v>
      </c>
      <c r="H871" s="26">
        <v>18</v>
      </c>
      <c r="I871" s="26">
        <f>G871+H871</f>
        <v>20</v>
      </c>
      <c r="J871" s="26">
        <f>SUM(F871:H871)</f>
        <v>20</v>
      </c>
      <c r="K871" s="26">
        <f>E871-J871</f>
        <v>0</v>
      </c>
      <c r="L871" s="27">
        <v>605000000</v>
      </c>
      <c r="M871" s="45">
        <v>763.83</v>
      </c>
      <c r="N871" s="27">
        <v>30250000</v>
      </c>
      <c r="O871" s="27">
        <v>2618384</v>
      </c>
      <c r="P871" s="37">
        <f>IF(I871=0,0,H871/I871)</f>
        <v>0.9</v>
      </c>
    </row>
    <row r="872">
      <c r="A872" s="24" t="str">
        <v>2025-09</v>
      </c>
      <c r="B872" s="24" t="str">
        <v>비교 반영</v>
      </c>
      <c r="C872" s="24" t="str">
        <v>양주시</v>
      </c>
      <c r="D872" s="24" t="str">
        <v>토지</v>
      </c>
      <c r="E872" s="26">
        <v>132</v>
      </c>
      <c r="F872" s="26">
        <v>132</v>
      </c>
      <c r="G872" s="26">
        <v>0</v>
      </c>
      <c r="H872" s="26">
        <v>0</v>
      </c>
      <c r="I872" s="26">
        <f>G872+H872</f>
        <v>0</v>
      </c>
      <c r="J872" s="26">
        <f>SUM(F872:H872)</f>
        <v>132</v>
      </c>
      <c r="K872" s="26">
        <f>E872-J872</f>
        <v>0</v>
      </c>
      <c r="L872" s="27">
        <v>33995480000</v>
      </c>
      <c r="M872" s="45">
        <v>89323.39</v>
      </c>
      <c r="N872" s="27">
        <v>257541515</v>
      </c>
      <c r="O872" s="27">
        <v>1258145</v>
      </c>
      <c r="P872" s="37">
        <f>IF(I872=0,0,H872/I872)</f>
        <v>0</v>
      </c>
    </row>
    <row r="873">
      <c r="A873" s="24" t="str">
        <v>2025-09</v>
      </c>
      <c r="B873" s="24" t="str">
        <v>비교 반영</v>
      </c>
      <c r="C873" s="24" t="str">
        <v>양평군</v>
      </c>
      <c r="D873" s="24" t="str">
        <v>다가구 매매</v>
      </c>
      <c r="E873" s="26">
        <v>43</v>
      </c>
      <c r="F873" s="26">
        <v>43</v>
      </c>
      <c r="G873" s="26">
        <v>0</v>
      </c>
      <c r="H873" s="26">
        <v>0</v>
      </c>
      <c r="I873" s="26">
        <f>G873+H873</f>
        <v>0</v>
      </c>
      <c r="J873" s="26">
        <f>SUM(F873:H873)</f>
        <v>43</v>
      </c>
      <c r="K873" s="26">
        <f>E873-J873</f>
        <v>0</v>
      </c>
      <c r="L873" s="27">
        <v>14431140000</v>
      </c>
      <c r="M873" s="45">
        <v>5736.27</v>
      </c>
      <c r="N873" s="27">
        <v>335607907</v>
      </c>
      <c r="O873" s="27">
        <v>8316597</v>
      </c>
      <c r="P873" s="37">
        <f>IF(I873=0,0,H873/I873)</f>
        <v>0</v>
      </c>
    </row>
    <row r="874">
      <c r="A874" s="24" t="str">
        <v>2025-09</v>
      </c>
      <c r="B874" s="24" t="str">
        <v>비교 반영</v>
      </c>
      <c r="C874" s="24" t="str">
        <v>양평군</v>
      </c>
      <c r="D874" s="24" t="str">
        <v>다가구 전월세</v>
      </c>
      <c r="E874" s="26">
        <v>129</v>
      </c>
      <c r="F874" s="26">
        <v>0</v>
      </c>
      <c r="G874" s="26">
        <v>44</v>
      </c>
      <c r="H874" s="26">
        <v>85</v>
      </c>
      <c r="I874" s="26">
        <f>G874+H874</f>
        <v>129</v>
      </c>
      <c r="J874" s="26">
        <f>SUM(F874:H874)</f>
        <v>129</v>
      </c>
      <c r="K874" s="26">
        <f>E874-J874</f>
        <v>0</v>
      </c>
      <c r="L874" s="27">
        <v>8829730000</v>
      </c>
      <c r="M874" s="45">
        <v>9949.74</v>
      </c>
      <c r="N874" s="27">
        <v>68447519</v>
      </c>
      <c r="O874" s="27">
        <v>2933663</v>
      </c>
      <c r="P874" s="37">
        <f>IF(I874=0,0,H874/I874)</f>
        <v>0.6589147286821705</v>
      </c>
    </row>
    <row r="875">
      <c r="A875" s="24" t="str">
        <v>2025-09</v>
      </c>
      <c r="B875" s="24" t="str">
        <v>비교 반영</v>
      </c>
      <c r="C875" s="24" t="str">
        <v>양평군</v>
      </c>
      <c r="D875" s="24" t="str">
        <v>다세대 매매</v>
      </c>
      <c r="E875" s="26">
        <v>12</v>
      </c>
      <c r="F875" s="26">
        <v>12</v>
      </c>
      <c r="G875" s="26">
        <v>0</v>
      </c>
      <c r="H875" s="26">
        <v>0</v>
      </c>
      <c r="I875" s="26">
        <f>G875+H875</f>
        <v>0</v>
      </c>
      <c r="J875" s="26">
        <f>SUM(F875:H875)</f>
        <v>12</v>
      </c>
      <c r="K875" s="26">
        <f>E875-J875</f>
        <v>0</v>
      </c>
      <c r="L875" s="27">
        <v>1823000000</v>
      </c>
      <c r="M875" s="45">
        <v>725.3</v>
      </c>
      <c r="N875" s="27">
        <v>151916667</v>
      </c>
      <c r="O875" s="27">
        <v>8308901</v>
      </c>
      <c r="P875" s="37">
        <f>IF(I875=0,0,H875/I875)</f>
        <v>0</v>
      </c>
    </row>
    <row r="876">
      <c r="A876" s="24" t="str">
        <v>2025-09</v>
      </c>
      <c r="B876" s="24" t="str">
        <v>비교 반영</v>
      </c>
      <c r="C876" s="24" t="str">
        <v>양평군</v>
      </c>
      <c r="D876" s="24" t="str">
        <v>다세대 전월세</v>
      </c>
      <c r="E876" s="26">
        <v>43</v>
      </c>
      <c r="F876" s="26">
        <v>0</v>
      </c>
      <c r="G876" s="26">
        <v>15</v>
      </c>
      <c r="H876" s="26">
        <v>28</v>
      </c>
      <c r="I876" s="26">
        <f>G876+H876</f>
        <v>43</v>
      </c>
      <c r="J876" s="26">
        <f>SUM(F876:H876)</f>
        <v>43</v>
      </c>
      <c r="K876" s="26">
        <f>E876-J876</f>
        <v>0</v>
      </c>
      <c r="L876" s="27">
        <v>3346160000</v>
      </c>
      <c r="M876" s="45">
        <v>2571.681</v>
      </c>
      <c r="N876" s="27">
        <v>77817674</v>
      </c>
      <c r="O876" s="27">
        <v>4301344</v>
      </c>
      <c r="P876" s="37">
        <f>IF(I876=0,0,H876/I876)</f>
        <v>0.6511627906976745</v>
      </c>
    </row>
    <row r="877">
      <c r="A877" s="24" t="str">
        <v>2025-09</v>
      </c>
      <c r="B877" s="24" t="str">
        <v>비교 반영</v>
      </c>
      <c r="C877" s="24" t="str">
        <v>양평군</v>
      </c>
      <c r="D877" s="24" t="str">
        <v>분양권</v>
      </c>
      <c r="E877" s="26">
        <v>2</v>
      </c>
      <c r="F877" s="26">
        <v>2</v>
      </c>
      <c r="G877" s="26">
        <v>0</v>
      </c>
      <c r="H877" s="26">
        <v>0</v>
      </c>
      <c r="I877" s="26">
        <f>G877+H877</f>
        <v>0</v>
      </c>
      <c r="J877" s="26">
        <f>SUM(F877:H877)</f>
        <v>2</v>
      </c>
      <c r="K877" s="26">
        <f>E877-J877</f>
        <v>0</v>
      </c>
      <c r="L877" s="27">
        <v>1009470000</v>
      </c>
      <c r="M877" s="45">
        <v>149.81</v>
      </c>
      <c r="N877" s="27">
        <v>504735000</v>
      </c>
      <c r="O877" s="27">
        <v>22275488</v>
      </c>
      <c r="P877" s="37">
        <f>IF(I877=0,0,H877/I877)</f>
        <v>0</v>
      </c>
    </row>
    <row r="878">
      <c r="A878" s="24" t="str">
        <v>2025-09</v>
      </c>
      <c r="B878" s="24" t="str">
        <v>비교 반영</v>
      </c>
      <c r="C878" s="24" t="str">
        <v>양평군</v>
      </c>
      <c r="D878" s="24" t="str">
        <v>상가</v>
      </c>
      <c r="E878" s="26">
        <v>45</v>
      </c>
      <c r="F878" s="26">
        <v>45</v>
      </c>
      <c r="G878" s="26">
        <v>0</v>
      </c>
      <c r="H878" s="26">
        <v>0</v>
      </c>
      <c r="I878" s="26">
        <f>G878+H878</f>
        <v>0</v>
      </c>
      <c r="J878" s="26">
        <f>SUM(F878:H878)</f>
        <v>45</v>
      </c>
      <c r="K878" s="26">
        <f>E878-J878</f>
        <v>0</v>
      </c>
      <c r="L878" s="27">
        <v>12396170000</v>
      </c>
      <c r="M878" s="45">
        <v>1854.19</v>
      </c>
      <c r="N878" s="27">
        <v>275470444</v>
      </c>
      <c r="O878" s="27">
        <v>22100795</v>
      </c>
      <c r="P878" s="37">
        <f>IF(I878=0,0,H878/I878)</f>
        <v>0</v>
      </c>
    </row>
    <row r="879">
      <c r="A879" s="24" t="str">
        <v>2025-09</v>
      </c>
      <c r="B879" s="24" t="str">
        <v>비교 반영</v>
      </c>
      <c r="C879" s="24" t="str">
        <v>양평군</v>
      </c>
      <c r="D879" s="24" t="str">
        <v>아파트 매매</v>
      </c>
      <c r="E879" s="26">
        <v>42</v>
      </c>
      <c r="F879" s="26">
        <v>42</v>
      </c>
      <c r="G879" s="26">
        <v>0</v>
      </c>
      <c r="H879" s="26">
        <v>0</v>
      </c>
      <c r="I879" s="26">
        <f>G879+H879</f>
        <v>0</v>
      </c>
      <c r="J879" s="26">
        <f>SUM(F879:H879)</f>
        <v>42</v>
      </c>
      <c r="K879" s="26">
        <f>E879-J879</f>
        <v>0</v>
      </c>
      <c r="L879" s="27">
        <v>14393990000</v>
      </c>
      <c r="M879" s="45">
        <v>3260.214</v>
      </c>
      <c r="N879" s="27">
        <v>342714048</v>
      </c>
      <c r="O879" s="27">
        <v>14595189</v>
      </c>
      <c r="P879" s="37">
        <f>IF(I879=0,0,H879/I879)</f>
        <v>0</v>
      </c>
    </row>
    <row r="880">
      <c r="A880" s="24" t="str">
        <v>2025-09</v>
      </c>
      <c r="B880" s="24" t="str">
        <v>비교 반영</v>
      </c>
      <c r="C880" s="24" t="str">
        <v>양평군</v>
      </c>
      <c r="D880" s="24" t="str">
        <v>아파트 전월세</v>
      </c>
      <c r="E880" s="26">
        <v>78</v>
      </c>
      <c r="F880" s="26">
        <v>0</v>
      </c>
      <c r="G880" s="26">
        <v>44</v>
      </c>
      <c r="H880" s="26">
        <v>34</v>
      </c>
      <c r="I880" s="26">
        <f>G880+H880</f>
        <v>78</v>
      </c>
      <c r="J880" s="26">
        <f>SUM(F880:H880)</f>
        <v>78</v>
      </c>
      <c r="K880" s="26">
        <f>E880-J880</f>
        <v>0</v>
      </c>
      <c r="L880" s="27">
        <v>13412500000</v>
      </c>
      <c r="M880" s="45">
        <v>5999.961</v>
      </c>
      <c r="N880" s="27">
        <v>171955128</v>
      </c>
      <c r="O880" s="27">
        <v>7389855</v>
      </c>
      <c r="P880" s="37">
        <f>IF(I880=0,0,H880/I880)</f>
        <v>0.4358974358974359</v>
      </c>
    </row>
    <row r="881">
      <c r="A881" s="24" t="str">
        <v>2025-09</v>
      </c>
      <c r="B881" s="24" t="str">
        <v>비교 반영</v>
      </c>
      <c r="C881" s="24" t="str">
        <v>양평군</v>
      </c>
      <c r="D881" s="24" t="str">
        <v>오피스텔 매매</v>
      </c>
      <c r="E881" s="26">
        <v>1</v>
      </c>
      <c r="F881" s="26">
        <v>1</v>
      </c>
      <c r="G881" s="26">
        <v>0</v>
      </c>
      <c r="H881" s="26">
        <v>0</v>
      </c>
      <c r="I881" s="26">
        <f>G881+H881</f>
        <v>0</v>
      </c>
      <c r="J881" s="26">
        <f>SUM(F881:H881)</f>
        <v>1</v>
      </c>
      <c r="K881" s="26">
        <f>E881-J881</f>
        <v>0</v>
      </c>
      <c r="L881" s="27">
        <v>265000000</v>
      </c>
      <c r="M881" s="45">
        <v>59.9</v>
      </c>
      <c r="N881" s="27">
        <v>265000000</v>
      </c>
      <c r="O881" s="27">
        <v>14624925</v>
      </c>
      <c r="P881" s="37">
        <f>IF(I881=0,0,H881/I881)</f>
        <v>0</v>
      </c>
    </row>
    <row r="882">
      <c r="A882" s="24" t="str">
        <v>2025-09</v>
      </c>
      <c r="B882" s="24" t="str">
        <v>비교 반영</v>
      </c>
      <c r="C882" s="24" t="str">
        <v>양평군</v>
      </c>
      <c r="D882" s="24" t="str">
        <v>오피스텔 전월세</v>
      </c>
      <c r="E882" s="26">
        <v>5</v>
      </c>
      <c r="F882" s="26">
        <v>0</v>
      </c>
      <c r="G882" s="26">
        <v>1</v>
      </c>
      <c r="H882" s="26">
        <v>4</v>
      </c>
      <c r="I882" s="26">
        <f>G882+H882</f>
        <v>5</v>
      </c>
      <c r="J882" s="26">
        <f>SUM(F882:H882)</f>
        <v>5</v>
      </c>
      <c r="K882" s="26">
        <f>E882-J882</f>
        <v>0</v>
      </c>
      <c r="L882" s="27">
        <v>180000000</v>
      </c>
      <c r="M882" s="45">
        <v>291.03</v>
      </c>
      <c r="N882" s="27">
        <v>36000000</v>
      </c>
      <c r="O882" s="27">
        <v>2044605</v>
      </c>
      <c r="P882" s="37">
        <f>IF(I882=0,0,H882/I882)</f>
        <v>0.8</v>
      </c>
    </row>
    <row r="883">
      <c r="A883" s="24" t="str">
        <v>2025-09</v>
      </c>
      <c r="B883" s="24" t="str">
        <v>비교 반영</v>
      </c>
      <c r="C883" s="24" t="str">
        <v>양평군</v>
      </c>
      <c r="D883" s="24" t="str">
        <v>토지</v>
      </c>
      <c r="E883" s="26">
        <v>441</v>
      </c>
      <c r="F883" s="26">
        <v>441</v>
      </c>
      <c r="G883" s="26">
        <v>0</v>
      </c>
      <c r="H883" s="26">
        <v>0</v>
      </c>
      <c r="I883" s="26">
        <f>G883+H883</f>
        <v>0</v>
      </c>
      <c r="J883" s="26">
        <f>SUM(F883:H883)</f>
        <v>441</v>
      </c>
      <c r="K883" s="26">
        <f>E883-J883</f>
        <v>0</v>
      </c>
      <c r="L883" s="27">
        <v>39615060000</v>
      </c>
      <c r="M883" s="45">
        <v>440195.58</v>
      </c>
      <c r="N883" s="27">
        <v>89830068</v>
      </c>
      <c r="O883" s="27">
        <v>297502</v>
      </c>
      <c r="P883" s="37">
        <f>IF(I883=0,0,H883/I883)</f>
        <v>0</v>
      </c>
    </row>
    <row r="884">
      <c r="A884" s="24" t="str">
        <v>2025-09</v>
      </c>
      <c r="B884" s="24" t="str">
        <v>비교 반영</v>
      </c>
      <c r="C884" s="24" t="str">
        <v>여주시</v>
      </c>
      <c r="D884" s="24" t="str">
        <v>공장창고</v>
      </c>
      <c r="E884" s="26">
        <v>3</v>
      </c>
      <c r="F884" s="26">
        <v>3</v>
      </c>
      <c r="G884" s="26">
        <v>0</v>
      </c>
      <c r="H884" s="26">
        <v>0</v>
      </c>
      <c r="I884" s="26">
        <f>G884+H884</f>
        <v>0</v>
      </c>
      <c r="J884" s="26">
        <f>SUM(F884:H884)</f>
        <v>3</v>
      </c>
      <c r="K884" s="26">
        <f>E884-J884</f>
        <v>0</v>
      </c>
      <c r="L884" s="27">
        <v>538150000</v>
      </c>
      <c r="M884" s="45">
        <v>754.31</v>
      </c>
      <c r="N884" s="27">
        <v>179383333</v>
      </c>
      <c r="O884" s="27">
        <v>2358458</v>
      </c>
      <c r="P884" s="37">
        <f>IF(I884=0,0,H884/I884)</f>
        <v>0</v>
      </c>
    </row>
    <row r="885">
      <c r="A885" s="24" t="str">
        <v>2025-09</v>
      </c>
      <c r="B885" s="24" t="str">
        <v>비교 반영</v>
      </c>
      <c r="C885" s="24" t="str">
        <v>여주시</v>
      </c>
      <c r="D885" s="24" t="str">
        <v>다가구 매매</v>
      </c>
      <c r="E885" s="26">
        <v>24</v>
      </c>
      <c r="F885" s="26">
        <v>24</v>
      </c>
      <c r="G885" s="26">
        <v>0</v>
      </c>
      <c r="H885" s="26">
        <v>0</v>
      </c>
      <c r="I885" s="26">
        <f>G885+H885</f>
        <v>0</v>
      </c>
      <c r="J885" s="26">
        <f>SUM(F885:H885)</f>
        <v>24</v>
      </c>
      <c r="K885" s="26">
        <f>E885-J885</f>
        <v>0</v>
      </c>
      <c r="L885" s="27">
        <v>7400950000</v>
      </c>
      <c r="M885" s="45">
        <v>2854.93</v>
      </c>
      <c r="N885" s="27">
        <v>308372917</v>
      </c>
      <c r="O885" s="27">
        <v>8569720</v>
      </c>
      <c r="P885" s="37">
        <f>IF(I885=0,0,H885/I885)</f>
        <v>0</v>
      </c>
    </row>
    <row r="886">
      <c r="A886" s="24" t="str">
        <v>2025-09</v>
      </c>
      <c r="B886" s="24" t="str">
        <v>비교 반영</v>
      </c>
      <c r="C886" s="24" t="str">
        <v>여주시</v>
      </c>
      <c r="D886" s="24" t="str">
        <v>다가구 전월세</v>
      </c>
      <c r="E886" s="26">
        <v>166</v>
      </c>
      <c r="F886" s="26">
        <v>0</v>
      </c>
      <c r="G886" s="26">
        <v>18</v>
      </c>
      <c r="H886" s="26">
        <v>148</v>
      </c>
      <c r="I886" s="26">
        <f>G886+H886</f>
        <v>166</v>
      </c>
      <c r="J886" s="26">
        <f>SUM(F886:H886)</f>
        <v>166</v>
      </c>
      <c r="K886" s="26">
        <f>E886-J886</f>
        <v>0</v>
      </c>
      <c r="L886" s="27">
        <v>3244460000</v>
      </c>
      <c r="M886" s="45">
        <v>8088.775</v>
      </c>
      <c r="N886" s="27">
        <v>19544940</v>
      </c>
      <c r="O886" s="27">
        <v>1325972</v>
      </c>
      <c r="P886" s="37">
        <f>IF(I886=0,0,H886/I886)</f>
        <v>0.891566265060241</v>
      </c>
    </row>
    <row r="887">
      <c r="A887" s="24" t="str">
        <v>2025-09</v>
      </c>
      <c r="B887" s="24" t="str">
        <v>비교 반영</v>
      </c>
      <c r="C887" s="24" t="str">
        <v>여주시</v>
      </c>
      <c r="D887" s="24" t="str">
        <v>다세대 매매</v>
      </c>
      <c r="E887" s="26">
        <v>19</v>
      </c>
      <c r="F887" s="26">
        <v>19</v>
      </c>
      <c r="G887" s="26">
        <v>0</v>
      </c>
      <c r="H887" s="26">
        <v>0</v>
      </c>
      <c r="I887" s="26">
        <f>G887+H887</f>
        <v>0</v>
      </c>
      <c r="J887" s="26">
        <f>SUM(F887:H887)</f>
        <v>19</v>
      </c>
      <c r="K887" s="26">
        <f>E887-J887</f>
        <v>0</v>
      </c>
      <c r="L887" s="27">
        <v>2031500000</v>
      </c>
      <c r="M887" s="45">
        <v>1166.861</v>
      </c>
      <c r="N887" s="27">
        <v>106921053</v>
      </c>
      <c r="O887" s="27">
        <v>5755358</v>
      </c>
      <c r="P887" s="37">
        <f>IF(I887=0,0,H887/I887)</f>
        <v>0</v>
      </c>
    </row>
    <row r="888">
      <c r="A888" s="24" t="str">
        <v>2025-09</v>
      </c>
      <c r="B888" s="24" t="str">
        <v>비교 반영</v>
      </c>
      <c r="C888" s="24" t="str">
        <v>여주시</v>
      </c>
      <c r="D888" s="24" t="str">
        <v>다세대 전월세</v>
      </c>
      <c r="E888" s="26">
        <v>54</v>
      </c>
      <c r="F888" s="26">
        <v>0</v>
      </c>
      <c r="G888" s="26">
        <v>16</v>
      </c>
      <c r="H888" s="26">
        <v>38</v>
      </c>
      <c r="I888" s="26">
        <f>G888+H888</f>
        <v>54</v>
      </c>
      <c r="J888" s="26">
        <f>SUM(F888:H888)</f>
        <v>54</v>
      </c>
      <c r="K888" s="26">
        <f>E888-J888</f>
        <v>0</v>
      </c>
      <c r="L888" s="27">
        <v>1905210000</v>
      </c>
      <c r="M888" s="45">
        <v>2611.543</v>
      </c>
      <c r="N888" s="27">
        <v>35281667</v>
      </c>
      <c r="O888" s="27">
        <v>2411683</v>
      </c>
      <c r="P888" s="37">
        <f>IF(I888=0,0,H888/I888)</f>
        <v>0.7037037037037037</v>
      </c>
    </row>
    <row r="889">
      <c r="A889" s="24" t="str">
        <v>2025-09</v>
      </c>
      <c r="B889" s="24" t="str">
        <v>비교 반영</v>
      </c>
      <c r="C889" s="24" t="str">
        <v>여주시</v>
      </c>
      <c r="D889" s="24" t="str">
        <v>분양권</v>
      </c>
      <c r="E889" s="26">
        <v>6</v>
      </c>
      <c r="F889" s="26">
        <v>6</v>
      </c>
      <c r="G889" s="26">
        <v>0</v>
      </c>
      <c r="H889" s="26">
        <v>0</v>
      </c>
      <c r="I889" s="26">
        <f>G889+H889</f>
        <v>0</v>
      </c>
      <c r="J889" s="26">
        <f>SUM(F889:H889)</f>
        <v>6</v>
      </c>
      <c r="K889" s="26">
        <f>E889-J889</f>
        <v>0</v>
      </c>
      <c r="L889" s="27">
        <v>2899370000</v>
      </c>
      <c r="M889" s="45">
        <v>472.724</v>
      </c>
      <c r="N889" s="27">
        <v>483228333</v>
      </c>
      <c r="O889" s="27">
        <v>20275454</v>
      </c>
      <c r="P889" s="37">
        <f>IF(I889=0,0,H889/I889)</f>
        <v>0</v>
      </c>
    </row>
    <row r="890">
      <c r="A890" s="24" t="str">
        <v>2025-09</v>
      </c>
      <c r="B890" s="24" t="str">
        <v>비교 반영</v>
      </c>
      <c r="C890" s="24" t="str">
        <v>여주시</v>
      </c>
      <c r="D890" s="24" t="str">
        <v>상가</v>
      </c>
      <c r="E890" s="26">
        <v>7</v>
      </c>
      <c r="F890" s="26">
        <v>7</v>
      </c>
      <c r="G890" s="26">
        <v>0</v>
      </c>
      <c r="H890" s="26">
        <v>0</v>
      </c>
      <c r="I890" s="26">
        <f>G890+H890</f>
        <v>0</v>
      </c>
      <c r="J890" s="26">
        <f>SUM(F890:H890)</f>
        <v>7</v>
      </c>
      <c r="K890" s="26">
        <f>E890-J890</f>
        <v>0</v>
      </c>
      <c r="L890" s="27">
        <v>2012190000</v>
      </c>
      <c r="M890" s="45">
        <v>1765.68</v>
      </c>
      <c r="N890" s="27">
        <v>287455714</v>
      </c>
      <c r="O890" s="27">
        <v>3767312</v>
      </c>
      <c r="P890" s="37">
        <f>IF(I890=0,0,H890/I890)</f>
        <v>0</v>
      </c>
    </row>
    <row r="891">
      <c r="A891" s="24" t="str">
        <v>2025-09</v>
      </c>
      <c r="B891" s="24" t="str">
        <v>비교 반영</v>
      </c>
      <c r="C891" s="24" t="str">
        <v>여주시</v>
      </c>
      <c r="D891" s="24" t="str">
        <v>아파트 매매</v>
      </c>
      <c r="E891" s="26">
        <v>70</v>
      </c>
      <c r="F891" s="26">
        <v>70</v>
      </c>
      <c r="G891" s="26">
        <v>0</v>
      </c>
      <c r="H891" s="26">
        <v>0</v>
      </c>
      <c r="I891" s="26">
        <f>G891+H891</f>
        <v>0</v>
      </c>
      <c r="J891" s="26">
        <f>SUM(F891:H891)</f>
        <v>70</v>
      </c>
      <c r="K891" s="26">
        <f>E891-J891</f>
        <v>0</v>
      </c>
      <c r="L891" s="27">
        <v>15347800000</v>
      </c>
      <c r="M891" s="45">
        <v>4797.364</v>
      </c>
      <c r="N891" s="27">
        <v>219254286</v>
      </c>
      <c r="O891" s="27">
        <v>10575917</v>
      </c>
      <c r="P891" s="37">
        <f>IF(I891=0,0,H891/I891)</f>
        <v>0</v>
      </c>
    </row>
    <row r="892">
      <c r="A892" s="24" t="str">
        <v>2025-09</v>
      </c>
      <c r="B892" s="24" t="str">
        <v>비교 반영</v>
      </c>
      <c r="C892" s="24" t="str">
        <v>여주시</v>
      </c>
      <c r="D892" s="24" t="str">
        <v>아파트 전월세</v>
      </c>
      <c r="E892" s="26">
        <v>126</v>
      </c>
      <c r="F892" s="26">
        <v>0</v>
      </c>
      <c r="G892" s="26">
        <v>50</v>
      </c>
      <c r="H892" s="26">
        <v>76</v>
      </c>
      <c r="I892" s="26">
        <f>G892+H892</f>
        <v>126</v>
      </c>
      <c r="J892" s="26">
        <f>SUM(F892:H892)</f>
        <v>126</v>
      </c>
      <c r="K892" s="26">
        <f>E892-J892</f>
        <v>0</v>
      </c>
      <c r="L892" s="27">
        <v>11361560000</v>
      </c>
      <c r="M892" s="45">
        <v>7143.817</v>
      </c>
      <c r="N892" s="27">
        <v>90171111</v>
      </c>
      <c r="O892" s="27">
        <v>5257536</v>
      </c>
      <c r="P892" s="37">
        <f>IF(I892=0,0,H892/I892)</f>
        <v>0.6031746031746031</v>
      </c>
    </row>
    <row r="893">
      <c r="A893" s="24" t="str">
        <v>2025-09</v>
      </c>
      <c r="B893" s="24" t="str">
        <v>비교 반영</v>
      </c>
      <c r="C893" s="24" t="str">
        <v>여주시</v>
      </c>
      <c r="D893" s="24" t="str">
        <v>오피스텔 전월세</v>
      </c>
      <c r="E893" s="26">
        <v>11</v>
      </c>
      <c r="F893" s="26">
        <v>0</v>
      </c>
      <c r="G893" s="26">
        <v>4</v>
      </c>
      <c r="H893" s="26">
        <v>7</v>
      </c>
      <c r="I893" s="26">
        <f>G893+H893</f>
        <v>11</v>
      </c>
      <c r="J893" s="26">
        <f>SUM(F893:H893)</f>
        <v>11</v>
      </c>
      <c r="K893" s="26">
        <f>E893-J893</f>
        <v>0</v>
      </c>
      <c r="L893" s="27">
        <v>500240000</v>
      </c>
      <c r="M893" s="45">
        <v>602.57</v>
      </c>
      <c r="N893" s="27">
        <v>45476364</v>
      </c>
      <c r="O893" s="27">
        <v>2744388</v>
      </c>
      <c r="P893" s="37">
        <f>IF(I893=0,0,H893/I893)</f>
        <v>0.6363636363636364</v>
      </c>
    </row>
    <row r="894">
      <c r="A894" s="24" t="str">
        <v>2025-09</v>
      </c>
      <c r="B894" s="24" t="str">
        <v>비교 반영</v>
      </c>
      <c r="C894" s="24" t="str">
        <v>여주시</v>
      </c>
      <c r="D894" s="24" t="str">
        <v>토지</v>
      </c>
      <c r="E894" s="26">
        <v>322</v>
      </c>
      <c r="F894" s="26">
        <v>322</v>
      </c>
      <c r="G894" s="26">
        <v>0</v>
      </c>
      <c r="H894" s="26">
        <v>0</v>
      </c>
      <c r="I894" s="26">
        <f>G894+H894</f>
        <v>0</v>
      </c>
      <c r="J894" s="26">
        <f>SUM(F894:H894)</f>
        <v>322</v>
      </c>
      <c r="K894" s="26">
        <f>E894-J894</f>
        <v>0</v>
      </c>
      <c r="L894" s="27">
        <v>24468540000</v>
      </c>
      <c r="M894" s="45">
        <v>221636.7</v>
      </c>
      <c r="N894" s="27">
        <v>75989255</v>
      </c>
      <c r="O894" s="27">
        <v>364956</v>
      </c>
      <c r="P894" s="37">
        <f>IF(I894=0,0,H894/I894)</f>
        <v>0</v>
      </c>
    </row>
    <row r="895">
      <c r="A895" s="24" t="str">
        <v>2025-09</v>
      </c>
      <c r="B895" s="24" t="str">
        <v>비교 반영</v>
      </c>
      <c r="C895" s="24" t="str">
        <v>연천군</v>
      </c>
      <c r="D895" s="24" t="str">
        <v>다가구 매매</v>
      </c>
      <c r="E895" s="26">
        <v>7</v>
      </c>
      <c r="F895" s="26">
        <v>7</v>
      </c>
      <c r="G895" s="26">
        <v>0</v>
      </c>
      <c r="H895" s="26">
        <v>0</v>
      </c>
      <c r="I895" s="26">
        <f>G895+H895</f>
        <v>0</v>
      </c>
      <c r="J895" s="26">
        <f>SUM(F895:H895)</f>
        <v>7</v>
      </c>
      <c r="K895" s="26">
        <f>E895-J895</f>
        <v>0</v>
      </c>
      <c r="L895" s="27">
        <v>889270000</v>
      </c>
      <c r="M895" s="45">
        <v>636.28</v>
      </c>
      <c r="N895" s="27">
        <v>127038571</v>
      </c>
      <c r="O895" s="27">
        <v>4620191</v>
      </c>
      <c r="P895" s="37">
        <f>IF(I895=0,0,H895/I895)</f>
        <v>0</v>
      </c>
    </row>
    <row r="896">
      <c r="A896" s="24" t="str">
        <v>2025-09</v>
      </c>
      <c r="B896" s="24" t="str">
        <v>비교 반영</v>
      </c>
      <c r="C896" s="24" t="str">
        <v>연천군</v>
      </c>
      <c r="D896" s="24" t="str">
        <v>다가구 전월세</v>
      </c>
      <c r="E896" s="26">
        <v>5</v>
      </c>
      <c r="F896" s="26">
        <v>0</v>
      </c>
      <c r="G896" s="26">
        <v>2</v>
      </c>
      <c r="H896" s="26">
        <v>3</v>
      </c>
      <c r="I896" s="26">
        <f>G896+H896</f>
        <v>5</v>
      </c>
      <c r="J896" s="26">
        <f>SUM(F896:H896)</f>
        <v>5</v>
      </c>
      <c r="K896" s="26">
        <f>E896-J896</f>
        <v>0</v>
      </c>
      <c r="L896" s="27">
        <v>245000000</v>
      </c>
      <c r="M896" s="45">
        <v>180.624</v>
      </c>
      <c r="N896" s="27">
        <v>49000000</v>
      </c>
      <c r="O896" s="27">
        <v>4483996</v>
      </c>
      <c r="P896" s="37">
        <f>IF(I896=0,0,H896/I896)</f>
        <v>0.6</v>
      </c>
    </row>
    <row r="897">
      <c r="A897" s="24" t="str">
        <v>2025-09</v>
      </c>
      <c r="B897" s="24" t="str">
        <v>비교 반영</v>
      </c>
      <c r="C897" s="24" t="str">
        <v>연천군</v>
      </c>
      <c r="D897" s="24" t="str">
        <v>다세대 매매</v>
      </c>
      <c r="E897" s="26">
        <v>6</v>
      </c>
      <c r="F897" s="26">
        <v>6</v>
      </c>
      <c r="G897" s="26">
        <v>0</v>
      </c>
      <c r="H897" s="26">
        <v>0</v>
      </c>
      <c r="I897" s="26">
        <f>G897+H897</f>
        <v>0</v>
      </c>
      <c r="J897" s="26">
        <f>SUM(F897:H897)</f>
        <v>6</v>
      </c>
      <c r="K897" s="26">
        <f>E897-J897</f>
        <v>0</v>
      </c>
      <c r="L897" s="27">
        <v>239500000</v>
      </c>
      <c r="M897" s="45">
        <v>286.06</v>
      </c>
      <c r="N897" s="27">
        <v>39916667</v>
      </c>
      <c r="O897" s="27">
        <v>2767725</v>
      </c>
      <c r="P897" s="37">
        <f>IF(I897=0,0,H897/I897)</f>
        <v>0</v>
      </c>
    </row>
    <row r="898">
      <c r="A898" s="24" t="str">
        <v>2025-09</v>
      </c>
      <c r="B898" s="24" t="str">
        <v>비교 반영</v>
      </c>
      <c r="C898" s="24" t="str">
        <v>연천군</v>
      </c>
      <c r="D898" s="24" t="str">
        <v>다세대 전월세</v>
      </c>
      <c r="E898" s="26">
        <v>25</v>
      </c>
      <c r="F898" s="26">
        <v>0</v>
      </c>
      <c r="G898" s="26">
        <v>3</v>
      </c>
      <c r="H898" s="26">
        <v>22</v>
      </c>
      <c r="I898" s="26">
        <f>G898+H898</f>
        <v>25</v>
      </c>
      <c r="J898" s="26">
        <f>SUM(F898:H898)</f>
        <v>25</v>
      </c>
      <c r="K898" s="26">
        <f>E898-J898</f>
        <v>0</v>
      </c>
      <c r="L898" s="27">
        <v>559080000</v>
      </c>
      <c r="M898" s="45">
        <v>985.372</v>
      </c>
      <c r="N898" s="27">
        <v>22363200</v>
      </c>
      <c r="O898" s="27">
        <v>1875635</v>
      </c>
      <c r="P898" s="37">
        <f>IF(I898=0,0,H898/I898)</f>
        <v>0.88</v>
      </c>
    </row>
    <row r="899">
      <c r="A899" s="24" t="str">
        <v>2025-09</v>
      </c>
      <c r="B899" s="24" t="str">
        <v>비교 반영</v>
      </c>
      <c r="C899" s="24" t="str">
        <v>연천군</v>
      </c>
      <c r="D899" s="24" t="str">
        <v>분양권</v>
      </c>
      <c r="E899" s="26">
        <v>1</v>
      </c>
      <c r="F899" s="26">
        <v>1</v>
      </c>
      <c r="G899" s="26">
        <v>0</v>
      </c>
      <c r="H899" s="26">
        <v>0</v>
      </c>
      <c r="I899" s="26">
        <f>G899+H899</f>
        <v>0</v>
      </c>
      <c r="J899" s="26">
        <f>SUM(F899:H899)</f>
        <v>1</v>
      </c>
      <c r="K899" s="26">
        <f>E899-J899</f>
        <v>0</v>
      </c>
      <c r="L899" s="27">
        <v>346340000</v>
      </c>
      <c r="M899" s="45">
        <v>84.936</v>
      </c>
      <c r="N899" s="27">
        <v>346340000</v>
      </c>
      <c r="O899" s="27">
        <v>13479862</v>
      </c>
      <c r="P899" s="37">
        <f>IF(I899=0,0,H899/I899)</f>
        <v>0</v>
      </c>
    </row>
    <row r="900">
      <c r="A900" s="24" t="str">
        <v>2025-09</v>
      </c>
      <c r="B900" s="24" t="str">
        <v>비교 반영</v>
      </c>
      <c r="C900" s="24" t="str">
        <v>연천군</v>
      </c>
      <c r="D900" s="24" t="str">
        <v>상가</v>
      </c>
      <c r="E900" s="26">
        <v>1</v>
      </c>
      <c r="F900" s="26">
        <v>1</v>
      </c>
      <c r="G900" s="26">
        <v>0</v>
      </c>
      <c r="H900" s="26">
        <v>0</v>
      </c>
      <c r="I900" s="26">
        <f>G900+H900</f>
        <v>0</v>
      </c>
      <c r="J900" s="26">
        <f>SUM(F900:H900)</f>
        <v>1</v>
      </c>
      <c r="K900" s="26">
        <f>E900-J900</f>
        <v>0</v>
      </c>
      <c r="L900" s="27">
        <v>360000000</v>
      </c>
      <c r="M900" s="45">
        <v>467.13</v>
      </c>
      <c r="N900" s="27">
        <v>360000000</v>
      </c>
      <c r="O900" s="27">
        <v>2547648</v>
      </c>
      <c r="P900" s="37">
        <f>IF(I900=0,0,H900/I900)</f>
        <v>0</v>
      </c>
    </row>
    <row r="901">
      <c r="A901" s="24" t="str">
        <v>2025-09</v>
      </c>
      <c r="B901" s="24" t="str">
        <v>비교 반영</v>
      </c>
      <c r="C901" s="24" t="str">
        <v>연천군</v>
      </c>
      <c r="D901" s="24" t="str">
        <v>아파트 매매</v>
      </c>
      <c r="E901" s="26">
        <v>9</v>
      </c>
      <c r="F901" s="26">
        <v>9</v>
      </c>
      <c r="G901" s="26">
        <v>0</v>
      </c>
      <c r="H901" s="26">
        <v>0</v>
      </c>
      <c r="I901" s="26">
        <f>G901+H901</f>
        <v>0</v>
      </c>
      <c r="J901" s="26">
        <f>SUM(F901:H901)</f>
        <v>9</v>
      </c>
      <c r="K901" s="26">
        <f>E901-J901</f>
        <v>0</v>
      </c>
      <c r="L901" s="27">
        <v>1613000000</v>
      </c>
      <c r="M901" s="45">
        <v>590.939</v>
      </c>
      <c r="N901" s="27">
        <v>179222222</v>
      </c>
      <c r="O901" s="27">
        <v>9023315</v>
      </c>
      <c r="P901" s="37">
        <f>IF(I901=0,0,H901/I901)</f>
        <v>0</v>
      </c>
    </row>
    <row r="902">
      <c r="A902" s="24" t="str">
        <v>2025-09</v>
      </c>
      <c r="B902" s="24" t="str">
        <v>비교 반영</v>
      </c>
      <c r="C902" s="24" t="str">
        <v>연천군</v>
      </c>
      <c r="D902" s="24" t="str">
        <v>아파트 전월세</v>
      </c>
      <c r="E902" s="26">
        <v>35</v>
      </c>
      <c r="F902" s="26">
        <v>0</v>
      </c>
      <c r="G902" s="26">
        <v>17</v>
      </c>
      <c r="H902" s="26">
        <v>18</v>
      </c>
      <c r="I902" s="26">
        <f>G902+H902</f>
        <v>35</v>
      </c>
      <c r="J902" s="26">
        <f>SUM(F902:H902)</f>
        <v>35</v>
      </c>
      <c r="K902" s="26">
        <f>E902-J902</f>
        <v>0</v>
      </c>
      <c r="L902" s="27">
        <v>2629920000</v>
      </c>
      <c r="M902" s="45">
        <v>2432.187</v>
      </c>
      <c r="N902" s="27">
        <v>75140571</v>
      </c>
      <c r="O902" s="27">
        <v>3574540</v>
      </c>
      <c r="P902" s="37">
        <f>IF(I902=0,0,H902/I902)</f>
        <v>0.5142857142857142</v>
      </c>
    </row>
    <row r="903">
      <c r="A903" s="24" t="str">
        <v>2025-09</v>
      </c>
      <c r="B903" s="24" t="str">
        <v>비교 반영</v>
      </c>
      <c r="C903" s="24" t="str">
        <v>연천군</v>
      </c>
      <c r="D903" s="24" t="str">
        <v>토지</v>
      </c>
      <c r="E903" s="26">
        <v>131</v>
      </c>
      <c r="F903" s="26">
        <v>131</v>
      </c>
      <c r="G903" s="26">
        <v>0</v>
      </c>
      <c r="H903" s="26">
        <v>0</v>
      </c>
      <c r="I903" s="26">
        <f>G903+H903</f>
        <v>0</v>
      </c>
      <c r="J903" s="26">
        <f>SUM(F903:H903)</f>
        <v>131</v>
      </c>
      <c r="K903" s="26">
        <f>E903-J903</f>
        <v>0</v>
      </c>
      <c r="L903" s="27">
        <v>7129000000</v>
      </c>
      <c r="M903" s="45">
        <v>252885.99</v>
      </c>
      <c r="N903" s="27">
        <v>54419847</v>
      </c>
      <c r="O903" s="27">
        <v>93192</v>
      </c>
      <c r="P903" s="37">
        <f>IF(I903=0,0,H903/I903)</f>
        <v>0</v>
      </c>
    </row>
    <row r="904">
      <c r="A904" s="24" t="str">
        <v>2025-09</v>
      </c>
      <c r="B904" s="24" t="str">
        <v>비교 반영</v>
      </c>
      <c r="C904" s="24" t="str">
        <v>오산시</v>
      </c>
      <c r="D904" s="24" t="str">
        <v>공장창고</v>
      </c>
      <c r="E904" s="26">
        <v>1</v>
      </c>
      <c r="F904" s="26">
        <v>1</v>
      </c>
      <c r="G904" s="26">
        <v>0</v>
      </c>
      <c r="H904" s="26">
        <v>0</v>
      </c>
      <c r="I904" s="26">
        <f>G904+H904</f>
        <v>0</v>
      </c>
      <c r="J904" s="26">
        <f>SUM(F904:H904)</f>
        <v>1</v>
      </c>
      <c r="K904" s="26">
        <f>E904-J904</f>
        <v>0</v>
      </c>
      <c r="L904" s="27">
        <v>530000000</v>
      </c>
      <c r="M904" s="45">
        <v>147.05</v>
      </c>
      <c r="N904" s="27">
        <v>530000000</v>
      </c>
      <c r="O904" s="27">
        <v>11914764</v>
      </c>
      <c r="P904" s="37">
        <f>IF(I904=0,0,H904/I904)</f>
        <v>0</v>
      </c>
    </row>
    <row r="905">
      <c r="A905" s="24" t="str">
        <v>2025-09</v>
      </c>
      <c r="B905" s="24" t="str">
        <v>비교 반영</v>
      </c>
      <c r="C905" s="24" t="str">
        <v>오산시</v>
      </c>
      <c r="D905" s="24" t="str">
        <v>다가구 매매</v>
      </c>
      <c r="E905" s="26">
        <v>4</v>
      </c>
      <c r="F905" s="26">
        <v>4</v>
      </c>
      <c r="G905" s="26">
        <v>0</v>
      </c>
      <c r="H905" s="26">
        <v>0</v>
      </c>
      <c r="I905" s="26">
        <f>G905+H905</f>
        <v>0</v>
      </c>
      <c r="J905" s="26">
        <f>SUM(F905:H905)</f>
        <v>4</v>
      </c>
      <c r="K905" s="26">
        <f>E905-J905</f>
        <v>0</v>
      </c>
      <c r="L905" s="27">
        <v>2414500000</v>
      </c>
      <c r="M905" s="45">
        <v>793.76</v>
      </c>
      <c r="N905" s="27">
        <v>603625000</v>
      </c>
      <c r="O905" s="27">
        <v>10055707</v>
      </c>
      <c r="P905" s="37">
        <f>IF(I905=0,0,H905/I905)</f>
        <v>0</v>
      </c>
    </row>
    <row r="906">
      <c r="A906" s="24" t="str">
        <v>2025-09</v>
      </c>
      <c r="B906" s="24" t="str">
        <v>비교 반영</v>
      </c>
      <c r="C906" s="24" t="str">
        <v>오산시</v>
      </c>
      <c r="D906" s="24" t="str">
        <v>다가구 전월세</v>
      </c>
      <c r="E906" s="26">
        <v>187</v>
      </c>
      <c r="F906" s="26">
        <v>0</v>
      </c>
      <c r="G906" s="26">
        <v>38</v>
      </c>
      <c r="H906" s="26">
        <v>149</v>
      </c>
      <c r="I906" s="26">
        <f>G906+H906</f>
        <v>187</v>
      </c>
      <c r="J906" s="26">
        <f>SUM(F906:H906)</f>
        <v>187</v>
      </c>
      <c r="K906" s="26">
        <f>E906-J906</f>
        <v>0</v>
      </c>
      <c r="L906" s="27">
        <v>5780460000</v>
      </c>
      <c r="M906" s="45">
        <v>7692.245</v>
      </c>
      <c r="N906" s="27">
        <v>30911551</v>
      </c>
      <c r="O906" s="27">
        <v>2484185</v>
      </c>
      <c r="P906" s="37">
        <f>IF(I906=0,0,H906/I906)</f>
        <v>0.7967914438502673</v>
      </c>
    </row>
    <row r="907">
      <c r="A907" s="24" t="str">
        <v>2025-09</v>
      </c>
      <c r="B907" s="24" t="str">
        <v>비교 반영</v>
      </c>
      <c r="C907" s="24" t="str">
        <v>오산시</v>
      </c>
      <c r="D907" s="24" t="str">
        <v>다세대 매매</v>
      </c>
      <c r="E907" s="26">
        <v>22</v>
      </c>
      <c r="F907" s="26">
        <v>22</v>
      </c>
      <c r="G907" s="26">
        <v>0</v>
      </c>
      <c r="H907" s="26">
        <v>0</v>
      </c>
      <c r="I907" s="26">
        <f>G907+H907</f>
        <v>0</v>
      </c>
      <c r="J907" s="26">
        <f>SUM(F907:H907)</f>
        <v>22</v>
      </c>
      <c r="K907" s="26">
        <f>E907-J907</f>
        <v>0</v>
      </c>
      <c r="L907" s="27">
        <v>2852000000</v>
      </c>
      <c r="M907" s="45">
        <v>924.066</v>
      </c>
      <c r="N907" s="27">
        <v>129636364</v>
      </c>
      <c r="O907" s="27">
        <v>10202841</v>
      </c>
      <c r="P907" s="37">
        <f>IF(I907=0,0,H907/I907)</f>
        <v>0</v>
      </c>
    </row>
    <row r="908">
      <c r="A908" s="24" t="str">
        <v>2025-09</v>
      </c>
      <c r="B908" s="24" t="str">
        <v>비교 반영</v>
      </c>
      <c r="C908" s="24" t="str">
        <v>오산시</v>
      </c>
      <c r="D908" s="24" t="str">
        <v>다세대 전월세</v>
      </c>
      <c r="E908" s="26">
        <v>124</v>
      </c>
      <c r="F908" s="26">
        <v>0</v>
      </c>
      <c r="G908" s="26">
        <v>19</v>
      </c>
      <c r="H908" s="26">
        <v>105</v>
      </c>
      <c r="I908" s="26">
        <f>G908+H908</f>
        <v>124</v>
      </c>
      <c r="J908" s="26">
        <f>SUM(F908:H908)</f>
        <v>124</v>
      </c>
      <c r="K908" s="26">
        <f>E908-J908</f>
        <v>0</v>
      </c>
      <c r="L908" s="27">
        <v>3383790000</v>
      </c>
      <c r="M908" s="45">
        <v>4083.46</v>
      </c>
      <c r="N908" s="27">
        <v>27288629</v>
      </c>
      <c r="O908" s="27">
        <v>2739364</v>
      </c>
      <c r="P908" s="37">
        <f>IF(I908=0,0,H908/I908)</f>
        <v>0.8467741935483871</v>
      </c>
    </row>
    <row r="909">
      <c r="A909" s="24" t="str">
        <v>2025-09</v>
      </c>
      <c r="B909" s="24" t="str">
        <v>비교 반영</v>
      </c>
      <c r="C909" s="24" t="str">
        <v>오산시</v>
      </c>
      <c r="D909" s="24" t="str">
        <v>분양권</v>
      </c>
      <c r="E909" s="26">
        <v>3</v>
      </c>
      <c r="F909" s="26">
        <v>3</v>
      </c>
      <c r="G909" s="26">
        <v>0</v>
      </c>
      <c r="H909" s="26">
        <v>0</v>
      </c>
      <c r="I909" s="26">
        <f>G909+H909</f>
        <v>0</v>
      </c>
      <c r="J909" s="26">
        <f>SUM(F909:H909)</f>
        <v>3</v>
      </c>
      <c r="K909" s="26">
        <f>E909-J909</f>
        <v>0</v>
      </c>
      <c r="L909" s="27">
        <v>1463000000</v>
      </c>
      <c r="M909" s="45">
        <v>254.911</v>
      </c>
      <c r="N909" s="27">
        <v>487666667</v>
      </c>
      <c r="O909" s="27">
        <v>18972753</v>
      </c>
      <c r="P909" s="37">
        <f>IF(I909=0,0,H909/I909)</f>
        <v>0</v>
      </c>
    </row>
    <row r="910">
      <c r="A910" s="24" t="str">
        <v>2025-09</v>
      </c>
      <c r="B910" s="24" t="str">
        <v>비교 반영</v>
      </c>
      <c r="C910" s="24" t="str">
        <v>오산시</v>
      </c>
      <c r="D910" s="24" t="str">
        <v>상가</v>
      </c>
      <c r="E910" s="26">
        <v>8</v>
      </c>
      <c r="F910" s="26">
        <v>8</v>
      </c>
      <c r="G910" s="26">
        <v>0</v>
      </c>
      <c r="H910" s="26">
        <v>0</v>
      </c>
      <c r="I910" s="26">
        <f>G910+H910</f>
        <v>0</v>
      </c>
      <c r="J910" s="26">
        <f>SUM(F910:H910)</f>
        <v>8</v>
      </c>
      <c r="K910" s="26">
        <f>E910-J910</f>
        <v>0</v>
      </c>
      <c r="L910" s="27">
        <v>2892900000</v>
      </c>
      <c r="M910" s="45">
        <v>1060.63</v>
      </c>
      <c r="N910" s="27">
        <v>361612500</v>
      </c>
      <c r="O910" s="27">
        <v>9016627</v>
      </c>
      <c r="P910" s="37">
        <f>IF(I910=0,0,H910/I910)</f>
        <v>0</v>
      </c>
    </row>
    <row r="911">
      <c r="A911" s="24" t="str">
        <v>2025-09</v>
      </c>
      <c r="B911" s="24" t="str">
        <v>비교 반영</v>
      </c>
      <c r="C911" s="24" t="str">
        <v>오산시</v>
      </c>
      <c r="D911" s="24" t="str">
        <v>아파트 매매</v>
      </c>
      <c r="E911" s="26">
        <v>194</v>
      </c>
      <c r="F911" s="26">
        <v>194</v>
      </c>
      <c r="G911" s="26">
        <v>0</v>
      </c>
      <c r="H911" s="26">
        <v>0</v>
      </c>
      <c r="I911" s="26">
        <f>G911+H911</f>
        <v>0</v>
      </c>
      <c r="J911" s="26">
        <f>SUM(F911:H911)</f>
        <v>194</v>
      </c>
      <c r="K911" s="26">
        <f>E911-J911</f>
        <v>0</v>
      </c>
      <c r="L911" s="27">
        <v>64948500000</v>
      </c>
      <c r="M911" s="45">
        <v>14222.575</v>
      </c>
      <c r="N911" s="27">
        <v>334786082</v>
      </c>
      <c r="O911" s="27">
        <v>15096125</v>
      </c>
      <c r="P911" s="37">
        <f>IF(I911=0,0,H911/I911)</f>
        <v>0</v>
      </c>
    </row>
    <row r="912">
      <c r="A912" s="24" t="str">
        <v>2025-09</v>
      </c>
      <c r="B912" s="24" t="str">
        <v>비교 반영</v>
      </c>
      <c r="C912" s="24" t="str">
        <v>오산시</v>
      </c>
      <c r="D912" s="24" t="str">
        <v>아파트 전월세</v>
      </c>
      <c r="E912" s="26">
        <v>596</v>
      </c>
      <c r="F912" s="26">
        <v>0</v>
      </c>
      <c r="G912" s="26">
        <v>198</v>
      </c>
      <c r="H912" s="26">
        <v>398</v>
      </c>
      <c r="I912" s="26">
        <f>G912+H912</f>
        <v>596</v>
      </c>
      <c r="J912" s="26">
        <f>SUM(F912:H912)</f>
        <v>596</v>
      </c>
      <c r="K912" s="26">
        <f>E912-J912</f>
        <v>0</v>
      </c>
      <c r="L912" s="27">
        <v>64699330000</v>
      </c>
      <c r="M912" s="45">
        <v>37588.061</v>
      </c>
      <c r="N912" s="27">
        <v>108555923</v>
      </c>
      <c r="O912" s="27">
        <v>5690160</v>
      </c>
      <c r="P912" s="37">
        <f>IF(I912=0,0,H912/I912)</f>
        <v>0.6677852348993288</v>
      </c>
    </row>
    <row r="913">
      <c r="A913" s="24" t="str">
        <v>2025-09</v>
      </c>
      <c r="B913" s="24" t="str">
        <v>비교 반영</v>
      </c>
      <c r="C913" s="24" t="str">
        <v>오산시</v>
      </c>
      <c r="D913" s="24" t="str">
        <v>오피스텔 매매</v>
      </c>
      <c r="E913" s="26">
        <v>7</v>
      </c>
      <c r="F913" s="26">
        <v>7</v>
      </c>
      <c r="G913" s="26">
        <v>0</v>
      </c>
      <c r="H913" s="26">
        <v>0</v>
      </c>
      <c r="I913" s="26">
        <f>G913+H913</f>
        <v>0</v>
      </c>
      <c r="J913" s="26">
        <f>SUM(F913:H913)</f>
        <v>7</v>
      </c>
      <c r="K913" s="26">
        <f>E913-J913</f>
        <v>0</v>
      </c>
      <c r="L913" s="27">
        <v>950000000</v>
      </c>
      <c r="M913" s="45">
        <v>300.98</v>
      </c>
      <c r="N913" s="27">
        <v>135714286</v>
      </c>
      <c r="O913" s="27">
        <v>10434234</v>
      </c>
      <c r="P913" s="37">
        <f>IF(I913=0,0,H913/I913)</f>
        <v>0</v>
      </c>
    </row>
    <row r="914">
      <c r="A914" s="24" t="str">
        <v>2025-09</v>
      </c>
      <c r="B914" s="24" t="str">
        <v>비교 반영</v>
      </c>
      <c r="C914" s="24" t="str">
        <v>오산시</v>
      </c>
      <c r="D914" s="24" t="str">
        <v>오피스텔 전월세</v>
      </c>
      <c r="E914" s="26">
        <v>128</v>
      </c>
      <c r="F914" s="26">
        <v>0</v>
      </c>
      <c r="G914" s="26">
        <v>83</v>
      </c>
      <c r="H914" s="26">
        <v>45</v>
      </c>
      <c r="I914" s="26">
        <f>G914+H914</f>
        <v>128</v>
      </c>
      <c r="J914" s="26">
        <f>SUM(F914:H914)</f>
        <v>128</v>
      </c>
      <c r="K914" s="26">
        <f>E914-J914</f>
        <v>0</v>
      </c>
      <c r="L914" s="27">
        <v>16322400000</v>
      </c>
      <c r="M914" s="45">
        <v>7184.67</v>
      </c>
      <c r="N914" s="27">
        <v>127518750</v>
      </c>
      <c r="O914" s="27">
        <v>7510205</v>
      </c>
      <c r="P914" s="37">
        <f>IF(I914=0,0,H914/I914)</f>
        <v>0.3515625</v>
      </c>
    </row>
    <row r="915">
      <c r="A915" s="24" t="str">
        <v>2025-09</v>
      </c>
      <c r="B915" s="24" t="str">
        <v>비교 반영</v>
      </c>
      <c r="C915" s="24" t="str">
        <v>오산시</v>
      </c>
      <c r="D915" s="24" t="str">
        <v>토지</v>
      </c>
      <c r="E915" s="26">
        <v>35</v>
      </c>
      <c r="F915" s="26">
        <v>35</v>
      </c>
      <c r="G915" s="26">
        <v>0</v>
      </c>
      <c r="H915" s="26">
        <v>0</v>
      </c>
      <c r="I915" s="26">
        <f>G915+H915</f>
        <v>0</v>
      </c>
      <c r="J915" s="26">
        <f>SUM(F915:H915)</f>
        <v>35</v>
      </c>
      <c r="K915" s="26">
        <f>E915-J915</f>
        <v>0</v>
      </c>
      <c r="L915" s="27">
        <v>26036760000</v>
      </c>
      <c r="M915" s="45">
        <v>12194.78</v>
      </c>
      <c r="N915" s="27">
        <v>743907429</v>
      </c>
      <c r="O915" s="27">
        <v>7058096</v>
      </c>
      <c r="P915" s="37">
        <f>IF(I915=0,0,H915/I915)</f>
        <v>0</v>
      </c>
    </row>
    <row r="916">
      <c r="A916" s="24" t="str">
        <v>2025-09</v>
      </c>
      <c r="B916" s="24" t="str">
        <v>비교 반영</v>
      </c>
      <c r="C916" s="24" t="str">
        <v>용인시 기흥구</v>
      </c>
      <c r="D916" s="24" t="str">
        <v>공장창고</v>
      </c>
      <c r="E916" s="26">
        <v>17</v>
      </c>
      <c r="F916" s="26">
        <v>17</v>
      </c>
      <c r="G916" s="26">
        <v>0</v>
      </c>
      <c r="H916" s="26">
        <v>0</v>
      </c>
      <c r="I916" s="26">
        <f>G916+H916</f>
        <v>0</v>
      </c>
      <c r="J916" s="26">
        <f>SUM(F916:H916)</f>
        <v>17</v>
      </c>
      <c r="K916" s="26">
        <f>E916-J916</f>
        <v>0</v>
      </c>
      <c r="L916" s="27">
        <v>30997500000</v>
      </c>
      <c r="M916" s="45">
        <v>20111.55</v>
      </c>
      <c r="N916" s="27">
        <v>1823382353</v>
      </c>
      <c r="O916" s="27">
        <v>5095135</v>
      </c>
      <c r="P916" s="37">
        <f>IF(I916=0,0,H916/I916)</f>
        <v>0</v>
      </c>
    </row>
    <row r="917">
      <c r="A917" s="24" t="str">
        <v>2025-09</v>
      </c>
      <c r="B917" s="24" t="str">
        <v>비교 반영</v>
      </c>
      <c r="C917" s="24" t="str">
        <v>용인시 기흥구</v>
      </c>
      <c r="D917" s="24" t="str">
        <v>다가구 매매</v>
      </c>
      <c r="E917" s="26">
        <v>9</v>
      </c>
      <c r="F917" s="26">
        <v>9</v>
      </c>
      <c r="G917" s="26">
        <v>0</v>
      </c>
      <c r="H917" s="26">
        <v>0</v>
      </c>
      <c r="I917" s="26">
        <f>G917+H917</f>
        <v>0</v>
      </c>
      <c r="J917" s="26">
        <f>SUM(F917:H917)</f>
        <v>9</v>
      </c>
      <c r="K917" s="26">
        <f>E917-J917</f>
        <v>0</v>
      </c>
      <c r="L917" s="27">
        <v>8867280000</v>
      </c>
      <c r="M917" s="45">
        <v>2119.71</v>
      </c>
      <c r="N917" s="27">
        <v>985253333</v>
      </c>
      <c r="O917" s="27">
        <v>13828930</v>
      </c>
      <c r="P917" s="37">
        <f>IF(I917=0,0,H917/I917)</f>
        <v>0</v>
      </c>
    </row>
    <row r="918">
      <c r="A918" s="24" t="str">
        <v>2025-09</v>
      </c>
      <c r="B918" s="24" t="str">
        <v>비교 반영</v>
      </c>
      <c r="C918" s="24" t="str">
        <v>용인시 기흥구</v>
      </c>
      <c r="D918" s="24" t="str">
        <v>다가구 전월세</v>
      </c>
      <c r="E918" s="26">
        <v>395</v>
      </c>
      <c r="F918" s="26">
        <v>0</v>
      </c>
      <c r="G918" s="26">
        <v>93</v>
      </c>
      <c r="H918" s="26">
        <v>302</v>
      </c>
      <c r="I918" s="26">
        <f>G918+H918</f>
        <v>395</v>
      </c>
      <c r="J918" s="26">
        <f>SUM(F918:H918)</f>
        <v>395</v>
      </c>
      <c r="K918" s="26">
        <f>E918-J918</f>
        <v>0</v>
      </c>
      <c r="L918" s="27">
        <v>20047360000</v>
      </c>
      <c r="M918" s="45">
        <v>16839.926</v>
      </c>
      <c r="N918" s="27">
        <v>50752810</v>
      </c>
      <c r="O918" s="27">
        <v>3935425</v>
      </c>
      <c r="P918" s="37">
        <f>IF(I918=0,0,H918/I918)</f>
        <v>0.7645569620253164</v>
      </c>
    </row>
    <row r="919">
      <c r="A919" s="24" t="str">
        <v>2025-09</v>
      </c>
      <c r="B919" s="24" t="str">
        <v>비교 반영</v>
      </c>
      <c r="C919" s="24" t="str">
        <v>용인시 기흥구</v>
      </c>
      <c r="D919" s="24" t="str">
        <v>다세대 매매</v>
      </c>
      <c r="E919" s="26">
        <v>25</v>
      </c>
      <c r="F919" s="26">
        <v>25</v>
      </c>
      <c r="G919" s="26">
        <v>0</v>
      </c>
      <c r="H919" s="26">
        <v>0</v>
      </c>
      <c r="I919" s="26">
        <f>G919+H919</f>
        <v>0</v>
      </c>
      <c r="J919" s="26">
        <f>SUM(F919:H919)</f>
        <v>25</v>
      </c>
      <c r="K919" s="26">
        <f>E919-J919</f>
        <v>0</v>
      </c>
      <c r="L919" s="27">
        <v>9038000000</v>
      </c>
      <c r="M919" s="45">
        <v>1909.631</v>
      </c>
      <c r="N919" s="27">
        <v>361520000</v>
      </c>
      <c r="O919" s="27">
        <v>15645790</v>
      </c>
      <c r="P919" s="37">
        <f>IF(I919=0,0,H919/I919)</f>
        <v>0</v>
      </c>
    </row>
    <row r="920">
      <c r="A920" s="24" t="str">
        <v>2025-09</v>
      </c>
      <c r="B920" s="24" t="str">
        <v>비교 반영</v>
      </c>
      <c r="C920" s="24" t="str">
        <v>용인시 기흥구</v>
      </c>
      <c r="D920" s="24" t="str">
        <v>다세대 전월세</v>
      </c>
      <c r="E920" s="26">
        <v>131</v>
      </c>
      <c r="F920" s="26">
        <v>0</v>
      </c>
      <c r="G920" s="26">
        <v>57</v>
      </c>
      <c r="H920" s="26">
        <v>74</v>
      </c>
      <c r="I920" s="26">
        <f>G920+H920</f>
        <v>131</v>
      </c>
      <c r="J920" s="26">
        <f>SUM(F920:H920)</f>
        <v>131</v>
      </c>
      <c r="K920" s="26">
        <f>E920-J920</f>
        <v>0</v>
      </c>
      <c r="L920" s="27">
        <v>12528820000</v>
      </c>
      <c r="M920" s="45">
        <v>6365.527</v>
      </c>
      <c r="N920" s="27">
        <v>95639847</v>
      </c>
      <c r="O920" s="27">
        <v>6506545</v>
      </c>
      <c r="P920" s="37">
        <f>IF(I920=0,0,H920/I920)</f>
        <v>0.5648854961832062</v>
      </c>
    </row>
    <row r="921">
      <c r="A921" s="24" t="str">
        <v>2025-09</v>
      </c>
      <c r="B921" s="24" t="str">
        <v>비교 반영</v>
      </c>
      <c r="C921" s="24" t="str">
        <v>용인시 기흥구</v>
      </c>
      <c r="D921" s="24" t="str">
        <v>분양권</v>
      </c>
      <c r="E921" s="26">
        <v>8</v>
      </c>
      <c r="F921" s="26">
        <v>8</v>
      </c>
      <c r="G921" s="26">
        <v>0</v>
      </c>
      <c r="H921" s="26">
        <v>0</v>
      </c>
      <c r="I921" s="26">
        <f>G921+H921</f>
        <v>0</v>
      </c>
      <c r="J921" s="26">
        <f>SUM(F921:H921)</f>
        <v>8</v>
      </c>
      <c r="K921" s="26">
        <f>E921-J921</f>
        <v>0</v>
      </c>
      <c r="L921" s="27">
        <v>7093170000</v>
      </c>
      <c r="M921" s="45">
        <v>675.485</v>
      </c>
      <c r="N921" s="27">
        <v>886646250</v>
      </c>
      <c r="O921" s="27">
        <v>34713569</v>
      </c>
      <c r="P921" s="37">
        <f>IF(I921=0,0,H921/I921)</f>
        <v>0</v>
      </c>
    </row>
    <row r="922">
      <c r="A922" s="24" t="str">
        <v>2025-09</v>
      </c>
      <c r="B922" s="24" t="str">
        <v>비교 반영</v>
      </c>
      <c r="C922" s="24" t="str">
        <v>용인시 기흥구</v>
      </c>
      <c r="D922" s="24" t="str">
        <v>상가</v>
      </c>
      <c r="E922" s="26">
        <v>31</v>
      </c>
      <c r="F922" s="26">
        <v>31</v>
      </c>
      <c r="G922" s="26">
        <v>0</v>
      </c>
      <c r="H922" s="26">
        <v>0</v>
      </c>
      <c r="I922" s="26">
        <f>G922+H922</f>
        <v>0</v>
      </c>
      <c r="J922" s="26">
        <f>SUM(F922:H922)</f>
        <v>31</v>
      </c>
      <c r="K922" s="26">
        <f>E922-J922</f>
        <v>0</v>
      </c>
      <c r="L922" s="27">
        <v>39153080000</v>
      </c>
      <c r="M922" s="45">
        <v>8839.04</v>
      </c>
      <c r="N922" s="27">
        <v>1263002581</v>
      </c>
      <c r="O922" s="27">
        <v>14643181</v>
      </c>
      <c r="P922" s="37">
        <f>IF(I922=0,0,H922/I922)</f>
        <v>0</v>
      </c>
    </row>
    <row r="923">
      <c r="A923" s="24" t="str">
        <v>2025-09</v>
      </c>
      <c r="B923" s="24" t="str">
        <v>비교 반영</v>
      </c>
      <c r="C923" s="24" t="str">
        <v>용인시 기흥구</v>
      </c>
      <c r="D923" s="24" t="str">
        <v>아파트 매매</v>
      </c>
      <c r="E923" s="26">
        <v>521</v>
      </c>
      <c r="F923" s="26">
        <v>521</v>
      </c>
      <c r="G923" s="26">
        <v>0</v>
      </c>
      <c r="H923" s="26">
        <v>0</v>
      </c>
      <c r="I923" s="26">
        <f>G923+H923</f>
        <v>0</v>
      </c>
      <c r="J923" s="26">
        <f>SUM(F923:H923)</f>
        <v>521</v>
      </c>
      <c r="K923" s="26">
        <f>E923-J923</f>
        <v>0</v>
      </c>
      <c r="L923" s="27">
        <v>307591800000</v>
      </c>
      <c r="M923" s="45">
        <v>45299.579</v>
      </c>
      <c r="N923" s="27">
        <v>590387332</v>
      </c>
      <c r="O923" s="27">
        <v>22446839</v>
      </c>
      <c r="P923" s="37">
        <f>IF(I923=0,0,H923/I923)</f>
        <v>0</v>
      </c>
    </row>
    <row r="924">
      <c r="A924" s="24" t="str">
        <v>2025-09</v>
      </c>
      <c r="B924" s="24" t="str">
        <v>비교 반영</v>
      </c>
      <c r="C924" s="24" t="str">
        <v>용인시 기흥구</v>
      </c>
      <c r="D924" s="24" t="str">
        <v>아파트 전월세</v>
      </c>
      <c r="E924" s="26">
        <v>886</v>
      </c>
      <c r="F924" s="26">
        <v>0</v>
      </c>
      <c r="G924" s="26">
        <v>522</v>
      </c>
      <c r="H924" s="26">
        <v>364</v>
      </c>
      <c r="I924" s="26">
        <f>G924+H924</f>
        <v>886</v>
      </c>
      <c r="J924" s="26">
        <f>SUM(F924:H924)</f>
        <v>886</v>
      </c>
      <c r="K924" s="26">
        <f>E924-J924</f>
        <v>0</v>
      </c>
      <c r="L924" s="27">
        <v>221814940000</v>
      </c>
      <c r="M924" s="45">
        <v>71092.122</v>
      </c>
      <c r="N924" s="27">
        <v>250355463</v>
      </c>
      <c r="O924" s="27">
        <v>10314399</v>
      </c>
      <c r="P924" s="37">
        <f>IF(I924=0,0,H924/I924)</f>
        <v>0.4108352144469526</v>
      </c>
    </row>
    <row r="925">
      <c r="A925" s="24" t="str">
        <v>2025-09</v>
      </c>
      <c r="B925" s="24" t="str">
        <v>비교 반영</v>
      </c>
      <c r="C925" s="24" t="str">
        <v>용인시 기흥구</v>
      </c>
      <c r="D925" s="24" t="str">
        <v>오피스텔 매매</v>
      </c>
      <c r="E925" s="26">
        <v>15</v>
      </c>
      <c r="F925" s="26">
        <v>15</v>
      </c>
      <c r="G925" s="26">
        <v>0</v>
      </c>
      <c r="H925" s="26">
        <v>0</v>
      </c>
      <c r="I925" s="26">
        <f>G925+H925</f>
        <v>0</v>
      </c>
      <c r="J925" s="26">
        <f>SUM(F925:H925)</f>
        <v>15</v>
      </c>
      <c r="K925" s="26">
        <f>E925-J925</f>
        <v>0</v>
      </c>
      <c r="L925" s="27">
        <v>4658500000</v>
      </c>
      <c r="M925" s="45">
        <v>862.328</v>
      </c>
      <c r="N925" s="27">
        <v>310566667</v>
      </c>
      <c r="O925" s="27">
        <v>17858633</v>
      </c>
      <c r="P925" s="37">
        <f>IF(I925=0,0,H925/I925)</f>
        <v>0</v>
      </c>
    </row>
    <row r="926">
      <c r="A926" s="24" t="str">
        <v>2025-09</v>
      </c>
      <c r="B926" s="24" t="str">
        <v>비교 반영</v>
      </c>
      <c r="C926" s="24" t="str">
        <v>용인시 기흥구</v>
      </c>
      <c r="D926" s="24" t="str">
        <v>오피스텔 전월세</v>
      </c>
      <c r="E926" s="26">
        <v>96</v>
      </c>
      <c r="F926" s="26">
        <v>0</v>
      </c>
      <c r="G926" s="26">
        <v>36</v>
      </c>
      <c r="H926" s="26">
        <v>60</v>
      </c>
      <c r="I926" s="26">
        <f>G926+H926</f>
        <v>96</v>
      </c>
      <c r="J926" s="26">
        <f>SUM(F926:H926)</f>
        <v>96</v>
      </c>
      <c r="K926" s="26">
        <f>E926-J926</f>
        <v>0</v>
      </c>
      <c r="L926" s="27">
        <v>9085020000</v>
      </c>
      <c r="M926" s="45">
        <v>3880.01</v>
      </c>
      <c r="N926" s="27">
        <v>94635625</v>
      </c>
      <c r="O926" s="27">
        <v>7740476</v>
      </c>
      <c r="P926" s="37">
        <f>IF(I926=0,0,H926/I926)</f>
        <v>0.625</v>
      </c>
    </row>
    <row r="927">
      <c r="A927" s="24" t="str">
        <v>2025-09</v>
      </c>
      <c r="B927" s="24" t="str">
        <v>비교 반영</v>
      </c>
      <c r="C927" s="24" t="str">
        <v>용인시 기흥구</v>
      </c>
      <c r="D927" s="24" t="str">
        <v>토지</v>
      </c>
      <c r="E927" s="26">
        <v>68</v>
      </c>
      <c r="F927" s="26">
        <v>68</v>
      </c>
      <c r="G927" s="26">
        <v>0</v>
      </c>
      <c r="H927" s="26">
        <v>0</v>
      </c>
      <c r="I927" s="26">
        <f>G927+H927</f>
        <v>0</v>
      </c>
      <c r="J927" s="26">
        <f>SUM(F927:H927)</f>
        <v>68</v>
      </c>
      <c r="K927" s="26">
        <f>E927-J927</f>
        <v>0</v>
      </c>
      <c r="L927" s="27">
        <v>27191920000</v>
      </c>
      <c r="M927" s="45">
        <v>15336.85</v>
      </c>
      <c r="N927" s="27">
        <v>399881176</v>
      </c>
      <c r="O927" s="27">
        <v>5861089</v>
      </c>
      <c r="P927" s="37">
        <f>IF(I927=0,0,H927/I927)</f>
        <v>0</v>
      </c>
    </row>
    <row r="928">
      <c r="A928" s="24" t="str">
        <v>2025-09</v>
      </c>
      <c r="B928" s="24" t="str">
        <v>비교 반영</v>
      </c>
      <c r="C928" s="24" t="str">
        <v>용인시 수지구</v>
      </c>
      <c r="D928" s="24" t="str">
        <v>공장창고</v>
      </c>
      <c r="E928" s="26">
        <v>5</v>
      </c>
      <c r="F928" s="26">
        <v>5</v>
      </c>
      <c r="G928" s="26">
        <v>0</v>
      </c>
      <c r="H928" s="26">
        <v>0</v>
      </c>
      <c r="I928" s="26">
        <f>G928+H928</f>
        <v>0</v>
      </c>
      <c r="J928" s="26">
        <f>SUM(F928:H928)</f>
        <v>5</v>
      </c>
      <c r="K928" s="26">
        <f>E928-J928</f>
        <v>0</v>
      </c>
      <c r="L928" s="27">
        <v>3100000000</v>
      </c>
      <c r="M928" s="45">
        <v>394.85</v>
      </c>
      <c r="N928" s="27">
        <v>620000000</v>
      </c>
      <c r="O928" s="27">
        <v>25953991</v>
      </c>
      <c r="P928" s="37">
        <f>IF(I928=0,0,H928/I928)</f>
        <v>0</v>
      </c>
    </row>
    <row r="929">
      <c r="A929" s="24" t="str">
        <v>2025-09</v>
      </c>
      <c r="B929" s="24" t="str">
        <v>비교 반영</v>
      </c>
      <c r="C929" s="24" t="str">
        <v>용인시 수지구</v>
      </c>
      <c r="D929" s="24" t="str">
        <v>다가구 매매</v>
      </c>
      <c r="E929" s="26">
        <v>8</v>
      </c>
      <c r="F929" s="26">
        <v>8</v>
      </c>
      <c r="G929" s="26">
        <v>0</v>
      </c>
      <c r="H929" s="26">
        <v>0</v>
      </c>
      <c r="I929" s="26">
        <f>G929+H929</f>
        <v>0</v>
      </c>
      <c r="J929" s="26">
        <f>SUM(F929:H929)</f>
        <v>8</v>
      </c>
      <c r="K929" s="26">
        <f>E929-J929</f>
        <v>0</v>
      </c>
      <c r="L929" s="27">
        <v>17075130000</v>
      </c>
      <c r="M929" s="45">
        <v>2427.64</v>
      </c>
      <c r="N929" s="27">
        <v>2134391250</v>
      </c>
      <c r="O929" s="27">
        <v>23251680</v>
      </c>
      <c r="P929" s="37">
        <f>IF(I929=0,0,H929/I929)</f>
        <v>0</v>
      </c>
    </row>
    <row r="930">
      <c r="A930" s="24" t="str">
        <v>2025-09</v>
      </c>
      <c r="B930" s="24" t="str">
        <v>비교 반영</v>
      </c>
      <c r="C930" s="24" t="str">
        <v>용인시 수지구</v>
      </c>
      <c r="D930" s="24" t="str">
        <v>다가구 전월세</v>
      </c>
      <c r="E930" s="26">
        <v>192</v>
      </c>
      <c r="F930" s="26">
        <v>0</v>
      </c>
      <c r="G930" s="26">
        <v>27</v>
      </c>
      <c r="H930" s="26">
        <v>165</v>
      </c>
      <c r="I930" s="26">
        <f>G930+H930</f>
        <v>192</v>
      </c>
      <c r="J930" s="26">
        <f>SUM(F930:H930)</f>
        <v>192</v>
      </c>
      <c r="K930" s="26">
        <f>E930-J930</f>
        <v>0</v>
      </c>
      <c r="L930" s="27">
        <v>11198500000</v>
      </c>
      <c r="M930" s="45">
        <v>7896.105</v>
      </c>
      <c r="N930" s="27">
        <v>58325521</v>
      </c>
      <c r="O930" s="27">
        <v>4688366</v>
      </c>
      <c r="P930" s="37">
        <f>IF(I930=0,0,H930/I930)</f>
        <v>0.859375</v>
      </c>
    </row>
    <row r="931">
      <c r="A931" s="24" t="str">
        <v>2025-09</v>
      </c>
      <c r="B931" s="24" t="str">
        <v>비교 반영</v>
      </c>
      <c r="C931" s="24" t="str">
        <v>용인시 수지구</v>
      </c>
      <c r="D931" s="24" t="str">
        <v>다세대 매매</v>
      </c>
      <c r="E931" s="26">
        <v>13</v>
      </c>
      <c r="F931" s="26">
        <v>13</v>
      </c>
      <c r="G931" s="26">
        <v>0</v>
      </c>
      <c r="H931" s="26">
        <v>0</v>
      </c>
      <c r="I931" s="26">
        <f>G931+H931</f>
        <v>0</v>
      </c>
      <c r="J931" s="26">
        <f>SUM(F931:H931)</f>
        <v>13</v>
      </c>
      <c r="K931" s="26">
        <f>E931-J931</f>
        <v>0</v>
      </c>
      <c r="L931" s="27">
        <v>4368000000</v>
      </c>
      <c r="M931" s="45">
        <v>745.852</v>
      </c>
      <c r="N931" s="27">
        <v>336000000</v>
      </c>
      <c r="O931" s="27">
        <v>19359965</v>
      </c>
      <c r="P931" s="37">
        <f>IF(I931=0,0,H931/I931)</f>
        <v>0</v>
      </c>
    </row>
    <row r="932">
      <c r="A932" s="24" t="str">
        <v>2025-09</v>
      </c>
      <c r="B932" s="24" t="str">
        <v>비교 반영</v>
      </c>
      <c r="C932" s="24" t="str">
        <v>용인시 수지구</v>
      </c>
      <c r="D932" s="24" t="str">
        <v>다세대 전월세</v>
      </c>
      <c r="E932" s="26">
        <v>80</v>
      </c>
      <c r="F932" s="26">
        <v>0</v>
      </c>
      <c r="G932" s="26">
        <v>26</v>
      </c>
      <c r="H932" s="26">
        <v>54</v>
      </c>
      <c r="I932" s="26">
        <f>G932+H932</f>
        <v>80</v>
      </c>
      <c r="J932" s="26">
        <f>SUM(F932:H932)</f>
        <v>80</v>
      </c>
      <c r="K932" s="26">
        <f>E932-J932</f>
        <v>0</v>
      </c>
      <c r="L932" s="27">
        <v>11477880000</v>
      </c>
      <c r="M932" s="45">
        <v>3328.919</v>
      </c>
      <c r="N932" s="27">
        <v>143473500</v>
      </c>
      <c r="O932" s="27">
        <v>11398116</v>
      </c>
      <c r="P932" s="37">
        <f>IF(I932=0,0,H932/I932)</f>
        <v>0.675</v>
      </c>
    </row>
    <row r="933">
      <c r="A933" s="24" t="str">
        <v>2025-09</v>
      </c>
      <c r="B933" s="24" t="str">
        <v>비교 반영</v>
      </c>
      <c r="C933" s="24" t="str">
        <v>용인시 수지구</v>
      </c>
      <c r="D933" s="24" t="str">
        <v>분양권</v>
      </c>
      <c r="E933" s="26">
        <v>1</v>
      </c>
      <c r="F933" s="26">
        <v>1</v>
      </c>
      <c r="G933" s="26">
        <v>0</v>
      </c>
      <c r="H933" s="26">
        <v>0</v>
      </c>
      <c r="I933" s="26">
        <f>G933+H933</f>
        <v>0</v>
      </c>
      <c r="J933" s="26">
        <f>SUM(F933:H933)</f>
        <v>1</v>
      </c>
      <c r="K933" s="26">
        <f>E933-J933</f>
        <v>0</v>
      </c>
      <c r="L933" s="27">
        <v>600000000</v>
      </c>
      <c r="M933" s="45">
        <v>49.998</v>
      </c>
      <c r="N933" s="27">
        <v>600000000</v>
      </c>
      <c r="O933" s="27">
        <v>39671007</v>
      </c>
      <c r="P933" s="37">
        <f>IF(I933=0,0,H933/I933)</f>
        <v>0</v>
      </c>
    </row>
    <row r="934">
      <c r="A934" s="24" t="str">
        <v>2025-09</v>
      </c>
      <c r="B934" s="24" t="str">
        <v>비교 반영</v>
      </c>
      <c r="C934" s="24" t="str">
        <v>용인시 수지구</v>
      </c>
      <c r="D934" s="24" t="str">
        <v>상가</v>
      </c>
      <c r="E934" s="26">
        <v>45</v>
      </c>
      <c r="F934" s="26">
        <v>45</v>
      </c>
      <c r="G934" s="26">
        <v>0</v>
      </c>
      <c r="H934" s="26">
        <v>0</v>
      </c>
      <c r="I934" s="26">
        <f>G934+H934</f>
        <v>0</v>
      </c>
      <c r="J934" s="26">
        <f>SUM(F934:H934)</f>
        <v>45</v>
      </c>
      <c r="K934" s="26">
        <f>E934-J934</f>
        <v>0</v>
      </c>
      <c r="L934" s="27">
        <v>49426410000</v>
      </c>
      <c r="M934" s="45">
        <v>9616.23</v>
      </c>
      <c r="N934" s="27">
        <v>1098364667</v>
      </c>
      <c r="O934" s="27">
        <v>16991387</v>
      </c>
      <c r="P934" s="37">
        <f>IF(I934=0,0,H934/I934)</f>
        <v>0</v>
      </c>
    </row>
    <row r="935">
      <c r="A935" s="24" t="str">
        <v>2025-09</v>
      </c>
      <c r="B935" s="24" t="str">
        <v>비교 반영</v>
      </c>
      <c r="C935" s="24" t="str">
        <v>용인시 수지구</v>
      </c>
      <c r="D935" s="24" t="str">
        <v>아파트 매매</v>
      </c>
      <c r="E935" s="26">
        <v>903</v>
      </c>
      <c r="F935" s="26">
        <v>903</v>
      </c>
      <c r="G935" s="26">
        <v>0</v>
      </c>
      <c r="H935" s="26">
        <v>0</v>
      </c>
      <c r="I935" s="26">
        <f>G935+H935</f>
        <v>0</v>
      </c>
      <c r="J935" s="26">
        <f>SUM(F935:H935)</f>
        <v>903</v>
      </c>
      <c r="K935" s="26">
        <f>E935-J935</f>
        <v>0</v>
      </c>
      <c r="L935" s="27">
        <v>773699000000</v>
      </c>
      <c r="M935" s="45">
        <v>80419.944</v>
      </c>
      <c r="N935" s="27">
        <v>856809524</v>
      </c>
      <c r="O935" s="27">
        <v>31804083</v>
      </c>
      <c r="P935" s="37">
        <f>IF(I935=0,0,H935/I935)</f>
        <v>0</v>
      </c>
    </row>
    <row r="936">
      <c r="A936" s="24" t="str">
        <v>2025-09</v>
      </c>
      <c r="B936" s="24" t="str">
        <v>비교 반영</v>
      </c>
      <c r="C936" s="24" t="str">
        <v>용인시 수지구</v>
      </c>
      <c r="D936" s="24" t="str">
        <v>아파트 전월세</v>
      </c>
      <c r="E936" s="26">
        <v>916</v>
      </c>
      <c r="F936" s="26">
        <v>0</v>
      </c>
      <c r="G936" s="26">
        <v>584</v>
      </c>
      <c r="H936" s="26">
        <v>332</v>
      </c>
      <c r="I936" s="26">
        <f>G936+H936</f>
        <v>916</v>
      </c>
      <c r="J936" s="26">
        <f>SUM(F936:H936)</f>
        <v>916</v>
      </c>
      <c r="K936" s="26">
        <f>E936-J936</f>
        <v>0</v>
      </c>
      <c r="L936" s="27">
        <v>358075960000</v>
      </c>
      <c r="M936" s="45">
        <v>79867.369</v>
      </c>
      <c r="N936" s="27">
        <v>390912620</v>
      </c>
      <c r="O936" s="27">
        <v>14821098</v>
      </c>
      <c r="P936" s="37">
        <f>IF(I936=0,0,H936/I936)</f>
        <v>0.3624454148471616</v>
      </c>
    </row>
    <row r="937">
      <c r="A937" s="24" t="str">
        <v>2025-09</v>
      </c>
      <c r="B937" s="24" t="str">
        <v>비교 반영</v>
      </c>
      <c r="C937" s="24" t="str">
        <v>용인시 수지구</v>
      </c>
      <c r="D937" s="24" t="str">
        <v>오피스텔 매매</v>
      </c>
      <c r="E937" s="26">
        <v>34</v>
      </c>
      <c r="F937" s="26">
        <v>34</v>
      </c>
      <c r="G937" s="26">
        <v>0</v>
      </c>
      <c r="H937" s="26">
        <v>0</v>
      </c>
      <c r="I937" s="26">
        <f>G937+H937</f>
        <v>0</v>
      </c>
      <c r="J937" s="26">
        <f>SUM(F937:H937)</f>
        <v>34</v>
      </c>
      <c r="K937" s="26">
        <f>E937-J937</f>
        <v>0</v>
      </c>
      <c r="L937" s="27">
        <v>10522700000</v>
      </c>
      <c r="M937" s="45">
        <v>1391.136</v>
      </c>
      <c r="N937" s="27">
        <v>309491176</v>
      </c>
      <c r="O937" s="27">
        <v>25005308</v>
      </c>
      <c r="P937" s="37">
        <f>IF(I937=0,0,H937/I937)</f>
        <v>0</v>
      </c>
    </row>
    <row r="938">
      <c r="A938" s="24" t="str">
        <v>2025-09</v>
      </c>
      <c r="B938" s="24" t="str">
        <v>비교 반영</v>
      </c>
      <c r="C938" s="24" t="str">
        <v>용인시 수지구</v>
      </c>
      <c r="D938" s="24" t="str">
        <v>오피스텔 전월세</v>
      </c>
      <c r="E938" s="26">
        <v>184</v>
      </c>
      <c r="F938" s="26">
        <v>0</v>
      </c>
      <c r="G938" s="26">
        <v>28</v>
      </c>
      <c r="H938" s="26">
        <v>156</v>
      </c>
      <c r="I938" s="26">
        <f>G938+H938</f>
        <v>184</v>
      </c>
      <c r="J938" s="26">
        <f>SUM(F938:H938)</f>
        <v>184</v>
      </c>
      <c r="K938" s="26">
        <f>E938-J938</f>
        <v>0</v>
      </c>
      <c r="L938" s="27">
        <v>18019600000</v>
      </c>
      <c r="M938" s="45">
        <v>5999.25</v>
      </c>
      <c r="N938" s="27">
        <v>97932609</v>
      </c>
      <c r="O938" s="27">
        <v>9929395</v>
      </c>
      <c r="P938" s="37">
        <f>IF(I938=0,0,H938/I938)</f>
        <v>0.8478260869565217</v>
      </c>
    </row>
    <row r="939">
      <c r="A939" s="24" t="str">
        <v>2025-09</v>
      </c>
      <c r="B939" s="24" t="str">
        <v>비교 반영</v>
      </c>
      <c r="C939" s="24" t="str">
        <v>용인시 수지구</v>
      </c>
      <c r="D939" s="24" t="str">
        <v>토지</v>
      </c>
      <c r="E939" s="26">
        <v>68</v>
      </c>
      <c r="F939" s="26">
        <v>68</v>
      </c>
      <c r="G939" s="26">
        <v>0</v>
      </c>
      <c r="H939" s="26">
        <v>0</v>
      </c>
      <c r="I939" s="26">
        <f>G939+H939</f>
        <v>0</v>
      </c>
      <c r="J939" s="26">
        <f>SUM(F939:H939)</f>
        <v>68</v>
      </c>
      <c r="K939" s="26">
        <f>E939-J939</f>
        <v>0</v>
      </c>
      <c r="L939" s="27">
        <v>37399750000</v>
      </c>
      <c r="M939" s="45">
        <v>28240.86</v>
      </c>
      <c r="N939" s="27">
        <v>549996324</v>
      </c>
      <c r="O939" s="27">
        <v>4377895</v>
      </c>
      <c r="P939" s="37">
        <f>IF(I939=0,0,H939/I939)</f>
        <v>0</v>
      </c>
    </row>
    <row r="940">
      <c r="A940" s="24" t="str">
        <v>2025-09</v>
      </c>
      <c r="B940" s="24" t="str">
        <v>비교 반영</v>
      </c>
      <c r="C940" s="24" t="str">
        <v>용인시 처인구</v>
      </c>
      <c r="D940" s="24" t="str">
        <v>공장창고</v>
      </c>
      <c r="E940" s="26">
        <v>3</v>
      </c>
      <c r="F940" s="26">
        <v>3</v>
      </c>
      <c r="G940" s="26">
        <v>0</v>
      </c>
      <c r="H940" s="26">
        <v>0</v>
      </c>
      <c r="I940" s="26">
        <f>G940+H940</f>
        <v>0</v>
      </c>
      <c r="J940" s="26">
        <f>SUM(F940:H940)</f>
        <v>3</v>
      </c>
      <c r="K940" s="26">
        <f>E940-J940</f>
        <v>0</v>
      </c>
      <c r="L940" s="27">
        <v>9125700000</v>
      </c>
      <c r="M940" s="45">
        <v>2278.44</v>
      </c>
      <c r="N940" s="27">
        <v>3041900000</v>
      </c>
      <c r="O940" s="27">
        <v>13240464</v>
      </c>
      <c r="P940" s="37">
        <f>IF(I940=0,0,H940/I940)</f>
        <v>0</v>
      </c>
    </row>
    <row r="941">
      <c r="A941" s="24" t="str">
        <v>2025-09</v>
      </c>
      <c r="B941" s="24" t="str">
        <v>비교 반영</v>
      </c>
      <c r="C941" s="24" t="str">
        <v>용인시 처인구</v>
      </c>
      <c r="D941" s="24" t="str">
        <v>다가구 매매</v>
      </c>
      <c r="E941" s="26">
        <v>17</v>
      </c>
      <c r="F941" s="26">
        <v>17</v>
      </c>
      <c r="G941" s="26">
        <v>0</v>
      </c>
      <c r="H941" s="26">
        <v>0</v>
      </c>
      <c r="I941" s="26">
        <f>G941+H941</f>
        <v>0</v>
      </c>
      <c r="J941" s="26">
        <f>SUM(F941:H941)</f>
        <v>17</v>
      </c>
      <c r="K941" s="26">
        <f>E941-J941</f>
        <v>0</v>
      </c>
      <c r="L941" s="27">
        <v>5690600000</v>
      </c>
      <c r="M941" s="45">
        <v>1713.75</v>
      </c>
      <c r="N941" s="27">
        <v>334741176</v>
      </c>
      <c r="O941" s="27">
        <v>10977039</v>
      </c>
      <c r="P941" s="37">
        <f>IF(I941=0,0,H941/I941)</f>
        <v>0</v>
      </c>
    </row>
    <row r="942">
      <c r="A942" s="24" t="str">
        <v>2025-09</v>
      </c>
      <c r="B942" s="24" t="str">
        <v>비교 반영</v>
      </c>
      <c r="C942" s="24" t="str">
        <v>용인시 처인구</v>
      </c>
      <c r="D942" s="24" t="str">
        <v>다가구 전월세</v>
      </c>
      <c r="E942" s="26">
        <v>308</v>
      </c>
      <c r="F942" s="26">
        <v>0</v>
      </c>
      <c r="G942" s="26">
        <v>47</v>
      </c>
      <c r="H942" s="26">
        <v>261</v>
      </c>
      <c r="I942" s="26">
        <f>G942+H942</f>
        <v>308</v>
      </c>
      <c r="J942" s="26">
        <f>SUM(F942:H942)</f>
        <v>308</v>
      </c>
      <c r="K942" s="26">
        <f>E942-J942</f>
        <v>0</v>
      </c>
      <c r="L942" s="27">
        <v>8128900000</v>
      </c>
      <c r="M942" s="45">
        <v>12421.667</v>
      </c>
      <c r="N942" s="27">
        <v>26392532</v>
      </c>
      <c r="O942" s="27">
        <v>2163349</v>
      </c>
      <c r="P942" s="37">
        <f>IF(I942=0,0,H942/I942)</f>
        <v>0.8474025974025974</v>
      </c>
    </row>
    <row r="943">
      <c r="A943" s="24" t="str">
        <v>2025-09</v>
      </c>
      <c r="B943" s="24" t="str">
        <v>비교 반영</v>
      </c>
      <c r="C943" s="24" t="str">
        <v>용인시 처인구</v>
      </c>
      <c r="D943" s="24" t="str">
        <v>다세대 매매</v>
      </c>
      <c r="E943" s="26">
        <v>106</v>
      </c>
      <c r="F943" s="26">
        <v>106</v>
      </c>
      <c r="G943" s="26">
        <v>0</v>
      </c>
      <c r="H943" s="26">
        <v>0</v>
      </c>
      <c r="I943" s="26">
        <f>G943+H943</f>
        <v>0</v>
      </c>
      <c r="J943" s="26">
        <f>SUM(F943:H943)</f>
        <v>106</v>
      </c>
      <c r="K943" s="26">
        <f>E943-J943</f>
        <v>0</v>
      </c>
      <c r="L943" s="27">
        <v>12372000000</v>
      </c>
      <c r="M943" s="45">
        <v>5294.974</v>
      </c>
      <c r="N943" s="27">
        <v>116716981</v>
      </c>
      <c r="O943" s="27">
        <v>7724150</v>
      </c>
      <c r="P943" s="37">
        <f>IF(I943=0,0,H943/I943)</f>
        <v>0</v>
      </c>
    </row>
    <row r="944">
      <c r="A944" s="24" t="str">
        <v>2025-09</v>
      </c>
      <c r="B944" s="24" t="str">
        <v>비교 반영</v>
      </c>
      <c r="C944" s="24" t="str">
        <v>용인시 처인구</v>
      </c>
      <c r="D944" s="24" t="str">
        <v>다세대 전월세</v>
      </c>
      <c r="E944" s="26">
        <v>209</v>
      </c>
      <c r="F944" s="26">
        <v>0</v>
      </c>
      <c r="G944" s="26">
        <v>65</v>
      </c>
      <c r="H944" s="26">
        <v>144</v>
      </c>
      <c r="I944" s="26">
        <f>G944+H944</f>
        <v>209</v>
      </c>
      <c r="J944" s="26">
        <f>SUM(F944:H944)</f>
        <v>209</v>
      </c>
      <c r="K944" s="26">
        <f>E944-J944</f>
        <v>0</v>
      </c>
      <c r="L944" s="27">
        <v>8126470000</v>
      </c>
      <c r="M944" s="45">
        <v>9242.25</v>
      </c>
      <c r="N944" s="27">
        <v>38882632</v>
      </c>
      <c r="O944" s="27">
        <v>2906691</v>
      </c>
      <c r="P944" s="37">
        <f>IF(I944=0,0,H944/I944)</f>
        <v>0.6889952153110048</v>
      </c>
    </row>
    <row r="945">
      <c r="A945" s="24" t="str">
        <v>2025-09</v>
      </c>
      <c r="B945" s="24" t="str">
        <v>비교 반영</v>
      </c>
      <c r="C945" s="24" t="str">
        <v>용인시 처인구</v>
      </c>
      <c r="D945" s="24" t="str">
        <v>분양권</v>
      </c>
      <c r="E945" s="26">
        <v>30</v>
      </c>
      <c r="F945" s="26">
        <v>30</v>
      </c>
      <c r="G945" s="26">
        <v>0</v>
      </c>
      <c r="H945" s="26">
        <v>0</v>
      </c>
      <c r="I945" s="26">
        <f>G945+H945</f>
        <v>0</v>
      </c>
      <c r="J945" s="26">
        <f>SUM(F945:H945)</f>
        <v>30</v>
      </c>
      <c r="K945" s="26">
        <f>E945-J945</f>
        <v>0</v>
      </c>
      <c r="L945" s="27">
        <v>15678670000</v>
      </c>
      <c r="M945" s="45">
        <v>2247.9</v>
      </c>
      <c r="N945" s="27">
        <v>522622333</v>
      </c>
      <c r="O945" s="27">
        <v>23057214</v>
      </c>
      <c r="P945" s="37">
        <f>IF(I945=0,0,H945/I945)</f>
        <v>0</v>
      </c>
    </row>
    <row r="946">
      <c r="A946" s="24" t="str">
        <v>2025-09</v>
      </c>
      <c r="B946" s="24" t="str">
        <v>비교 반영</v>
      </c>
      <c r="C946" s="24" t="str">
        <v>용인시 처인구</v>
      </c>
      <c r="D946" s="24" t="str">
        <v>상가</v>
      </c>
      <c r="E946" s="26">
        <v>16</v>
      </c>
      <c r="F946" s="26">
        <v>16</v>
      </c>
      <c r="G946" s="26">
        <v>0</v>
      </c>
      <c r="H946" s="26">
        <v>0</v>
      </c>
      <c r="I946" s="26">
        <f>G946+H946</f>
        <v>0</v>
      </c>
      <c r="J946" s="26">
        <f>SUM(F946:H946)</f>
        <v>16</v>
      </c>
      <c r="K946" s="26">
        <f>E946-J946</f>
        <v>0</v>
      </c>
      <c r="L946" s="27">
        <v>3177880000</v>
      </c>
      <c r="M946" s="45">
        <v>622.73</v>
      </c>
      <c r="N946" s="27">
        <v>198617500</v>
      </c>
      <c r="O946" s="27">
        <v>16869892</v>
      </c>
      <c r="P946" s="37">
        <f>IF(I946=0,0,H946/I946)</f>
        <v>0</v>
      </c>
    </row>
    <row r="947">
      <c r="A947" s="24" t="str">
        <v>2025-09</v>
      </c>
      <c r="B947" s="24" t="str">
        <v>비교 반영</v>
      </c>
      <c r="C947" s="24" t="str">
        <v>용인시 처인구</v>
      </c>
      <c r="D947" s="24" t="str">
        <v>아파트 매매</v>
      </c>
      <c r="E947" s="26">
        <v>191</v>
      </c>
      <c r="F947" s="26">
        <v>191</v>
      </c>
      <c r="G947" s="26">
        <v>0</v>
      </c>
      <c r="H947" s="26">
        <v>0</v>
      </c>
      <c r="I947" s="26">
        <f>G947+H947</f>
        <v>0</v>
      </c>
      <c r="J947" s="26">
        <f>SUM(F947:H947)</f>
        <v>191</v>
      </c>
      <c r="K947" s="26">
        <f>E947-J947</f>
        <v>0</v>
      </c>
      <c r="L947" s="27">
        <v>69185020000</v>
      </c>
      <c r="M947" s="45">
        <v>14147.126</v>
      </c>
      <c r="N947" s="27">
        <v>362225236</v>
      </c>
      <c r="O947" s="27">
        <v>16166592</v>
      </c>
      <c r="P947" s="37">
        <f>IF(I947=0,0,H947/I947)</f>
        <v>0</v>
      </c>
    </row>
    <row r="948">
      <c r="A948" s="24" t="str">
        <v>2025-09</v>
      </c>
      <c r="B948" s="24" t="str">
        <v>비교 반영</v>
      </c>
      <c r="C948" s="24" t="str">
        <v>용인시 처인구</v>
      </c>
      <c r="D948" s="24" t="str">
        <v>아파트 전월세</v>
      </c>
      <c r="E948" s="26">
        <v>332</v>
      </c>
      <c r="F948" s="26">
        <v>0</v>
      </c>
      <c r="G948" s="26">
        <v>153</v>
      </c>
      <c r="H948" s="26">
        <v>179</v>
      </c>
      <c r="I948" s="26">
        <f>G948+H948</f>
        <v>332</v>
      </c>
      <c r="J948" s="26">
        <f>SUM(F948:H948)</f>
        <v>332</v>
      </c>
      <c r="K948" s="26">
        <f>E948-J948</f>
        <v>0</v>
      </c>
      <c r="L948" s="27">
        <v>47497930000</v>
      </c>
      <c r="M948" s="45">
        <v>23185.89</v>
      </c>
      <c r="N948" s="27">
        <v>143066054</v>
      </c>
      <c r="O948" s="27">
        <v>6772134</v>
      </c>
      <c r="P948" s="37">
        <f>IF(I948=0,0,H948/I948)</f>
        <v>0.5391566265060241</v>
      </c>
    </row>
    <row r="949">
      <c r="A949" s="24" t="str">
        <v>2025-09</v>
      </c>
      <c r="B949" s="24" t="str">
        <v>비교 반영</v>
      </c>
      <c r="C949" s="24" t="str">
        <v>용인시 처인구</v>
      </c>
      <c r="D949" s="24" t="str">
        <v>오피스텔 매매</v>
      </c>
      <c r="E949" s="26">
        <v>4</v>
      </c>
      <c r="F949" s="26">
        <v>4</v>
      </c>
      <c r="G949" s="26">
        <v>0</v>
      </c>
      <c r="H949" s="26">
        <v>0</v>
      </c>
      <c r="I949" s="26">
        <f>G949+H949</f>
        <v>0</v>
      </c>
      <c r="J949" s="26">
        <f>SUM(F949:H949)</f>
        <v>4</v>
      </c>
      <c r="K949" s="26">
        <f>E949-J949</f>
        <v>0</v>
      </c>
      <c r="L949" s="27">
        <v>703000000</v>
      </c>
      <c r="M949" s="45">
        <v>145.31</v>
      </c>
      <c r="N949" s="27">
        <v>175750000</v>
      </c>
      <c r="O949" s="27">
        <v>15993165</v>
      </c>
      <c r="P949" s="37">
        <f>IF(I949=0,0,H949/I949)</f>
        <v>0</v>
      </c>
    </row>
    <row r="950">
      <c r="A950" s="24" t="str">
        <v>2025-09</v>
      </c>
      <c r="B950" s="24" t="str">
        <v>비교 반영</v>
      </c>
      <c r="C950" s="24" t="str">
        <v>용인시 처인구</v>
      </c>
      <c r="D950" s="24" t="str">
        <v>오피스텔 전월세</v>
      </c>
      <c r="E950" s="26">
        <v>37</v>
      </c>
      <c r="F950" s="26">
        <v>0</v>
      </c>
      <c r="G950" s="26">
        <v>16</v>
      </c>
      <c r="H950" s="26">
        <v>21</v>
      </c>
      <c r="I950" s="26">
        <f>G950+H950</f>
        <v>37</v>
      </c>
      <c r="J950" s="26">
        <f>SUM(F950:H950)</f>
        <v>37</v>
      </c>
      <c r="K950" s="26">
        <f>E950-J950</f>
        <v>0</v>
      </c>
      <c r="L950" s="27">
        <v>2466180000</v>
      </c>
      <c r="M950" s="45">
        <v>1259.99</v>
      </c>
      <c r="N950" s="27">
        <v>66653514</v>
      </c>
      <c r="O950" s="27">
        <v>6470417</v>
      </c>
      <c r="P950" s="37">
        <f>IF(I950=0,0,H950/I950)</f>
        <v>0.5675675675675675</v>
      </c>
    </row>
    <row r="951">
      <c r="A951" s="24" t="str">
        <v>2025-09</v>
      </c>
      <c r="B951" s="24" t="str">
        <v>비교 반영</v>
      </c>
      <c r="C951" s="24" t="str">
        <v>용인시 처인구</v>
      </c>
      <c r="D951" s="24" t="str">
        <v>토지</v>
      </c>
      <c r="E951" s="26">
        <v>450</v>
      </c>
      <c r="F951" s="26">
        <v>450</v>
      </c>
      <c r="G951" s="26">
        <v>0</v>
      </c>
      <c r="H951" s="26">
        <v>0</v>
      </c>
      <c r="I951" s="26">
        <f>G951+H951</f>
        <v>0</v>
      </c>
      <c r="J951" s="26">
        <f>SUM(F951:H951)</f>
        <v>450</v>
      </c>
      <c r="K951" s="26">
        <f>E951-J951</f>
        <v>0</v>
      </c>
      <c r="L951" s="27">
        <v>96889090000</v>
      </c>
      <c r="M951" s="45">
        <v>319265.44</v>
      </c>
      <c r="N951" s="27">
        <v>215309089</v>
      </c>
      <c r="O951" s="27">
        <v>1003223</v>
      </c>
      <c r="P951" s="37">
        <f>IF(I951=0,0,H951/I951)</f>
        <v>0</v>
      </c>
    </row>
    <row r="952">
      <c r="A952" s="24" t="str">
        <v>2025-09</v>
      </c>
      <c r="B952" s="24" t="str">
        <v>비교 반영</v>
      </c>
      <c r="C952" s="24" t="str">
        <v>의왕시</v>
      </c>
      <c r="D952" s="24" t="str">
        <v>공장창고</v>
      </c>
      <c r="E952" s="26">
        <v>11</v>
      </c>
      <c r="F952" s="26">
        <v>11</v>
      </c>
      <c r="G952" s="26">
        <v>0</v>
      </c>
      <c r="H952" s="26">
        <v>0</v>
      </c>
      <c r="I952" s="26">
        <f>G952+H952</f>
        <v>0</v>
      </c>
      <c r="J952" s="26">
        <f>SUM(F952:H952)</f>
        <v>11</v>
      </c>
      <c r="K952" s="26">
        <f>E952-J952</f>
        <v>0</v>
      </c>
      <c r="L952" s="27">
        <v>4894330000</v>
      </c>
      <c r="M952" s="45">
        <v>1231.41</v>
      </c>
      <c r="N952" s="27">
        <v>444939091</v>
      </c>
      <c r="O952" s="27">
        <v>13139087</v>
      </c>
      <c r="P952" s="37">
        <f>IF(I952=0,0,H952/I952)</f>
        <v>0</v>
      </c>
    </row>
    <row r="953">
      <c r="A953" s="24" t="str">
        <v>2025-09</v>
      </c>
      <c r="B953" s="24" t="str">
        <v>비교 반영</v>
      </c>
      <c r="C953" s="24" t="str">
        <v>의왕시</v>
      </c>
      <c r="D953" s="24" t="str">
        <v>다가구 매매</v>
      </c>
      <c r="E953" s="26">
        <v>2</v>
      </c>
      <c r="F953" s="26">
        <v>2</v>
      </c>
      <c r="G953" s="26">
        <v>0</v>
      </c>
      <c r="H953" s="26">
        <v>0</v>
      </c>
      <c r="I953" s="26">
        <f>G953+H953</f>
        <v>0</v>
      </c>
      <c r="J953" s="26">
        <f>SUM(F953:H953)</f>
        <v>2</v>
      </c>
      <c r="K953" s="26">
        <f>E953-J953</f>
        <v>0</v>
      </c>
      <c r="L953" s="27">
        <v>4116450000</v>
      </c>
      <c r="M953" s="45">
        <v>838.41</v>
      </c>
      <c r="N953" s="27">
        <v>2058225000</v>
      </c>
      <c r="O953" s="27">
        <v>16230840</v>
      </c>
      <c r="P953" s="37">
        <f>IF(I953=0,0,H953/I953)</f>
        <v>0</v>
      </c>
    </row>
    <row r="954">
      <c r="A954" s="24" t="str">
        <v>2025-09</v>
      </c>
      <c r="B954" s="24" t="str">
        <v>비교 반영</v>
      </c>
      <c r="C954" s="24" t="str">
        <v>의왕시</v>
      </c>
      <c r="D954" s="24" t="str">
        <v>다가구 전월세</v>
      </c>
      <c r="E954" s="26">
        <v>92</v>
      </c>
      <c r="F954" s="26">
        <v>0</v>
      </c>
      <c r="G954" s="26">
        <v>26</v>
      </c>
      <c r="H954" s="26">
        <v>66</v>
      </c>
      <c r="I954" s="26">
        <f>G954+H954</f>
        <v>92</v>
      </c>
      <c r="J954" s="26">
        <f>SUM(F954:H954)</f>
        <v>92</v>
      </c>
      <c r="K954" s="26">
        <f>E954-J954</f>
        <v>0</v>
      </c>
      <c r="L954" s="27">
        <v>8888910000</v>
      </c>
      <c r="M954" s="45">
        <v>4768.939</v>
      </c>
      <c r="N954" s="27">
        <v>96618587</v>
      </c>
      <c r="O954" s="27">
        <v>6161711</v>
      </c>
      <c r="P954" s="37">
        <f>IF(I954=0,0,H954/I954)</f>
        <v>0.717391304347826</v>
      </c>
    </row>
    <row r="955">
      <c r="A955" s="24" t="str">
        <v>2025-09</v>
      </c>
      <c r="B955" s="24" t="str">
        <v>비교 반영</v>
      </c>
      <c r="C955" s="24" t="str">
        <v>의왕시</v>
      </c>
      <c r="D955" s="24" t="str">
        <v>다세대 매매</v>
      </c>
      <c r="E955" s="26">
        <v>17</v>
      </c>
      <c r="F955" s="26">
        <v>17</v>
      </c>
      <c r="G955" s="26">
        <v>0</v>
      </c>
      <c r="H955" s="26">
        <v>0</v>
      </c>
      <c r="I955" s="26">
        <f>G955+H955</f>
        <v>0</v>
      </c>
      <c r="J955" s="26">
        <f>SUM(F955:H955)</f>
        <v>17</v>
      </c>
      <c r="K955" s="26">
        <f>E955-J955</f>
        <v>0</v>
      </c>
      <c r="L955" s="27">
        <v>4835000000</v>
      </c>
      <c r="M955" s="45">
        <v>895.692</v>
      </c>
      <c r="N955" s="27">
        <v>284411765</v>
      </c>
      <c r="O955" s="27">
        <v>17844829</v>
      </c>
      <c r="P955" s="37">
        <f>IF(I955=0,0,H955/I955)</f>
        <v>0</v>
      </c>
    </row>
    <row r="956">
      <c r="A956" s="24" t="str">
        <v>2025-09</v>
      </c>
      <c r="B956" s="24" t="str">
        <v>비교 반영</v>
      </c>
      <c r="C956" s="24" t="str">
        <v>의왕시</v>
      </c>
      <c r="D956" s="24" t="str">
        <v>다세대 전월세</v>
      </c>
      <c r="E956" s="26">
        <v>78</v>
      </c>
      <c r="F956" s="26">
        <v>0</v>
      </c>
      <c r="G956" s="26">
        <v>30</v>
      </c>
      <c r="H956" s="26">
        <v>48</v>
      </c>
      <c r="I956" s="26">
        <f>G956+H956</f>
        <v>78</v>
      </c>
      <c r="J956" s="26">
        <f>SUM(F956:H956)</f>
        <v>78</v>
      </c>
      <c r="K956" s="26">
        <f>E956-J956</f>
        <v>0</v>
      </c>
      <c r="L956" s="27">
        <v>8615000000</v>
      </c>
      <c r="M956" s="45">
        <v>3156.273</v>
      </c>
      <c r="N956" s="27">
        <v>110448718</v>
      </c>
      <c r="O956" s="27">
        <v>9023091</v>
      </c>
      <c r="P956" s="37">
        <f>IF(I956=0,0,H956/I956)</f>
        <v>0.6153846153846154</v>
      </c>
    </row>
    <row r="957">
      <c r="A957" s="24" t="str">
        <v>2025-09</v>
      </c>
      <c r="B957" s="24" t="str">
        <v>비교 반영</v>
      </c>
      <c r="C957" s="24" t="str">
        <v>의왕시</v>
      </c>
      <c r="D957" s="24" t="str">
        <v>분양권</v>
      </c>
      <c r="E957" s="26">
        <v>29</v>
      </c>
      <c r="F957" s="26">
        <v>29</v>
      </c>
      <c r="G957" s="26">
        <v>0</v>
      </c>
      <c r="H957" s="26">
        <v>0</v>
      </c>
      <c r="I957" s="26">
        <f>G957+H957</f>
        <v>0</v>
      </c>
      <c r="J957" s="26">
        <f>SUM(F957:H957)</f>
        <v>29</v>
      </c>
      <c r="K957" s="26">
        <f>E957-J957</f>
        <v>0</v>
      </c>
      <c r="L957" s="27">
        <v>23294020000</v>
      </c>
      <c r="M957" s="45">
        <v>1806.753</v>
      </c>
      <c r="N957" s="27">
        <v>803242069</v>
      </c>
      <c r="O957" s="27">
        <v>42620669</v>
      </c>
      <c r="P957" s="37">
        <f>IF(I957=0,0,H957/I957)</f>
        <v>0</v>
      </c>
    </row>
    <row r="958">
      <c r="A958" s="24" t="str">
        <v>2025-09</v>
      </c>
      <c r="B958" s="24" t="str">
        <v>비교 반영</v>
      </c>
      <c r="C958" s="24" t="str">
        <v>의왕시</v>
      </c>
      <c r="D958" s="24" t="str">
        <v>상가</v>
      </c>
      <c r="E958" s="26">
        <v>10</v>
      </c>
      <c r="F958" s="26">
        <v>10</v>
      </c>
      <c r="G958" s="26">
        <v>0</v>
      </c>
      <c r="H958" s="26">
        <v>0</v>
      </c>
      <c r="I958" s="26">
        <f>G958+H958</f>
        <v>0</v>
      </c>
      <c r="J958" s="26">
        <f>SUM(F958:H958)</f>
        <v>10</v>
      </c>
      <c r="K958" s="26">
        <f>E958-J958</f>
        <v>0</v>
      </c>
      <c r="L958" s="27">
        <v>5343020000</v>
      </c>
      <c r="M958" s="45">
        <v>1653.02</v>
      </c>
      <c r="N958" s="27">
        <v>534302000</v>
      </c>
      <c r="O958" s="27">
        <v>10685216</v>
      </c>
      <c r="P958" s="37">
        <f>IF(I958=0,0,H958/I958)</f>
        <v>0</v>
      </c>
    </row>
    <row r="959">
      <c r="A959" s="24" t="str">
        <v>2025-09</v>
      </c>
      <c r="B959" s="24" t="str">
        <v>비교 반영</v>
      </c>
      <c r="C959" s="24" t="str">
        <v>의왕시</v>
      </c>
      <c r="D959" s="24" t="str">
        <v>아파트 매매</v>
      </c>
      <c r="E959" s="26">
        <v>212</v>
      </c>
      <c r="F959" s="26">
        <v>212</v>
      </c>
      <c r="G959" s="26">
        <v>0</v>
      </c>
      <c r="H959" s="26">
        <v>0</v>
      </c>
      <c r="I959" s="26">
        <f>G959+H959</f>
        <v>0</v>
      </c>
      <c r="J959" s="26">
        <f>SUM(F959:H959)</f>
        <v>212</v>
      </c>
      <c r="K959" s="26">
        <f>E959-J959</f>
        <v>0</v>
      </c>
      <c r="L959" s="27">
        <v>159976500000</v>
      </c>
      <c r="M959" s="45">
        <v>16835.168</v>
      </c>
      <c r="N959" s="27">
        <v>754606132</v>
      </c>
      <c r="O959" s="27">
        <v>31413285</v>
      </c>
      <c r="P959" s="37">
        <f>IF(I959=0,0,H959/I959)</f>
        <v>0</v>
      </c>
    </row>
    <row r="960">
      <c r="A960" s="24" t="str">
        <v>2025-09</v>
      </c>
      <c r="B960" s="24" t="str">
        <v>비교 반영</v>
      </c>
      <c r="C960" s="24" t="str">
        <v>의왕시</v>
      </c>
      <c r="D960" s="24" t="str">
        <v>아파트 전월세</v>
      </c>
      <c r="E960" s="26">
        <v>446</v>
      </c>
      <c r="F960" s="26">
        <v>0</v>
      </c>
      <c r="G960" s="26">
        <v>263</v>
      </c>
      <c r="H960" s="26">
        <v>183</v>
      </c>
      <c r="I960" s="26">
        <f>G960+H960</f>
        <v>446</v>
      </c>
      <c r="J960" s="26">
        <f>SUM(F960:H960)</f>
        <v>446</v>
      </c>
      <c r="K960" s="26">
        <f>E960-J960</f>
        <v>0</v>
      </c>
      <c r="L960" s="27">
        <v>151044330000</v>
      </c>
      <c r="M960" s="45">
        <v>31262.52</v>
      </c>
      <c r="N960" s="27">
        <v>338664417</v>
      </c>
      <c r="O960" s="27">
        <v>15971844</v>
      </c>
      <c r="P960" s="37">
        <f>IF(I960=0,0,H960/I960)</f>
        <v>0.4103139013452915</v>
      </c>
    </row>
    <row r="961">
      <c r="A961" s="24" t="str">
        <v>2025-09</v>
      </c>
      <c r="B961" s="24" t="str">
        <v>비교 반영</v>
      </c>
      <c r="C961" s="24" t="str">
        <v>의왕시</v>
      </c>
      <c r="D961" s="24" t="str">
        <v>오피스텔 매매</v>
      </c>
      <c r="E961" s="26">
        <v>8</v>
      </c>
      <c r="F961" s="26">
        <v>8</v>
      </c>
      <c r="G961" s="26">
        <v>0</v>
      </c>
      <c r="H961" s="26">
        <v>0</v>
      </c>
      <c r="I961" s="26">
        <f>G961+H961</f>
        <v>0</v>
      </c>
      <c r="J961" s="26">
        <f>SUM(F961:H961)</f>
        <v>8</v>
      </c>
      <c r="K961" s="26">
        <f>E961-J961</f>
        <v>0</v>
      </c>
      <c r="L961" s="27">
        <v>1367500000</v>
      </c>
      <c r="M961" s="45">
        <v>315.294</v>
      </c>
      <c r="N961" s="27">
        <v>170937500</v>
      </c>
      <c r="O961" s="27">
        <v>14337923</v>
      </c>
      <c r="P961" s="37">
        <f>IF(I961=0,0,H961/I961)</f>
        <v>0</v>
      </c>
    </row>
    <row r="962">
      <c r="A962" s="24" t="str">
        <v>2025-09</v>
      </c>
      <c r="B962" s="24" t="str">
        <v>비교 반영</v>
      </c>
      <c r="C962" s="24" t="str">
        <v>의왕시</v>
      </c>
      <c r="D962" s="24" t="str">
        <v>오피스텔 전월세</v>
      </c>
      <c r="E962" s="26">
        <v>26</v>
      </c>
      <c r="F962" s="26">
        <v>0</v>
      </c>
      <c r="G962" s="26">
        <v>4</v>
      </c>
      <c r="H962" s="26">
        <v>22</v>
      </c>
      <c r="I962" s="26">
        <f>G962+H962</f>
        <v>26</v>
      </c>
      <c r="J962" s="26">
        <f>SUM(F962:H962)</f>
        <v>26</v>
      </c>
      <c r="K962" s="26">
        <f>E962-J962</f>
        <v>0</v>
      </c>
      <c r="L962" s="27">
        <v>1464000000</v>
      </c>
      <c r="M962" s="45">
        <v>1002.02</v>
      </c>
      <c r="N962" s="27">
        <v>56307692</v>
      </c>
      <c r="O962" s="27">
        <v>4829913</v>
      </c>
      <c r="P962" s="37">
        <f>IF(I962=0,0,H962/I962)</f>
        <v>0.8461538461538461</v>
      </c>
    </row>
    <row r="963">
      <c r="A963" s="24" t="str">
        <v>2025-09</v>
      </c>
      <c r="B963" s="24" t="str">
        <v>비교 반영</v>
      </c>
      <c r="C963" s="24" t="str">
        <v>의왕시</v>
      </c>
      <c r="D963" s="24" t="str">
        <v>토지</v>
      </c>
      <c r="E963" s="26">
        <v>27</v>
      </c>
      <c r="F963" s="26">
        <v>27</v>
      </c>
      <c r="G963" s="26">
        <v>0</v>
      </c>
      <c r="H963" s="26">
        <v>0</v>
      </c>
      <c r="I963" s="26">
        <f>G963+H963</f>
        <v>0</v>
      </c>
      <c r="J963" s="26">
        <f>SUM(F963:H963)</f>
        <v>27</v>
      </c>
      <c r="K963" s="26">
        <f>E963-J963</f>
        <v>0</v>
      </c>
      <c r="L963" s="27">
        <v>4046300000</v>
      </c>
      <c r="M963" s="45">
        <v>13702.7</v>
      </c>
      <c r="N963" s="27">
        <v>149862963</v>
      </c>
      <c r="O963" s="27">
        <v>976172</v>
      </c>
      <c r="P963" s="37">
        <f>IF(I963=0,0,H963/I963)</f>
        <v>0</v>
      </c>
    </row>
    <row r="964">
      <c r="A964" s="24" t="str">
        <v>2025-09</v>
      </c>
      <c r="B964" s="24" t="str">
        <v>비교 반영</v>
      </c>
      <c r="C964" s="24" t="str">
        <v>의정부시</v>
      </c>
      <c r="D964" s="24" t="str">
        <v>공장창고</v>
      </c>
      <c r="E964" s="26">
        <v>5</v>
      </c>
      <c r="F964" s="26">
        <v>5</v>
      </c>
      <c r="G964" s="26">
        <v>0</v>
      </c>
      <c r="H964" s="26">
        <v>0</v>
      </c>
      <c r="I964" s="26">
        <f>G964+H964</f>
        <v>0</v>
      </c>
      <c r="J964" s="26">
        <f>SUM(F964:H964)</f>
        <v>5</v>
      </c>
      <c r="K964" s="26">
        <f>E964-J964</f>
        <v>0</v>
      </c>
      <c r="L964" s="27">
        <v>7813480000</v>
      </c>
      <c r="M964" s="45">
        <v>3247.32</v>
      </c>
      <c r="N964" s="27">
        <v>1562696000</v>
      </c>
      <c r="O964" s="27">
        <v>7954154</v>
      </c>
      <c r="P964" s="37">
        <f>IF(I964=0,0,H964/I964)</f>
        <v>0</v>
      </c>
    </row>
    <row r="965">
      <c r="A965" s="24" t="str">
        <v>2025-09</v>
      </c>
      <c r="B965" s="24" t="str">
        <v>비교 반영</v>
      </c>
      <c r="C965" s="24" t="str">
        <v>의정부시</v>
      </c>
      <c r="D965" s="24" t="str">
        <v>다가구 매매</v>
      </c>
      <c r="E965" s="26">
        <v>5</v>
      </c>
      <c r="F965" s="26">
        <v>5</v>
      </c>
      <c r="G965" s="26">
        <v>0</v>
      </c>
      <c r="H965" s="26">
        <v>0</v>
      </c>
      <c r="I965" s="26">
        <f>G965+H965</f>
        <v>0</v>
      </c>
      <c r="J965" s="26">
        <f>SUM(F965:H965)</f>
        <v>5</v>
      </c>
      <c r="K965" s="26">
        <f>E965-J965</f>
        <v>0</v>
      </c>
      <c r="L965" s="27">
        <v>2742400000</v>
      </c>
      <c r="M965" s="45">
        <v>682.23</v>
      </c>
      <c r="N965" s="27">
        <v>548480000</v>
      </c>
      <c r="O965" s="27">
        <v>13288458</v>
      </c>
      <c r="P965" s="37">
        <f>IF(I965=0,0,H965/I965)</f>
        <v>0</v>
      </c>
    </row>
    <row r="966">
      <c r="A966" s="24" t="str">
        <v>2025-09</v>
      </c>
      <c r="B966" s="24" t="str">
        <v>비교 반영</v>
      </c>
      <c r="C966" s="24" t="str">
        <v>의정부시</v>
      </c>
      <c r="D966" s="24" t="str">
        <v>다가구 전월세</v>
      </c>
      <c r="E966" s="26">
        <v>297</v>
      </c>
      <c r="F966" s="26">
        <v>0</v>
      </c>
      <c r="G966" s="26">
        <v>57</v>
      </c>
      <c r="H966" s="26">
        <v>240</v>
      </c>
      <c r="I966" s="26">
        <f>G966+H966</f>
        <v>297</v>
      </c>
      <c r="J966" s="26">
        <f>SUM(F966:H966)</f>
        <v>297</v>
      </c>
      <c r="K966" s="26">
        <f>E966-J966</f>
        <v>0</v>
      </c>
      <c r="L966" s="27">
        <v>6743100000</v>
      </c>
      <c r="M966" s="45">
        <v>14048.333</v>
      </c>
      <c r="N966" s="27">
        <v>22704040</v>
      </c>
      <c r="O966" s="27">
        <v>1586753</v>
      </c>
      <c r="P966" s="37">
        <f>IF(I966=0,0,H966/I966)</f>
        <v>0.8080808080808081</v>
      </c>
    </row>
    <row r="967">
      <c r="A967" s="24" t="str">
        <v>2025-09</v>
      </c>
      <c r="B967" s="24" t="str">
        <v>비교 반영</v>
      </c>
      <c r="C967" s="24" t="str">
        <v>의정부시</v>
      </c>
      <c r="D967" s="24" t="str">
        <v>다세대 매매</v>
      </c>
      <c r="E967" s="26">
        <v>55</v>
      </c>
      <c r="F967" s="26">
        <v>55</v>
      </c>
      <c r="G967" s="26">
        <v>0</v>
      </c>
      <c r="H967" s="26">
        <v>0</v>
      </c>
      <c r="I967" s="26">
        <f>G967+H967</f>
        <v>0</v>
      </c>
      <c r="J967" s="26">
        <f>SUM(F967:H967)</f>
        <v>55</v>
      </c>
      <c r="K967" s="26">
        <f>E967-J967</f>
        <v>0</v>
      </c>
      <c r="L967" s="27">
        <v>7467120000</v>
      </c>
      <c r="M967" s="45">
        <v>2499.56</v>
      </c>
      <c r="N967" s="27">
        <v>135765818</v>
      </c>
      <c r="O967" s="27">
        <v>9875615</v>
      </c>
      <c r="P967" s="37">
        <f>IF(I967=0,0,H967/I967)</f>
        <v>0</v>
      </c>
    </row>
    <row r="968">
      <c r="A968" s="24" t="str">
        <v>2025-09</v>
      </c>
      <c r="B968" s="24" t="str">
        <v>비교 반영</v>
      </c>
      <c r="C968" s="24" t="str">
        <v>의정부시</v>
      </c>
      <c r="D968" s="24" t="str">
        <v>다세대 전월세</v>
      </c>
      <c r="E968" s="26">
        <v>135</v>
      </c>
      <c r="F968" s="26">
        <v>0</v>
      </c>
      <c r="G968" s="26">
        <v>49</v>
      </c>
      <c r="H968" s="26">
        <v>86</v>
      </c>
      <c r="I968" s="26">
        <f>G968+H968</f>
        <v>135</v>
      </c>
      <c r="J968" s="26">
        <f>SUM(F968:H968)</f>
        <v>135</v>
      </c>
      <c r="K968" s="26">
        <f>E968-J968</f>
        <v>0</v>
      </c>
      <c r="L968" s="27">
        <v>7438900000</v>
      </c>
      <c r="M968" s="45">
        <v>6212.033</v>
      </c>
      <c r="N968" s="27">
        <v>55102963</v>
      </c>
      <c r="O968" s="27">
        <v>3958672</v>
      </c>
      <c r="P968" s="37">
        <f>IF(I968=0,0,H968/I968)</f>
        <v>0.6370370370370371</v>
      </c>
    </row>
    <row r="969">
      <c r="A969" s="24" t="str">
        <v>2025-09</v>
      </c>
      <c r="B969" s="24" t="str">
        <v>비교 반영</v>
      </c>
      <c r="C969" s="24" t="str">
        <v>의정부시</v>
      </c>
      <c r="D969" s="24" t="str">
        <v>분양권</v>
      </c>
      <c r="E969" s="26">
        <v>20</v>
      </c>
      <c r="F969" s="26">
        <v>20</v>
      </c>
      <c r="G969" s="26">
        <v>0</v>
      </c>
      <c r="H969" s="26">
        <v>0</v>
      </c>
      <c r="I969" s="26">
        <f>G969+H969</f>
        <v>0</v>
      </c>
      <c r="J969" s="26">
        <f>SUM(F969:H969)</f>
        <v>20</v>
      </c>
      <c r="K969" s="26">
        <f>E969-J969</f>
        <v>0</v>
      </c>
      <c r="L969" s="27">
        <v>11308450000</v>
      </c>
      <c r="M969" s="45">
        <v>1458.546</v>
      </c>
      <c r="N969" s="27">
        <v>565422500</v>
      </c>
      <c r="O969" s="27">
        <v>25630528</v>
      </c>
      <c r="P969" s="37">
        <f>IF(I969=0,0,H969/I969)</f>
        <v>0</v>
      </c>
    </row>
    <row r="970">
      <c r="A970" s="24" t="str">
        <v>2025-09</v>
      </c>
      <c r="B970" s="24" t="str">
        <v>비교 반영</v>
      </c>
      <c r="C970" s="24" t="str">
        <v>의정부시</v>
      </c>
      <c r="D970" s="24" t="str">
        <v>상가</v>
      </c>
      <c r="E970" s="26">
        <v>13</v>
      </c>
      <c r="F970" s="26">
        <v>13</v>
      </c>
      <c r="G970" s="26">
        <v>0</v>
      </c>
      <c r="H970" s="26">
        <v>0</v>
      </c>
      <c r="I970" s="26">
        <f>G970+H970</f>
        <v>0</v>
      </c>
      <c r="J970" s="26">
        <f>SUM(F970:H970)</f>
        <v>13</v>
      </c>
      <c r="K970" s="26">
        <f>E970-J970</f>
        <v>0</v>
      </c>
      <c r="L970" s="27">
        <v>20880320000</v>
      </c>
      <c r="M970" s="45">
        <v>4950.43</v>
      </c>
      <c r="N970" s="27">
        <v>1606178462</v>
      </c>
      <c r="O970" s="27">
        <v>13943405</v>
      </c>
      <c r="P970" s="37">
        <f>IF(I970=0,0,H970/I970)</f>
        <v>0</v>
      </c>
    </row>
    <row r="971">
      <c r="A971" s="24" t="str">
        <v>2025-09</v>
      </c>
      <c r="B971" s="24" t="str">
        <v>비교 반영</v>
      </c>
      <c r="C971" s="24" t="str">
        <v>의정부시</v>
      </c>
      <c r="D971" s="24" t="str">
        <v>아파트 매매</v>
      </c>
      <c r="E971" s="26">
        <v>385</v>
      </c>
      <c r="F971" s="26">
        <v>385</v>
      </c>
      <c r="G971" s="26">
        <v>0</v>
      </c>
      <c r="H971" s="26">
        <v>0</v>
      </c>
      <c r="I971" s="26">
        <f>G971+H971</f>
        <v>0</v>
      </c>
      <c r="J971" s="26">
        <f>SUM(F971:H971)</f>
        <v>385</v>
      </c>
      <c r="K971" s="26">
        <f>E971-J971</f>
        <v>0</v>
      </c>
      <c r="L971" s="27">
        <v>138002800000</v>
      </c>
      <c r="M971" s="45">
        <v>27402.895</v>
      </c>
      <c r="N971" s="27">
        <v>358448831</v>
      </c>
      <c r="O971" s="27">
        <v>16648153</v>
      </c>
      <c r="P971" s="37">
        <f>IF(I971=0,0,H971/I971)</f>
        <v>0</v>
      </c>
    </row>
    <row r="972">
      <c r="A972" s="24" t="str">
        <v>2025-09</v>
      </c>
      <c r="B972" s="24" t="str">
        <v>비교 반영</v>
      </c>
      <c r="C972" s="24" t="str">
        <v>의정부시</v>
      </c>
      <c r="D972" s="24" t="str">
        <v>아파트 전월세</v>
      </c>
      <c r="E972" s="26">
        <v>711</v>
      </c>
      <c r="F972" s="26">
        <v>0</v>
      </c>
      <c r="G972" s="26">
        <v>364</v>
      </c>
      <c r="H972" s="26">
        <v>347</v>
      </c>
      <c r="I972" s="26">
        <f>G972+H972</f>
        <v>711</v>
      </c>
      <c r="J972" s="26">
        <f>SUM(F972:H972)</f>
        <v>711</v>
      </c>
      <c r="K972" s="26">
        <f>E972-J972</f>
        <v>0</v>
      </c>
      <c r="L972" s="27">
        <v>101377710000</v>
      </c>
      <c r="M972" s="45">
        <v>44881.637</v>
      </c>
      <c r="N972" s="27">
        <v>142584684</v>
      </c>
      <c r="O972" s="27">
        <v>7467039</v>
      </c>
      <c r="P972" s="37">
        <f>IF(I972=0,0,H972/I972)</f>
        <v>0.4880450070323488</v>
      </c>
    </row>
    <row r="973">
      <c r="A973" s="24" t="str">
        <v>2025-09</v>
      </c>
      <c r="B973" s="24" t="str">
        <v>비교 반영</v>
      </c>
      <c r="C973" s="24" t="str">
        <v>의정부시</v>
      </c>
      <c r="D973" s="24" t="str">
        <v>오피스텔 매매</v>
      </c>
      <c r="E973" s="26">
        <v>22</v>
      </c>
      <c r="F973" s="26">
        <v>22</v>
      </c>
      <c r="G973" s="26">
        <v>0</v>
      </c>
      <c r="H973" s="26">
        <v>0</v>
      </c>
      <c r="I973" s="26">
        <f>G973+H973</f>
        <v>0</v>
      </c>
      <c r="J973" s="26">
        <f>SUM(F973:H973)</f>
        <v>22</v>
      </c>
      <c r="K973" s="26">
        <f>E973-J973</f>
        <v>0</v>
      </c>
      <c r="L973" s="27">
        <v>3417600000</v>
      </c>
      <c r="M973" s="45">
        <v>1175.215</v>
      </c>
      <c r="N973" s="27">
        <v>155345455</v>
      </c>
      <c r="O973" s="27">
        <v>9613433</v>
      </c>
      <c r="P973" s="37">
        <f>IF(I973=0,0,H973/I973)</f>
        <v>0</v>
      </c>
    </row>
    <row r="974">
      <c r="A974" s="24" t="str">
        <v>2025-09</v>
      </c>
      <c r="B974" s="24" t="str">
        <v>비교 반영</v>
      </c>
      <c r="C974" s="24" t="str">
        <v>의정부시</v>
      </c>
      <c r="D974" s="24" t="str">
        <v>오피스텔 전월세</v>
      </c>
      <c r="E974" s="26">
        <v>103</v>
      </c>
      <c r="F974" s="26">
        <v>0</v>
      </c>
      <c r="G974" s="26">
        <v>28</v>
      </c>
      <c r="H974" s="26">
        <v>75</v>
      </c>
      <c r="I974" s="26">
        <f>G974+H974</f>
        <v>103</v>
      </c>
      <c r="J974" s="26">
        <f>SUM(F974:H974)</f>
        <v>103</v>
      </c>
      <c r="K974" s="26">
        <f>E974-J974</f>
        <v>0</v>
      </c>
      <c r="L974" s="27">
        <v>5612300000</v>
      </c>
      <c r="M974" s="45">
        <v>4706.22</v>
      </c>
      <c r="N974" s="27">
        <v>54488350</v>
      </c>
      <c r="O974" s="27">
        <v>3942242</v>
      </c>
      <c r="P974" s="37">
        <f>IF(I974=0,0,H974/I974)</f>
        <v>0.7281553398058253</v>
      </c>
    </row>
    <row r="975">
      <c r="A975" s="24" t="str">
        <v>2025-09</v>
      </c>
      <c r="B975" s="24" t="str">
        <v>비교 반영</v>
      </c>
      <c r="C975" s="24" t="str">
        <v>의정부시</v>
      </c>
      <c r="D975" s="24" t="str">
        <v>토지</v>
      </c>
      <c r="E975" s="26">
        <v>24</v>
      </c>
      <c r="F975" s="26">
        <v>24</v>
      </c>
      <c r="G975" s="26">
        <v>0</v>
      </c>
      <c r="H975" s="26">
        <v>0</v>
      </c>
      <c r="I975" s="26">
        <f>G975+H975</f>
        <v>0</v>
      </c>
      <c r="J975" s="26">
        <f>SUM(F975:H975)</f>
        <v>24</v>
      </c>
      <c r="K975" s="26">
        <f>E975-J975</f>
        <v>0</v>
      </c>
      <c r="L975" s="27">
        <v>14326930000</v>
      </c>
      <c r="M975" s="45">
        <v>5736.35</v>
      </c>
      <c r="N975" s="27">
        <v>596955417</v>
      </c>
      <c r="O975" s="27">
        <v>8256426</v>
      </c>
      <c r="P975" s="37">
        <f>IF(I975=0,0,H975/I975)</f>
        <v>0</v>
      </c>
    </row>
    <row r="976">
      <c r="A976" s="24" t="str">
        <v>2025-09</v>
      </c>
      <c r="B976" s="24" t="str">
        <v>비교 반영</v>
      </c>
      <c r="C976" s="24" t="str">
        <v>이천시</v>
      </c>
      <c r="D976" s="24" t="str">
        <v>공장창고</v>
      </c>
      <c r="E976" s="26">
        <v>4</v>
      </c>
      <c r="F976" s="26">
        <v>4</v>
      </c>
      <c r="G976" s="26">
        <v>0</v>
      </c>
      <c r="H976" s="26">
        <v>0</v>
      </c>
      <c r="I976" s="26">
        <f>G976+H976</f>
        <v>0</v>
      </c>
      <c r="J976" s="26">
        <f>SUM(F976:H976)</f>
        <v>4</v>
      </c>
      <c r="K976" s="26">
        <f>E976-J976</f>
        <v>0</v>
      </c>
      <c r="L976" s="27">
        <v>10292240000</v>
      </c>
      <c r="M976" s="45">
        <v>4926.77</v>
      </c>
      <c r="N976" s="27">
        <v>2573060000</v>
      </c>
      <c r="O976" s="27">
        <v>6905931</v>
      </c>
      <c r="P976" s="37">
        <f>IF(I976=0,0,H976/I976)</f>
        <v>0</v>
      </c>
    </row>
    <row r="977">
      <c r="A977" s="24" t="str">
        <v>2025-09</v>
      </c>
      <c r="B977" s="24" t="str">
        <v>비교 반영</v>
      </c>
      <c r="C977" s="24" t="str">
        <v>이천시</v>
      </c>
      <c r="D977" s="24" t="str">
        <v>다가구 매매</v>
      </c>
      <c r="E977" s="26">
        <v>22</v>
      </c>
      <c r="F977" s="26">
        <v>22</v>
      </c>
      <c r="G977" s="26">
        <v>0</v>
      </c>
      <c r="H977" s="26">
        <v>0</v>
      </c>
      <c r="I977" s="26">
        <f>G977+H977</f>
        <v>0</v>
      </c>
      <c r="J977" s="26">
        <f>SUM(F977:H977)</f>
        <v>22</v>
      </c>
      <c r="K977" s="26">
        <f>E977-J977</f>
        <v>0</v>
      </c>
      <c r="L977" s="27">
        <v>7234620000</v>
      </c>
      <c r="M977" s="45">
        <v>2807.02</v>
      </c>
      <c r="N977" s="27">
        <v>328846364</v>
      </c>
      <c r="O977" s="27">
        <v>8520103</v>
      </c>
      <c r="P977" s="37">
        <f>IF(I977=0,0,H977/I977)</f>
        <v>0</v>
      </c>
    </row>
    <row r="978">
      <c r="A978" s="24" t="str">
        <v>2025-09</v>
      </c>
      <c r="B978" s="24" t="str">
        <v>비교 반영</v>
      </c>
      <c r="C978" s="24" t="str">
        <v>이천시</v>
      </c>
      <c r="D978" s="24" t="str">
        <v>다가구 전월세</v>
      </c>
      <c r="E978" s="26">
        <v>299</v>
      </c>
      <c r="F978" s="26">
        <v>0</v>
      </c>
      <c r="G978" s="26">
        <v>33</v>
      </c>
      <c r="H978" s="26">
        <v>266</v>
      </c>
      <c r="I978" s="26">
        <f>G978+H978</f>
        <v>299</v>
      </c>
      <c r="J978" s="26">
        <f>SUM(F978:H978)</f>
        <v>299</v>
      </c>
      <c r="K978" s="26">
        <f>E978-J978</f>
        <v>0</v>
      </c>
      <c r="L978" s="27">
        <v>5939200000</v>
      </c>
      <c r="M978" s="45">
        <v>11168.107</v>
      </c>
      <c r="N978" s="27">
        <v>19863545</v>
      </c>
      <c r="O978" s="27">
        <v>1758017</v>
      </c>
      <c r="P978" s="37">
        <f>IF(I978=0,0,H978/I978)</f>
        <v>0.8896321070234113</v>
      </c>
    </row>
    <row r="979">
      <c r="A979" s="24" t="str">
        <v>2025-09</v>
      </c>
      <c r="B979" s="24" t="str">
        <v>비교 반영</v>
      </c>
      <c r="C979" s="24" t="str">
        <v>이천시</v>
      </c>
      <c r="D979" s="24" t="str">
        <v>다세대 매매</v>
      </c>
      <c r="E979" s="26">
        <v>36</v>
      </c>
      <c r="F979" s="26">
        <v>36</v>
      </c>
      <c r="G979" s="26">
        <v>0</v>
      </c>
      <c r="H979" s="26">
        <v>0</v>
      </c>
      <c r="I979" s="26">
        <f>G979+H979</f>
        <v>0</v>
      </c>
      <c r="J979" s="26">
        <f>SUM(F979:H979)</f>
        <v>36</v>
      </c>
      <c r="K979" s="26">
        <f>E979-J979</f>
        <v>0</v>
      </c>
      <c r="L979" s="27">
        <v>4110220000</v>
      </c>
      <c r="M979" s="45">
        <v>1944.203</v>
      </c>
      <c r="N979" s="27">
        <v>114172778</v>
      </c>
      <c r="O979" s="27">
        <v>6988727</v>
      </c>
      <c r="P979" s="37">
        <f>IF(I979=0,0,H979/I979)</f>
        <v>0</v>
      </c>
    </row>
    <row r="980">
      <c r="A980" s="24" t="str">
        <v>2025-09</v>
      </c>
      <c r="B980" s="24" t="str">
        <v>비교 반영</v>
      </c>
      <c r="C980" s="24" t="str">
        <v>이천시</v>
      </c>
      <c r="D980" s="24" t="str">
        <v>다세대 전월세</v>
      </c>
      <c r="E980" s="26">
        <v>98</v>
      </c>
      <c r="F980" s="26">
        <v>0</v>
      </c>
      <c r="G980" s="26">
        <v>12</v>
      </c>
      <c r="H980" s="26">
        <v>86</v>
      </c>
      <c r="I980" s="26">
        <f>G980+H980</f>
        <v>98</v>
      </c>
      <c r="J980" s="26">
        <f>SUM(F980:H980)</f>
        <v>98</v>
      </c>
      <c r="K980" s="26">
        <f>E980-J980</f>
        <v>0</v>
      </c>
      <c r="L980" s="27">
        <v>2394770000</v>
      </c>
      <c r="M980" s="45">
        <v>4690.48</v>
      </c>
      <c r="N980" s="27">
        <v>24436429</v>
      </c>
      <c r="O980" s="27">
        <v>1687801</v>
      </c>
      <c r="P980" s="37">
        <f>IF(I980=0,0,H980/I980)</f>
        <v>0.8775510204081632</v>
      </c>
    </row>
    <row r="981">
      <c r="A981" s="24" t="str">
        <v>2025-09</v>
      </c>
      <c r="B981" s="24" t="str">
        <v>비교 반영</v>
      </c>
      <c r="C981" s="24" t="str">
        <v>이천시</v>
      </c>
      <c r="D981" s="24" t="str">
        <v>분양권</v>
      </c>
      <c r="E981" s="26">
        <v>10</v>
      </c>
      <c r="F981" s="26">
        <v>10</v>
      </c>
      <c r="G981" s="26">
        <v>0</v>
      </c>
      <c r="H981" s="26">
        <v>0</v>
      </c>
      <c r="I981" s="26">
        <f>G981+H981</f>
        <v>0</v>
      </c>
      <c r="J981" s="26">
        <f>SUM(F981:H981)</f>
        <v>10</v>
      </c>
      <c r="K981" s="26">
        <f>E981-J981</f>
        <v>0</v>
      </c>
      <c r="L981" s="27">
        <v>5974230000</v>
      </c>
      <c r="M981" s="45">
        <v>935.971</v>
      </c>
      <c r="N981" s="27">
        <v>597423000</v>
      </c>
      <c r="O981" s="27">
        <v>21100568</v>
      </c>
      <c r="P981" s="37">
        <f>IF(I981=0,0,H981/I981)</f>
        <v>0</v>
      </c>
    </row>
    <row r="982">
      <c r="A982" s="24" t="str">
        <v>2025-09</v>
      </c>
      <c r="B982" s="24" t="str">
        <v>비교 반영</v>
      </c>
      <c r="C982" s="24" t="str">
        <v>이천시</v>
      </c>
      <c r="D982" s="24" t="str">
        <v>상가</v>
      </c>
      <c r="E982" s="26">
        <v>6</v>
      </c>
      <c r="F982" s="26">
        <v>6</v>
      </c>
      <c r="G982" s="26">
        <v>0</v>
      </c>
      <c r="H982" s="26">
        <v>0</v>
      </c>
      <c r="I982" s="26">
        <f>G982+H982</f>
        <v>0</v>
      </c>
      <c r="J982" s="26">
        <f>SUM(F982:H982)</f>
        <v>6</v>
      </c>
      <c r="K982" s="26">
        <f>E982-J982</f>
        <v>0</v>
      </c>
      <c r="L982" s="27">
        <v>2747140000</v>
      </c>
      <c r="M982" s="45">
        <v>1145.3</v>
      </c>
      <c r="N982" s="27">
        <v>457856667</v>
      </c>
      <c r="O982" s="27">
        <v>7929324</v>
      </c>
      <c r="P982" s="37">
        <f>IF(I982=0,0,H982/I982)</f>
        <v>0</v>
      </c>
    </row>
    <row r="983">
      <c r="A983" s="24" t="str">
        <v>2025-09</v>
      </c>
      <c r="B983" s="24" t="str">
        <v>비교 반영</v>
      </c>
      <c r="C983" s="24" t="str">
        <v>이천시</v>
      </c>
      <c r="D983" s="24" t="str">
        <v>아파트 매매</v>
      </c>
      <c r="E983" s="26">
        <v>116</v>
      </c>
      <c r="F983" s="26">
        <v>116</v>
      </c>
      <c r="G983" s="26">
        <v>0</v>
      </c>
      <c r="H983" s="26">
        <v>0</v>
      </c>
      <c r="I983" s="26">
        <f>G983+H983</f>
        <v>0</v>
      </c>
      <c r="J983" s="26">
        <f>SUM(F983:H983)</f>
        <v>116</v>
      </c>
      <c r="K983" s="26">
        <f>E983-J983</f>
        <v>0</v>
      </c>
      <c r="L983" s="27">
        <v>28097240000</v>
      </c>
      <c r="M983" s="45">
        <v>8290.264</v>
      </c>
      <c r="N983" s="27">
        <v>242217586</v>
      </c>
      <c r="O983" s="27">
        <v>11203917</v>
      </c>
      <c r="P983" s="37">
        <f>IF(I983=0,0,H983/I983)</f>
        <v>0</v>
      </c>
    </row>
    <row r="984">
      <c r="A984" s="24" t="str">
        <v>2025-09</v>
      </c>
      <c r="B984" s="24" t="str">
        <v>비교 반영</v>
      </c>
      <c r="C984" s="24" t="str">
        <v>이천시</v>
      </c>
      <c r="D984" s="24" t="str">
        <v>아파트 전월세</v>
      </c>
      <c r="E984" s="26">
        <v>263</v>
      </c>
      <c r="F984" s="26">
        <v>0</v>
      </c>
      <c r="G984" s="26">
        <v>115</v>
      </c>
      <c r="H984" s="26">
        <v>148</v>
      </c>
      <c r="I984" s="26">
        <f>G984+H984</f>
        <v>263</v>
      </c>
      <c r="J984" s="26">
        <f>SUM(F984:H984)</f>
        <v>263</v>
      </c>
      <c r="K984" s="26">
        <f>E984-J984</f>
        <v>0</v>
      </c>
      <c r="L984" s="27">
        <v>29540270000</v>
      </c>
      <c r="M984" s="45">
        <v>17886.335</v>
      </c>
      <c r="N984" s="27">
        <v>112320418</v>
      </c>
      <c r="O984" s="27">
        <v>5459687</v>
      </c>
      <c r="P984" s="37">
        <f>IF(I984=0,0,H984/I984)</f>
        <v>0.5627376425855514</v>
      </c>
    </row>
    <row r="985">
      <c r="A985" s="24" t="str">
        <v>2025-09</v>
      </c>
      <c r="B985" s="24" t="str">
        <v>비교 반영</v>
      </c>
      <c r="C985" s="24" t="str">
        <v>이천시</v>
      </c>
      <c r="D985" s="24" t="str">
        <v>오피스텔 매매</v>
      </c>
      <c r="E985" s="26">
        <v>7</v>
      </c>
      <c r="F985" s="26">
        <v>7</v>
      </c>
      <c r="G985" s="26">
        <v>0</v>
      </c>
      <c r="H985" s="26">
        <v>0</v>
      </c>
      <c r="I985" s="26">
        <f>G985+H985</f>
        <v>0</v>
      </c>
      <c r="J985" s="26">
        <f>SUM(F985:H985)</f>
        <v>7</v>
      </c>
      <c r="K985" s="26">
        <f>E985-J985</f>
        <v>0</v>
      </c>
      <c r="L985" s="27">
        <v>808500000</v>
      </c>
      <c r="M985" s="45">
        <v>215.848</v>
      </c>
      <c r="N985" s="27">
        <v>115500000</v>
      </c>
      <c r="O985" s="27">
        <v>12382450</v>
      </c>
      <c r="P985" s="37">
        <f>IF(I985=0,0,H985/I985)</f>
        <v>0</v>
      </c>
    </row>
    <row r="986">
      <c r="A986" s="24" t="str">
        <v>2025-09</v>
      </c>
      <c r="B986" s="24" t="str">
        <v>비교 반영</v>
      </c>
      <c r="C986" s="24" t="str">
        <v>이천시</v>
      </c>
      <c r="D986" s="24" t="str">
        <v>오피스텔 전월세</v>
      </c>
      <c r="E986" s="26">
        <v>48</v>
      </c>
      <c r="F986" s="26">
        <v>0</v>
      </c>
      <c r="G986" s="26">
        <v>14</v>
      </c>
      <c r="H986" s="26">
        <v>34</v>
      </c>
      <c r="I986" s="26">
        <f>G986+H986</f>
        <v>48</v>
      </c>
      <c r="J986" s="26">
        <f>SUM(F986:H986)</f>
        <v>48</v>
      </c>
      <c r="K986" s="26">
        <f>E986-J986</f>
        <v>0</v>
      </c>
      <c r="L986" s="27">
        <v>1962000000</v>
      </c>
      <c r="M986" s="45">
        <v>1471.18</v>
      </c>
      <c r="N986" s="27">
        <v>40875000</v>
      </c>
      <c r="O986" s="27">
        <v>4408672</v>
      </c>
      <c r="P986" s="37">
        <f>IF(I986=0,0,H986/I986)</f>
        <v>0.7083333333333334</v>
      </c>
    </row>
    <row r="987">
      <c r="A987" s="24" t="str">
        <v>2025-09</v>
      </c>
      <c r="B987" s="24" t="str">
        <v>비교 반영</v>
      </c>
      <c r="C987" s="24" t="str">
        <v>이천시</v>
      </c>
      <c r="D987" s="24" t="str">
        <v>토지</v>
      </c>
      <c r="E987" s="26">
        <v>269</v>
      </c>
      <c r="F987" s="26">
        <v>269</v>
      </c>
      <c r="G987" s="26">
        <v>0</v>
      </c>
      <c r="H987" s="26">
        <v>0</v>
      </c>
      <c r="I987" s="26">
        <f>G987+H987</f>
        <v>0</v>
      </c>
      <c r="J987" s="26">
        <f>SUM(F987:H987)</f>
        <v>269</v>
      </c>
      <c r="K987" s="26">
        <f>E987-J987</f>
        <v>0</v>
      </c>
      <c r="L987" s="27">
        <v>37573580000</v>
      </c>
      <c r="M987" s="45">
        <v>279749.26</v>
      </c>
      <c r="N987" s="27">
        <v>139678736</v>
      </c>
      <c r="O987" s="27">
        <v>444005</v>
      </c>
      <c r="P987" s="37">
        <f>IF(I987=0,0,H987/I987)</f>
        <v>0</v>
      </c>
    </row>
    <row r="988">
      <c r="A988" s="24" t="str">
        <v>2025-09</v>
      </c>
      <c r="B988" s="24" t="str">
        <v>비교 반영</v>
      </c>
      <c r="C988" s="24" t="str">
        <v>파주시</v>
      </c>
      <c r="D988" s="24" t="str">
        <v>공장창고</v>
      </c>
      <c r="E988" s="26">
        <v>9</v>
      </c>
      <c r="F988" s="26">
        <v>9</v>
      </c>
      <c r="G988" s="26">
        <v>0</v>
      </c>
      <c r="H988" s="26">
        <v>0</v>
      </c>
      <c r="I988" s="26">
        <f>G988+H988</f>
        <v>0</v>
      </c>
      <c r="J988" s="26">
        <f>SUM(F988:H988)</f>
        <v>9</v>
      </c>
      <c r="K988" s="26">
        <f>E988-J988</f>
        <v>0</v>
      </c>
      <c r="L988" s="27">
        <v>13890800000</v>
      </c>
      <c r="M988" s="45">
        <v>9487.15</v>
      </c>
      <c r="N988" s="27">
        <v>1543422222</v>
      </c>
      <c r="O988" s="27">
        <v>4840231</v>
      </c>
      <c r="P988" s="37">
        <f>IF(I988=0,0,H988/I988)</f>
        <v>0</v>
      </c>
    </row>
    <row r="989">
      <c r="A989" s="24" t="str">
        <v>2025-09</v>
      </c>
      <c r="B989" s="24" t="str">
        <v>비교 반영</v>
      </c>
      <c r="C989" s="24" t="str">
        <v>파주시</v>
      </c>
      <c r="D989" s="24" t="str">
        <v>다가구 매매</v>
      </c>
      <c r="E989" s="26">
        <v>19</v>
      </c>
      <c r="F989" s="26">
        <v>19</v>
      </c>
      <c r="G989" s="26">
        <v>0</v>
      </c>
      <c r="H989" s="26">
        <v>0</v>
      </c>
      <c r="I989" s="26">
        <f>G989+H989</f>
        <v>0</v>
      </c>
      <c r="J989" s="26">
        <f>SUM(F989:H989)</f>
        <v>19</v>
      </c>
      <c r="K989" s="26">
        <f>E989-J989</f>
        <v>0</v>
      </c>
      <c r="L989" s="27">
        <v>12959630000</v>
      </c>
      <c r="M989" s="45">
        <v>4494.18</v>
      </c>
      <c r="N989" s="27">
        <v>682085789</v>
      </c>
      <c r="O989" s="27">
        <v>9532718</v>
      </c>
      <c r="P989" s="37">
        <f>IF(I989=0,0,H989/I989)</f>
        <v>0</v>
      </c>
    </row>
    <row r="990">
      <c r="A990" s="24" t="str">
        <v>2025-09</v>
      </c>
      <c r="B990" s="24" t="str">
        <v>비교 반영</v>
      </c>
      <c r="C990" s="24" t="str">
        <v>파주시</v>
      </c>
      <c r="D990" s="24" t="str">
        <v>다가구 전월세</v>
      </c>
      <c r="E990" s="26">
        <v>315</v>
      </c>
      <c r="F990" s="26">
        <v>0</v>
      </c>
      <c r="G990" s="26">
        <v>88</v>
      </c>
      <c r="H990" s="26">
        <v>227</v>
      </c>
      <c r="I990" s="26">
        <f>G990+H990</f>
        <v>315</v>
      </c>
      <c r="J990" s="26">
        <f>SUM(F990:H990)</f>
        <v>315</v>
      </c>
      <c r="K990" s="26">
        <f>E990-J990</f>
        <v>0</v>
      </c>
      <c r="L990" s="27">
        <v>16708100000</v>
      </c>
      <c r="M990" s="45">
        <v>16906.494</v>
      </c>
      <c r="N990" s="27">
        <v>53041587</v>
      </c>
      <c r="O990" s="27">
        <v>3266992</v>
      </c>
      <c r="P990" s="37">
        <f>IF(I990=0,0,H990/I990)</f>
        <v>0.7206349206349206</v>
      </c>
    </row>
    <row r="991">
      <c r="A991" s="24" t="str">
        <v>2025-09</v>
      </c>
      <c r="B991" s="24" t="str">
        <v>비교 반영</v>
      </c>
      <c r="C991" s="24" t="str">
        <v>파주시</v>
      </c>
      <c r="D991" s="24" t="str">
        <v>다세대 매매</v>
      </c>
      <c r="E991" s="26">
        <v>72</v>
      </c>
      <c r="F991" s="26">
        <v>72</v>
      </c>
      <c r="G991" s="26">
        <v>0</v>
      </c>
      <c r="H991" s="26">
        <v>0</v>
      </c>
      <c r="I991" s="26">
        <f>G991+H991</f>
        <v>0</v>
      </c>
      <c r="J991" s="26">
        <f>SUM(F991:H991)</f>
        <v>72</v>
      </c>
      <c r="K991" s="26">
        <f>E991-J991</f>
        <v>0</v>
      </c>
      <c r="L991" s="27">
        <v>14008200000</v>
      </c>
      <c r="M991" s="45">
        <v>4196.631</v>
      </c>
      <c r="N991" s="27">
        <v>194558333</v>
      </c>
      <c r="O991" s="27">
        <v>11034589</v>
      </c>
      <c r="P991" s="37">
        <f>IF(I991=0,0,H991/I991)</f>
        <v>0</v>
      </c>
    </row>
    <row r="992">
      <c r="A992" s="24" t="str">
        <v>2025-09</v>
      </c>
      <c r="B992" s="24" t="str">
        <v>비교 반영</v>
      </c>
      <c r="C992" s="24" t="str">
        <v>파주시</v>
      </c>
      <c r="D992" s="24" t="str">
        <v>다세대 전월세</v>
      </c>
      <c r="E992" s="26">
        <v>139</v>
      </c>
      <c r="F992" s="26">
        <v>0</v>
      </c>
      <c r="G992" s="26">
        <v>40</v>
      </c>
      <c r="H992" s="26">
        <v>99</v>
      </c>
      <c r="I992" s="26">
        <f>G992+H992</f>
        <v>139</v>
      </c>
      <c r="J992" s="26">
        <f>SUM(F992:H992)</f>
        <v>139</v>
      </c>
      <c r="K992" s="26">
        <f>E992-J992</f>
        <v>0</v>
      </c>
      <c r="L992" s="27">
        <v>6900000000</v>
      </c>
      <c r="M992" s="45">
        <v>7534.4</v>
      </c>
      <c r="N992" s="27">
        <v>49640288</v>
      </c>
      <c r="O992" s="27">
        <v>3027436</v>
      </c>
      <c r="P992" s="37">
        <f>IF(I992=0,0,H992/I992)</f>
        <v>0.7122302158273381</v>
      </c>
    </row>
    <row r="993">
      <c r="A993" s="24" t="str">
        <v>2025-09</v>
      </c>
      <c r="B993" s="24" t="str">
        <v>비교 반영</v>
      </c>
      <c r="C993" s="24" t="str">
        <v>파주시</v>
      </c>
      <c r="D993" s="24" t="str">
        <v>분양권</v>
      </c>
      <c r="E993" s="26">
        <v>1</v>
      </c>
      <c r="F993" s="26">
        <v>1</v>
      </c>
      <c r="G993" s="26">
        <v>0</v>
      </c>
      <c r="H993" s="26">
        <v>0</v>
      </c>
      <c r="I993" s="26">
        <f>G993+H993</f>
        <v>0</v>
      </c>
      <c r="J993" s="26">
        <f>SUM(F993:H993)</f>
        <v>1</v>
      </c>
      <c r="K993" s="26">
        <f>E993-J993</f>
        <v>0</v>
      </c>
      <c r="L993" s="27">
        <v>333650000</v>
      </c>
      <c r="M993" s="45">
        <v>59.478</v>
      </c>
      <c r="N993" s="27">
        <v>333650000</v>
      </c>
      <c r="O993" s="27">
        <v>18544254</v>
      </c>
      <c r="P993" s="37">
        <f>IF(I993=0,0,H993/I993)</f>
        <v>0</v>
      </c>
    </row>
    <row r="994">
      <c r="A994" s="24" t="str">
        <v>2025-09</v>
      </c>
      <c r="B994" s="24" t="str">
        <v>비교 반영</v>
      </c>
      <c r="C994" s="24" t="str">
        <v>파주시</v>
      </c>
      <c r="D994" s="24" t="str">
        <v>상가</v>
      </c>
      <c r="E994" s="26">
        <v>56</v>
      </c>
      <c r="F994" s="26">
        <v>56</v>
      </c>
      <c r="G994" s="26">
        <v>0</v>
      </c>
      <c r="H994" s="26">
        <v>0</v>
      </c>
      <c r="I994" s="26">
        <f>G994+H994</f>
        <v>0</v>
      </c>
      <c r="J994" s="26">
        <f>SUM(F994:H994)</f>
        <v>56</v>
      </c>
      <c r="K994" s="26">
        <f>E994-J994</f>
        <v>0</v>
      </c>
      <c r="L994" s="27">
        <v>17581400000</v>
      </c>
      <c r="M994" s="45">
        <v>6427.52</v>
      </c>
      <c r="N994" s="27">
        <v>313953571</v>
      </c>
      <c r="O994" s="27">
        <v>9042419</v>
      </c>
      <c r="P994" s="37">
        <f>IF(I994=0,0,H994/I994)</f>
        <v>0</v>
      </c>
    </row>
    <row r="995">
      <c r="A995" s="24" t="str">
        <v>2025-09</v>
      </c>
      <c r="B995" s="24" t="str">
        <v>비교 반영</v>
      </c>
      <c r="C995" s="24" t="str">
        <v>파주시</v>
      </c>
      <c r="D995" s="24" t="str">
        <v>아파트 매매</v>
      </c>
      <c r="E995" s="26">
        <v>315</v>
      </c>
      <c r="F995" s="26">
        <v>315</v>
      </c>
      <c r="G995" s="26">
        <v>0</v>
      </c>
      <c r="H995" s="26">
        <v>0</v>
      </c>
      <c r="I995" s="26">
        <f>G995+H995</f>
        <v>0</v>
      </c>
      <c r="J995" s="26">
        <f>SUM(F995:H995)</f>
        <v>315</v>
      </c>
      <c r="K995" s="26">
        <f>E995-J995</f>
        <v>0</v>
      </c>
      <c r="L995" s="27">
        <v>118643810000</v>
      </c>
      <c r="M995" s="45">
        <v>24955.498</v>
      </c>
      <c r="N995" s="27">
        <v>376647016</v>
      </c>
      <c r="O995" s="27">
        <v>15716414</v>
      </c>
      <c r="P995" s="37">
        <f>IF(I995=0,0,H995/I995)</f>
        <v>0</v>
      </c>
    </row>
    <row r="996">
      <c r="A996" s="24" t="str">
        <v>2025-09</v>
      </c>
      <c r="B996" s="24" t="str">
        <v>비교 반영</v>
      </c>
      <c r="C996" s="24" t="str">
        <v>파주시</v>
      </c>
      <c r="D996" s="24" t="str">
        <v>아파트 전월세</v>
      </c>
      <c r="E996" s="26">
        <v>1040</v>
      </c>
      <c r="F996" s="26">
        <v>0</v>
      </c>
      <c r="G996" s="26">
        <v>438</v>
      </c>
      <c r="H996" s="26">
        <v>602</v>
      </c>
      <c r="I996" s="26">
        <f>G996+H996</f>
        <v>1040</v>
      </c>
      <c r="J996" s="26">
        <f>SUM(F996:H996)</f>
        <v>1040</v>
      </c>
      <c r="K996" s="26">
        <f>E996-J996</f>
        <v>0</v>
      </c>
      <c r="L996" s="27">
        <v>145176850000</v>
      </c>
      <c r="M996" s="45">
        <v>73809.774</v>
      </c>
      <c r="N996" s="27">
        <v>139593125</v>
      </c>
      <c r="O996" s="27">
        <v>6502167</v>
      </c>
      <c r="P996" s="37">
        <f>IF(I996=0,0,H996/I996)</f>
        <v>0.5788461538461539</v>
      </c>
    </row>
    <row r="997">
      <c r="A997" s="24" t="str">
        <v>2025-09</v>
      </c>
      <c r="B997" s="24" t="str">
        <v>비교 반영</v>
      </c>
      <c r="C997" s="24" t="str">
        <v>파주시</v>
      </c>
      <c r="D997" s="24" t="str">
        <v>오피스텔 매매</v>
      </c>
      <c r="E997" s="26">
        <v>19</v>
      </c>
      <c r="F997" s="26">
        <v>19</v>
      </c>
      <c r="G997" s="26">
        <v>0</v>
      </c>
      <c r="H997" s="26">
        <v>0</v>
      </c>
      <c r="I997" s="26">
        <f>G997+H997</f>
        <v>0</v>
      </c>
      <c r="J997" s="26">
        <f>SUM(F997:H997)</f>
        <v>19</v>
      </c>
      <c r="K997" s="26">
        <f>E997-J997</f>
        <v>0</v>
      </c>
      <c r="L997" s="27">
        <v>1999950000</v>
      </c>
      <c r="M997" s="45">
        <v>485.265</v>
      </c>
      <c r="N997" s="27">
        <v>105260526</v>
      </c>
      <c r="O997" s="27">
        <v>13624318</v>
      </c>
      <c r="P997" s="37">
        <f>IF(I997=0,0,H997/I997)</f>
        <v>0</v>
      </c>
    </row>
    <row r="998">
      <c r="A998" s="24" t="str">
        <v>2025-09</v>
      </c>
      <c r="B998" s="24" t="str">
        <v>비교 반영</v>
      </c>
      <c r="C998" s="24" t="str">
        <v>파주시</v>
      </c>
      <c r="D998" s="24" t="str">
        <v>오피스텔 전월세</v>
      </c>
      <c r="E998" s="26">
        <v>170</v>
      </c>
      <c r="F998" s="26">
        <v>0</v>
      </c>
      <c r="G998" s="26">
        <v>40</v>
      </c>
      <c r="H998" s="26">
        <v>130</v>
      </c>
      <c r="I998" s="26">
        <f>G998+H998</f>
        <v>170</v>
      </c>
      <c r="J998" s="26">
        <f>SUM(F998:H998)</f>
        <v>170</v>
      </c>
      <c r="K998" s="26">
        <f>E998-J998</f>
        <v>0</v>
      </c>
      <c r="L998" s="27">
        <v>6845400000</v>
      </c>
      <c r="M998" s="45">
        <v>4551.33</v>
      </c>
      <c r="N998" s="27">
        <v>40267059</v>
      </c>
      <c r="O998" s="27">
        <v>4972046</v>
      </c>
      <c r="P998" s="37">
        <f>IF(I998=0,0,H998/I998)</f>
        <v>0.7647058823529411</v>
      </c>
    </row>
    <row r="999">
      <c r="A999" s="24" t="str">
        <v>2025-09</v>
      </c>
      <c r="B999" s="24" t="str">
        <v>비교 반영</v>
      </c>
      <c r="C999" s="24" t="str">
        <v>파주시</v>
      </c>
      <c r="D999" s="24" t="str">
        <v>토지</v>
      </c>
      <c r="E999" s="26">
        <v>288</v>
      </c>
      <c r="F999" s="26">
        <v>288</v>
      </c>
      <c r="G999" s="26">
        <v>0</v>
      </c>
      <c r="H999" s="26">
        <v>0</v>
      </c>
      <c r="I999" s="26">
        <f>G999+H999</f>
        <v>0</v>
      </c>
      <c r="J999" s="26">
        <f>SUM(F999:H999)</f>
        <v>288</v>
      </c>
      <c r="K999" s="26">
        <f>E999-J999</f>
        <v>0</v>
      </c>
      <c r="L999" s="27">
        <v>46761020000</v>
      </c>
      <c r="M999" s="45">
        <v>262251.8</v>
      </c>
      <c r="N999" s="27">
        <v>162364653</v>
      </c>
      <c r="O999" s="27">
        <v>589441</v>
      </c>
      <c r="P999" s="37">
        <f>IF(I999=0,0,H999/I999)</f>
        <v>0</v>
      </c>
    </row>
    <row r="1000">
      <c r="A1000" s="24" t="str">
        <v>2025-09</v>
      </c>
      <c r="B1000" s="24" t="str">
        <v>비교 반영</v>
      </c>
      <c r="C1000" s="24" t="str">
        <v>평택시</v>
      </c>
      <c r="D1000" s="24" t="str">
        <v>공장창고</v>
      </c>
      <c r="E1000" s="26">
        <v>2</v>
      </c>
      <c r="F1000" s="26">
        <v>2</v>
      </c>
      <c r="G1000" s="26">
        <v>0</v>
      </c>
      <c r="H1000" s="26">
        <v>0</v>
      </c>
      <c r="I1000" s="26">
        <f>G1000+H1000</f>
        <v>0</v>
      </c>
      <c r="J1000" s="26">
        <f>SUM(F1000:H1000)</f>
        <v>2</v>
      </c>
      <c r="K1000" s="26">
        <f>E1000-J1000</f>
        <v>0</v>
      </c>
      <c r="L1000" s="27">
        <v>6400000000</v>
      </c>
      <c r="M1000" s="45">
        <v>3009.17</v>
      </c>
      <c r="N1000" s="27">
        <v>3200000000</v>
      </c>
      <c r="O1000" s="27">
        <v>7030850</v>
      </c>
      <c r="P1000" s="37">
        <f>IF(I1000=0,0,H1000/I1000)</f>
        <v>0</v>
      </c>
    </row>
    <row r="1001">
      <c r="A1001" s="24" t="str">
        <v>2025-09</v>
      </c>
      <c r="B1001" s="24" t="str">
        <v>비교 반영</v>
      </c>
      <c r="C1001" s="24" t="str">
        <v>평택시</v>
      </c>
      <c r="D1001" s="24" t="str">
        <v>다가구 매매</v>
      </c>
      <c r="E1001" s="26">
        <v>20</v>
      </c>
      <c r="F1001" s="26">
        <v>20</v>
      </c>
      <c r="G1001" s="26">
        <v>0</v>
      </c>
      <c r="H1001" s="26">
        <v>0</v>
      </c>
      <c r="I1001" s="26">
        <f>G1001+H1001</f>
        <v>0</v>
      </c>
      <c r="J1001" s="26">
        <f>SUM(F1001:H1001)</f>
        <v>20</v>
      </c>
      <c r="K1001" s="26">
        <f>E1001-J1001</f>
        <v>0</v>
      </c>
      <c r="L1001" s="27">
        <v>9391000000</v>
      </c>
      <c r="M1001" s="45">
        <v>4071.45</v>
      </c>
      <c r="N1001" s="27">
        <v>469550000</v>
      </c>
      <c r="O1001" s="27">
        <v>7624956</v>
      </c>
      <c r="P1001" s="37">
        <f>IF(I1001=0,0,H1001/I1001)</f>
        <v>0</v>
      </c>
    </row>
    <row r="1002">
      <c r="A1002" s="24" t="str">
        <v>2025-09</v>
      </c>
      <c r="B1002" s="24" t="str">
        <v>비교 반영</v>
      </c>
      <c r="C1002" s="24" t="str">
        <v>평택시</v>
      </c>
      <c r="D1002" s="24" t="str">
        <v>다가구 전월세</v>
      </c>
      <c r="E1002" s="26">
        <v>1282</v>
      </c>
      <c r="F1002" s="26">
        <v>0</v>
      </c>
      <c r="G1002" s="26">
        <v>118</v>
      </c>
      <c r="H1002" s="26">
        <v>1164</v>
      </c>
      <c r="I1002" s="26">
        <f>G1002+H1002</f>
        <v>1282</v>
      </c>
      <c r="J1002" s="26">
        <f>SUM(F1002:H1002)</f>
        <v>1282</v>
      </c>
      <c r="K1002" s="26">
        <f>E1002-J1002</f>
        <v>0</v>
      </c>
      <c r="L1002" s="27">
        <v>16815350000</v>
      </c>
      <c r="M1002" s="45">
        <v>57879.879</v>
      </c>
      <c r="N1002" s="27">
        <v>13116498</v>
      </c>
      <c r="O1002" s="27">
        <v>960402</v>
      </c>
      <c r="P1002" s="37">
        <f>IF(I1002=0,0,H1002/I1002)</f>
        <v>0.9079563182527302</v>
      </c>
    </row>
    <row r="1003">
      <c r="A1003" s="24" t="str">
        <v>2025-09</v>
      </c>
      <c r="B1003" s="24" t="str">
        <v>비교 반영</v>
      </c>
      <c r="C1003" s="24" t="str">
        <v>평택시</v>
      </c>
      <c r="D1003" s="24" t="str">
        <v>다세대 매매</v>
      </c>
      <c r="E1003" s="26">
        <v>56</v>
      </c>
      <c r="F1003" s="26">
        <v>56</v>
      </c>
      <c r="G1003" s="26">
        <v>0</v>
      </c>
      <c r="H1003" s="26">
        <v>0</v>
      </c>
      <c r="I1003" s="26">
        <f>G1003+H1003</f>
        <v>0</v>
      </c>
      <c r="J1003" s="26">
        <f>SUM(F1003:H1003)</f>
        <v>56</v>
      </c>
      <c r="K1003" s="26">
        <f>E1003-J1003</f>
        <v>0</v>
      </c>
      <c r="L1003" s="27">
        <v>11657980000</v>
      </c>
      <c r="M1003" s="45">
        <v>3777.442</v>
      </c>
      <c r="N1003" s="27">
        <v>208178214</v>
      </c>
      <c r="O1003" s="27">
        <v>10202347</v>
      </c>
      <c r="P1003" s="37">
        <f>IF(I1003=0,0,H1003/I1003)</f>
        <v>0</v>
      </c>
    </row>
    <row r="1004">
      <c r="A1004" s="24" t="str">
        <v>2025-09</v>
      </c>
      <c r="B1004" s="24" t="str">
        <v>비교 반영</v>
      </c>
      <c r="C1004" s="24" t="str">
        <v>평택시</v>
      </c>
      <c r="D1004" s="24" t="str">
        <v>다세대 전월세</v>
      </c>
      <c r="E1004" s="26">
        <v>325</v>
      </c>
      <c r="F1004" s="26">
        <v>0</v>
      </c>
      <c r="G1004" s="26">
        <v>58</v>
      </c>
      <c r="H1004" s="26">
        <v>267</v>
      </c>
      <c r="I1004" s="26">
        <f>G1004+H1004</f>
        <v>325</v>
      </c>
      <c r="J1004" s="26">
        <f>SUM(F1004:H1004)</f>
        <v>325</v>
      </c>
      <c r="K1004" s="26">
        <f>E1004-J1004</f>
        <v>0</v>
      </c>
      <c r="L1004" s="27">
        <v>5782360000</v>
      </c>
      <c r="M1004" s="45">
        <v>12980.979</v>
      </c>
      <c r="N1004" s="27">
        <v>17791877</v>
      </c>
      <c r="O1004" s="27">
        <v>1472558</v>
      </c>
      <c r="P1004" s="37">
        <f>IF(I1004=0,0,H1004/I1004)</f>
        <v>0.8215384615384616</v>
      </c>
    </row>
    <row r="1005">
      <c r="A1005" s="24" t="str">
        <v>2025-09</v>
      </c>
      <c r="B1005" s="24" t="str">
        <v>비교 반영</v>
      </c>
      <c r="C1005" s="24" t="str">
        <v>평택시</v>
      </c>
      <c r="D1005" s="24" t="str">
        <v>분양권</v>
      </c>
      <c r="E1005" s="26">
        <v>111</v>
      </c>
      <c r="F1005" s="26">
        <v>111</v>
      </c>
      <c r="G1005" s="26">
        <v>0</v>
      </c>
      <c r="H1005" s="26">
        <v>0</v>
      </c>
      <c r="I1005" s="26">
        <f>G1005+H1005</f>
        <v>0</v>
      </c>
      <c r="J1005" s="26">
        <f>SUM(F1005:H1005)</f>
        <v>111</v>
      </c>
      <c r="K1005" s="26">
        <f>E1005-J1005</f>
        <v>0</v>
      </c>
      <c r="L1005" s="27">
        <v>47475050000</v>
      </c>
      <c r="M1005" s="45">
        <v>8983.499</v>
      </c>
      <c r="N1005" s="27">
        <v>427703153</v>
      </c>
      <c r="O1005" s="27">
        <v>17470065</v>
      </c>
      <c r="P1005" s="37">
        <f>IF(I1005=0,0,H1005/I1005)</f>
        <v>0</v>
      </c>
    </row>
    <row r="1006">
      <c r="A1006" s="24" t="str">
        <v>2025-09</v>
      </c>
      <c r="B1006" s="24" t="str">
        <v>비교 반영</v>
      </c>
      <c r="C1006" s="24" t="str">
        <v>평택시</v>
      </c>
      <c r="D1006" s="24" t="str">
        <v>상가</v>
      </c>
      <c r="E1006" s="26">
        <v>45</v>
      </c>
      <c r="F1006" s="26">
        <v>45</v>
      </c>
      <c r="G1006" s="26">
        <v>0</v>
      </c>
      <c r="H1006" s="26">
        <v>0</v>
      </c>
      <c r="I1006" s="26">
        <f>G1006+H1006</f>
        <v>0</v>
      </c>
      <c r="J1006" s="26">
        <f>SUM(F1006:H1006)</f>
        <v>45</v>
      </c>
      <c r="K1006" s="26">
        <f>E1006-J1006</f>
        <v>0</v>
      </c>
      <c r="L1006" s="27">
        <v>22606270000</v>
      </c>
      <c r="M1006" s="45">
        <v>7331.98</v>
      </c>
      <c r="N1006" s="27">
        <v>502361556</v>
      </c>
      <c r="O1006" s="27">
        <v>10192536</v>
      </c>
      <c r="P1006" s="37">
        <f>IF(I1006=0,0,H1006/I1006)</f>
        <v>0</v>
      </c>
    </row>
    <row r="1007">
      <c r="A1007" s="24" t="str">
        <v>2025-09</v>
      </c>
      <c r="B1007" s="24" t="str">
        <v>비교 반영</v>
      </c>
      <c r="C1007" s="24" t="str">
        <v>평택시</v>
      </c>
      <c r="D1007" s="24" t="str">
        <v>아파트 매매</v>
      </c>
      <c r="E1007" s="26">
        <v>460</v>
      </c>
      <c r="F1007" s="26">
        <v>460</v>
      </c>
      <c r="G1007" s="26">
        <v>0</v>
      </c>
      <c r="H1007" s="26">
        <v>0</v>
      </c>
      <c r="I1007" s="26">
        <f>G1007+H1007</f>
        <v>0</v>
      </c>
      <c r="J1007" s="26">
        <f>SUM(F1007:H1007)</f>
        <v>460</v>
      </c>
      <c r="K1007" s="26">
        <f>E1007-J1007</f>
        <v>0</v>
      </c>
      <c r="L1007" s="27">
        <v>141926580000</v>
      </c>
      <c r="M1007" s="45">
        <v>33734.907</v>
      </c>
      <c r="N1007" s="27">
        <v>308536043</v>
      </c>
      <c r="O1007" s="27">
        <v>13907812</v>
      </c>
      <c r="P1007" s="37">
        <f>IF(I1007=0,0,H1007/I1007)</f>
        <v>0</v>
      </c>
    </row>
    <row r="1008">
      <c r="A1008" s="24" t="str">
        <v>2025-09</v>
      </c>
      <c r="B1008" s="24" t="str">
        <v>비교 반영</v>
      </c>
      <c r="C1008" s="24" t="str">
        <v>평택시</v>
      </c>
      <c r="D1008" s="24" t="str">
        <v>아파트 전월세</v>
      </c>
      <c r="E1008" s="26">
        <v>1784</v>
      </c>
      <c r="F1008" s="26">
        <v>0</v>
      </c>
      <c r="G1008" s="26">
        <v>563</v>
      </c>
      <c r="H1008" s="26">
        <v>1221</v>
      </c>
      <c r="I1008" s="26">
        <f>G1008+H1008</f>
        <v>1784</v>
      </c>
      <c r="J1008" s="26">
        <f>SUM(F1008:H1008)</f>
        <v>1784</v>
      </c>
      <c r="K1008" s="26">
        <f>E1008-J1008</f>
        <v>0</v>
      </c>
      <c r="L1008" s="27">
        <v>157058290000</v>
      </c>
      <c r="M1008" s="45">
        <v>109846.291</v>
      </c>
      <c r="N1008" s="27">
        <v>88037158</v>
      </c>
      <c r="O1008" s="27">
        <v>4726613</v>
      </c>
      <c r="P1008" s="37">
        <f>IF(I1008=0,0,H1008/I1008)</f>
        <v>0.6844170403587444</v>
      </c>
    </row>
    <row r="1009">
      <c r="A1009" s="24" t="str">
        <v>2025-09</v>
      </c>
      <c r="B1009" s="24" t="str">
        <v>비교 반영</v>
      </c>
      <c r="C1009" s="24" t="str">
        <v>평택시</v>
      </c>
      <c r="D1009" s="24" t="str">
        <v>오피스텔 매매</v>
      </c>
      <c r="E1009" s="26">
        <v>6</v>
      </c>
      <c r="F1009" s="26">
        <v>6</v>
      </c>
      <c r="G1009" s="26">
        <v>0</v>
      </c>
      <c r="H1009" s="26">
        <v>0</v>
      </c>
      <c r="I1009" s="26">
        <f>G1009+H1009</f>
        <v>0</v>
      </c>
      <c r="J1009" s="26">
        <f>SUM(F1009:H1009)</f>
        <v>6</v>
      </c>
      <c r="K1009" s="26">
        <f>E1009-J1009</f>
        <v>0</v>
      </c>
      <c r="L1009" s="27">
        <v>1072000000</v>
      </c>
      <c r="M1009" s="45">
        <v>335.783</v>
      </c>
      <c r="N1009" s="27">
        <v>178666667</v>
      </c>
      <c r="O1009" s="27">
        <v>10553844</v>
      </c>
      <c r="P1009" s="37">
        <f>IF(I1009=0,0,H1009/I1009)</f>
        <v>0</v>
      </c>
    </row>
    <row r="1010">
      <c r="A1010" s="24" t="str">
        <v>2025-09</v>
      </c>
      <c r="B1010" s="24" t="str">
        <v>비교 반영</v>
      </c>
      <c r="C1010" s="24" t="str">
        <v>평택시</v>
      </c>
      <c r="D1010" s="24" t="str">
        <v>오피스텔 전월세</v>
      </c>
      <c r="E1010" s="26">
        <v>78</v>
      </c>
      <c r="F1010" s="26">
        <v>0</v>
      </c>
      <c r="G1010" s="26">
        <v>11</v>
      </c>
      <c r="H1010" s="26">
        <v>67</v>
      </c>
      <c r="I1010" s="26">
        <f>G1010+H1010</f>
        <v>78</v>
      </c>
      <c r="J1010" s="26">
        <f>SUM(F1010:H1010)</f>
        <v>78</v>
      </c>
      <c r="K1010" s="26">
        <f>E1010-J1010</f>
        <v>0</v>
      </c>
      <c r="L1010" s="27">
        <v>1926000000</v>
      </c>
      <c r="M1010" s="45">
        <v>2779.22</v>
      </c>
      <c r="N1010" s="27">
        <v>24692308</v>
      </c>
      <c r="O1010" s="27">
        <v>2290910</v>
      </c>
      <c r="P1010" s="37">
        <f>IF(I1010=0,0,H1010/I1010)</f>
        <v>0.8589743589743589</v>
      </c>
    </row>
    <row r="1011">
      <c r="A1011" s="24" t="str">
        <v>2025-09</v>
      </c>
      <c r="B1011" s="24" t="str">
        <v>비교 반영</v>
      </c>
      <c r="C1011" s="24" t="str">
        <v>평택시</v>
      </c>
      <c r="D1011" s="24" t="str">
        <v>토지</v>
      </c>
      <c r="E1011" s="26">
        <v>265</v>
      </c>
      <c r="F1011" s="26">
        <v>265</v>
      </c>
      <c r="G1011" s="26">
        <v>0</v>
      </c>
      <c r="H1011" s="26">
        <v>0</v>
      </c>
      <c r="I1011" s="26">
        <f>G1011+H1011</f>
        <v>0</v>
      </c>
      <c r="J1011" s="26">
        <f>SUM(F1011:H1011)</f>
        <v>265</v>
      </c>
      <c r="K1011" s="26">
        <f>E1011-J1011</f>
        <v>0</v>
      </c>
      <c r="L1011" s="27">
        <v>48037940000</v>
      </c>
      <c r="M1011" s="45">
        <v>132125.76</v>
      </c>
      <c r="N1011" s="27">
        <v>181275245</v>
      </c>
      <c r="O1011" s="27">
        <v>1201909</v>
      </c>
      <c r="P1011" s="37">
        <f>IF(I1011=0,0,H1011/I1011)</f>
        <v>0</v>
      </c>
    </row>
    <row r="1012">
      <c r="A1012" s="24" t="str">
        <v>2025-09</v>
      </c>
      <c r="B1012" s="24" t="str">
        <v>비교 반영</v>
      </c>
      <c r="C1012" s="24" t="str">
        <v>포천시</v>
      </c>
      <c r="D1012" s="24" t="str">
        <v>공장창고</v>
      </c>
      <c r="E1012" s="26">
        <v>11</v>
      </c>
      <c r="F1012" s="26">
        <v>11</v>
      </c>
      <c r="G1012" s="26">
        <v>0</v>
      </c>
      <c r="H1012" s="26">
        <v>0</v>
      </c>
      <c r="I1012" s="26">
        <f>G1012+H1012</f>
        <v>0</v>
      </c>
      <c r="J1012" s="26">
        <f>SUM(F1012:H1012)</f>
        <v>11</v>
      </c>
      <c r="K1012" s="26">
        <f>E1012-J1012</f>
        <v>0</v>
      </c>
      <c r="L1012" s="27">
        <v>16131700000</v>
      </c>
      <c r="M1012" s="45">
        <v>9421.79</v>
      </c>
      <c r="N1012" s="27">
        <v>1466518182</v>
      </c>
      <c r="O1012" s="27">
        <v>5660064</v>
      </c>
      <c r="P1012" s="37">
        <f>IF(I1012=0,0,H1012/I1012)</f>
        <v>0</v>
      </c>
    </row>
    <row r="1013">
      <c r="A1013" s="24" t="str">
        <v>2025-09</v>
      </c>
      <c r="B1013" s="24" t="str">
        <v>비교 반영</v>
      </c>
      <c r="C1013" s="24" t="str">
        <v>포천시</v>
      </c>
      <c r="D1013" s="24" t="str">
        <v>다가구 매매</v>
      </c>
      <c r="E1013" s="26">
        <v>18</v>
      </c>
      <c r="F1013" s="26">
        <v>18</v>
      </c>
      <c r="G1013" s="26">
        <v>0</v>
      </c>
      <c r="H1013" s="26">
        <v>0</v>
      </c>
      <c r="I1013" s="26">
        <f>G1013+H1013</f>
        <v>0</v>
      </c>
      <c r="J1013" s="26">
        <f>SUM(F1013:H1013)</f>
        <v>18</v>
      </c>
      <c r="K1013" s="26">
        <f>E1013-J1013</f>
        <v>0</v>
      </c>
      <c r="L1013" s="27">
        <v>3597920000</v>
      </c>
      <c r="M1013" s="45">
        <v>2227.585</v>
      </c>
      <c r="N1013" s="27">
        <v>199884444</v>
      </c>
      <c r="O1013" s="27">
        <v>5339392</v>
      </c>
      <c r="P1013" s="37">
        <f>IF(I1013=0,0,H1013/I1013)</f>
        <v>0</v>
      </c>
    </row>
    <row r="1014">
      <c r="A1014" s="24" t="str">
        <v>2025-09</v>
      </c>
      <c r="B1014" s="24" t="str">
        <v>비교 반영</v>
      </c>
      <c r="C1014" s="24" t="str">
        <v>포천시</v>
      </c>
      <c r="D1014" s="24" t="str">
        <v>다가구 전월세</v>
      </c>
      <c r="E1014" s="26">
        <v>60</v>
      </c>
      <c r="F1014" s="26">
        <v>0</v>
      </c>
      <c r="G1014" s="26">
        <v>5</v>
      </c>
      <c r="H1014" s="26">
        <v>55</v>
      </c>
      <c r="I1014" s="26">
        <f>G1014+H1014</f>
        <v>60</v>
      </c>
      <c r="J1014" s="26">
        <f>SUM(F1014:H1014)</f>
        <v>60</v>
      </c>
      <c r="K1014" s="26">
        <f>E1014-J1014</f>
        <v>0</v>
      </c>
      <c r="L1014" s="27">
        <v>1356400000</v>
      </c>
      <c r="M1014" s="45">
        <v>3755.815</v>
      </c>
      <c r="N1014" s="27">
        <v>22606667</v>
      </c>
      <c r="O1014" s="27">
        <v>1193873</v>
      </c>
      <c r="P1014" s="37">
        <f>IF(I1014=0,0,H1014/I1014)</f>
        <v>0.9166666666666666</v>
      </c>
    </row>
    <row r="1015">
      <c r="A1015" s="24" t="str">
        <v>2025-09</v>
      </c>
      <c r="B1015" s="24" t="str">
        <v>비교 반영</v>
      </c>
      <c r="C1015" s="24" t="str">
        <v>포천시</v>
      </c>
      <c r="D1015" s="24" t="str">
        <v>다세대 매매</v>
      </c>
      <c r="E1015" s="26">
        <v>48</v>
      </c>
      <c r="F1015" s="26">
        <v>48</v>
      </c>
      <c r="G1015" s="26">
        <v>0</v>
      </c>
      <c r="H1015" s="26">
        <v>0</v>
      </c>
      <c r="I1015" s="26">
        <f>G1015+H1015</f>
        <v>0</v>
      </c>
      <c r="J1015" s="26">
        <f>SUM(F1015:H1015)</f>
        <v>48</v>
      </c>
      <c r="K1015" s="26">
        <f>E1015-J1015</f>
        <v>0</v>
      </c>
      <c r="L1015" s="27">
        <v>4383700000</v>
      </c>
      <c r="M1015" s="45">
        <v>2958.61</v>
      </c>
      <c r="N1015" s="27">
        <v>91327083</v>
      </c>
      <c r="O1015" s="27">
        <v>4898101</v>
      </c>
      <c r="P1015" s="37">
        <f>IF(I1015=0,0,H1015/I1015)</f>
        <v>0</v>
      </c>
    </row>
    <row r="1016">
      <c r="A1016" s="24" t="str">
        <v>2025-09</v>
      </c>
      <c r="B1016" s="24" t="str">
        <v>비교 반영</v>
      </c>
      <c r="C1016" s="24" t="str">
        <v>포천시</v>
      </c>
      <c r="D1016" s="24" t="str">
        <v>다세대 전월세</v>
      </c>
      <c r="E1016" s="26">
        <v>72</v>
      </c>
      <c r="F1016" s="26">
        <v>0</v>
      </c>
      <c r="G1016" s="26">
        <v>18</v>
      </c>
      <c r="H1016" s="26">
        <v>54</v>
      </c>
      <c r="I1016" s="26">
        <f>G1016+H1016</f>
        <v>72</v>
      </c>
      <c r="J1016" s="26">
        <f>SUM(F1016:H1016)</f>
        <v>72</v>
      </c>
      <c r="K1016" s="26">
        <f>E1016-J1016</f>
        <v>0</v>
      </c>
      <c r="L1016" s="27">
        <v>2126700000</v>
      </c>
      <c r="M1016" s="45">
        <v>3867.231</v>
      </c>
      <c r="N1016" s="27">
        <v>29537500</v>
      </c>
      <c r="O1016" s="27">
        <v>1817945</v>
      </c>
      <c r="P1016" s="37">
        <f>IF(I1016=0,0,H1016/I1016)</f>
        <v>0.75</v>
      </c>
    </row>
    <row r="1017">
      <c r="A1017" s="24" t="str">
        <v>2025-09</v>
      </c>
      <c r="B1017" s="24" t="str">
        <v>비교 반영</v>
      </c>
      <c r="C1017" s="24" t="str">
        <v>포천시</v>
      </c>
      <c r="D1017" s="24" t="str">
        <v>상가</v>
      </c>
      <c r="E1017" s="26">
        <v>15</v>
      </c>
      <c r="F1017" s="26">
        <v>15</v>
      </c>
      <c r="G1017" s="26">
        <v>0</v>
      </c>
      <c r="H1017" s="26">
        <v>0</v>
      </c>
      <c r="I1017" s="26">
        <f>G1017+H1017</f>
        <v>0</v>
      </c>
      <c r="J1017" s="26">
        <f>SUM(F1017:H1017)</f>
        <v>15</v>
      </c>
      <c r="K1017" s="26">
        <f>E1017-J1017</f>
        <v>0</v>
      </c>
      <c r="L1017" s="27">
        <v>5411210000</v>
      </c>
      <c r="M1017" s="45">
        <v>2156.85</v>
      </c>
      <c r="N1017" s="27">
        <v>360747333</v>
      </c>
      <c r="O1017" s="27">
        <v>8293714</v>
      </c>
      <c r="P1017" s="37">
        <f>IF(I1017=0,0,H1017/I1017)</f>
        <v>0</v>
      </c>
    </row>
    <row r="1018">
      <c r="A1018" s="24" t="str">
        <v>2025-09</v>
      </c>
      <c r="B1018" s="24" t="str">
        <v>비교 반영</v>
      </c>
      <c r="C1018" s="24" t="str">
        <v>포천시</v>
      </c>
      <c r="D1018" s="24" t="str">
        <v>아파트 매매</v>
      </c>
      <c r="E1018" s="26">
        <v>56</v>
      </c>
      <c r="F1018" s="26">
        <v>56</v>
      </c>
      <c r="G1018" s="26">
        <v>0</v>
      </c>
      <c r="H1018" s="26">
        <v>0</v>
      </c>
      <c r="I1018" s="26">
        <f>G1018+H1018</f>
        <v>0</v>
      </c>
      <c r="J1018" s="26">
        <f>SUM(F1018:H1018)</f>
        <v>56</v>
      </c>
      <c r="K1018" s="26">
        <f>E1018-J1018</f>
        <v>0</v>
      </c>
      <c r="L1018" s="27">
        <v>9611000000</v>
      </c>
      <c r="M1018" s="45">
        <v>3769.988</v>
      </c>
      <c r="N1018" s="27">
        <v>171625000</v>
      </c>
      <c r="O1018" s="27">
        <v>8427586</v>
      </c>
      <c r="P1018" s="37">
        <f>IF(I1018=0,0,H1018/I1018)</f>
        <v>0</v>
      </c>
    </row>
    <row r="1019">
      <c r="A1019" s="24" t="str">
        <v>2025-09</v>
      </c>
      <c r="B1019" s="24" t="str">
        <v>비교 반영</v>
      </c>
      <c r="C1019" s="24" t="str">
        <v>포천시</v>
      </c>
      <c r="D1019" s="24" t="str">
        <v>아파트 전월세</v>
      </c>
      <c r="E1019" s="26">
        <v>83</v>
      </c>
      <c r="F1019" s="26">
        <v>0</v>
      </c>
      <c r="G1019" s="26">
        <v>34</v>
      </c>
      <c r="H1019" s="26">
        <v>49</v>
      </c>
      <c r="I1019" s="26">
        <f>G1019+H1019</f>
        <v>83</v>
      </c>
      <c r="J1019" s="26">
        <f>SUM(F1019:H1019)</f>
        <v>83</v>
      </c>
      <c r="K1019" s="26">
        <f>E1019-J1019</f>
        <v>0</v>
      </c>
      <c r="L1019" s="27">
        <v>5579600000</v>
      </c>
      <c r="M1019" s="45">
        <v>5104.581</v>
      </c>
      <c r="N1019" s="27">
        <v>67224096</v>
      </c>
      <c r="O1019" s="27">
        <v>3613413</v>
      </c>
      <c r="P1019" s="37">
        <f>IF(I1019=0,0,H1019/I1019)</f>
        <v>0.5903614457831325</v>
      </c>
    </row>
    <row r="1020">
      <c r="A1020" s="24" t="str">
        <v>2025-09</v>
      </c>
      <c r="B1020" s="24" t="str">
        <v>비교 반영</v>
      </c>
      <c r="C1020" s="24" t="str">
        <v>포천시</v>
      </c>
      <c r="D1020" s="24" t="str">
        <v>오피스텔 전월세</v>
      </c>
      <c r="E1020" s="26">
        <v>2</v>
      </c>
      <c r="F1020" s="26">
        <v>0</v>
      </c>
      <c r="G1020" s="26">
        <v>0</v>
      </c>
      <c r="H1020" s="26">
        <v>2</v>
      </c>
      <c r="I1020" s="26">
        <f>G1020+H1020</f>
        <v>2</v>
      </c>
      <c r="J1020" s="26">
        <f>SUM(F1020:H1020)</f>
        <v>2</v>
      </c>
      <c r="K1020" s="26">
        <f>E1020-J1020</f>
        <v>0</v>
      </c>
      <c r="L1020" s="27">
        <v>15000000</v>
      </c>
      <c r="M1020" s="45">
        <v>110.01</v>
      </c>
      <c r="N1020" s="27">
        <v>7500000</v>
      </c>
      <c r="O1020" s="27">
        <v>450748</v>
      </c>
      <c r="P1020" s="37">
        <f>IF(I1020=0,0,H1020/I1020)</f>
        <v>1</v>
      </c>
    </row>
    <row r="1021">
      <c r="A1021" s="24" t="str">
        <v>2025-09</v>
      </c>
      <c r="B1021" s="24" t="str">
        <v>비교 반영</v>
      </c>
      <c r="C1021" s="24" t="str">
        <v>포천시</v>
      </c>
      <c r="D1021" s="24" t="str">
        <v>토지</v>
      </c>
      <c r="E1021" s="26">
        <v>262</v>
      </c>
      <c r="F1021" s="26">
        <v>262</v>
      </c>
      <c r="G1021" s="26">
        <v>0</v>
      </c>
      <c r="H1021" s="26">
        <v>0</v>
      </c>
      <c r="I1021" s="26">
        <f>G1021+H1021</f>
        <v>0</v>
      </c>
      <c r="J1021" s="26">
        <f>SUM(F1021:H1021)</f>
        <v>262</v>
      </c>
      <c r="K1021" s="26">
        <f>E1021-J1021</f>
        <v>0</v>
      </c>
      <c r="L1021" s="27">
        <v>36396900000</v>
      </c>
      <c r="M1021" s="45">
        <v>278053.26</v>
      </c>
      <c r="N1021" s="27">
        <v>138919466</v>
      </c>
      <c r="O1021" s="27">
        <v>432724</v>
      </c>
      <c r="P1021" s="37">
        <f>IF(I1021=0,0,H1021/I1021)</f>
        <v>0</v>
      </c>
    </row>
    <row r="1022">
      <c r="A1022" s="24" t="str">
        <v>2025-09</v>
      </c>
      <c r="B1022" s="24" t="str">
        <v>비교 반영</v>
      </c>
      <c r="C1022" s="24" t="str">
        <v>하남시</v>
      </c>
      <c r="D1022" s="24" t="str">
        <v>공장창고</v>
      </c>
      <c r="E1022" s="26">
        <v>16</v>
      </c>
      <c r="F1022" s="26">
        <v>16</v>
      </c>
      <c r="G1022" s="26">
        <v>0</v>
      </c>
      <c r="H1022" s="26">
        <v>0</v>
      </c>
      <c r="I1022" s="26">
        <f>G1022+H1022</f>
        <v>0</v>
      </c>
      <c r="J1022" s="26">
        <f>SUM(F1022:H1022)</f>
        <v>16</v>
      </c>
      <c r="K1022" s="26">
        <f>E1022-J1022</f>
        <v>0</v>
      </c>
      <c r="L1022" s="27">
        <v>7340500000</v>
      </c>
      <c r="M1022" s="45">
        <v>2821.93</v>
      </c>
      <c r="N1022" s="27">
        <v>458781250</v>
      </c>
      <c r="O1022" s="27">
        <v>8599120</v>
      </c>
      <c r="P1022" s="37">
        <f>IF(I1022=0,0,H1022/I1022)</f>
        <v>0</v>
      </c>
    </row>
    <row r="1023">
      <c r="A1023" s="24" t="str">
        <v>2025-09</v>
      </c>
      <c r="B1023" s="24" t="str">
        <v>비교 반영</v>
      </c>
      <c r="C1023" s="24" t="str">
        <v>하남시</v>
      </c>
      <c r="D1023" s="24" t="str">
        <v>다가구 매매</v>
      </c>
      <c r="E1023" s="26">
        <v>15</v>
      </c>
      <c r="F1023" s="26">
        <v>15</v>
      </c>
      <c r="G1023" s="26">
        <v>0</v>
      </c>
      <c r="H1023" s="26">
        <v>0</v>
      </c>
      <c r="I1023" s="26">
        <f>G1023+H1023</f>
        <v>0</v>
      </c>
      <c r="J1023" s="26">
        <f>SUM(F1023:H1023)</f>
        <v>15</v>
      </c>
      <c r="K1023" s="26">
        <f>E1023-J1023</f>
        <v>0</v>
      </c>
      <c r="L1023" s="27">
        <v>14108110000</v>
      </c>
      <c r="M1023" s="45">
        <v>3126.75</v>
      </c>
      <c r="N1023" s="27">
        <v>940540667</v>
      </c>
      <c r="O1023" s="27">
        <v>14915928</v>
      </c>
      <c r="P1023" s="37">
        <f>IF(I1023=0,0,H1023/I1023)</f>
        <v>0</v>
      </c>
    </row>
    <row r="1024">
      <c r="A1024" s="24" t="str">
        <v>2025-09</v>
      </c>
      <c r="B1024" s="24" t="str">
        <v>비교 반영</v>
      </c>
      <c r="C1024" s="24" t="str">
        <v>하남시</v>
      </c>
      <c r="D1024" s="24" t="str">
        <v>다가구 전월세</v>
      </c>
      <c r="E1024" s="26">
        <v>237</v>
      </c>
      <c r="F1024" s="26">
        <v>0</v>
      </c>
      <c r="G1024" s="26">
        <v>103</v>
      </c>
      <c r="H1024" s="26">
        <v>134</v>
      </c>
      <c r="I1024" s="26">
        <f>G1024+H1024</f>
        <v>237</v>
      </c>
      <c r="J1024" s="26">
        <f>SUM(F1024:H1024)</f>
        <v>237</v>
      </c>
      <c r="K1024" s="26">
        <f>E1024-J1024</f>
        <v>0</v>
      </c>
      <c r="L1024" s="27">
        <v>28943300000</v>
      </c>
      <c r="M1024" s="45">
        <v>12316.869</v>
      </c>
      <c r="N1024" s="27">
        <v>122123629</v>
      </c>
      <c r="O1024" s="27">
        <v>7768235</v>
      </c>
      <c r="P1024" s="37">
        <f>IF(I1024=0,0,H1024/I1024)</f>
        <v>0.5654008438818565</v>
      </c>
    </row>
    <row r="1025">
      <c r="A1025" s="24" t="str">
        <v>2025-09</v>
      </c>
      <c r="B1025" s="24" t="str">
        <v>비교 반영</v>
      </c>
      <c r="C1025" s="24" t="str">
        <v>하남시</v>
      </c>
      <c r="D1025" s="24" t="str">
        <v>다세대 매매</v>
      </c>
      <c r="E1025" s="26">
        <v>16</v>
      </c>
      <c r="F1025" s="26">
        <v>16</v>
      </c>
      <c r="G1025" s="26">
        <v>0</v>
      </c>
      <c r="H1025" s="26">
        <v>0</v>
      </c>
      <c r="I1025" s="26">
        <f>G1025+H1025</f>
        <v>0</v>
      </c>
      <c r="J1025" s="26">
        <f>SUM(F1025:H1025)</f>
        <v>16</v>
      </c>
      <c r="K1025" s="26">
        <f>E1025-J1025</f>
        <v>0</v>
      </c>
      <c r="L1025" s="27">
        <v>5462000000</v>
      </c>
      <c r="M1025" s="45">
        <v>888.673</v>
      </c>
      <c r="N1025" s="27">
        <v>341375000</v>
      </c>
      <c r="O1025" s="27">
        <v>20318157</v>
      </c>
      <c r="P1025" s="37">
        <f>IF(I1025=0,0,H1025/I1025)</f>
        <v>0</v>
      </c>
    </row>
    <row r="1026">
      <c r="A1026" s="24" t="str">
        <v>2025-09</v>
      </c>
      <c r="B1026" s="24" t="str">
        <v>비교 반영</v>
      </c>
      <c r="C1026" s="24" t="str">
        <v>하남시</v>
      </c>
      <c r="D1026" s="24" t="str">
        <v>다세대 전월세</v>
      </c>
      <c r="E1026" s="26">
        <v>47</v>
      </c>
      <c r="F1026" s="26">
        <v>0</v>
      </c>
      <c r="G1026" s="26">
        <v>27</v>
      </c>
      <c r="H1026" s="26">
        <v>20</v>
      </c>
      <c r="I1026" s="26">
        <f>G1026+H1026</f>
        <v>47</v>
      </c>
      <c r="J1026" s="26">
        <f>SUM(F1026:H1026)</f>
        <v>47</v>
      </c>
      <c r="K1026" s="26">
        <f>E1026-J1026</f>
        <v>0</v>
      </c>
      <c r="L1026" s="27">
        <v>8056280000</v>
      </c>
      <c r="M1026" s="45">
        <v>2313.971</v>
      </c>
      <c r="N1026" s="27">
        <v>171410213</v>
      </c>
      <c r="O1026" s="27">
        <v>11509362</v>
      </c>
      <c r="P1026" s="37">
        <f>IF(I1026=0,0,H1026/I1026)</f>
        <v>0.425531914893617</v>
      </c>
    </row>
    <row r="1027">
      <c r="A1027" s="24" t="str">
        <v>2025-09</v>
      </c>
      <c r="B1027" s="24" t="str">
        <v>비교 반영</v>
      </c>
      <c r="C1027" s="24" t="str">
        <v>하남시</v>
      </c>
      <c r="D1027" s="24" t="str">
        <v>상가</v>
      </c>
      <c r="E1027" s="26">
        <v>18</v>
      </c>
      <c r="F1027" s="26">
        <v>18</v>
      </c>
      <c r="G1027" s="26">
        <v>0</v>
      </c>
      <c r="H1027" s="26">
        <v>0</v>
      </c>
      <c r="I1027" s="26">
        <f>G1027+H1027</f>
        <v>0</v>
      </c>
      <c r="J1027" s="26">
        <f>SUM(F1027:H1027)</f>
        <v>18</v>
      </c>
      <c r="K1027" s="26">
        <f>E1027-J1027</f>
        <v>0</v>
      </c>
      <c r="L1027" s="27">
        <v>7534570000</v>
      </c>
      <c r="M1027" s="45">
        <v>1380.54</v>
      </c>
      <c r="N1027" s="27">
        <v>418587222</v>
      </c>
      <c r="O1027" s="27">
        <v>18041975</v>
      </c>
      <c r="P1027" s="37">
        <f>IF(I1027=0,0,H1027/I1027)</f>
        <v>0</v>
      </c>
    </row>
    <row r="1028">
      <c r="A1028" s="24" t="str">
        <v>2025-09</v>
      </c>
      <c r="B1028" s="24" t="str">
        <v>비교 반영</v>
      </c>
      <c r="C1028" s="24" t="str">
        <v>하남시</v>
      </c>
      <c r="D1028" s="24" t="str">
        <v>아파트 매매</v>
      </c>
      <c r="E1028" s="26">
        <v>622</v>
      </c>
      <c r="F1028" s="26">
        <v>622</v>
      </c>
      <c r="G1028" s="26">
        <v>0</v>
      </c>
      <c r="H1028" s="26">
        <v>0</v>
      </c>
      <c r="I1028" s="26">
        <f>G1028+H1028</f>
        <v>0</v>
      </c>
      <c r="J1028" s="26">
        <f>SUM(F1028:H1028)</f>
        <v>622</v>
      </c>
      <c r="K1028" s="26">
        <f>E1028-J1028</f>
        <v>0</v>
      </c>
      <c r="L1028" s="27">
        <v>644836000000</v>
      </c>
      <c r="M1028" s="45">
        <v>50515.812</v>
      </c>
      <c r="N1028" s="27">
        <v>1036713826</v>
      </c>
      <c r="O1028" s="27">
        <v>42198454</v>
      </c>
      <c r="P1028" s="37">
        <f>IF(I1028=0,0,H1028/I1028)</f>
        <v>0</v>
      </c>
    </row>
    <row r="1029">
      <c r="A1029" s="24" t="str">
        <v>2025-09</v>
      </c>
      <c r="B1029" s="24" t="str">
        <v>비교 반영</v>
      </c>
      <c r="C1029" s="24" t="str">
        <v>하남시</v>
      </c>
      <c r="D1029" s="24" t="str">
        <v>아파트 전월세</v>
      </c>
      <c r="E1029" s="26">
        <v>959</v>
      </c>
      <c r="F1029" s="26">
        <v>0</v>
      </c>
      <c r="G1029" s="26">
        <v>482</v>
      </c>
      <c r="H1029" s="26">
        <v>477</v>
      </c>
      <c r="I1029" s="26">
        <f>G1029+H1029</f>
        <v>959</v>
      </c>
      <c r="J1029" s="26">
        <f>SUM(F1029:H1029)</f>
        <v>959</v>
      </c>
      <c r="K1029" s="26">
        <f>E1029-J1029</f>
        <v>0</v>
      </c>
      <c r="L1029" s="27">
        <v>349865270000</v>
      </c>
      <c r="M1029" s="45">
        <v>70191.918</v>
      </c>
      <c r="N1029" s="27">
        <v>364823014</v>
      </c>
      <c r="O1029" s="27">
        <v>16477386</v>
      </c>
      <c r="P1029" s="37">
        <f>IF(I1029=0,0,H1029/I1029)</f>
        <v>0.49739311783107404</v>
      </c>
    </row>
    <row r="1030">
      <c r="A1030" s="24" t="str">
        <v>2025-09</v>
      </c>
      <c r="B1030" s="24" t="str">
        <v>비교 반영</v>
      </c>
      <c r="C1030" s="24" t="str">
        <v>하남시</v>
      </c>
      <c r="D1030" s="24" t="str">
        <v>오피스텔 매매</v>
      </c>
      <c r="E1030" s="26">
        <v>55</v>
      </c>
      <c r="F1030" s="26">
        <v>55</v>
      </c>
      <c r="G1030" s="26">
        <v>0</v>
      </c>
      <c r="H1030" s="26">
        <v>0</v>
      </c>
      <c r="I1030" s="26">
        <f>G1030+H1030</f>
        <v>0</v>
      </c>
      <c r="J1030" s="26">
        <f>SUM(F1030:H1030)</f>
        <v>55</v>
      </c>
      <c r="K1030" s="26">
        <f>E1030-J1030</f>
        <v>0</v>
      </c>
      <c r="L1030" s="27">
        <v>15821320000</v>
      </c>
      <c r="M1030" s="45">
        <v>2072.686</v>
      </c>
      <c r="N1030" s="27">
        <v>287660364</v>
      </c>
      <c r="O1030" s="27">
        <v>25233867</v>
      </c>
      <c r="P1030" s="37">
        <f>IF(I1030=0,0,H1030/I1030)</f>
        <v>0</v>
      </c>
    </row>
    <row r="1031">
      <c r="A1031" s="24" t="str">
        <v>2025-09</v>
      </c>
      <c r="B1031" s="24" t="str">
        <v>비교 반영</v>
      </c>
      <c r="C1031" s="24" t="str">
        <v>하남시</v>
      </c>
      <c r="D1031" s="24" t="str">
        <v>오피스텔 전월세</v>
      </c>
      <c r="E1031" s="26">
        <v>743</v>
      </c>
      <c r="F1031" s="26">
        <v>0</v>
      </c>
      <c r="G1031" s="26">
        <v>165</v>
      </c>
      <c r="H1031" s="26">
        <v>578</v>
      </c>
      <c r="I1031" s="26">
        <f>G1031+H1031</f>
        <v>743</v>
      </c>
      <c r="J1031" s="26">
        <f>SUM(F1031:H1031)</f>
        <v>743</v>
      </c>
      <c r="K1031" s="26">
        <f>E1031-J1031</f>
        <v>0</v>
      </c>
      <c r="L1031" s="27">
        <v>70339850000</v>
      </c>
      <c r="M1031" s="45">
        <v>21037.58</v>
      </c>
      <c r="N1031" s="27">
        <v>94670054</v>
      </c>
      <c r="O1031" s="27">
        <v>11053002</v>
      </c>
      <c r="P1031" s="37">
        <f>IF(I1031=0,0,H1031/I1031)</f>
        <v>0.7779273216689099</v>
      </c>
    </row>
    <row r="1032">
      <c r="A1032" s="24" t="str">
        <v>2025-09</v>
      </c>
      <c r="B1032" s="24" t="str">
        <v>비교 반영</v>
      </c>
      <c r="C1032" s="24" t="str">
        <v>하남시</v>
      </c>
      <c r="D1032" s="24" t="str">
        <v>토지</v>
      </c>
      <c r="E1032" s="26">
        <v>193</v>
      </c>
      <c r="F1032" s="26">
        <v>193</v>
      </c>
      <c r="G1032" s="26">
        <v>0</v>
      </c>
      <c r="H1032" s="26">
        <v>0</v>
      </c>
      <c r="I1032" s="26">
        <f>G1032+H1032</f>
        <v>0</v>
      </c>
      <c r="J1032" s="26">
        <f>SUM(F1032:H1032)</f>
        <v>193</v>
      </c>
      <c r="K1032" s="26">
        <f>E1032-J1032</f>
        <v>0</v>
      </c>
      <c r="L1032" s="27">
        <v>44463010000</v>
      </c>
      <c r="M1032" s="45">
        <v>48433.65</v>
      </c>
      <c r="N1032" s="27">
        <v>230378290</v>
      </c>
      <c r="O1032" s="27">
        <v>3034773</v>
      </c>
      <c r="P1032" s="37">
        <f>IF(I1032=0,0,H1032/I1032)</f>
        <v>0</v>
      </c>
    </row>
    <row r="1033">
      <c r="A1033" s="24" t="str">
        <v>2025-09</v>
      </c>
      <c r="B1033" s="24" t="str">
        <v>비교 반영</v>
      </c>
      <c r="C1033" s="24" t="str">
        <v>화성시 동탄구</v>
      </c>
      <c r="D1033" s="24" t="str">
        <v>공장창고</v>
      </c>
      <c r="E1033" s="26">
        <v>49</v>
      </c>
      <c r="F1033" s="26">
        <v>49</v>
      </c>
      <c r="G1033" s="26">
        <v>0</v>
      </c>
      <c r="H1033" s="26">
        <v>0</v>
      </c>
      <c r="I1033" s="26">
        <f>G1033+H1033</f>
        <v>0</v>
      </c>
      <c r="J1033" s="26">
        <f>SUM(F1033:H1033)</f>
        <v>49</v>
      </c>
      <c r="K1033" s="26">
        <f>E1033-J1033</f>
        <v>0</v>
      </c>
      <c r="L1033" s="27">
        <v>16448350000</v>
      </c>
      <c r="M1033" s="45">
        <v>3247.13</v>
      </c>
      <c r="N1033" s="27">
        <v>335680612</v>
      </c>
      <c r="O1033" s="27">
        <v>16745467</v>
      </c>
      <c r="P1033" s="37">
        <f>IF(I1033=0,0,H1033/I1033)</f>
        <v>0</v>
      </c>
    </row>
    <row r="1034">
      <c r="A1034" s="24" t="str">
        <v>2025-09</v>
      </c>
      <c r="B1034" s="24" t="str">
        <v>비교 반영</v>
      </c>
      <c r="C1034" s="24" t="str">
        <v>화성시 동탄구</v>
      </c>
      <c r="D1034" s="24" t="str">
        <v>다가구 매매</v>
      </c>
      <c r="E1034" s="26">
        <v>2</v>
      </c>
      <c r="F1034" s="26">
        <v>2</v>
      </c>
      <c r="G1034" s="26">
        <v>0</v>
      </c>
      <c r="H1034" s="26">
        <v>0</v>
      </c>
      <c r="I1034" s="26">
        <f>G1034+H1034</f>
        <v>0</v>
      </c>
      <c r="J1034" s="26">
        <f>SUM(F1034:H1034)</f>
        <v>2</v>
      </c>
      <c r="K1034" s="26">
        <f>E1034-J1034</f>
        <v>0</v>
      </c>
      <c r="L1034" s="27">
        <v>1790000000</v>
      </c>
      <c r="M1034" s="45">
        <v>529.34</v>
      </c>
      <c r="N1034" s="27">
        <v>895000000</v>
      </c>
      <c r="O1034" s="27">
        <v>11178742</v>
      </c>
      <c r="P1034" s="37">
        <f>IF(I1034=0,0,H1034/I1034)</f>
        <v>0</v>
      </c>
    </row>
    <row r="1035">
      <c r="A1035" s="24" t="str">
        <v>2025-09</v>
      </c>
      <c r="B1035" s="24" t="str">
        <v>비교 반영</v>
      </c>
      <c r="C1035" s="24" t="str">
        <v>화성시 동탄구</v>
      </c>
      <c r="D1035" s="24" t="str">
        <v>다가구 전월세</v>
      </c>
      <c r="E1035" s="26">
        <v>168</v>
      </c>
      <c r="F1035" s="26">
        <v>0</v>
      </c>
      <c r="G1035" s="26">
        <v>56</v>
      </c>
      <c r="H1035" s="26">
        <v>112</v>
      </c>
      <c r="I1035" s="26">
        <f>G1035+H1035</f>
        <v>168</v>
      </c>
      <c r="J1035" s="26">
        <f>SUM(F1035:H1035)</f>
        <v>168</v>
      </c>
      <c r="K1035" s="26">
        <f>E1035-J1035</f>
        <v>0</v>
      </c>
      <c r="L1035" s="27">
        <v>12909770000</v>
      </c>
      <c r="M1035" s="45">
        <v>10916.675</v>
      </c>
      <c r="N1035" s="27">
        <v>76843869</v>
      </c>
      <c r="O1035" s="27">
        <v>3909334</v>
      </c>
      <c r="P1035" s="37">
        <f>IF(I1035=0,0,H1035/I1035)</f>
        <v>0.6666666666666666</v>
      </c>
    </row>
    <row r="1036">
      <c r="A1036" s="24" t="str">
        <v>2025-09</v>
      </c>
      <c r="B1036" s="24" t="str">
        <v>비교 반영</v>
      </c>
      <c r="C1036" s="24" t="str">
        <v>화성시 동탄구</v>
      </c>
      <c r="D1036" s="24" t="str">
        <v>다세대 매매</v>
      </c>
      <c r="E1036" s="26">
        <v>3</v>
      </c>
      <c r="F1036" s="26">
        <v>3</v>
      </c>
      <c r="G1036" s="26">
        <v>0</v>
      </c>
      <c r="H1036" s="26">
        <v>0</v>
      </c>
      <c r="I1036" s="26">
        <f>G1036+H1036</f>
        <v>0</v>
      </c>
      <c r="J1036" s="26">
        <f>SUM(F1036:H1036)</f>
        <v>3</v>
      </c>
      <c r="K1036" s="26">
        <f>E1036-J1036</f>
        <v>0</v>
      </c>
      <c r="L1036" s="27">
        <v>1805000000</v>
      </c>
      <c r="M1036" s="45">
        <v>254.452</v>
      </c>
      <c r="N1036" s="27">
        <v>601666667</v>
      </c>
      <c r="O1036" s="27">
        <v>23450167</v>
      </c>
      <c r="P1036" s="37">
        <f>IF(I1036=0,0,H1036/I1036)</f>
        <v>0</v>
      </c>
    </row>
    <row r="1037">
      <c r="A1037" s="24" t="str">
        <v>2025-09</v>
      </c>
      <c r="B1037" s="24" t="str">
        <v>비교 반영</v>
      </c>
      <c r="C1037" s="24" t="str">
        <v>화성시 동탄구</v>
      </c>
      <c r="D1037" s="24" t="str">
        <v>다세대 전월세</v>
      </c>
      <c r="E1037" s="26">
        <v>10</v>
      </c>
      <c r="F1037" s="26">
        <v>0</v>
      </c>
      <c r="G1037" s="26">
        <v>6</v>
      </c>
      <c r="H1037" s="26">
        <v>4</v>
      </c>
      <c r="I1037" s="26">
        <f>G1037+H1037</f>
        <v>10</v>
      </c>
      <c r="J1037" s="26">
        <f>SUM(F1037:H1037)</f>
        <v>10</v>
      </c>
      <c r="K1037" s="26">
        <f>E1037-J1037</f>
        <v>0</v>
      </c>
      <c r="L1037" s="27">
        <v>2735500000</v>
      </c>
      <c r="M1037" s="45">
        <v>847.484</v>
      </c>
      <c r="N1037" s="27">
        <v>273550000</v>
      </c>
      <c r="O1037" s="27">
        <v>10670378</v>
      </c>
      <c r="P1037" s="37">
        <f>IF(I1037=0,0,H1037/I1037)</f>
        <v>0.4</v>
      </c>
    </row>
    <row r="1038">
      <c r="A1038" s="24" t="str">
        <v>2025-09</v>
      </c>
      <c r="B1038" s="24" t="str">
        <v>비교 반영</v>
      </c>
      <c r="C1038" s="24" t="str">
        <v>화성시 동탄구</v>
      </c>
      <c r="D1038" s="24" t="str">
        <v>상가</v>
      </c>
      <c r="E1038" s="26">
        <v>29</v>
      </c>
      <c r="F1038" s="26">
        <v>29</v>
      </c>
      <c r="G1038" s="26">
        <v>0</v>
      </c>
      <c r="H1038" s="26">
        <v>0</v>
      </c>
      <c r="I1038" s="26">
        <f>G1038+H1038</f>
        <v>0</v>
      </c>
      <c r="J1038" s="26">
        <f>SUM(F1038:H1038)</f>
        <v>29</v>
      </c>
      <c r="K1038" s="26">
        <f>E1038-J1038</f>
        <v>0</v>
      </c>
      <c r="L1038" s="27">
        <v>15842010000</v>
      </c>
      <c r="M1038" s="45">
        <v>3584.61</v>
      </c>
      <c r="N1038" s="27">
        <v>546276207</v>
      </c>
      <c r="O1038" s="27">
        <v>14609756</v>
      </c>
      <c r="P1038" s="37">
        <f>IF(I1038=0,0,H1038/I1038)</f>
        <v>0</v>
      </c>
    </row>
    <row r="1039">
      <c r="A1039" s="24" t="str">
        <v>2025-09</v>
      </c>
      <c r="B1039" s="24" t="str">
        <v>비교 반영</v>
      </c>
      <c r="C1039" s="24" t="str">
        <v>화성시 동탄구</v>
      </c>
      <c r="D1039" s="24" t="str">
        <v>아파트 매매</v>
      </c>
      <c r="E1039" s="26">
        <v>586</v>
      </c>
      <c r="F1039" s="26">
        <v>586</v>
      </c>
      <c r="G1039" s="26">
        <v>0</v>
      </c>
      <c r="H1039" s="26">
        <v>0</v>
      </c>
      <c r="I1039" s="26">
        <f>G1039+H1039</f>
        <v>0</v>
      </c>
      <c r="J1039" s="26">
        <f>SUM(F1039:H1039)</f>
        <v>586</v>
      </c>
      <c r="K1039" s="26">
        <f>E1039-J1039</f>
        <v>0</v>
      </c>
      <c r="L1039" s="27">
        <v>421980400000</v>
      </c>
      <c r="M1039" s="45">
        <v>45521.77</v>
      </c>
      <c r="N1039" s="27">
        <v>720103072</v>
      </c>
      <c r="O1039" s="27">
        <v>30644162</v>
      </c>
      <c r="P1039" s="37">
        <f>IF(I1039=0,0,H1039/I1039)</f>
        <v>0</v>
      </c>
    </row>
    <row r="1040">
      <c r="A1040" s="24" t="str">
        <v>2025-09</v>
      </c>
      <c r="B1040" s="24" t="str">
        <v>비교 반영</v>
      </c>
      <c r="C1040" s="24" t="str">
        <v>화성시 동탄구</v>
      </c>
      <c r="D1040" s="24" t="str">
        <v>아파트 전월세</v>
      </c>
      <c r="E1040" s="26">
        <v>1626</v>
      </c>
      <c r="F1040" s="26">
        <v>0</v>
      </c>
      <c r="G1040" s="26">
        <v>531</v>
      </c>
      <c r="H1040" s="26">
        <v>1095</v>
      </c>
      <c r="I1040" s="26">
        <f>G1040+H1040</f>
        <v>1626</v>
      </c>
      <c r="J1040" s="26">
        <f>SUM(F1040:H1040)</f>
        <v>1626</v>
      </c>
      <c r="K1040" s="26">
        <f>E1040-J1040</f>
        <v>0</v>
      </c>
      <c r="L1040" s="27">
        <v>307667770000</v>
      </c>
      <c r="M1040" s="45">
        <v>114470.204</v>
      </c>
      <c r="N1040" s="27">
        <v>189217571</v>
      </c>
      <c r="O1040" s="27">
        <v>8885137</v>
      </c>
      <c r="P1040" s="37">
        <f>IF(I1040=0,0,H1040/I1040)</f>
        <v>0.6734317343173432</v>
      </c>
    </row>
    <row r="1041">
      <c r="A1041" s="24" t="str">
        <v>2025-09</v>
      </c>
      <c r="B1041" s="24" t="str">
        <v>비교 반영</v>
      </c>
      <c r="C1041" s="24" t="str">
        <v>화성시 동탄구</v>
      </c>
      <c r="D1041" s="24" t="str">
        <v>오피스텔 매매</v>
      </c>
      <c r="E1041" s="26">
        <v>32</v>
      </c>
      <c r="F1041" s="26">
        <v>32</v>
      </c>
      <c r="G1041" s="26">
        <v>0</v>
      </c>
      <c r="H1041" s="26">
        <v>0</v>
      </c>
      <c r="I1041" s="26">
        <f>G1041+H1041</f>
        <v>0</v>
      </c>
      <c r="J1041" s="26">
        <f>SUM(F1041:H1041)</f>
        <v>32</v>
      </c>
      <c r="K1041" s="26">
        <f>E1041-J1041</f>
        <v>0</v>
      </c>
      <c r="L1041" s="27">
        <v>4461000000</v>
      </c>
      <c r="M1041" s="45">
        <v>1016.902</v>
      </c>
      <c r="N1041" s="27">
        <v>139406250</v>
      </c>
      <c r="O1041" s="27">
        <v>14501994</v>
      </c>
      <c r="P1041" s="37">
        <f>IF(I1041=0,0,H1041/I1041)</f>
        <v>0</v>
      </c>
    </row>
    <row r="1042">
      <c r="A1042" s="24" t="str">
        <v>2025-09</v>
      </c>
      <c r="B1042" s="24" t="str">
        <v>비교 반영</v>
      </c>
      <c r="C1042" s="24" t="str">
        <v>화성시 동탄구</v>
      </c>
      <c r="D1042" s="24" t="str">
        <v>오피스텔 전월세</v>
      </c>
      <c r="E1042" s="26">
        <v>462</v>
      </c>
      <c r="F1042" s="26">
        <v>0</v>
      </c>
      <c r="G1042" s="26">
        <v>154</v>
      </c>
      <c r="H1042" s="26">
        <v>308</v>
      </c>
      <c r="I1042" s="26">
        <f>G1042+H1042</f>
        <v>462</v>
      </c>
      <c r="J1042" s="26">
        <f>SUM(F1042:H1042)</f>
        <v>462</v>
      </c>
      <c r="K1042" s="26">
        <f>E1042-J1042</f>
        <v>0</v>
      </c>
      <c r="L1042" s="27">
        <v>36650580000</v>
      </c>
      <c r="M1042" s="45">
        <v>13817.94</v>
      </c>
      <c r="N1042" s="27">
        <v>79330260</v>
      </c>
      <c r="O1042" s="27">
        <v>8768234</v>
      </c>
      <c r="P1042" s="37">
        <f>IF(I1042=0,0,H1042/I1042)</f>
        <v>0.6666666666666666</v>
      </c>
    </row>
    <row r="1043">
      <c r="A1043" s="24" t="str">
        <v>2025-09</v>
      </c>
      <c r="B1043" s="24" t="str">
        <v>비교 반영</v>
      </c>
      <c r="C1043" s="24" t="str">
        <v>화성시 동탄구</v>
      </c>
      <c r="D1043" s="24" t="str">
        <v>토지</v>
      </c>
      <c r="E1043" s="26">
        <v>7</v>
      </c>
      <c r="F1043" s="26">
        <v>7</v>
      </c>
      <c r="G1043" s="26">
        <v>0</v>
      </c>
      <c r="H1043" s="26">
        <v>0</v>
      </c>
      <c r="I1043" s="26">
        <f>G1043+H1043</f>
        <v>0</v>
      </c>
      <c r="J1043" s="26">
        <f>SUM(F1043:H1043)</f>
        <v>7</v>
      </c>
      <c r="K1043" s="26">
        <f>E1043-J1043</f>
        <v>0</v>
      </c>
      <c r="L1043" s="27">
        <v>11676000000</v>
      </c>
      <c r="M1043" s="45">
        <v>1562.35</v>
      </c>
      <c r="N1043" s="27">
        <v>1668000000</v>
      </c>
      <c r="O1043" s="27">
        <v>24705313</v>
      </c>
      <c r="P1043" s="37">
        <f>IF(I1043=0,0,H1043/I1043)</f>
        <v>0</v>
      </c>
    </row>
    <row r="1044">
      <c r="A1044" s="24" t="str">
        <v>2025-09</v>
      </c>
      <c r="B1044" s="24" t="str">
        <v>비교 반영</v>
      </c>
      <c r="C1044" s="24" t="str">
        <v>화성시 만세구</v>
      </c>
      <c r="D1044" s="24" t="str">
        <v>공장창고</v>
      </c>
      <c r="E1044" s="26">
        <v>27</v>
      </c>
      <c r="F1044" s="26">
        <v>27</v>
      </c>
      <c r="G1044" s="26">
        <v>0</v>
      </c>
      <c r="H1044" s="26">
        <v>0</v>
      </c>
      <c r="I1044" s="26">
        <f>G1044+H1044</f>
        <v>0</v>
      </c>
      <c r="J1044" s="26">
        <f>SUM(F1044:H1044)</f>
        <v>27</v>
      </c>
      <c r="K1044" s="26">
        <f>E1044-J1044</f>
        <v>0</v>
      </c>
      <c r="L1044" s="27">
        <v>61484290000</v>
      </c>
      <c r="M1044" s="45">
        <v>23028.01</v>
      </c>
      <c r="N1044" s="27">
        <v>2277195926</v>
      </c>
      <c r="O1044" s="27">
        <v>8826375</v>
      </c>
      <c r="P1044" s="37">
        <f>IF(I1044=0,0,H1044/I1044)</f>
        <v>0</v>
      </c>
    </row>
    <row r="1045">
      <c r="A1045" s="24" t="str">
        <v>2025-09</v>
      </c>
      <c r="B1045" s="24" t="str">
        <v>비교 반영</v>
      </c>
      <c r="C1045" s="24" t="str">
        <v>화성시 만세구</v>
      </c>
      <c r="D1045" s="24" t="str">
        <v>다가구 매매</v>
      </c>
      <c r="E1045" s="26">
        <v>18</v>
      </c>
      <c r="F1045" s="26">
        <v>18</v>
      </c>
      <c r="G1045" s="26">
        <v>0</v>
      </c>
      <c r="H1045" s="26">
        <v>0</v>
      </c>
      <c r="I1045" s="26">
        <f>G1045+H1045</f>
        <v>0</v>
      </c>
      <c r="J1045" s="26">
        <f>SUM(F1045:H1045)</f>
        <v>18</v>
      </c>
      <c r="K1045" s="26">
        <f>E1045-J1045</f>
        <v>0</v>
      </c>
      <c r="L1045" s="27">
        <v>8337220000</v>
      </c>
      <c r="M1045" s="45">
        <v>2744.2</v>
      </c>
      <c r="N1045" s="27">
        <v>463178889</v>
      </c>
      <c r="O1045" s="27">
        <v>10043385</v>
      </c>
      <c r="P1045" s="37">
        <f>IF(I1045=0,0,H1045/I1045)</f>
        <v>0</v>
      </c>
    </row>
    <row r="1046">
      <c r="A1046" s="24" t="str">
        <v>2025-09</v>
      </c>
      <c r="B1046" s="24" t="str">
        <v>비교 반영</v>
      </c>
      <c r="C1046" s="24" t="str">
        <v>화성시 만세구</v>
      </c>
      <c r="D1046" s="24" t="str">
        <v>다가구 전월세</v>
      </c>
      <c r="E1046" s="26">
        <v>452</v>
      </c>
      <c r="F1046" s="26">
        <v>0</v>
      </c>
      <c r="G1046" s="26">
        <v>76</v>
      </c>
      <c r="H1046" s="26">
        <v>376</v>
      </c>
      <c r="I1046" s="26">
        <f>G1046+H1046</f>
        <v>452</v>
      </c>
      <c r="J1046" s="26">
        <f>SUM(F1046:H1046)</f>
        <v>452</v>
      </c>
      <c r="K1046" s="26">
        <f>E1046-J1046</f>
        <v>0</v>
      </c>
      <c r="L1046" s="27">
        <v>11969760000</v>
      </c>
      <c r="M1046" s="45">
        <v>19559.981</v>
      </c>
      <c r="N1046" s="27">
        <v>26481770</v>
      </c>
      <c r="O1046" s="27">
        <v>2022980</v>
      </c>
      <c r="P1046" s="37">
        <f>IF(I1046=0,0,H1046/I1046)</f>
        <v>0.831858407079646</v>
      </c>
    </row>
    <row r="1047">
      <c r="A1047" s="24" t="str">
        <v>2025-09</v>
      </c>
      <c r="B1047" s="24" t="str">
        <v>비교 반영</v>
      </c>
      <c r="C1047" s="24" t="str">
        <v>화성시 만세구</v>
      </c>
      <c r="D1047" s="24" t="str">
        <v>다세대 매매</v>
      </c>
      <c r="E1047" s="26">
        <v>21</v>
      </c>
      <c r="F1047" s="26">
        <v>21</v>
      </c>
      <c r="G1047" s="26">
        <v>0</v>
      </c>
      <c r="H1047" s="26">
        <v>0</v>
      </c>
      <c r="I1047" s="26">
        <f>G1047+H1047</f>
        <v>0</v>
      </c>
      <c r="J1047" s="26">
        <f>SUM(F1047:H1047)</f>
        <v>21</v>
      </c>
      <c r="K1047" s="26">
        <f>E1047-J1047</f>
        <v>0</v>
      </c>
      <c r="L1047" s="27">
        <v>3013970000</v>
      </c>
      <c r="M1047" s="45">
        <v>1352.613</v>
      </c>
      <c r="N1047" s="27">
        <v>143522381</v>
      </c>
      <c r="O1047" s="27">
        <v>7366140</v>
      </c>
      <c r="P1047" s="37">
        <f>IF(I1047=0,0,H1047/I1047)</f>
        <v>0</v>
      </c>
    </row>
    <row r="1048">
      <c r="A1048" s="24" t="str">
        <v>2025-09</v>
      </c>
      <c r="B1048" s="24" t="str">
        <v>비교 반영</v>
      </c>
      <c r="C1048" s="24" t="str">
        <v>화성시 만세구</v>
      </c>
      <c r="D1048" s="24" t="str">
        <v>다세대 전월세</v>
      </c>
      <c r="E1048" s="26">
        <v>58</v>
      </c>
      <c r="F1048" s="26">
        <v>0</v>
      </c>
      <c r="G1048" s="26">
        <v>6</v>
      </c>
      <c r="H1048" s="26">
        <v>52</v>
      </c>
      <c r="I1048" s="26">
        <f>G1048+H1048</f>
        <v>58</v>
      </c>
      <c r="J1048" s="26">
        <f>SUM(F1048:H1048)</f>
        <v>58</v>
      </c>
      <c r="K1048" s="26">
        <f>E1048-J1048</f>
        <v>0</v>
      </c>
      <c r="L1048" s="27">
        <v>2119800000</v>
      </c>
      <c r="M1048" s="45">
        <v>2659.188</v>
      </c>
      <c r="N1048" s="27">
        <v>36548276</v>
      </c>
      <c r="O1048" s="27">
        <v>2635242</v>
      </c>
      <c r="P1048" s="37">
        <f>IF(I1048=0,0,H1048/I1048)</f>
        <v>0.896551724137931</v>
      </c>
    </row>
    <row r="1049">
      <c r="A1049" s="24" t="str">
        <v>2025-09</v>
      </c>
      <c r="B1049" s="24" t="str">
        <v>비교 반영</v>
      </c>
      <c r="C1049" s="24" t="str">
        <v>화성시 만세구</v>
      </c>
      <c r="D1049" s="24" t="str">
        <v>분양권</v>
      </c>
      <c r="E1049" s="26">
        <v>1</v>
      </c>
      <c r="F1049" s="26">
        <v>1</v>
      </c>
      <c r="G1049" s="26">
        <v>0</v>
      </c>
      <c r="H1049" s="26">
        <v>0</v>
      </c>
      <c r="I1049" s="26">
        <f>G1049+H1049</f>
        <v>0</v>
      </c>
      <c r="J1049" s="26">
        <f>SUM(F1049:H1049)</f>
        <v>1</v>
      </c>
      <c r="K1049" s="26">
        <f>E1049-J1049</f>
        <v>0</v>
      </c>
      <c r="L1049" s="27">
        <v>297600000</v>
      </c>
      <c r="M1049" s="45">
        <v>59.981</v>
      </c>
      <c r="N1049" s="27">
        <v>297600000</v>
      </c>
      <c r="O1049" s="27">
        <v>16401888</v>
      </c>
      <c r="P1049" s="37">
        <f>IF(I1049=0,0,H1049/I1049)</f>
        <v>0</v>
      </c>
    </row>
    <row r="1050">
      <c r="A1050" s="24" t="str">
        <v>2025-09</v>
      </c>
      <c r="B1050" s="24" t="str">
        <v>비교 반영</v>
      </c>
      <c r="C1050" s="24" t="str">
        <v>화성시 만세구</v>
      </c>
      <c r="D1050" s="24" t="str">
        <v>상가</v>
      </c>
      <c r="E1050" s="26">
        <v>86</v>
      </c>
      <c r="F1050" s="26">
        <v>86</v>
      </c>
      <c r="G1050" s="26">
        <v>0</v>
      </c>
      <c r="H1050" s="26">
        <v>0</v>
      </c>
      <c r="I1050" s="26">
        <f>G1050+H1050</f>
        <v>0</v>
      </c>
      <c r="J1050" s="26">
        <f>SUM(F1050:H1050)</f>
        <v>86</v>
      </c>
      <c r="K1050" s="26">
        <f>E1050-J1050</f>
        <v>0</v>
      </c>
      <c r="L1050" s="27">
        <v>31900540000</v>
      </c>
      <c r="M1050" s="45">
        <v>13793.49</v>
      </c>
      <c r="N1050" s="27">
        <v>370936512</v>
      </c>
      <c r="O1050" s="27">
        <v>7645369</v>
      </c>
      <c r="P1050" s="37">
        <f>IF(I1050=0,0,H1050/I1050)</f>
        <v>0</v>
      </c>
    </row>
    <row r="1051">
      <c r="A1051" s="24" t="str">
        <v>2025-09</v>
      </c>
      <c r="B1051" s="24" t="str">
        <v>비교 반영</v>
      </c>
      <c r="C1051" s="24" t="str">
        <v>화성시 만세구</v>
      </c>
      <c r="D1051" s="24" t="str">
        <v>아파트 매매</v>
      </c>
      <c r="E1051" s="26">
        <v>110</v>
      </c>
      <c r="F1051" s="26">
        <v>110</v>
      </c>
      <c r="G1051" s="26">
        <v>0</v>
      </c>
      <c r="H1051" s="26">
        <v>0</v>
      </c>
      <c r="I1051" s="26">
        <f>G1051+H1051</f>
        <v>0</v>
      </c>
      <c r="J1051" s="26">
        <f>SUM(F1051:H1051)</f>
        <v>110</v>
      </c>
      <c r="K1051" s="26">
        <f>E1051-J1051</f>
        <v>0</v>
      </c>
      <c r="L1051" s="27">
        <v>39742000000</v>
      </c>
      <c r="M1051" s="45">
        <v>8773.814</v>
      </c>
      <c r="N1051" s="27">
        <v>361290909</v>
      </c>
      <c r="O1051" s="27">
        <v>14973934</v>
      </c>
      <c r="P1051" s="37">
        <f>IF(I1051=0,0,H1051/I1051)</f>
        <v>0</v>
      </c>
    </row>
    <row r="1052">
      <c r="A1052" s="24" t="str">
        <v>2025-09</v>
      </c>
      <c r="B1052" s="24" t="str">
        <v>비교 반영</v>
      </c>
      <c r="C1052" s="24" t="str">
        <v>화성시 만세구</v>
      </c>
      <c r="D1052" s="24" t="str">
        <v>아파트 전월세</v>
      </c>
      <c r="E1052" s="26">
        <v>902</v>
      </c>
      <c r="F1052" s="26">
        <v>0</v>
      </c>
      <c r="G1052" s="26">
        <v>355</v>
      </c>
      <c r="H1052" s="26">
        <v>547</v>
      </c>
      <c r="I1052" s="26">
        <f>G1052+H1052</f>
        <v>902</v>
      </c>
      <c r="J1052" s="26">
        <f>SUM(F1052:H1052)</f>
        <v>902</v>
      </c>
      <c r="K1052" s="26">
        <f>E1052-J1052</f>
        <v>0</v>
      </c>
      <c r="L1052" s="27">
        <v>94933590000</v>
      </c>
      <c r="M1052" s="45">
        <v>53389.016</v>
      </c>
      <c r="N1052" s="27">
        <v>105247882</v>
      </c>
      <c r="O1052" s="27">
        <v>5878176</v>
      </c>
      <c r="P1052" s="37">
        <f>IF(I1052=0,0,H1052/I1052)</f>
        <v>0.606430155210643</v>
      </c>
    </row>
    <row r="1053">
      <c r="A1053" s="24" t="str">
        <v>2025-09</v>
      </c>
      <c r="B1053" s="24" t="str">
        <v>비교 반영</v>
      </c>
      <c r="C1053" s="24" t="str">
        <v>화성시 만세구</v>
      </c>
      <c r="D1053" s="24" t="str">
        <v>오피스텔 매매</v>
      </c>
      <c r="E1053" s="26">
        <v>5</v>
      </c>
      <c r="F1053" s="26">
        <v>5</v>
      </c>
      <c r="G1053" s="26">
        <v>0</v>
      </c>
      <c r="H1053" s="26">
        <v>0</v>
      </c>
      <c r="I1053" s="26">
        <f>G1053+H1053</f>
        <v>0</v>
      </c>
      <c r="J1053" s="26">
        <f>SUM(F1053:H1053)</f>
        <v>5</v>
      </c>
      <c r="K1053" s="26">
        <f>E1053-J1053</f>
        <v>0</v>
      </c>
      <c r="L1053" s="27">
        <v>583170000</v>
      </c>
      <c r="M1053" s="45">
        <v>193.63</v>
      </c>
      <c r="N1053" s="27">
        <v>116634000</v>
      </c>
      <c r="O1053" s="27">
        <v>9956281</v>
      </c>
      <c r="P1053" s="37">
        <f>IF(I1053=0,0,H1053/I1053)</f>
        <v>0</v>
      </c>
    </row>
    <row r="1054">
      <c r="A1054" s="24" t="str">
        <v>2025-09</v>
      </c>
      <c r="B1054" s="24" t="str">
        <v>비교 반영</v>
      </c>
      <c r="C1054" s="24" t="str">
        <v>화성시 만세구</v>
      </c>
      <c r="D1054" s="24" t="str">
        <v>오피스텔 전월세</v>
      </c>
      <c r="E1054" s="26">
        <v>54</v>
      </c>
      <c r="F1054" s="26">
        <v>0</v>
      </c>
      <c r="G1054" s="26">
        <v>3</v>
      </c>
      <c r="H1054" s="26">
        <v>51</v>
      </c>
      <c r="I1054" s="26">
        <f>G1054+H1054</f>
        <v>54</v>
      </c>
      <c r="J1054" s="26">
        <f>SUM(F1054:H1054)</f>
        <v>54</v>
      </c>
      <c r="K1054" s="26">
        <f>E1054-J1054</f>
        <v>0</v>
      </c>
      <c r="L1054" s="27">
        <v>775000000</v>
      </c>
      <c r="M1054" s="45">
        <v>1706.05</v>
      </c>
      <c r="N1054" s="27">
        <v>14351852</v>
      </c>
      <c r="O1054" s="27">
        <v>1501705</v>
      </c>
      <c r="P1054" s="37">
        <f>IF(I1054=0,0,H1054/I1054)</f>
        <v>0.9444444444444444</v>
      </c>
    </row>
    <row r="1055">
      <c r="A1055" s="24" t="str">
        <v>2025-09</v>
      </c>
      <c r="B1055" s="24" t="str">
        <v>비교 반영</v>
      </c>
      <c r="C1055" s="24" t="str">
        <v>화성시 만세구</v>
      </c>
      <c r="D1055" s="24" t="str">
        <v>토지</v>
      </c>
      <c r="E1055" s="26">
        <v>792</v>
      </c>
      <c r="F1055" s="26">
        <v>792</v>
      </c>
      <c r="G1055" s="26">
        <v>0</v>
      </c>
      <c r="H1055" s="26">
        <v>0</v>
      </c>
      <c r="I1055" s="26">
        <f>G1055+H1055</f>
        <v>0</v>
      </c>
      <c r="J1055" s="26">
        <f>SUM(F1055:H1055)</f>
        <v>792</v>
      </c>
      <c r="K1055" s="26">
        <f>E1055-J1055</f>
        <v>0</v>
      </c>
      <c r="L1055" s="27">
        <v>121652280000</v>
      </c>
      <c r="M1055" s="45">
        <v>433619.3</v>
      </c>
      <c r="N1055" s="27">
        <v>153601364</v>
      </c>
      <c r="O1055" s="27">
        <v>927441</v>
      </c>
      <c r="P1055" s="37">
        <f>IF(I1055=0,0,H1055/I1055)</f>
        <v>0</v>
      </c>
    </row>
    <row r="1056">
      <c r="A1056" s="24" t="str">
        <v>2025-09</v>
      </c>
      <c r="B1056" s="24" t="str">
        <v>비교 반영</v>
      </c>
      <c r="C1056" s="24" t="str">
        <v>화성시 병점구</v>
      </c>
      <c r="D1056" s="24" t="str">
        <v>공장창고</v>
      </c>
      <c r="E1056" s="26">
        <v>2</v>
      </c>
      <c r="F1056" s="26">
        <v>2</v>
      </c>
      <c r="G1056" s="26">
        <v>0</v>
      </c>
      <c r="H1056" s="26">
        <v>0</v>
      </c>
      <c r="I1056" s="26">
        <f>G1056+H1056</f>
        <v>0</v>
      </c>
      <c r="J1056" s="26">
        <f>SUM(F1056:H1056)</f>
        <v>2</v>
      </c>
      <c r="K1056" s="26">
        <f>E1056-J1056</f>
        <v>0</v>
      </c>
      <c r="L1056" s="27">
        <v>631360000</v>
      </c>
      <c r="M1056" s="45">
        <v>843.56</v>
      </c>
      <c r="N1056" s="27">
        <v>315680000</v>
      </c>
      <c r="O1056" s="27">
        <v>2474205</v>
      </c>
      <c r="P1056" s="37">
        <f>IF(I1056=0,0,H1056/I1056)</f>
        <v>0</v>
      </c>
    </row>
    <row r="1057">
      <c r="A1057" s="24" t="str">
        <v>2025-09</v>
      </c>
      <c r="B1057" s="24" t="str">
        <v>비교 반영</v>
      </c>
      <c r="C1057" s="24" t="str">
        <v>화성시 병점구</v>
      </c>
      <c r="D1057" s="24" t="str">
        <v>다가구 매매</v>
      </c>
      <c r="E1057" s="26">
        <v>2</v>
      </c>
      <c r="F1057" s="26">
        <v>2</v>
      </c>
      <c r="G1057" s="26">
        <v>0</v>
      </c>
      <c r="H1057" s="26">
        <v>0</v>
      </c>
      <c r="I1057" s="26">
        <f>G1057+H1057</f>
        <v>0</v>
      </c>
      <c r="J1057" s="26">
        <f>SUM(F1057:H1057)</f>
        <v>2</v>
      </c>
      <c r="K1057" s="26">
        <f>E1057-J1057</f>
        <v>0</v>
      </c>
      <c r="L1057" s="27">
        <v>1970000000</v>
      </c>
      <c r="M1057" s="45">
        <v>828.65</v>
      </c>
      <c r="N1057" s="27">
        <v>985000000</v>
      </c>
      <c r="O1057" s="27">
        <v>7859044</v>
      </c>
      <c r="P1057" s="37">
        <f>IF(I1057=0,0,H1057/I1057)</f>
        <v>0</v>
      </c>
    </row>
    <row r="1058">
      <c r="A1058" s="24" t="str">
        <v>2025-09</v>
      </c>
      <c r="B1058" s="24" t="str">
        <v>비교 반영</v>
      </c>
      <c r="C1058" s="24" t="str">
        <v>화성시 병점구</v>
      </c>
      <c r="D1058" s="24" t="str">
        <v>다가구 전월세</v>
      </c>
      <c r="E1058" s="26">
        <v>94</v>
      </c>
      <c r="F1058" s="26">
        <v>0</v>
      </c>
      <c r="G1058" s="26">
        <v>13</v>
      </c>
      <c r="H1058" s="26">
        <v>81</v>
      </c>
      <c r="I1058" s="26">
        <f>G1058+H1058</f>
        <v>94</v>
      </c>
      <c r="J1058" s="26">
        <f>SUM(F1058:H1058)</f>
        <v>94</v>
      </c>
      <c r="K1058" s="26">
        <f>E1058-J1058</f>
        <v>0</v>
      </c>
      <c r="L1058" s="27">
        <v>1975250000</v>
      </c>
      <c r="M1058" s="45">
        <v>3344.2</v>
      </c>
      <c r="N1058" s="27">
        <v>21013298</v>
      </c>
      <c r="O1058" s="27">
        <v>1952560</v>
      </c>
      <c r="P1058" s="37">
        <f>IF(I1058=0,0,H1058/I1058)</f>
        <v>0.8617021276595744</v>
      </c>
    </row>
    <row r="1059">
      <c r="A1059" s="24" t="str">
        <v>2025-09</v>
      </c>
      <c r="B1059" s="24" t="str">
        <v>비교 반영</v>
      </c>
      <c r="C1059" s="24" t="str">
        <v>화성시 병점구</v>
      </c>
      <c r="D1059" s="24" t="str">
        <v>다세대 매매</v>
      </c>
      <c r="E1059" s="26">
        <v>6</v>
      </c>
      <c r="F1059" s="26">
        <v>6</v>
      </c>
      <c r="G1059" s="26">
        <v>0</v>
      </c>
      <c r="H1059" s="26">
        <v>0</v>
      </c>
      <c r="I1059" s="26">
        <f>G1059+H1059</f>
        <v>0</v>
      </c>
      <c r="J1059" s="26">
        <f>SUM(F1059:H1059)</f>
        <v>6</v>
      </c>
      <c r="K1059" s="26">
        <f>E1059-J1059</f>
        <v>0</v>
      </c>
      <c r="L1059" s="27">
        <v>675500000</v>
      </c>
      <c r="M1059" s="45">
        <v>296.16</v>
      </c>
      <c r="N1059" s="27">
        <v>112583333</v>
      </c>
      <c r="O1059" s="27">
        <v>7540038</v>
      </c>
      <c r="P1059" s="37">
        <f>IF(I1059=0,0,H1059/I1059)</f>
        <v>0</v>
      </c>
    </row>
    <row r="1060">
      <c r="A1060" s="24" t="str">
        <v>2025-09</v>
      </c>
      <c r="B1060" s="24" t="str">
        <v>비교 반영</v>
      </c>
      <c r="C1060" s="24" t="str">
        <v>화성시 병점구</v>
      </c>
      <c r="D1060" s="24" t="str">
        <v>다세대 전월세</v>
      </c>
      <c r="E1060" s="26">
        <v>94</v>
      </c>
      <c r="F1060" s="26">
        <v>0</v>
      </c>
      <c r="G1060" s="26">
        <v>16</v>
      </c>
      <c r="H1060" s="26">
        <v>78</v>
      </c>
      <c r="I1060" s="26">
        <f>G1060+H1060</f>
        <v>94</v>
      </c>
      <c r="J1060" s="26">
        <f>SUM(F1060:H1060)</f>
        <v>94</v>
      </c>
      <c r="K1060" s="26">
        <f>E1060-J1060</f>
        <v>0</v>
      </c>
      <c r="L1060" s="27">
        <v>2764600000</v>
      </c>
      <c r="M1060" s="45">
        <v>2635.784</v>
      </c>
      <c r="N1060" s="27">
        <v>29410638</v>
      </c>
      <c r="O1060" s="27">
        <v>3467345</v>
      </c>
      <c r="P1060" s="37">
        <f>IF(I1060=0,0,H1060/I1060)</f>
        <v>0.8297872340425532</v>
      </c>
    </row>
    <row r="1061">
      <c r="A1061" s="24" t="str">
        <v>2025-09</v>
      </c>
      <c r="B1061" s="24" t="str">
        <v>비교 반영</v>
      </c>
      <c r="C1061" s="24" t="str">
        <v>화성시 병점구</v>
      </c>
      <c r="D1061" s="24" t="str">
        <v>상가</v>
      </c>
      <c r="E1061" s="26">
        <v>11</v>
      </c>
      <c r="F1061" s="26">
        <v>11</v>
      </c>
      <c r="G1061" s="26">
        <v>0</v>
      </c>
      <c r="H1061" s="26">
        <v>0</v>
      </c>
      <c r="I1061" s="26">
        <f>G1061+H1061</f>
        <v>0</v>
      </c>
      <c r="J1061" s="26">
        <f>SUM(F1061:H1061)</f>
        <v>11</v>
      </c>
      <c r="K1061" s="26">
        <f>E1061-J1061</f>
        <v>0</v>
      </c>
      <c r="L1061" s="27">
        <v>2622260000</v>
      </c>
      <c r="M1061" s="45">
        <v>777.51</v>
      </c>
      <c r="N1061" s="27">
        <v>238387273</v>
      </c>
      <c r="O1061" s="27">
        <v>11149217</v>
      </c>
      <c r="P1061" s="37">
        <f>IF(I1061=0,0,H1061/I1061)</f>
        <v>0</v>
      </c>
    </row>
    <row r="1062">
      <c r="A1062" s="24" t="str">
        <v>2025-09</v>
      </c>
      <c r="B1062" s="24" t="str">
        <v>비교 반영</v>
      </c>
      <c r="C1062" s="24" t="str">
        <v>화성시 병점구</v>
      </c>
      <c r="D1062" s="24" t="str">
        <v>아파트 매매</v>
      </c>
      <c r="E1062" s="26">
        <v>192</v>
      </c>
      <c r="F1062" s="26">
        <v>192</v>
      </c>
      <c r="G1062" s="26">
        <v>0</v>
      </c>
      <c r="H1062" s="26">
        <v>0</v>
      </c>
      <c r="I1062" s="26">
        <f>G1062+H1062</f>
        <v>0</v>
      </c>
      <c r="J1062" s="26">
        <f>SUM(F1062:H1062)</f>
        <v>192</v>
      </c>
      <c r="K1062" s="26">
        <f>E1062-J1062</f>
        <v>0</v>
      </c>
      <c r="L1062" s="27">
        <v>87840000000</v>
      </c>
      <c r="M1062" s="45">
        <v>14980.442</v>
      </c>
      <c r="N1062" s="27">
        <v>457500000</v>
      </c>
      <c r="O1062" s="27">
        <v>19383950</v>
      </c>
      <c r="P1062" s="37">
        <f>IF(I1062=0,0,H1062/I1062)</f>
        <v>0</v>
      </c>
    </row>
    <row r="1063">
      <c r="A1063" s="24" t="str">
        <v>2025-09</v>
      </c>
      <c r="B1063" s="24" t="str">
        <v>비교 반영</v>
      </c>
      <c r="C1063" s="24" t="str">
        <v>화성시 병점구</v>
      </c>
      <c r="D1063" s="24" t="str">
        <v>아파트 전월세</v>
      </c>
      <c r="E1063" s="26">
        <v>366</v>
      </c>
      <c r="F1063" s="26">
        <v>0</v>
      </c>
      <c r="G1063" s="26">
        <v>193</v>
      </c>
      <c r="H1063" s="26">
        <v>173</v>
      </c>
      <c r="I1063" s="26">
        <f>G1063+H1063</f>
        <v>366</v>
      </c>
      <c r="J1063" s="26">
        <f>SUM(F1063:H1063)</f>
        <v>366</v>
      </c>
      <c r="K1063" s="26">
        <f>E1063-J1063</f>
        <v>0</v>
      </c>
      <c r="L1063" s="27">
        <v>67589010000</v>
      </c>
      <c r="M1063" s="45">
        <v>28089.606</v>
      </c>
      <c r="N1063" s="27">
        <v>184669426</v>
      </c>
      <c r="O1063" s="27">
        <v>7954356</v>
      </c>
      <c r="P1063" s="37">
        <f>IF(I1063=0,0,H1063/I1063)</f>
        <v>0.4726775956284153</v>
      </c>
    </row>
    <row r="1064">
      <c r="A1064" s="24" t="str">
        <v>2025-09</v>
      </c>
      <c r="B1064" s="24" t="str">
        <v>비교 반영</v>
      </c>
      <c r="C1064" s="24" t="str">
        <v>화성시 병점구</v>
      </c>
      <c r="D1064" s="24" t="str">
        <v>오피스텔 매매</v>
      </c>
      <c r="E1064" s="26">
        <v>284</v>
      </c>
      <c r="F1064" s="26">
        <v>284</v>
      </c>
      <c r="G1064" s="26">
        <v>0</v>
      </c>
      <c r="H1064" s="26">
        <v>0</v>
      </c>
      <c r="I1064" s="26">
        <f>G1064+H1064</f>
        <v>0</v>
      </c>
      <c r="J1064" s="26">
        <f>SUM(F1064:H1064)</f>
        <v>284</v>
      </c>
      <c r="K1064" s="26">
        <f>E1064-J1064</f>
        <v>0</v>
      </c>
      <c r="L1064" s="27">
        <v>104029850000</v>
      </c>
      <c r="M1064" s="45">
        <v>18775.021</v>
      </c>
      <c r="N1064" s="27">
        <v>366302289</v>
      </c>
      <c r="O1064" s="27">
        <v>18316907</v>
      </c>
      <c r="P1064" s="37">
        <f>IF(I1064=0,0,H1064/I1064)</f>
        <v>0</v>
      </c>
    </row>
    <row r="1065">
      <c r="A1065" s="24" t="str">
        <v>2025-09</v>
      </c>
      <c r="B1065" s="24" t="str">
        <v>비교 반영</v>
      </c>
      <c r="C1065" s="24" t="str">
        <v>화성시 병점구</v>
      </c>
      <c r="D1065" s="24" t="str">
        <v>오피스텔 전월세</v>
      </c>
      <c r="E1065" s="26">
        <v>59</v>
      </c>
      <c r="F1065" s="26">
        <v>0</v>
      </c>
      <c r="G1065" s="26">
        <v>12</v>
      </c>
      <c r="H1065" s="26">
        <v>47</v>
      </c>
      <c r="I1065" s="26">
        <f>G1065+H1065</f>
        <v>59</v>
      </c>
      <c r="J1065" s="26">
        <f>SUM(F1065:H1065)</f>
        <v>59</v>
      </c>
      <c r="K1065" s="26">
        <f>E1065-J1065</f>
        <v>0</v>
      </c>
      <c r="L1065" s="27">
        <v>4020300000</v>
      </c>
      <c r="M1065" s="45">
        <v>1716.76</v>
      </c>
      <c r="N1065" s="27">
        <v>68140678</v>
      </c>
      <c r="O1065" s="27">
        <v>7741471</v>
      </c>
      <c r="P1065" s="37">
        <f>IF(I1065=0,0,H1065/I1065)</f>
        <v>0.7966101694915254</v>
      </c>
    </row>
    <row r="1066">
      <c r="A1066" s="24" t="str">
        <v>2025-09</v>
      </c>
      <c r="B1066" s="24" t="str">
        <v>비교 반영</v>
      </c>
      <c r="C1066" s="24" t="str">
        <v>화성시 병점구</v>
      </c>
      <c r="D1066" s="24" t="str">
        <v>토지</v>
      </c>
      <c r="E1066" s="26">
        <v>21</v>
      </c>
      <c r="F1066" s="26">
        <v>21</v>
      </c>
      <c r="G1066" s="26">
        <v>0</v>
      </c>
      <c r="H1066" s="26">
        <v>0</v>
      </c>
      <c r="I1066" s="26">
        <f>G1066+H1066</f>
        <v>0</v>
      </c>
      <c r="J1066" s="26">
        <f>SUM(F1066:H1066)</f>
        <v>21</v>
      </c>
      <c r="K1066" s="26">
        <f>E1066-J1066</f>
        <v>0</v>
      </c>
      <c r="L1066" s="27">
        <v>14682870000</v>
      </c>
      <c r="M1066" s="45">
        <v>10453.98</v>
      </c>
      <c r="N1066" s="27">
        <v>699184286</v>
      </c>
      <c r="O1066" s="27">
        <v>4643056</v>
      </c>
      <c r="P1066" s="37">
        <f>IF(I1066=0,0,H1066/I1066)</f>
        <v>0</v>
      </c>
    </row>
    <row r="1067">
      <c r="A1067" s="24" t="str">
        <v>2025-09</v>
      </c>
      <c r="B1067" s="24" t="str">
        <v>비교 반영</v>
      </c>
      <c r="C1067" s="24" t="str">
        <v>화성시 효행구</v>
      </c>
      <c r="D1067" s="24" t="str">
        <v>공장창고</v>
      </c>
      <c r="E1067" s="26">
        <v>1</v>
      </c>
      <c r="F1067" s="26">
        <v>1</v>
      </c>
      <c r="G1067" s="26">
        <v>0</v>
      </c>
      <c r="H1067" s="26">
        <v>0</v>
      </c>
      <c r="I1067" s="26">
        <f>G1067+H1067</f>
        <v>0</v>
      </c>
      <c r="J1067" s="26">
        <f>SUM(F1067:H1067)</f>
        <v>1</v>
      </c>
      <c r="K1067" s="26">
        <f>E1067-J1067</f>
        <v>0</v>
      </c>
      <c r="L1067" s="27">
        <v>7900000000</v>
      </c>
      <c r="M1067" s="45">
        <v>3593.52</v>
      </c>
      <c r="N1067" s="27">
        <v>7900000000</v>
      </c>
      <c r="O1067" s="27">
        <v>7267443</v>
      </c>
      <c r="P1067" s="37">
        <f>IF(I1067=0,0,H1067/I1067)</f>
        <v>0</v>
      </c>
    </row>
    <row r="1068">
      <c r="A1068" s="24" t="str">
        <v>2025-09</v>
      </c>
      <c r="B1068" s="24" t="str">
        <v>비교 반영</v>
      </c>
      <c r="C1068" s="24" t="str">
        <v>화성시 효행구</v>
      </c>
      <c r="D1068" s="24" t="str">
        <v>다가구 매매</v>
      </c>
      <c r="E1068" s="26">
        <v>6</v>
      </c>
      <c r="F1068" s="26">
        <v>6</v>
      </c>
      <c r="G1068" s="26">
        <v>0</v>
      </c>
      <c r="H1068" s="26">
        <v>0</v>
      </c>
      <c r="I1068" s="26">
        <f>G1068+H1068</f>
        <v>0</v>
      </c>
      <c r="J1068" s="26">
        <f>SUM(F1068:H1068)</f>
        <v>6</v>
      </c>
      <c r="K1068" s="26">
        <f>E1068-J1068</f>
        <v>0</v>
      </c>
      <c r="L1068" s="27">
        <v>3562500000</v>
      </c>
      <c r="M1068" s="45">
        <v>1814.55</v>
      </c>
      <c r="N1068" s="27">
        <v>593750000</v>
      </c>
      <c r="O1068" s="27">
        <v>6490237</v>
      </c>
      <c r="P1068" s="37">
        <f>IF(I1068=0,0,H1068/I1068)</f>
        <v>0</v>
      </c>
    </row>
    <row r="1069">
      <c r="A1069" s="24" t="str">
        <v>2025-09</v>
      </c>
      <c r="B1069" s="24" t="str">
        <v>비교 반영</v>
      </c>
      <c r="C1069" s="24" t="str">
        <v>화성시 효행구</v>
      </c>
      <c r="D1069" s="24" t="str">
        <v>다가구 전월세</v>
      </c>
      <c r="E1069" s="26">
        <v>72</v>
      </c>
      <c r="F1069" s="26">
        <v>0</v>
      </c>
      <c r="G1069" s="26">
        <v>14</v>
      </c>
      <c r="H1069" s="26">
        <v>58</v>
      </c>
      <c r="I1069" s="26">
        <f>G1069+H1069</f>
        <v>72</v>
      </c>
      <c r="J1069" s="26">
        <f>SUM(F1069:H1069)</f>
        <v>72</v>
      </c>
      <c r="K1069" s="26">
        <f>E1069-J1069</f>
        <v>0</v>
      </c>
      <c r="L1069" s="27">
        <v>2450000000</v>
      </c>
      <c r="M1069" s="45">
        <v>3200.914</v>
      </c>
      <c r="N1069" s="27">
        <v>34027778</v>
      </c>
      <c r="O1069" s="27">
        <v>2530269</v>
      </c>
      <c r="P1069" s="37">
        <f>IF(I1069=0,0,H1069/I1069)</f>
        <v>0.8055555555555556</v>
      </c>
    </row>
    <row r="1070">
      <c r="A1070" s="24" t="str">
        <v>2025-09</v>
      </c>
      <c r="B1070" s="24" t="str">
        <v>비교 반영</v>
      </c>
      <c r="C1070" s="24" t="str">
        <v>화성시 효행구</v>
      </c>
      <c r="D1070" s="24" t="str">
        <v>다세대 매매</v>
      </c>
      <c r="E1070" s="26">
        <v>14</v>
      </c>
      <c r="F1070" s="26">
        <v>14</v>
      </c>
      <c r="G1070" s="26">
        <v>0</v>
      </c>
      <c r="H1070" s="26">
        <v>0</v>
      </c>
      <c r="I1070" s="26">
        <f>G1070+H1070</f>
        <v>0</v>
      </c>
      <c r="J1070" s="26">
        <f>SUM(F1070:H1070)</f>
        <v>14</v>
      </c>
      <c r="K1070" s="26">
        <f>E1070-J1070</f>
        <v>0</v>
      </c>
      <c r="L1070" s="27">
        <v>1775000000</v>
      </c>
      <c r="M1070" s="45">
        <v>795.624</v>
      </c>
      <c r="N1070" s="27">
        <v>126785714</v>
      </c>
      <c r="O1070" s="27">
        <v>7375052</v>
      </c>
      <c r="P1070" s="37">
        <f>IF(I1070=0,0,H1070/I1070)</f>
        <v>0</v>
      </c>
    </row>
    <row r="1071">
      <c r="A1071" s="24" t="str">
        <v>2025-09</v>
      </c>
      <c r="B1071" s="24" t="str">
        <v>비교 반영</v>
      </c>
      <c r="C1071" s="24" t="str">
        <v>화성시 효행구</v>
      </c>
      <c r="D1071" s="24" t="str">
        <v>다세대 전월세</v>
      </c>
      <c r="E1071" s="26">
        <v>35</v>
      </c>
      <c r="F1071" s="26">
        <v>0</v>
      </c>
      <c r="G1071" s="26">
        <v>5</v>
      </c>
      <c r="H1071" s="26">
        <v>30</v>
      </c>
      <c r="I1071" s="26">
        <f>G1071+H1071</f>
        <v>35</v>
      </c>
      <c r="J1071" s="26">
        <f>SUM(F1071:H1071)</f>
        <v>35</v>
      </c>
      <c r="K1071" s="26">
        <f>E1071-J1071</f>
        <v>0</v>
      </c>
      <c r="L1071" s="27">
        <v>1007400000</v>
      </c>
      <c r="M1071" s="45">
        <v>1501.067</v>
      </c>
      <c r="N1071" s="27">
        <v>28782857</v>
      </c>
      <c r="O1071" s="27">
        <v>2218587</v>
      </c>
      <c r="P1071" s="37">
        <f>IF(I1071=0,0,H1071/I1071)</f>
        <v>0.8571428571428571</v>
      </c>
    </row>
    <row r="1072">
      <c r="A1072" s="24" t="str">
        <v>2025-09</v>
      </c>
      <c r="B1072" s="24" t="str">
        <v>비교 반영</v>
      </c>
      <c r="C1072" s="24" t="str">
        <v>화성시 효행구</v>
      </c>
      <c r="D1072" s="24" t="str">
        <v>분양권</v>
      </c>
      <c r="E1072" s="26">
        <v>7</v>
      </c>
      <c r="F1072" s="26">
        <v>7</v>
      </c>
      <c r="G1072" s="26">
        <v>0</v>
      </c>
      <c r="H1072" s="26">
        <v>0</v>
      </c>
      <c r="I1072" s="26">
        <f>G1072+H1072</f>
        <v>0</v>
      </c>
      <c r="J1072" s="26">
        <f>SUM(F1072:H1072)</f>
        <v>7</v>
      </c>
      <c r="K1072" s="26">
        <f>E1072-J1072</f>
        <v>0</v>
      </c>
      <c r="L1072" s="27">
        <v>3952160000</v>
      </c>
      <c r="M1072" s="45">
        <v>613.245</v>
      </c>
      <c r="N1072" s="27">
        <v>564594286</v>
      </c>
      <c r="O1072" s="27">
        <v>21304684</v>
      </c>
      <c r="P1072" s="37">
        <f>IF(I1072=0,0,H1072/I1072)</f>
        <v>0</v>
      </c>
    </row>
    <row r="1073">
      <c r="A1073" s="24" t="str">
        <v>2025-09</v>
      </c>
      <c r="B1073" s="24" t="str">
        <v>비교 반영</v>
      </c>
      <c r="C1073" s="24" t="str">
        <v>화성시 효행구</v>
      </c>
      <c r="D1073" s="24" t="str">
        <v>상가</v>
      </c>
      <c r="E1073" s="26">
        <v>21</v>
      </c>
      <c r="F1073" s="26">
        <v>21</v>
      </c>
      <c r="G1073" s="26">
        <v>0</v>
      </c>
      <c r="H1073" s="26">
        <v>0</v>
      </c>
      <c r="I1073" s="26">
        <f>G1073+H1073</f>
        <v>0</v>
      </c>
      <c r="J1073" s="26">
        <f>SUM(F1073:H1073)</f>
        <v>21</v>
      </c>
      <c r="K1073" s="26">
        <f>E1073-J1073</f>
        <v>0</v>
      </c>
      <c r="L1073" s="27">
        <v>7940640000</v>
      </c>
      <c r="M1073" s="45">
        <v>2114</v>
      </c>
      <c r="N1073" s="27">
        <v>378125714</v>
      </c>
      <c r="O1073" s="27">
        <v>12417242</v>
      </c>
      <c r="P1073" s="37">
        <f>IF(I1073=0,0,H1073/I1073)</f>
        <v>0</v>
      </c>
    </row>
    <row r="1074">
      <c r="A1074" s="24" t="str">
        <v>2025-09</v>
      </c>
      <c r="B1074" s="24" t="str">
        <v>비교 반영</v>
      </c>
      <c r="C1074" s="24" t="str">
        <v>화성시 효행구</v>
      </c>
      <c r="D1074" s="24" t="str">
        <v>아파트 매매</v>
      </c>
      <c r="E1074" s="26">
        <v>140</v>
      </c>
      <c r="F1074" s="26">
        <v>140</v>
      </c>
      <c r="G1074" s="26">
        <v>0</v>
      </c>
      <c r="H1074" s="26">
        <v>0</v>
      </c>
      <c r="I1074" s="26">
        <f>G1074+H1074</f>
        <v>0</v>
      </c>
      <c r="J1074" s="26">
        <f>SUM(F1074:H1074)</f>
        <v>140</v>
      </c>
      <c r="K1074" s="26">
        <f>E1074-J1074</f>
        <v>0</v>
      </c>
      <c r="L1074" s="27">
        <v>48620830000</v>
      </c>
      <c r="M1074" s="45">
        <v>10472.856</v>
      </c>
      <c r="N1074" s="27">
        <v>347291643</v>
      </c>
      <c r="O1074" s="27">
        <v>15347296</v>
      </c>
      <c r="P1074" s="37">
        <f>IF(I1074=0,0,H1074/I1074)</f>
        <v>0</v>
      </c>
    </row>
    <row r="1075">
      <c r="A1075" s="24" t="str">
        <v>2025-09</v>
      </c>
      <c r="B1075" s="24" t="str">
        <v>비교 반영</v>
      </c>
      <c r="C1075" s="24" t="str">
        <v>화성시 효행구</v>
      </c>
      <c r="D1075" s="24" t="str">
        <v>아파트 전월세</v>
      </c>
      <c r="E1075" s="26">
        <v>497</v>
      </c>
      <c r="F1075" s="26">
        <v>0</v>
      </c>
      <c r="G1075" s="26">
        <v>107</v>
      </c>
      <c r="H1075" s="26">
        <v>390</v>
      </c>
      <c r="I1075" s="26">
        <f>G1075+H1075</f>
        <v>497</v>
      </c>
      <c r="J1075" s="26">
        <f>SUM(F1075:H1075)</f>
        <v>497</v>
      </c>
      <c r="K1075" s="26">
        <f>E1075-J1075</f>
        <v>0</v>
      </c>
      <c r="L1075" s="27">
        <v>40910350000</v>
      </c>
      <c r="M1075" s="45">
        <v>27084.248</v>
      </c>
      <c r="N1075" s="27">
        <v>82314588</v>
      </c>
      <c r="O1075" s="27">
        <v>4993339</v>
      </c>
      <c r="P1075" s="37">
        <f>IF(I1075=0,0,H1075/I1075)</f>
        <v>0.7847082494969819</v>
      </c>
    </row>
    <row r="1076">
      <c r="A1076" s="24" t="str">
        <v>2025-09</v>
      </c>
      <c r="B1076" s="24" t="str">
        <v>비교 반영</v>
      </c>
      <c r="C1076" s="24" t="str">
        <v>화성시 효행구</v>
      </c>
      <c r="D1076" s="24" t="str">
        <v>오피스텔 전월세</v>
      </c>
      <c r="E1076" s="26">
        <v>17</v>
      </c>
      <c r="F1076" s="26">
        <v>0</v>
      </c>
      <c r="G1076" s="26">
        <v>5</v>
      </c>
      <c r="H1076" s="26">
        <v>12</v>
      </c>
      <c r="I1076" s="26">
        <f>G1076+H1076</f>
        <v>17</v>
      </c>
      <c r="J1076" s="26">
        <f>SUM(F1076:H1076)</f>
        <v>17</v>
      </c>
      <c r="K1076" s="26">
        <f>E1076-J1076</f>
        <v>0</v>
      </c>
      <c r="L1076" s="27">
        <v>537900000</v>
      </c>
      <c r="M1076" s="45">
        <v>472.36</v>
      </c>
      <c r="N1076" s="27">
        <v>31641176</v>
      </c>
      <c r="O1076" s="27">
        <v>3764463</v>
      </c>
      <c r="P1076" s="37">
        <f>IF(I1076=0,0,H1076/I1076)</f>
        <v>0.7058823529411765</v>
      </c>
    </row>
    <row r="1077">
      <c r="A1077" s="24" t="str">
        <v>2025-09</v>
      </c>
      <c r="B1077" s="24" t="str">
        <v>비교 반영</v>
      </c>
      <c r="C1077" s="24" t="str">
        <v>화성시 효행구</v>
      </c>
      <c r="D1077" s="24" t="str">
        <v>토지</v>
      </c>
      <c r="E1077" s="26">
        <v>118</v>
      </c>
      <c r="F1077" s="26">
        <v>118</v>
      </c>
      <c r="G1077" s="26">
        <v>0</v>
      </c>
      <c r="H1077" s="26">
        <v>0</v>
      </c>
      <c r="I1077" s="26">
        <f>G1077+H1077</f>
        <v>0</v>
      </c>
      <c r="J1077" s="26">
        <f>SUM(F1077:H1077)</f>
        <v>118</v>
      </c>
      <c r="K1077" s="26">
        <f>E1077-J1077</f>
        <v>0</v>
      </c>
      <c r="L1077" s="27">
        <v>26644360000</v>
      </c>
      <c r="M1077" s="45">
        <v>53703.03</v>
      </c>
      <c r="N1077" s="27">
        <v>225799661</v>
      </c>
      <c r="O1077" s="27">
        <v>1640141</v>
      </c>
      <c r="P1077" s="37">
        <f>IF(I1077=0,0,H1077/I1077)</f>
        <v>0</v>
      </c>
    </row>
    <row r="1078">
      <c r="A1078" s="24" t="str">
        <v>2025-10</v>
      </c>
      <c r="B1078" s="24" t="str">
        <v>비교 반영</v>
      </c>
      <c r="C1078" s="24" t="str">
        <v>가평군</v>
      </c>
      <c r="D1078" s="24" t="str">
        <v>공장창고</v>
      </c>
      <c r="E1078" s="26">
        <v>1</v>
      </c>
      <c r="F1078" s="26">
        <v>1</v>
      </c>
      <c r="G1078" s="26">
        <v>0</v>
      </c>
      <c r="H1078" s="26">
        <v>0</v>
      </c>
      <c r="I1078" s="26">
        <f>G1078+H1078</f>
        <v>0</v>
      </c>
      <c r="J1078" s="26">
        <f>SUM(F1078:H1078)</f>
        <v>1</v>
      </c>
      <c r="K1078" s="26">
        <f>E1078-J1078</f>
        <v>0</v>
      </c>
      <c r="L1078" s="27">
        <v>147290000</v>
      </c>
      <c r="M1078" s="45">
        <v>120.96</v>
      </c>
      <c r="N1078" s="27">
        <v>147290000</v>
      </c>
      <c r="O1078" s="27">
        <v>4025373</v>
      </c>
      <c r="P1078" s="37">
        <f>IF(I1078=0,0,H1078/I1078)</f>
        <v>0</v>
      </c>
    </row>
    <row r="1079">
      <c r="A1079" s="24" t="str">
        <v>2025-10</v>
      </c>
      <c r="B1079" s="24" t="str">
        <v>비교 반영</v>
      </c>
      <c r="C1079" s="24" t="str">
        <v>가평군</v>
      </c>
      <c r="D1079" s="24" t="str">
        <v>다가구 매매</v>
      </c>
      <c r="E1079" s="26">
        <v>14</v>
      </c>
      <c r="F1079" s="26">
        <v>14</v>
      </c>
      <c r="G1079" s="26">
        <v>0</v>
      </c>
      <c r="H1079" s="26">
        <v>0</v>
      </c>
      <c r="I1079" s="26">
        <f>G1079+H1079</f>
        <v>0</v>
      </c>
      <c r="J1079" s="26">
        <f>SUM(F1079:H1079)</f>
        <v>14</v>
      </c>
      <c r="K1079" s="26">
        <f>E1079-J1079</f>
        <v>0</v>
      </c>
      <c r="L1079" s="27">
        <v>3500530000</v>
      </c>
      <c r="M1079" s="45">
        <v>1697.37</v>
      </c>
      <c r="N1079" s="27">
        <v>250037857</v>
      </c>
      <c r="O1079" s="27">
        <v>6817606</v>
      </c>
      <c r="P1079" s="37">
        <f>IF(I1079=0,0,H1079/I1079)</f>
        <v>0</v>
      </c>
    </row>
    <row r="1080">
      <c r="A1080" s="24" t="str">
        <v>2025-10</v>
      </c>
      <c r="B1080" s="24" t="str">
        <v>비교 반영</v>
      </c>
      <c r="C1080" s="24" t="str">
        <v>가평군</v>
      </c>
      <c r="D1080" s="24" t="str">
        <v>다가구 전월세</v>
      </c>
      <c r="E1080" s="26">
        <v>33</v>
      </c>
      <c r="F1080" s="26">
        <v>0</v>
      </c>
      <c r="G1080" s="26">
        <v>6</v>
      </c>
      <c r="H1080" s="26">
        <v>27</v>
      </c>
      <c r="I1080" s="26">
        <f>G1080+H1080</f>
        <v>33</v>
      </c>
      <c r="J1080" s="26">
        <f>SUM(F1080:H1080)</f>
        <v>33</v>
      </c>
      <c r="K1080" s="26">
        <f>E1080-J1080</f>
        <v>0</v>
      </c>
      <c r="L1080" s="27">
        <v>963000000</v>
      </c>
      <c r="M1080" s="45">
        <v>1910.61</v>
      </c>
      <c r="N1080" s="27">
        <v>29181818</v>
      </c>
      <c r="O1080" s="27">
        <v>1666207</v>
      </c>
      <c r="P1080" s="37">
        <f>IF(I1080=0,0,H1080/I1080)</f>
        <v>0.8181818181818182</v>
      </c>
    </row>
    <row r="1081">
      <c r="A1081" s="24" t="str">
        <v>2025-10</v>
      </c>
      <c r="B1081" s="24" t="str">
        <v>비교 반영</v>
      </c>
      <c r="C1081" s="24" t="str">
        <v>가평군</v>
      </c>
      <c r="D1081" s="24" t="str">
        <v>다세대 매매</v>
      </c>
      <c r="E1081" s="26">
        <v>22</v>
      </c>
      <c r="F1081" s="26">
        <v>22</v>
      </c>
      <c r="G1081" s="26">
        <v>0</v>
      </c>
      <c r="H1081" s="26">
        <v>0</v>
      </c>
      <c r="I1081" s="26">
        <f>G1081+H1081</f>
        <v>0</v>
      </c>
      <c r="J1081" s="26">
        <f>SUM(F1081:H1081)</f>
        <v>22</v>
      </c>
      <c r="K1081" s="26">
        <f>E1081-J1081</f>
        <v>0</v>
      </c>
      <c r="L1081" s="27">
        <v>1633000000</v>
      </c>
      <c r="M1081" s="45">
        <v>1234.161</v>
      </c>
      <c r="N1081" s="27">
        <v>74227273</v>
      </c>
      <c r="O1081" s="27">
        <v>4374103</v>
      </c>
      <c r="P1081" s="37">
        <f>IF(I1081=0,0,H1081/I1081)</f>
        <v>0</v>
      </c>
    </row>
    <row r="1082">
      <c r="A1082" s="24" t="str">
        <v>2025-10</v>
      </c>
      <c r="B1082" s="24" t="str">
        <v>비교 반영</v>
      </c>
      <c r="C1082" s="24" t="str">
        <v>가평군</v>
      </c>
      <c r="D1082" s="24" t="str">
        <v>다세대 전월세</v>
      </c>
      <c r="E1082" s="26">
        <v>40</v>
      </c>
      <c r="F1082" s="26">
        <v>0</v>
      </c>
      <c r="G1082" s="26">
        <v>9</v>
      </c>
      <c r="H1082" s="26">
        <v>31</v>
      </c>
      <c r="I1082" s="26">
        <f>G1082+H1082</f>
        <v>40</v>
      </c>
      <c r="J1082" s="26">
        <f>SUM(F1082:H1082)</f>
        <v>40</v>
      </c>
      <c r="K1082" s="26">
        <f>E1082-J1082</f>
        <v>0</v>
      </c>
      <c r="L1082" s="27">
        <v>1117080000</v>
      </c>
      <c r="M1082" s="45">
        <v>2039.465</v>
      </c>
      <c r="N1082" s="27">
        <v>27927000</v>
      </c>
      <c r="O1082" s="27">
        <v>1810684</v>
      </c>
      <c r="P1082" s="37">
        <f>IF(I1082=0,0,H1082/I1082)</f>
        <v>0.775</v>
      </c>
    </row>
    <row r="1083">
      <c r="A1083" s="24" t="str">
        <v>2025-10</v>
      </c>
      <c r="B1083" s="24" t="str">
        <v>비교 반영</v>
      </c>
      <c r="C1083" s="24" t="str">
        <v>가평군</v>
      </c>
      <c r="D1083" s="24" t="str">
        <v>분양권</v>
      </c>
      <c r="E1083" s="26">
        <v>3</v>
      </c>
      <c r="F1083" s="26">
        <v>3</v>
      </c>
      <c r="G1083" s="26">
        <v>0</v>
      </c>
      <c r="H1083" s="26">
        <v>0</v>
      </c>
      <c r="I1083" s="26">
        <f>G1083+H1083</f>
        <v>0</v>
      </c>
      <c r="J1083" s="26">
        <f>SUM(F1083:H1083)</f>
        <v>3</v>
      </c>
      <c r="K1083" s="26">
        <f>E1083-J1083</f>
        <v>0</v>
      </c>
      <c r="L1083" s="27">
        <v>1230210000</v>
      </c>
      <c r="M1083" s="45">
        <v>229.757</v>
      </c>
      <c r="N1083" s="27">
        <v>410070000</v>
      </c>
      <c r="O1083" s="27">
        <v>17700483</v>
      </c>
      <c r="P1083" s="37">
        <f>IF(I1083=0,0,H1083/I1083)</f>
        <v>0</v>
      </c>
    </row>
    <row r="1084">
      <c r="A1084" s="24" t="str">
        <v>2025-10</v>
      </c>
      <c r="B1084" s="24" t="str">
        <v>비교 반영</v>
      </c>
      <c r="C1084" s="24" t="str">
        <v>가평군</v>
      </c>
      <c r="D1084" s="24" t="str">
        <v>상가</v>
      </c>
      <c r="E1084" s="26">
        <v>9</v>
      </c>
      <c r="F1084" s="26">
        <v>9</v>
      </c>
      <c r="G1084" s="26">
        <v>0</v>
      </c>
      <c r="H1084" s="26">
        <v>0</v>
      </c>
      <c r="I1084" s="26">
        <f>G1084+H1084</f>
        <v>0</v>
      </c>
      <c r="J1084" s="26">
        <f>SUM(F1084:H1084)</f>
        <v>9</v>
      </c>
      <c r="K1084" s="26">
        <f>E1084-J1084</f>
        <v>0</v>
      </c>
      <c r="L1084" s="27">
        <v>3314750000</v>
      </c>
      <c r="M1084" s="45">
        <v>838.1</v>
      </c>
      <c r="N1084" s="27">
        <v>368305556</v>
      </c>
      <c r="O1084" s="27">
        <v>13074634</v>
      </c>
      <c r="P1084" s="37">
        <f>IF(I1084=0,0,H1084/I1084)</f>
        <v>0</v>
      </c>
    </row>
    <row r="1085">
      <c r="A1085" s="24" t="str">
        <v>2025-10</v>
      </c>
      <c r="B1085" s="24" t="str">
        <v>비교 반영</v>
      </c>
      <c r="C1085" s="24" t="str">
        <v>가평군</v>
      </c>
      <c r="D1085" s="24" t="str">
        <v>아파트 매매</v>
      </c>
      <c r="E1085" s="26">
        <v>28</v>
      </c>
      <c r="F1085" s="26">
        <v>28</v>
      </c>
      <c r="G1085" s="26">
        <v>0</v>
      </c>
      <c r="H1085" s="26">
        <v>0</v>
      </c>
      <c r="I1085" s="26">
        <f>G1085+H1085</f>
        <v>0</v>
      </c>
      <c r="J1085" s="26">
        <f>SUM(F1085:H1085)</f>
        <v>28</v>
      </c>
      <c r="K1085" s="26">
        <f>E1085-J1085</f>
        <v>0</v>
      </c>
      <c r="L1085" s="27">
        <v>6053500000</v>
      </c>
      <c r="M1085" s="45">
        <v>2184.639</v>
      </c>
      <c r="N1085" s="27">
        <v>216196429</v>
      </c>
      <c r="O1085" s="27">
        <v>9160126</v>
      </c>
      <c r="P1085" s="37">
        <f>IF(I1085=0,0,H1085/I1085)</f>
        <v>0</v>
      </c>
    </row>
    <row r="1086">
      <c r="A1086" s="24" t="str">
        <v>2025-10</v>
      </c>
      <c r="B1086" s="24" t="str">
        <v>비교 반영</v>
      </c>
      <c r="C1086" s="24" t="str">
        <v>가평군</v>
      </c>
      <c r="D1086" s="24" t="str">
        <v>아파트 전월세</v>
      </c>
      <c r="E1086" s="26">
        <v>56</v>
      </c>
      <c r="F1086" s="26">
        <v>0</v>
      </c>
      <c r="G1086" s="26">
        <v>39</v>
      </c>
      <c r="H1086" s="26">
        <v>17</v>
      </c>
      <c r="I1086" s="26">
        <f>G1086+H1086</f>
        <v>56</v>
      </c>
      <c r="J1086" s="26">
        <f>SUM(F1086:H1086)</f>
        <v>56</v>
      </c>
      <c r="K1086" s="26">
        <f>E1086-J1086</f>
        <v>0</v>
      </c>
      <c r="L1086" s="27">
        <v>8248400000</v>
      </c>
      <c r="M1086" s="45">
        <v>4226.127</v>
      </c>
      <c r="N1086" s="27">
        <v>147292857</v>
      </c>
      <c r="O1086" s="27">
        <v>6452110</v>
      </c>
      <c r="P1086" s="37">
        <f>IF(I1086=0,0,H1086/I1086)</f>
        <v>0.30357142857142855</v>
      </c>
    </row>
    <row r="1087">
      <c r="A1087" s="24" t="str">
        <v>2025-10</v>
      </c>
      <c r="B1087" s="24" t="str">
        <v>비교 반영</v>
      </c>
      <c r="C1087" s="24" t="str">
        <v>가평군</v>
      </c>
      <c r="D1087" s="24" t="str">
        <v>토지</v>
      </c>
      <c r="E1087" s="26">
        <v>202</v>
      </c>
      <c r="F1087" s="26">
        <v>202</v>
      </c>
      <c r="G1087" s="26">
        <v>0</v>
      </c>
      <c r="H1087" s="26">
        <v>0</v>
      </c>
      <c r="I1087" s="26">
        <f>G1087+H1087</f>
        <v>0</v>
      </c>
      <c r="J1087" s="26">
        <f>SUM(F1087:H1087)</f>
        <v>202</v>
      </c>
      <c r="K1087" s="26">
        <f>E1087-J1087</f>
        <v>0</v>
      </c>
      <c r="L1087" s="27">
        <v>9337120000</v>
      </c>
      <c r="M1087" s="45">
        <v>182633.58</v>
      </c>
      <c r="N1087" s="27">
        <v>46223366</v>
      </c>
      <c r="O1087" s="27">
        <v>169008</v>
      </c>
      <c r="P1087" s="37">
        <f>IF(I1087=0,0,H1087/I1087)</f>
        <v>0</v>
      </c>
    </row>
    <row r="1088">
      <c r="A1088" s="24" t="str">
        <v>2025-10</v>
      </c>
      <c r="B1088" s="24" t="str">
        <v>비교 반영</v>
      </c>
      <c r="C1088" s="24" t="str">
        <v>고양시 덕양구</v>
      </c>
      <c r="D1088" s="24" t="str">
        <v>공장창고</v>
      </c>
      <c r="E1088" s="26">
        <v>7</v>
      </c>
      <c r="F1088" s="26">
        <v>7</v>
      </c>
      <c r="G1088" s="26">
        <v>0</v>
      </c>
      <c r="H1088" s="26">
        <v>0</v>
      </c>
      <c r="I1088" s="26">
        <f>G1088+H1088</f>
        <v>0</v>
      </c>
      <c r="J1088" s="26">
        <f>SUM(F1088:H1088)</f>
        <v>7</v>
      </c>
      <c r="K1088" s="26">
        <f>E1088-J1088</f>
        <v>0</v>
      </c>
      <c r="L1088" s="27">
        <v>4085690000</v>
      </c>
      <c r="M1088" s="45">
        <v>974.92</v>
      </c>
      <c r="N1088" s="27">
        <v>583670000</v>
      </c>
      <c r="O1088" s="27">
        <v>13853868</v>
      </c>
      <c r="P1088" s="37">
        <f>IF(I1088=0,0,H1088/I1088)</f>
        <v>0</v>
      </c>
    </row>
    <row r="1089">
      <c r="A1089" s="24" t="str">
        <v>2025-10</v>
      </c>
      <c r="B1089" s="24" t="str">
        <v>비교 반영</v>
      </c>
      <c r="C1089" s="24" t="str">
        <v>고양시 덕양구</v>
      </c>
      <c r="D1089" s="24" t="str">
        <v>다가구 매매</v>
      </c>
      <c r="E1089" s="26">
        <v>4</v>
      </c>
      <c r="F1089" s="26">
        <v>4</v>
      </c>
      <c r="G1089" s="26">
        <v>0</v>
      </c>
      <c r="H1089" s="26">
        <v>0</v>
      </c>
      <c r="I1089" s="26">
        <f>G1089+H1089</f>
        <v>0</v>
      </c>
      <c r="J1089" s="26">
        <f>SUM(F1089:H1089)</f>
        <v>4</v>
      </c>
      <c r="K1089" s="26">
        <f>E1089-J1089</f>
        <v>0</v>
      </c>
      <c r="L1089" s="27">
        <v>4215450000</v>
      </c>
      <c r="M1089" s="45">
        <v>770.15</v>
      </c>
      <c r="N1089" s="27">
        <v>1053862500</v>
      </c>
      <c r="O1089" s="27">
        <v>18094360</v>
      </c>
      <c r="P1089" s="37">
        <f>IF(I1089=0,0,H1089/I1089)</f>
        <v>0</v>
      </c>
    </row>
    <row r="1090">
      <c r="A1090" s="24" t="str">
        <v>2025-10</v>
      </c>
      <c r="B1090" s="24" t="str">
        <v>비교 반영</v>
      </c>
      <c r="C1090" s="24" t="str">
        <v>고양시 덕양구</v>
      </c>
      <c r="D1090" s="24" t="str">
        <v>다가구 전월세</v>
      </c>
      <c r="E1090" s="26">
        <v>345</v>
      </c>
      <c r="F1090" s="26">
        <v>0</v>
      </c>
      <c r="G1090" s="26">
        <v>86</v>
      </c>
      <c r="H1090" s="26">
        <v>259</v>
      </c>
      <c r="I1090" s="26">
        <f>G1090+H1090</f>
        <v>345</v>
      </c>
      <c r="J1090" s="26">
        <f>SUM(F1090:H1090)</f>
        <v>345</v>
      </c>
      <c r="K1090" s="26">
        <f>E1090-J1090</f>
        <v>0</v>
      </c>
      <c r="L1090" s="27">
        <v>24332850000</v>
      </c>
      <c r="M1090" s="45">
        <v>16386.382</v>
      </c>
      <c r="N1090" s="27">
        <v>70530000</v>
      </c>
      <c r="O1090" s="27">
        <v>4908904</v>
      </c>
      <c r="P1090" s="37">
        <f>IF(I1090=0,0,H1090/I1090)</f>
        <v>0.7507246376811594</v>
      </c>
    </row>
    <row r="1091">
      <c r="A1091" s="24" t="str">
        <v>2025-10</v>
      </c>
      <c r="B1091" s="24" t="str">
        <v>비교 반영</v>
      </c>
      <c r="C1091" s="24" t="str">
        <v>고양시 덕양구</v>
      </c>
      <c r="D1091" s="24" t="str">
        <v>다세대 매매</v>
      </c>
      <c r="E1091" s="26">
        <v>86</v>
      </c>
      <c r="F1091" s="26">
        <v>86</v>
      </c>
      <c r="G1091" s="26">
        <v>0</v>
      </c>
      <c r="H1091" s="26">
        <v>0</v>
      </c>
      <c r="I1091" s="26">
        <f>G1091+H1091</f>
        <v>0</v>
      </c>
      <c r="J1091" s="26">
        <f>SUM(F1091:H1091)</f>
        <v>86</v>
      </c>
      <c r="K1091" s="26">
        <f>E1091-J1091</f>
        <v>0</v>
      </c>
      <c r="L1091" s="27">
        <v>19094040000</v>
      </c>
      <c r="M1091" s="45">
        <v>4273.315</v>
      </c>
      <c r="N1091" s="27">
        <v>222023721</v>
      </c>
      <c r="O1091" s="27">
        <v>14770919</v>
      </c>
      <c r="P1091" s="37">
        <f>IF(I1091=0,0,H1091/I1091)</f>
        <v>0</v>
      </c>
    </row>
    <row r="1092">
      <c r="A1092" s="24" t="str">
        <v>2025-10</v>
      </c>
      <c r="B1092" s="24" t="str">
        <v>비교 반영</v>
      </c>
      <c r="C1092" s="24" t="str">
        <v>고양시 덕양구</v>
      </c>
      <c r="D1092" s="24" t="str">
        <v>다세대 전월세</v>
      </c>
      <c r="E1092" s="26">
        <v>142</v>
      </c>
      <c r="F1092" s="26">
        <v>0</v>
      </c>
      <c r="G1092" s="26">
        <v>47</v>
      </c>
      <c r="H1092" s="26">
        <v>95</v>
      </c>
      <c r="I1092" s="26">
        <f>G1092+H1092</f>
        <v>142</v>
      </c>
      <c r="J1092" s="26">
        <f>SUM(F1092:H1092)</f>
        <v>142</v>
      </c>
      <c r="K1092" s="26">
        <f>E1092-J1092</f>
        <v>0</v>
      </c>
      <c r="L1092" s="27">
        <v>13440070000</v>
      </c>
      <c r="M1092" s="45">
        <v>6866.281</v>
      </c>
      <c r="N1092" s="27">
        <v>94648380</v>
      </c>
      <c r="O1092" s="27">
        <v>6470749</v>
      </c>
      <c r="P1092" s="37">
        <f>IF(I1092=0,0,H1092/I1092)</f>
        <v>0.6690140845070423</v>
      </c>
    </row>
    <row r="1093">
      <c r="A1093" s="24" t="str">
        <v>2025-10</v>
      </c>
      <c r="B1093" s="24" t="str">
        <v>비교 반영</v>
      </c>
      <c r="C1093" s="24" t="str">
        <v>고양시 덕양구</v>
      </c>
      <c r="D1093" s="24" t="str">
        <v>분양권</v>
      </c>
      <c r="E1093" s="26">
        <v>2</v>
      </c>
      <c r="F1093" s="26">
        <v>2</v>
      </c>
      <c r="G1093" s="26">
        <v>0</v>
      </c>
      <c r="H1093" s="26">
        <v>0</v>
      </c>
      <c r="I1093" s="26">
        <f>G1093+H1093</f>
        <v>0</v>
      </c>
      <c r="J1093" s="26">
        <f>SUM(F1093:H1093)</f>
        <v>2</v>
      </c>
      <c r="K1093" s="26">
        <f>E1093-J1093</f>
        <v>0</v>
      </c>
      <c r="L1093" s="27">
        <v>1032760000</v>
      </c>
      <c r="M1093" s="45">
        <v>119.984</v>
      </c>
      <c r="N1093" s="27">
        <v>516380000</v>
      </c>
      <c r="O1093" s="27">
        <v>28454482</v>
      </c>
      <c r="P1093" s="37">
        <f>IF(I1093=0,0,H1093/I1093)</f>
        <v>0</v>
      </c>
    </row>
    <row r="1094">
      <c r="A1094" s="24" t="str">
        <v>2025-10</v>
      </c>
      <c r="B1094" s="24" t="str">
        <v>비교 반영</v>
      </c>
      <c r="C1094" s="24" t="str">
        <v>고양시 덕양구</v>
      </c>
      <c r="D1094" s="24" t="str">
        <v>상가</v>
      </c>
      <c r="E1094" s="26">
        <v>39</v>
      </c>
      <c r="F1094" s="26">
        <v>39</v>
      </c>
      <c r="G1094" s="26">
        <v>0</v>
      </c>
      <c r="H1094" s="26">
        <v>0</v>
      </c>
      <c r="I1094" s="26">
        <f>G1094+H1094</f>
        <v>0</v>
      </c>
      <c r="J1094" s="26">
        <f>SUM(F1094:H1094)</f>
        <v>39</v>
      </c>
      <c r="K1094" s="26">
        <f>E1094-J1094</f>
        <v>0</v>
      </c>
      <c r="L1094" s="27">
        <v>18539960000</v>
      </c>
      <c r="M1094" s="45">
        <v>5102.97</v>
      </c>
      <c r="N1094" s="27">
        <v>475383590</v>
      </c>
      <c r="O1094" s="27">
        <v>12010480</v>
      </c>
      <c r="P1094" s="37">
        <f>IF(I1094=0,0,H1094/I1094)</f>
        <v>0</v>
      </c>
    </row>
    <row r="1095">
      <c r="A1095" s="24" t="str">
        <v>2025-10</v>
      </c>
      <c r="B1095" s="24" t="str">
        <v>비교 반영</v>
      </c>
      <c r="C1095" s="24" t="str">
        <v>고양시 덕양구</v>
      </c>
      <c r="D1095" s="24" t="str">
        <v>아파트 매매</v>
      </c>
      <c r="E1095" s="26">
        <v>419</v>
      </c>
      <c r="F1095" s="26">
        <v>419</v>
      </c>
      <c r="G1095" s="26">
        <v>0</v>
      </c>
      <c r="H1095" s="26">
        <v>0</v>
      </c>
      <c r="I1095" s="26">
        <f>G1095+H1095</f>
        <v>0</v>
      </c>
      <c r="J1095" s="26">
        <f>SUM(F1095:H1095)</f>
        <v>419</v>
      </c>
      <c r="K1095" s="26">
        <f>E1095-J1095</f>
        <v>0</v>
      </c>
      <c r="L1095" s="27">
        <v>247045400000</v>
      </c>
      <c r="M1095" s="45">
        <v>31588.633</v>
      </c>
      <c r="N1095" s="27">
        <v>589607160</v>
      </c>
      <c r="O1095" s="27">
        <v>25853571</v>
      </c>
      <c r="P1095" s="37">
        <f>IF(I1095=0,0,H1095/I1095)</f>
        <v>0</v>
      </c>
    </row>
    <row r="1096">
      <c r="A1096" s="24" t="str">
        <v>2025-10</v>
      </c>
      <c r="B1096" s="24" t="str">
        <v>비교 반영</v>
      </c>
      <c r="C1096" s="24" t="str">
        <v>고양시 덕양구</v>
      </c>
      <c r="D1096" s="24" t="str">
        <v>아파트 전월세</v>
      </c>
      <c r="E1096" s="26">
        <v>820</v>
      </c>
      <c r="F1096" s="26">
        <v>0</v>
      </c>
      <c r="G1096" s="26">
        <v>418</v>
      </c>
      <c r="H1096" s="26">
        <v>402</v>
      </c>
      <c r="I1096" s="26">
        <f>G1096+H1096</f>
        <v>820</v>
      </c>
      <c r="J1096" s="26">
        <f>SUM(F1096:H1096)</f>
        <v>820</v>
      </c>
      <c r="K1096" s="26">
        <f>E1096-J1096</f>
        <v>0</v>
      </c>
      <c r="L1096" s="27">
        <v>182926100000</v>
      </c>
      <c r="M1096" s="45">
        <v>56112.333</v>
      </c>
      <c r="N1096" s="27">
        <v>223080610</v>
      </c>
      <c r="O1096" s="27">
        <v>10776853</v>
      </c>
      <c r="P1096" s="37">
        <f>IF(I1096=0,0,H1096/I1096)</f>
        <v>0.4902439024390244</v>
      </c>
    </row>
    <row r="1097">
      <c r="A1097" s="24" t="str">
        <v>2025-10</v>
      </c>
      <c r="B1097" s="24" t="str">
        <v>비교 반영</v>
      </c>
      <c r="C1097" s="24" t="str">
        <v>고양시 덕양구</v>
      </c>
      <c r="D1097" s="24" t="str">
        <v>오피스텔 매매</v>
      </c>
      <c r="E1097" s="26">
        <v>31</v>
      </c>
      <c r="F1097" s="26">
        <v>31</v>
      </c>
      <c r="G1097" s="26">
        <v>0</v>
      </c>
      <c r="H1097" s="26">
        <v>0</v>
      </c>
      <c r="I1097" s="26">
        <f>G1097+H1097</f>
        <v>0</v>
      </c>
      <c r="J1097" s="26">
        <f>SUM(F1097:H1097)</f>
        <v>31</v>
      </c>
      <c r="K1097" s="26">
        <f>E1097-J1097</f>
        <v>0</v>
      </c>
      <c r="L1097" s="27">
        <v>12407000000</v>
      </c>
      <c r="M1097" s="45">
        <v>1880.983</v>
      </c>
      <c r="N1097" s="27">
        <v>400225806</v>
      </c>
      <c r="O1097" s="27">
        <v>21805021</v>
      </c>
      <c r="P1097" s="37">
        <f>IF(I1097=0,0,H1097/I1097)</f>
        <v>0</v>
      </c>
    </row>
    <row r="1098">
      <c r="A1098" s="24" t="str">
        <v>2025-10</v>
      </c>
      <c r="B1098" s="24" t="str">
        <v>비교 반영</v>
      </c>
      <c r="C1098" s="24" t="str">
        <v>고양시 덕양구</v>
      </c>
      <c r="D1098" s="24" t="str">
        <v>오피스텔 전월세</v>
      </c>
      <c r="E1098" s="26">
        <v>443</v>
      </c>
      <c r="F1098" s="26">
        <v>0</v>
      </c>
      <c r="G1098" s="26">
        <v>140</v>
      </c>
      <c r="H1098" s="26">
        <v>303</v>
      </c>
      <c r="I1098" s="26">
        <f>G1098+H1098</f>
        <v>443</v>
      </c>
      <c r="J1098" s="26">
        <f>SUM(F1098:H1098)</f>
        <v>443</v>
      </c>
      <c r="K1098" s="26">
        <f>E1098-J1098</f>
        <v>0</v>
      </c>
      <c r="L1098" s="27">
        <v>72136150000</v>
      </c>
      <c r="M1098" s="45">
        <v>20761.83</v>
      </c>
      <c r="N1098" s="27">
        <v>162835553</v>
      </c>
      <c r="O1098" s="27">
        <v>11485818</v>
      </c>
      <c r="P1098" s="37">
        <f>IF(I1098=0,0,H1098/I1098)</f>
        <v>0.6839729119638827</v>
      </c>
    </row>
    <row r="1099">
      <c r="A1099" s="24" t="str">
        <v>2025-10</v>
      </c>
      <c r="B1099" s="24" t="str">
        <v>비교 반영</v>
      </c>
      <c r="C1099" s="24" t="str">
        <v>고양시 덕양구</v>
      </c>
      <c r="D1099" s="24" t="str">
        <v>토지</v>
      </c>
      <c r="E1099" s="26">
        <v>59</v>
      </c>
      <c r="F1099" s="26">
        <v>59</v>
      </c>
      <c r="G1099" s="26">
        <v>0</v>
      </c>
      <c r="H1099" s="26">
        <v>0</v>
      </c>
      <c r="I1099" s="26">
        <f>G1099+H1099</f>
        <v>0</v>
      </c>
      <c r="J1099" s="26">
        <f>SUM(F1099:H1099)</f>
        <v>59</v>
      </c>
      <c r="K1099" s="26">
        <f>E1099-J1099</f>
        <v>0</v>
      </c>
      <c r="L1099" s="27">
        <v>9896490000</v>
      </c>
      <c r="M1099" s="45">
        <v>30339.84</v>
      </c>
      <c r="N1099" s="27">
        <v>167737119</v>
      </c>
      <c r="O1099" s="27">
        <v>1078307</v>
      </c>
      <c r="P1099" s="37">
        <f>IF(I1099=0,0,H1099/I1099)</f>
        <v>0</v>
      </c>
    </row>
    <row r="1100">
      <c r="A1100" s="24" t="str">
        <v>2025-10</v>
      </c>
      <c r="B1100" s="24" t="str">
        <v>비교 반영</v>
      </c>
      <c r="C1100" s="24" t="str">
        <v>고양시 일산동구</v>
      </c>
      <c r="D1100" s="24" t="str">
        <v>공장창고</v>
      </c>
      <c r="E1100" s="26">
        <v>3</v>
      </c>
      <c r="F1100" s="26">
        <v>3</v>
      </c>
      <c r="G1100" s="26">
        <v>0</v>
      </c>
      <c r="H1100" s="26">
        <v>0</v>
      </c>
      <c r="I1100" s="26">
        <f>G1100+H1100</f>
        <v>0</v>
      </c>
      <c r="J1100" s="26">
        <f>SUM(F1100:H1100)</f>
        <v>3</v>
      </c>
      <c r="K1100" s="26">
        <f>E1100-J1100</f>
        <v>0</v>
      </c>
      <c r="L1100" s="27">
        <v>6449240000</v>
      </c>
      <c r="M1100" s="45">
        <v>3566.55</v>
      </c>
      <c r="N1100" s="27">
        <v>2149746667</v>
      </c>
      <c r="O1100" s="27">
        <v>5977710</v>
      </c>
      <c r="P1100" s="37">
        <f>IF(I1100=0,0,H1100/I1100)</f>
        <v>0</v>
      </c>
    </row>
    <row r="1101">
      <c r="A1101" s="24" t="str">
        <v>2025-10</v>
      </c>
      <c r="B1101" s="24" t="str">
        <v>비교 반영</v>
      </c>
      <c r="C1101" s="24" t="str">
        <v>고양시 일산동구</v>
      </c>
      <c r="D1101" s="24" t="str">
        <v>다가구 매매</v>
      </c>
      <c r="E1101" s="26">
        <v>2</v>
      </c>
      <c r="F1101" s="26">
        <v>2</v>
      </c>
      <c r="G1101" s="26">
        <v>0</v>
      </c>
      <c r="H1101" s="26">
        <v>0</v>
      </c>
      <c r="I1101" s="26">
        <f>G1101+H1101</f>
        <v>0</v>
      </c>
      <c r="J1101" s="26">
        <f>SUM(F1101:H1101)</f>
        <v>2</v>
      </c>
      <c r="K1101" s="26">
        <f>E1101-J1101</f>
        <v>0</v>
      </c>
      <c r="L1101" s="27">
        <v>1880000000</v>
      </c>
      <c r="M1101" s="45">
        <v>718.15</v>
      </c>
      <c r="N1101" s="27">
        <v>940000000</v>
      </c>
      <c r="O1101" s="27">
        <v>8654008</v>
      </c>
      <c r="P1101" s="37">
        <f>IF(I1101=0,0,H1101/I1101)</f>
        <v>0</v>
      </c>
    </row>
    <row r="1102">
      <c r="A1102" s="24" t="str">
        <v>2025-10</v>
      </c>
      <c r="B1102" s="24" t="str">
        <v>비교 반영</v>
      </c>
      <c r="C1102" s="24" t="str">
        <v>고양시 일산동구</v>
      </c>
      <c r="D1102" s="24" t="str">
        <v>다가구 전월세</v>
      </c>
      <c r="E1102" s="26">
        <v>203</v>
      </c>
      <c r="F1102" s="26">
        <v>0</v>
      </c>
      <c r="G1102" s="26">
        <v>28</v>
      </c>
      <c r="H1102" s="26">
        <v>175</v>
      </c>
      <c r="I1102" s="26">
        <f>G1102+H1102</f>
        <v>203</v>
      </c>
      <c r="J1102" s="26">
        <f>SUM(F1102:H1102)</f>
        <v>203</v>
      </c>
      <c r="K1102" s="26">
        <f>E1102-J1102</f>
        <v>0</v>
      </c>
      <c r="L1102" s="27">
        <v>6961000000</v>
      </c>
      <c r="M1102" s="45">
        <v>10734.145</v>
      </c>
      <c r="N1102" s="27">
        <v>34290640</v>
      </c>
      <c r="O1102" s="27">
        <v>2143773</v>
      </c>
      <c r="P1102" s="37">
        <f>IF(I1102=0,0,H1102/I1102)</f>
        <v>0.8620689655172413</v>
      </c>
    </row>
    <row r="1103">
      <c r="A1103" s="24" t="str">
        <v>2025-10</v>
      </c>
      <c r="B1103" s="24" t="str">
        <v>비교 반영</v>
      </c>
      <c r="C1103" s="24" t="str">
        <v>고양시 일산동구</v>
      </c>
      <c r="D1103" s="24" t="str">
        <v>다세대 매매</v>
      </c>
      <c r="E1103" s="26">
        <v>29</v>
      </c>
      <c r="F1103" s="26">
        <v>29</v>
      </c>
      <c r="G1103" s="26">
        <v>0</v>
      </c>
      <c r="H1103" s="26">
        <v>0</v>
      </c>
      <c r="I1103" s="26">
        <f>G1103+H1103</f>
        <v>0</v>
      </c>
      <c r="J1103" s="26">
        <f>SUM(F1103:H1103)</f>
        <v>29</v>
      </c>
      <c r="K1103" s="26">
        <f>E1103-J1103</f>
        <v>0</v>
      </c>
      <c r="L1103" s="27">
        <v>11653000000</v>
      </c>
      <c r="M1103" s="45">
        <v>2575.477</v>
      </c>
      <c r="N1103" s="27">
        <v>401827586</v>
      </c>
      <c r="O1103" s="27">
        <v>14957351</v>
      </c>
      <c r="P1103" s="37">
        <f>IF(I1103=0,0,H1103/I1103)</f>
        <v>0</v>
      </c>
    </row>
    <row r="1104">
      <c r="A1104" s="24" t="str">
        <v>2025-10</v>
      </c>
      <c r="B1104" s="24" t="str">
        <v>비교 반영</v>
      </c>
      <c r="C1104" s="24" t="str">
        <v>고양시 일산동구</v>
      </c>
      <c r="D1104" s="24" t="str">
        <v>다세대 전월세</v>
      </c>
      <c r="E1104" s="26">
        <v>47</v>
      </c>
      <c r="F1104" s="26">
        <v>0</v>
      </c>
      <c r="G1104" s="26">
        <v>21</v>
      </c>
      <c r="H1104" s="26">
        <v>26</v>
      </c>
      <c r="I1104" s="26">
        <f>G1104+H1104</f>
        <v>47</v>
      </c>
      <c r="J1104" s="26">
        <f>SUM(F1104:H1104)</f>
        <v>47</v>
      </c>
      <c r="K1104" s="26">
        <f>E1104-J1104</f>
        <v>0</v>
      </c>
      <c r="L1104" s="27">
        <v>6908000000</v>
      </c>
      <c r="M1104" s="45">
        <v>3005.976</v>
      </c>
      <c r="N1104" s="27">
        <v>146978723</v>
      </c>
      <c r="O1104" s="27">
        <v>7596988</v>
      </c>
      <c r="P1104" s="37">
        <f>IF(I1104=0,0,H1104/I1104)</f>
        <v>0.5531914893617021</v>
      </c>
    </row>
    <row r="1105">
      <c r="A1105" s="24" t="str">
        <v>2025-10</v>
      </c>
      <c r="B1105" s="24" t="str">
        <v>비교 반영</v>
      </c>
      <c r="C1105" s="24" t="str">
        <v>고양시 일산동구</v>
      </c>
      <c r="D1105" s="24" t="str">
        <v>상가</v>
      </c>
      <c r="E1105" s="26">
        <v>26</v>
      </c>
      <c r="F1105" s="26">
        <v>26</v>
      </c>
      <c r="G1105" s="26">
        <v>0</v>
      </c>
      <c r="H1105" s="26">
        <v>0</v>
      </c>
      <c r="I1105" s="26">
        <f>G1105+H1105</f>
        <v>0</v>
      </c>
      <c r="J1105" s="26">
        <f>SUM(F1105:H1105)</f>
        <v>26</v>
      </c>
      <c r="K1105" s="26">
        <f>E1105-J1105</f>
        <v>0</v>
      </c>
      <c r="L1105" s="27">
        <v>8890500000</v>
      </c>
      <c r="M1105" s="45">
        <v>3236.68</v>
      </c>
      <c r="N1105" s="27">
        <v>341942308</v>
      </c>
      <c r="O1105" s="27">
        <v>9080317</v>
      </c>
      <c r="P1105" s="37">
        <f>IF(I1105=0,0,H1105/I1105)</f>
        <v>0</v>
      </c>
    </row>
    <row r="1106">
      <c r="A1106" s="24" t="str">
        <v>2025-10</v>
      </c>
      <c r="B1106" s="24" t="str">
        <v>비교 반영</v>
      </c>
      <c r="C1106" s="24" t="str">
        <v>고양시 일산동구</v>
      </c>
      <c r="D1106" s="24" t="str">
        <v>아파트 매매</v>
      </c>
      <c r="E1106" s="26">
        <v>214</v>
      </c>
      <c r="F1106" s="26">
        <v>214</v>
      </c>
      <c r="G1106" s="26">
        <v>0</v>
      </c>
      <c r="H1106" s="26">
        <v>0</v>
      </c>
      <c r="I1106" s="26">
        <f>G1106+H1106</f>
        <v>0</v>
      </c>
      <c r="J1106" s="26">
        <f>SUM(F1106:H1106)</f>
        <v>214</v>
      </c>
      <c r="K1106" s="26">
        <f>E1106-J1106</f>
        <v>0</v>
      </c>
      <c r="L1106" s="27">
        <v>118349370000</v>
      </c>
      <c r="M1106" s="45">
        <v>17663.594</v>
      </c>
      <c r="N1106" s="27">
        <v>553034439</v>
      </c>
      <c r="O1106" s="27">
        <v>22149375</v>
      </c>
      <c r="P1106" s="37">
        <f>IF(I1106=0,0,H1106/I1106)</f>
        <v>0</v>
      </c>
    </row>
    <row r="1107">
      <c r="A1107" s="24" t="str">
        <v>2025-10</v>
      </c>
      <c r="B1107" s="24" t="str">
        <v>비교 반영</v>
      </c>
      <c r="C1107" s="24" t="str">
        <v>고양시 일산동구</v>
      </c>
      <c r="D1107" s="24" t="str">
        <v>아파트 전월세</v>
      </c>
      <c r="E1107" s="26">
        <v>490</v>
      </c>
      <c r="F1107" s="26">
        <v>0</v>
      </c>
      <c r="G1107" s="26">
        <v>301</v>
      </c>
      <c r="H1107" s="26">
        <v>189</v>
      </c>
      <c r="I1107" s="26">
        <f>G1107+H1107</f>
        <v>490</v>
      </c>
      <c r="J1107" s="26">
        <f>SUM(F1107:H1107)</f>
        <v>490</v>
      </c>
      <c r="K1107" s="26">
        <f>E1107-J1107</f>
        <v>0</v>
      </c>
      <c r="L1107" s="27">
        <v>130288000000</v>
      </c>
      <c r="M1107" s="45">
        <v>40016.154</v>
      </c>
      <c r="N1107" s="27">
        <v>265893878</v>
      </c>
      <c r="O1107" s="27">
        <v>10763256</v>
      </c>
      <c r="P1107" s="37">
        <f>IF(I1107=0,0,H1107/I1107)</f>
        <v>0.38571428571428573</v>
      </c>
    </row>
    <row r="1108">
      <c r="A1108" s="24" t="str">
        <v>2025-10</v>
      </c>
      <c r="B1108" s="24" t="str">
        <v>비교 반영</v>
      </c>
      <c r="C1108" s="24" t="str">
        <v>고양시 일산동구</v>
      </c>
      <c r="D1108" s="24" t="str">
        <v>오피스텔 매매</v>
      </c>
      <c r="E1108" s="26">
        <v>71</v>
      </c>
      <c r="F1108" s="26">
        <v>71</v>
      </c>
      <c r="G1108" s="26">
        <v>0</v>
      </c>
      <c r="H1108" s="26">
        <v>0</v>
      </c>
      <c r="I1108" s="26">
        <f>G1108+H1108</f>
        <v>0</v>
      </c>
      <c r="J1108" s="26">
        <f>SUM(F1108:H1108)</f>
        <v>71</v>
      </c>
      <c r="K1108" s="26">
        <f>E1108-J1108</f>
        <v>0</v>
      </c>
      <c r="L1108" s="27">
        <v>12150340000</v>
      </c>
      <c r="M1108" s="45">
        <v>3731.266</v>
      </c>
      <c r="N1108" s="27">
        <v>171131549</v>
      </c>
      <c r="O1108" s="27">
        <v>10764821</v>
      </c>
      <c r="P1108" s="37">
        <f>IF(I1108=0,0,H1108/I1108)</f>
        <v>0</v>
      </c>
    </row>
    <row r="1109">
      <c r="A1109" s="24" t="str">
        <v>2025-10</v>
      </c>
      <c r="B1109" s="24" t="str">
        <v>비교 반영</v>
      </c>
      <c r="C1109" s="24" t="str">
        <v>고양시 일산동구</v>
      </c>
      <c r="D1109" s="24" t="str">
        <v>오피스텔 전월세</v>
      </c>
      <c r="E1109" s="26">
        <v>406</v>
      </c>
      <c r="F1109" s="26">
        <v>0</v>
      </c>
      <c r="G1109" s="26">
        <v>48</v>
      </c>
      <c r="H1109" s="26">
        <v>358</v>
      </c>
      <c r="I1109" s="26">
        <f>G1109+H1109</f>
        <v>406</v>
      </c>
      <c r="J1109" s="26">
        <f>SUM(F1109:H1109)</f>
        <v>406</v>
      </c>
      <c r="K1109" s="26">
        <f>E1109-J1109</f>
        <v>0</v>
      </c>
      <c r="L1109" s="27">
        <v>16506470000</v>
      </c>
      <c r="M1109" s="45">
        <v>18428.32</v>
      </c>
      <c r="N1109" s="27">
        <v>40656330</v>
      </c>
      <c r="O1109" s="27">
        <v>2961032</v>
      </c>
      <c r="P1109" s="37">
        <f>IF(I1109=0,0,H1109/I1109)</f>
        <v>0.8817733990147784</v>
      </c>
    </row>
    <row r="1110">
      <c r="A1110" s="24" t="str">
        <v>2025-10</v>
      </c>
      <c r="B1110" s="24" t="str">
        <v>비교 반영</v>
      </c>
      <c r="C1110" s="24" t="str">
        <v>고양시 일산동구</v>
      </c>
      <c r="D1110" s="24" t="str">
        <v>토지</v>
      </c>
      <c r="E1110" s="26">
        <v>23</v>
      </c>
      <c r="F1110" s="26">
        <v>23</v>
      </c>
      <c r="G1110" s="26">
        <v>0</v>
      </c>
      <c r="H1110" s="26">
        <v>0</v>
      </c>
      <c r="I1110" s="26">
        <f>G1110+H1110</f>
        <v>0</v>
      </c>
      <c r="J1110" s="26">
        <f>SUM(F1110:H1110)</f>
        <v>23</v>
      </c>
      <c r="K1110" s="26">
        <f>E1110-J1110</f>
        <v>0</v>
      </c>
      <c r="L1110" s="27">
        <v>4378950000</v>
      </c>
      <c r="M1110" s="45">
        <v>10331.57</v>
      </c>
      <c r="N1110" s="27">
        <v>190389130</v>
      </c>
      <c r="O1110" s="27">
        <v>1401129</v>
      </c>
      <c r="P1110" s="37">
        <f>IF(I1110=0,0,H1110/I1110)</f>
        <v>0</v>
      </c>
    </row>
    <row r="1111">
      <c r="A1111" s="24" t="str">
        <v>2025-10</v>
      </c>
      <c r="B1111" s="24" t="str">
        <v>비교 반영</v>
      </c>
      <c r="C1111" s="24" t="str">
        <v>고양시 일산서구</v>
      </c>
      <c r="D1111" s="24" t="str">
        <v>공장창고</v>
      </c>
      <c r="E1111" s="26">
        <v>3</v>
      </c>
      <c r="F1111" s="26">
        <v>3</v>
      </c>
      <c r="G1111" s="26">
        <v>0</v>
      </c>
      <c r="H1111" s="26">
        <v>0</v>
      </c>
      <c r="I1111" s="26">
        <f>G1111+H1111</f>
        <v>0</v>
      </c>
      <c r="J1111" s="26">
        <f>SUM(F1111:H1111)</f>
        <v>3</v>
      </c>
      <c r="K1111" s="26">
        <f>E1111-J1111</f>
        <v>0</v>
      </c>
      <c r="L1111" s="27">
        <v>4263350000</v>
      </c>
      <c r="M1111" s="45">
        <v>1545.47</v>
      </c>
      <c r="N1111" s="27">
        <v>1421116667</v>
      </c>
      <c r="O1111" s="27">
        <v>9119374</v>
      </c>
      <c r="P1111" s="37">
        <f>IF(I1111=0,0,H1111/I1111)</f>
        <v>0</v>
      </c>
    </row>
    <row r="1112">
      <c r="A1112" s="24" t="str">
        <v>2025-10</v>
      </c>
      <c r="B1112" s="24" t="str">
        <v>비교 반영</v>
      </c>
      <c r="C1112" s="24" t="str">
        <v>고양시 일산서구</v>
      </c>
      <c r="D1112" s="24" t="str">
        <v>다가구 매매</v>
      </c>
      <c r="E1112" s="26">
        <v>1</v>
      </c>
      <c r="F1112" s="26">
        <v>1</v>
      </c>
      <c r="G1112" s="26">
        <v>0</v>
      </c>
      <c r="H1112" s="26">
        <v>0</v>
      </c>
      <c r="I1112" s="26">
        <f>G1112+H1112</f>
        <v>0</v>
      </c>
      <c r="J1112" s="26">
        <f>SUM(F1112:H1112)</f>
        <v>1</v>
      </c>
      <c r="K1112" s="26">
        <f>E1112-J1112</f>
        <v>0</v>
      </c>
      <c r="L1112" s="27">
        <v>127130000</v>
      </c>
      <c r="M1112" s="45">
        <v>175.58</v>
      </c>
      <c r="N1112" s="27">
        <v>127130000</v>
      </c>
      <c r="O1112" s="27">
        <v>2393578</v>
      </c>
      <c r="P1112" s="37">
        <f>IF(I1112=0,0,H1112/I1112)</f>
        <v>0</v>
      </c>
    </row>
    <row r="1113">
      <c r="A1113" s="24" t="str">
        <v>2025-10</v>
      </c>
      <c r="B1113" s="24" t="str">
        <v>비교 반영</v>
      </c>
      <c r="C1113" s="24" t="str">
        <v>고양시 일산서구</v>
      </c>
      <c r="D1113" s="24" t="str">
        <v>다가구 전월세</v>
      </c>
      <c r="E1113" s="26">
        <v>104</v>
      </c>
      <c r="F1113" s="26">
        <v>0</v>
      </c>
      <c r="G1113" s="26">
        <v>19</v>
      </c>
      <c r="H1113" s="26">
        <v>85</v>
      </c>
      <c r="I1113" s="26">
        <f>G1113+H1113</f>
        <v>104</v>
      </c>
      <c r="J1113" s="26">
        <f>SUM(F1113:H1113)</f>
        <v>104</v>
      </c>
      <c r="K1113" s="26">
        <f>E1113-J1113</f>
        <v>0</v>
      </c>
      <c r="L1113" s="27">
        <v>3356000000</v>
      </c>
      <c r="M1113" s="45">
        <v>4873.2</v>
      </c>
      <c r="N1113" s="27">
        <v>32269231</v>
      </c>
      <c r="O1113" s="27">
        <v>2276577</v>
      </c>
      <c r="P1113" s="37">
        <f>IF(I1113=0,0,H1113/I1113)</f>
        <v>0.8173076923076923</v>
      </c>
    </row>
    <row r="1114">
      <c r="A1114" s="24" t="str">
        <v>2025-10</v>
      </c>
      <c r="B1114" s="24" t="str">
        <v>비교 반영</v>
      </c>
      <c r="C1114" s="24" t="str">
        <v>고양시 일산서구</v>
      </c>
      <c r="D1114" s="24" t="str">
        <v>다세대 매매</v>
      </c>
      <c r="E1114" s="26">
        <v>9</v>
      </c>
      <c r="F1114" s="26">
        <v>9</v>
      </c>
      <c r="G1114" s="26">
        <v>0</v>
      </c>
      <c r="H1114" s="26">
        <v>0</v>
      </c>
      <c r="I1114" s="26">
        <f>G1114+H1114</f>
        <v>0</v>
      </c>
      <c r="J1114" s="26">
        <f>SUM(F1114:H1114)</f>
        <v>9</v>
      </c>
      <c r="K1114" s="26">
        <f>E1114-J1114</f>
        <v>0</v>
      </c>
      <c r="L1114" s="27">
        <v>2124000000</v>
      </c>
      <c r="M1114" s="45">
        <v>558.86</v>
      </c>
      <c r="N1114" s="27">
        <v>236000000</v>
      </c>
      <c r="O1114" s="27">
        <v>12563947</v>
      </c>
      <c r="P1114" s="37">
        <f>IF(I1114=0,0,H1114/I1114)</f>
        <v>0</v>
      </c>
    </row>
    <row r="1115">
      <c r="A1115" s="24" t="str">
        <v>2025-10</v>
      </c>
      <c r="B1115" s="24" t="str">
        <v>비교 반영</v>
      </c>
      <c r="C1115" s="24" t="str">
        <v>고양시 일산서구</v>
      </c>
      <c r="D1115" s="24" t="str">
        <v>다세대 전월세</v>
      </c>
      <c r="E1115" s="26">
        <v>28</v>
      </c>
      <c r="F1115" s="26">
        <v>0</v>
      </c>
      <c r="G1115" s="26">
        <v>15</v>
      </c>
      <c r="H1115" s="26">
        <v>13</v>
      </c>
      <c r="I1115" s="26">
        <f>G1115+H1115</f>
        <v>28</v>
      </c>
      <c r="J1115" s="26">
        <f>SUM(F1115:H1115)</f>
        <v>28</v>
      </c>
      <c r="K1115" s="26">
        <f>E1115-J1115</f>
        <v>0</v>
      </c>
      <c r="L1115" s="27">
        <v>2489100000</v>
      </c>
      <c r="M1115" s="45">
        <v>1646.009</v>
      </c>
      <c r="N1115" s="27">
        <v>88896429</v>
      </c>
      <c r="O1115" s="27">
        <v>4999019</v>
      </c>
      <c r="P1115" s="37">
        <f>IF(I1115=0,0,H1115/I1115)</f>
        <v>0.4642857142857143</v>
      </c>
    </row>
    <row r="1116">
      <c r="A1116" s="24" t="str">
        <v>2025-10</v>
      </c>
      <c r="B1116" s="24" t="str">
        <v>비교 반영</v>
      </c>
      <c r="C1116" s="24" t="str">
        <v>고양시 일산서구</v>
      </c>
      <c r="D1116" s="24" t="str">
        <v>상가</v>
      </c>
      <c r="E1116" s="26">
        <v>25</v>
      </c>
      <c r="F1116" s="26">
        <v>25</v>
      </c>
      <c r="G1116" s="26">
        <v>0</v>
      </c>
      <c r="H1116" s="26">
        <v>0</v>
      </c>
      <c r="I1116" s="26">
        <f>G1116+H1116</f>
        <v>0</v>
      </c>
      <c r="J1116" s="26">
        <f>SUM(F1116:H1116)</f>
        <v>25</v>
      </c>
      <c r="K1116" s="26">
        <f>E1116-J1116</f>
        <v>0</v>
      </c>
      <c r="L1116" s="27">
        <v>7423000000</v>
      </c>
      <c r="M1116" s="45">
        <v>1993.04</v>
      </c>
      <c r="N1116" s="27">
        <v>296920000</v>
      </c>
      <c r="O1116" s="27">
        <v>12312268</v>
      </c>
      <c r="P1116" s="37">
        <f>IF(I1116=0,0,H1116/I1116)</f>
        <v>0</v>
      </c>
    </row>
    <row r="1117">
      <c r="A1117" s="24" t="str">
        <v>2025-10</v>
      </c>
      <c r="B1117" s="24" t="str">
        <v>비교 반영</v>
      </c>
      <c r="C1117" s="24" t="str">
        <v>고양시 일산서구</v>
      </c>
      <c r="D1117" s="24" t="str">
        <v>아파트 매매</v>
      </c>
      <c r="E1117" s="26">
        <v>246</v>
      </c>
      <c r="F1117" s="26">
        <v>246</v>
      </c>
      <c r="G1117" s="26">
        <v>0</v>
      </c>
      <c r="H1117" s="26">
        <v>0</v>
      </c>
      <c r="I1117" s="26">
        <f>G1117+H1117</f>
        <v>0</v>
      </c>
      <c r="J1117" s="26">
        <f>SUM(F1117:H1117)</f>
        <v>246</v>
      </c>
      <c r="K1117" s="26">
        <f>E1117-J1117</f>
        <v>0</v>
      </c>
      <c r="L1117" s="27">
        <v>111523000000</v>
      </c>
      <c r="M1117" s="45">
        <v>19992.602</v>
      </c>
      <c r="N1117" s="27">
        <v>453345528</v>
      </c>
      <c r="O1117" s="27">
        <v>18440374</v>
      </c>
      <c r="P1117" s="37">
        <f>IF(I1117=0,0,H1117/I1117)</f>
        <v>0</v>
      </c>
    </row>
    <row r="1118">
      <c r="A1118" s="24" t="str">
        <v>2025-10</v>
      </c>
      <c r="B1118" s="24" t="str">
        <v>비교 반영</v>
      </c>
      <c r="C1118" s="24" t="str">
        <v>고양시 일산서구</v>
      </c>
      <c r="D1118" s="24" t="str">
        <v>아파트 전월세</v>
      </c>
      <c r="E1118" s="26">
        <v>594</v>
      </c>
      <c r="F1118" s="26">
        <v>0</v>
      </c>
      <c r="G1118" s="26">
        <v>423</v>
      </c>
      <c r="H1118" s="26">
        <v>171</v>
      </c>
      <c r="I1118" s="26">
        <f>G1118+H1118</f>
        <v>594</v>
      </c>
      <c r="J1118" s="26">
        <f>SUM(F1118:H1118)</f>
        <v>594</v>
      </c>
      <c r="K1118" s="26">
        <f>E1118-J1118</f>
        <v>0</v>
      </c>
      <c r="L1118" s="27">
        <v>138109230000</v>
      </c>
      <c r="M1118" s="45">
        <v>45736.187</v>
      </c>
      <c r="N1118" s="27">
        <v>232507121</v>
      </c>
      <c r="O1118" s="27">
        <v>9982455</v>
      </c>
      <c r="P1118" s="37">
        <f>IF(I1118=0,0,H1118/I1118)</f>
        <v>0.2878787878787879</v>
      </c>
    </row>
    <row r="1119">
      <c r="A1119" s="24" t="str">
        <v>2025-10</v>
      </c>
      <c r="B1119" s="24" t="str">
        <v>비교 반영</v>
      </c>
      <c r="C1119" s="24" t="str">
        <v>고양시 일산서구</v>
      </c>
      <c r="D1119" s="24" t="str">
        <v>오피스텔 매매</v>
      </c>
      <c r="E1119" s="26">
        <v>19</v>
      </c>
      <c r="F1119" s="26">
        <v>19</v>
      </c>
      <c r="G1119" s="26">
        <v>0</v>
      </c>
      <c r="H1119" s="26">
        <v>0</v>
      </c>
      <c r="I1119" s="26">
        <f>G1119+H1119</f>
        <v>0</v>
      </c>
      <c r="J1119" s="26">
        <f>SUM(F1119:H1119)</f>
        <v>19</v>
      </c>
      <c r="K1119" s="26">
        <f>E1119-J1119</f>
        <v>0</v>
      </c>
      <c r="L1119" s="27">
        <v>7327000000</v>
      </c>
      <c r="M1119" s="45">
        <v>1190.791</v>
      </c>
      <c r="N1119" s="27">
        <v>385631579</v>
      </c>
      <c r="O1119" s="27">
        <v>20340670</v>
      </c>
      <c r="P1119" s="37">
        <f>IF(I1119=0,0,H1119/I1119)</f>
        <v>0</v>
      </c>
    </row>
    <row r="1120">
      <c r="A1120" s="24" t="str">
        <v>2025-10</v>
      </c>
      <c r="B1120" s="24" t="str">
        <v>비교 반영</v>
      </c>
      <c r="C1120" s="24" t="str">
        <v>고양시 일산서구</v>
      </c>
      <c r="D1120" s="24" t="str">
        <v>오피스텔 전월세</v>
      </c>
      <c r="E1120" s="26">
        <v>131</v>
      </c>
      <c r="F1120" s="26">
        <v>0</v>
      </c>
      <c r="G1120" s="26">
        <v>50</v>
      </c>
      <c r="H1120" s="26">
        <v>81</v>
      </c>
      <c r="I1120" s="26">
        <f>G1120+H1120</f>
        <v>131</v>
      </c>
      <c r="J1120" s="26">
        <f>SUM(F1120:H1120)</f>
        <v>131</v>
      </c>
      <c r="K1120" s="26">
        <f>E1120-J1120</f>
        <v>0</v>
      </c>
      <c r="L1120" s="27">
        <v>19346800000</v>
      </c>
      <c r="M1120" s="45">
        <v>7799.85</v>
      </c>
      <c r="N1120" s="27">
        <v>147685496</v>
      </c>
      <c r="O1120" s="27">
        <v>8199691</v>
      </c>
      <c r="P1120" s="37">
        <f>IF(I1120=0,0,H1120/I1120)</f>
        <v>0.6183206106870229</v>
      </c>
    </row>
    <row r="1121">
      <c r="A1121" s="24" t="str">
        <v>2025-10</v>
      </c>
      <c r="B1121" s="24" t="str">
        <v>비교 반영</v>
      </c>
      <c r="C1121" s="24" t="str">
        <v>고양시 일산서구</v>
      </c>
      <c r="D1121" s="24" t="str">
        <v>토지</v>
      </c>
      <c r="E1121" s="26">
        <v>14</v>
      </c>
      <c r="F1121" s="26">
        <v>14</v>
      </c>
      <c r="G1121" s="26">
        <v>0</v>
      </c>
      <c r="H1121" s="26">
        <v>0</v>
      </c>
      <c r="I1121" s="26">
        <f>G1121+H1121</f>
        <v>0</v>
      </c>
      <c r="J1121" s="26">
        <f>SUM(F1121:H1121)</f>
        <v>14</v>
      </c>
      <c r="K1121" s="26">
        <f>E1121-J1121</f>
        <v>0</v>
      </c>
      <c r="L1121" s="27">
        <v>3578250000</v>
      </c>
      <c r="M1121" s="45">
        <v>16398</v>
      </c>
      <c r="N1121" s="27">
        <v>255589286</v>
      </c>
      <c r="O1121" s="27">
        <v>721364</v>
      </c>
      <c r="P1121" s="37">
        <f>IF(I1121=0,0,H1121/I1121)</f>
        <v>0</v>
      </c>
    </row>
    <row r="1122">
      <c r="A1122" s="24" t="str">
        <v>2025-10</v>
      </c>
      <c r="B1122" s="24" t="str">
        <v>비교 반영</v>
      </c>
      <c r="C1122" s="24" t="str">
        <v>과천시</v>
      </c>
      <c r="D1122" s="24" t="str">
        <v>다가구 매매</v>
      </c>
      <c r="E1122" s="26">
        <v>2</v>
      </c>
      <c r="F1122" s="26">
        <v>2</v>
      </c>
      <c r="G1122" s="26">
        <v>0</v>
      </c>
      <c r="H1122" s="26">
        <v>0</v>
      </c>
      <c r="I1122" s="26">
        <f>G1122+H1122</f>
        <v>0</v>
      </c>
      <c r="J1122" s="26">
        <f>SUM(F1122:H1122)</f>
        <v>2</v>
      </c>
      <c r="K1122" s="26">
        <f>E1122-J1122</f>
        <v>0</v>
      </c>
      <c r="L1122" s="27">
        <v>5126000000</v>
      </c>
      <c r="M1122" s="45">
        <v>359.84</v>
      </c>
      <c r="N1122" s="27">
        <v>2563000000</v>
      </c>
      <c r="O1122" s="27">
        <v>47091635</v>
      </c>
      <c r="P1122" s="37">
        <f>IF(I1122=0,0,H1122/I1122)</f>
        <v>0</v>
      </c>
    </row>
    <row r="1123">
      <c r="A1123" s="24" t="str">
        <v>2025-10</v>
      </c>
      <c r="B1123" s="24" t="str">
        <v>비교 반영</v>
      </c>
      <c r="C1123" s="24" t="str">
        <v>과천시</v>
      </c>
      <c r="D1123" s="24" t="str">
        <v>다가구 전월세</v>
      </c>
      <c r="E1123" s="26">
        <v>73</v>
      </c>
      <c r="F1123" s="26">
        <v>0</v>
      </c>
      <c r="G1123" s="26">
        <v>16</v>
      </c>
      <c r="H1123" s="26">
        <v>57</v>
      </c>
      <c r="I1123" s="26">
        <f>G1123+H1123</f>
        <v>73</v>
      </c>
      <c r="J1123" s="26">
        <f>SUM(F1123:H1123)</f>
        <v>73</v>
      </c>
      <c r="K1123" s="26">
        <f>E1123-J1123</f>
        <v>0</v>
      </c>
      <c r="L1123" s="27">
        <v>12562500000</v>
      </c>
      <c r="M1123" s="45">
        <v>4627.765</v>
      </c>
      <c r="N1123" s="27">
        <v>172089041</v>
      </c>
      <c r="O1123" s="27">
        <v>8973862</v>
      </c>
      <c r="P1123" s="37">
        <f>IF(I1123=0,0,H1123/I1123)</f>
        <v>0.7808219178082192</v>
      </c>
    </row>
    <row r="1124">
      <c r="A1124" s="24" t="str">
        <v>2025-10</v>
      </c>
      <c r="B1124" s="24" t="str">
        <v>비교 반영</v>
      </c>
      <c r="C1124" s="24" t="str">
        <v>과천시</v>
      </c>
      <c r="D1124" s="24" t="str">
        <v>다세대 매매</v>
      </c>
      <c r="E1124" s="26">
        <v>17</v>
      </c>
      <c r="F1124" s="26">
        <v>17</v>
      </c>
      <c r="G1124" s="26">
        <v>0</v>
      </c>
      <c r="H1124" s="26">
        <v>0</v>
      </c>
      <c r="I1124" s="26">
        <f>G1124+H1124</f>
        <v>0</v>
      </c>
      <c r="J1124" s="26">
        <f>SUM(F1124:H1124)</f>
        <v>17</v>
      </c>
      <c r="K1124" s="26">
        <f>E1124-J1124</f>
        <v>0</v>
      </c>
      <c r="L1124" s="27">
        <v>19055000000</v>
      </c>
      <c r="M1124" s="45">
        <v>1078.59</v>
      </c>
      <c r="N1124" s="27">
        <v>1120882353</v>
      </c>
      <c r="O1124" s="27">
        <v>58401926</v>
      </c>
      <c r="P1124" s="37">
        <f>IF(I1124=0,0,H1124/I1124)</f>
        <v>0</v>
      </c>
    </row>
    <row r="1125">
      <c r="A1125" s="24" t="str">
        <v>2025-10</v>
      </c>
      <c r="B1125" s="24" t="str">
        <v>비교 반영</v>
      </c>
      <c r="C1125" s="24" t="str">
        <v>과천시</v>
      </c>
      <c r="D1125" s="24" t="str">
        <v>다세대 전월세</v>
      </c>
      <c r="E1125" s="26">
        <v>39</v>
      </c>
      <c r="F1125" s="26">
        <v>0</v>
      </c>
      <c r="G1125" s="26">
        <v>13</v>
      </c>
      <c r="H1125" s="26">
        <v>26</v>
      </c>
      <c r="I1125" s="26">
        <f>G1125+H1125</f>
        <v>39</v>
      </c>
      <c r="J1125" s="26">
        <f>SUM(F1125:H1125)</f>
        <v>39</v>
      </c>
      <c r="K1125" s="26">
        <f>E1125-J1125</f>
        <v>0</v>
      </c>
      <c r="L1125" s="27">
        <v>12035150000</v>
      </c>
      <c r="M1125" s="45">
        <v>2463.51</v>
      </c>
      <c r="N1125" s="27">
        <v>308593590</v>
      </c>
      <c r="O1125" s="27">
        <v>16149972</v>
      </c>
      <c r="P1125" s="37">
        <f>IF(I1125=0,0,H1125/I1125)</f>
        <v>0.6666666666666666</v>
      </c>
    </row>
    <row r="1126">
      <c r="A1126" s="24" t="str">
        <v>2025-10</v>
      </c>
      <c r="B1126" s="24" t="str">
        <v>비교 반영</v>
      </c>
      <c r="C1126" s="24" t="str">
        <v>과천시</v>
      </c>
      <c r="D1126" s="24" t="str">
        <v>분양권</v>
      </c>
      <c r="E1126" s="26">
        <v>2</v>
      </c>
      <c r="F1126" s="26">
        <v>2</v>
      </c>
      <c r="G1126" s="26">
        <v>0</v>
      </c>
      <c r="H1126" s="26">
        <v>0</v>
      </c>
      <c r="I1126" s="26">
        <f>G1126+H1126</f>
        <v>0</v>
      </c>
      <c r="J1126" s="26">
        <f>SUM(F1126:H1126)</f>
        <v>2</v>
      </c>
      <c r="K1126" s="26">
        <f>E1126-J1126</f>
        <v>0</v>
      </c>
      <c r="L1126" s="27">
        <v>4467130000</v>
      </c>
      <c r="M1126" s="45">
        <v>159.922</v>
      </c>
      <c r="N1126" s="27">
        <v>2233565000</v>
      </c>
      <c r="O1126" s="27">
        <v>92341087</v>
      </c>
      <c r="P1126" s="37">
        <f>IF(I1126=0,0,H1126/I1126)</f>
        <v>0</v>
      </c>
    </row>
    <row r="1127">
      <c r="A1127" s="24" t="str">
        <v>2025-10</v>
      </c>
      <c r="B1127" s="24" t="str">
        <v>비교 반영</v>
      </c>
      <c r="C1127" s="24" t="str">
        <v>과천시</v>
      </c>
      <c r="D1127" s="24" t="str">
        <v>상가</v>
      </c>
      <c r="E1127" s="26">
        <v>4</v>
      </c>
      <c r="F1127" s="26">
        <v>4</v>
      </c>
      <c r="G1127" s="26">
        <v>0</v>
      </c>
      <c r="H1127" s="26">
        <v>0</v>
      </c>
      <c r="I1127" s="26">
        <f>G1127+H1127</f>
        <v>0</v>
      </c>
      <c r="J1127" s="26">
        <f>SUM(F1127:H1127)</f>
        <v>4</v>
      </c>
      <c r="K1127" s="26">
        <f>E1127-J1127</f>
        <v>0</v>
      </c>
      <c r="L1127" s="27">
        <v>8640000000</v>
      </c>
      <c r="M1127" s="45">
        <v>829.05</v>
      </c>
      <c r="N1127" s="27">
        <v>2160000000</v>
      </c>
      <c r="O1127" s="27">
        <v>34451459</v>
      </c>
      <c r="P1127" s="37">
        <f>IF(I1127=0,0,H1127/I1127)</f>
        <v>0</v>
      </c>
    </row>
    <row r="1128">
      <c r="A1128" s="24" t="str">
        <v>2025-10</v>
      </c>
      <c r="B1128" s="24" t="str">
        <v>비교 반영</v>
      </c>
      <c r="C1128" s="24" t="str">
        <v>과천시</v>
      </c>
      <c r="D1128" s="24" t="str">
        <v>아파트 매매</v>
      </c>
      <c r="E1128" s="26">
        <v>72</v>
      </c>
      <c r="F1128" s="26">
        <v>72</v>
      </c>
      <c r="G1128" s="26">
        <v>0</v>
      </c>
      <c r="H1128" s="26">
        <v>0</v>
      </c>
      <c r="I1128" s="26">
        <f>G1128+H1128</f>
        <v>0</v>
      </c>
      <c r="J1128" s="26">
        <f>SUM(F1128:H1128)</f>
        <v>72</v>
      </c>
      <c r="K1128" s="26">
        <f>E1128-J1128</f>
        <v>0</v>
      </c>
      <c r="L1128" s="27">
        <v>175183000000</v>
      </c>
      <c r="M1128" s="45">
        <v>6395.951</v>
      </c>
      <c r="N1128" s="27">
        <v>2433097222</v>
      </c>
      <c r="O1128" s="27">
        <v>90544370</v>
      </c>
      <c r="P1128" s="37">
        <f>IF(I1128=0,0,H1128/I1128)</f>
        <v>0</v>
      </c>
    </row>
    <row r="1129">
      <c r="A1129" s="24" t="str">
        <v>2025-10</v>
      </c>
      <c r="B1129" s="24" t="str">
        <v>비교 반영</v>
      </c>
      <c r="C1129" s="24" t="str">
        <v>과천시</v>
      </c>
      <c r="D1129" s="24" t="str">
        <v>아파트 전월세</v>
      </c>
      <c r="E1129" s="26">
        <v>153</v>
      </c>
      <c r="F1129" s="26">
        <v>0</v>
      </c>
      <c r="G1129" s="26">
        <v>93</v>
      </c>
      <c r="H1129" s="26">
        <v>60</v>
      </c>
      <c r="I1129" s="26">
        <f>G1129+H1129</f>
        <v>153</v>
      </c>
      <c r="J1129" s="26">
        <f>SUM(F1129:H1129)</f>
        <v>153</v>
      </c>
      <c r="K1129" s="26">
        <f>E1129-J1129</f>
        <v>0</v>
      </c>
      <c r="L1129" s="27">
        <v>122357810000</v>
      </c>
      <c r="M1129" s="45">
        <v>12326.227</v>
      </c>
      <c r="N1129" s="27">
        <v>799724248</v>
      </c>
      <c r="O1129" s="27">
        <v>32815283</v>
      </c>
      <c r="P1129" s="37">
        <f>IF(I1129=0,0,H1129/I1129)</f>
        <v>0.39215686274509803</v>
      </c>
    </row>
    <row r="1130">
      <c r="A1130" s="24" t="str">
        <v>2025-10</v>
      </c>
      <c r="B1130" s="24" t="str">
        <v>비교 반영</v>
      </c>
      <c r="C1130" s="24" t="str">
        <v>과천시</v>
      </c>
      <c r="D1130" s="24" t="str">
        <v>오피스텔 매매</v>
      </c>
      <c r="E1130" s="26">
        <v>1</v>
      </c>
      <c r="F1130" s="26">
        <v>1</v>
      </c>
      <c r="G1130" s="26">
        <v>0</v>
      </c>
      <c r="H1130" s="26">
        <v>0</v>
      </c>
      <c r="I1130" s="26">
        <f>G1130+H1130</f>
        <v>0</v>
      </c>
      <c r="J1130" s="26">
        <f>SUM(F1130:H1130)</f>
        <v>1</v>
      </c>
      <c r="K1130" s="26">
        <f>E1130-J1130</f>
        <v>0</v>
      </c>
      <c r="L1130" s="27">
        <v>900000000</v>
      </c>
      <c r="M1130" s="45">
        <v>69.68</v>
      </c>
      <c r="N1130" s="27">
        <v>900000000</v>
      </c>
      <c r="O1130" s="27">
        <v>42698142</v>
      </c>
      <c r="P1130" s="37">
        <f>IF(I1130=0,0,H1130/I1130)</f>
        <v>0</v>
      </c>
    </row>
    <row r="1131">
      <c r="A1131" s="24" t="str">
        <v>2025-10</v>
      </c>
      <c r="B1131" s="24" t="str">
        <v>비교 반영</v>
      </c>
      <c r="C1131" s="24" t="str">
        <v>과천시</v>
      </c>
      <c r="D1131" s="24" t="str">
        <v>오피스텔 전월세</v>
      </c>
      <c r="E1131" s="26">
        <v>10</v>
      </c>
      <c r="F1131" s="26">
        <v>0</v>
      </c>
      <c r="G1131" s="26">
        <v>6</v>
      </c>
      <c r="H1131" s="26">
        <v>4</v>
      </c>
      <c r="I1131" s="26">
        <f>G1131+H1131</f>
        <v>10</v>
      </c>
      <c r="J1131" s="26">
        <f>SUM(F1131:H1131)</f>
        <v>10</v>
      </c>
      <c r="K1131" s="26">
        <f>E1131-J1131</f>
        <v>0</v>
      </c>
      <c r="L1131" s="27">
        <v>3916500000</v>
      </c>
      <c r="M1131" s="45">
        <v>645.72</v>
      </c>
      <c r="N1131" s="27">
        <v>391650000</v>
      </c>
      <c r="O1131" s="27">
        <v>20050652</v>
      </c>
      <c r="P1131" s="37">
        <f>IF(I1131=0,0,H1131/I1131)</f>
        <v>0.4</v>
      </c>
    </row>
    <row r="1132">
      <c r="A1132" s="24" t="str">
        <v>2025-10</v>
      </c>
      <c r="B1132" s="24" t="str">
        <v>비교 반영</v>
      </c>
      <c r="C1132" s="24" t="str">
        <v>과천시</v>
      </c>
      <c r="D1132" s="24" t="str">
        <v>토지</v>
      </c>
      <c r="E1132" s="26">
        <v>18</v>
      </c>
      <c r="F1132" s="26">
        <v>18</v>
      </c>
      <c r="G1132" s="26">
        <v>0</v>
      </c>
      <c r="H1132" s="26">
        <v>0</v>
      </c>
      <c r="I1132" s="26">
        <f>G1132+H1132</f>
        <v>0</v>
      </c>
      <c r="J1132" s="26">
        <f>SUM(F1132:H1132)</f>
        <v>18</v>
      </c>
      <c r="K1132" s="26">
        <f>E1132-J1132</f>
        <v>0</v>
      </c>
      <c r="L1132" s="27">
        <v>4910820000</v>
      </c>
      <c r="M1132" s="45">
        <v>6145.8</v>
      </c>
      <c r="N1132" s="27">
        <v>272823333</v>
      </c>
      <c r="O1132" s="27">
        <v>2641497</v>
      </c>
      <c r="P1132" s="37">
        <f>IF(I1132=0,0,H1132/I1132)</f>
        <v>0</v>
      </c>
    </row>
    <row r="1133">
      <c r="A1133" s="24" t="str">
        <v>2025-10</v>
      </c>
      <c r="B1133" s="24" t="str">
        <v>비교 반영</v>
      </c>
      <c r="C1133" s="24" t="str">
        <v>광명시</v>
      </c>
      <c r="D1133" s="24" t="str">
        <v>공장창고</v>
      </c>
      <c r="E1133" s="26">
        <v>3</v>
      </c>
      <c r="F1133" s="26">
        <v>3</v>
      </c>
      <c r="G1133" s="26">
        <v>0</v>
      </c>
      <c r="H1133" s="26">
        <v>0</v>
      </c>
      <c r="I1133" s="26">
        <f>G1133+H1133</f>
        <v>0</v>
      </c>
      <c r="J1133" s="26">
        <f>SUM(F1133:H1133)</f>
        <v>3</v>
      </c>
      <c r="K1133" s="26">
        <f>E1133-J1133</f>
        <v>0</v>
      </c>
      <c r="L1133" s="27">
        <v>1000000000</v>
      </c>
      <c r="M1133" s="45">
        <v>289.64</v>
      </c>
      <c r="N1133" s="27">
        <v>333333333</v>
      </c>
      <c r="O1133" s="27">
        <v>11413427</v>
      </c>
      <c r="P1133" s="37">
        <f>IF(I1133=0,0,H1133/I1133)</f>
        <v>0</v>
      </c>
    </row>
    <row r="1134">
      <c r="A1134" s="24" t="str">
        <v>2025-10</v>
      </c>
      <c r="B1134" s="24" t="str">
        <v>비교 반영</v>
      </c>
      <c r="C1134" s="24" t="str">
        <v>광명시</v>
      </c>
      <c r="D1134" s="24" t="str">
        <v>다가구 매매</v>
      </c>
      <c r="E1134" s="26">
        <v>1</v>
      </c>
      <c r="F1134" s="26">
        <v>1</v>
      </c>
      <c r="G1134" s="26">
        <v>0</v>
      </c>
      <c r="H1134" s="26">
        <v>0</v>
      </c>
      <c r="I1134" s="26">
        <f>G1134+H1134</f>
        <v>0</v>
      </c>
      <c r="J1134" s="26">
        <f>SUM(F1134:H1134)</f>
        <v>1</v>
      </c>
      <c r="K1134" s="26">
        <f>E1134-J1134</f>
        <v>0</v>
      </c>
      <c r="L1134" s="27">
        <v>645000000</v>
      </c>
      <c r="M1134" s="45">
        <v>186.93</v>
      </c>
      <c r="N1134" s="27">
        <v>645000000</v>
      </c>
      <c r="O1134" s="27">
        <v>11406576</v>
      </c>
      <c r="P1134" s="37">
        <f>IF(I1134=0,0,H1134/I1134)</f>
        <v>0</v>
      </c>
    </row>
    <row r="1135">
      <c r="A1135" s="24" t="str">
        <v>2025-10</v>
      </c>
      <c r="B1135" s="24" t="str">
        <v>비교 반영</v>
      </c>
      <c r="C1135" s="24" t="str">
        <v>광명시</v>
      </c>
      <c r="D1135" s="24" t="str">
        <v>다가구 전월세</v>
      </c>
      <c r="E1135" s="26">
        <v>124</v>
      </c>
      <c r="F1135" s="26">
        <v>0</v>
      </c>
      <c r="G1135" s="26">
        <v>31</v>
      </c>
      <c r="H1135" s="26">
        <v>93</v>
      </c>
      <c r="I1135" s="26">
        <f>G1135+H1135</f>
        <v>124</v>
      </c>
      <c r="J1135" s="26">
        <f>SUM(F1135:H1135)</f>
        <v>124</v>
      </c>
      <c r="K1135" s="26">
        <f>E1135-J1135</f>
        <v>0</v>
      </c>
      <c r="L1135" s="27">
        <v>7085000000</v>
      </c>
      <c r="M1135" s="45">
        <v>6457.07</v>
      </c>
      <c r="N1135" s="27">
        <v>57137097</v>
      </c>
      <c r="O1135" s="27">
        <v>3627262</v>
      </c>
      <c r="P1135" s="37">
        <f>IF(I1135=0,0,H1135/I1135)</f>
        <v>0.75</v>
      </c>
    </row>
    <row r="1136">
      <c r="A1136" s="24" t="str">
        <v>2025-10</v>
      </c>
      <c r="B1136" s="24" t="str">
        <v>비교 반영</v>
      </c>
      <c r="C1136" s="24" t="str">
        <v>광명시</v>
      </c>
      <c r="D1136" s="24" t="str">
        <v>다세대 매매</v>
      </c>
      <c r="E1136" s="26">
        <v>81</v>
      </c>
      <c r="F1136" s="26">
        <v>81</v>
      </c>
      <c r="G1136" s="26">
        <v>0</v>
      </c>
      <c r="H1136" s="26">
        <v>0</v>
      </c>
      <c r="I1136" s="26">
        <f>G1136+H1136</f>
        <v>0</v>
      </c>
      <c r="J1136" s="26">
        <f>SUM(F1136:H1136)</f>
        <v>81</v>
      </c>
      <c r="K1136" s="26">
        <f>E1136-J1136</f>
        <v>0</v>
      </c>
      <c r="L1136" s="27">
        <v>31934500000</v>
      </c>
      <c r="M1136" s="45">
        <v>3974.9</v>
      </c>
      <c r="N1136" s="27">
        <v>394253086</v>
      </c>
      <c r="O1136" s="27">
        <v>26558804</v>
      </c>
      <c r="P1136" s="37">
        <f>IF(I1136=0,0,H1136/I1136)</f>
        <v>0</v>
      </c>
    </row>
    <row r="1137">
      <c r="A1137" s="24" t="str">
        <v>2025-10</v>
      </c>
      <c r="B1137" s="24" t="str">
        <v>비교 반영</v>
      </c>
      <c r="C1137" s="24" t="str">
        <v>광명시</v>
      </c>
      <c r="D1137" s="24" t="str">
        <v>다세대 전월세</v>
      </c>
      <c r="E1137" s="26">
        <v>76</v>
      </c>
      <c r="F1137" s="26">
        <v>0</v>
      </c>
      <c r="G1137" s="26">
        <v>48</v>
      </c>
      <c r="H1137" s="26">
        <v>28</v>
      </c>
      <c r="I1137" s="26">
        <f>G1137+H1137</f>
        <v>76</v>
      </c>
      <c r="J1137" s="26">
        <f>SUM(F1137:H1137)</f>
        <v>76</v>
      </c>
      <c r="K1137" s="26">
        <f>E1137-J1137</f>
        <v>0</v>
      </c>
      <c r="L1137" s="27">
        <v>11515800000</v>
      </c>
      <c r="M1137" s="45">
        <v>3686.455</v>
      </c>
      <c r="N1137" s="27">
        <v>151523684</v>
      </c>
      <c r="O1137" s="27">
        <v>10326658</v>
      </c>
      <c r="P1137" s="37">
        <f>IF(I1137=0,0,H1137/I1137)</f>
        <v>0.3684210526315789</v>
      </c>
    </row>
    <row r="1138">
      <c r="A1138" s="24" t="str">
        <v>2025-10</v>
      </c>
      <c r="B1138" s="24" t="str">
        <v>비교 반영</v>
      </c>
      <c r="C1138" s="24" t="str">
        <v>광명시</v>
      </c>
      <c r="D1138" s="24" t="str">
        <v>분양권</v>
      </c>
      <c r="E1138" s="26">
        <v>68</v>
      </c>
      <c r="F1138" s="26">
        <v>68</v>
      </c>
      <c r="G1138" s="26">
        <v>0</v>
      </c>
      <c r="H1138" s="26">
        <v>0</v>
      </c>
      <c r="I1138" s="26">
        <f>G1138+H1138</f>
        <v>0</v>
      </c>
      <c r="J1138" s="26">
        <f>SUM(F1138:H1138)</f>
        <v>68</v>
      </c>
      <c r="K1138" s="26">
        <f>E1138-J1138</f>
        <v>0</v>
      </c>
      <c r="L1138" s="27">
        <v>70749550000</v>
      </c>
      <c r="M1138" s="45">
        <v>4488.377</v>
      </c>
      <c r="N1138" s="27">
        <v>1040434559</v>
      </c>
      <c r="O1138" s="27">
        <v>52108546</v>
      </c>
      <c r="P1138" s="37">
        <f>IF(I1138=0,0,H1138/I1138)</f>
        <v>0</v>
      </c>
    </row>
    <row r="1139">
      <c r="A1139" s="24" t="str">
        <v>2025-10</v>
      </c>
      <c r="B1139" s="24" t="str">
        <v>비교 반영</v>
      </c>
      <c r="C1139" s="24" t="str">
        <v>광명시</v>
      </c>
      <c r="D1139" s="24" t="str">
        <v>상가</v>
      </c>
      <c r="E1139" s="26">
        <v>15</v>
      </c>
      <c r="F1139" s="26">
        <v>15</v>
      </c>
      <c r="G1139" s="26">
        <v>0</v>
      </c>
      <c r="H1139" s="26">
        <v>0</v>
      </c>
      <c r="I1139" s="26">
        <f>G1139+H1139</f>
        <v>0</v>
      </c>
      <c r="J1139" s="26">
        <f>SUM(F1139:H1139)</f>
        <v>15</v>
      </c>
      <c r="K1139" s="26">
        <f>E1139-J1139</f>
        <v>0</v>
      </c>
      <c r="L1139" s="27">
        <v>19251670000</v>
      </c>
      <c r="M1139" s="45">
        <v>2793.02</v>
      </c>
      <c r="N1139" s="27">
        <v>1283444667</v>
      </c>
      <c r="O1139" s="27">
        <v>22786046</v>
      </c>
      <c r="P1139" s="37">
        <f>IF(I1139=0,0,H1139/I1139)</f>
        <v>0</v>
      </c>
    </row>
    <row r="1140">
      <c r="A1140" s="24" t="str">
        <v>2025-10</v>
      </c>
      <c r="B1140" s="24" t="str">
        <v>비교 반영</v>
      </c>
      <c r="C1140" s="24" t="str">
        <v>광명시</v>
      </c>
      <c r="D1140" s="24" t="str">
        <v>아파트 매매</v>
      </c>
      <c r="E1140" s="26">
        <v>530</v>
      </c>
      <c r="F1140" s="26">
        <v>530</v>
      </c>
      <c r="G1140" s="26">
        <v>0</v>
      </c>
      <c r="H1140" s="26">
        <v>0</v>
      </c>
      <c r="I1140" s="26">
        <f>G1140+H1140</f>
        <v>0</v>
      </c>
      <c r="J1140" s="26">
        <f>SUM(F1140:H1140)</f>
        <v>530</v>
      </c>
      <c r="K1140" s="26">
        <f>E1140-J1140</f>
        <v>0</v>
      </c>
      <c r="L1140" s="27">
        <v>415744700000</v>
      </c>
      <c r="M1140" s="45">
        <v>36319.653</v>
      </c>
      <c r="N1140" s="27">
        <v>784423962</v>
      </c>
      <c r="O1140" s="27">
        <v>37840741</v>
      </c>
      <c r="P1140" s="37">
        <f>IF(I1140=0,0,H1140/I1140)</f>
        <v>0</v>
      </c>
    </row>
    <row r="1141">
      <c r="A1141" s="24" t="str">
        <v>2025-10</v>
      </c>
      <c r="B1141" s="24" t="str">
        <v>비교 반영</v>
      </c>
      <c r="C1141" s="24" t="str">
        <v>광명시</v>
      </c>
      <c r="D1141" s="24" t="str">
        <v>아파트 전월세</v>
      </c>
      <c r="E1141" s="26">
        <v>706</v>
      </c>
      <c r="F1141" s="26">
        <v>0</v>
      </c>
      <c r="G1141" s="26">
        <v>465</v>
      </c>
      <c r="H1141" s="26">
        <v>241</v>
      </c>
      <c r="I1141" s="26">
        <f>G1141+H1141</f>
        <v>706</v>
      </c>
      <c r="J1141" s="26">
        <f>SUM(F1141:H1141)</f>
        <v>706</v>
      </c>
      <c r="K1141" s="26">
        <f>E1141-J1141</f>
        <v>0</v>
      </c>
      <c r="L1141" s="27">
        <v>202661500000</v>
      </c>
      <c r="M1141" s="45">
        <v>45542.277</v>
      </c>
      <c r="N1141" s="27">
        <v>287055949</v>
      </c>
      <c r="O1141" s="27">
        <v>14710625</v>
      </c>
      <c r="P1141" s="37">
        <f>IF(I1141=0,0,H1141/I1141)</f>
        <v>0.3413597733711048</v>
      </c>
    </row>
    <row r="1142">
      <c r="A1142" s="24" t="str">
        <v>2025-10</v>
      </c>
      <c r="B1142" s="24" t="str">
        <v>비교 반영</v>
      </c>
      <c r="C1142" s="24" t="str">
        <v>광명시</v>
      </c>
      <c r="D1142" s="24" t="str">
        <v>오피스텔 매매</v>
      </c>
      <c r="E1142" s="26">
        <v>33</v>
      </c>
      <c r="F1142" s="26">
        <v>33</v>
      </c>
      <c r="G1142" s="26">
        <v>0</v>
      </c>
      <c r="H1142" s="26">
        <v>0</v>
      </c>
      <c r="I1142" s="26">
        <f>G1142+H1142</f>
        <v>0</v>
      </c>
      <c r="J1142" s="26">
        <f>SUM(F1142:H1142)</f>
        <v>33</v>
      </c>
      <c r="K1142" s="26">
        <f>E1142-J1142</f>
        <v>0</v>
      </c>
      <c r="L1142" s="27">
        <v>7607590000</v>
      </c>
      <c r="M1142" s="45">
        <v>1144.424</v>
      </c>
      <c r="N1142" s="27">
        <v>230533030</v>
      </c>
      <c r="O1142" s="27">
        <v>21975297</v>
      </c>
      <c r="P1142" s="37">
        <f>IF(I1142=0,0,H1142/I1142)</f>
        <v>0</v>
      </c>
    </row>
    <row r="1143">
      <c r="A1143" s="24" t="str">
        <v>2025-10</v>
      </c>
      <c r="B1143" s="24" t="str">
        <v>비교 반영</v>
      </c>
      <c r="C1143" s="24" t="str">
        <v>광명시</v>
      </c>
      <c r="D1143" s="24" t="str">
        <v>오피스텔 전월세</v>
      </c>
      <c r="E1143" s="26">
        <v>148</v>
      </c>
      <c r="F1143" s="26">
        <v>0</v>
      </c>
      <c r="G1143" s="26">
        <v>32</v>
      </c>
      <c r="H1143" s="26">
        <v>116</v>
      </c>
      <c r="I1143" s="26">
        <f>G1143+H1143</f>
        <v>148</v>
      </c>
      <c r="J1143" s="26">
        <f>SUM(F1143:H1143)</f>
        <v>148</v>
      </c>
      <c r="K1143" s="26">
        <f>E1143-J1143</f>
        <v>0</v>
      </c>
      <c r="L1143" s="27">
        <v>10386560000</v>
      </c>
      <c r="M1143" s="45">
        <v>4462.25</v>
      </c>
      <c r="N1143" s="27">
        <v>70179459</v>
      </c>
      <c r="O1143" s="27">
        <v>7694713</v>
      </c>
      <c r="P1143" s="37">
        <f>IF(I1143=0,0,H1143/I1143)</f>
        <v>0.7837837837837838</v>
      </c>
    </row>
    <row r="1144">
      <c r="A1144" s="24" t="str">
        <v>2025-10</v>
      </c>
      <c r="B1144" s="24" t="str">
        <v>비교 반영</v>
      </c>
      <c r="C1144" s="24" t="str">
        <v>광명시</v>
      </c>
      <c r="D1144" s="24" t="str">
        <v>토지</v>
      </c>
      <c r="E1144" s="26">
        <v>28</v>
      </c>
      <c r="F1144" s="26">
        <v>28</v>
      </c>
      <c r="G1144" s="26">
        <v>0</v>
      </c>
      <c r="H1144" s="26">
        <v>0</v>
      </c>
      <c r="I1144" s="26">
        <f>G1144+H1144</f>
        <v>0</v>
      </c>
      <c r="J1144" s="26">
        <f>SUM(F1144:H1144)</f>
        <v>28</v>
      </c>
      <c r="K1144" s="26">
        <f>E1144-J1144</f>
        <v>0</v>
      </c>
      <c r="L1144" s="27">
        <v>44532800000</v>
      </c>
      <c r="M1144" s="45">
        <v>24451</v>
      </c>
      <c r="N1144" s="27">
        <v>1590457143</v>
      </c>
      <c r="O1144" s="27">
        <v>6020852</v>
      </c>
      <c r="P1144" s="37">
        <f>IF(I1144=0,0,H1144/I1144)</f>
        <v>0</v>
      </c>
    </row>
    <row r="1145">
      <c r="A1145" s="24" t="str">
        <v>2025-10</v>
      </c>
      <c r="B1145" s="24" t="str">
        <v>비교 반영</v>
      </c>
      <c r="C1145" s="24" t="str">
        <v>광주시</v>
      </c>
      <c r="D1145" s="24" t="str">
        <v>공장창고</v>
      </c>
      <c r="E1145" s="26">
        <v>9</v>
      </c>
      <c r="F1145" s="26">
        <v>9</v>
      </c>
      <c r="G1145" s="26">
        <v>0</v>
      </c>
      <c r="H1145" s="26">
        <v>0</v>
      </c>
      <c r="I1145" s="26">
        <f>G1145+H1145</f>
        <v>0</v>
      </c>
      <c r="J1145" s="26">
        <f>SUM(F1145:H1145)</f>
        <v>9</v>
      </c>
      <c r="K1145" s="26">
        <f>E1145-J1145</f>
        <v>0</v>
      </c>
      <c r="L1145" s="27">
        <v>15262030000</v>
      </c>
      <c r="M1145" s="45">
        <v>5139.93</v>
      </c>
      <c r="N1145" s="27">
        <v>1695781111</v>
      </c>
      <c r="O1145" s="27">
        <v>9815890</v>
      </c>
      <c r="P1145" s="37">
        <f>IF(I1145=0,0,H1145/I1145)</f>
        <v>0</v>
      </c>
    </row>
    <row r="1146">
      <c r="A1146" s="24" t="str">
        <v>2025-10</v>
      </c>
      <c r="B1146" s="24" t="str">
        <v>비교 반영</v>
      </c>
      <c r="C1146" s="24" t="str">
        <v>광주시</v>
      </c>
      <c r="D1146" s="24" t="str">
        <v>다가구 매매</v>
      </c>
      <c r="E1146" s="26">
        <v>16</v>
      </c>
      <c r="F1146" s="26">
        <v>16</v>
      </c>
      <c r="G1146" s="26">
        <v>0</v>
      </c>
      <c r="H1146" s="26">
        <v>0</v>
      </c>
      <c r="I1146" s="26">
        <f>G1146+H1146</f>
        <v>0</v>
      </c>
      <c r="J1146" s="26">
        <f>SUM(F1146:H1146)</f>
        <v>16</v>
      </c>
      <c r="K1146" s="26">
        <f>E1146-J1146</f>
        <v>0</v>
      </c>
      <c r="L1146" s="27">
        <v>13794020000</v>
      </c>
      <c r="M1146" s="45">
        <v>3687.69</v>
      </c>
      <c r="N1146" s="27">
        <v>862126250</v>
      </c>
      <c r="O1146" s="27">
        <v>12365482</v>
      </c>
      <c r="P1146" s="37">
        <f>IF(I1146=0,0,H1146/I1146)</f>
        <v>0</v>
      </c>
    </row>
    <row r="1147">
      <c r="A1147" s="24" t="str">
        <v>2025-10</v>
      </c>
      <c r="B1147" s="24" t="str">
        <v>비교 반영</v>
      </c>
      <c r="C1147" s="24" t="str">
        <v>광주시</v>
      </c>
      <c r="D1147" s="24" t="str">
        <v>다가구 전월세</v>
      </c>
      <c r="E1147" s="26">
        <v>444</v>
      </c>
      <c r="F1147" s="26">
        <v>0</v>
      </c>
      <c r="G1147" s="26">
        <v>108</v>
      </c>
      <c r="H1147" s="26">
        <v>336</v>
      </c>
      <c r="I1147" s="26">
        <f>G1147+H1147</f>
        <v>444</v>
      </c>
      <c r="J1147" s="26">
        <f>SUM(F1147:H1147)</f>
        <v>444</v>
      </c>
      <c r="K1147" s="26">
        <f>E1147-J1147</f>
        <v>0</v>
      </c>
      <c r="L1147" s="27">
        <v>18077720000</v>
      </c>
      <c r="M1147" s="45">
        <v>19861.449</v>
      </c>
      <c r="N1147" s="27">
        <v>40715586</v>
      </c>
      <c r="O1147" s="27">
        <v>3008897</v>
      </c>
      <c r="P1147" s="37">
        <f>IF(I1147=0,0,H1147/I1147)</f>
        <v>0.7567567567567568</v>
      </c>
    </row>
    <row r="1148">
      <c r="A1148" s="24" t="str">
        <v>2025-10</v>
      </c>
      <c r="B1148" s="24" t="str">
        <v>비교 반영</v>
      </c>
      <c r="C1148" s="24" t="str">
        <v>광주시</v>
      </c>
      <c r="D1148" s="24" t="str">
        <v>다세대 매매</v>
      </c>
      <c r="E1148" s="26">
        <v>133</v>
      </c>
      <c r="F1148" s="26">
        <v>133</v>
      </c>
      <c r="G1148" s="26">
        <v>0</v>
      </c>
      <c r="H1148" s="26">
        <v>0</v>
      </c>
      <c r="I1148" s="26">
        <f>G1148+H1148</f>
        <v>0</v>
      </c>
      <c r="J1148" s="26">
        <f>SUM(F1148:H1148)</f>
        <v>133</v>
      </c>
      <c r="K1148" s="26">
        <f>E1148-J1148</f>
        <v>0</v>
      </c>
      <c r="L1148" s="27">
        <v>29852320000</v>
      </c>
      <c r="M1148" s="45">
        <v>8548.399</v>
      </c>
      <c r="N1148" s="27">
        <v>224453534</v>
      </c>
      <c r="O1148" s="27">
        <v>11544308</v>
      </c>
      <c r="P1148" s="37">
        <f>IF(I1148=0,0,H1148/I1148)</f>
        <v>0</v>
      </c>
    </row>
    <row r="1149">
      <c r="A1149" s="24" t="str">
        <v>2025-10</v>
      </c>
      <c r="B1149" s="24" t="str">
        <v>비교 반영</v>
      </c>
      <c r="C1149" s="24" t="str">
        <v>광주시</v>
      </c>
      <c r="D1149" s="24" t="str">
        <v>다세대 전월세</v>
      </c>
      <c r="E1149" s="26">
        <v>249</v>
      </c>
      <c r="F1149" s="26">
        <v>0</v>
      </c>
      <c r="G1149" s="26">
        <v>81</v>
      </c>
      <c r="H1149" s="26">
        <v>168</v>
      </c>
      <c r="I1149" s="26">
        <f>G1149+H1149</f>
        <v>249</v>
      </c>
      <c r="J1149" s="26">
        <f>SUM(F1149:H1149)</f>
        <v>249</v>
      </c>
      <c r="K1149" s="26">
        <f>E1149-J1149</f>
        <v>0</v>
      </c>
      <c r="L1149" s="27">
        <v>19207840000</v>
      </c>
      <c r="M1149" s="45">
        <v>14862.04</v>
      </c>
      <c r="N1149" s="27">
        <v>77139920</v>
      </c>
      <c r="O1149" s="27">
        <v>4272428</v>
      </c>
      <c r="P1149" s="37">
        <f>IF(I1149=0,0,H1149/I1149)</f>
        <v>0.6746987951807228</v>
      </c>
    </row>
    <row r="1150">
      <c r="A1150" s="24" t="str">
        <v>2025-10</v>
      </c>
      <c r="B1150" s="24" t="str">
        <v>비교 반영</v>
      </c>
      <c r="C1150" s="24" t="str">
        <v>광주시</v>
      </c>
      <c r="D1150" s="24" t="str">
        <v>분양권</v>
      </c>
      <c r="E1150" s="26">
        <v>32</v>
      </c>
      <c r="F1150" s="26">
        <v>32</v>
      </c>
      <c r="G1150" s="26">
        <v>0</v>
      </c>
      <c r="H1150" s="26">
        <v>0</v>
      </c>
      <c r="I1150" s="26">
        <f>G1150+H1150</f>
        <v>0</v>
      </c>
      <c r="J1150" s="26">
        <f>SUM(F1150:H1150)</f>
        <v>32</v>
      </c>
      <c r="K1150" s="26">
        <f>E1150-J1150</f>
        <v>0</v>
      </c>
      <c r="L1150" s="27">
        <v>19226310000</v>
      </c>
      <c r="M1150" s="45">
        <v>2635.854</v>
      </c>
      <c r="N1150" s="27">
        <v>600822188</v>
      </c>
      <c r="O1150" s="27">
        <v>24112886</v>
      </c>
      <c r="P1150" s="37">
        <f>IF(I1150=0,0,H1150/I1150)</f>
        <v>0</v>
      </c>
    </row>
    <row r="1151">
      <c r="A1151" s="24" t="str">
        <v>2025-10</v>
      </c>
      <c r="B1151" s="24" t="str">
        <v>비교 반영</v>
      </c>
      <c r="C1151" s="24" t="str">
        <v>광주시</v>
      </c>
      <c r="D1151" s="24" t="str">
        <v>상가</v>
      </c>
      <c r="E1151" s="26">
        <v>7</v>
      </c>
      <c r="F1151" s="26">
        <v>7</v>
      </c>
      <c r="G1151" s="26">
        <v>0</v>
      </c>
      <c r="H1151" s="26">
        <v>0</v>
      </c>
      <c r="I1151" s="26">
        <f>G1151+H1151</f>
        <v>0</v>
      </c>
      <c r="J1151" s="26">
        <f>SUM(F1151:H1151)</f>
        <v>7</v>
      </c>
      <c r="K1151" s="26">
        <f>E1151-J1151</f>
        <v>0</v>
      </c>
      <c r="L1151" s="27">
        <v>5831400000</v>
      </c>
      <c r="M1151" s="45">
        <v>1455.5</v>
      </c>
      <c r="N1151" s="27">
        <v>833057143</v>
      </c>
      <c r="O1151" s="27">
        <v>13244490</v>
      </c>
      <c r="P1151" s="37">
        <f>IF(I1151=0,0,H1151/I1151)</f>
        <v>0</v>
      </c>
    </row>
    <row r="1152">
      <c r="A1152" s="24" t="str">
        <v>2025-10</v>
      </c>
      <c r="B1152" s="24" t="str">
        <v>비교 반영</v>
      </c>
      <c r="C1152" s="24" t="str">
        <v>광주시</v>
      </c>
      <c r="D1152" s="24" t="str">
        <v>아파트 매매</v>
      </c>
      <c r="E1152" s="26">
        <v>236</v>
      </c>
      <c r="F1152" s="26">
        <v>236</v>
      </c>
      <c r="G1152" s="26">
        <v>0</v>
      </c>
      <c r="H1152" s="26">
        <v>0</v>
      </c>
      <c r="I1152" s="26">
        <f>G1152+H1152</f>
        <v>0</v>
      </c>
      <c r="J1152" s="26">
        <f>SUM(F1152:H1152)</f>
        <v>236</v>
      </c>
      <c r="K1152" s="26">
        <f>E1152-J1152</f>
        <v>0</v>
      </c>
      <c r="L1152" s="27">
        <v>108296200000</v>
      </c>
      <c r="M1152" s="45">
        <v>19294.565</v>
      </c>
      <c r="N1152" s="27">
        <v>458882203</v>
      </c>
      <c r="O1152" s="27">
        <v>18554653</v>
      </c>
      <c r="P1152" s="37">
        <f>IF(I1152=0,0,H1152/I1152)</f>
        <v>0</v>
      </c>
    </row>
    <row r="1153">
      <c r="A1153" s="24" t="str">
        <v>2025-10</v>
      </c>
      <c r="B1153" s="24" t="str">
        <v>비교 반영</v>
      </c>
      <c r="C1153" s="24" t="str">
        <v>광주시</v>
      </c>
      <c r="D1153" s="24" t="str">
        <v>아파트 전월세</v>
      </c>
      <c r="E1153" s="26">
        <v>276</v>
      </c>
      <c r="F1153" s="26">
        <v>0</v>
      </c>
      <c r="G1153" s="26">
        <v>157</v>
      </c>
      <c r="H1153" s="26">
        <v>119</v>
      </c>
      <c r="I1153" s="26">
        <f>G1153+H1153</f>
        <v>276</v>
      </c>
      <c r="J1153" s="26">
        <f>SUM(F1153:H1153)</f>
        <v>276</v>
      </c>
      <c r="K1153" s="26">
        <f>E1153-J1153</f>
        <v>0</v>
      </c>
      <c r="L1153" s="27">
        <v>59930140000</v>
      </c>
      <c r="M1153" s="45">
        <v>21817.683</v>
      </c>
      <c r="N1153" s="27">
        <v>217138188</v>
      </c>
      <c r="O1153" s="27">
        <v>9080531</v>
      </c>
      <c r="P1153" s="37">
        <f>IF(I1153=0,0,H1153/I1153)</f>
        <v>0.4311594202898551</v>
      </c>
    </row>
    <row r="1154">
      <c r="A1154" s="24" t="str">
        <v>2025-10</v>
      </c>
      <c r="B1154" s="24" t="str">
        <v>비교 반영</v>
      </c>
      <c r="C1154" s="24" t="str">
        <v>광주시</v>
      </c>
      <c r="D1154" s="24" t="str">
        <v>오피스텔 매매</v>
      </c>
      <c r="E1154" s="26">
        <v>1</v>
      </c>
      <c r="F1154" s="26">
        <v>1</v>
      </c>
      <c r="G1154" s="26">
        <v>0</v>
      </c>
      <c r="H1154" s="26">
        <v>0</v>
      </c>
      <c r="I1154" s="26">
        <f>G1154+H1154</f>
        <v>0</v>
      </c>
      <c r="J1154" s="26">
        <f>SUM(F1154:H1154)</f>
        <v>1</v>
      </c>
      <c r="K1154" s="26">
        <f>E1154-J1154</f>
        <v>0</v>
      </c>
      <c r="L1154" s="27">
        <v>67000000</v>
      </c>
      <c r="M1154" s="45">
        <v>30.81</v>
      </c>
      <c r="N1154" s="27">
        <v>67000000</v>
      </c>
      <c r="O1154" s="27">
        <v>7188822</v>
      </c>
      <c r="P1154" s="37">
        <f>IF(I1154=0,0,H1154/I1154)</f>
        <v>0</v>
      </c>
    </row>
    <row r="1155">
      <c r="A1155" s="24" t="str">
        <v>2025-10</v>
      </c>
      <c r="B1155" s="24" t="str">
        <v>비교 반영</v>
      </c>
      <c r="C1155" s="24" t="str">
        <v>광주시</v>
      </c>
      <c r="D1155" s="24" t="str">
        <v>오피스텔 전월세</v>
      </c>
      <c r="E1155" s="26">
        <v>3</v>
      </c>
      <c r="F1155" s="26">
        <v>0</v>
      </c>
      <c r="G1155" s="26">
        <v>1</v>
      </c>
      <c r="H1155" s="26">
        <v>2</v>
      </c>
      <c r="I1155" s="26">
        <f>G1155+H1155</f>
        <v>3</v>
      </c>
      <c r="J1155" s="26">
        <f>SUM(F1155:H1155)</f>
        <v>3</v>
      </c>
      <c r="K1155" s="26">
        <f>E1155-J1155</f>
        <v>0</v>
      </c>
      <c r="L1155" s="27">
        <v>195000000</v>
      </c>
      <c r="M1155" s="45">
        <v>87.1</v>
      </c>
      <c r="N1155" s="27">
        <v>65000000</v>
      </c>
      <c r="O1155" s="27">
        <v>7401011</v>
      </c>
      <c r="P1155" s="37">
        <f>IF(I1155=0,0,H1155/I1155)</f>
        <v>0.6666666666666666</v>
      </c>
    </row>
    <row r="1156">
      <c r="A1156" s="24" t="str">
        <v>2025-10</v>
      </c>
      <c r="B1156" s="24" t="str">
        <v>비교 반영</v>
      </c>
      <c r="C1156" s="24" t="str">
        <v>광주시</v>
      </c>
      <c r="D1156" s="24" t="str">
        <v>토지</v>
      </c>
      <c r="E1156" s="26">
        <v>137</v>
      </c>
      <c r="F1156" s="26">
        <v>137</v>
      </c>
      <c r="G1156" s="26">
        <v>0</v>
      </c>
      <c r="H1156" s="26">
        <v>0</v>
      </c>
      <c r="I1156" s="26">
        <f>G1156+H1156</f>
        <v>0</v>
      </c>
      <c r="J1156" s="26">
        <f>SUM(F1156:H1156)</f>
        <v>137</v>
      </c>
      <c r="K1156" s="26">
        <f>E1156-J1156</f>
        <v>0</v>
      </c>
      <c r="L1156" s="27">
        <v>22888790000</v>
      </c>
      <c r="M1156" s="45">
        <v>112796.34</v>
      </c>
      <c r="N1156" s="27">
        <v>167071460</v>
      </c>
      <c r="O1156" s="27">
        <v>670814</v>
      </c>
      <c r="P1156" s="37">
        <f>IF(I1156=0,0,H1156/I1156)</f>
        <v>0</v>
      </c>
    </row>
    <row r="1157">
      <c r="A1157" s="24" t="str">
        <v>2025-10</v>
      </c>
      <c r="B1157" s="24" t="str">
        <v>비교 반영</v>
      </c>
      <c r="C1157" s="24" t="str">
        <v>구리시</v>
      </c>
      <c r="D1157" s="24" t="str">
        <v>공장창고</v>
      </c>
      <c r="E1157" s="26">
        <v>8</v>
      </c>
      <c r="F1157" s="26">
        <v>8</v>
      </c>
      <c r="G1157" s="26">
        <v>0</v>
      </c>
      <c r="H1157" s="26">
        <v>0</v>
      </c>
      <c r="I1157" s="26">
        <f>G1157+H1157</f>
        <v>0</v>
      </c>
      <c r="J1157" s="26">
        <f>SUM(F1157:H1157)</f>
        <v>8</v>
      </c>
      <c r="K1157" s="26">
        <f>E1157-J1157</f>
        <v>0</v>
      </c>
      <c r="L1157" s="27">
        <v>1667800000</v>
      </c>
      <c r="M1157" s="45">
        <v>428.63</v>
      </c>
      <c r="N1157" s="27">
        <v>208475000</v>
      </c>
      <c r="O1157" s="27">
        <v>12862815</v>
      </c>
      <c r="P1157" s="37">
        <f>IF(I1157=0,0,H1157/I1157)</f>
        <v>0</v>
      </c>
    </row>
    <row r="1158">
      <c r="A1158" s="24" t="str">
        <v>2025-10</v>
      </c>
      <c r="B1158" s="24" t="str">
        <v>비교 반영</v>
      </c>
      <c r="C1158" s="24" t="str">
        <v>구리시</v>
      </c>
      <c r="D1158" s="24" t="str">
        <v>다가구 매매</v>
      </c>
      <c r="E1158" s="26">
        <v>7</v>
      </c>
      <c r="F1158" s="26">
        <v>7</v>
      </c>
      <c r="G1158" s="26">
        <v>0</v>
      </c>
      <c r="H1158" s="26">
        <v>0</v>
      </c>
      <c r="I1158" s="26">
        <f>G1158+H1158</f>
        <v>0</v>
      </c>
      <c r="J1158" s="26">
        <f>SUM(F1158:H1158)</f>
        <v>7</v>
      </c>
      <c r="K1158" s="26">
        <f>E1158-J1158</f>
        <v>0</v>
      </c>
      <c r="L1158" s="27">
        <v>5928500000</v>
      </c>
      <c r="M1158" s="45">
        <v>1370.68</v>
      </c>
      <c r="N1158" s="27">
        <v>846928571</v>
      </c>
      <c r="O1158" s="27">
        <v>14298265</v>
      </c>
      <c r="P1158" s="37">
        <f>IF(I1158=0,0,H1158/I1158)</f>
        <v>0</v>
      </c>
    </row>
    <row r="1159">
      <c r="A1159" s="24" t="str">
        <v>2025-10</v>
      </c>
      <c r="B1159" s="24" t="str">
        <v>비교 반영</v>
      </c>
      <c r="C1159" s="24" t="str">
        <v>구리시</v>
      </c>
      <c r="D1159" s="24" t="str">
        <v>다가구 전월세</v>
      </c>
      <c r="E1159" s="26">
        <v>171</v>
      </c>
      <c r="F1159" s="26">
        <v>0</v>
      </c>
      <c r="G1159" s="26">
        <v>42</v>
      </c>
      <c r="H1159" s="26">
        <v>129</v>
      </c>
      <c r="I1159" s="26">
        <f>G1159+H1159</f>
        <v>171</v>
      </c>
      <c r="J1159" s="26">
        <f>SUM(F1159:H1159)</f>
        <v>171</v>
      </c>
      <c r="K1159" s="26">
        <f>E1159-J1159</f>
        <v>0</v>
      </c>
      <c r="L1159" s="27">
        <v>8829750000</v>
      </c>
      <c r="M1159" s="45">
        <v>6897.85</v>
      </c>
      <c r="N1159" s="27">
        <v>51635965</v>
      </c>
      <c r="O1159" s="27">
        <v>4231645</v>
      </c>
      <c r="P1159" s="37">
        <f>IF(I1159=0,0,H1159/I1159)</f>
        <v>0.7543859649122807</v>
      </c>
    </row>
    <row r="1160">
      <c r="A1160" s="24" t="str">
        <v>2025-10</v>
      </c>
      <c r="B1160" s="24" t="str">
        <v>비교 반영</v>
      </c>
      <c r="C1160" s="24" t="str">
        <v>구리시</v>
      </c>
      <c r="D1160" s="24" t="str">
        <v>다세대 매매</v>
      </c>
      <c r="E1160" s="26">
        <v>38</v>
      </c>
      <c r="F1160" s="26">
        <v>38</v>
      </c>
      <c r="G1160" s="26">
        <v>0</v>
      </c>
      <c r="H1160" s="26">
        <v>0</v>
      </c>
      <c r="I1160" s="26">
        <f>G1160+H1160</f>
        <v>0</v>
      </c>
      <c r="J1160" s="26">
        <f>SUM(F1160:H1160)</f>
        <v>38</v>
      </c>
      <c r="K1160" s="26">
        <f>E1160-J1160</f>
        <v>0</v>
      </c>
      <c r="L1160" s="27">
        <v>18005000000</v>
      </c>
      <c r="M1160" s="45">
        <v>2241.509</v>
      </c>
      <c r="N1160" s="27">
        <v>473815789</v>
      </c>
      <c r="O1160" s="27">
        <v>26553834</v>
      </c>
      <c r="P1160" s="37">
        <f>IF(I1160=0,0,H1160/I1160)</f>
        <v>0</v>
      </c>
    </row>
    <row r="1161">
      <c r="A1161" s="24" t="str">
        <v>2025-10</v>
      </c>
      <c r="B1161" s="24" t="str">
        <v>비교 반영</v>
      </c>
      <c r="C1161" s="24" t="str">
        <v>구리시</v>
      </c>
      <c r="D1161" s="24" t="str">
        <v>다세대 전월세</v>
      </c>
      <c r="E1161" s="26">
        <v>51</v>
      </c>
      <c r="F1161" s="26">
        <v>0</v>
      </c>
      <c r="G1161" s="26">
        <v>25</v>
      </c>
      <c r="H1161" s="26">
        <v>26</v>
      </c>
      <c r="I1161" s="26">
        <f>G1161+H1161</f>
        <v>51</v>
      </c>
      <c r="J1161" s="26">
        <f>SUM(F1161:H1161)</f>
        <v>51</v>
      </c>
      <c r="K1161" s="26">
        <f>E1161-J1161</f>
        <v>0</v>
      </c>
      <c r="L1161" s="27">
        <v>5749100000</v>
      </c>
      <c r="M1161" s="45">
        <v>2305.025</v>
      </c>
      <c r="N1161" s="27">
        <v>112727451</v>
      </c>
      <c r="O1161" s="27">
        <v>8245155</v>
      </c>
      <c r="P1161" s="37">
        <f>IF(I1161=0,0,H1161/I1161)</f>
        <v>0.5098039215686274</v>
      </c>
    </row>
    <row r="1162">
      <c r="A1162" s="24" t="str">
        <v>2025-10</v>
      </c>
      <c r="B1162" s="24" t="str">
        <v>비교 반영</v>
      </c>
      <c r="C1162" s="24" t="str">
        <v>구리시</v>
      </c>
      <c r="D1162" s="24" t="str">
        <v>분양권</v>
      </c>
      <c r="E1162" s="26">
        <v>4</v>
      </c>
      <c r="F1162" s="26">
        <v>4</v>
      </c>
      <c r="G1162" s="26">
        <v>0</v>
      </c>
      <c r="H1162" s="26">
        <v>0</v>
      </c>
      <c r="I1162" s="26">
        <f>G1162+H1162</f>
        <v>0</v>
      </c>
      <c r="J1162" s="26">
        <f>SUM(F1162:H1162)</f>
        <v>4</v>
      </c>
      <c r="K1162" s="26">
        <f>E1162-J1162</f>
        <v>0</v>
      </c>
      <c r="L1162" s="27">
        <v>4525480000</v>
      </c>
      <c r="M1162" s="45">
        <v>350.994</v>
      </c>
      <c r="N1162" s="27">
        <v>1131370000</v>
      </c>
      <c r="O1162" s="27">
        <v>42622563</v>
      </c>
      <c r="P1162" s="37">
        <f>IF(I1162=0,0,H1162/I1162)</f>
        <v>0</v>
      </c>
    </row>
    <row r="1163">
      <c r="A1163" s="24" t="str">
        <v>2025-10</v>
      </c>
      <c r="B1163" s="24" t="str">
        <v>비교 반영</v>
      </c>
      <c r="C1163" s="24" t="str">
        <v>구리시</v>
      </c>
      <c r="D1163" s="24" t="str">
        <v>상가</v>
      </c>
      <c r="E1163" s="26">
        <v>8</v>
      </c>
      <c r="F1163" s="26">
        <v>8</v>
      </c>
      <c r="G1163" s="26">
        <v>0</v>
      </c>
      <c r="H1163" s="26">
        <v>0</v>
      </c>
      <c r="I1163" s="26">
        <f>G1163+H1163</f>
        <v>0</v>
      </c>
      <c r="J1163" s="26">
        <f>SUM(F1163:H1163)</f>
        <v>8</v>
      </c>
      <c r="K1163" s="26">
        <f>E1163-J1163</f>
        <v>0</v>
      </c>
      <c r="L1163" s="27">
        <v>6087000000</v>
      </c>
      <c r="M1163" s="45">
        <v>762.37</v>
      </c>
      <c r="N1163" s="27">
        <v>760875000</v>
      </c>
      <c r="O1163" s="27">
        <v>26394419</v>
      </c>
      <c r="P1163" s="37">
        <f>IF(I1163=0,0,H1163/I1163)</f>
        <v>0</v>
      </c>
    </row>
    <row r="1164">
      <c r="A1164" s="24" t="str">
        <v>2025-10</v>
      </c>
      <c r="B1164" s="24" t="str">
        <v>비교 반영</v>
      </c>
      <c r="C1164" s="24" t="str">
        <v>구리시</v>
      </c>
      <c r="D1164" s="24" t="str">
        <v>아파트 매매</v>
      </c>
      <c r="E1164" s="26">
        <v>435</v>
      </c>
      <c r="F1164" s="26">
        <v>435</v>
      </c>
      <c r="G1164" s="26">
        <v>0</v>
      </c>
      <c r="H1164" s="26">
        <v>0</v>
      </c>
      <c r="I1164" s="26">
        <f>G1164+H1164</f>
        <v>0</v>
      </c>
      <c r="J1164" s="26">
        <f>SUM(F1164:H1164)</f>
        <v>435</v>
      </c>
      <c r="K1164" s="26">
        <f>E1164-J1164</f>
        <v>0</v>
      </c>
      <c r="L1164" s="27">
        <v>299431000000</v>
      </c>
      <c r="M1164" s="45">
        <v>30201.806</v>
      </c>
      <c r="N1164" s="27">
        <v>688347126</v>
      </c>
      <c r="O1164" s="27">
        <v>32774680</v>
      </c>
      <c r="P1164" s="37">
        <f>IF(I1164=0,0,H1164/I1164)</f>
        <v>0</v>
      </c>
    </row>
    <row r="1165">
      <c r="A1165" s="24" t="str">
        <v>2025-10</v>
      </c>
      <c r="B1165" s="24" t="str">
        <v>비교 반영</v>
      </c>
      <c r="C1165" s="24" t="str">
        <v>구리시</v>
      </c>
      <c r="D1165" s="24" t="str">
        <v>아파트 전월세</v>
      </c>
      <c r="E1165" s="26">
        <v>390</v>
      </c>
      <c r="F1165" s="26">
        <v>0</v>
      </c>
      <c r="G1165" s="26">
        <v>228</v>
      </c>
      <c r="H1165" s="26">
        <v>162</v>
      </c>
      <c r="I1165" s="26">
        <f>G1165+H1165</f>
        <v>390</v>
      </c>
      <c r="J1165" s="26">
        <f>SUM(F1165:H1165)</f>
        <v>390</v>
      </c>
      <c r="K1165" s="26">
        <f>E1165-J1165</f>
        <v>0</v>
      </c>
      <c r="L1165" s="27">
        <v>102071650000</v>
      </c>
      <c r="M1165" s="45">
        <v>23823.026</v>
      </c>
      <c r="N1165" s="27">
        <v>261722179</v>
      </c>
      <c r="O1165" s="27">
        <v>14163899</v>
      </c>
      <c r="P1165" s="37">
        <f>IF(I1165=0,0,H1165/I1165)</f>
        <v>0.4153846153846154</v>
      </c>
    </row>
    <row r="1166">
      <c r="A1166" s="24" t="str">
        <v>2025-10</v>
      </c>
      <c r="B1166" s="24" t="str">
        <v>비교 반영</v>
      </c>
      <c r="C1166" s="24" t="str">
        <v>구리시</v>
      </c>
      <c r="D1166" s="24" t="str">
        <v>오피스텔 매매</v>
      </c>
      <c r="E1166" s="26">
        <v>11</v>
      </c>
      <c r="F1166" s="26">
        <v>11</v>
      </c>
      <c r="G1166" s="26">
        <v>0</v>
      </c>
      <c r="H1166" s="26">
        <v>0</v>
      </c>
      <c r="I1166" s="26">
        <f>G1166+H1166</f>
        <v>0</v>
      </c>
      <c r="J1166" s="26">
        <f>SUM(F1166:H1166)</f>
        <v>11</v>
      </c>
      <c r="K1166" s="26">
        <f>E1166-J1166</f>
        <v>0</v>
      </c>
      <c r="L1166" s="27">
        <v>1947500000</v>
      </c>
      <c r="M1166" s="45">
        <v>402.307</v>
      </c>
      <c r="N1166" s="27">
        <v>177045455</v>
      </c>
      <c r="O1166" s="27">
        <v>16002745</v>
      </c>
      <c r="P1166" s="37">
        <f>IF(I1166=0,0,H1166/I1166)</f>
        <v>0</v>
      </c>
    </row>
    <row r="1167">
      <c r="A1167" s="24" t="str">
        <v>2025-10</v>
      </c>
      <c r="B1167" s="24" t="str">
        <v>비교 반영</v>
      </c>
      <c r="C1167" s="24" t="str">
        <v>구리시</v>
      </c>
      <c r="D1167" s="24" t="str">
        <v>오피스텔 전월세</v>
      </c>
      <c r="E1167" s="26">
        <v>136</v>
      </c>
      <c r="F1167" s="26">
        <v>0</v>
      </c>
      <c r="G1167" s="26">
        <v>25</v>
      </c>
      <c r="H1167" s="26">
        <v>111</v>
      </c>
      <c r="I1167" s="26">
        <f>G1167+H1167</f>
        <v>136</v>
      </c>
      <c r="J1167" s="26">
        <f>SUM(F1167:H1167)</f>
        <v>136</v>
      </c>
      <c r="K1167" s="26">
        <f>E1167-J1167</f>
        <v>0</v>
      </c>
      <c r="L1167" s="27">
        <v>12166050000</v>
      </c>
      <c r="M1167" s="45">
        <v>6361.87</v>
      </c>
      <c r="N1167" s="27">
        <v>89456250</v>
      </c>
      <c r="O1167" s="27">
        <v>6321780</v>
      </c>
      <c r="P1167" s="37">
        <f>IF(I1167=0,0,H1167/I1167)</f>
        <v>0.8161764705882353</v>
      </c>
    </row>
    <row r="1168">
      <c r="A1168" s="24" t="str">
        <v>2025-10</v>
      </c>
      <c r="B1168" s="24" t="str">
        <v>비교 반영</v>
      </c>
      <c r="C1168" s="24" t="str">
        <v>구리시</v>
      </c>
      <c r="D1168" s="24" t="str">
        <v>토지</v>
      </c>
      <c r="E1168" s="26">
        <v>26</v>
      </c>
      <c r="F1168" s="26">
        <v>26</v>
      </c>
      <c r="G1168" s="26">
        <v>0</v>
      </c>
      <c r="H1168" s="26">
        <v>0</v>
      </c>
      <c r="I1168" s="26">
        <f>G1168+H1168</f>
        <v>0</v>
      </c>
      <c r="J1168" s="26">
        <f>SUM(F1168:H1168)</f>
        <v>26</v>
      </c>
      <c r="K1168" s="26">
        <f>E1168-J1168</f>
        <v>0</v>
      </c>
      <c r="L1168" s="27">
        <v>7913220000</v>
      </c>
      <c r="M1168" s="45">
        <v>1993.03</v>
      </c>
      <c r="N1168" s="27">
        <v>304354615</v>
      </c>
      <c r="O1168" s="27">
        <v>13125444</v>
      </c>
      <c r="P1168" s="37">
        <f>IF(I1168=0,0,H1168/I1168)</f>
        <v>0</v>
      </c>
    </row>
    <row r="1169">
      <c r="A1169" s="24" t="str">
        <v>2025-10</v>
      </c>
      <c r="B1169" s="24" t="str">
        <v>비교 반영</v>
      </c>
      <c r="C1169" s="24" t="str">
        <v>군포시</v>
      </c>
      <c r="D1169" s="24" t="str">
        <v>공장창고</v>
      </c>
      <c r="E1169" s="26">
        <v>4</v>
      </c>
      <c r="F1169" s="26">
        <v>4</v>
      </c>
      <c r="G1169" s="26">
        <v>0</v>
      </c>
      <c r="H1169" s="26">
        <v>0</v>
      </c>
      <c r="I1169" s="26">
        <f>G1169+H1169</f>
        <v>0</v>
      </c>
      <c r="J1169" s="26">
        <f>SUM(F1169:H1169)</f>
        <v>4</v>
      </c>
      <c r="K1169" s="26">
        <f>E1169-J1169</f>
        <v>0</v>
      </c>
      <c r="L1169" s="27">
        <v>6380000000</v>
      </c>
      <c r="M1169" s="45">
        <v>1210.06</v>
      </c>
      <c r="N1169" s="27">
        <v>1595000000</v>
      </c>
      <c r="O1169" s="27">
        <v>17429638</v>
      </c>
      <c r="P1169" s="37">
        <f>IF(I1169=0,0,H1169/I1169)</f>
        <v>0</v>
      </c>
    </row>
    <row r="1170">
      <c r="A1170" s="24" t="str">
        <v>2025-10</v>
      </c>
      <c r="B1170" s="24" t="str">
        <v>비교 반영</v>
      </c>
      <c r="C1170" s="24" t="str">
        <v>군포시</v>
      </c>
      <c r="D1170" s="24" t="str">
        <v>다가구 매매</v>
      </c>
      <c r="E1170" s="26">
        <v>1</v>
      </c>
      <c r="F1170" s="26">
        <v>1</v>
      </c>
      <c r="G1170" s="26">
        <v>0</v>
      </c>
      <c r="H1170" s="26">
        <v>0</v>
      </c>
      <c r="I1170" s="26">
        <f>G1170+H1170</f>
        <v>0</v>
      </c>
      <c r="J1170" s="26">
        <f>SUM(F1170:H1170)</f>
        <v>1</v>
      </c>
      <c r="K1170" s="26">
        <f>E1170-J1170</f>
        <v>0</v>
      </c>
      <c r="L1170" s="27">
        <v>1660000000</v>
      </c>
      <c r="M1170" s="45">
        <v>463.66</v>
      </c>
      <c r="N1170" s="27">
        <v>1660000000</v>
      </c>
      <c r="O1170" s="27">
        <v>11835403</v>
      </c>
      <c r="P1170" s="37">
        <f>IF(I1170=0,0,H1170/I1170)</f>
        <v>0</v>
      </c>
    </row>
    <row r="1171">
      <c r="A1171" s="24" t="str">
        <v>2025-10</v>
      </c>
      <c r="B1171" s="24" t="str">
        <v>비교 반영</v>
      </c>
      <c r="C1171" s="24" t="str">
        <v>군포시</v>
      </c>
      <c r="D1171" s="24" t="str">
        <v>다가구 전월세</v>
      </c>
      <c r="E1171" s="26">
        <v>190</v>
      </c>
      <c r="F1171" s="26">
        <v>0</v>
      </c>
      <c r="G1171" s="26">
        <v>31</v>
      </c>
      <c r="H1171" s="26">
        <v>159</v>
      </c>
      <c r="I1171" s="26">
        <f>G1171+H1171</f>
        <v>190</v>
      </c>
      <c r="J1171" s="26">
        <f>SUM(F1171:H1171)</f>
        <v>190</v>
      </c>
      <c r="K1171" s="26">
        <f>E1171-J1171</f>
        <v>0</v>
      </c>
      <c r="L1171" s="27">
        <v>7691100000</v>
      </c>
      <c r="M1171" s="45">
        <v>8332.946</v>
      </c>
      <c r="N1171" s="27">
        <v>40479474</v>
      </c>
      <c r="O1171" s="27">
        <v>3051157</v>
      </c>
      <c r="P1171" s="37">
        <f>IF(I1171=0,0,H1171/I1171)</f>
        <v>0.8368421052631579</v>
      </c>
    </row>
    <row r="1172">
      <c r="A1172" s="24" t="str">
        <v>2025-10</v>
      </c>
      <c r="B1172" s="24" t="str">
        <v>비교 반영</v>
      </c>
      <c r="C1172" s="24" t="str">
        <v>군포시</v>
      </c>
      <c r="D1172" s="24" t="str">
        <v>다세대 매매</v>
      </c>
      <c r="E1172" s="26">
        <v>36</v>
      </c>
      <c r="F1172" s="26">
        <v>36</v>
      </c>
      <c r="G1172" s="26">
        <v>0</v>
      </c>
      <c r="H1172" s="26">
        <v>0</v>
      </c>
      <c r="I1172" s="26">
        <f>G1172+H1172</f>
        <v>0</v>
      </c>
      <c r="J1172" s="26">
        <f>SUM(F1172:H1172)</f>
        <v>36</v>
      </c>
      <c r="K1172" s="26">
        <f>E1172-J1172</f>
        <v>0</v>
      </c>
      <c r="L1172" s="27">
        <v>9050500000</v>
      </c>
      <c r="M1172" s="45">
        <v>1640.152</v>
      </c>
      <c r="N1172" s="27">
        <v>251402778</v>
      </c>
      <c r="O1172" s="27">
        <v>18241606</v>
      </c>
      <c r="P1172" s="37">
        <f>IF(I1172=0,0,H1172/I1172)</f>
        <v>0</v>
      </c>
    </row>
    <row r="1173">
      <c r="A1173" s="24" t="str">
        <v>2025-10</v>
      </c>
      <c r="B1173" s="24" t="str">
        <v>비교 반영</v>
      </c>
      <c r="C1173" s="24" t="str">
        <v>군포시</v>
      </c>
      <c r="D1173" s="24" t="str">
        <v>다세대 전월세</v>
      </c>
      <c r="E1173" s="26">
        <v>106</v>
      </c>
      <c r="F1173" s="26">
        <v>0</v>
      </c>
      <c r="G1173" s="26">
        <v>53</v>
      </c>
      <c r="H1173" s="26">
        <v>53</v>
      </c>
      <c r="I1173" s="26">
        <f>G1173+H1173</f>
        <v>106</v>
      </c>
      <c r="J1173" s="26">
        <f>SUM(F1173:H1173)</f>
        <v>106</v>
      </c>
      <c r="K1173" s="26">
        <f>E1173-J1173</f>
        <v>0</v>
      </c>
      <c r="L1173" s="27">
        <v>8851500000</v>
      </c>
      <c r="M1173" s="45">
        <v>4166.359</v>
      </c>
      <c r="N1173" s="27">
        <v>83504717</v>
      </c>
      <c r="O1173" s="27">
        <v>7023196</v>
      </c>
      <c r="P1173" s="37">
        <f>IF(I1173=0,0,H1173/I1173)</f>
        <v>0.5</v>
      </c>
    </row>
    <row r="1174">
      <c r="A1174" s="24" t="str">
        <v>2025-10</v>
      </c>
      <c r="B1174" s="24" t="str">
        <v>비교 반영</v>
      </c>
      <c r="C1174" s="24" t="str">
        <v>군포시</v>
      </c>
      <c r="D1174" s="24" t="str">
        <v>분양권</v>
      </c>
      <c r="E1174" s="26">
        <v>3</v>
      </c>
      <c r="F1174" s="26">
        <v>3</v>
      </c>
      <c r="G1174" s="26">
        <v>0</v>
      </c>
      <c r="H1174" s="26">
        <v>0</v>
      </c>
      <c r="I1174" s="26">
        <f>G1174+H1174</f>
        <v>0</v>
      </c>
      <c r="J1174" s="26">
        <f>SUM(F1174:H1174)</f>
        <v>3</v>
      </c>
      <c r="K1174" s="26">
        <f>E1174-J1174</f>
        <v>0</v>
      </c>
      <c r="L1174" s="27">
        <v>2275500000</v>
      </c>
      <c r="M1174" s="45">
        <v>179.6</v>
      </c>
      <c r="N1174" s="27">
        <v>758500000</v>
      </c>
      <c r="O1174" s="27">
        <v>41883707</v>
      </c>
      <c r="P1174" s="37">
        <f>IF(I1174=0,0,H1174/I1174)</f>
        <v>0</v>
      </c>
    </row>
    <row r="1175">
      <c r="A1175" s="24" t="str">
        <v>2025-10</v>
      </c>
      <c r="B1175" s="24" t="str">
        <v>비교 반영</v>
      </c>
      <c r="C1175" s="24" t="str">
        <v>군포시</v>
      </c>
      <c r="D1175" s="24" t="str">
        <v>상가</v>
      </c>
      <c r="E1175" s="26">
        <v>17</v>
      </c>
      <c r="F1175" s="26">
        <v>17</v>
      </c>
      <c r="G1175" s="26">
        <v>0</v>
      </c>
      <c r="H1175" s="26">
        <v>0</v>
      </c>
      <c r="I1175" s="26">
        <f>G1175+H1175</f>
        <v>0</v>
      </c>
      <c r="J1175" s="26">
        <f>SUM(F1175:H1175)</f>
        <v>17</v>
      </c>
      <c r="K1175" s="26">
        <f>E1175-J1175</f>
        <v>0</v>
      </c>
      <c r="L1175" s="27">
        <v>6237050000</v>
      </c>
      <c r="M1175" s="45">
        <v>1706.11</v>
      </c>
      <c r="N1175" s="27">
        <v>366885294</v>
      </c>
      <c r="O1175" s="27">
        <v>12085004</v>
      </c>
      <c r="P1175" s="37">
        <f>IF(I1175=0,0,H1175/I1175)</f>
        <v>0</v>
      </c>
    </row>
    <row r="1176">
      <c r="A1176" s="24" t="str">
        <v>2025-10</v>
      </c>
      <c r="B1176" s="24" t="str">
        <v>비교 반영</v>
      </c>
      <c r="C1176" s="24" t="str">
        <v>군포시</v>
      </c>
      <c r="D1176" s="24" t="str">
        <v>아파트 매매</v>
      </c>
      <c r="E1176" s="26">
        <v>322</v>
      </c>
      <c r="F1176" s="26">
        <v>322</v>
      </c>
      <c r="G1176" s="26">
        <v>0</v>
      </c>
      <c r="H1176" s="26">
        <v>0</v>
      </c>
      <c r="I1176" s="26">
        <f>G1176+H1176</f>
        <v>0</v>
      </c>
      <c r="J1176" s="26">
        <f>SUM(F1176:H1176)</f>
        <v>322</v>
      </c>
      <c r="K1176" s="26">
        <f>E1176-J1176</f>
        <v>0</v>
      </c>
      <c r="L1176" s="27">
        <v>166147500000</v>
      </c>
      <c r="M1176" s="45">
        <v>23234.655</v>
      </c>
      <c r="N1176" s="27">
        <v>515986025</v>
      </c>
      <c r="O1176" s="27">
        <v>23639168</v>
      </c>
      <c r="P1176" s="37">
        <f>IF(I1176=0,0,H1176/I1176)</f>
        <v>0</v>
      </c>
    </row>
    <row r="1177">
      <c r="A1177" s="24" t="str">
        <v>2025-10</v>
      </c>
      <c r="B1177" s="24" t="str">
        <v>비교 반영</v>
      </c>
      <c r="C1177" s="24" t="str">
        <v>군포시</v>
      </c>
      <c r="D1177" s="24" t="str">
        <v>아파트 전월세</v>
      </c>
      <c r="E1177" s="26">
        <v>433</v>
      </c>
      <c r="F1177" s="26">
        <v>0</v>
      </c>
      <c r="G1177" s="26">
        <v>271</v>
      </c>
      <c r="H1177" s="26">
        <v>162</v>
      </c>
      <c r="I1177" s="26">
        <f>G1177+H1177</f>
        <v>433</v>
      </c>
      <c r="J1177" s="26">
        <f>SUM(F1177:H1177)</f>
        <v>433</v>
      </c>
      <c r="K1177" s="26">
        <f>E1177-J1177</f>
        <v>0</v>
      </c>
      <c r="L1177" s="27">
        <v>88235610000</v>
      </c>
      <c r="M1177" s="45">
        <v>26509.412</v>
      </c>
      <c r="N1177" s="27">
        <v>203777390</v>
      </c>
      <c r="O1177" s="27">
        <v>11003185</v>
      </c>
      <c r="P1177" s="37">
        <f>IF(I1177=0,0,H1177/I1177)</f>
        <v>0.3741339491916859</v>
      </c>
    </row>
    <row r="1178">
      <c r="A1178" s="24" t="str">
        <v>2025-10</v>
      </c>
      <c r="B1178" s="24" t="str">
        <v>비교 반영</v>
      </c>
      <c r="C1178" s="24" t="str">
        <v>군포시</v>
      </c>
      <c r="D1178" s="24" t="str">
        <v>오피스텔 매매</v>
      </c>
      <c r="E1178" s="26">
        <v>7</v>
      </c>
      <c r="F1178" s="26">
        <v>7</v>
      </c>
      <c r="G1178" s="26">
        <v>0</v>
      </c>
      <c r="H1178" s="26">
        <v>0</v>
      </c>
      <c r="I1178" s="26">
        <f>G1178+H1178</f>
        <v>0</v>
      </c>
      <c r="J1178" s="26">
        <f>SUM(F1178:H1178)</f>
        <v>7</v>
      </c>
      <c r="K1178" s="26">
        <f>E1178-J1178</f>
        <v>0</v>
      </c>
      <c r="L1178" s="27">
        <v>1611500000</v>
      </c>
      <c r="M1178" s="45">
        <v>307.624</v>
      </c>
      <c r="N1178" s="27">
        <v>230214286</v>
      </c>
      <c r="O1178" s="27">
        <v>17317480</v>
      </c>
      <c r="P1178" s="37">
        <f>IF(I1178=0,0,H1178/I1178)</f>
        <v>0</v>
      </c>
    </row>
    <row r="1179">
      <c r="A1179" s="24" t="str">
        <v>2025-10</v>
      </c>
      <c r="B1179" s="24" t="str">
        <v>비교 반영</v>
      </c>
      <c r="C1179" s="24" t="str">
        <v>군포시</v>
      </c>
      <c r="D1179" s="24" t="str">
        <v>오피스텔 전월세</v>
      </c>
      <c r="E1179" s="26">
        <v>65</v>
      </c>
      <c r="F1179" s="26">
        <v>0</v>
      </c>
      <c r="G1179" s="26">
        <v>28</v>
      </c>
      <c r="H1179" s="26">
        <v>37</v>
      </c>
      <c r="I1179" s="26">
        <f>G1179+H1179</f>
        <v>65</v>
      </c>
      <c r="J1179" s="26">
        <f>SUM(F1179:H1179)</f>
        <v>65</v>
      </c>
      <c r="K1179" s="26">
        <f>E1179-J1179</f>
        <v>0</v>
      </c>
      <c r="L1179" s="27">
        <v>5937200000</v>
      </c>
      <c r="M1179" s="45">
        <v>2330.01</v>
      </c>
      <c r="N1179" s="27">
        <v>91341538</v>
      </c>
      <c r="O1179" s="27">
        <v>8423615</v>
      </c>
      <c r="P1179" s="37">
        <f>IF(I1179=0,0,H1179/I1179)</f>
        <v>0.5692307692307692</v>
      </c>
    </row>
    <row r="1180">
      <c r="A1180" s="24" t="str">
        <v>2025-10</v>
      </c>
      <c r="B1180" s="24" t="str">
        <v>비교 반영</v>
      </c>
      <c r="C1180" s="24" t="str">
        <v>군포시</v>
      </c>
      <c r="D1180" s="24" t="str">
        <v>토지</v>
      </c>
      <c r="E1180" s="26">
        <v>8</v>
      </c>
      <c r="F1180" s="26">
        <v>8</v>
      </c>
      <c r="G1180" s="26">
        <v>0</v>
      </c>
      <c r="H1180" s="26">
        <v>0</v>
      </c>
      <c r="I1180" s="26">
        <f>G1180+H1180</f>
        <v>0</v>
      </c>
      <c r="J1180" s="26">
        <f>SUM(F1180:H1180)</f>
        <v>8</v>
      </c>
      <c r="K1180" s="26">
        <f>E1180-J1180</f>
        <v>0</v>
      </c>
      <c r="L1180" s="27">
        <v>287470000</v>
      </c>
      <c r="M1180" s="45">
        <v>589.13</v>
      </c>
      <c r="N1180" s="27">
        <v>35933750</v>
      </c>
      <c r="O1180" s="27">
        <v>1613080</v>
      </c>
      <c r="P1180" s="37">
        <f>IF(I1180=0,0,H1180/I1180)</f>
        <v>0</v>
      </c>
    </row>
    <row r="1181">
      <c r="A1181" s="24" t="str">
        <v>2025-10</v>
      </c>
      <c r="B1181" s="24" t="str">
        <v>비교 반영</v>
      </c>
      <c r="C1181" s="24" t="str">
        <v>김포시</v>
      </c>
      <c r="D1181" s="24" t="str">
        <v>공장창고</v>
      </c>
      <c r="E1181" s="26">
        <v>14</v>
      </c>
      <c r="F1181" s="26">
        <v>14</v>
      </c>
      <c r="G1181" s="26">
        <v>0</v>
      </c>
      <c r="H1181" s="26">
        <v>0</v>
      </c>
      <c r="I1181" s="26">
        <f>G1181+H1181</f>
        <v>0</v>
      </c>
      <c r="J1181" s="26">
        <f>SUM(F1181:H1181)</f>
        <v>14</v>
      </c>
      <c r="K1181" s="26">
        <f>E1181-J1181</f>
        <v>0</v>
      </c>
      <c r="L1181" s="27">
        <v>18316580000</v>
      </c>
      <c r="M1181" s="45">
        <v>6585.9</v>
      </c>
      <c r="N1181" s="27">
        <v>1308327143</v>
      </c>
      <c r="O1181" s="27">
        <v>9193986</v>
      </c>
      <c r="P1181" s="37">
        <f>IF(I1181=0,0,H1181/I1181)</f>
        <v>0</v>
      </c>
    </row>
    <row r="1182">
      <c r="A1182" s="24" t="str">
        <v>2025-10</v>
      </c>
      <c r="B1182" s="24" t="str">
        <v>비교 반영</v>
      </c>
      <c r="C1182" s="24" t="str">
        <v>김포시</v>
      </c>
      <c r="D1182" s="24" t="str">
        <v>다가구 매매</v>
      </c>
      <c r="E1182" s="26">
        <v>6</v>
      </c>
      <c r="F1182" s="26">
        <v>6</v>
      </c>
      <c r="G1182" s="26">
        <v>0</v>
      </c>
      <c r="H1182" s="26">
        <v>0</v>
      </c>
      <c r="I1182" s="26">
        <f>G1182+H1182</f>
        <v>0</v>
      </c>
      <c r="J1182" s="26">
        <f>SUM(F1182:H1182)</f>
        <v>6</v>
      </c>
      <c r="K1182" s="26">
        <f>E1182-J1182</f>
        <v>0</v>
      </c>
      <c r="L1182" s="27">
        <v>3799000000</v>
      </c>
      <c r="M1182" s="45">
        <v>890.49</v>
      </c>
      <c r="N1182" s="27">
        <v>633166667</v>
      </c>
      <c r="O1182" s="27">
        <v>14103109</v>
      </c>
      <c r="P1182" s="37">
        <f>IF(I1182=0,0,H1182/I1182)</f>
        <v>0</v>
      </c>
    </row>
    <row r="1183">
      <c r="A1183" s="24" t="str">
        <v>2025-10</v>
      </c>
      <c r="B1183" s="24" t="str">
        <v>비교 반영</v>
      </c>
      <c r="C1183" s="24" t="str">
        <v>김포시</v>
      </c>
      <c r="D1183" s="24" t="str">
        <v>다가구 전월세</v>
      </c>
      <c r="E1183" s="26">
        <v>253</v>
      </c>
      <c r="F1183" s="26">
        <v>0</v>
      </c>
      <c r="G1183" s="26">
        <v>22</v>
      </c>
      <c r="H1183" s="26">
        <v>231</v>
      </c>
      <c r="I1183" s="26">
        <f>G1183+H1183</f>
        <v>253</v>
      </c>
      <c r="J1183" s="26">
        <f>SUM(F1183:H1183)</f>
        <v>253</v>
      </c>
      <c r="K1183" s="26">
        <f>E1183-J1183</f>
        <v>0</v>
      </c>
      <c r="L1183" s="27">
        <v>5469700000</v>
      </c>
      <c r="M1183" s="45">
        <v>10480.634</v>
      </c>
      <c r="N1183" s="27">
        <v>21619368</v>
      </c>
      <c r="O1183" s="27">
        <v>1725244</v>
      </c>
      <c r="P1183" s="37">
        <f>IF(I1183=0,0,H1183/I1183)</f>
        <v>0.9130434782608695</v>
      </c>
    </row>
    <row r="1184">
      <c r="A1184" s="24" t="str">
        <v>2025-10</v>
      </c>
      <c r="B1184" s="24" t="str">
        <v>비교 반영</v>
      </c>
      <c r="C1184" s="24" t="str">
        <v>김포시</v>
      </c>
      <c r="D1184" s="24" t="str">
        <v>다세대 매매</v>
      </c>
      <c r="E1184" s="26">
        <v>35</v>
      </c>
      <c r="F1184" s="26">
        <v>35</v>
      </c>
      <c r="G1184" s="26">
        <v>0</v>
      </c>
      <c r="H1184" s="26">
        <v>0</v>
      </c>
      <c r="I1184" s="26">
        <f>G1184+H1184</f>
        <v>0</v>
      </c>
      <c r="J1184" s="26">
        <f>SUM(F1184:H1184)</f>
        <v>35</v>
      </c>
      <c r="K1184" s="26">
        <f>E1184-J1184</f>
        <v>0</v>
      </c>
      <c r="L1184" s="27">
        <v>10032500000</v>
      </c>
      <c r="M1184" s="45">
        <v>2243.722</v>
      </c>
      <c r="N1184" s="27">
        <v>286642857</v>
      </c>
      <c r="O1184" s="27">
        <v>14781371</v>
      </c>
      <c r="P1184" s="37">
        <f>IF(I1184=0,0,H1184/I1184)</f>
        <v>0</v>
      </c>
    </row>
    <row r="1185">
      <c r="A1185" s="24" t="str">
        <v>2025-10</v>
      </c>
      <c r="B1185" s="24" t="str">
        <v>비교 반영</v>
      </c>
      <c r="C1185" s="24" t="str">
        <v>김포시</v>
      </c>
      <c r="D1185" s="24" t="str">
        <v>다세대 전월세</v>
      </c>
      <c r="E1185" s="26">
        <v>85</v>
      </c>
      <c r="F1185" s="26">
        <v>0</v>
      </c>
      <c r="G1185" s="26">
        <v>42</v>
      </c>
      <c r="H1185" s="26">
        <v>43</v>
      </c>
      <c r="I1185" s="26">
        <f>G1185+H1185</f>
        <v>85</v>
      </c>
      <c r="J1185" s="26">
        <f>SUM(F1185:H1185)</f>
        <v>85</v>
      </c>
      <c r="K1185" s="26">
        <f>E1185-J1185</f>
        <v>0</v>
      </c>
      <c r="L1185" s="27">
        <v>13751320000</v>
      </c>
      <c r="M1185" s="45">
        <v>5443.153</v>
      </c>
      <c r="N1185" s="27">
        <v>161780235</v>
      </c>
      <c r="O1185" s="27">
        <v>8351576</v>
      </c>
      <c r="P1185" s="37">
        <f>IF(I1185=0,0,H1185/I1185)</f>
        <v>0.5058823529411764</v>
      </c>
    </row>
    <row r="1186">
      <c r="A1186" s="24" t="str">
        <v>2025-10</v>
      </c>
      <c r="B1186" s="24" t="str">
        <v>비교 반영</v>
      </c>
      <c r="C1186" s="24" t="str">
        <v>김포시</v>
      </c>
      <c r="D1186" s="24" t="str">
        <v>분양권</v>
      </c>
      <c r="E1186" s="26">
        <v>15</v>
      </c>
      <c r="F1186" s="26">
        <v>15</v>
      </c>
      <c r="G1186" s="26">
        <v>0</v>
      </c>
      <c r="H1186" s="26">
        <v>0</v>
      </c>
      <c r="I1186" s="26">
        <f>G1186+H1186</f>
        <v>0</v>
      </c>
      <c r="J1186" s="26">
        <f>SUM(F1186:H1186)</f>
        <v>15</v>
      </c>
      <c r="K1186" s="26">
        <f>E1186-J1186</f>
        <v>0</v>
      </c>
      <c r="L1186" s="27">
        <v>9249900000</v>
      </c>
      <c r="M1186" s="45">
        <v>1107.457</v>
      </c>
      <c r="N1186" s="27">
        <v>616660000</v>
      </c>
      <c r="O1186" s="27">
        <v>27611167</v>
      </c>
      <c r="P1186" s="37">
        <f>IF(I1186=0,0,H1186/I1186)</f>
        <v>0</v>
      </c>
    </row>
    <row r="1187">
      <c r="A1187" s="24" t="str">
        <v>2025-10</v>
      </c>
      <c r="B1187" s="24" t="str">
        <v>비교 반영</v>
      </c>
      <c r="C1187" s="24" t="str">
        <v>김포시</v>
      </c>
      <c r="D1187" s="24" t="str">
        <v>상가</v>
      </c>
      <c r="E1187" s="26">
        <v>34</v>
      </c>
      <c r="F1187" s="26">
        <v>34</v>
      </c>
      <c r="G1187" s="26">
        <v>0</v>
      </c>
      <c r="H1187" s="26">
        <v>0</v>
      </c>
      <c r="I1187" s="26">
        <f>G1187+H1187</f>
        <v>0</v>
      </c>
      <c r="J1187" s="26">
        <f>SUM(F1187:H1187)</f>
        <v>34</v>
      </c>
      <c r="K1187" s="26">
        <f>E1187-J1187</f>
        <v>0</v>
      </c>
      <c r="L1187" s="27">
        <v>19609610000</v>
      </c>
      <c r="M1187" s="45">
        <v>6748.55</v>
      </c>
      <c r="N1187" s="27">
        <v>576753235</v>
      </c>
      <c r="O1187" s="27">
        <v>9605790</v>
      </c>
      <c r="P1187" s="37">
        <f>IF(I1187=0,0,H1187/I1187)</f>
        <v>0</v>
      </c>
    </row>
    <row r="1188">
      <c r="A1188" s="24" t="str">
        <v>2025-10</v>
      </c>
      <c r="B1188" s="24" t="str">
        <v>비교 반영</v>
      </c>
      <c r="C1188" s="24" t="str">
        <v>김포시</v>
      </c>
      <c r="D1188" s="24" t="str">
        <v>아파트 매매</v>
      </c>
      <c r="E1188" s="26">
        <v>361</v>
      </c>
      <c r="F1188" s="26">
        <v>361</v>
      </c>
      <c r="G1188" s="26">
        <v>0</v>
      </c>
      <c r="H1188" s="26">
        <v>0</v>
      </c>
      <c r="I1188" s="26">
        <f>G1188+H1188</f>
        <v>0</v>
      </c>
      <c r="J1188" s="26">
        <f>SUM(F1188:H1188)</f>
        <v>361</v>
      </c>
      <c r="K1188" s="26">
        <f>E1188-J1188</f>
        <v>0</v>
      </c>
      <c r="L1188" s="27">
        <v>167485000000</v>
      </c>
      <c r="M1188" s="45">
        <v>30000.696</v>
      </c>
      <c r="N1188" s="27">
        <v>463947368</v>
      </c>
      <c r="O1188" s="27">
        <v>18455219</v>
      </c>
      <c r="P1188" s="37">
        <f>IF(I1188=0,0,H1188/I1188)</f>
        <v>0</v>
      </c>
    </row>
    <row r="1189">
      <c r="A1189" s="24" t="str">
        <v>2025-10</v>
      </c>
      <c r="B1189" s="24" t="str">
        <v>비교 반영</v>
      </c>
      <c r="C1189" s="24" t="str">
        <v>김포시</v>
      </c>
      <c r="D1189" s="24" t="str">
        <v>아파트 전월세</v>
      </c>
      <c r="E1189" s="26">
        <v>922</v>
      </c>
      <c r="F1189" s="26">
        <v>0</v>
      </c>
      <c r="G1189" s="26">
        <v>424</v>
      </c>
      <c r="H1189" s="26">
        <v>498</v>
      </c>
      <c r="I1189" s="26">
        <f>G1189+H1189</f>
        <v>922</v>
      </c>
      <c r="J1189" s="26">
        <f>SUM(F1189:H1189)</f>
        <v>922</v>
      </c>
      <c r="K1189" s="26">
        <f>E1189-J1189</f>
        <v>0</v>
      </c>
      <c r="L1189" s="27">
        <v>169327160000</v>
      </c>
      <c r="M1189" s="45">
        <v>71513.056</v>
      </c>
      <c r="N1189" s="27">
        <v>183652017</v>
      </c>
      <c r="O1189" s="27">
        <v>7827371</v>
      </c>
      <c r="P1189" s="37">
        <f>IF(I1189=0,0,H1189/I1189)</f>
        <v>0.5401301518438177</v>
      </c>
    </row>
    <row r="1190">
      <c r="A1190" s="24" t="str">
        <v>2025-10</v>
      </c>
      <c r="B1190" s="24" t="str">
        <v>비교 반영</v>
      </c>
      <c r="C1190" s="24" t="str">
        <v>김포시</v>
      </c>
      <c r="D1190" s="24" t="str">
        <v>오피스텔 매매</v>
      </c>
      <c r="E1190" s="26">
        <v>23</v>
      </c>
      <c r="F1190" s="26">
        <v>23</v>
      </c>
      <c r="G1190" s="26">
        <v>0</v>
      </c>
      <c r="H1190" s="26">
        <v>0</v>
      </c>
      <c r="I1190" s="26">
        <f>G1190+H1190</f>
        <v>0</v>
      </c>
      <c r="J1190" s="26">
        <f>SUM(F1190:H1190)</f>
        <v>23</v>
      </c>
      <c r="K1190" s="26">
        <f>E1190-J1190</f>
        <v>0</v>
      </c>
      <c r="L1190" s="27">
        <v>2014800000</v>
      </c>
      <c r="M1190" s="45">
        <v>582.186</v>
      </c>
      <c r="N1190" s="27">
        <v>87600000</v>
      </c>
      <c r="O1190" s="27">
        <v>11440494</v>
      </c>
      <c r="P1190" s="37">
        <f>IF(I1190=0,0,H1190/I1190)</f>
        <v>0</v>
      </c>
    </row>
    <row r="1191">
      <c r="A1191" s="24" t="str">
        <v>2025-10</v>
      </c>
      <c r="B1191" s="24" t="str">
        <v>비교 반영</v>
      </c>
      <c r="C1191" s="24" t="str">
        <v>김포시</v>
      </c>
      <c r="D1191" s="24" t="str">
        <v>오피스텔 전월세</v>
      </c>
      <c r="E1191" s="26">
        <v>498</v>
      </c>
      <c r="F1191" s="26">
        <v>0</v>
      </c>
      <c r="G1191" s="26">
        <v>101</v>
      </c>
      <c r="H1191" s="26">
        <v>397</v>
      </c>
      <c r="I1191" s="26">
        <f>G1191+H1191</f>
        <v>498</v>
      </c>
      <c r="J1191" s="26">
        <f>SUM(F1191:H1191)</f>
        <v>498</v>
      </c>
      <c r="K1191" s="26">
        <f>E1191-J1191</f>
        <v>0</v>
      </c>
      <c r="L1191" s="27">
        <v>16429580000</v>
      </c>
      <c r="M1191" s="45">
        <v>14277.49</v>
      </c>
      <c r="N1191" s="27">
        <v>32991124</v>
      </c>
      <c r="O1191" s="27">
        <v>3804076</v>
      </c>
      <c r="P1191" s="37">
        <f>IF(I1191=0,0,H1191/I1191)</f>
        <v>0.7971887550200804</v>
      </c>
    </row>
    <row r="1192">
      <c r="A1192" s="24" t="str">
        <v>2025-10</v>
      </c>
      <c r="B1192" s="24" t="str">
        <v>비교 반영</v>
      </c>
      <c r="C1192" s="24" t="str">
        <v>김포시</v>
      </c>
      <c r="D1192" s="24" t="str">
        <v>토지</v>
      </c>
      <c r="E1192" s="26">
        <v>153</v>
      </c>
      <c r="F1192" s="26">
        <v>153</v>
      </c>
      <c r="G1192" s="26">
        <v>0</v>
      </c>
      <c r="H1192" s="26">
        <v>0</v>
      </c>
      <c r="I1192" s="26">
        <f>G1192+H1192</f>
        <v>0</v>
      </c>
      <c r="J1192" s="26">
        <f>SUM(F1192:H1192)</f>
        <v>153</v>
      </c>
      <c r="K1192" s="26">
        <f>E1192-J1192</f>
        <v>0</v>
      </c>
      <c r="L1192" s="27">
        <v>22690820000</v>
      </c>
      <c r="M1192" s="45">
        <v>67975.78</v>
      </c>
      <c r="N1192" s="27">
        <v>148306013</v>
      </c>
      <c r="O1192" s="27">
        <v>1103496</v>
      </c>
      <c r="P1192" s="37">
        <f>IF(I1192=0,0,H1192/I1192)</f>
        <v>0</v>
      </c>
    </row>
    <row r="1193">
      <c r="A1193" s="24" t="str">
        <v>2025-10</v>
      </c>
      <c r="B1193" s="24" t="str">
        <v>비교 반영</v>
      </c>
      <c r="C1193" s="24" t="str">
        <v>남양주시</v>
      </c>
      <c r="D1193" s="24" t="str">
        <v>공장창고</v>
      </c>
      <c r="E1193" s="26">
        <v>12</v>
      </c>
      <c r="F1193" s="26">
        <v>12</v>
      </c>
      <c r="G1193" s="26">
        <v>0</v>
      </c>
      <c r="H1193" s="26">
        <v>0</v>
      </c>
      <c r="I1193" s="26">
        <f>G1193+H1193</f>
        <v>0</v>
      </c>
      <c r="J1193" s="26">
        <f>SUM(F1193:H1193)</f>
        <v>12</v>
      </c>
      <c r="K1193" s="26">
        <f>E1193-J1193</f>
        <v>0</v>
      </c>
      <c r="L1193" s="27">
        <v>17809250000</v>
      </c>
      <c r="M1193" s="45">
        <v>4994.45</v>
      </c>
      <c r="N1193" s="27">
        <v>1484104167</v>
      </c>
      <c r="O1193" s="27">
        <v>11787795</v>
      </c>
      <c r="P1193" s="37">
        <f>IF(I1193=0,0,H1193/I1193)</f>
        <v>0</v>
      </c>
    </row>
    <row r="1194">
      <c r="A1194" s="24" t="str">
        <v>2025-10</v>
      </c>
      <c r="B1194" s="24" t="str">
        <v>비교 반영</v>
      </c>
      <c r="C1194" s="24" t="str">
        <v>남양주시</v>
      </c>
      <c r="D1194" s="24" t="str">
        <v>다가구 매매</v>
      </c>
      <c r="E1194" s="26">
        <v>13</v>
      </c>
      <c r="F1194" s="26">
        <v>13</v>
      </c>
      <c r="G1194" s="26">
        <v>0</v>
      </c>
      <c r="H1194" s="26">
        <v>0</v>
      </c>
      <c r="I1194" s="26">
        <f>G1194+H1194</f>
        <v>0</v>
      </c>
      <c r="J1194" s="26">
        <f>SUM(F1194:H1194)</f>
        <v>13</v>
      </c>
      <c r="K1194" s="26">
        <f>E1194-J1194</f>
        <v>0</v>
      </c>
      <c r="L1194" s="27">
        <v>8790500000</v>
      </c>
      <c r="M1194" s="45">
        <v>2762.84</v>
      </c>
      <c r="N1194" s="27">
        <v>676192308</v>
      </c>
      <c r="O1194" s="27">
        <v>10517983</v>
      </c>
      <c r="P1194" s="37">
        <f>IF(I1194=0,0,H1194/I1194)</f>
        <v>0</v>
      </c>
    </row>
    <row r="1195">
      <c r="A1195" s="24" t="str">
        <v>2025-10</v>
      </c>
      <c r="B1195" s="24" t="str">
        <v>비교 반영</v>
      </c>
      <c r="C1195" s="24" t="str">
        <v>남양주시</v>
      </c>
      <c r="D1195" s="24" t="str">
        <v>다가구 전월세</v>
      </c>
      <c r="E1195" s="26">
        <v>399</v>
      </c>
      <c r="F1195" s="26">
        <v>0</v>
      </c>
      <c r="G1195" s="26">
        <v>118</v>
      </c>
      <c r="H1195" s="26">
        <v>281</v>
      </c>
      <c r="I1195" s="26">
        <f>G1195+H1195</f>
        <v>399</v>
      </c>
      <c r="J1195" s="26">
        <f>SUM(F1195:H1195)</f>
        <v>399</v>
      </c>
      <c r="K1195" s="26">
        <f>E1195-J1195</f>
        <v>0</v>
      </c>
      <c r="L1195" s="27">
        <v>30375160000</v>
      </c>
      <c r="M1195" s="45">
        <v>20614.019</v>
      </c>
      <c r="N1195" s="27">
        <v>76128221</v>
      </c>
      <c r="O1195" s="27">
        <v>4871139</v>
      </c>
      <c r="P1195" s="37">
        <f>IF(I1195=0,0,H1195/I1195)</f>
        <v>0.7042606516290727</v>
      </c>
    </row>
    <row r="1196">
      <c r="A1196" s="24" t="str">
        <v>2025-10</v>
      </c>
      <c r="B1196" s="24" t="str">
        <v>비교 반영</v>
      </c>
      <c r="C1196" s="24" t="str">
        <v>남양주시</v>
      </c>
      <c r="D1196" s="24" t="str">
        <v>다세대 매매</v>
      </c>
      <c r="E1196" s="26">
        <v>56</v>
      </c>
      <c r="F1196" s="26">
        <v>56</v>
      </c>
      <c r="G1196" s="26">
        <v>0</v>
      </c>
      <c r="H1196" s="26">
        <v>0</v>
      </c>
      <c r="I1196" s="26">
        <f>G1196+H1196</f>
        <v>0</v>
      </c>
      <c r="J1196" s="26">
        <f>SUM(F1196:H1196)</f>
        <v>56</v>
      </c>
      <c r="K1196" s="26">
        <f>E1196-J1196</f>
        <v>0</v>
      </c>
      <c r="L1196" s="27">
        <v>8922250000</v>
      </c>
      <c r="M1196" s="45">
        <v>3116.62</v>
      </c>
      <c r="N1196" s="27">
        <v>159325893</v>
      </c>
      <c r="O1196" s="27">
        <v>9463791</v>
      </c>
      <c r="P1196" s="37">
        <f>IF(I1196=0,0,H1196/I1196)</f>
        <v>0</v>
      </c>
    </row>
    <row r="1197">
      <c r="A1197" s="24" t="str">
        <v>2025-10</v>
      </c>
      <c r="B1197" s="24" t="str">
        <v>비교 반영</v>
      </c>
      <c r="C1197" s="24" t="str">
        <v>남양주시</v>
      </c>
      <c r="D1197" s="24" t="str">
        <v>다세대 전월세</v>
      </c>
      <c r="E1197" s="26">
        <v>215</v>
      </c>
      <c r="F1197" s="26">
        <v>0</v>
      </c>
      <c r="G1197" s="26">
        <v>88</v>
      </c>
      <c r="H1197" s="26">
        <v>127</v>
      </c>
      <c r="I1197" s="26">
        <f>G1197+H1197</f>
        <v>215</v>
      </c>
      <c r="J1197" s="26">
        <f>SUM(F1197:H1197)</f>
        <v>215</v>
      </c>
      <c r="K1197" s="26">
        <f>E1197-J1197</f>
        <v>0</v>
      </c>
      <c r="L1197" s="27">
        <v>14453430000</v>
      </c>
      <c r="M1197" s="45">
        <v>11532.142</v>
      </c>
      <c r="N1197" s="27">
        <v>67225256</v>
      </c>
      <c r="O1197" s="27">
        <v>4143197</v>
      </c>
      <c r="P1197" s="37">
        <f>IF(I1197=0,0,H1197/I1197)</f>
        <v>0.5906976744186047</v>
      </c>
    </row>
    <row r="1198">
      <c r="A1198" s="24" t="str">
        <v>2025-10</v>
      </c>
      <c r="B1198" s="24" t="str">
        <v>비교 반영</v>
      </c>
      <c r="C1198" s="24" t="str">
        <v>남양주시</v>
      </c>
      <c r="D1198" s="24" t="str">
        <v>분양권</v>
      </c>
      <c r="E1198" s="26">
        <v>6</v>
      </c>
      <c r="F1198" s="26">
        <v>6</v>
      </c>
      <c r="G1198" s="26">
        <v>0</v>
      </c>
      <c r="H1198" s="26">
        <v>0</v>
      </c>
      <c r="I1198" s="26">
        <f>G1198+H1198</f>
        <v>0</v>
      </c>
      <c r="J1198" s="26">
        <f>SUM(F1198:H1198)</f>
        <v>6</v>
      </c>
      <c r="K1198" s="26">
        <f>E1198-J1198</f>
        <v>0</v>
      </c>
      <c r="L1198" s="27">
        <v>3600660000</v>
      </c>
      <c r="M1198" s="45">
        <v>439.313</v>
      </c>
      <c r="N1198" s="27">
        <v>600110000</v>
      </c>
      <c r="O1198" s="27">
        <v>27094595</v>
      </c>
      <c r="P1198" s="37">
        <f>IF(I1198=0,0,H1198/I1198)</f>
        <v>0</v>
      </c>
    </row>
    <row r="1199">
      <c r="A1199" s="24" t="str">
        <v>2025-10</v>
      </c>
      <c r="B1199" s="24" t="str">
        <v>비교 반영</v>
      </c>
      <c r="C1199" s="24" t="str">
        <v>남양주시</v>
      </c>
      <c r="D1199" s="24" t="str">
        <v>상가</v>
      </c>
      <c r="E1199" s="26">
        <v>45</v>
      </c>
      <c r="F1199" s="26">
        <v>45</v>
      </c>
      <c r="G1199" s="26">
        <v>0</v>
      </c>
      <c r="H1199" s="26">
        <v>0</v>
      </c>
      <c r="I1199" s="26">
        <f>G1199+H1199</f>
        <v>0</v>
      </c>
      <c r="J1199" s="26">
        <f>SUM(F1199:H1199)</f>
        <v>45</v>
      </c>
      <c r="K1199" s="26">
        <f>E1199-J1199</f>
        <v>0</v>
      </c>
      <c r="L1199" s="27">
        <v>28266660000</v>
      </c>
      <c r="M1199" s="45">
        <v>5661.71</v>
      </c>
      <c r="N1199" s="27">
        <v>628148000</v>
      </c>
      <c r="O1199" s="27">
        <v>16504466</v>
      </c>
      <c r="P1199" s="37">
        <f>IF(I1199=0,0,H1199/I1199)</f>
        <v>0</v>
      </c>
    </row>
    <row r="1200">
      <c r="A1200" s="24" t="str">
        <v>2025-10</v>
      </c>
      <c r="B1200" s="24" t="str">
        <v>비교 반영</v>
      </c>
      <c r="C1200" s="24" t="str">
        <v>남양주시</v>
      </c>
      <c r="D1200" s="24" t="str">
        <v>아파트 매매</v>
      </c>
      <c r="E1200" s="26">
        <v>738</v>
      </c>
      <c r="F1200" s="26">
        <v>738</v>
      </c>
      <c r="G1200" s="26">
        <v>0</v>
      </c>
      <c r="H1200" s="26">
        <v>0</v>
      </c>
      <c r="I1200" s="26">
        <f>G1200+H1200</f>
        <v>0</v>
      </c>
      <c r="J1200" s="26">
        <f>SUM(F1200:H1200)</f>
        <v>738</v>
      </c>
      <c r="K1200" s="26">
        <f>E1200-J1200</f>
        <v>0</v>
      </c>
      <c r="L1200" s="27">
        <v>418684740000</v>
      </c>
      <c r="M1200" s="45">
        <v>60805.427</v>
      </c>
      <c r="N1200" s="27">
        <v>567323496</v>
      </c>
      <c r="O1200" s="27">
        <v>22762470</v>
      </c>
      <c r="P1200" s="37">
        <f>IF(I1200=0,0,H1200/I1200)</f>
        <v>0</v>
      </c>
    </row>
    <row r="1201">
      <c r="A1201" s="24" t="str">
        <v>2025-10</v>
      </c>
      <c r="B1201" s="24" t="str">
        <v>비교 반영</v>
      </c>
      <c r="C1201" s="24" t="str">
        <v>남양주시</v>
      </c>
      <c r="D1201" s="24" t="str">
        <v>아파트 전월세</v>
      </c>
      <c r="E1201" s="26">
        <v>2100</v>
      </c>
      <c r="F1201" s="26">
        <v>0</v>
      </c>
      <c r="G1201" s="26">
        <v>851</v>
      </c>
      <c r="H1201" s="26">
        <v>1249</v>
      </c>
      <c r="I1201" s="26">
        <f>G1201+H1201</f>
        <v>2100</v>
      </c>
      <c r="J1201" s="26">
        <f>SUM(F1201:H1201)</f>
        <v>2100</v>
      </c>
      <c r="K1201" s="26">
        <f>E1201-J1201</f>
        <v>0</v>
      </c>
      <c r="L1201" s="27">
        <v>357545920000</v>
      </c>
      <c r="M1201" s="45">
        <v>133831.74</v>
      </c>
      <c r="N1201" s="27">
        <v>170259962</v>
      </c>
      <c r="O1201" s="27">
        <v>8831761</v>
      </c>
      <c r="P1201" s="37">
        <f>IF(I1201=0,0,H1201/I1201)</f>
        <v>0.5947619047619047</v>
      </c>
    </row>
    <row r="1202">
      <c r="A1202" s="24" t="str">
        <v>2025-10</v>
      </c>
      <c r="B1202" s="24" t="str">
        <v>비교 반영</v>
      </c>
      <c r="C1202" s="24" t="str">
        <v>남양주시</v>
      </c>
      <c r="D1202" s="24" t="str">
        <v>오피스텔 매매</v>
      </c>
      <c r="E1202" s="26">
        <v>16</v>
      </c>
      <c r="F1202" s="26">
        <v>16</v>
      </c>
      <c r="G1202" s="26">
        <v>0</v>
      </c>
      <c r="H1202" s="26">
        <v>0</v>
      </c>
      <c r="I1202" s="26">
        <f>G1202+H1202</f>
        <v>0</v>
      </c>
      <c r="J1202" s="26">
        <f>SUM(F1202:H1202)</f>
        <v>16</v>
      </c>
      <c r="K1202" s="26">
        <f>E1202-J1202</f>
        <v>0</v>
      </c>
      <c r="L1202" s="27">
        <v>2902000000</v>
      </c>
      <c r="M1202" s="45">
        <v>536.702</v>
      </c>
      <c r="N1202" s="27">
        <v>181375000</v>
      </c>
      <c r="O1202" s="27">
        <v>17874702</v>
      </c>
      <c r="P1202" s="37">
        <f>IF(I1202=0,0,H1202/I1202)</f>
        <v>0</v>
      </c>
    </row>
    <row r="1203">
      <c r="A1203" s="24" t="str">
        <v>2025-10</v>
      </c>
      <c r="B1203" s="24" t="str">
        <v>비교 반영</v>
      </c>
      <c r="C1203" s="24" t="str">
        <v>남양주시</v>
      </c>
      <c r="D1203" s="24" t="str">
        <v>오피스텔 전월세</v>
      </c>
      <c r="E1203" s="26">
        <v>185</v>
      </c>
      <c r="F1203" s="26">
        <v>0</v>
      </c>
      <c r="G1203" s="26">
        <v>75</v>
      </c>
      <c r="H1203" s="26">
        <v>110</v>
      </c>
      <c r="I1203" s="26">
        <f>G1203+H1203</f>
        <v>185</v>
      </c>
      <c r="J1203" s="26">
        <f>SUM(F1203:H1203)</f>
        <v>185</v>
      </c>
      <c r="K1203" s="26">
        <f>E1203-J1203</f>
        <v>0</v>
      </c>
      <c r="L1203" s="27">
        <v>18692040000</v>
      </c>
      <c r="M1203" s="45">
        <v>6111.25</v>
      </c>
      <c r="N1203" s="27">
        <v>101038054</v>
      </c>
      <c r="O1203" s="27">
        <v>10111166</v>
      </c>
      <c r="P1203" s="37">
        <f>IF(I1203=0,0,H1203/I1203)</f>
        <v>0.5945945945945946</v>
      </c>
    </row>
    <row r="1204">
      <c r="A1204" s="24" t="str">
        <v>2025-10</v>
      </c>
      <c r="B1204" s="24" t="str">
        <v>비교 반영</v>
      </c>
      <c r="C1204" s="24" t="str">
        <v>남양주시</v>
      </c>
      <c r="D1204" s="24" t="str">
        <v>토지</v>
      </c>
      <c r="E1204" s="26">
        <v>199</v>
      </c>
      <c r="F1204" s="26">
        <v>199</v>
      </c>
      <c r="G1204" s="26">
        <v>0</v>
      </c>
      <c r="H1204" s="26">
        <v>0</v>
      </c>
      <c r="I1204" s="26">
        <f>G1204+H1204</f>
        <v>0</v>
      </c>
      <c r="J1204" s="26">
        <f>SUM(F1204:H1204)</f>
        <v>199</v>
      </c>
      <c r="K1204" s="26">
        <f>E1204-J1204</f>
        <v>0</v>
      </c>
      <c r="L1204" s="27">
        <v>35224950000</v>
      </c>
      <c r="M1204" s="45">
        <v>84348.89</v>
      </c>
      <c r="N1204" s="27">
        <v>177009799</v>
      </c>
      <c r="O1204" s="27">
        <v>1380529</v>
      </c>
      <c r="P1204" s="37">
        <f>IF(I1204=0,0,H1204/I1204)</f>
        <v>0</v>
      </c>
    </row>
    <row r="1205">
      <c r="A1205" s="24" t="str">
        <v>2025-10</v>
      </c>
      <c r="B1205" s="24" t="str">
        <v>비교 반영</v>
      </c>
      <c r="C1205" s="24" t="str">
        <v>동두천시</v>
      </c>
      <c r="D1205" s="24" t="str">
        <v>다가구 매매</v>
      </c>
      <c r="E1205" s="26">
        <v>6</v>
      </c>
      <c r="F1205" s="26">
        <v>6</v>
      </c>
      <c r="G1205" s="26">
        <v>0</v>
      </c>
      <c r="H1205" s="26">
        <v>0</v>
      </c>
      <c r="I1205" s="26">
        <f>G1205+H1205</f>
        <v>0</v>
      </c>
      <c r="J1205" s="26">
        <f>SUM(F1205:H1205)</f>
        <v>6</v>
      </c>
      <c r="K1205" s="26">
        <f>E1205-J1205</f>
        <v>0</v>
      </c>
      <c r="L1205" s="27">
        <v>841080000</v>
      </c>
      <c r="M1205" s="45">
        <v>518.66</v>
      </c>
      <c r="N1205" s="27">
        <v>140180000</v>
      </c>
      <c r="O1205" s="27">
        <v>5360794</v>
      </c>
      <c r="P1205" s="37">
        <f>IF(I1205=0,0,H1205/I1205)</f>
        <v>0</v>
      </c>
    </row>
    <row r="1206">
      <c r="A1206" s="24" t="str">
        <v>2025-10</v>
      </c>
      <c r="B1206" s="24" t="str">
        <v>비교 반영</v>
      </c>
      <c r="C1206" s="24" t="str">
        <v>동두천시</v>
      </c>
      <c r="D1206" s="24" t="str">
        <v>다가구 전월세</v>
      </c>
      <c r="E1206" s="26">
        <v>31</v>
      </c>
      <c r="F1206" s="26">
        <v>0</v>
      </c>
      <c r="G1206" s="26">
        <v>3</v>
      </c>
      <c r="H1206" s="26">
        <v>28</v>
      </c>
      <c r="I1206" s="26">
        <f>G1206+H1206</f>
        <v>31</v>
      </c>
      <c r="J1206" s="26">
        <f>SUM(F1206:H1206)</f>
        <v>31</v>
      </c>
      <c r="K1206" s="26">
        <f>E1206-J1206</f>
        <v>0</v>
      </c>
      <c r="L1206" s="27">
        <v>471000000</v>
      </c>
      <c r="M1206" s="45">
        <v>2227.34</v>
      </c>
      <c r="N1206" s="27">
        <v>15193548</v>
      </c>
      <c r="O1206" s="27">
        <v>699051</v>
      </c>
      <c r="P1206" s="37">
        <f>IF(I1206=0,0,H1206/I1206)</f>
        <v>0.9032258064516129</v>
      </c>
    </row>
    <row r="1207">
      <c r="A1207" s="24" t="str">
        <v>2025-10</v>
      </c>
      <c r="B1207" s="24" t="str">
        <v>비교 반영</v>
      </c>
      <c r="C1207" s="24" t="str">
        <v>동두천시</v>
      </c>
      <c r="D1207" s="24" t="str">
        <v>다세대 매매</v>
      </c>
      <c r="E1207" s="26">
        <v>16</v>
      </c>
      <c r="F1207" s="26">
        <v>16</v>
      </c>
      <c r="G1207" s="26">
        <v>0</v>
      </c>
      <c r="H1207" s="26">
        <v>0</v>
      </c>
      <c r="I1207" s="26">
        <f>G1207+H1207</f>
        <v>0</v>
      </c>
      <c r="J1207" s="26">
        <f>SUM(F1207:H1207)</f>
        <v>16</v>
      </c>
      <c r="K1207" s="26">
        <f>E1207-J1207</f>
        <v>0</v>
      </c>
      <c r="L1207" s="27">
        <v>1166000000</v>
      </c>
      <c r="M1207" s="45">
        <v>867.12</v>
      </c>
      <c r="N1207" s="27">
        <v>72875000</v>
      </c>
      <c r="O1207" s="27">
        <v>4445227</v>
      </c>
      <c r="P1207" s="37">
        <f>IF(I1207=0,0,H1207/I1207)</f>
        <v>0</v>
      </c>
    </row>
    <row r="1208">
      <c r="A1208" s="24" t="str">
        <v>2025-10</v>
      </c>
      <c r="B1208" s="24" t="str">
        <v>비교 반영</v>
      </c>
      <c r="C1208" s="24" t="str">
        <v>동두천시</v>
      </c>
      <c r="D1208" s="24" t="str">
        <v>다세대 전월세</v>
      </c>
      <c r="E1208" s="26">
        <v>40</v>
      </c>
      <c r="F1208" s="26">
        <v>0</v>
      </c>
      <c r="G1208" s="26">
        <v>8</v>
      </c>
      <c r="H1208" s="26">
        <v>32</v>
      </c>
      <c r="I1208" s="26">
        <f>G1208+H1208</f>
        <v>40</v>
      </c>
      <c r="J1208" s="26">
        <f>SUM(F1208:H1208)</f>
        <v>40</v>
      </c>
      <c r="K1208" s="26">
        <f>E1208-J1208</f>
        <v>0</v>
      </c>
      <c r="L1208" s="27">
        <v>656590000</v>
      </c>
      <c r="M1208" s="45">
        <v>1924.345</v>
      </c>
      <c r="N1208" s="27">
        <v>16414750</v>
      </c>
      <c r="O1208" s="27">
        <v>1127940</v>
      </c>
      <c r="P1208" s="37">
        <f>IF(I1208=0,0,H1208/I1208)</f>
        <v>0.8</v>
      </c>
    </row>
    <row r="1209">
      <c r="A1209" s="24" t="str">
        <v>2025-10</v>
      </c>
      <c r="B1209" s="24" t="str">
        <v>비교 반영</v>
      </c>
      <c r="C1209" s="24" t="str">
        <v>동두천시</v>
      </c>
      <c r="D1209" s="24" t="str">
        <v>상가</v>
      </c>
      <c r="E1209" s="26">
        <v>5</v>
      </c>
      <c r="F1209" s="26">
        <v>5</v>
      </c>
      <c r="G1209" s="26">
        <v>0</v>
      </c>
      <c r="H1209" s="26">
        <v>0</v>
      </c>
      <c r="I1209" s="26">
        <f>G1209+H1209</f>
        <v>0</v>
      </c>
      <c r="J1209" s="26">
        <f>SUM(F1209:H1209)</f>
        <v>5</v>
      </c>
      <c r="K1209" s="26">
        <f>E1209-J1209</f>
        <v>0</v>
      </c>
      <c r="L1209" s="27">
        <v>1495000000</v>
      </c>
      <c r="M1209" s="45">
        <v>1259.03</v>
      </c>
      <c r="N1209" s="27">
        <v>299000000</v>
      </c>
      <c r="O1209" s="27">
        <v>3925362</v>
      </c>
      <c r="P1209" s="37">
        <f>IF(I1209=0,0,H1209/I1209)</f>
        <v>0</v>
      </c>
    </row>
    <row r="1210">
      <c r="A1210" s="24" t="str">
        <v>2025-10</v>
      </c>
      <c r="B1210" s="24" t="str">
        <v>비교 반영</v>
      </c>
      <c r="C1210" s="24" t="str">
        <v>동두천시</v>
      </c>
      <c r="D1210" s="24" t="str">
        <v>아파트 매매</v>
      </c>
      <c r="E1210" s="26">
        <v>66</v>
      </c>
      <c r="F1210" s="26">
        <v>66</v>
      </c>
      <c r="G1210" s="26">
        <v>0</v>
      </c>
      <c r="H1210" s="26">
        <v>0</v>
      </c>
      <c r="I1210" s="26">
        <f>G1210+H1210</f>
        <v>0</v>
      </c>
      <c r="J1210" s="26">
        <f>SUM(F1210:H1210)</f>
        <v>66</v>
      </c>
      <c r="K1210" s="26">
        <f>E1210-J1210</f>
        <v>0</v>
      </c>
      <c r="L1210" s="27">
        <v>10626000000</v>
      </c>
      <c r="M1210" s="45">
        <v>4253.901</v>
      </c>
      <c r="N1210" s="27">
        <v>161000000</v>
      </c>
      <c r="O1210" s="27">
        <v>8257662</v>
      </c>
      <c r="P1210" s="37">
        <f>IF(I1210=0,0,H1210/I1210)</f>
        <v>0</v>
      </c>
    </row>
    <row r="1211">
      <c r="A1211" s="24" t="str">
        <v>2025-10</v>
      </c>
      <c r="B1211" s="24" t="str">
        <v>비교 반영</v>
      </c>
      <c r="C1211" s="24" t="str">
        <v>동두천시</v>
      </c>
      <c r="D1211" s="24" t="str">
        <v>아파트 전월세</v>
      </c>
      <c r="E1211" s="26">
        <v>114</v>
      </c>
      <c r="F1211" s="26">
        <v>0</v>
      </c>
      <c r="G1211" s="26">
        <v>62</v>
      </c>
      <c r="H1211" s="26">
        <v>52</v>
      </c>
      <c r="I1211" s="26">
        <f>G1211+H1211</f>
        <v>114</v>
      </c>
      <c r="J1211" s="26">
        <f>SUM(F1211:H1211)</f>
        <v>114</v>
      </c>
      <c r="K1211" s="26">
        <f>E1211-J1211</f>
        <v>0</v>
      </c>
      <c r="L1211" s="27">
        <v>9823510000</v>
      </c>
      <c r="M1211" s="45">
        <v>7166.553</v>
      </c>
      <c r="N1211" s="27">
        <v>86171140</v>
      </c>
      <c r="O1211" s="27">
        <v>4531385</v>
      </c>
      <c r="P1211" s="37">
        <f>IF(I1211=0,0,H1211/I1211)</f>
        <v>0.45614035087719296</v>
      </c>
    </row>
    <row r="1212">
      <c r="A1212" s="24" t="str">
        <v>2025-10</v>
      </c>
      <c r="B1212" s="24" t="str">
        <v>비교 반영</v>
      </c>
      <c r="C1212" s="24" t="str">
        <v>동두천시</v>
      </c>
      <c r="D1212" s="24" t="str">
        <v>오피스텔 전월세</v>
      </c>
      <c r="E1212" s="26">
        <v>6</v>
      </c>
      <c r="F1212" s="26">
        <v>0</v>
      </c>
      <c r="G1212" s="26">
        <v>2</v>
      </c>
      <c r="H1212" s="26">
        <v>4</v>
      </c>
      <c r="I1212" s="26">
        <f>G1212+H1212</f>
        <v>6</v>
      </c>
      <c r="J1212" s="26">
        <f>SUM(F1212:H1212)</f>
        <v>6</v>
      </c>
      <c r="K1212" s="26">
        <f>E1212-J1212</f>
        <v>0</v>
      </c>
      <c r="L1212" s="27">
        <v>170000000</v>
      </c>
      <c r="M1212" s="45">
        <v>308.87</v>
      </c>
      <c r="N1212" s="27">
        <v>28333333</v>
      </c>
      <c r="O1212" s="27">
        <v>1819482</v>
      </c>
      <c r="P1212" s="37">
        <f>IF(I1212=0,0,H1212/I1212)</f>
        <v>0.6666666666666666</v>
      </c>
    </row>
    <row r="1213">
      <c r="A1213" s="24" t="str">
        <v>2025-10</v>
      </c>
      <c r="B1213" s="24" t="str">
        <v>비교 반영</v>
      </c>
      <c r="C1213" s="24" t="str">
        <v>동두천시</v>
      </c>
      <c r="D1213" s="24" t="str">
        <v>토지</v>
      </c>
      <c r="E1213" s="26">
        <v>20</v>
      </c>
      <c r="F1213" s="26">
        <v>20</v>
      </c>
      <c r="G1213" s="26">
        <v>0</v>
      </c>
      <c r="H1213" s="26">
        <v>0</v>
      </c>
      <c r="I1213" s="26">
        <f>G1213+H1213</f>
        <v>0</v>
      </c>
      <c r="J1213" s="26">
        <f>SUM(F1213:H1213)</f>
        <v>20</v>
      </c>
      <c r="K1213" s="26">
        <f>E1213-J1213</f>
        <v>0</v>
      </c>
      <c r="L1213" s="27">
        <v>1090520000</v>
      </c>
      <c r="M1213" s="45">
        <v>6130</v>
      </c>
      <c r="N1213" s="27">
        <v>54526000</v>
      </c>
      <c r="O1213" s="27">
        <v>588095</v>
      </c>
      <c r="P1213" s="37">
        <f>IF(I1213=0,0,H1213/I1213)</f>
        <v>0</v>
      </c>
    </row>
    <row r="1214">
      <c r="A1214" s="24" t="str">
        <v>2025-10</v>
      </c>
      <c r="B1214" s="24" t="str">
        <v>비교 반영</v>
      </c>
      <c r="C1214" s="24" t="str">
        <v>부천시 소사구</v>
      </c>
      <c r="D1214" s="24" t="str">
        <v>다가구 매매</v>
      </c>
      <c r="E1214" s="26">
        <v>1</v>
      </c>
      <c r="F1214" s="26">
        <v>1</v>
      </c>
      <c r="G1214" s="26">
        <v>0</v>
      </c>
      <c r="H1214" s="26">
        <v>0</v>
      </c>
      <c r="I1214" s="26">
        <f>G1214+H1214</f>
        <v>0</v>
      </c>
      <c r="J1214" s="26">
        <f>SUM(F1214:H1214)</f>
        <v>1</v>
      </c>
      <c r="K1214" s="26">
        <f>E1214-J1214</f>
        <v>0</v>
      </c>
      <c r="L1214" s="27">
        <v>910000000</v>
      </c>
      <c r="M1214" s="45">
        <v>249.56</v>
      </c>
      <c r="N1214" s="27">
        <v>910000000</v>
      </c>
      <c r="O1214" s="27">
        <v>12054273</v>
      </c>
      <c r="P1214" s="37">
        <f>IF(I1214=0,0,H1214/I1214)</f>
        <v>0</v>
      </c>
    </row>
    <row r="1215">
      <c r="A1215" s="24" t="str">
        <v>2025-10</v>
      </c>
      <c r="B1215" s="24" t="str">
        <v>비교 반영</v>
      </c>
      <c r="C1215" s="24" t="str">
        <v>부천시 소사구</v>
      </c>
      <c r="D1215" s="24" t="str">
        <v>다가구 전월세</v>
      </c>
      <c r="E1215" s="26">
        <v>118</v>
      </c>
      <c r="F1215" s="26">
        <v>0</v>
      </c>
      <c r="G1215" s="26">
        <v>46</v>
      </c>
      <c r="H1215" s="26">
        <v>72</v>
      </c>
      <c r="I1215" s="26">
        <f>G1215+H1215</f>
        <v>118</v>
      </c>
      <c r="J1215" s="26">
        <f>SUM(F1215:H1215)</f>
        <v>118</v>
      </c>
      <c r="K1215" s="26">
        <f>E1215-J1215</f>
        <v>0</v>
      </c>
      <c r="L1215" s="27">
        <v>6059320000</v>
      </c>
      <c r="M1215" s="45">
        <v>7385.517</v>
      </c>
      <c r="N1215" s="27">
        <v>51350169</v>
      </c>
      <c r="O1215" s="27">
        <v>2712174</v>
      </c>
      <c r="P1215" s="37">
        <f>IF(I1215=0,0,H1215/I1215)</f>
        <v>0.6101694915254238</v>
      </c>
    </row>
    <row r="1216">
      <c r="A1216" s="24" t="str">
        <v>2025-10</v>
      </c>
      <c r="B1216" s="24" t="str">
        <v>비교 반영</v>
      </c>
      <c r="C1216" s="24" t="str">
        <v>부천시 소사구</v>
      </c>
      <c r="D1216" s="24" t="str">
        <v>다세대 매매</v>
      </c>
      <c r="E1216" s="26">
        <v>52</v>
      </c>
      <c r="F1216" s="26">
        <v>52</v>
      </c>
      <c r="G1216" s="26">
        <v>0</v>
      </c>
      <c r="H1216" s="26">
        <v>0</v>
      </c>
      <c r="I1216" s="26">
        <f>G1216+H1216</f>
        <v>0</v>
      </c>
      <c r="J1216" s="26">
        <f>SUM(F1216:H1216)</f>
        <v>52</v>
      </c>
      <c r="K1216" s="26">
        <f>E1216-J1216</f>
        <v>0</v>
      </c>
      <c r="L1216" s="27">
        <v>8334500000</v>
      </c>
      <c r="M1216" s="45">
        <v>2573.594</v>
      </c>
      <c r="N1216" s="27">
        <v>160278846</v>
      </c>
      <c r="O1216" s="27">
        <v>10705677</v>
      </c>
      <c r="P1216" s="37">
        <f>IF(I1216=0,0,H1216/I1216)</f>
        <v>0</v>
      </c>
    </row>
    <row r="1217">
      <c r="A1217" s="24" t="str">
        <v>2025-10</v>
      </c>
      <c r="B1217" s="24" t="str">
        <v>비교 반영</v>
      </c>
      <c r="C1217" s="24" t="str">
        <v>부천시 소사구</v>
      </c>
      <c r="D1217" s="24" t="str">
        <v>다세대 전월세</v>
      </c>
      <c r="E1217" s="26">
        <v>98</v>
      </c>
      <c r="F1217" s="26">
        <v>0</v>
      </c>
      <c r="G1217" s="26">
        <v>44</v>
      </c>
      <c r="H1217" s="26">
        <v>54</v>
      </c>
      <c r="I1217" s="26">
        <f>G1217+H1217</f>
        <v>98</v>
      </c>
      <c r="J1217" s="26">
        <f>SUM(F1217:H1217)</f>
        <v>98</v>
      </c>
      <c r="K1217" s="26">
        <f>E1217-J1217</f>
        <v>0</v>
      </c>
      <c r="L1217" s="27">
        <v>6859470000</v>
      </c>
      <c r="M1217" s="45">
        <v>4829.383</v>
      </c>
      <c r="N1217" s="27">
        <v>69994592</v>
      </c>
      <c r="O1217" s="27">
        <v>4695410</v>
      </c>
      <c r="P1217" s="37">
        <f>IF(I1217=0,0,H1217/I1217)</f>
        <v>0.5510204081632653</v>
      </c>
    </row>
    <row r="1218">
      <c r="A1218" s="24" t="str">
        <v>2025-10</v>
      </c>
      <c r="B1218" s="24" t="str">
        <v>비교 반영</v>
      </c>
      <c r="C1218" s="24" t="str">
        <v>부천시 소사구</v>
      </c>
      <c r="D1218" s="24" t="str">
        <v>분양권</v>
      </c>
      <c r="E1218" s="26">
        <v>12</v>
      </c>
      <c r="F1218" s="26">
        <v>12</v>
      </c>
      <c r="G1218" s="26">
        <v>0</v>
      </c>
      <c r="H1218" s="26">
        <v>0</v>
      </c>
      <c r="I1218" s="26">
        <f>G1218+H1218</f>
        <v>0</v>
      </c>
      <c r="J1218" s="26">
        <f>SUM(F1218:H1218)</f>
        <v>12</v>
      </c>
      <c r="K1218" s="26">
        <f>E1218-J1218</f>
        <v>0</v>
      </c>
      <c r="L1218" s="27">
        <v>8597210000</v>
      </c>
      <c r="M1218" s="45">
        <v>856.153</v>
      </c>
      <c r="N1218" s="27">
        <v>716434167</v>
      </c>
      <c r="O1218" s="27">
        <v>33195618</v>
      </c>
      <c r="P1218" s="37">
        <f>IF(I1218=0,0,H1218/I1218)</f>
        <v>0</v>
      </c>
    </row>
    <row r="1219">
      <c r="A1219" s="24" t="str">
        <v>2025-10</v>
      </c>
      <c r="B1219" s="24" t="str">
        <v>비교 반영</v>
      </c>
      <c r="C1219" s="24" t="str">
        <v>부천시 소사구</v>
      </c>
      <c r="D1219" s="24" t="str">
        <v>상가</v>
      </c>
      <c r="E1219" s="26">
        <v>10</v>
      </c>
      <c r="F1219" s="26">
        <v>10</v>
      </c>
      <c r="G1219" s="26">
        <v>0</v>
      </c>
      <c r="H1219" s="26">
        <v>0</v>
      </c>
      <c r="I1219" s="26">
        <f>G1219+H1219</f>
        <v>0</v>
      </c>
      <c r="J1219" s="26">
        <f>SUM(F1219:H1219)</f>
        <v>10</v>
      </c>
      <c r="K1219" s="26">
        <f>E1219-J1219</f>
        <v>0</v>
      </c>
      <c r="L1219" s="27">
        <v>5856000000</v>
      </c>
      <c r="M1219" s="45">
        <v>943.97</v>
      </c>
      <c r="N1219" s="27">
        <v>585600000</v>
      </c>
      <c r="O1219" s="27">
        <v>20507725</v>
      </c>
      <c r="P1219" s="37">
        <f>IF(I1219=0,0,H1219/I1219)</f>
        <v>0</v>
      </c>
    </row>
    <row r="1220">
      <c r="A1220" s="24" t="str">
        <v>2025-10</v>
      </c>
      <c r="B1220" s="24" t="str">
        <v>비교 반영</v>
      </c>
      <c r="C1220" s="24" t="str">
        <v>부천시 소사구</v>
      </c>
      <c r="D1220" s="24" t="str">
        <v>아파트 매매</v>
      </c>
      <c r="E1220" s="26">
        <v>126</v>
      </c>
      <c r="F1220" s="26">
        <v>126</v>
      </c>
      <c r="G1220" s="26">
        <v>0</v>
      </c>
      <c r="H1220" s="26">
        <v>0</v>
      </c>
      <c r="I1220" s="26">
        <f>G1220+H1220</f>
        <v>0</v>
      </c>
      <c r="J1220" s="26">
        <f>SUM(F1220:H1220)</f>
        <v>126</v>
      </c>
      <c r="K1220" s="26">
        <f>E1220-J1220</f>
        <v>0</v>
      </c>
      <c r="L1220" s="27">
        <v>63535110000</v>
      </c>
      <c r="M1220" s="45">
        <v>9004.127</v>
      </c>
      <c r="N1220" s="27">
        <v>504246905</v>
      </c>
      <c r="O1220" s="27">
        <v>23326348</v>
      </c>
      <c r="P1220" s="37">
        <f>IF(I1220=0,0,H1220/I1220)</f>
        <v>0</v>
      </c>
    </row>
    <row r="1221">
      <c r="A1221" s="24" t="str">
        <v>2025-10</v>
      </c>
      <c r="B1221" s="24" t="str">
        <v>비교 반영</v>
      </c>
      <c r="C1221" s="24" t="str">
        <v>부천시 소사구</v>
      </c>
      <c r="D1221" s="24" t="str">
        <v>아파트 전월세</v>
      </c>
      <c r="E1221" s="26">
        <v>210</v>
      </c>
      <c r="F1221" s="26">
        <v>0</v>
      </c>
      <c r="G1221" s="26">
        <v>105</v>
      </c>
      <c r="H1221" s="26">
        <v>105</v>
      </c>
      <c r="I1221" s="26">
        <f>G1221+H1221</f>
        <v>210</v>
      </c>
      <c r="J1221" s="26">
        <f>SUM(F1221:H1221)</f>
        <v>210</v>
      </c>
      <c r="K1221" s="26">
        <f>E1221-J1221</f>
        <v>0</v>
      </c>
      <c r="L1221" s="27">
        <v>42536510000</v>
      </c>
      <c r="M1221" s="45">
        <v>13659.255</v>
      </c>
      <c r="N1221" s="27">
        <v>202554810</v>
      </c>
      <c r="O1221" s="27">
        <v>10294600</v>
      </c>
      <c r="P1221" s="37">
        <f>IF(I1221=0,0,H1221/I1221)</f>
        <v>0.5</v>
      </c>
    </row>
    <row r="1222">
      <c r="A1222" s="24" t="str">
        <v>2025-10</v>
      </c>
      <c r="B1222" s="24" t="str">
        <v>비교 반영</v>
      </c>
      <c r="C1222" s="24" t="str">
        <v>부천시 소사구</v>
      </c>
      <c r="D1222" s="24" t="str">
        <v>오피스텔 매매</v>
      </c>
      <c r="E1222" s="26">
        <v>19</v>
      </c>
      <c r="F1222" s="26">
        <v>19</v>
      </c>
      <c r="G1222" s="26">
        <v>0</v>
      </c>
      <c r="H1222" s="26">
        <v>0</v>
      </c>
      <c r="I1222" s="26">
        <f>G1222+H1222</f>
        <v>0</v>
      </c>
      <c r="J1222" s="26">
        <f>SUM(F1222:H1222)</f>
        <v>19</v>
      </c>
      <c r="K1222" s="26">
        <f>E1222-J1222</f>
        <v>0</v>
      </c>
      <c r="L1222" s="27">
        <v>3323000000</v>
      </c>
      <c r="M1222" s="45">
        <v>870.993</v>
      </c>
      <c r="N1222" s="27">
        <v>174894737</v>
      </c>
      <c r="O1222" s="27">
        <v>12612184</v>
      </c>
      <c r="P1222" s="37">
        <f>IF(I1222=0,0,H1222/I1222)</f>
        <v>0</v>
      </c>
    </row>
    <row r="1223">
      <c r="A1223" s="24" t="str">
        <v>2025-10</v>
      </c>
      <c r="B1223" s="24" t="str">
        <v>비교 반영</v>
      </c>
      <c r="C1223" s="24" t="str">
        <v>부천시 소사구</v>
      </c>
      <c r="D1223" s="24" t="str">
        <v>오피스텔 전월세</v>
      </c>
      <c r="E1223" s="26">
        <v>50</v>
      </c>
      <c r="F1223" s="26">
        <v>0</v>
      </c>
      <c r="G1223" s="26">
        <v>23</v>
      </c>
      <c r="H1223" s="26">
        <v>27</v>
      </c>
      <c r="I1223" s="26">
        <f>G1223+H1223</f>
        <v>50</v>
      </c>
      <c r="J1223" s="26">
        <f>SUM(F1223:H1223)</f>
        <v>50</v>
      </c>
      <c r="K1223" s="26">
        <f>E1223-J1223</f>
        <v>0</v>
      </c>
      <c r="L1223" s="27">
        <v>5203770000</v>
      </c>
      <c r="M1223" s="45">
        <v>2260.69</v>
      </c>
      <c r="N1223" s="27">
        <v>104075400</v>
      </c>
      <c r="O1223" s="27">
        <v>7609422</v>
      </c>
      <c r="P1223" s="37">
        <f>IF(I1223=0,0,H1223/I1223)</f>
        <v>0.54</v>
      </c>
    </row>
    <row r="1224">
      <c r="A1224" s="24" t="str">
        <v>2025-10</v>
      </c>
      <c r="B1224" s="24" t="str">
        <v>비교 반영</v>
      </c>
      <c r="C1224" s="24" t="str">
        <v>부천시 소사구</v>
      </c>
      <c r="D1224" s="24" t="str">
        <v>토지</v>
      </c>
      <c r="E1224" s="26">
        <v>14</v>
      </c>
      <c r="F1224" s="26">
        <v>14</v>
      </c>
      <c r="G1224" s="26">
        <v>0</v>
      </c>
      <c r="H1224" s="26">
        <v>0</v>
      </c>
      <c r="I1224" s="26">
        <f>G1224+H1224</f>
        <v>0</v>
      </c>
      <c r="J1224" s="26">
        <f>SUM(F1224:H1224)</f>
        <v>14</v>
      </c>
      <c r="K1224" s="26">
        <f>E1224-J1224</f>
        <v>0</v>
      </c>
      <c r="L1224" s="27">
        <v>6229420000</v>
      </c>
      <c r="M1224" s="45">
        <v>2575.2</v>
      </c>
      <c r="N1224" s="27">
        <v>444958571</v>
      </c>
      <c r="O1224" s="27">
        <v>7996708</v>
      </c>
      <c r="P1224" s="37">
        <f>IF(I1224=0,0,H1224/I1224)</f>
        <v>0</v>
      </c>
    </row>
    <row r="1225">
      <c r="A1225" s="24" t="str">
        <v>2025-10</v>
      </c>
      <c r="B1225" s="24" t="str">
        <v>비교 반영</v>
      </c>
      <c r="C1225" s="24" t="str">
        <v>부천시 오정구</v>
      </c>
      <c r="D1225" s="24" t="str">
        <v>공장창고</v>
      </c>
      <c r="E1225" s="26">
        <v>4</v>
      </c>
      <c r="F1225" s="26">
        <v>4</v>
      </c>
      <c r="G1225" s="26">
        <v>0</v>
      </c>
      <c r="H1225" s="26">
        <v>0</v>
      </c>
      <c r="I1225" s="26">
        <f>G1225+H1225</f>
        <v>0</v>
      </c>
      <c r="J1225" s="26">
        <f>SUM(F1225:H1225)</f>
        <v>4</v>
      </c>
      <c r="K1225" s="26">
        <f>E1225-J1225</f>
        <v>0</v>
      </c>
      <c r="L1225" s="27">
        <v>1695000000</v>
      </c>
      <c r="M1225" s="45">
        <v>670.42</v>
      </c>
      <c r="N1225" s="27">
        <v>423750000</v>
      </c>
      <c r="O1225" s="27">
        <v>8357903</v>
      </c>
      <c r="P1225" s="37">
        <f>IF(I1225=0,0,H1225/I1225)</f>
        <v>0</v>
      </c>
    </row>
    <row r="1226">
      <c r="A1226" s="24" t="str">
        <v>2025-10</v>
      </c>
      <c r="B1226" s="24" t="str">
        <v>비교 반영</v>
      </c>
      <c r="C1226" s="24" t="str">
        <v>부천시 오정구</v>
      </c>
      <c r="D1226" s="24" t="str">
        <v>다가구 매매</v>
      </c>
      <c r="E1226" s="26">
        <v>1</v>
      </c>
      <c r="F1226" s="26">
        <v>1</v>
      </c>
      <c r="G1226" s="26">
        <v>0</v>
      </c>
      <c r="H1226" s="26">
        <v>0</v>
      </c>
      <c r="I1226" s="26">
        <f>G1226+H1226</f>
        <v>0</v>
      </c>
      <c r="J1226" s="26">
        <f>SUM(F1226:H1226)</f>
        <v>1</v>
      </c>
      <c r="K1226" s="26">
        <f>E1226-J1226</f>
        <v>0</v>
      </c>
      <c r="L1226" s="27">
        <v>230000000</v>
      </c>
      <c r="M1226" s="45">
        <v>135.685</v>
      </c>
      <c r="N1226" s="27">
        <v>230000000</v>
      </c>
      <c r="O1226" s="27">
        <v>5603645</v>
      </c>
      <c r="P1226" s="37">
        <f>IF(I1226=0,0,H1226/I1226)</f>
        <v>0</v>
      </c>
    </row>
    <row r="1227">
      <c r="A1227" s="24" t="str">
        <v>2025-10</v>
      </c>
      <c r="B1227" s="24" t="str">
        <v>비교 반영</v>
      </c>
      <c r="C1227" s="24" t="str">
        <v>부천시 오정구</v>
      </c>
      <c r="D1227" s="24" t="str">
        <v>다가구 전월세</v>
      </c>
      <c r="E1227" s="26">
        <v>68</v>
      </c>
      <c r="F1227" s="26">
        <v>0</v>
      </c>
      <c r="G1227" s="26">
        <v>21</v>
      </c>
      <c r="H1227" s="26">
        <v>47</v>
      </c>
      <c r="I1227" s="26">
        <f>G1227+H1227</f>
        <v>68</v>
      </c>
      <c r="J1227" s="26">
        <f>SUM(F1227:H1227)</f>
        <v>68</v>
      </c>
      <c r="K1227" s="26">
        <f>E1227-J1227</f>
        <v>0</v>
      </c>
      <c r="L1227" s="27">
        <v>3381000000</v>
      </c>
      <c r="M1227" s="45">
        <v>4162.945</v>
      </c>
      <c r="N1227" s="27">
        <v>49720588</v>
      </c>
      <c r="O1227" s="27">
        <v>2684844</v>
      </c>
      <c r="P1227" s="37">
        <f>IF(I1227=0,0,H1227/I1227)</f>
        <v>0.6911764705882353</v>
      </c>
    </row>
    <row r="1228">
      <c r="A1228" s="24" t="str">
        <v>2025-10</v>
      </c>
      <c r="B1228" s="24" t="str">
        <v>비교 반영</v>
      </c>
      <c r="C1228" s="24" t="str">
        <v>부천시 오정구</v>
      </c>
      <c r="D1228" s="24" t="str">
        <v>다세대 매매</v>
      </c>
      <c r="E1228" s="26">
        <v>84</v>
      </c>
      <c r="F1228" s="26">
        <v>84</v>
      </c>
      <c r="G1228" s="26">
        <v>0</v>
      </c>
      <c r="H1228" s="26">
        <v>0</v>
      </c>
      <c r="I1228" s="26">
        <f>G1228+H1228</f>
        <v>0</v>
      </c>
      <c r="J1228" s="26">
        <f>SUM(F1228:H1228)</f>
        <v>84</v>
      </c>
      <c r="K1228" s="26">
        <f>E1228-J1228</f>
        <v>0</v>
      </c>
      <c r="L1228" s="27">
        <v>11607300000</v>
      </c>
      <c r="M1228" s="45">
        <v>3639.43</v>
      </c>
      <c r="N1228" s="27">
        <v>138182143</v>
      </c>
      <c r="O1228" s="27">
        <v>10543200</v>
      </c>
      <c r="P1228" s="37">
        <f>IF(I1228=0,0,H1228/I1228)</f>
        <v>0</v>
      </c>
    </row>
    <row r="1229">
      <c r="A1229" s="24" t="str">
        <v>2025-10</v>
      </c>
      <c r="B1229" s="24" t="str">
        <v>비교 반영</v>
      </c>
      <c r="C1229" s="24" t="str">
        <v>부천시 오정구</v>
      </c>
      <c r="D1229" s="24" t="str">
        <v>다세대 전월세</v>
      </c>
      <c r="E1229" s="26">
        <v>150</v>
      </c>
      <c r="F1229" s="26">
        <v>0</v>
      </c>
      <c r="G1229" s="26">
        <v>64</v>
      </c>
      <c r="H1229" s="26">
        <v>86</v>
      </c>
      <c r="I1229" s="26">
        <f>G1229+H1229</f>
        <v>150</v>
      </c>
      <c r="J1229" s="26">
        <f>SUM(F1229:H1229)</f>
        <v>150</v>
      </c>
      <c r="K1229" s="26">
        <f>E1229-J1229</f>
        <v>0</v>
      </c>
      <c r="L1229" s="27">
        <v>9000110000</v>
      </c>
      <c r="M1229" s="45">
        <v>6285.3</v>
      </c>
      <c r="N1229" s="27">
        <v>60000733</v>
      </c>
      <c r="O1229" s="27">
        <v>4733653</v>
      </c>
      <c r="P1229" s="37">
        <f>IF(I1229=0,0,H1229/I1229)</f>
        <v>0.5733333333333334</v>
      </c>
    </row>
    <row r="1230">
      <c r="A1230" s="24" t="str">
        <v>2025-10</v>
      </c>
      <c r="B1230" s="24" t="str">
        <v>비교 반영</v>
      </c>
      <c r="C1230" s="24" t="str">
        <v>부천시 오정구</v>
      </c>
      <c r="D1230" s="24" t="str">
        <v>상가</v>
      </c>
      <c r="E1230" s="26">
        <v>9</v>
      </c>
      <c r="F1230" s="26">
        <v>9</v>
      </c>
      <c r="G1230" s="26">
        <v>0</v>
      </c>
      <c r="H1230" s="26">
        <v>0</v>
      </c>
      <c r="I1230" s="26">
        <f>G1230+H1230</f>
        <v>0</v>
      </c>
      <c r="J1230" s="26">
        <f>SUM(F1230:H1230)</f>
        <v>9</v>
      </c>
      <c r="K1230" s="26">
        <f>E1230-J1230</f>
        <v>0</v>
      </c>
      <c r="L1230" s="27">
        <v>5890000000</v>
      </c>
      <c r="M1230" s="45">
        <v>2638.87</v>
      </c>
      <c r="N1230" s="27">
        <v>654444444</v>
      </c>
      <c r="O1230" s="27">
        <v>7378565</v>
      </c>
      <c r="P1230" s="37">
        <f>IF(I1230=0,0,H1230/I1230)</f>
        <v>0</v>
      </c>
    </row>
    <row r="1231">
      <c r="A1231" s="24" t="str">
        <v>2025-10</v>
      </c>
      <c r="B1231" s="24" t="str">
        <v>비교 반영</v>
      </c>
      <c r="C1231" s="24" t="str">
        <v>부천시 오정구</v>
      </c>
      <c r="D1231" s="24" t="str">
        <v>아파트 매매</v>
      </c>
      <c r="E1231" s="26">
        <v>79</v>
      </c>
      <c r="F1231" s="26">
        <v>79</v>
      </c>
      <c r="G1231" s="26">
        <v>0</v>
      </c>
      <c r="H1231" s="26">
        <v>0</v>
      </c>
      <c r="I1231" s="26">
        <f>G1231+H1231</f>
        <v>0</v>
      </c>
      <c r="J1231" s="26">
        <f>SUM(F1231:H1231)</f>
        <v>79</v>
      </c>
      <c r="K1231" s="26">
        <f>E1231-J1231</f>
        <v>0</v>
      </c>
      <c r="L1231" s="27">
        <v>23262000000</v>
      </c>
      <c r="M1231" s="45">
        <v>4329.783</v>
      </c>
      <c r="N1231" s="27">
        <v>294455696</v>
      </c>
      <c r="O1231" s="27">
        <v>17760514</v>
      </c>
      <c r="P1231" s="37">
        <f>IF(I1231=0,0,H1231/I1231)</f>
        <v>0</v>
      </c>
    </row>
    <row r="1232">
      <c r="A1232" s="24" t="str">
        <v>2025-10</v>
      </c>
      <c r="B1232" s="24" t="str">
        <v>비교 반영</v>
      </c>
      <c r="C1232" s="24" t="str">
        <v>부천시 오정구</v>
      </c>
      <c r="D1232" s="24" t="str">
        <v>아파트 전월세</v>
      </c>
      <c r="E1232" s="26">
        <v>93</v>
      </c>
      <c r="F1232" s="26">
        <v>0</v>
      </c>
      <c r="G1232" s="26">
        <v>48</v>
      </c>
      <c r="H1232" s="26">
        <v>45</v>
      </c>
      <c r="I1232" s="26">
        <f>G1232+H1232</f>
        <v>93</v>
      </c>
      <c r="J1232" s="26">
        <f>SUM(F1232:H1232)</f>
        <v>93</v>
      </c>
      <c r="K1232" s="26">
        <f>E1232-J1232</f>
        <v>0</v>
      </c>
      <c r="L1232" s="27">
        <v>13433740000</v>
      </c>
      <c r="M1232" s="45">
        <v>5622.256</v>
      </c>
      <c r="N1232" s="27">
        <v>144448817</v>
      </c>
      <c r="O1232" s="27">
        <v>7898797</v>
      </c>
      <c r="P1232" s="37">
        <f>IF(I1232=0,0,H1232/I1232)</f>
        <v>0.4838709677419355</v>
      </c>
    </row>
    <row r="1233">
      <c r="A1233" s="24" t="str">
        <v>2025-10</v>
      </c>
      <c r="B1233" s="24" t="str">
        <v>비교 반영</v>
      </c>
      <c r="C1233" s="24" t="str">
        <v>부천시 오정구</v>
      </c>
      <c r="D1233" s="24" t="str">
        <v>오피스텔 전월세</v>
      </c>
      <c r="E1233" s="26">
        <v>1</v>
      </c>
      <c r="F1233" s="26">
        <v>0</v>
      </c>
      <c r="G1233" s="26">
        <v>1</v>
      </c>
      <c r="H1233" s="26">
        <v>0</v>
      </c>
      <c r="I1233" s="26">
        <f>G1233+H1233</f>
        <v>1</v>
      </c>
      <c r="J1233" s="26">
        <f>SUM(F1233:H1233)</f>
        <v>1</v>
      </c>
      <c r="K1233" s="26">
        <f>E1233-J1233</f>
        <v>0</v>
      </c>
      <c r="L1233" s="27">
        <v>280000000</v>
      </c>
      <c r="M1233" s="45">
        <v>70.91</v>
      </c>
      <c r="N1233" s="27">
        <v>280000000</v>
      </c>
      <c r="O1233" s="27">
        <v>13053445</v>
      </c>
      <c r="P1233" s="37">
        <f>IF(I1233=0,0,H1233/I1233)</f>
        <v>0</v>
      </c>
    </row>
    <row r="1234">
      <c r="A1234" s="24" t="str">
        <v>2025-10</v>
      </c>
      <c r="B1234" s="24" t="str">
        <v>비교 반영</v>
      </c>
      <c r="C1234" s="24" t="str">
        <v>부천시 오정구</v>
      </c>
      <c r="D1234" s="24" t="str">
        <v>토지</v>
      </c>
      <c r="E1234" s="26">
        <v>10</v>
      </c>
      <c r="F1234" s="26">
        <v>10</v>
      </c>
      <c r="G1234" s="26">
        <v>0</v>
      </c>
      <c r="H1234" s="26">
        <v>0</v>
      </c>
      <c r="I1234" s="26">
        <f>G1234+H1234</f>
        <v>0</v>
      </c>
      <c r="J1234" s="26">
        <f>SUM(F1234:H1234)</f>
        <v>10</v>
      </c>
      <c r="K1234" s="26">
        <f>E1234-J1234</f>
        <v>0</v>
      </c>
      <c r="L1234" s="27">
        <v>1282710000</v>
      </c>
      <c r="M1234" s="45">
        <v>1866.45</v>
      </c>
      <c r="N1234" s="27">
        <v>128271000</v>
      </c>
      <c r="O1234" s="27">
        <v>2271887</v>
      </c>
      <c r="P1234" s="37">
        <f>IF(I1234=0,0,H1234/I1234)</f>
        <v>0</v>
      </c>
    </row>
    <row r="1235">
      <c r="A1235" s="24" t="str">
        <v>2025-10</v>
      </c>
      <c r="B1235" s="24" t="str">
        <v>비교 반영</v>
      </c>
      <c r="C1235" s="24" t="str">
        <v>부천시 원미구</v>
      </c>
      <c r="D1235" s="24" t="str">
        <v>공장창고</v>
      </c>
      <c r="E1235" s="26">
        <v>11</v>
      </c>
      <c r="F1235" s="26">
        <v>11</v>
      </c>
      <c r="G1235" s="26">
        <v>0</v>
      </c>
      <c r="H1235" s="26">
        <v>0</v>
      </c>
      <c r="I1235" s="26">
        <f>G1235+H1235</f>
        <v>0</v>
      </c>
      <c r="J1235" s="26">
        <f>SUM(F1235:H1235)</f>
        <v>11</v>
      </c>
      <c r="K1235" s="26">
        <f>E1235-J1235</f>
        <v>0</v>
      </c>
      <c r="L1235" s="27">
        <v>4058840000</v>
      </c>
      <c r="M1235" s="45">
        <v>1212.2</v>
      </c>
      <c r="N1235" s="27">
        <v>368985455</v>
      </c>
      <c r="O1235" s="27">
        <v>11068844</v>
      </c>
      <c r="P1235" s="37">
        <f>IF(I1235=0,0,H1235/I1235)</f>
        <v>0</v>
      </c>
    </row>
    <row r="1236">
      <c r="A1236" s="24" t="str">
        <v>2025-10</v>
      </c>
      <c r="B1236" s="24" t="str">
        <v>비교 반영</v>
      </c>
      <c r="C1236" s="24" t="str">
        <v>부천시 원미구</v>
      </c>
      <c r="D1236" s="24" t="str">
        <v>다가구 매매</v>
      </c>
      <c r="E1236" s="26">
        <v>5</v>
      </c>
      <c r="F1236" s="26">
        <v>5</v>
      </c>
      <c r="G1236" s="26">
        <v>0</v>
      </c>
      <c r="H1236" s="26">
        <v>0</v>
      </c>
      <c r="I1236" s="26">
        <f>G1236+H1236</f>
        <v>0</v>
      </c>
      <c r="J1236" s="26">
        <f>SUM(F1236:H1236)</f>
        <v>5</v>
      </c>
      <c r="K1236" s="26">
        <f>E1236-J1236</f>
        <v>0</v>
      </c>
      <c r="L1236" s="27">
        <v>5300000000</v>
      </c>
      <c r="M1236" s="45">
        <v>2444.98</v>
      </c>
      <c r="N1236" s="27">
        <v>1060000000</v>
      </c>
      <c r="O1236" s="27">
        <v>7165973</v>
      </c>
      <c r="P1236" s="37">
        <f>IF(I1236=0,0,H1236/I1236)</f>
        <v>0</v>
      </c>
    </row>
    <row r="1237">
      <c r="A1237" s="24" t="str">
        <v>2025-10</v>
      </c>
      <c r="B1237" s="24" t="str">
        <v>비교 반영</v>
      </c>
      <c r="C1237" s="24" t="str">
        <v>부천시 원미구</v>
      </c>
      <c r="D1237" s="24" t="str">
        <v>다가구 전월세</v>
      </c>
      <c r="E1237" s="26">
        <v>218</v>
      </c>
      <c r="F1237" s="26">
        <v>0</v>
      </c>
      <c r="G1237" s="26">
        <v>53</v>
      </c>
      <c r="H1237" s="26">
        <v>165</v>
      </c>
      <c r="I1237" s="26">
        <f>G1237+H1237</f>
        <v>218</v>
      </c>
      <c r="J1237" s="26">
        <f>SUM(F1237:H1237)</f>
        <v>218</v>
      </c>
      <c r="K1237" s="26">
        <f>E1237-J1237</f>
        <v>0</v>
      </c>
      <c r="L1237" s="27">
        <v>8088600000</v>
      </c>
      <c r="M1237" s="45">
        <v>11151.504</v>
      </c>
      <c r="N1237" s="27">
        <v>37103670</v>
      </c>
      <c r="O1237" s="27">
        <v>2397809</v>
      </c>
      <c r="P1237" s="37">
        <f>IF(I1237=0,0,H1237/I1237)</f>
        <v>0.7568807339449541</v>
      </c>
    </row>
    <row r="1238">
      <c r="A1238" s="24" t="str">
        <v>2025-10</v>
      </c>
      <c r="B1238" s="24" t="str">
        <v>비교 반영</v>
      </c>
      <c r="C1238" s="24" t="str">
        <v>부천시 원미구</v>
      </c>
      <c r="D1238" s="24" t="str">
        <v>다세대 매매</v>
      </c>
      <c r="E1238" s="26">
        <v>73</v>
      </c>
      <c r="F1238" s="26">
        <v>73</v>
      </c>
      <c r="G1238" s="26">
        <v>0</v>
      </c>
      <c r="H1238" s="26">
        <v>0</v>
      </c>
      <c r="I1238" s="26">
        <f>G1238+H1238</f>
        <v>0</v>
      </c>
      <c r="J1238" s="26">
        <f>SUM(F1238:H1238)</f>
        <v>73</v>
      </c>
      <c r="K1238" s="26">
        <f>E1238-J1238</f>
        <v>0</v>
      </c>
      <c r="L1238" s="27">
        <v>13766000000</v>
      </c>
      <c r="M1238" s="45">
        <v>3509.363</v>
      </c>
      <c r="N1238" s="27">
        <v>188575342</v>
      </c>
      <c r="O1238" s="27">
        <v>12967435</v>
      </c>
      <c r="P1238" s="37">
        <f>IF(I1238=0,0,H1238/I1238)</f>
        <v>0</v>
      </c>
    </row>
    <row r="1239">
      <c r="A1239" s="24" t="str">
        <v>2025-10</v>
      </c>
      <c r="B1239" s="24" t="str">
        <v>비교 반영</v>
      </c>
      <c r="C1239" s="24" t="str">
        <v>부천시 원미구</v>
      </c>
      <c r="D1239" s="24" t="str">
        <v>다세대 전월세</v>
      </c>
      <c r="E1239" s="26">
        <v>175</v>
      </c>
      <c r="F1239" s="26">
        <v>0</v>
      </c>
      <c r="G1239" s="26">
        <v>46</v>
      </c>
      <c r="H1239" s="26">
        <v>129</v>
      </c>
      <c r="I1239" s="26">
        <f>G1239+H1239</f>
        <v>175</v>
      </c>
      <c r="J1239" s="26">
        <f>SUM(F1239:H1239)</f>
        <v>175</v>
      </c>
      <c r="K1239" s="26">
        <f>E1239-J1239</f>
        <v>0</v>
      </c>
      <c r="L1239" s="27">
        <v>8009800000</v>
      </c>
      <c r="M1239" s="45">
        <v>7147.755</v>
      </c>
      <c r="N1239" s="27">
        <v>45770286</v>
      </c>
      <c r="O1239" s="27">
        <v>3704475</v>
      </c>
      <c r="P1239" s="37">
        <f>IF(I1239=0,0,H1239/I1239)</f>
        <v>0.7371428571428571</v>
      </c>
    </row>
    <row r="1240">
      <c r="A1240" s="24" t="str">
        <v>2025-10</v>
      </c>
      <c r="B1240" s="24" t="str">
        <v>비교 반영</v>
      </c>
      <c r="C1240" s="24" t="str">
        <v>부천시 원미구</v>
      </c>
      <c r="D1240" s="24" t="str">
        <v>분양권</v>
      </c>
      <c r="E1240" s="26">
        <v>1</v>
      </c>
      <c r="F1240" s="26">
        <v>1</v>
      </c>
      <c r="G1240" s="26">
        <v>0</v>
      </c>
      <c r="H1240" s="26">
        <v>0</v>
      </c>
      <c r="I1240" s="26">
        <f>G1240+H1240</f>
        <v>0</v>
      </c>
      <c r="J1240" s="26">
        <f>SUM(F1240:H1240)</f>
        <v>1</v>
      </c>
      <c r="K1240" s="26">
        <f>E1240-J1240</f>
        <v>0</v>
      </c>
      <c r="L1240" s="27">
        <v>440000000</v>
      </c>
      <c r="M1240" s="45">
        <v>69.14</v>
      </c>
      <c r="N1240" s="27">
        <v>440000000</v>
      </c>
      <c r="O1240" s="27">
        <v>21037683</v>
      </c>
      <c r="P1240" s="37">
        <f>IF(I1240=0,0,H1240/I1240)</f>
        <v>0</v>
      </c>
    </row>
    <row r="1241">
      <c r="A1241" s="24" t="str">
        <v>2025-10</v>
      </c>
      <c r="B1241" s="24" t="str">
        <v>비교 반영</v>
      </c>
      <c r="C1241" s="24" t="str">
        <v>부천시 원미구</v>
      </c>
      <c r="D1241" s="24" t="str">
        <v>상가</v>
      </c>
      <c r="E1241" s="26">
        <v>47</v>
      </c>
      <c r="F1241" s="26">
        <v>47</v>
      </c>
      <c r="G1241" s="26">
        <v>0</v>
      </c>
      <c r="H1241" s="26">
        <v>0</v>
      </c>
      <c r="I1241" s="26">
        <f>G1241+H1241</f>
        <v>0</v>
      </c>
      <c r="J1241" s="26">
        <f>SUM(F1241:H1241)</f>
        <v>47</v>
      </c>
      <c r="K1241" s="26">
        <f>E1241-J1241</f>
        <v>0</v>
      </c>
      <c r="L1241" s="27">
        <v>17768500000</v>
      </c>
      <c r="M1241" s="45">
        <v>2690.12</v>
      </c>
      <c r="N1241" s="27">
        <v>378053191</v>
      </c>
      <c r="O1241" s="27">
        <v>21835026</v>
      </c>
      <c r="P1241" s="37">
        <f>IF(I1241=0,0,H1241/I1241)</f>
        <v>0</v>
      </c>
    </row>
    <row r="1242">
      <c r="A1242" s="24" t="str">
        <v>2025-10</v>
      </c>
      <c r="B1242" s="24" t="str">
        <v>비교 반영</v>
      </c>
      <c r="C1242" s="24" t="str">
        <v>부천시 원미구</v>
      </c>
      <c r="D1242" s="24" t="str">
        <v>아파트 매매</v>
      </c>
      <c r="E1242" s="26">
        <v>352</v>
      </c>
      <c r="F1242" s="26">
        <v>352</v>
      </c>
      <c r="G1242" s="26">
        <v>0</v>
      </c>
      <c r="H1242" s="26">
        <v>0</v>
      </c>
      <c r="I1242" s="26">
        <f>G1242+H1242</f>
        <v>0</v>
      </c>
      <c r="J1242" s="26">
        <f>SUM(F1242:H1242)</f>
        <v>352</v>
      </c>
      <c r="K1242" s="26">
        <f>E1242-J1242</f>
        <v>0</v>
      </c>
      <c r="L1242" s="27">
        <v>205025500000</v>
      </c>
      <c r="M1242" s="45">
        <v>26633.647</v>
      </c>
      <c r="N1242" s="27">
        <v>582458807</v>
      </c>
      <c r="O1242" s="27">
        <v>25447894</v>
      </c>
      <c r="P1242" s="37">
        <f>IF(I1242=0,0,H1242/I1242)</f>
        <v>0</v>
      </c>
    </row>
    <row r="1243">
      <c r="A1243" s="24" t="str">
        <v>2025-10</v>
      </c>
      <c r="B1243" s="24" t="str">
        <v>비교 반영</v>
      </c>
      <c r="C1243" s="24" t="str">
        <v>부천시 원미구</v>
      </c>
      <c r="D1243" s="24" t="str">
        <v>아파트 전월세</v>
      </c>
      <c r="E1243" s="26">
        <v>602</v>
      </c>
      <c r="F1243" s="26">
        <v>0</v>
      </c>
      <c r="G1243" s="26">
        <v>316</v>
      </c>
      <c r="H1243" s="26">
        <v>286</v>
      </c>
      <c r="I1243" s="26">
        <f>G1243+H1243</f>
        <v>602</v>
      </c>
      <c r="J1243" s="26">
        <f>SUM(F1243:H1243)</f>
        <v>602</v>
      </c>
      <c r="K1243" s="26">
        <f>E1243-J1243</f>
        <v>0</v>
      </c>
      <c r="L1243" s="27">
        <v>120782400000</v>
      </c>
      <c r="M1243" s="45">
        <v>34394.548</v>
      </c>
      <c r="N1243" s="27">
        <v>200635216</v>
      </c>
      <c r="O1243" s="27">
        <v>11608835</v>
      </c>
      <c r="P1243" s="37">
        <f>IF(I1243=0,0,H1243/I1243)</f>
        <v>0.4750830564784053</v>
      </c>
    </row>
    <row r="1244">
      <c r="A1244" s="24" t="str">
        <v>2025-10</v>
      </c>
      <c r="B1244" s="24" t="str">
        <v>비교 반영</v>
      </c>
      <c r="C1244" s="24" t="str">
        <v>부천시 원미구</v>
      </c>
      <c r="D1244" s="24" t="str">
        <v>오피스텔 매매</v>
      </c>
      <c r="E1244" s="26">
        <v>41</v>
      </c>
      <c r="F1244" s="26">
        <v>41</v>
      </c>
      <c r="G1244" s="26">
        <v>0</v>
      </c>
      <c r="H1244" s="26">
        <v>0</v>
      </c>
      <c r="I1244" s="26">
        <f>G1244+H1244</f>
        <v>0</v>
      </c>
      <c r="J1244" s="26">
        <f>SUM(F1244:H1244)</f>
        <v>41</v>
      </c>
      <c r="K1244" s="26">
        <f>E1244-J1244</f>
        <v>0</v>
      </c>
      <c r="L1244" s="27">
        <v>7910900000</v>
      </c>
      <c r="M1244" s="45">
        <v>1979.541</v>
      </c>
      <c r="N1244" s="27">
        <v>192948780</v>
      </c>
      <c r="O1244" s="27">
        <v>13211009</v>
      </c>
      <c r="P1244" s="37">
        <f>IF(I1244=0,0,H1244/I1244)</f>
        <v>0</v>
      </c>
    </row>
    <row r="1245">
      <c r="A1245" s="24" t="str">
        <v>2025-10</v>
      </c>
      <c r="B1245" s="24" t="str">
        <v>비교 반영</v>
      </c>
      <c r="C1245" s="24" t="str">
        <v>부천시 원미구</v>
      </c>
      <c r="D1245" s="24" t="str">
        <v>오피스텔 전월세</v>
      </c>
      <c r="E1245" s="26">
        <v>270</v>
      </c>
      <c r="F1245" s="26">
        <v>0</v>
      </c>
      <c r="G1245" s="26">
        <v>57</v>
      </c>
      <c r="H1245" s="26">
        <v>213</v>
      </c>
      <c r="I1245" s="26">
        <f>G1245+H1245</f>
        <v>270</v>
      </c>
      <c r="J1245" s="26">
        <f>SUM(F1245:H1245)</f>
        <v>270</v>
      </c>
      <c r="K1245" s="26">
        <f>E1245-J1245</f>
        <v>0</v>
      </c>
      <c r="L1245" s="27">
        <v>16883150000</v>
      </c>
      <c r="M1245" s="45">
        <v>11120.76</v>
      </c>
      <c r="N1245" s="27">
        <v>62530185</v>
      </c>
      <c r="O1245" s="27">
        <v>5018727</v>
      </c>
      <c r="P1245" s="37">
        <f>IF(I1245=0,0,H1245/I1245)</f>
        <v>0.7888888888888889</v>
      </c>
    </row>
    <row r="1246">
      <c r="A1246" s="24" t="str">
        <v>2025-10</v>
      </c>
      <c r="B1246" s="24" t="str">
        <v>비교 반영</v>
      </c>
      <c r="C1246" s="24" t="str">
        <v>부천시 원미구</v>
      </c>
      <c r="D1246" s="24" t="str">
        <v>토지</v>
      </c>
      <c r="E1246" s="26">
        <v>27</v>
      </c>
      <c r="F1246" s="26">
        <v>27</v>
      </c>
      <c r="G1246" s="26">
        <v>0</v>
      </c>
      <c r="H1246" s="26">
        <v>0</v>
      </c>
      <c r="I1246" s="26">
        <f>G1246+H1246</f>
        <v>0</v>
      </c>
      <c r="J1246" s="26">
        <f>SUM(F1246:H1246)</f>
        <v>27</v>
      </c>
      <c r="K1246" s="26">
        <f>E1246-J1246</f>
        <v>0</v>
      </c>
      <c r="L1246" s="27">
        <v>10254320000</v>
      </c>
      <c r="M1246" s="45">
        <v>1892.74</v>
      </c>
      <c r="N1246" s="27">
        <v>379789630</v>
      </c>
      <c r="O1246" s="27">
        <v>17909791</v>
      </c>
      <c r="P1246" s="37">
        <f>IF(I1246=0,0,H1246/I1246)</f>
        <v>0</v>
      </c>
    </row>
    <row r="1247">
      <c r="A1247" s="24" t="str">
        <v>2025-10</v>
      </c>
      <c r="B1247" s="24" t="str">
        <v>비교 반영</v>
      </c>
      <c r="C1247" s="24" t="str">
        <v>성남시 분당구</v>
      </c>
      <c r="D1247" s="24" t="str">
        <v>공장창고</v>
      </c>
      <c r="E1247" s="26">
        <v>1</v>
      </c>
      <c r="F1247" s="26">
        <v>1</v>
      </c>
      <c r="G1247" s="26">
        <v>0</v>
      </c>
      <c r="H1247" s="26">
        <v>0</v>
      </c>
      <c r="I1247" s="26">
        <f>G1247+H1247</f>
        <v>0</v>
      </c>
      <c r="J1247" s="26">
        <f>SUM(F1247:H1247)</f>
        <v>1</v>
      </c>
      <c r="K1247" s="26">
        <f>E1247-J1247</f>
        <v>0</v>
      </c>
      <c r="L1247" s="27">
        <v>123650000</v>
      </c>
      <c r="M1247" s="45">
        <v>79</v>
      </c>
      <c r="N1247" s="27">
        <v>123650000</v>
      </c>
      <c r="O1247" s="27">
        <v>5174181</v>
      </c>
      <c r="P1247" s="37">
        <f>IF(I1247=0,0,H1247/I1247)</f>
        <v>0</v>
      </c>
    </row>
    <row r="1248">
      <c r="A1248" s="24" t="str">
        <v>2025-10</v>
      </c>
      <c r="B1248" s="24" t="str">
        <v>비교 반영</v>
      </c>
      <c r="C1248" s="24" t="str">
        <v>성남시 분당구</v>
      </c>
      <c r="D1248" s="24" t="str">
        <v>다가구 매매</v>
      </c>
      <c r="E1248" s="26">
        <v>11</v>
      </c>
      <c r="F1248" s="26">
        <v>11</v>
      </c>
      <c r="G1248" s="26">
        <v>0</v>
      </c>
      <c r="H1248" s="26">
        <v>0</v>
      </c>
      <c r="I1248" s="26">
        <f>G1248+H1248</f>
        <v>0</v>
      </c>
      <c r="J1248" s="26">
        <f>SUM(F1248:H1248)</f>
        <v>11</v>
      </c>
      <c r="K1248" s="26">
        <f>E1248-J1248</f>
        <v>0</v>
      </c>
      <c r="L1248" s="27">
        <v>27153310000</v>
      </c>
      <c r="M1248" s="45">
        <v>3823</v>
      </c>
      <c r="N1248" s="27">
        <v>2468482727</v>
      </c>
      <c r="O1248" s="27">
        <v>23479729</v>
      </c>
      <c r="P1248" s="37">
        <f>IF(I1248=0,0,H1248/I1248)</f>
        <v>0</v>
      </c>
    </row>
    <row r="1249">
      <c r="A1249" s="24" t="str">
        <v>2025-10</v>
      </c>
      <c r="B1249" s="24" t="str">
        <v>비교 반영</v>
      </c>
      <c r="C1249" s="24" t="str">
        <v>성남시 분당구</v>
      </c>
      <c r="D1249" s="24" t="str">
        <v>다가구 전월세</v>
      </c>
      <c r="E1249" s="26">
        <v>449</v>
      </c>
      <c r="F1249" s="26">
        <v>0</v>
      </c>
      <c r="G1249" s="26">
        <v>105</v>
      </c>
      <c r="H1249" s="26">
        <v>344</v>
      </c>
      <c r="I1249" s="26">
        <f>G1249+H1249</f>
        <v>449</v>
      </c>
      <c r="J1249" s="26">
        <f>SUM(F1249:H1249)</f>
        <v>449</v>
      </c>
      <c r="K1249" s="26">
        <f>E1249-J1249</f>
        <v>0</v>
      </c>
      <c r="L1249" s="27">
        <v>49881570000</v>
      </c>
      <c r="M1249" s="45">
        <v>22651.365</v>
      </c>
      <c r="N1249" s="27">
        <v>111094811</v>
      </c>
      <c r="O1249" s="27">
        <v>7279815</v>
      </c>
      <c r="P1249" s="37">
        <f>IF(I1249=0,0,H1249/I1249)</f>
        <v>0.7661469933184856</v>
      </c>
    </row>
    <row r="1250">
      <c r="A1250" s="24" t="str">
        <v>2025-10</v>
      </c>
      <c r="B1250" s="24" t="str">
        <v>비교 반영</v>
      </c>
      <c r="C1250" s="24" t="str">
        <v>성남시 분당구</v>
      </c>
      <c r="D1250" s="24" t="str">
        <v>다세대 매매</v>
      </c>
      <c r="E1250" s="26">
        <v>34</v>
      </c>
      <c r="F1250" s="26">
        <v>34</v>
      </c>
      <c r="G1250" s="26">
        <v>0</v>
      </c>
      <c r="H1250" s="26">
        <v>0</v>
      </c>
      <c r="I1250" s="26">
        <f>G1250+H1250</f>
        <v>0</v>
      </c>
      <c r="J1250" s="26">
        <f>SUM(F1250:H1250)</f>
        <v>34</v>
      </c>
      <c r="K1250" s="26">
        <f>E1250-J1250</f>
        <v>0</v>
      </c>
      <c r="L1250" s="27">
        <v>33447000000</v>
      </c>
      <c r="M1250" s="45">
        <v>3428.068</v>
      </c>
      <c r="N1250" s="27">
        <v>983735294</v>
      </c>
      <c r="O1250" s="27">
        <v>32253908</v>
      </c>
      <c r="P1250" s="37">
        <f>IF(I1250=0,0,H1250/I1250)</f>
        <v>0</v>
      </c>
    </row>
    <row r="1251">
      <c r="A1251" s="24" t="str">
        <v>2025-10</v>
      </c>
      <c r="B1251" s="24" t="str">
        <v>비교 반영</v>
      </c>
      <c r="C1251" s="24" t="str">
        <v>성남시 분당구</v>
      </c>
      <c r="D1251" s="24" t="str">
        <v>다세대 전월세</v>
      </c>
      <c r="E1251" s="26">
        <v>101</v>
      </c>
      <c r="F1251" s="26">
        <v>0</v>
      </c>
      <c r="G1251" s="26">
        <v>64</v>
      </c>
      <c r="H1251" s="26">
        <v>37</v>
      </c>
      <c r="I1251" s="26">
        <f>G1251+H1251</f>
        <v>101</v>
      </c>
      <c r="J1251" s="26">
        <f>SUM(F1251:H1251)</f>
        <v>101</v>
      </c>
      <c r="K1251" s="26">
        <f>E1251-J1251</f>
        <v>0</v>
      </c>
      <c r="L1251" s="27">
        <v>41831500000</v>
      </c>
      <c r="M1251" s="45">
        <v>8783.205</v>
      </c>
      <c r="N1251" s="27">
        <v>414173267</v>
      </c>
      <c r="O1251" s="27">
        <v>15744360</v>
      </c>
      <c r="P1251" s="37">
        <f>IF(I1251=0,0,H1251/I1251)</f>
        <v>0.36633663366336633</v>
      </c>
    </row>
    <row r="1252">
      <c r="A1252" s="24" t="str">
        <v>2025-10</v>
      </c>
      <c r="B1252" s="24" t="str">
        <v>비교 반영</v>
      </c>
      <c r="C1252" s="24" t="str">
        <v>성남시 분당구</v>
      </c>
      <c r="D1252" s="24" t="str">
        <v>상가</v>
      </c>
      <c r="E1252" s="26">
        <v>83</v>
      </c>
      <c r="F1252" s="26">
        <v>83</v>
      </c>
      <c r="G1252" s="26">
        <v>0</v>
      </c>
      <c r="H1252" s="26">
        <v>0</v>
      </c>
      <c r="I1252" s="26">
        <f>G1252+H1252</f>
        <v>0</v>
      </c>
      <c r="J1252" s="26">
        <f>SUM(F1252:H1252)</f>
        <v>83</v>
      </c>
      <c r="K1252" s="26">
        <f>E1252-J1252</f>
        <v>0</v>
      </c>
      <c r="L1252" s="27">
        <v>99882000000</v>
      </c>
      <c r="M1252" s="45">
        <v>17084.51</v>
      </c>
      <c r="N1252" s="27">
        <v>1203397590</v>
      </c>
      <c r="O1252" s="27">
        <v>19326771</v>
      </c>
      <c r="P1252" s="37">
        <f>IF(I1252=0,0,H1252/I1252)</f>
        <v>0</v>
      </c>
    </row>
    <row r="1253">
      <c r="A1253" s="24" t="str">
        <v>2025-10</v>
      </c>
      <c r="B1253" s="24" t="str">
        <v>비교 반영</v>
      </c>
      <c r="C1253" s="24" t="str">
        <v>성남시 분당구</v>
      </c>
      <c r="D1253" s="24" t="str">
        <v>아파트 매매</v>
      </c>
      <c r="E1253" s="26">
        <v>635</v>
      </c>
      <c r="F1253" s="26">
        <v>635</v>
      </c>
      <c r="G1253" s="26">
        <v>0</v>
      </c>
      <c r="H1253" s="26">
        <v>0</v>
      </c>
      <c r="I1253" s="26">
        <f>G1253+H1253</f>
        <v>0</v>
      </c>
      <c r="J1253" s="26">
        <f>SUM(F1253:H1253)</f>
        <v>635</v>
      </c>
      <c r="K1253" s="26">
        <f>E1253-J1253</f>
        <v>0</v>
      </c>
      <c r="L1253" s="27">
        <v>983093400000</v>
      </c>
      <c r="M1253" s="45">
        <v>55427.395</v>
      </c>
      <c r="N1253" s="27">
        <v>1548178583</v>
      </c>
      <c r="O1253" s="27">
        <v>58633378</v>
      </c>
      <c r="P1253" s="37">
        <f>IF(I1253=0,0,H1253/I1253)</f>
        <v>0</v>
      </c>
    </row>
    <row r="1254">
      <c r="A1254" s="24" t="str">
        <v>2025-10</v>
      </c>
      <c r="B1254" s="24" t="str">
        <v>비교 반영</v>
      </c>
      <c r="C1254" s="24" t="str">
        <v>성남시 분당구</v>
      </c>
      <c r="D1254" s="24" t="str">
        <v>아파트 전월세</v>
      </c>
      <c r="E1254" s="26">
        <v>1367</v>
      </c>
      <c r="F1254" s="26">
        <v>0</v>
      </c>
      <c r="G1254" s="26">
        <v>840</v>
      </c>
      <c r="H1254" s="26">
        <v>527</v>
      </c>
      <c r="I1254" s="26">
        <f>G1254+H1254</f>
        <v>1367</v>
      </c>
      <c r="J1254" s="26">
        <f>SUM(F1254:H1254)</f>
        <v>1367</v>
      </c>
      <c r="K1254" s="26">
        <f>E1254-J1254</f>
        <v>0</v>
      </c>
      <c r="L1254" s="27">
        <v>713994010000</v>
      </c>
      <c r="M1254" s="45">
        <v>114015.238</v>
      </c>
      <c r="N1254" s="27">
        <v>522307249</v>
      </c>
      <c r="O1254" s="27">
        <v>20701713</v>
      </c>
      <c r="P1254" s="37">
        <f>IF(I1254=0,0,H1254/I1254)</f>
        <v>0.38551572787125093</v>
      </c>
    </row>
    <row r="1255">
      <c r="A1255" s="24" t="str">
        <v>2025-10</v>
      </c>
      <c r="B1255" s="24" t="str">
        <v>비교 반영</v>
      </c>
      <c r="C1255" s="24" t="str">
        <v>성남시 분당구</v>
      </c>
      <c r="D1255" s="24" t="str">
        <v>오피스텔 매매</v>
      </c>
      <c r="E1255" s="26">
        <v>122</v>
      </c>
      <c r="F1255" s="26">
        <v>122</v>
      </c>
      <c r="G1255" s="26">
        <v>0</v>
      </c>
      <c r="H1255" s="26">
        <v>0</v>
      </c>
      <c r="I1255" s="26">
        <f>G1255+H1255</f>
        <v>0</v>
      </c>
      <c r="J1255" s="26">
        <f>SUM(F1255:H1255)</f>
        <v>122</v>
      </c>
      <c r="K1255" s="26">
        <f>E1255-J1255</f>
        <v>0</v>
      </c>
      <c r="L1255" s="27">
        <v>60582380000</v>
      </c>
      <c r="M1255" s="45">
        <v>7063.129</v>
      </c>
      <c r="N1255" s="27">
        <v>496576885</v>
      </c>
      <c r="O1255" s="27">
        <v>28354618</v>
      </c>
      <c r="P1255" s="37">
        <f>IF(I1255=0,0,H1255/I1255)</f>
        <v>0</v>
      </c>
    </row>
    <row r="1256">
      <c r="A1256" s="24" t="str">
        <v>2025-10</v>
      </c>
      <c r="B1256" s="24" t="str">
        <v>비교 반영</v>
      </c>
      <c r="C1256" s="24" t="str">
        <v>성남시 분당구</v>
      </c>
      <c r="D1256" s="24" t="str">
        <v>오피스텔 전월세</v>
      </c>
      <c r="E1256" s="26">
        <v>481</v>
      </c>
      <c r="F1256" s="26">
        <v>0</v>
      </c>
      <c r="G1256" s="26">
        <v>136</v>
      </c>
      <c r="H1256" s="26">
        <v>345</v>
      </c>
      <c r="I1256" s="26">
        <f>G1256+H1256</f>
        <v>481</v>
      </c>
      <c r="J1256" s="26">
        <f>SUM(F1256:H1256)</f>
        <v>481</v>
      </c>
      <c r="K1256" s="26">
        <f>E1256-J1256</f>
        <v>0</v>
      </c>
      <c r="L1256" s="27">
        <v>66616240000</v>
      </c>
      <c r="M1256" s="45">
        <v>19786.27</v>
      </c>
      <c r="N1256" s="27">
        <v>138495301</v>
      </c>
      <c r="O1256" s="27">
        <v>11129888</v>
      </c>
      <c r="P1256" s="37">
        <f>IF(I1256=0,0,H1256/I1256)</f>
        <v>0.7172557172557172</v>
      </c>
    </row>
    <row r="1257">
      <c r="A1257" s="24" t="str">
        <v>2025-10</v>
      </c>
      <c r="B1257" s="24" t="str">
        <v>비교 반영</v>
      </c>
      <c r="C1257" s="24" t="str">
        <v>성남시 분당구</v>
      </c>
      <c r="D1257" s="24" t="str">
        <v>토지</v>
      </c>
      <c r="E1257" s="26">
        <v>77</v>
      </c>
      <c r="F1257" s="26">
        <v>77</v>
      </c>
      <c r="G1257" s="26">
        <v>0</v>
      </c>
      <c r="H1257" s="26">
        <v>0</v>
      </c>
      <c r="I1257" s="26">
        <f>G1257+H1257</f>
        <v>0</v>
      </c>
      <c r="J1257" s="26">
        <f>SUM(F1257:H1257)</f>
        <v>77</v>
      </c>
      <c r="K1257" s="26">
        <f>E1257-J1257</f>
        <v>0</v>
      </c>
      <c r="L1257" s="27">
        <v>53199200000</v>
      </c>
      <c r="M1257" s="45">
        <v>43419.28</v>
      </c>
      <c r="N1257" s="27">
        <v>690898701</v>
      </c>
      <c r="O1257" s="27">
        <v>4050392</v>
      </c>
      <c r="P1257" s="37">
        <f>IF(I1257=0,0,H1257/I1257)</f>
        <v>0</v>
      </c>
    </row>
    <row r="1258">
      <c r="A1258" s="24" t="str">
        <v>2025-10</v>
      </c>
      <c r="B1258" s="24" t="str">
        <v>비교 반영</v>
      </c>
      <c r="C1258" s="24" t="str">
        <v>성남시 수정구</v>
      </c>
      <c r="D1258" s="24" t="str">
        <v>공장창고</v>
      </c>
      <c r="E1258" s="26">
        <v>1</v>
      </c>
      <c r="F1258" s="26">
        <v>1</v>
      </c>
      <c r="G1258" s="26">
        <v>0</v>
      </c>
      <c r="H1258" s="26">
        <v>0</v>
      </c>
      <c r="I1258" s="26">
        <f>G1258+H1258</f>
        <v>0</v>
      </c>
      <c r="J1258" s="26">
        <f>SUM(F1258:H1258)</f>
        <v>1</v>
      </c>
      <c r="K1258" s="26">
        <f>E1258-J1258</f>
        <v>0</v>
      </c>
      <c r="L1258" s="27">
        <v>5000000</v>
      </c>
      <c r="M1258" s="45">
        <v>52.87</v>
      </c>
      <c r="N1258" s="27">
        <v>5000000</v>
      </c>
      <c r="O1258" s="27">
        <v>312633</v>
      </c>
      <c r="P1258" s="37">
        <f>IF(I1258=0,0,H1258/I1258)</f>
        <v>0</v>
      </c>
    </row>
    <row r="1259">
      <c r="A1259" s="24" t="str">
        <v>2025-10</v>
      </c>
      <c r="B1259" s="24" t="str">
        <v>비교 반영</v>
      </c>
      <c r="C1259" s="24" t="str">
        <v>성남시 수정구</v>
      </c>
      <c r="D1259" s="24" t="str">
        <v>다가구 매매</v>
      </c>
      <c r="E1259" s="26">
        <v>64</v>
      </c>
      <c r="F1259" s="26">
        <v>64</v>
      </c>
      <c r="G1259" s="26">
        <v>0</v>
      </c>
      <c r="H1259" s="26">
        <v>0</v>
      </c>
      <c r="I1259" s="26">
        <f>G1259+H1259</f>
        <v>0</v>
      </c>
      <c r="J1259" s="26">
        <f>SUM(F1259:H1259)</f>
        <v>64</v>
      </c>
      <c r="K1259" s="26">
        <f>E1259-J1259</f>
        <v>0</v>
      </c>
      <c r="L1259" s="27">
        <v>45483570000</v>
      </c>
      <c r="M1259" s="45">
        <v>8606.31</v>
      </c>
      <c r="N1259" s="27">
        <v>710680781</v>
      </c>
      <c r="O1259" s="27">
        <v>17470775</v>
      </c>
      <c r="P1259" s="37">
        <f>IF(I1259=0,0,H1259/I1259)</f>
        <v>0</v>
      </c>
    </row>
    <row r="1260">
      <c r="A1260" s="24" t="str">
        <v>2025-10</v>
      </c>
      <c r="B1260" s="24" t="str">
        <v>비교 반영</v>
      </c>
      <c r="C1260" s="24" t="str">
        <v>성남시 수정구</v>
      </c>
      <c r="D1260" s="24" t="str">
        <v>다가구 전월세</v>
      </c>
      <c r="E1260" s="26">
        <v>556</v>
      </c>
      <c r="F1260" s="26">
        <v>0</v>
      </c>
      <c r="G1260" s="26">
        <v>206</v>
      </c>
      <c r="H1260" s="26">
        <v>350</v>
      </c>
      <c r="I1260" s="26">
        <f>G1260+H1260</f>
        <v>556</v>
      </c>
      <c r="J1260" s="26">
        <f>SUM(F1260:H1260)</f>
        <v>556</v>
      </c>
      <c r="K1260" s="26">
        <f>E1260-J1260</f>
        <v>0</v>
      </c>
      <c r="L1260" s="27">
        <v>45040540000</v>
      </c>
      <c r="M1260" s="45">
        <v>24488.393</v>
      </c>
      <c r="N1260" s="27">
        <v>81008165</v>
      </c>
      <c r="O1260" s="27">
        <v>6080201</v>
      </c>
      <c r="P1260" s="37">
        <f>IF(I1260=0,0,H1260/I1260)</f>
        <v>0.6294964028776978</v>
      </c>
    </row>
    <row r="1261">
      <c r="A1261" s="24" t="str">
        <v>2025-10</v>
      </c>
      <c r="B1261" s="24" t="str">
        <v>비교 반영</v>
      </c>
      <c r="C1261" s="24" t="str">
        <v>성남시 수정구</v>
      </c>
      <c r="D1261" s="24" t="str">
        <v>다세대 매매</v>
      </c>
      <c r="E1261" s="26">
        <v>52</v>
      </c>
      <c r="F1261" s="26">
        <v>52</v>
      </c>
      <c r="G1261" s="26">
        <v>0</v>
      </c>
      <c r="H1261" s="26">
        <v>0</v>
      </c>
      <c r="I1261" s="26">
        <f>G1261+H1261</f>
        <v>0</v>
      </c>
      <c r="J1261" s="26">
        <f>SUM(F1261:H1261)</f>
        <v>52</v>
      </c>
      <c r="K1261" s="26">
        <f>E1261-J1261</f>
        <v>0</v>
      </c>
      <c r="L1261" s="27">
        <v>17394500000</v>
      </c>
      <c r="M1261" s="45">
        <v>2611.735</v>
      </c>
      <c r="N1261" s="27">
        <v>334509615</v>
      </c>
      <c r="O1261" s="27">
        <v>22016965</v>
      </c>
      <c r="P1261" s="37">
        <f>IF(I1261=0,0,H1261/I1261)</f>
        <v>0</v>
      </c>
    </row>
    <row r="1262">
      <c r="A1262" s="24" t="str">
        <v>2025-10</v>
      </c>
      <c r="B1262" s="24" t="str">
        <v>비교 반영</v>
      </c>
      <c r="C1262" s="24" t="str">
        <v>성남시 수정구</v>
      </c>
      <c r="D1262" s="24" t="str">
        <v>다세대 전월세</v>
      </c>
      <c r="E1262" s="26">
        <v>72</v>
      </c>
      <c r="F1262" s="26">
        <v>0</v>
      </c>
      <c r="G1262" s="26">
        <v>41</v>
      </c>
      <c r="H1262" s="26">
        <v>31</v>
      </c>
      <c r="I1262" s="26">
        <f>G1262+H1262</f>
        <v>72</v>
      </c>
      <c r="J1262" s="26">
        <f>SUM(F1262:H1262)</f>
        <v>72</v>
      </c>
      <c r="K1262" s="26">
        <f>E1262-J1262</f>
        <v>0</v>
      </c>
      <c r="L1262" s="27">
        <v>10385060000</v>
      </c>
      <c r="M1262" s="45">
        <v>3893.94</v>
      </c>
      <c r="N1262" s="27">
        <v>144236944</v>
      </c>
      <c r="O1262" s="27">
        <v>8816462</v>
      </c>
      <c r="P1262" s="37">
        <f>IF(I1262=0,0,H1262/I1262)</f>
        <v>0.4305555555555556</v>
      </c>
    </row>
    <row r="1263">
      <c r="A1263" s="24" t="str">
        <v>2025-10</v>
      </c>
      <c r="B1263" s="24" t="str">
        <v>비교 반영</v>
      </c>
      <c r="C1263" s="24" t="str">
        <v>성남시 수정구</v>
      </c>
      <c r="D1263" s="24" t="str">
        <v>분양권</v>
      </c>
      <c r="E1263" s="26">
        <v>15</v>
      </c>
      <c r="F1263" s="26">
        <v>15</v>
      </c>
      <c r="G1263" s="26">
        <v>0</v>
      </c>
      <c r="H1263" s="26">
        <v>0</v>
      </c>
      <c r="I1263" s="26">
        <f>G1263+H1263</f>
        <v>0</v>
      </c>
      <c r="J1263" s="26">
        <f>SUM(F1263:H1263)</f>
        <v>15</v>
      </c>
      <c r="K1263" s="26">
        <f>E1263-J1263</f>
        <v>0</v>
      </c>
      <c r="L1263" s="27">
        <v>15817380000</v>
      </c>
      <c r="M1263" s="45">
        <v>946.68</v>
      </c>
      <c r="N1263" s="27">
        <v>1054492000</v>
      </c>
      <c r="O1263" s="27">
        <v>55233931</v>
      </c>
      <c r="P1263" s="37">
        <f>IF(I1263=0,0,H1263/I1263)</f>
        <v>0</v>
      </c>
    </row>
    <row r="1264">
      <c r="A1264" s="24" t="str">
        <v>2025-10</v>
      </c>
      <c r="B1264" s="24" t="str">
        <v>비교 반영</v>
      </c>
      <c r="C1264" s="24" t="str">
        <v>성남시 수정구</v>
      </c>
      <c r="D1264" s="24" t="str">
        <v>상가</v>
      </c>
      <c r="E1264" s="26">
        <v>14</v>
      </c>
      <c r="F1264" s="26">
        <v>14</v>
      </c>
      <c r="G1264" s="26">
        <v>0</v>
      </c>
      <c r="H1264" s="26">
        <v>0</v>
      </c>
      <c r="I1264" s="26">
        <f>G1264+H1264</f>
        <v>0</v>
      </c>
      <c r="J1264" s="26">
        <f>SUM(F1264:H1264)</f>
        <v>14</v>
      </c>
      <c r="K1264" s="26">
        <f>E1264-J1264</f>
        <v>0</v>
      </c>
      <c r="L1264" s="27">
        <v>14914800000</v>
      </c>
      <c r="M1264" s="45">
        <v>1836.45</v>
      </c>
      <c r="N1264" s="27">
        <v>1065342857</v>
      </c>
      <c r="O1264" s="27">
        <v>26848061</v>
      </c>
      <c r="P1264" s="37">
        <f>IF(I1264=0,0,H1264/I1264)</f>
        <v>0</v>
      </c>
    </row>
    <row r="1265">
      <c r="A1265" s="24" t="str">
        <v>2025-10</v>
      </c>
      <c r="B1265" s="24" t="str">
        <v>비교 반영</v>
      </c>
      <c r="C1265" s="24" t="str">
        <v>성남시 수정구</v>
      </c>
      <c r="D1265" s="24" t="str">
        <v>아파트 매매</v>
      </c>
      <c r="E1265" s="26">
        <v>214</v>
      </c>
      <c r="F1265" s="26">
        <v>214</v>
      </c>
      <c r="G1265" s="26">
        <v>0</v>
      </c>
      <c r="H1265" s="26">
        <v>0</v>
      </c>
      <c r="I1265" s="26">
        <f>G1265+H1265</f>
        <v>0</v>
      </c>
      <c r="J1265" s="26">
        <f>SUM(F1265:H1265)</f>
        <v>214</v>
      </c>
      <c r="K1265" s="26">
        <f>E1265-J1265</f>
        <v>0</v>
      </c>
      <c r="L1265" s="27">
        <v>253253000000</v>
      </c>
      <c r="M1265" s="45">
        <v>16618.276</v>
      </c>
      <c r="N1265" s="27">
        <v>1183425234</v>
      </c>
      <c r="O1265" s="27">
        <v>50378269</v>
      </c>
      <c r="P1265" s="37">
        <f>IF(I1265=0,0,H1265/I1265)</f>
        <v>0</v>
      </c>
    </row>
    <row r="1266">
      <c r="A1266" s="24" t="str">
        <v>2025-10</v>
      </c>
      <c r="B1266" s="24" t="str">
        <v>비교 반영</v>
      </c>
      <c r="C1266" s="24" t="str">
        <v>성남시 수정구</v>
      </c>
      <c r="D1266" s="24" t="str">
        <v>아파트 전월세</v>
      </c>
      <c r="E1266" s="26">
        <v>580</v>
      </c>
      <c r="F1266" s="26">
        <v>0</v>
      </c>
      <c r="G1266" s="26">
        <v>320</v>
      </c>
      <c r="H1266" s="26">
        <v>260</v>
      </c>
      <c r="I1266" s="26">
        <f>G1266+H1266</f>
        <v>580</v>
      </c>
      <c r="J1266" s="26">
        <f>SUM(F1266:H1266)</f>
        <v>580</v>
      </c>
      <c r="K1266" s="26">
        <f>E1266-J1266</f>
        <v>0</v>
      </c>
      <c r="L1266" s="27">
        <v>219068580000</v>
      </c>
      <c r="M1266" s="45">
        <v>36804.89</v>
      </c>
      <c r="N1266" s="27">
        <v>377704448</v>
      </c>
      <c r="O1266" s="27">
        <v>19676560</v>
      </c>
      <c r="P1266" s="37">
        <f>IF(I1266=0,0,H1266/I1266)</f>
        <v>0.4482758620689655</v>
      </c>
    </row>
    <row r="1267">
      <c r="A1267" s="24" t="str">
        <v>2025-10</v>
      </c>
      <c r="B1267" s="24" t="str">
        <v>비교 반영</v>
      </c>
      <c r="C1267" s="24" t="str">
        <v>성남시 수정구</v>
      </c>
      <c r="D1267" s="24" t="str">
        <v>오피스텔 매매</v>
      </c>
      <c r="E1267" s="26">
        <v>16</v>
      </c>
      <c r="F1267" s="26">
        <v>16</v>
      </c>
      <c r="G1267" s="26">
        <v>0</v>
      </c>
      <c r="H1267" s="26">
        <v>0</v>
      </c>
      <c r="I1267" s="26">
        <f>G1267+H1267</f>
        <v>0</v>
      </c>
      <c r="J1267" s="26">
        <f>SUM(F1267:H1267)</f>
        <v>16</v>
      </c>
      <c r="K1267" s="26">
        <f>E1267-J1267</f>
        <v>0</v>
      </c>
      <c r="L1267" s="27">
        <v>4967000000</v>
      </c>
      <c r="M1267" s="45">
        <v>654.207</v>
      </c>
      <c r="N1267" s="27">
        <v>310437500</v>
      </c>
      <c r="O1267" s="27">
        <v>25098836</v>
      </c>
      <c r="P1267" s="37">
        <f>IF(I1267=0,0,H1267/I1267)</f>
        <v>0</v>
      </c>
    </row>
    <row r="1268">
      <c r="A1268" s="24" t="str">
        <v>2025-10</v>
      </c>
      <c r="B1268" s="24" t="str">
        <v>비교 반영</v>
      </c>
      <c r="C1268" s="24" t="str">
        <v>성남시 수정구</v>
      </c>
      <c r="D1268" s="24" t="str">
        <v>오피스텔 전월세</v>
      </c>
      <c r="E1268" s="26">
        <v>93</v>
      </c>
      <c r="F1268" s="26">
        <v>0</v>
      </c>
      <c r="G1268" s="26">
        <v>30</v>
      </c>
      <c r="H1268" s="26">
        <v>63</v>
      </c>
      <c r="I1268" s="26">
        <f>G1268+H1268</f>
        <v>93</v>
      </c>
      <c r="J1268" s="26">
        <f>SUM(F1268:H1268)</f>
        <v>93</v>
      </c>
      <c r="K1268" s="26">
        <f>E1268-J1268</f>
        <v>0</v>
      </c>
      <c r="L1268" s="27">
        <v>14864000000</v>
      </c>
      <c r="M1268" s="45">
        <v>3720.36</v>
      </c>
      <c r="N1268" s="27">
        <v>159827957</v>
      </c>
      <c r="O1268" s="27">
        <v>13207643</v>
      </c>
      <c r="P1268" s="37">
        <f>IF(I1268=0,0,H1268/I1268)</f>
        <v>0.6774193548387096</v>
      </c>
    </row>
    <row r="1269">
      <c r="A1269" s="24" t="str">
        <v>2025-10</v>
      </c>
      <c r="B1269" s="24" t="str">
        <v>비교 반영</v>
      </c>
      <c r="C1269" s="24" t="str">
        <v>성남시 수정구</v>
      </c>
      <c r="D1269" s="24" t="str">
        <v>토지</v>
      </c>
      <c r="E1269" s="26">
        <v>42</v>
      </c>
      <c r="F1269" s="26">
        <v>42</v>
      </c>
      <c r="G1269" s="26">
        <v>0</v>
      </c>
      <c r="H1269" s="26">
        <v>0</v>
      </c>
      <c r="I1269" s="26">
        <f>G1269+H1269</f>
        <v>0</v>
      </c>
      <c r="J1269" s="26">
        <f>SUM(F1269:H1269)</f>
        <v>42</v>
      </c>
      <c r="K1269" s="26">
        <f>E1269-J1269</f>
        <v>0</v>
      </c>
      <c r="L1269" s="27">
        <v>34145480000</v>
      </c>
      <c r="M1269" s="45">
        <v>32040.78</v>
      </c>
      <c r="N1269" s="27">
        <v>812987619</v>
      </c>
      <c r="O1269" s="27">
        <v>3522936</v>
      </c>
      <c r="P1269" s="37">
        <f>IF(I1269=0,0,H1269/I1269)</f>
        <v>0</v>
      </c>
    </row>
    <row r="1270">
      <c r="A1270" s="24" t="str">
        <v>2025-10</v>
      </c>
      <c r="B1270" s="24" t="str">
        <v>비교 반영</v>
      </c>
      <c r="C1270" s="24" t="str">
        <v>성남시 중원구</v>
      </c>
      <c r="D1270" s="24" t="str">
        <v>공장창고</v>
      </c>
      <c r="E1270" s="26">
        <v>15</v>
      </c>
      <c r="F1270" s="26">
        <v>15</v>
      </c>
      <c r="G1270" s="26">
        <v>0</v>
      </c>
      <c r="H1270" s="26">
        <v>0</v>
      </c>
      <c r="I1270" s="26">
        <f>G1270+H1270</f>
        <v>0</v>
      </c>
      <c r="J1270" s="26">
        <f>SUM(F1270:H1270)</f>
        <v>15</v>
      </c>
      <c r="K1270" s="26">
        <f>E1270-J1270</f>
        <v>0</v>
      </c>
      <c r="L1270" s="27">
        <v>8403870000</v>
      </c>
      <c r="M1270" s="45">
        <v>2317.02</v>
      </c>
      <c r="N1270" s="27">
        <v>560258000</v>
      </c>
      <c r="O1270" s="27">
        <v>11990137</v>
      </c>
      <c r="P1270" s="37">
        <f>IF(I1270=0,0,H1270/I1270)</f>
        <v>0</v>
      </c>
    </row>
    <row r="1271">
      <c r="A1271" s="24" t="str">
        <v>2025-10</v>
      </c>
      <c r="B1271" s="24" t="str">
        <v>비교 반영</v>
      </c>
      <c r="C1271" s="24" t="str">
        <v>성남시 중원구</v>
      </c>
      <c r="D1271" s="24" t="str">
        <v>다가구 매매</v>
      </c>
      <c r="E1271" s="26">
        <v>19</v>
      </c>
      <c r="F1271" s="26">
        <v>19</v>
      </c>
      <c r="G1271" s="26">
        <v>0</v>
      </c>
      <c r="H1271" s="26">
        <v>0</v>
      </c>
      <c r="I1271" s="26">
        <f>G1271+H1271</f>
        <v>0</v>
      </c>
      <c r="J1271" s="26">
        <f>SUM(F1271:H1271)</f>
        <v>19</v>
      </c>
      <c r="K1271" s="26">
        <f>E1271-J1271</f>
        <v>0</v>
      </c>
      <c r="L1271" s="27">
        <v>12767000000</v>
      </c>
      <c r="M1271" s="45">
        <v>2891.53</v>
      </c>
      <c r="N1271" s="27">
        <v>671947368</v>
      </c>
      <c r="O1271" s="27">
        <v>14596064</v>
      </c>
      <c r="P1271" s="37">
        <f>IF(I1271=0,0,H1271/I1271)</f>
        <v>0</v>
      </c>
    </row>
    <row r="1272">
      <c r="A1272" s="24" t="str">
        <v>2025-10</v>
      </c>
      <c r="B1272" s="24" t="str">
        <v>비교 반영</v>
      </c>
      <c r="C1272" s="24" t="str">
        <v>성남시 중원구</v>
      </c>
      <c r="D1272" s="24" t="str">
        <v>다가구 전월세</v>
      </c>
      <c r="E1272" s="26">
        <v>242</v>
      </c>
      <c r="F1272" s="26">
        <v>0</v>
      </c>
      <c r="G1272" s="26">
        <v>72</v>
      </c>
      <c r="H1272" s="26">
        <v>170</v>
      </c>
      <c r="I1272" s="26">
        <f>G1272+H1272</f>
        <v>242</v>
      </c>
      <c r="J1272" s="26">
        <f>SUM(F1272:H1272)</f>
        <v>242</v>
      </c>
      <c r="K1272" s="26">
        <f>E1272-J1272</f>
        <v>0</v>
      </c>
      <c r="L1272" s="27">
        <v>14175360000</v>
      </c>
      <c r="M1272" s="45">
        <v>11300.52</v>
      </c>
      <c r="N1272" s="27">
        <v>58575868</v>
      </c>
      <c r="O1272" s="27">
        <v>4146773</v>
      </c>
      <c r="P1272" s="37">
        <f>IF(I1272=0,0,H1272/I1272)</f>
        <v>0.7024793388429752</v>
      </c>
    </row>
    <row r="1273">
      <c r="A1273" s="24" t="str">
        <v>2025-10</v>
      </c>
      <c r="B1273" s="24" t="str">
        <v>비교 반영</v>
      </c>
      <c r="C1273" s="24" t="str">
        <v>성남시 중원구</v>
      </c>
      <c r="D1273" s="24" t="str">
        <v>다세대 매매</v>
      </c>
      <c r="E1273" s="26">
        <v>54</v>
      </c>
      <c r="F1273" s="26">
        <v>54</v>
      </c>
      <c r="G1273" s="26">
        <v>0</v>
      </c>
      <c r="H1273" s="26">
        <v>0</v>
      </c>
      <c r="I1273" s="26">
        <f>G1273+H1273</f>
        <v>0</v>
      </c>
      <c r="J1273" s="26">
        <f>SUM(F1273:H1273)</f>
        <v>54</v>
      </c>
      <c r="K1273" s="26">
        <f>E1273-J1273</f>
        <v>0</v>
      </c>
      <c r="L1273" s="27">
        <v>13820000000</v>
      </c>
      <c r="M1273" s="45">
        <v>2724.338</v>
      </c>
      <c r="N1273" s="27">
        <v>255925926</v>
      </c>
      <c r="O1273" s="27">
        <v>16769560</v>
      </c>
      <c r="P1273" s="37">
        <f>IF(I1273=0,0,H1273/I1273)</f>
        <v>0</v>
      </c>
    </row>
    <row r="1274">
      <c r="A1274" s="24" t="str">
        <v>2025-10</v>
      </c>
      <c r="B1274" s="24" t="str">
        <v>비교 반영</v>
      </c>
      <c r="C1274" s="24" t="str">
        <v>성남시 중원구</v>
      </c>
      <c r="D1274" s="24" t="str">
        <v>다세대 전월세</v>
      </c>
      <c r="E1274" s="26">
        <v>150</v>
      </c>
      <c r="F1274" s="26">
        <v>0</v>
      </c>
      <c r="G1274" s="26">
        <v>105</v>
      </c>
      <c r="H1274" s="26">
        <v>45</v>
      </c>
      <c r="I1274" s="26">
        <f>G1274+H1274</f>
        <v>150</v>
      </c>
      <c r="J1274" s="26">
        <f>SUM(F1274:H1274)</f>
        <v>150</v>
      </c>
      <c r="K1274" s="26">
        <f>E1274-J1274</f>
        <v>0</v>
      </c>
      <c r="L1274" s="27">
        <v>18882410000</v>
      </c>
      <c r="M1274" s="45">
        <v>7367.746</v>
      </c>
      <c r="N1274" s="27">
        <v>125882733</v>
      </c>
      <c r="O1274" s="27">
        <v>8472223</v>
      </c>
      <c r="P1274" s="37">
        <f>IF(I1274=0,0,H1274/I1274)</f>
        <v>0.3</v>
      </c>
    </row>
    <row r="1275">
      <c r="A1275" s="24" t="str">
        <v>2025-10</v>
      </c>
      <c r="B1275" s="24" t="str">
        <v>비교 반영</v>
      </c>
      <c r="C1275" s="24" t="str">
        <v>성남시 중원구</v>
      </c>
      <c r="D1275" s="24" t="str">
        <v>분양권</v>
      </c>
      <c r="E1275" s="26">
        <v>103</v>
      </c>
      <c r="F1275" s="26">
        <v>103</v>
      </c>
      <c r="G1275" s="26">
        <v>0</v>
      </c>
      <c r="H1275" s="26">
        <v>0</v>
      </c>
      <c r="I1275" s="26">
        <f>G1275+H1275</f>
        <v>0</v>
      </c>
      <c r="J1275" s="26">
        <f>SUM(F1275:H1275)</f>
        <v>103</v>
      </c>
      <c r="K1275" s="26">
        <f>E1275-J1275</f>
        <v>0</v>
      </c>
      <c r="L1275" s="27">
        <v>108341200000</v>
      </c>
      <c r="M1275" s="45">
        <v>6698.739</v>
      </c>
      <c r="N1275" s="27">
        <v>1051856311</v>
      </c>
      <c r="O1275" s="27">
        <v>53465692</v>
      </c>
      <c r="P1275" s="37">
        <f>IF(I1275=0,0,H1275/I1275)</f>
        <v>0</v>
      </c>
    </row>
    <row r="1276">
      <c r="A1276" s="24" t="str">
        <v>2025-10</v>
      </c>
      <c r="B1276" s="24" t="str">
        <v>비교 반영</v>
      </c>
      <c r="C1276" s="24" t="str">
        <v>성남시 중원구</v>
      </c>
      <c r="D1276" s="24" t="str">
        <v>상가</v>
      </c>
      <c r="E1276" s="26">
        <v>19</v>
      </c>
      <c r="F1276" s="26">
        <v>19</v>
      </c>
      <c r="G1276" s="26">
        <v>0</v>
      </c>
      <c r="H1276" s="26">
        <v>0</v>
      </c>
      <c r="I1276" s="26">
        <f>G1276+H1276</f>
        <v>0</v>
      </c>
      <c r="J1276" s="26">
        <f>SUM(F1276:H1276)</f>
        <v>19</v>
      </c>
      <c r="K1276" s="26">
        <f>E1276-J1276</f>
        <v>0</v>
      </c>
      <c r="L1276" s="27">
        <v>3766240000</v>
      </c>
      <c r="M1276" s="45">
        <v>642.8</v>
      </c>
      <c r="N1276" s="27">
        <v>198223158</v>
      </c>
      <c r="O1276" s="27">
        <v>19368979</v>
      </c>
      <c r="P1276" s="37">
        <f>IF(I1276=0,0,H1276/I1276)</f>
        <v>0</v>
      </c>
    </row>
    <row r="1277">
      <c r="A1277" s="24" t="str">
        <v>2025-10</v>
      </c>
      <c r="B1277" s="24" t="str">
        <v>비교 반영</v>
      </c>
      <c r="C1277" s="24" t="str">
        <v>성남시 중원구</v>
      </c>
      <c r="D1277" s="24" t="str">
        <v>아파트 매매</v>
      </c>
      <c r="E1277" s="26">
        <v>182</v>
      </c>
      <c r="F1277" s="26">
        <v>182</v>
      </c>
      <c r="G1277" s="26">
        <v>0</v>
      </c>
      <c r="H1277" s="26">
        <v>0</v>
      </c>
      <c r="I1277" s="26">
        <f>G1277+H1277</f>
        <v>0</v>
      </c>
      <c r="J1277" s="26">
        <f>SUM(F1277:H1277)</f>
        <v>182</v>
      </c>
      <c r="K1277" s="26">
        <f>E1277-J1277</f>
        <v>0</v>
      </c>
      <c r="L1277" s="27">
        <v>148742300000</v>
      </c>
      <c r="M1277" s="45">
        <v>12814.105</v>
      </c>
      <c r="N1277" s="27">
        <v>817265385</v>
      </c>
      <c r="O1277" s="27">
        <v>38372563</v>
      </c>
      <c r="P1277" s="37">
        <f>IF(I1277=0,0,H1277/I1277)</f>
        <v>0</v>
      </c>
    </row>
    <row r="1278">
      <c r="A1278" s="24" t="str">
        <v>2025-10</v>
      </c>
      <c r="B1278" s="24" t="str">
        <v>비교 반영</v>
      </c>
      <c r="C1278" s="24" t="str">
        <v>성남시 중원구</v>
      </c>
      <c r="D1278" s="24" t="str">
        <v>아파트 전월세</v>
      </c>
      <c r="E1278" s="26">
        <v>256</v>
      </c>
      <c r="F1278" s="26">
        <v>0</v>
      </c>
      <c r="G1278" s="26">
        <v>151</v>
      </c>
      <c r="H1278" s="26">
        <v>105</v>
      </c>
      <c r="I1278" s="26">
        <f>G1278+H1278</f>
        <v>256</v>
      </c>
      <c r="J1278" s="26">
        <f>SUM(F1278:H1278)</f>
        <v>256</v>
      </c>
      <c r="K1278" s="26">
        <f>E1278-J1278</f>
        <v>0</v>
      </c>
      <c r="L1278" s="27">
        <v>81421320000</v>
      </c>
      <c r="M1278" s="45">
        <v>16938.268</v>
      </c>
      <c r="N1278" s="27">
        <v>318052031</v>
      </c>
      <c r="O1278" s="27">
        <v>15890726</v>
      </c>
      <c r="P1278" s="37">
        <f>IF(I1278=0,0,H1278/I1278)</f>
        <v>0.41015625</v>
      </c>
    </row>
    <row r="1279">
      <c r="A1279" s="24" t="str">
        <v>2025-10</v>
      </c>
      <c r="B1279" s="24" t="str">
        <v>비교 반영</v>
      </c>
      <c r="C1279" s="24" t="str">
        <v>성남시 중원구</v>
      </c>
      <c r="D1279" s="24" t="str">
        <v>오피스텔 매매</v>
      </c>
      <c r="E1279" s="26">
        <v>19</v>
      </c>
      <c r="F1279" s="26">
        <v>19</v>
      </c>
      <c r="G1279" s="26">
        <v>0</v>
      </c>
      <c r="H1279" s="26">
        <v>0</v>
      </c>
      <c r="I1279" s="26">
        <f>G1279+H1279</f>
        <v>0</v>
      </c>
      <c r="J1279" s="26">
        <f>SUM(F1279:H1279)</f>
        <v>19</v>
      </c>
      <c r="K1279" s="26">
        <f>E1279-J1279</f>
        <v>0</v>
      </c>
      <c r="L1279" s="27">
        <v>5278500000</v>
      </c>
      <c r="M1279" s="45">
        <v>866.969</v>
      </c>
      <c r="N1279" s="27">
        <v>277815789</v>
      </c>
      <c r="O1279" s="27">
        <v>20127117</v>
      </c>
      <c r="P1279" s="37">
        <f>IF(I1279=0,0,H1279/I1279)</f>
        <v>0</v>
      </c>
    </row>
    <row r="1280">
      <c r="A1280" s="24" t="str">
        <v>2025-10</v>
      </c>
      <c r="B1280" s="24" t="str">
        <v>비교 반영</v>
      </c>
      <c r="C1280" s="24" t="str">
        <v>성남시 중원구</v>
      </c>
      <c r="D1280" s="24" t="str">
        <v>오피스텔 전월세</v>
      </c>
      <c r="E1280" s="26">
        <v>123</v>
      </c>
      <c r="F1280" s="26">
        <v>0</v>
      </c>
      <c r="G1280" s="26">
        <v>32</v>
      </c>
      <c r="H1280" s="26">
        <v>91</v>
      </c>
      <c r="I1280" s="26">
        <f>G1280+H1280</f>
        <v>123</v>
      </c>
      <c r="J1280" s="26">
        <f>SUM(F1280:H1280)</f>
        <v>123</v>
      </c>
      <c r="K1280" s="26">
        <f>E1280-J1280</f>
        <v>0</v>
      </c>
      <c r="L1280" s="27">
        <v>14739080000</v>
      </c>
      <c r="M1280" s="45">
        <v>4348.62</v>
      </c>
      <c r="N1280" s="27">
        <v>119829919</v>
      </c>
      <c r="O1280" s="27">
        <v>11204527</v>
      </c>
      <c r="P1280" s="37">
        <f>IF(I1280=0,0,H1280/I1280)</f>
        <v>0.7398373983739838</v>
      </c>
    </row>
    <row r="1281">
      <c r="A1281" s="24" t="str">
        <v>2025-10</v>
      </c>
      <c r="B1281" s="24" t="str">
        <v>비교 반영</v>
      </c>
      <c r="C1281" s="24" t="str">
        <v>성남시 중원구</v>
      </c>
      <c r="D1281" s="24" t="str">
        <v>토지</v>
      </c>
      <c r="E1281" s="26">
        <v>27</v>
      </c>
      <c r="F1281" s="26">
        <v>27</v>
      </c>
      <c r="G1281" s="26">
        <v>0</v>
      </c>
      <c r="H1281" s="26">
        <v>0</v>
      </c>
      <c r="I1281" s="26">
        <f>G1281+H1281</f>
        <v>0</v>
      </c>
      <c r="J1281" s="26">
        <f>SUM(F1281:H1281)</f>
        <v>27</v>
      </c>
      <c r="K1281" s="26">
        <f>E1281-J1281</f>
        <v>0</v>
      </c>
      <c r="L1281" s="27">
        <v>17005000000</v>
      </c>
      <c r="M1281" s="45">
        <v>3791.01</v>
      </c>
      <c r="N1281" s="27">
        <v>629814815</v>
      </c>
      <c r="O1281" s="27">
        <v>14828469</v>
      </c>
      <c r="P1281" s="37">
        <f>IF(I1281=0,0,H1281/I1281)</f>
        <v>0</v>
      </c>
    </row>
    <row r="1282">
      <c r="A1282" s="24" t="str">
        <v>2025-10</v>
      </c>
      <c r="B1282" s="24" t="str">
        <v>비교 반영</v>
      </c>
      <c r="C1282" s="24" t="str">
        <v>수원시 권선구</v>
      </c>
      <c r="D1282" s="24" t="str">
        <v>공장창고</v>
      </c>
      <c r="E1282" s="26">
        <v>5</v>
      </c>
      <c r="F1282" s="26">
        <v>5</v>
      </c>
      <c r="G1282" s="26">
        <v>0</v>
      </c>
      <c r="H1282" s="26">
        <v>0</v>
      </c>
      <c r="I1282" s="26">
        <f>G1282+H1282</f>
        <v>0</v>
      </c>
      <c r="J1282" s="26">
        <f>SUM(F1282:H1282)</f>
        <v>5</v>
      </c>
      <c r="K1282" s="26">
        <f>E1282-J1282</f>
        <v>0</v>
      </c>
      <c r="L1282" s="27">
        <v>2536980000</v>
      </c>
      <c r="M1282" s="45">
        <v>815.01</v>
      </c>
      <c r="N1282" s="27">
        <v>507396000</v>
      </c>
      <c r="O1282" s="27">
        <v>10290316</v>
      </c>
      <c r="P1282" s="37">
        <f>IF(I1282=0,0,H1282/I1282)</f>
        <v>0</v>
      </c>
    </row>
    <row r="1283">
      <c r="A1283" s="24" t="str">
        <v>2025-10</v>
      </c>
      <c r="B1283" s="24" t="str">
        <v>비교 반영</v>
      </c>
      <c r="C1283" s="24" t="str">
        <v>수원시 권선구</v>
      </c>
      <c r="D1283" s="24" t="str">
        <v>다가구 매매</v>
      </c>
      <c r="E1283" s="26">
        <v>4</v>
      </c>
      <c r="F1283" s="26">
        <v>4</v>
      </c>
      <c r="G1283" s="26">
        <v>0</v>
      </c>
      <c r="H1283" s="26">
        <v>0</v>
      </c>
      <c r="I1283" s="26">
        <f>G1283+H1283</f>
        <v>0</v>
      </c>
      <c r="J1283" s="26">
        <f>SUM(F1283:H1283)</f>
        <v>4</v>
      </c>
      <c r="K1283" s="26">
        <f>E1283-J1283</f>
        <v>0</v>
      </c>
      <c r="L1283" s="27">
        <v>2904000000</v>
      </c>
      <c r="M1283" s="45">
        <v>1201.6</v>
      </c>
      <c r="N1283" s="27">
        <v>726000000</v>
      </c>
      <c r="O1283" s="27">
        <v>7989347</v>
      </c>
      <c r="P1283" s="37">
        <f>IF(I1283=0,0,H1283/I1283)</f>
        <v>0</v>
      </c>
    </row>
    <row r="1284">
      <c r="A1284" s="24" t="str">
        <v>2025-10</v>
      </c>
      <c r="B1284" s="24" t="str">
        <v>비교 반영</v>
      </c>
      <c r="C1284" s="24" t="str">
        <v>수원시 권선구</v>
      </c>
      <c r="D1284" s="24" t="str">
        <v>다가구 전월세</v>
      </c>
      <c r="E1284" s="26">
        <v>326</v>
      </c>
      <c r="F1284" s="26">
        <v>0</v>
      </c>
      <c r="G1284" s="26">
        <v>58</v>
      </c>
      <c r="H1284" s="26">
        <v>268</v>
      </c>
      <c r="I1284" s="26">
        <f>G1284+H1284</f>
        <v>326</v>
      </c>
      <c r="J1284" s="26">
        <f>SUM(F1284:H1284)</f>
        <v>326</v>
      </c>
      <c r="K1284" s="26">
        <f>E1284-J1284</f>
        <v>0</v>
      </c>
      <c r="L1284" s="27">
        <v>7732700000</v>
      </c>
      <c r="M1284" s="45">
        <v>13395.83</v>
      </c>
      <c r="N1284" s="27">
        <v>23719939</v>
      </c>
      <c r="O1284" s="27">
        <v>1908254</v>
      </c>
      <c r="P1284" s="37">
        <f>IF(I1284=0,0,H1284/I1284)</f>
        <v>0.8220858895705522</v>
      </c>
    </row>
    <row r="1285">
      <c r="A1285" s="24" t="str">
        <v>2025-10</v>
      </c>
      <c r="B1285" s="24" t="str">
        <v>비교 반영</v>
      </c>
      <c r="C1285" s="24" t="str">
        <v>수원시 권선구</v>
      </c>
      <c r="D1285" s="24" t="str">
        <v>다세대 매매</v>
      </c>
      <c r="E1285" s="26">
        <v>53</v>
      </c>
      <c r="F1285" s="26">
        <v>53</v>
      </c>
      <c r="G1285" s="26">
        <v>0</v>
      </c>
      <c r="H1285" s="26">
        <v>0</v>
      </c>
      <c r="I1285" s="26">
        <f>G1285+H1285</f>
        <v>0</v>
      </c>
      <c r="J1285" s="26">
        <f>SUM(F1285:H1285)</f>
        <v>53</v>
      </c>
      <c r="K1285" s="26">
        <f>E1285-J1285</f>
        <v>0</v>
      </c>
      <c r="L1285" s="27">
        <v>9041500000</v>
      </c>
      <c r="M1285" s="45">
        <v>2695.524</v>
      </c>
      <c r="N1285" s="27">
        <v>170594340</v>
      </c>
      <c r="O1285" s="27">
        <v>11088477</v>
      </c>
      <c r="P1285" s="37">
        <f>IF(I1285=0,0,H1285/I1285)</f>
        <v>0</v>
      </c>
    </row>
    <row r="1286">
      <c r="A1286" s="24" t="str">
        <v>2025-10</v>
      </c>
      <c r="B1286" s="24" t="str">
        <v>비교 반영</v>
      </c>
      <c r="C1286" s="24" t="str">
        <v>수원시 권선구</v>
      </c>
      <c r="D1286" s="24" t="str">
        <v>다세대 전월세</v>
      </c>
      <c r="E1286" s="26">
        <v>208</v>
      </c>
      <c r="F1286" s="26">
        <v>0</v>
      </c>
      <c r="G1286" s="26">
        <v>67</v>
      </c>
      <c r="H1286" s="26">
        <v>141</v>
      </c>
      <c r="I1286" s="26">
        <f>G1286+H1286</f>
        <v>208</v>
      </c>
      <c r="J1286" s="26">
        <f>SUM(F1286:H1286)</f>
        <v>208</v>
      </c>
      <c r="K1286" s="26">
        <f>E1286-J1286</f>
        <v>0</v>
      </c>
      <c r="L1286" s="27">
        <v>11717440000</v>
      </c>
      <c r="M1286" s="45">
        <v>8221.87</v>
      </c>
      <c r="N1286" s="27">
        <v>56333846</v>
      </c>
      <c r="O1286" s="27">
        <v>4711256</v>
      </c>
      <c r="P1286" s="37">
        <f>IF(I1286=0,0,H1286/I1286)</f>
        <v>0.6778846153846154</v>
      </c>
    </row>
    <row r="1287">
      <c r="A1287" s="24" t="str">
        <v>2025-10</v>
      </c>
      <c r="B1287" s="24" t="str">
        <v>비교 반영</v>
      </c>
      <c r="C1287" s="24" t="str">
        <v>수원시 권선구</v>
      </c>
      <c r="D1287" s="24" t="str">
        <v>분양권</v>
      </c>
      <c r="E1287" s="26">
        <v>32</v>
      </c>
      <c r="F1287" s="26">
        <v>32</v>
      </c>
      <c r="G1287" s="26">
        <v>0</v>
      </c>
      <c r="H1287" s="26">
        <v>0</v>
      </c>
      <c r="I1287" s="26">
        <f>G1287+H1287</f>
        <v>0</v>
      </c>
      <c r="J1287" s="26">
        <f>SUM(F1287:H1287)</f>
        <v>32</v>
      </c>
      <c r="K1287" s="26">
        <f>E1287-J1287</f>
        <v>0</v>
      </c>
      <c r="L1287" s="27">
        <v>27335910000</v>
      </c>
      <c r="M1287" s="45">
        <v>2382.49</v>
      </c>
      <c r="N1287" s="27">
        <v>854247188</v>
      </c>
      <c r="O1287" s="27">
        <v>37929494</v>
      </c>
      <c r="P1287" s="37">
        <f>IF(I1287=0,0,H1287/I1287)</f>
        <v>0</v>
      </c>
    </row>
    <row r="1288">
      <c r="A1288" s="24" t="str">
        <v>2025-10</v>
      </c>
      <c r="B1288" s="24" t="str">
        <v>비교 반영</v>
      </c>
      <c r="C1288" s="24" t="str">
        <v>수원시 권선구</v>
      </c>
      <c r="D1288" s="24" t="str">
        <v>상가</v>
      </c>
      <c r="E1288" s="26">
        <v>14</v>
      </c>
      <c r="F1288" s="26">
        <v>14</v>
      </c>
      <c r="G1288" s="26">
        <v>0</v>
      </c>
      <c r="H1288" s="26">
        <v>0</v>
      </c>
      <c r="I1288" s="26">
        <f>G1288+H1288</f>
        <v>0</v>
      </c>
      <c r="J1288" s="26">
        <f>SUM(F1288:H1288)</f>
        <v>14</v>
      </c>
      <c r="K1288" s="26">
        <f>E1288-J1288</f>
        <v>0</v>
      </c>
      <c r="L1288" s="27">
        <v>14292100000</v>
      </c>
      <c r="M1288" s="45">
        <v>3470.49</v>
      </c>
      <c r="N1288" s="27">
        <v>1020864286</v>
      </c>
      <c r="O1288" s="27">
        <v>13613815</v>
      </c>
      <c r="P1288" s="37">
        <f>IF(I1288=0,0,H1288/I1288)</f>
        <v>0</v>
      </c>
    </row>
    <row r="1289">
      <c r="A1289" s="24" t="str">
        <v>2025-10</v>
      </c>
      <c r="B1289" s="24" t="str">
        <v>비교 반영</v>
      </c>
      <c r="C1289" s="24" t="str">
        <v>수원시 권선구</v>
      </c>
      <c r="D1289" s="24" t="str">
        <v>아파트 매매</v>
      </c>
      <c r="E1289" s="26">
        <v>399</v>
      </c>
      <c r="F1289" s="26">
        <v>399</v>
      </c>
      <c r="G1289" s="26">
        <v>0</v>
      </c>
      <c r="H1289" s="26">
        <v>0</v>
      </c>
      <c r="I1289" s="26">
        <f>G1289+H1289</f>
        <v>0</v>
      </c>
      <c r="J1289" s="26">
        <f>SUM(F1289:H1289)</f>
        <v>399</v>
      </c>
      <c r="K1289" s="26">
        <f>E1289-J1289</f>
        <v>0</v>
      </c>
      <c r="L1289" s="27">
        <v>184835750000</v>
      </c>
      <c r="M1289" s="45">
        <v>29774.854</v>
      </c>
      <c r="N1289" s="27">
        <v>463247494</v>
      </c>
      <c r="O1289" s="27">
        <v>20521586</v>
      </c>
      <c r="P1289" s="37">
        <f>IF(I1289=0,0,H1289/I1289)</f>
        <v>0</v>
      </c>
    </row>
    <row r="1290">
      <c r="A1290" s="24" t="str">
        <v>2025-10</v>
      </c>
      <c r="B1290" s="24" t="str">
        <v>비교 반영</v>
      </c>
      <c r="C1290" s="24" t="str">
        <v>수원시 권선구</v>
      </c>
      <c r="D1290" s="24" t="str">
        <v>아파트 전월세</v>
      </c>
      <c r="E1290" s="26">
        <v>607</v>
      </c>
      <c r="F1290" s="26">
        <v>0</v>
      </c>
      <c r="G1290" s="26">
        <v>282</v>
      </c>
      <c r="H1290" s="26">
        <v>325</v>
      </c>
      <c r="I1290" s="26">
        <f>G1290+H1290</f>
        <v>607</v>
      </c>
      <c r="J1290" s="26">
        <f>SUM(F1290:H1290)</f>
        <v>607</v>
      </c>
      <c r="K1290" s="26">
        <f>E1290-J1290</f>
        <v>0</v>
      </c>
      <c r="L1290" s="27">
        <v>109314220000</v>
      </c>
      <c r="M1290" s="45">
        <v>40019.138</v>
      </c>
      <c r="N1290" s="27">
        <v>180089325</v>
      </c>
      <c r="O1290" s="27">
        <v>9029912</v>
      </c>
      <c r="P1290" s="37">
        <f>IF(I1290=0,0,H1290/I1290)</f>
        <v>0.5354200988467874</v>
      </c>
    </row>
    <row r="1291">
      <c r="A1291" s="24" t="str">
        <v>2025-10</v>
      </c>
      <c r="B1291" s="24" t="str">
        <v>비교 반영</v>
      </c>
      <c r="C1291" s="24" t="str">
        <v>수원시 권선구</v>
      </c>
      <c r="D1291" s="24" t="str">
        <v>오피스텔 매매</v>
      </c>
      <c r="E1291" s="26">
        <v>11</v>
      </c>
      <c r="F1291" s="26">
        <v>11</v>
      </c>
      <c r="G1291" s="26">
        <v>0</v>
      </c>
      <c r="H1291" s="26">
        <v>0</v>
      </c>
      <c r="I1291" s="26">
        <f>G1291+H1291</f>
        <v>0</v>
      </c>
      <c r="J1291" s="26">
        <f>SUM(F1291:H1291)</f>
        <v>11</v>
      </c>
      <c r="K1291" s="26">
        <f>E1291-J1291</f>
        <v>0</v>
      </c>
      <c r="L1291" s="27">
        <v>2061900000</v>
      </c>
      <c r="M1291" s="45">
        <v>497.001</v>
      </c>
      <c r="N1291" s="27">
        <v>187445455</v>
      </c>
      <c r="O1291" s="27">
        <v>13714657</v>
      </c>
      <c r="P1291" s="37">
        <f>IF(I1291=0,0,H1291/I1291)</f>
        <v>0</v>
      </c>
    </row>
    <row r="1292">
      <c r="A1292" s="24" t="str">
        <v>2025-10</v>
      </c>
      <c r="B1292" s="24" t="str">
        <v>비교 반영</v>
      </c>
      <c r="C1292" s="24" t="str">
        <v>수원시 권선구</v>
      </c>
      <c r="D1292" s="24" t="str">
        <v>오피스텔 전월세</v>
      </c>
      <c r="E1292" s="26">
        <v>129</v>
      </c>
      <c r="F1292" s="26">
        <v>0</v>
      </c>
      <c r="G1292" s="26">
        <v>45</v>
      </c>
      <c r="H1292" s="26">
        <v>84</v>
      </c>
      <c r="I1292" s="26">
        <f>G1292+H1292</f>
        <v>129</v>
      </c>
      <c r="J1292" s="26">
        <f>SUM(F1292:H1292)</f>
        <v>129</v>
      </c>
      <c r="K1292" s="26">
        <f>E1292-J1292</f>
        <v>0</v>
      </c>
      <c r="L1292" s="27">
        <v>10513650000</v>
      </c>
      <c r="M1292" s="45">
        <v>5672.51</v>
      </c>
      <c r="N1292" s="27">
        <v>81501163</v>
      </c>
      <c r="O1292" s="27">
        <v>6127070</v>
      </c>
      <c r="P1292" s="37">
        <f>IF(I1292=0,0,H1292/I1292)</f>
        <v>0.6511627906976745</v>
      </c>
    </row>
    <row r="1293">
      <c r="A1293" s="24" t="str">
        <v>2025-10</v>
      </c>
      <c r="B1293" s="24" t="str">
        <v>비교 반영</v>
      </c>
      <c r="C1293" s="24" t="str">
        <v>수원시 권선구</v>
      </c>
      <c r="D1293" s="24" t="str">
        <v>토지</v>
      </c>
      <c r="E1293" s="26">
        <v>19</v>
      </c>
      <c r="F1293" s="26">
        <v>19</v>
      </c>
      <c r="G1293" s="26">
        <v>0</v>
      </c>
      <c r="H1293" s="26">
        <v>0</v>
      </c>
      <c r="I1293" s="26">
        <f>G1293+H1293</f>
        <v>0</v>
      </c>
      <c r="J1293" s="26">
        <f>SUM(F1293:H1293)</f>
        <v>19</v>
      </c>
      <c r="K1293" s="26">
        <f>E1293-J1293</f>
        <v>0</v>
      </c>
      <c r="L1293" s="27">
        <v>12280660000</v>
      </c>
      <c r="M1293" s="45">
        <v>7757</v>
      </c>
      <c r="N1293" s="27">
        <v>646350526</v>
      </c>
      <c r="O1293" s="27">
        <v>5233624</v>
      </c>
      <c r="P1293" s="37">
        <f>IF(I1293=0,0,H1293/I1293)</f>
        <v>0</v>
      </c>
    </row>
    <row r="1294">
      <c r="A1294" s="24" t="str">
        <v>2025-10</v>
      </c>
      <c r="B1294" s="24" t="str">
        <v>비교 반영</v>
      </c>
      <c r="C1294" s="24" t="str">
        <v>수원시 영통구</v>
      </c>
      <c r="D1294" s="24" t="str">
        <v>공장창고</v>
      </c>
      <c r="E1294" s="26">
        <v>3</v>
      </c>
      <c r="F1294" s="26">
        <v>3</v>
      </c>
      <c r="G1294" s="26">
        <v>0</v>
      </c>
      <c r="H1294" s="26">
        <v>0</v>
      </c>
      <c r="I1294" s="26">
        <f>G1294+H1294</f>
        <v>0</v>
      </c>
      <c r="J1294" s="26">
        <f>SUM(F1294:H1294)</f>
        <v>3</v>
      </c>
      <c r="K1294" s="26">
        <f>E1294-J1294</f>
        <v>0</v>
      </c>
      <c r="L1294" s="27">
        <v>3695000000</v>
      </c>
      <c r="M1294" s="45">
        <v>1246.76</v>
      </c>
      <c r="N1294" s="27">
        <v>1231666667</v>
      </c>
      <c r="O1294" s="27">
        <v>9797295</v>
      </c>
      <c r="P1294" s="37">
        <f>IF(I1294=0,0,H1294/I1294)</f>
        <v>0</v>
      </c>
    </row>
    <row r="1295">
      <c r="A1295" s="24" t="str">
        <v>2025-10</v>
      </c>
      <c r="B1295" s="24" t="str">
        <v>비교 반영</v>
      </c>
      <c r="C1295" s="24" t="str">
        <v>수원시 영통구</v>
      </c>
      <c r="D1295" s="24" t="str">
        <v>다가구 매매</v>
      </c>
      <c r="E1295" s="26">
        <v>4</v>
      </c>
      <c r="F1295" s="26">
        <v>4</v>
      </c>
      <c r="G1295" s="26">
        <v>0</v>
      </c>
      <c r="H1295" s="26">
        <v>0</v>
      </c>
      <c r="I1295" s="26">
        <f>G1295+H1295</f>
        <v>0</v>
      </c>
      <c r="J1295" s="26">
        <f>SUM(F1295:H1295)</f>
        <v>4</v>
      </c>
      <c r="K1295" s="26">
        <f>E1295-J1295</f>
        <v>0</v>
      </c>
      <c r="L1295" s="27">
        <v>3925650000</v>
      </c>
      <c r="M1295" s="45">
        <v>1644.63</v>
      </c>
      <c r="N1295" s="27">
        <v>981412500</v>
      </c>
      <c r="O1295" s="27">
        <v>7890744</v>
      </c>
      <c r="P1295" s="37">
        <f>IF(I1295=0,0,H1295/I1295)</f>
        <v>0</v>
      </c>
    </row>
    <row r="1296">
      <c r="A1296" s="24" t="str">
        <v>2025-10</v>
      </c>
      <c r="B1296" s="24" t="str">
        <v>비교 반영</v>
      </c>
      <c r="C1296" s="24" t="str">
        <v>수원시 영통구</v>
      </c>
      <c r="D1296" s="24" t="str">
        <v>다가구 전월세</v>
      </c>
      <c r="E1296" s="26">
        <v>344</v>
      </c>
      <c r="F1296" s="26">
        <v>0</v>
      </c>
      <c r="G1296" s="26">
        <v>96</v>
      </c>
      <c r="H1296" s="26">
        <v>248</v>
      </c>
      <c r="I1296" s="26">
        <f>G1296+H1296</f>
        <v>344</v>
      </c>
      <c r="J1296" s="26">
        <f>SUM(F1296:H1296)</f>
        <v>344</v>
      </c>
      <c r="K1296" s="26">
        <f>E1296-J1296</f>
        <v>0</v>
      </c>
      <c r="L1296" s="27">
        <v>22209200000</v>
      </c>
      <c r="M1296" s="45">
        <v>14432.443</v>
      </c>
      <c r="N1296" s="27">
        <v>64561628</v>
      </c>
      <c r="O1296" s="27">
        <v>5087069</v>
      </c>
      <c r="P1296" s="37">
        <f>IF(I1296=0,0,H1296/I1296)</f>
        <v>0.7209302325581395</v>
      </c>
    </row>
    <row r="1297">
      <c r="A1297" s="24" t="str">
        <v>2025-10</v>
      </c>
      <c r="B1297" s="24" t="str">
        <v>비교 반영</v>
      </c>
      <c r="C1297" s="24" t="str">
        <v>수원시 영통구</v>
      </c>
      <c r="D1297" s="24" t="str">
        <v>다세대 매매</v>
      </c>
      <c r="E1297" s="26">
        <v>12</v>
      </c>
      <c r="F1297" s="26">
        <v>12</v>
      </c>
      <c r="G1297" s="26">
        <v>0</v>
      </c>
      <c r="H1297" s="26">
        <v>0</v>
      </c>
      <c r="I1297" s="26">
        <f>G1297+H1297</f>
        <v>0</v>
      </c>
      <c r="J1297" s="26">
        <f>SUM(F1297:H1297)</f>
        <v>12</v>
      </c>
      <c r="K1297" s="26">
        <f>E1297-J1297</f>
        <v>0</v>
      </c>
      <c r="L1297" s="27">
        <v>3987000000</v>
      </c>
      <c r="M1297" s="45">
        <v>769.265</v>
      </c>
      <c r="N1297" s="27">
        <v>332250000</v>
      </c>
      <c r="O1297" s="27">
        <v>17133452</v>
      </c>
      <c r="P1297" s="37">
        <f>IF(I1297=0,0,H1297/I1297)</f>
        <v>0</v>
      </c>
    </row>
    <row r="1298">
      <c r="A1298" s="24" t="str">
        <v>2025-10</v>
      </c>
      <c r="B1298" s="24" t="str">
        <v>비교 반영</v>
      </c>
      <c r="C1298" s="24" t="str">
        <v>수원시 영통구</v>
      </c>
      <c r="D1298" s="24" t="str">
        <v>다세대 전월세</v>
      </c>
      <c r="E1298" s="26">
        <v>47</v>
      </c>
      <c r="F1298" s="26">
        <v>0</v>
      </c>
      <c r="G1298" s="26">
        <v>18</v>
      </c>
      <c r="H1298" s="26">
        <v>29</v>
      </c>
      <c r="I1298" s="26">
        <f>G1298+H1298</f>
        <v>47</v>
      </c>
      <c r="J1298" s="26">
        <f>SUM(F1298:H1298)</f>
        <v>47</v>
      </c>
      <c r="K1298" s="26">
        <f>E1298-J1298</f>
        <v>0</v>
      </c>
      <c r="L1298" s="27">
        <v>6885050000</v>
      </c>
      <c r="M1298" s="45">
        <v>2316.865</v>
      </c>
      <c r="N1298" s="27">
        <v>146490426</v>
      </c>
      <c r="O1298" s="27">
        <v>9823833</v>
      </c>
      <c r="P1298" s="37">
        <f>IF(I1298=0,0,H1298/I1298)</f>
        <v>0.6170212765957447</v>
      </c>
    </row>
    <row r="1299">
      <c r="A1299" s="24" t="str">
        <v>2025-10</v>
      </c>
      <c r="B1299" s="24" t="str">
        <v>비교 반영</v>
      </c>
      <c r="C1299" s="24" t="str">
        <v>수원시 영통구</v>
      </c>
      <c r="D1299" s="24" t="str">
        <v>분양권</v>
      </c>
      <c r="E1299" s="26">
        <v>3</v>
      </c>
      <c r="F1299" s="26">
        <v>3</v>
      </c>
      <c r="G1299" s="26">
        <v>0</v>
      </c>
      <c r="H1299" s="26">
        <v>0</v>
      </c>
      <c r="I1299" s="26">
        <f>G1299+H1299</f>
        <v>0</v>
      </c>
      <c r="J1299" s="26">
        <f>SUM(F1299:H1299)</f>
        <v>3</v>
      </c>
      <c r="K1299" s="26">
        <f>E1299-J1299</f>
        <v>0</v>
      </c>
      <c r="L1299" s="27">
        <v>3087340000</v>
      </c>
      <c r="M1299" s="45">
        <v>254.827</v>
      </c>
      <c r="N1299" s="27">
        <v>1029113333</v>
      </c>
      <c r="O1299" s="27">
        <v>40051024</v>
      </c>
      <c r="P1299" s="37">
        <f>IF(I1299=0,0,H1299/I1299)</f>
        <v>0</v>
      </c>
    </row>
    <row r="1300">
      <c r="A1300" s="24" t="str">
        <v>2025-10</v>
      </c>
      <c r="B1300" s="24" t="str">
        <v>비교 반영</v>
      </c>
      <c r="C1300" s="24" t="str">
        <v>수원시 영통구</v>
      </c>
      <c r="D1300" s="24" t="str">
        <v>상가</v>
      </c>
      <c r="E1300" s="26">
        <v>31</v>
      </c>
      <c r="F1300" s="26">
        <v>31</v>
      </c>
      <c r="G1300" s="26">
        <v>0</v>
      </c>
      <c r="H1300" s="26">
        <v>0</v>
      </c>
      <c r="I1300" s="26">
        <f>G1300+H1300</f>
        <v>0</v>
      </c>
      <c r="J1300" s="26">
        <f>SUM(F1300:H1300)</f>
        <v>31</v>
      </c>
      <c r="K1300" s="26">
        <f>E1300-J1300</f>
        <v>0</v>
      </c>
      <c r="L1300" s="27">
        <v>16223210000</v>
      </c>
      <c r="M1300" s="45">
        <v>3608.47</v>
      </c>
      <c r="N1300" s="27">
        <v>523329355</v>
      </c>
      <c r="O1300" s="27">
        <v>14862378</v>
      </c>
      <c r="P1300" s="37">
        <f>IF(I1300=0,0,H1300/I1300)</f>
        <v>0</v>
      </c>
    </row>
    <row r="1301">
      <c r="A1301" s="24" t="str">
        <v>2025-10</v>
      </c>
      <c r="B1301" s="24" t="str">
        <v>비교 반영</v>
      </c>
      <c r="C1301" s="24" t="str">
        <v>수원시 영통구</v>
      </c>
      <c r="D1301" s="24" t="str">
        <v>아파트 매매</v>
      </c>
      <c r="E1301" s="26">
        <v>716</v>
      </c>
      <c r="F1301" s="26">
        <v>716</v>
      </c>
      <c r="G1301" s="26">
        <v>0</v>
      </c>
      <c r="H1301" s="26">
        <v>0</v>
      </c>
      <c r="I1301" s="26">
        <f>G1301+H1301</f>
        <v>0</v>
      </c>
      <c r="J1301" s="26">
        <f>SUM(F1301:H1301)</f>
        <v>716</v>
      </c>
      <c r="K1301" s="26">
        <f>E1301-J1301</f>
        <v>0</v>
      </c>
      <c r="L1301" s="27">
        <v>575411500000</v>
      </c>
      <c r="M1301" s="45">
        <v>55845.724</v>
      </c>
      <c r="N1301" s="27">
        <v>803647346</v>
      </c>
      <c r="O1301" s="27">
        <v>34061457</v>
      </c>
      <c r="P1301" s="37">
        <f>IF(I1301=0,0,H1301/I1301)</f>
        <v>0</v>
      </c>
    </row>
    <row r="1302">
      <c r="A1302" s="24" t="str">
        <v>2025-10</v>
      </c>
      <c r="B1302" s="24" t="str">
        <v>비교 반영</v>
      </c>
      <c r="C1302" s="24" t="str">
        <v>수원시 영통구</v>
      </c>
      <c r="D1302" s="24" t="str">
        <v>아파트 전월세</v>
      </c>
      <c r="E1302" s="26">
        <v>889</v>
      </c>
      <c r="F1302" s="26">
        <v>0</v>
      </c>
      <c r="G1302" s="26">
        <v>580</v>
      </c>
      <c r="H1302" s="26">
        <v>309</v>
      </c>
      <c r="I1302" s="26">
        <f>G1302+H1302</f>
        <v>889</v>
      </c>
      <c r="J1302" s="26">
        <f>SUM(F1302:H1302)</f>
        <v>889</v>
      </c>
      <c r="K1302" s="26">
        <f>E1302-J1302</f>
        <v>0</v>
      </c>
      <c r="L1302" s="27">
        <v>306578820000</v>
      </c>
      <c r="M1302" s="45">
        <v>67238.803</v>
      </c>
      <c r="N1302" s="27">
        <v>344858065</v>
      </c>
      <c r="O1302" s="27">
        <v>15072899</v>
      </c>
      <c r="P1302" s="37">
        <f>IF(I1302=0,0,H1302/I1302)</f>
        <v>0.34758155230596177</v>
      </c>
    </row>
    <row r="1303">
      <c r="A1303" s="24" t="str">
        <v>2025-10</v>
      </c>
      <c r="B1303" s="24" t="str">
        <v>비교 반영</v>
      </c>
      <c r="C1303" s="24" t="str">
        <v>수원시 영통구</v>
      </c>
      <c r="D1303" s="24" t="str">
        <v>오피스텔 매매</v>
      </c>
      <c r="E1303" s="26">
        <v>73</v>
      </c>
      <c r="F1303" s="26">
        <v>73</v>
      </c>
      <c r="G1303" s="26">
        <v>0</v>
      </c>
      <c r="H1303" s="26">
        <v>0</v>
      </c>
      <c r="I1303" s="26">
        <f>G1303+H1303</f>
        <v>0</v>
      </c>
      <c r="J1303" s="26">
        <f>SUM(F1303:H1303)</f>
        <v>73</v>
      </c>
      <c r="K1303" s="26">
        <f>E1303-J1303</f>
        <v>0</v>
      </c>
      <c r="L1303" s="27">
        <v>31334390000</v>
      </c>
      <c r="M1303" s="45">
        <v>4073.775</v>
      </c>
      <c r="N1303" s="27">
        <v>429238219</v>
      </c>
      <c r="O1303" s="27">
        <v>25427216</v>
      </c>
      <c r="P1303" s="37">
        <f>IF(I1303=0,0,H1303/I1303)</f>
        <v>0</v>
      </c>
    </row>
    <row r="1304">
      <c r="A1304" s="24" t="str">
        <v>2025-10</v>
      </c>
      <c r="B1304" s="24" t="str">
        <v>비교 반영</v>
      </c>
      <c r="C1304" s="24" t="str">
        <v>수원시 영통구</v>
      </c>
      <c r="D1304" s="24" t="str">
        <v>오피스텔 전월세</v>
      </c>
      <c r="E1304" s="26">
        <v>382</v>
      </c>
      <c r="F1304" s="26">
        <v>0</v>
      </c>
      <c r="G1304" s="26">
        <v>118</v>
      </c>
      <c r="H1304" s="26">
        <v>264</v>
      </c>
      <c r="I1304" s="26">
        <f>G1304+H1304</f>
        <v>382</v>
      </c>
      <c r="J1304" s="26">
        <f>SUM(F1304:H1304)</f>
        <v>382</v>
      </c>
      <c r="K1304" s="26">
        <f>E1304-J1304</f>
        <v>0</v>
      </c>
      <c r="L1304" s="27">
        <v>60760830000</v>
      </c>
      <c r="M1304" s="45">
        <v>15379.15</v>
      </c>
      <c r="N1304" s="27">
        <v>159059764</v>
      </c>
      <c r="O1304" s="27">
        <v>13060685</v>
      </c>
      <c r="P1304" s="37">
        <f>IF(I1304=0,0,H1304/I1304)</f>
        <v>0.6910994764397905</v>
      </c>
    </row>
    <row r="1305">
      <c r="A1305" s="24" t="str">
        <v>2025-10</v>
      </c>
      <c r="B1305" s="24" t="str">
        <v>비교 반영</v>
      </c>
      <c r="C1305" s="24" t="str">
        <v>수원시 영통구</v>
      </c>
      <c r="D1305" s="24" t="str">
        <v>토지</v>
      </c>
      <c r="E1305" s="26">
        <v>32</v>
      </c>
      <c r="F1305" s="26">
        <v>32</v>
      </c>
      <c r="G1305" s="26">
        <v>0</v>
      </c>
      <c r="H1305" s="26">
        <v>0</v>
      </c>
      <c r="I1305" s="26">
        <f>G1305+H1305</f>
        <v>0</v>
      </c>
      <c r="J1305" s="26">
        <f>SUM(F1305:H1305)</f>
        <v>32</v>
      </c>
      <c r="K1305" s="26">
        <f>E1305-J1305</f>
        <v>0</v>
      </c>
      <c r="L1305" s="27">
        <v>9038540000</v>
      </c>
      <c r="M1305" s="45">
        <v>3151.39</v>
      </c>
      <c r="N1305" s="27">
        <v>282454375</v>
      </c>
      <c r="O1305" s="27">
        <v>9481362</v>
      </c>
      <c r="P1305" s="37">
        <f>IF(I1305=0,0,H1305/I1305)</f>
        <v>0</v>
      </c>
    </row>
    <row r="1306">
      <c r="A1306" s="24" t="str">
        <v>2025-10</v>
      </c>
      <c r="B1306" s="24" t="str">
        <v>비교 반영</v>
      </c>
      <c r="C1306" s="24" t="str">
        <v>수원시 장안구</v>
      </c>
      <c r="D1306" s="24" t="str">
        <v>다가구 매매</v>
      </c>
      <c r="E1306" s="26">
        <v>8</v>
      </c>
      <c r="F1306" s="26">
        <v>8</v>
      </c>
      <c r="G1306" s="26">
        <v>0</v>
      </c>
      <c r="H1306" s="26">
        <v>0</v>
      </c>
      <c r="I1306" s="26">
        <f>G1306+H1306</f>
        <v>0</v>
      </c>
      <c r="J1306" s="26">
        <f>SUM(F1306:H1306)</f>
        <v>8</v>
      </c>
      <c r="K1306" s="26">
        <f>E1306-J1306</f>
        <v>0</v>
      </c>
      <c r="L1306" s="27">
        <v>4615000000</v>
      </c>
      <c r="M1306" s="45">
        <v>1936.69</v>
      </c>
      <c r="N1306" s="27">
        <v>576875000</v>
      </c>
      <c r="O1306" s="27">
        <v>7877460</v>
      </c>
      <c r="P1306" s="37">
        <f>IF(I1306=0,0,H1306/I1306)</f>
        <v>0</v>
      </c>
    </row>
    <row r="1307">
      <c r="A1307" s="24" t="str">
        <v>2025-10</v>
      </c>
      <c r="B1307" s="24" t="str">
        <v>비교 반영</v>
      </c>
      <c r="C1307" s="24" t="str">
        <v>수원시 장안구</v>
      </c>
      <c r="D1307" s="24" t="str">
        <v>다가구 전월세</v>
      </c>
      <c r="E1307" s="26">
        <v>311</v>
      </c>
      <c r="F1307" s="26">
        <v>0</v>
      </c>
      <c r="G1307" s="26">
        <v>56</v>
      </c>
      <c r="H1307" s="26">
        <v>255</v>
      </c>
      <c r="I1307" s="26">
        <f>G1307+H1307</f>
        <v>311</v>
      </c>
      <c r="J1307" s="26">
        <f>SUM(F1307:H1307)</f>
        <v>311</v>
      </c>
      <c r="K1307" s="26">
        <f>E1307-J1307</f>
        <v>0</v>
      </c>
      <c r="L1307" s="27">
        <v>9562410000</v>
      </c>
      <c r="M1307" s="45">
        <v>13884.522</v>
      </c>
      <c r="N1307" s="27">
        <v>30747299</v>
      </c>
      <c r="O1307" s="27">
        <v>2276727</v>
      </c>
      <c r="P1307" s="37">
        <f>IF(I1307=0,0,H1307/I1307)</f>
        <v>0.819935691318328</v>
      </c>
    </row>
    <row r="1308">
      <c r="A1308" s="24" t="str">
        <v>2025-10</v>
      </c>
      <c r="B1308" s="24" t="str">
        <v>비교 반영</v>
      </c>
      <c r="C1308" s="24" t="str">
        <v>수원시 장안구</v>
      </c>
      <c r="D1308" s="24" t="str">
        <v>다세대 매매</v>
      </c>
      <c r="E1308" s="26">
        <v>67</v>
      </c>
      <c r="F1308" s="26">
        <v>67</v>
      </c>
      <c r="G1308" s="26">
        <v>0</v>
      </c>
      <c r="H1308" s="26">
        <v>0</v>
      </c>
      <c r="I1308" s="26">
        <f>G1308+H1308</f>
        <v>0</v>
      </c>
      <c r="J1308" s="26">
        <f>SUM(F1308:H1308)</f>
        <v>67</v>
      </c>
      <c r="K1308" s="26">
        <f>E1308-J1308</f>
        <v>0</v>
      </c>
      <c r="L1308" s="27">
        <v>10197000000</v>
      </c>
      <c r="M1308" s="45">
        <v>3083.225</v>
      </c>
      <c r="N1308" s="27">
        <v>152194030</v>
      </c>
      <c r="O1308" s="27">
        <v>10933062</v>
      </c>
      <c r="P1308" s="37">
        <f>IF(I1308=0,0,H1308/I1308)</f>
        <v>0</v>
      </c>
    </row>
    <row r="1309">
      <c r="A1309" s="24" t="str">
        <v>2025-10</v>
      </c>
      <c r="B1309" s="24" t="str">
        <v>비교 반영</v>
      </c>
      <c r="C1309" s="24" t="str">
        <v>수원시 장안구</v>
      </c>
      <c r="D1309" s="24" t="str">
        <v>다세대 전월세</v>
      </c>
      <c r="E1309" s="26">
        <v>158</v>
      </c>
      <c r="F1309" s="26">
        <v>0</v>
      </c>
      <c r="G1309" s="26">
        <v>53</v>
      </c>
      <c r="H1309" s="26">
        <v>105</v>
      </c>
      <c r="I1309" s="26">
        <f>G1309+H1309</f>
        <v>158</v>
      </c>
      <c r="J1309" s="26">
        <f>SUM(F1309:H1309)</f>
        <v>158</v>
      </c>
      <c r="K1309" s="26">
        <f>E1309-J1309</f>
        <v>0</v>
      </c>
      <c r="L1309" s="27">
        <v>8974120000</v>
      </c>
      <c r="M1309" s="45">
        <v>6348.678</v>
      </c>
      <c r="N1309" s="27">
        <v>56798228</v>
      </c>
      <c r="O1309" s="27">
        <v>4672864</v>
      </c>
      <c r="P1309" s="37">
        <f>IF(I1309=0,0,H1309/I1309)</f>
        <v>0.6645569620253164</v>
      </c>
    </row>
    <row r="1310">
      <c r="A1310" s="24" t="str">
        <v>2025-10</v>
      </c>
      <c r="B1310" s="24" t="str">
        <v>비교 반영</v>
      </c>
      <c r="C1310" s="24" t="str">
        <v>수원시 장안구</v>
      </c>
      <c r="D1310" s="24" t="str">
        <v>상가</v>
      </c>
      <c r="E1310" s="26">
        <v>9</v>
      </c>
      <c r="F1310" s="26">
        <v>9</v>
      </c>
      <c r="G1310" s="26">
        <v>0</v>
      </c>
      <c r="H1310" s="26">
        <v>0</v>
      </c>
      <c r="I1310" s="26">
        <f>G1310+H1310</f>
        <v>0</v>
      </c>
      <c r="J1310" s="26">
        <f>SUM(F1310:H1310)</f>
        <v>9</v>
      </c>
      <c r="K1310" s="26">
        <f>E1310-J1310</f>
        <v>0</v>
      </c>
      <c r="L1310" s="27">
        <v>7520910000</v>
      </c>
      <c r="M1310" s="45">
        <v>1967.38</v>
      </c>
      <c r="N1310" s="27">
        <v>835656667</v>
      </c>
      <c r="O1310" s="27">
        <v>12637371</v>
      </c>
      <c r="P1310" s="37">
        <f>IF(I1310=0,0,H1310/I1310)</f>
        <v>0</v>
      </c>
    </row>
    <row r="1311">
      <c r="A1311" s="24" t="str">
        <v>2025-10</v>
      </c>
      <c r="B1311" s="24" t="str">
        <v>비교 반영</v>
      </c>
      <c r="C1311" s="24" t="str">
        <v>수원시 장안구</v>
      </c>
      <c r="D1311" s="24" t="str">
        <v>아파트 매매</v>
      </c>
      <c r="E1311" s="26">
        <v>209</v>
      </c>
      <c r="F1311" s="26">
        <v>209</v>
      </c>
      <c r="G1311" s="26">
        <v>0</v>
      </c>
      <c r="H1311" s="26">
        <v>0</v>
      </c>
      <c r="I1311" s="26">
        <f>G1311+H1311</f>
        <v>0</v>
      </c>
      <c r="J1311" s="26">
        <f>SUM(F1311:H1311)</f>
        <v>209</v>
      </c>
      <c r="K1311" s="26">
        <f>E1311-J1311</f>
        <v>0</v>
      </c>
      <c r="L1311" s="27">
        <v>110998900000</v>
      </c>
      <c r="M1311" s="45">
        <v>14951.436</v>
      </c>
      <c r="N1311" s="27">
        <v>531095215</v>
      </c>
      <c r="O1311" s="27">
        <v>24542024</v>
      </c>
      <c r="P1311" s="37">
        <f>IF(I1311=0,0,H1311/I1311)</f>
        <v>0</v>
      </c>
    </row>
    <row r="1312">
      <c r="A1312" s="24" t="str">
        <v>2025-10</v>
      </c>
      <c r="B1312" s="24" t="str">
        <v>비교 반영</v>
      </c>
      <c r="C1312" s="24" t="str">
        <v>수원시 장안구</v>
      </c>
      <c r="D1312" s="24" t="str">
        <v>아파트 전월세</v>
      </c>
      <c r="E1312" s="26">
        <v>391</v>
      </c>
      <c r="F1312" s="26">
        <v>0</v>
      </c>
      <c r="G1312" s="26">
        <v>269</v>
      </c>
      <c r="H1312" s="26">
        <v>122</v>
      </c>
      <c r="I1312" s="26">
        <f>G1312+H1312</f>
        <v>391</v>
      </c>
      <c r="J1312" s="26">
        <f>SUM(F1312:H1312)</f>
        <v>391</v>
      </c>
      <c r="K1312" s="26">
        <f>E1312-J1312</f>
        <v>0</v>
      </c>
      <c r="L1312" s="27">
        <v>103029250000</v>
      </c>
      <c r="M1312" s="45">
        <v>28590.228</v>
      </c>
      <c r="N1312" s="27">
        <v>263501918</v>
      </c>
      <c r="O1312" s="27">
        <v>11912901</v>
      </c>
      <c r="P1312" s="37">
        <f>IF(I1312=0,0,H1312/I1312)</f>
        <v>0.31202046035805625</v>
      </c>
    </row>
    <row r="1313">
      <c r="A1313" s="24" t="str">
        <v>2025-10</v>
      </c>
      <c r="B1313" s="24" t="str">
        <v>비교 반영</v>
      </c>
      <c r="C1313" s="24" t="str">
        <v>수원시 장안구</v>
      </c>
      <c r="D1313" s="24" t="str">
        <v>오피스텔 매매</v>
      </c>
      <c r="E1313" s="26">
        <v>5</v>
      </c>
      <c r="F1313" s="26">
        <v>5</v>
      </c>
      <c r="G1313" s="26">
        <v>0</v>
      </c>
      <c r="H1313" s="26">
        <v>0</v>
      </c>
      <c r="I1313" s="26">
        <f>G1313+H1313</f>
        <v>0</v>
      </c>
      <c r="J1313" s="26">
        <f>SUM(F1313:H1313)</f>
        <v>5</v>
      </c>
      <c r="K1313" s="26">
        <f>E1313-J1313</f>
        <v>0</v>
      </c>
      <c r="L1313" s="27">
        <v>1602000000</v>
      </c>
      <c r="M1313" s="45">
        <v>237.543</v>
      </c>
      <c r="N1313" s="27">
        <v>320400000</v>
      </c>
      <c r="O1313" s="27">
        <v>22294353</v>
      </c>
      <c r="P1313" s="37">
        <f>IF(I1313=0,0,H1313/I1313)</f>
        <v>0</v>
      </c>
    </row>
    <row r="1314">
      <c r="A1314" s="24" t="str">
        <v>2025-10</v>
      </c>
      <c r="B1314" s="24" t="str">
        <v>비교 반영</v>
      </c>
      <c r="C1314" s="24" t="str">
        <v>수원시 장안구</v>
      </c>
      <c r="D1314" s="24" t="str">
        <v>오피스텔 전월세</v>
      </c>
      <c r="E1314" s="26">
        <v>23</v>
      </c>
      <c r="F1314" s="26">
        <v>0</v>
      </c>
      <c r="G1314" s="26">
        <v>12</v>
      </c>
      <c r="H1314" s="26">
        <v>11</v>
      </c>
      <c r="I1314" s="26">
        <f>G1314+H1314</f>
        <v>23</v>
      </c>
      <c r="J1314" s="26">
        <f>SUM(F1314:H1314)</f>
        <v>23</v>
      </c>
      <c r="K1314" s="26">
        <f>E1314-J1314</f>
        <v>0</v>
      </c>
      <c r="L1314" s="27">
        <v>4025500000</v>
      </c>
      <c r="M1314" s="45">
        <v>1329</v>
      </c>
      <c r="N1314" s="27">
        <v>175021739</v>
      </c>
      <c r="O1314" s="27">
        <v>10013121</v>
      </c>
      <c r="P1314" s="37">
        <f>IF(I1314=0,0,H1314/I1314)</f>
        <v>0.4782608695652174</v>
      </c>
    </row>
    <row r="1315">
      <c r="A1315" s="24" t="str">
        <v>2025-10</v>
      </c>
      <c r="B1315" s="24" t="str">
        <v>비교 반영</v>
      </c>
      <c r="C1315" s="24" t="str">
        <v>수원시 장안구</v>
      </c>
      <c r="D1315" s="24" t="str">
        <v>토지</v>
      </c>
      <c r="E1315" s="26">
        <v>1</v>
      </c>
      <c r="F1315" s="26">
        <v>1</v>
      </c>
      <c r="G1315" s="26">
        <v>0</v>
      </c>
      <c r="H1315" s="26">
        <v>0</v>
      </c>
      <c r="I1315" s="26">
        <f>G1315+H1315</f>
        <v>0</v>
      </c>
      <c r="J1315" s="26">
        <f>SUM(F1315:H1315)</f>
        <v>1</v>
      </c>
      <c r="K1315" s="26">
        <f>E1315-J1315</f>
        <v>0</v>
      </c>
      <c r="L1315" s="27">
        <v>577000000</v>
      </c>
      <c r="M1315" s="45">
        <v>132</v>
      </c>
      <c r="N1315" s="27">
        <v>577000000</v>
      </c>
      <c r="O1315" s="27">
        <v>14450287</v>
      </c>
      <c r="P1315" s="37">
        <f>IF(I1315=0,0,H1315/I1315)</f>
        <v>0</v>
      </c>
    </row>
    <row r="1316">
      <c r="A1316" s="24" t="str">
        <v>2025-10</v>
      </c>
      <c r="B1316" s="24" t="str">
        <v>비교 반영</v>
      </c>
      <c r="C1316" s="24" t="str">
        <v>수원시 팔달구</v>
      </c>
      <c r="D1316" s="24" t="str">
        <v>공장창고</v>
      </c>
      <c r="E1316" s="26">
        <v>2</v>
      </c>
      <c r="F1316" s="26">
        <v>2</v>
      </c>
      <c r="G1316" s="26">
        <v>0</v>
      </c>
      <c r="H1316" s="26">
        <v>0</v>
      </c>
      <c r="I1316" s="26">
        <f>G1316+H1316</f>
        <v>0</v>
      </c>
      <c r="J1316" s="26">
        <f>SUM(F1316:H1316)</f>
        <v>2</v>
      </c>
      <c r="K1316" s="26">
        <f>E1316-J1316</f>
        <v>0</v>
      </c>
      <c r="L1316" s="27">
        <v>450000000</v>
      </c>
      <c r="M1316" s="45">
        <v>345.02</v>
      </c>
      <c r="N1316" s="27">
        <v>225000000</v>
      </c>
      <c r="O1316" s="27">
        <v>4311644</v>
      </c>
      <c r="P1316" s="37">
        <f>IF(I1316=0,0,H1316/I1316)</f>
        <v>0</v>
      </c>
    </row>
    <row r="1317">
      <c r="A1317" s="24" t="str">
        <v>2025-10</v>
      </c>
      <c r="B1317" s="24" t="str">
        <v>비교 반영</v>
      </c>
      <c r="C1317" s="24" t="str">
        <v>수원시 팔달구</v>
      </c>
      <c r="D1317" s="24" t="str">
        <v>다가구 매매</v>
      </c>
      <c r="E1317" s="26">
        <v>8</v>
      </c>
      <c r="F1317" s="26">
        <v>8</v>
      </c>
      <c r="G1317" s="26">
        <v>0</v>
      </c>
      <c r="H1317" s="26">
        <v>0</v>
      </c>
      <c r="I1317" s="26">
        <f>G1317+H1317</f>
        <v>0</v>
      </c>
      <c r="J1317" s="26">
        <f>SUM(F1317:H1317)</f>
        <v>8</v>
      </c>
      <c r="K1317" s="26">
        <f>E1317-J1317</f>
        <v>0</v>
      </c>
      <c r="L1317" s="27">
        <v>2946000000</v>
      </c>
      <c r="M1317" s="45">
        <v>1020.19</v>
      </c>
      <c r="N1317" s="27">
        <v>368250000</v>
      </c>
      <c r="O1317" s="27">
        <v>9546107</v>
      </c>
      <c r="P1317" s="37">
        <f>IF(I1317=0,0,H1317/I1317)</f>
        <v>0</v>
      </c>
    </row>
    <row r="1318">
      <c r="A1318" s="24" t="str">
        <v>2025-10</v>
      </c>
      <c r="B1318" s="24" t="str">
        <v>비교 반영</v>
      </c>
      <c r="C1318" s="24" t="str">
        <v>수원시 팔달구</v>
      </c>
      <c r="D1318" s="24" t="str">
        <v>다가구 전월세</v>
      </c>
      <c r="E1318" s="26">
        <v>207</v>
      </c>
      <c r="F1318" s="26">
        <v>0</v>
      </c>
      <c r="G1318" s="26">
        <v>39</v>
      </c>
      <c r="H1318" s="26">
        <v>168</v>
      </c>
      <c r="I1318" s="26">
        <f>G1318+H1318</f>
        <v>207</v>
      </c>
      <c r="J1318" s="26">
        <f>SUM(F1318:H1318)</f>
        <v>207</v>
      </c>
      <c r="K1318" s="26">
        <f>E1318-J1318</f>
        <v>0</v>
      </c>
      <c r="L1318" s="27">
        <v>6301000000</v>
      </c>
      <c r="M1318" s="45">
        <v>9424.925</v>
      </c>
      <c r="N1318" s="27">
        <v>30439614</v>
      </c>
      <c r="O1318" s="27">
        <v>2210071</v>
      </c>
      <c r="P1318" s="37">
        <f>IF(I1318=0,0,H1318/I1318)</f>
        <v>0.8115942028985508</v>
      </c>
    </row>
    <row r="1319">
      <c r="A1319" s="24" t="str">
        <v>2025-10</v>
      </c>
      <c r="B1319" s="24" t="str">
        <v>비교 반영</v>
      </c>
      <c r="C1319" s="24" t="str">
        <v>수원시 팔달구</v>
      </c>
      <c r="D1319" s="24" t="str">
        <v>다세대 매매</v>
      </c>
      <c r="E1319" s="26">
        <v>49</v>
      </c>
      <c r="F1319" s="26">
        <v>49</v>
      </c>
      <c r="G1319" s="26">
        <v>0</v>
      </c>
      <c r="H1319" s="26">
        <v>0</v>
      </c>
      <c r="I1319" s="26">
        <f>G1319+H1319</f>
        <v>0</v>
      </c>
      <c r="J1319" s="26">
        <f>SUM(F1319:H1319)</f>
        <v>49</v>
      </c>
      <c r="K1319" s="26">
        <f>E1319-J1319</f>
        <v>0</v>
      </c>
      <c r="L1319" s="27">
        <v>9776600000</v>
      </c>
      <c r="M1319" s="45">
        <v>1911.135</v>
      </c>
      <c r="N1319" s="27">
        <v>199522449</v>
      </c>
      <c r="O1319" s="27">
        <v>16911070</v>
      </c>
      <c r="P1319" s="37">
        <f>IF(I1319=0,0,H1319/I1319)</f>
        <v>0</v>
      </c>
    </row>
    <row r="1320">
      <c r="A1320" s="24" t="str">
        <v>2025-10</v>
      </c>
      <c r="B1320" s="24" t="str">
        <v>비교 반영</v>
      </c>
      <c r="C1320" s="24" t="str">
        <v>수원시 팔달구</v>
      </c>
      <c r="D1320" s="24" t="str">
        <v>다세대 전월세</v>
      </c>
      <c r="E1320" s="26">
        <v>170</v>
      </c>
      <c r="F1320" s="26">
        <v>0</v>
      </c>
      <c r="G1320" s="26">
        <v>50</v>
      </c>
      <c r="H1320" s="26">
        <v>120</v>
      </c>
      <c r="I1320" s="26">
        <f>G1320+H1320</f>
        <v>170</v>
      </c>
      <c r="J1320" s="26">
        <f>SUM(F1320:H1320)</f>
        <v>170</v>
      </c>
      <c r="K1320" s="26">
        <f>E1320-J1320</f>
        <v>0</v>
      </c>
      <c r="L1320" s="27">
        <v>11376940000</v>
      </c>
      <c r="M1320" s="45">
        <v>5796.242</v>
      </c>
      <c r="N1320" s="27">
        <v>66923176</v>
      </c>
      <c r="O1320" s="27">
        <v>6488638</v>
      </c>
      <c r="P1320" s="37">
        <f>IF(I1320=0,0,H1320/I1320)</f>
        <v>0.7058823529411765</v>
      </c>
    </row>
    <row r="1321">
      <c r="A1321" s="24" t="str">
        <v>2025-10</v>
      </c>
      <c r="B1321" s="24" t="str">
        <v>비교 반영</v>
      </c>
      <c r="C1321" s="24" t="str">
        <v>수원시 팔달구</v>
      </c>
      <c r="D1321" s="24" t="str">
        <v>분양권</v>
      </c>
      <c r="E1321" s="26">
        <v>12</v>
      </c>
      <c r="F1321" s="26">
        <v>12</v>
      </c>
      <c r="G1321" s="26">
        <v>0</v>
      </c>
      <c r="H1321" s="26">
        <v>0</v>
      </c>
      <c r="I1321" s="26">
        <f>G1321+H1321</f>
        <v>0</v>
      </c>
      <c r="J1321" s="26">
        <f>SUM(F1321:H1321)</f>
        <v>12</v>
      </c>
      <c r="K1321" s="26">
        <f>E1321-J1321</f>
        <v>0</v>
      </c>
      <c r="L1321" s="27">
        <v>7093710000</v>
      </c>
      <c r="M1321" s="45">
        <v>919.328</v>
      </c>
      <c r="N1321" s="27">
        <v>591142500</v>
      </c>
      <c r="O1321" s="27">
        <v>25508067</v>
      </c>
      <c r="P1321" s="37">
        <f>IF(I1321=0,0,H1321/I1321)</f>
        <v>0</v>
      </c>
    </row>
    <row r="1322">
      <c r="A1322" s="24" t="str">
        <v>2025-10</v>
      </c>
      <c r="B1322" s="24" t="str">
        <v>비교 반영</v>
      </c>
      <c r="C1322" s="24" t="str">
        <v>수원시 팔달구</v>
      </c>
      <c r="D1322" s="24" t="str">
        <v>상가</v>
      </c>
      <c r="E1322" s="26">
        <v>26</v>
      </c>
      <c r="F1322" s="26">
        <v>26</v>
      </c>
      <c r="G1322" s="26">
        <v>0</v>
      </c>
      <c r="H1322" s="26">
        <v>0</v>
      </c>
      <c r="I1322" s="26">
        <f>G1322+H1322</f>
        <v>0</v>
      </c>
      <c r="J1322" s="26">
        <f>SUM(F1322:H1322)</f>
        <v>26</v>
      </c>
      <c r="K1322" s="26">
        <f>E1322-J1322</f>
        <v>0</v>
      </c>
      <c r="L1322" s="27">
        <v>14996650000</v>
      </c>
      <c r="M1322" s="45">
        <v>5449.59</v>
      </c>
      <c r="N1322" s="27">
        <v>576794231</v>
      </c>
      <c r="O1322" s="27">
        <v>9097143</v>
      </c>
      <c r="P1322" s="37">
        <f>IF(I1322=0,0,H1322/I1322)</f>
        <v>0</v>
      </c>
    </row>
    <row r="1323">
      <c r="A1323" s="24" t="str">
        <v>2025-10</v>
      </c>
      <c r="B1323" s="24" t="str">
        <v>비교 반영</v>
      </c>
      <c r="C1323" s="24" t="str">
        <v>수원시 팔달구</v>
      </c>
      <c r="D1323" s="24" t="str">
        <v>아파트 매매</v>
      </c>
      <c r="E1323" s="26">
        <v>199</v>
      </c>
      <c r="F1323" s="26">
        <v>199</v>
      </c>
      <c r="G1323" s="26">
        <v>0</v>
      </c>
      <c r="H1323" s="26">
        <v>0</v>
      </c>
      <c r="I1323" s="26">
        <f>G1323+H1323</f>
        <v>0</v>
      </c>
      <c r="J1323" s="26">
        <f>SUM(F1323:H1323)</f>
        <v>199</v>
      </c>
      <c r="K1323" s="26">
        <f>E1323-J1323</f>
        <v>0</v>
      </c>
      <c r="L1323" s="27">
        <v>120009000000</v>
      </c>
      <c r="M1323" s="45">
        <v>13466.067</v>
      </c>
      <c r="N1323" s="27">
        <v>603060302</v>
      </c>
      <c r="O1323" s="27">
        <v>29461011</v>
      </c>
      <c r="P1323" s="37">
        <f>IF(I1323=0,0,H1323/I1323)</f>
        <v>0</v>
      </c>
    </row>
    <row r="1324">
      <c r="A1324" s="24" t="str">
        <v>2025-10</v>
      </c>
      <c r="B1324" s="24" t="str">
        <v>비교 반영</v>
      </c>
      <c r="C1324" s="24" t="str">
        <v>수원시 팔달구</v>
      </c>
      <c r="D1324" s="24" t="str">
        <v>아파트 전월세</v>
      </c>
      <c r="E1324" s="26">
        <v>342</v>
      </c>
      <c r="F1324" s="26">
        <v>0</v>
      </c>
      <c r="G1324" s="26">
        <v>199</v>
      </c>
      <c r="H1324" s="26">
        <v>143</v>
      </c>
      <c r="I1324" s="26">
        <f>G1324+H1324</f>
        <v>342</v>
      </c>
      <c r="J1324" s="26">
        <f>SUM(F1324:H1324)</f>
        <v>342</v>
      </c>
      <c r="K1324" s="26">
        <f>E1324-J1324</f>
        <v>0</v>
      </c>
      <c r="L1324" s="27">
        <v>72993530000</v>
      </c>
      <c r="M1324" s="45">
        <v>20336.464</v>
      </c>
      <c r="N1324" s="27">
        <v>213431374</v>
      </c>
      <c r="O1324" s="27">
        <v>11865431</v>
      </c>
      <c r="P1324" s="37">
        <f>IF(I1324=0,0,H1324/I1324)</f>
        <v>0.41812865497076024</v>
      </c>
    </row>
    <row r="1325">
      <c r="A1325" s="24" t="str">
        <v>2025-10</v>
      </c>
      <c r="B1325" s="24" t="str">
        <v>비교 반영</v>
      </c>
      <c r="C1325" s="24" t="str">
        <v>수원시 팔달구</v>
      </c>
      <c r="D1325" s="24" t="str">
        <v>오피스텔 매매</v>
      </c>
      <c r="E1325" s="26">
        <v>23</v>
      </c>
      <c r="F1325" s="26">
        <v>23</v>
      </c>
      <c r="G1325" s="26">
        <v>0</v>
      </c>
      <c r="H1325" s="26">
        <v>0</v>
      </c>
      <c r="I1325" s="26">
        <f>G1325+H1325</f>
        <v>0</v>
      </c>
      <c r="J1325" s="26">
        <f>SUM(F1325:H1325)</f>
        <v>23</v>
      </c>
      <c r="K1325" s="26">
        <f>E1325-J1325</f>
        <v>0</v>
      </c>
      <c r="L1325" s="27">
        <v>3911400000</v>
      </c>
      <c r="M1325" s="45">
        <v>1309.473</v>
      </c>
      <c r="N1325" s="27">
        <v>170060870</v>
      </c>
      <c r="O1325" s="27">
        <v>9874390</v>
      </c>
      <c r="P1325" s="37">
        <f>IF(I1325=0,0,H1325/I1325)</f>
        <v>0</v>
      </c>
    </row>
    <row r="1326">
      <c r="A1326" s="24" t="str">
        <v>2025-10</v>
      </c>
      <c r="B1326" s="24" t="str">
        <v>비교 반영</v>
      </c>
      <c r="C1326" s="24" t="str">
        <v>수원시 팔달구</v>
      </c>
      <c r="D1326" s="24" t="str">
        <v>오피스텔 전월세</v>
      </c>
      <c r="E1326" s="26">
        <v>107</v>
      </c>
      <c r="F1326" s="26">
        <v>0</v>
      </c>
      <c r="G1326" s="26">
        <v>34</v>
      </c>
      <c r="H1326" s="26">
        <v>73</v>
      </c>
      <c r="I1326" s="26">
        <f>G1326+H1326</f>
        <v>107</v>
      </c>
      <c r="J1326" s="26">
        <f>SUM(F1326:H1326)</f>
        <v>107</v>
      </c>
      <c r="K1326" s="26">
        <f>E1326-J1326</f>
        <v>0</v>
      </c>
      <c r="L1326" s="27">
        <v>8429000000</v>
      </c>
      <c r="M1326" s="45">
        <v>5038.96</v>
      </c>
      <c r="N1326" s="27">
        <v>78775701</v>
      </c>
      <c r="O1326" s="27">
        <v>5529804</v>
      </c>
      <c r="P1326" s="37">
        <f>IF(I1326=0,0,H1326/I1326)</f>
        <v>0.6822429906542056</v>
      </c>
    </row>
    <row r="1327">
      <c r="A1327" s="24" t="str">
        <v>2025-10</v>
      </c>
      <c r="B1327" s="24" t="str">
        <v>비교 반영</v>
      </c>
      <c r="C1327" s="24" t="str">
        <v>수원시 팔달구</v>
      </c>
      <c r="D1327" s="24" t="str">
        <v>토지</v>
      </c>
      <c r="E1327" s="26">
        <v>5</v>
      </c>
      <c r="F1327" s="26">
        <v>5</v>
      </c>
      <c r="G1327" s="26">
        <v>0</v>
      </c>
      <c r="H1327" s="26">
        <v>0</v>
      </c>
      <c r="I1327" s="26">
        <f>G1327+H1327</f>
        <v>0</v>
      </c>
      <c r="J1327" s="26">
        <f>SUM(F1327:H1327)</f>
        <v>5</v>
      </c>
      <c r="K1327" s="26">
        <f>E1327-J1327</f>
        <v>0</v>
      </c>
      <c r="L1327" s="27">
        <v>1860500000</v>
      </c>
      <c r="M1327" s="45">
        <v>396</v>
      </c>
      <c r="N1327" s="27">
        <v>372100000</v>
      </c>
      <c r="O1327" s="27">
        <v>15531346</v>
      </c>
      <c r="P1327" s="37">
        <f>IF(I1327=0,0,H1327/I1327)</f>
        <v>0</v>
      </c>
    </row>
    <row r="1328">
      <c r="A1328" s="24" t="str">
        <v>2025-10</v>
      </c>
      <c r="B1328" s="24" t="str">
        <v>비교 반영</v>
      </c>
      <c r="C1328" s="24" t="str">
        <v>시흥시</v>
      </c>
      <c r="D1328" s="24" t="str">
        <v>공장창고</v>
      </c>
      <c r="E1328" s="26">
        <v>9</v>
      </c>
      <c r="F1328" s="26">
        <v>9</v>
      </c>
      <c r="G1328" s="26">
        <v>0</v>
      </c>
      <c r="H1328" s="26">
        <v>0</v>
      </c>
      <c r="I1328" s="26">
        <f>G1328+H1328</f>
        <v>0</v>
      </c>
      <c r="J1328" s="26">
        <f>SUM(F1328:H1328)</f>
        <v>9</v>
      </c>
      <c r="K1328" s="26">
        <f>E1328-J1328</f>
        <v>0</v>
      </c>
      <c r="L1328" s="27">
        <v>12855820000</v>
      </c>
      <c r="M1328" s="45">
        <v>3934.58</v>
      </c>
      <c r="N1328" s="27">
        <v>1428424444</v>
      </c>
      <c r="O1328" s="27">
        <v>10801299</v>
      </c>
      <c r="P1328" s="37">
        <f>IF(I1328=0,0,H1328/I1328)</f>
        <v>0</v>
      </c>
    </row>
    <row r="1329">
      <c r="A1329" s="24" t="str">
        <v>2025-10</v>
      </c>
      <c r="B1329" s="24" t="str">
        <v>비교 반영</v>
      </c>
      <c r="C1329" s="24" t="str">
        <v>시흥시</v>
      </c>
      <c r="D1329" s="24" t="str">
        <v>다가구 매매</v>
      </c>
      <c r="E1329" s="26">
        <v>6</v>
      </c>
      <c r="F1329" s="26">
        <v>6</v>
      </c>
      <c r="G1329" s="26">
        <v>0</v>
      </c>
      <c r="H1329" s="26">
        <v>0</v>
      </c>
      <c r="I1329" s="26">
        <f>G1329+H1329</f>
        <v>0</v>
      </c>
      <c r="J1329" s="26">
        <f>SUM(F1329:H1329)</f>
        <v>6</v>
      </c>
      <c r="K1329" s="26">
        <f>E1329-J1329</f>
        <v>0</v>
      </c>
      <c r="L1329" s="27">
        <v>3831000000</v>
      </c>
      <c r="M1329" s="45">
        <v>1917.48</v>
      </c>
      <c r="N1329" s="27">
        <v>638500000</v>
      </c>
      <c r="O1329" s="27">
        <v>6604743</v>
      </c>
      <c r="P1329" s="37">
        <f>IF(I1329=0,0,H1329/I1329)</f>
        <v>0</v>
      </c>
    </row>
    <row r="1330">
      <c r="A1330" s="24" t="str">
        <v>2025-10</v>
      </c>
      <c r="B1330" s="24" t="str">
        <v>비교 반영</v>
      </c>
      <c r="C1330" s="24" t="str">
        <v>시흥시</v>
      </c>
      <c r="D1330" s="24" t="str">
        <v>다가구 전월세</v>
      </c>
      <c r="E1330" s="26">
        <v>177</v>
      </c>
      <c r="F1330" s="26">
        <v>0</v>
      </c>
      <c r="G1330" s="26">
        <v>30</v>
      </c>
      <c r="H1330" s="26">
        <v>147</v>
      </c>
      <c r="I1330" s="26">
        <f>G1330+H1330</f>
        <v>177</v>
      </c>
      <c r="J1330" s="26">
        <f>SUM(F1330:H1330)</f>
        <v>177</v>
      </c>
      <c r="K1330" s="26">
        <f>E1330-J1330</f>
        <v>0</v>
      </c>
      <c r="L1330" s="27">
        <v>3784000000</v>
      </c>
      <c r="M1330" s="45">
        <v>8189.858</v>
      </c>
      <c r="N1330" s="27">
        <v>21378531</v>
      </c>
      <c r="O1330" s="27">
        <v>1527388</v>
      </c>
      <c r="P1330" s="37">
        <f>IF(I1330=0,0,H1330/I1330)</f>
        <v>0.8305084745762712</v>
      </c>
    </row>
    <row r="1331">
      <c r="A1331" s="24" t="str">
        <v>2025-10</v>
      </c>
      <c r="B1331" s="24" t="str">
        <v>비교 반영</v>
      </c>
      <c r="C1331" s="24" t="str">
        <v>시흥시</v>
      </c>
      <c r="D1331" s="24" t="str">
        <v>다세대 매매</v>
      </c>
      <c r="E1331" s="26">
        <v>46</v>
      </c>
      <c r="F1331" s="26">
        <v>46</v>
      </c>
      <c r="G1331" s="26">
        <v>0</v>
      </c>
      <c r="H1331" s="26">
        <v>0</v>
      </c>
      <c r="I1331" s="26">
        <f>G1331+H1331</f>
        <v>0</v>
      </c>
      <c r="J1331" s="26">
        <f>SUM(F1331:H1331)</f>
        <v>46</v>
      </c>
      <c r="K1331" s="26">
        <f>E1331-J1331</f>
        <v>0</v>
      </c>
      <c r="L1331" s="27">
        <v>5736000000</v>
      </c>
      <c r="M1331" s="45">
        <v>2333.255</v>
      </c>
      <c r="N1331" s="27">
        <v>124695652</v>
      </c>
      <c r="O1331" s="27">
        <v>8126837</v>
      </c>
      <c r="P1331" s="37">
        <f>IF(I1331=0,0,H1331/I1331)</f>
        <v>0</v>
      </c>
    </row>
    <row r="1332">
      <c r="A1332" s="24" t="str">
        <v>2025-10</v>
      </c>
      <c r="B1332" s="24" t="str">
        <v>비교 반영</v>
      </c>
      <c r="C1332" s="24" t="str">
        <v>시흥시</v>
      </c>
      <c r="D1332" s="24" t="str">
        <v>다세대 전월세</v>
      </c>
      <c r="E1332" s="26">
        <v>209</v>
      </c>
      <c r="F1332" s="26">
        <v>0</v>
      </c>
      <c r="G1332" s="26">
        <v>60</v>
      </c>
      <c r="H1332" s="26">
        <v>149</v>
      </c>
      <c r="I1332" s="26">
        <f>G1332+H1332</f>
        <v>209</v>
      </c>
      <c r="J1332" s="26">
        <f>SUM(F1332:H1332)</f>
        <v>209</v>
      </c>
      <c r="K1332" s="26">
        <f>E1332-J1332</f>
        <v>0</v>
      </c>
      <c r="L1332" s="27">
        <v>6483300000</v>
      </c>
      <c r="M1332" s="45">
        <v>7459.165</v>
      </c>
      <c r="N1332" s="27">
        <v>31020574</v>
      </c>
      <c r="O1332" s="27">
        <v>2873297</v>
      </c>
      <c r="P1332" s="37">
        <f>IF(I1332=0,0,H1332/I1332)</f>
        <v>0.7129186602870813</v>
      </c>
    </row>
    <row r="1333">
      <c r="A1333" s="24" t="str">
        <v>2025-10</v>
      </c>
      <c r="B1333" s="24" t="str">
        <v>비교 반영</v>
      </c>
      <c r="C1333" s="24" t="str">
        <v>시흥시</v>
      </c>
      <c r="D1333" s="24" t="str">
        <v>분양권</v>
      </c>
      <c r="E1333" s="26">
        <v>18</v>
      </c>
      <c r="F1333" s="26">
        <v>18</v>
      </c>
      <c r="G1333" s="26">
        <v>0</v>
      </c>
      <c r="H1333" s="26">
        <v>0</v>
      </c>
      <c r="I1333" s="26">
        <f>G1333+H1333</f>
        <v>0</v>
      </c>
      <c r="J1333" s="26">
        <f>SUM(F1333:H1333)</f>
        <v>18</v>
      </c>
      <c r="K1333" s="26">
        <f>E1333-J1333</f>
        <v>0</v>
      </c>
      <c r="L1333" s="27">
        <v>12195900000</v>
      </c>
      <c r="M1333" s="45">
        <v>1550.126</v>
      </c>
      <c r="N1333" s="27">
        <v>677550000</v>
      </c>
      <c r="O1333" s="27">
        <v>26008868</v>
      </c>
      <c r="P1333" s="37">
        <f>IF(I1333=0,0,H1333/I1333)</f>
        <v>0</v>
      </c>
    </row>
    <row r="1334">
      <c r="A1334" s="24" t="str">
        <v>2025-10</v>
      </c>
      <c r="B1334" s="24" t="str">
        <v>비교 반영</v>
      </c>
      <c r="C1334" s="24" t="str">
        <v>시흥시</v>
      </c>
      <c r="D1334" s="24" t="str">
        <v>상가</v>
      </c>
      <c r="E1334" s="26">
        <v>81</v>
      </c>
      <c r="F1334" s="26">
        <v>81</v>
      </c>
      <c r="G1334" s="26">
        <v>0</v>
      </c>
      <c r="H1334" s="26">
        <v>0</v>
      </c>
      <c r="I1334" s="26">
        <f>G1334+H1334</f>
        <v>0</v>
      </c>
      <c r="J1334" s="26">
        <f>SUM(F1334:H1334)</f>
        <v>81</v>
      </c>
      <c r="K1334" s="26">
        <f>E1334-J1334</f>
        <v>0</v>
      </c>
      <c r="L1334" s="27">
        <v>25370760000</v>
      </c>
      <c r="M1334" s="45">
        <v>6894.56</v>
      </c>
      <c r="N1334" s="27">
        <v>313219259</v>
      </c>
      <c r="O1334" s="27">
        <v>12164703</v>
      </c>
      <c r="P1334" s="37">
        <f>IF(I1334=0,0,H1334/I1334)</f>
        <v>0</v>
      </c>
    </row>
    <row r="1335">
      <c r="A1335" s="24" t="str">
        <v>2025-10</v>
      </c>
      <c r="B1335" s="24" t="str">
        <v>비교 반영</v>
      </c>
      <c r="C1335" s="24" t="str">
        <v>시흥시</v>
      </c>
      <c r="D1335" s="24" t="str">
        <v>아파트 매매</v>
      </c>
      <c r="E1335" s="26">
        <v>446</v>
      </c>
      <c r="F1335" s="26">
        <v>446</v>
      </c>
      <c r="G1335" s="26">
        <v>0</v>
      </c>
      <c r="H1335" s="26">
        <v>0</v>
      </c>
      <c r="I1335" s="26">
        <f>G1335+H1335</f>
        <v>0</v>
      </c>
      <c r="J1335" s="26">
        <f>SUM(F1335:H1335)</f>
        <v>446</v>
      </c>
      <c r="K1335" s="26">
        <f>E1335-J1335</f>
        <v>0</v>
      </c>
      <c r="L1335" s="27">
        <v>187855700000</v>
      </c>
      <c r="M1335" s="45">
        <v>31914.238</v>
      </c>
      <c r="N1335" s="27">
        <v>421201121</v>
      </c>
      <c r="O1335" s="27">
        <v>19458730</v>
      </c>
      <c r="P1335" s="37">
        <f>IF(I1335=0,0,H1335/I1335)</f>
        <v>0</v>
      </c>
    </row>
    <row r="1336">
      <c r="A1336" s="24" t="str">
        <v>2025-10</v>
      </c>
      <c r="B1336" s="24" t="str">
        <v>비교 반영</v>
      </c>
      <c r="C1336" s="24" t="str">
        <v>시흥시</v>
      </c>
      <c r="D1336" s="24" t="str">
        <v>아파트 전월세</v>
      </c>
      <c r="E1336" s="26">
        <v>894</v>
      </c>
      <c r="F1336" s="26">
        <v>0</v>
      </c>
      <c r="G1336" s="26">
        <v>469</v>
      </c>
      <c r="H1336" s="26">
        <v>425</v>
      </c>
      <c r="I1336" s="26">
        <f>G1336+H1336</f>
        <v>894</v>
      </c>
      <c r="J1336" s="26">
        <f>SUM(F1336:H1336)</f>
        <v>894</v>
      </c>
      <c r="K1336" s="26">
        <f>E1336-J1336</f>
        <v>0</v>
      </c>
      <c r="L1336" s="27">
        <v>144172650000</v>
      </c>
      <c r="M1336" s="45">
        <v>59194.153</v>
      </c>
      <c r="N1336" s="27">
        <v>161266946</v>
      </c>
      <c r="O1336" s="27">
        <v>8051535</v>
      </c>
      <c r="P1336" s="37">
        <f>IF(I1336=0,0,H1336/I1336)</f>
        <v>0.4753914988814318</v>
      </c>
    </row>
    <row r="1337">
      <c r="A1337" s="24" t="str">
        <v>2025-10</v>
      </c>
      <c r="B1337" s="24" t="str">
        <v>비교 반영</v>
      </c>
      <c r="C1337" s="24" t="str">
        <v>시흥시</v>
      </c>
      <c r="D1337" s="24" t="str">
        <v>오피스텔 매매</v>
      </c>
      <c r="E1337" s="26">
        <v>32</v>
      </c>
      <c r="F1337" s="26">
        <v>32</v>
      </c>
      <c r="G1337" s="26">
        <v>0</v>
      </c>
      <c r="H1337" s="26">
        <v>0</v>
      </c>
      <c r="I1337" s="26">
        <f>G1337+H1337</f>
        <v>0</v>
      </c>
      <c r="J1337" s="26">
        <f>SUM(F1337:H1337)</f>
        <v>32</v>
      </c>
      <c r="K1337" s="26">
        <f>E1337-J1337</f>
        <v>0</v>
      </c>
      <c r="L1337" s="27">
        <v>4417400000</v>
      </c>
      <c r="M1337" s="45">
        <v>1159.933</v>
      </c>
      <c r="N1337" s="27">
        <v>138043750</v>
      </c>
      <c r="O1337" s="27">
        <v>12589498</v>
      </c>
      <c r="P1337" s="37">
        <f>IF(I1337=0,0,H1337/I1337)</f>
        <v>0</v>
      </c>
    </row>
    <row r="1338">
      <c r="A1338" s="24" t="str">
        <v>2025-10</v>
      </c>
      <c r="B1338" s="24" t="str">
        <v>비교 반영</v>
      </c>
      <c r="C1338" s="24" t="str">
        <v>시흥시</v>
      </c>
      <c r="D1338" s="24" t="str">
        <v>오피스텔 전월세</v>
      </c>
      <c r="E1338" s="26">
        <v>313</v>
      </c>
      <c r="F1338" s="26">
        <v>0</v>
      </c>
      <c r="G1338" s="26">
        <v>94</v>
      </c>
      <c r="H1338" s="26">
        <v>219</v>
      </c>
      <c r="I1338" s="26">
        <f>G1338+H1338</f>
        <v>313</v>
      </c>
      <c r="J1338" s="26">
        <f>SUM(F1338:H1338)</f>
        <v>313</v>
      </c>
      <c r="K1338" s="26">
        <f>E1338-J1338</f>
        <v>0</v>
      </c>
      <c r="L1338" s="27">
        <v>12514990000</v>
      </c>
      <c r="M1338" s="45">
        <v>9669.96</v>
      </c>
      <c r="N1338" s="27">
        <v>39983994</v>
      </c>
      <c r="O1338" s="27">
        <v>4278391</v>
      </c>
      <c r="P1338" s="37">
        <f>IF(I1338=0,0,H1338/I1338)</f>
        <v>0.6996805111821086</v>
      </c>
    </row>
    <row r="1339">
      <c r="A1339" s="24" t="str">
        <v>2025-10</v>
      </c>
      <c r="B1339" s="24" t="str">
        <v>비교 반영</v>
      </c>
      <c r="C1339" s="24" t="str">
        <v>시흥시</v>
      </c>
      <c r="D1339" s="24" t="str">
        <v>토지</v>
      </c>
      <c r="E1339" s="26">
        <v>125</v>
      </c>
      <c r="F1339" s="26">
        <v>125</v>
      </c>
      <c r="G1339" s="26">
        <v>0</v>
      </c>
      <c r="H1339" s="26">
        <v>0</v>
      </c>
      <c r="I1339" s="26">
        <f>G1339+H1339</f>
        <v>0</v>
      </c>
      <c r="J1339" s="26">
        <f>SUM(F1339:H1339)</f>
        <v>125</v>
      </c>
      <c r="K1339" s="26">
        <f>E1339-J1339</f>
        <v>0</v>
      </c>
      <c r="L1339" s="27">
        <v>30497500000</v>
      </c>
      <c r="M1339" s="45">
        <v>30838.72</v>
      </c>
      <c r="N1339" s="27">
        <v>243980000</v>
      </c>
      <c r="O1339" s="27">
        <v>3269208</v>
      </c>
      <c r="P1339" s="37">
        <f>IF(I1339=0,0,H1339/I1339)</f>
        <v>0</v>
      </c>
    </row>
    <row r="1340">
      <c r="A1340" s="24" t="str">
        <v>2025-10</v>
      </c>
      <c r="B1340" s="24" t="str">
        <v>비교 반영</v>
      </c>
      <c r="C1340" s="24" t="str">
        <v>안산시 단원구</v>
      </c>
      <c r="D1340" s="24" t="str">
        <v>공장창고</v>
      </c>
      <c r="E1340" s="26">
        <v>20</v>
      </c>
      <c r="F1340" s="26">
        <v>20</v>
      </c>
      <c r="G1340" s="26">
        <v>0</v>
      </c>
      <c r="H1340" s="26">
        <v>0</v>
      </c>
      <c r="I1340" s="26">
        <f>G1340+H1340</f>
        <v>0</v>
      </c>
      <c r="J1340" s="26">
        <f>SUM(F1340:H1340)</f>
        <v>20</v>
      </c>
      <c r="K1340" s="26">
        <f>E1340-J1340</f>
        <v>0</v>
      </c>
      <c r="L1340" s="27">
        <v>62578000000</v>
      </c>
      <c r="M1340" s="45">
        <v>31454.19</v>
      </c>
      <c r="N1340" s="27">
        <v>3128900000</v>
      </c>
      <c r="O1340" s="27">
        <v>6576848</v>
      </c>
      <c r="P1340" s="37">
        <f>IF(I1340=0,0,H1340/I1340)</f>
        <v>0</v>
      </c>
    </row>
    <row r="1341">
      <c r="A1341" s="24" t="str">
        <v>2025-10</v>
      </c>
      <c r="B1341" s="24" t="str">
        <v>비교 반영</v>
      </c>
      <c r="C1341" s="24" t="str">
        <v>안산시 단원구</v>
      </c>
      <c r="D1341" s="24" t="str">
        <v>다가구 매매</v>
      </c>
      <c r="E1341" s="26">
        <v>6</v>
      </c>
      <c r="F1341" s="26">
        <v>6</v>
      </c>
      <c r="G1341" s="26">
        <v>0</v>
      </c>
      <c r="H1341" s="26">
        <v>0</v>
      </c>
      <c r="I1341" s="26">
        <f>G1341+H1341</f>
        <v>0</v>
      </c>
      <c r="J1341" s="26">
        <f>SUM(F1341:H1341)</f>
        <v>6</v>
      </c>
      <c r="K1341" s="26">
        <f>E1341-J1341</f>
        <v>0</v>
      </c>
      <c r="L1341" s="27">
        <v>3091500000</v>
      </c>
      <c r="M1341" s="45">
        <v>1659.08</v>
      </c>
      <c r="N1341" s="27">
        <v>515250000</v>
      </c>
      <c r="O1341" s="27">
        <v>6159941</v>
      </c>
      <c r="P1341" s="37">
        <f>IF(I1341=0,0,H1341/I1341)</f>
        <v>0</v>
      </c>
    </row>
    <row r="1342">
      <c r="A1342" s="24" t="str">
        <v>2025-10</v>
      </c>
      <c r="B1342" s="24" t="str">
        <v>비교 반영</v>
      </c>
      <c r="C1342" s="24" t="str">
        <v>안산시 단원구</v>
      </c>
      <c r="D1342" s="24" t="str">
        <v>다가구 전월세</v>
      </c>
      <c r="E1342" s="26">
        <v>160</v>
      </c>
      <c r="F1342" s="26">
        <v>0</v>
      </c>
      <c r="G1342" s="26">
        <v>24</v>
      </c>
      <c r="H1342" s="26">
        <v>136</v>
      </c>
      <c r="I1342" s="26">
        <f>G1342+H1342</f>
        <v>160</v>
      </c>
      <c r="J1342" s="26">
        <f>SUM(F1342:H1342)</f>
        <v>160</v>
      </c>
      <c r="K1342" s="26">
        <f>E1342-J1342</f>
        <v>0</v>
      </c>
      <c r="L1342" s="27">
        <v>3629550000</v>
      </c>
      <c r="M1342" s="45">
        <v>7675.616</v>
      </c>
      <c r="N1342" s="27">
        <v>22684688</v>
      </c>
      <c r="O1342" s="27">
        <v>1563199</v>
      </c>
      <c r="P1342" s="37">
        <f>IF(I1342=0,0,H1342/I1342)</f>
        <v>0.85</v>
      </c>
    </row>
    <row r="1343">
      <c r="A1343" s="24" t="str">
        <v>2025-10</v>
      </c>
      <c r="B1343" s="24" t="str">
        <v>비교 반영</v>
      </c>
      <c r="C1343" s="24" t="str">
        <v>안산시 단원구</v>
      </c>
      <c r="D1343" s="24" t="str">
        <v>다세대 매매</v>
      </c>
      <c r="E1343" s="26">
        <v>50</v>
      </c>
      <c r="F1343" s="26">
        <v>50</v>
      </c>
      <c r="G1343" s="26">
        <v>0</v>
      </c>
      <c r="H1343" s="26">
        <v>0</v>
      </c>
      <c r="I1343" s="26">
        <f>G1343+H1343</f>
        <v>0</v>
      </c>
      <c r="J1343" s="26">
        <f>SUM(F1343:H1343)</f>
        <v>50</v>
      </c>
      <c r="K1343" s="26">
        <f>E1343-J1343</f>
        <v>0</v>
      </c>
      <c r="L1343" s="27">
        <v>10262220000</v>
      </c>
      <c r="M1343" s="45">
        <v>2779.13</v>
      </c>
      <c r="N1343" s="27">
        <v>205244400</v>
      </c>
      <c r="O1343" s="27">
        <v>12206947</v>
      </c>
      <c r="P1343" s="37">
        <f>IF(I1343=0,0,H1343/I1343)</f>
        <v>0</v>
      </c>
    </row>
    <row r="1344">
      <c r="A1344" s="24" t="str">
        <v>2025-10</v>
      </c>
      <c r="B1344" s="24" t="str">
        <v>비교 반영</v>
      </c>
      <c r="C1344" s="24" t="str">
        <v>안산시 단원구</v>
      </c>
      <c r="D1344" s="24" t="str">
        <v>다세대 전월세</v>
      </c>
      <c r="E1344" s="26">
        <v>143</v>
      </c>
      <c r="F1344" s="26">
        <v>0</v>
      </c>
      <c r="G1344" s="26">
        <v>42</v>
      </c>
      <c r="H1344" s="26">
        <v>101</v>
      </c>
      <c r="I1344" s="26">
        <f>G1344+H1344</f>
        <v>143</v>
      </c>
      <c r="J1344" s="26">
        <f>SUM(F1344:H1344)</f>
        <v>143</v>
      </c>
      <c r="K1344" s="26">
        <f>E1344-J1344</f>
        <v>0</v>
      </c>
      <c r="L1344" s="27">
        <v>5429840000</v>
      </c>
      <c r="M1344" s="45">
        <v>6341.717</v>
      </c>
      <c r="N1344" s="27">
        <v>37970909</v>
      </c>
      <c r="O1344" s="27">
        <v>2830445</v>
      </c>
      <c r="P1344" s="37">
        <f>IF(I1344=0,0,H1344/I1344)</f>
        <v>0.7062937062937062</v>
      </c>
    </row>
    <row r="1345">
      <c r="A1345" s="24" t="str">
        <v>2025-10</v>
      </c>
      <c r="B1345" s="24" t="str">
        <v>비교 반영</v>
      </c>
      <c r="C1345" s="24" t="str">
        <v>안산시 단원구</v>
      </c>
      <c r="D1345" s="24" t="str">
        <v>분양권</v>
      </c>
      <c r="E1345" s="26">
        <v>3</v>
      </c>
      <c r="F1345" s="26">
        <v>3</v>
      </c>
      <c r="G1345" s="26">
        <v>0</v>
      </c>
      <c r="H1345" s="26">
        <v>0</v>
      </c>
      <c r="I1345" s="26">
        <f>G1345+H1345</f>
        <v>0</v>
      </c>
      <c r="J1345" s="26">
        <f>SUM(F1345:H1345)</f>
        <v>3</v>
      </c>
      <c r="K1345" s="26">
        <f>E1345-J1345</f>
        <v>0</v>
      </c>
      <c r="L1345" s="27">
        <v>1851900000</v>
      </c>
      <c r="M1345" s="45">
        <v>173.98</v>
      </c>
      <c r="N1345" s="27">
        <v>617300000</v>
      </c>
      <c r="O1345" s="27">
        <v>35187856</v>
      </c>
      <c r="P1345" s="37">
        <f>IF(I1345=0,0,H1345/I1345)</f>
        <v>0</v>
      </c>
    </row>
    <row r="1346">
      <c r="A1346" s="24" t="str">
        <v>2025-10</v>
      </c>
      <c r="B1346" s="24" t="str">
        <v>비교 반영</v>
      </c>
      <c r="C1346" s="24" t="str">
        <v>안산시 단원구</v>
      </c>
      <c r="D1346" s="24" t="str">
        <v>상가</v>
      </c>
      <c r="E1346" s="26">
        <v>38</v>
      </c>
      <c r="F1346" s="26">
        <v>38</v>
      </c>
      <c r="G1346" s="26">
        <v>0</v>
      </c>
      <c r="H1346" s="26">
        <v>0</v>
      </c>
      <c r="I1346" s="26">
        <f>G1346+H1346</f>
        <v>0</v>
      </c>
      <c r="J1346" s="26">
        <f>SUM(F1346:H1346)</f>
        <v>38</v>
      </c>
      <c r="K1346" s="26">
        <f>E1346-J1346</f>
        <v>0</v>
      </c>
      <c r="L1346" s="27">
        <v>10201960000</v>
      </c>
      <c r="M1346" s="45">
        <v>4680.4</v>
      </c>
      <c r="N1346" s="27">
        <v>268472632</v>
      </c>
      <c r="O1346" s="27">
        <v>7205685</v>
      </c>
      <c r="P1346" s="37">
        <f>IF(I1346=0,0,H1346/I1346)</f>
        <v>0</v>
      </c>
    </row>
    <row r="1347">
      <c r="A1347" s="24" t="str">
        <v>2025-10</v>
      </c>
      <c r="B1347" s="24" t="str">
        <v>비교 반영</v>
      </c>
      <c r="C1347" s="24" t="str">
        <v>안산시 단원구</v>
      </c>
      <c r="D1347" s="24" t="str">
        <v>아파트 매매</v>
      </c>
      <c r="E1347" s="26">
        <v>248</v>
      </c>
      <c r="F1347" s="26">
        <v>248</v>
      </c>
      <c r="G1347" s="26">
        <v>0</v>
      </c>
      <c r="H1347" s="26">
        <v>0</v>
      </c>
      <c r="I1347" s="26">
        <f>G1347+H1347</f>
        <v>0</v>
      </c>
      <c r="J1347" s="26">
        <f>SUM(F1347:H1347)</f>
        <v>248</v>
      </c>
      <c r="K1347" s="26">
        <f>E1347-J1347</f>
        <v>0</v>
      </c>
      <c r="L1347" s="27">
        <v>122247000000</v>
      </c>
      <c r="M1347" s="45">
        <v>17616.61</v>
      </c>
      <c r="N1347" s="27">
        <v>492931452</v>
      </c>
      <c r="O1347" s="27">
        <v>22939845</v>
      </c>
      <c r="P1347" s="37">
        <f>IF(I1347=0,0,H1347/I1347)</f>
        <v>0</v>
      </c>
    </row>
    <row r="1348">
      <c r="A1348" s="24" t="str">
        <v>2025-10</v>
      </c>
      <c r="B1348" s="24" t="str">
        <v>비교 반영</v>
      </c>
      <c r="C1348" s="24" t="str">
        <v>안산시 단원구</v>
      </c>
      <c r="D1348" s="24" t="str">
        <v>아파트 전월세</v>
      </c>
      <c r="E1348" s="26">
        <v>406</v>
      </c>
      <c r="F1348" s="26">
        <v>0</v>
      </c>
      <c r="G1348" s="26">
        <v>229</v>
      </c>
      <c r="H1348" s="26">
        <v>177</v>
      </c>
      <c r="I1348" s="26">
        <f>G1348+H1348</f>
        <v>406</v>
      </c>
      <c r="J1348" s="26">
        <f>SUM(F1348:H1348)</f>
        <v>406</v>
      </c>
      <c r="K1348" s="26">
        <f>E1348-J1348</f>
        <v>0</v>
      </c>
      <c r="L1348" s="27">
        <v>72338930000</v>
      </c>
      <c r="M1348" s="45">
        <v>25514.604</v>
      </c>
      <c r="N1348" s="27">
        <v>178174704</v>
      </c>
      <c r="O1348" s="27">
        <v>9372552</v>
      </c>
      <c r="P1348" s="37">
        <f>IF(I1348=0,0,H1348/I1348)</f>
        <v>0.43596059113300495</v>
      </c>
    </row>
    <row r="1349">
      <c r="A1349" s="24" t="str">
        <v>2025-10</v>
      </c>
      <c r="B1349" s="24" t="str">
        <v>비교 반영</v>
      </c>
      <c r="C1349" s="24" t="str">
        <v>안산시 단원구</v>
      </c>
      <c r="D1349" s="24" t="str">
        <v>오피스텔 매매</v>
      </c>
      <c r="E1349" s="26">
        <v>31</v>
      </c>
      <c r="F1349" s="26">
        <v>31</v>
      </c>
      <c r="G1349" s="26">
        <v>0</v>
      </c>
      <c r="H1349" s="26">
        <v>0</v>
      </c>
      <c r="I1349" s="26">
        <f>G1349+H1349</f>
        <v>0</v>
      </c>
      <c r="J1349" s="26">
        <f>SUM(F1349:H1349)</f>
        <v>31</v>
      </c>
      <c r="K1349" s="26">
        <f>E1349-J1349</f>
        <v>0</v>
      </c>
      <c r="L1349" s="27">
        <v>3413000000</v>
      </c>
      <c r="M1349" s="45">
        <v>1125.889</v>
      </c>
      <c r="N1349" s="27">
        <v>110096774</v>
      </c>
      <c r="O1349" s="27">
        <v>10021098</v>
      </c>
      <c r="P1349" s="37">
        <f>IF(I1349=0,0,H1349/I1349)</f>
        <v>0</v>
      </c>
    </row>
    <row r="1350">
      <c r="A1350" s="24" t="str">
        <v>2025-10</v>
      </c>
      <c r="B1350" s="24" t="str">
        <v>비교 반영</v>
      </c>
      <c r="C1350" s="24" t="str">
        <v>안산시 단원구</v>
      </c>
      <c r="D1350" s="24" t="str">
        <v>오피스텔 전월세</v>
      </c>
      <c r="E1350" s="26">
        <v>252</v>
      </c>
      <c r="F1350" s="26">
        <v>0</v>
      </c>
      <c r="G1350" s="26">
        <v>51</v>
      </c>
      <c r="H1350" s="26">
        <v>201</v>
      </c>
      <c r="I1350" s="26">
        <f>G1350+H1350</f>
        <v>252</v>
      </c>
      <c r="J1350" s="26">
        <f>SUM(F1350:H1350)</f>
        <v>252</v>
      </c>
      <c r="K1350" s="26">
        <f>E1350-J1350</f>
        <v>0</v>
      </c>
      <c r="L1350" s="27">
        <v>7867450000</v>
      </c>
      <c r="M1350" s="45">
        <v>7903.23</v>
      </c>
      <c r="N1350" s="27">
        <v>31220040</v>
      </c>
      <c r="O1350" s="27">
        <v>3290819</v>
      </c>
      <c r="P1350" s="37">
        <f>IF(I1350=0,0,H1350/I1350)</f>
        <v>0.7976190476190477</v>
      </c>
    </row>
    <row r="1351">
      <c r="A1351" s="24" t="str">
        <v>2025-10</v>
      </c>
      <c r="B1351" s="24" t="str">
        <v>비교 반영</v>
      </c>
      <c r="C1351" s="24" t="str">
        <v>안산시 단원구</v>
      </c>
      <c r="D1351" s="24" t="str">
        <v>토지</v>
      </c>
      <c r="E1351" s="26">
        <v>107</v>
      </c>
      <c r="F1351" s="26">
        <v>107</v>
      </c>
      <c r="G1351" s="26">
        <v>0</v>
      </c>
      <c r="H1351" s="26">
        <v>0</v>
      </c>
      <c r="I1351" s="26">
        <f>G1351+H1351</f>
        <v>0</v>
      </c>
      <c r="J1351" s="26">
        <f>SUM(F1351:H1351)</f>
        <v>107</v>
      </c>
      <c r="K1351" s="26">
        <f>E1351-J1351</f>
        <v>0</v>
      </c>
      <c r="L1351" s="27">
        <v>19960270000</v>
      </c>
      <c r="M1351" s="45">
        <v>47080.89</v>
      </c>
      <c r="N1351" s="27">
        <v>186544579</v>
      </c>
      <c r="O1351" s="27">
        <v>1401510</v>
      </c>
      <c r="P1351" s="37">
        <f>IF(I1351=0,0,H1351/I1351)</f>
        <v>0</v>
      </c>
    </row>
    <row r="1352">
      <c r="A1352" s="24" t="str">
        <v>2025-10</v>
      </c>
      <c r="B1352" s="24" t="str">
        <v>비교 반영</v>
      </c>
      <c r="C1352" s="24" t="str">
        <v>안산시 상록구</v>
      </c>
      <c r="D1352" s="24" t="str">
        <v>공장창고</v>
      </c>
      <c r="E1352" s="26">
        <v>1</v>
      </c>
      <c r="F1352" s="26">
        <v>1</v>
      </c>
      <c r="G1352" s="26">
        <v>0</v>
      </c>
      <c r="H1352" s="26">
        <v>0</v>
      </c>
      <c r="I1352" s="26">
        <f>G1352+H1352</f>
        <v>0</v>
      </c>
      <c r="J1352" s="26">
        <f>SUM(F1352:H1352)</f>
        <v>1</v>
      </c>
      <c r="K1352" s="26">
        <f>E1352-J1352</f>
        <v>0</v>
      </c>
      <c r="L1352" s="27">
        <v>160000000</v>
      </c>
      <c r="M1352" s="45">
        <v>41.06</v>
      </c>
      <c r="N1352" s="27">
        <v>160000000</v>
      </c>
      <c r="O1352" s="27">
        <v>12881773</v>
      </c>
      <c r="P1352" s="37">
        <f>IF(I1352=0,0,H1352/I1352)</f>
        <v>0</v>
      </c>
    </row>
    <row r="1353">
      <c r="A1353" s="24" t="str">
        <v>2025-10</v>
      </c>
      <c r="B1353" s="24" t="str">
        <v>비교 반영</v>
      </c>
      <c r="C1353" s="24" t="str">
        <v>안산시 상록구</v>
      </c>
      <c r="D1353" s="24" t="str">
        <v>다가구 매매</v>
      </c>
      <c r="E1353" s="26">
        <v>4</v>
      </c>
      <c r="F1353" s="26">
        <v>4</v>
      </c>
      <c r="G1353" s="26">
        <v>0</v>
      </c>
      <c r="H1353" s="26">
        <v>0</v>
      </c>
      <c r="I1353" s="26">
        <f>G1353+H1353</f>
        <v>0</v>
      </c>
      <c r="J1353" s="26">
        <f>SUM(F1353:H1353)</f>
        <v>4</v>
      </c>
      <c r="K1353" s="26">
        <f>E1353-J1353</f>
        <v>0</v>
      </c>
      <c r="L1353" s="27">
        <v>3143000000</v>
      </c>
      <c r="M1353" s="45">
        <v>1720.89</v>
      </c>
      <c r="N1353" s="27">
        <v>785750000</v>
      </c>
      <c r="O1353" s="27">
        <v>6037621</v>
      </c>
      <c r="P1353" s="37">
        <f>IF(I1353=0,0,H1353/I1353)</f>
        <v>0</v>
      </c>
    </row>
    <row r="1354">
      <c r="A1354" s="24" t="str">
        <v>2025-10</v>
      </c>
      <c r="B1354" s="24" t="str">
        <v>비교 반영</v>
      </c>
      <c r="C1354" s="24" t="str">
        <v>안산시 상록구</v>
      </c>
      <c r="D1354" s="24" t="str">
        <v>다가구 전월세</v>
      </c>
      <c r="E1354" s="26">
        <v>363</v>
      </c>
      <c r="F1354" s="26">
        <v>0</v>
      </c>
      <c r="G1354" s="26">
        <v>53</v>
      </c>
      <c r="H1354" s="26">
        <v>310</v>
      </c>
      <c r="I1354" s="26">
        <f>G1354+H1354</f>
        <v>363</v>
      </c>
      <c r="J1354" s="26">
        <f>SUM(F1354:H1354)</f>
        <v>363</v>
      </c>
      <c r="K1354" s="26">
        <f>E1354-J1354</f>
        <v>0</v>
      </c>
      <c r="L1354" s="27">
        <v>7917670000</v>
      </c>
      <c r="M1354" s="45">
        <v>17833.242</v>
      </c>
      <c r="N1354" s="27">
        <v>21811763</v>
      </c>
      <c r="O1354" s="27">
        <v>1467715</v>
      </c>
      <c r="P1354" s="37">
        <f>IF(I1354=0,0,H1354/I1354)</f>
        <v>0.8539944903581267</v>
      </c>
    </row>
    <row r="1355">
      <c r="A1355" s="24" t="str">
        <v>2025-10</v>
      </c>
      <c r="B1355" s="24" t="str">
        <v>비교 반영</v>
      </c>
      <c r="C1355" s="24" t="str">
        <v>안산시 상록구</v>
      </c>
      <c r="D1355" s="24" t="str">
        <v>다세대 매매</v>
      </c>
      <c r="E1355" s="26">
        <v>96</v>
      </c>
      <c r="F1355" s="26">
        <v>96</v>
      </c>
      <c r="G1355" s="26">
        <v>0</v>
      </c>
      <c r="H1355" s="26">
        <v>0</v>
      </c>
      <c r="I1355" s="26">
        <f>G1355+H1355</f>
        <v>0</v>
      </c>
      <c r="J1355" s="26">
        <f>SUM(F1355:H1355)</f>
        <v>96</v>
      </c>
      <c r="K1355" s="26">
        <f>E1355-J1355</f>
        <v>0</v>
      </c>
      <c r="L1355" s="27">
        <v>15187000000</v>
      </c>
      <c r="M1355" s="45">
        <v>6056.908</v>
      </c>
      <c r="N1355" s="27">
        <v>158197917</v>
      </c>
      <c r="O1355" s="27">
        <v>8288876</v>
      </c>
      <c r="P1355" s="37">
        <f>IF(I1355=0,0,H1355/I1355)</f>
        <v>0</v>
      </c>
    </row>
    <row r="1356">
      <c r="A1356" s="24" t="str">
        <v>2025-10</v>
      </c>
      <c r="B1356" s="24" t="str">
        <v>비교 반영</v>
      </c>
      <c r="C1356" s="24" t="str">
        <v>안산시 상록구</v>
      </c>
      <c r="D1356" s="24" t="str">
        <v>다세대 전월세</v>
      </c>
      <c r="E1356" s="26">
        <v>285</v>
      </c>
      <c r="F1356" s="26">
        <v>0</v>
      </c>
      <c r="G1356" s="26">
        <v>55</v>
      </c>
      <c r="H1356" s="26">
        <v>230</v>
      </c>
      <c r="I1356" s="26">
        <f>G1356+H1356</f>
        <v>285</v>
      </c>
      <c r="J1356" s="26">
        <f>SUM(F1356:H1356)</f>
        <v>285</v>
      </c>
      <c r="K1356" s="26">
        <f>E1356-J1356</f>
        <v>0</v>
      </c>
      <c r="L1356" s="27">
        <v>9264560000</v>
      </c>
      <c r="M1356" s="45">
        <v>12577.248</v>
      </c>
      <c r="N1356" s="27">
        <v>32507228</v>
      </c>
      <c r="O1356" s="27">
        <v>2435083</v>
      </c>
      <c r="P1356" s="37">
        <f>IF(I1356=0,0,H1356/I1356)</f>
        <v>0.8070175438596491</v>
      </c>
    </row>
    <row r="1357">
      <c r="A1357" s="24" t="str">
        <v>2025-10</v>
      </c>
      <c r="B1357" s="24" t="str">
        <v>비교 반영</v>
      </c>
      <c r="C1357" s="24" t="str">
        <v>안산시 상록구</v>
      </c>
      <c r="D1357" s="24" t="str">
        <v>상가</v>
      </c>
      <c r="E1357" s="26">
        <v>19</v>
      </c>
      <c r="F1357" s="26">
        <v>19</v>
      </c>
      <c r="G1357" s="26">
        <v>0</v>
      </c>
      <c r="H1357" s="26">
        <v>0</v>
      </c>
      <c r="I1357" s="26">
        <f>G1357+H1357</f>
        <v>0</v>
      </c>
      <c r="J1357" s="26">
        <f>SUM(F1357:H1357)</f>
        <v>19</v>
      </c>
      <c r="K1357" s="26">
        <f>E1357-J1357</f>
        <v>0</v>
      </c>
      <c r="L1357" s="27">
        <v>15578000000</v>
      </c>
      <c r="M1357" s="45">
        <v>5224.75</v>
      </c>
      <c r="N1357" s="27">
        <v>819894737</v>
      </c>
      <c r="O1357" s="27">
        <v>9856456</v>
      </c>
      <c r="P1357" s="37">
        <f>IF(I1357=0,0,H1357/I1357)</f>
        <v>0</v>
      </c>
    </row>
    <row r="1358">
      <c r="A1358" s="24" t="str">
        <v>2025-10</v>
      </c>
      <c r="B1358" s="24" t="str">
        <v>비교 반영</v>
      </c>
      <c r="C1358" s="24" t="str">
        <v>안산시 상록구</v>
      </c>
      <c r="D1358" s="24" t="str">
        <v>아파트 매매</v>
      </c>
      <c r="E1358" s="26">
        <v>136</v>
      </c>
      <c r="F1358" s="26">
        <v>136</v>
      </c>
      <c r="G1358" s="26">
        <v>0</v>
      </c>
      <c r="H1358" s="26">
        <v>0</v>
      </c>
      <c r="I1358" s="26">
        <f>G1358+H1358</f>
        <v>0</v>
      </c>
      <c r="J1358" s="26">
        <f>SUM(F1358:H1358)</f>
        <v>136</v>
      </c>
      <c r="K1358" s="26">
        <f>E1358-J1358</f>
        <v>0</v>
      </c>
      <c r="L1358" s="27">
        <v>61931500000</v>
      </c>
      <c r="M1358" s="45">
        <v>10188.155</v>
      </c>
      <c r="N1358" s="27">
        <v>455378676</v>
      </c>
      <c r="O1358" s="27">
        <v>20095123</v>
      </c>
      <c r="P1358" s="37">
        <f>IF(I1358=0,0,H1358/I1358)</f>
        <v>0</v>
      </c>
    </row>
    <row r="1359">
      <c r="A1359" s="24" t="str">
        <v>2025-10</v>
      </c>
      <c r="B1359" s="24" t="str">
        <v>비교 반영</v>
      </c>
      <c r="C1359" s="24" t="str">
        <v>안산시 상록구</v>
      </c>
      <c r="D1359" s="24" t="str">
        <v>아파트 전월세</v>
      </c>
      <c r="E1359" s="26">
        <v>224</v>
      </c>
      <c r="F1359" s="26">
        <v>0</v>
      </c>
      <c r="G1359" s="26">
        <v>135</v>
      </c>
      <c r="H1359" s="26">
        <v>89</v>
      </c>
      <c r="I1359" s="26">
        <f>G1359+H1359</f>
        <v>224</v>
      </c>
      <c r="J1359" s="26">
        <f>SUM(F1359:H1359)</f>
        <v>224</v>
      </c>
      <c r="K1359" s="26">
        <f>E1359-J1359</f>
        <v>0</v>
      </c>
      <c r="L1359" s="27">
        <v>34909220000</v>
      </c>
      <c r="M1359" s="45">
        <v>15077.703</v>
      </c>
      <c r="N1359" s="27">
        <v>155844732</v>
      </c>
      <c r="O1359" s="27">
        <v>7653843</v>
      </c>
      <c r="P1359" s="37">
        <f>IF(I1359=0,0,H1359/I1359)</f>
        <v>0.39732142857142855</v>
      </c>
    </row>
    <row r="1360">
      <c r="A1360" s="24" t="str">
        <v>2025-10</v>
      </c>
      <c r="B1360" s="24" t="str">
        <v>비교 반영</v>
      </c>
      <c r="C1360" s="24" t="str">
        <v>안산시 상록구</v>
      </c>
      <c r="D1360" s="24" t="str">
        <v>오피스텔 매매</v>
      </c>
      <c r="E1360" s="26">
        <v>11</v>
      </c>
      <c r="F1360" s="26">
        <v>11</v>
      </c>
      <c r="G1360" s="26">
        <v>0</v>
      </c>
      <c r="H1360" s="26">
        <v>0</v>
      </c>
      <c r="I1360" s="26">
        <f>G1360+H1360</f>
        <v>0</v>
      </c>
      <c r="J1360" s="26">
        <f>SUM(F1360:H1360)</f>
        <v>11</v>
      </c>
      <c r="K1360" s="26">
        <f>E1360-J1360</f>
        <v>0</v>
      </c>
      <c r="L1360" s="27">
        <v>1712500000</v>
      </c>
      <c r="M1360" s="45">
        <v>494.761</v>
      </c>
      <c r="N1360" s="27">
        <v>155681818</v>
      </c>
      <c r="O1360" s="27">
        <v>11442205</v>
      </c>
      <c r="P1360" s="37">
        <f>IF(I1360=0,0,H1360/I1360)</f>
        <v>0</v>
      </c>
    </row>
    <row r="1361">
      <c r="A1361" s="24" t="str">
        <v>2025-10</v>
      </c>
      <c r="B1361" s="24" t="str">
        <v>비교 반영</v>
      </c>
      <c r="C1361" s="24" t="str">
        <v>안산시 상록구</v>
      </c>
      <c r="D1361" s="24" t="str">
        <v>오피스텔 전월세</v>
      </c>
      <c r="E1361" s="26">
        <v>31</v>
      </c>
      <c r="F1361" s="26">
        <v>0</v>
      </c>
      <c r="G1361" s="26">
        <v>8</v>
      </c>
      <c r="H1361" s="26">
        <v>23</v>
      </c>
      <c r="I1361" s="26">
        <f>G1361+H1361</f>
        <v>31</v>
      </c>
      <c r="J1361" s="26">
        <f>SUM(F1361:H1361)</f>
        <v>31</v>
      </c>
      <c r="K1361" s="26">
        <f>E1361-J1361</f>
        <v>0</v>
      </c>
      <c r="L1361" s="27">
        <v>1826400000</v>
      </c>
      <c r="M1361" s="45">
        <v>1535.92</v>
      </c>
      <c r="N1361" s="27">
        <v>58916129</v>
      </c>
      <c r="O1361" s="27">
        <v>3930990</v>
      </c>
      <c r="P1361" s="37">
        <f>IF(I1361=0,0,H1361/I1361)</f>
        <v>0.7419354838709677</v>
      </c>
    </row>
    <row r="1362">
      <c r="A1362" s="24" t="str">
        <v>2025-10</v>
      </c>
      <c r="B1362" s="24" t="str">
        <v>비교 반영</v>
      </c>
      <c r="C1362" s="24" t="str">
        <v>안산시 상록구</v>
      </c>
      <c r="D1362" s="24" t="str">
        <v>토지</v>
      </c>
      <c r="E1362" s="26">
        <v>39</v>
      </c>
      <c r="F1362" s="26">
        <v>39</v>
      </c>
      <c r="G1362" s="26">
        <v>0</v>
      </c>
      <c r="H1362" s="26">
        <v>0</v>
      </c>
      <c r="I1362" s="26">
        <f>G1362+H1362</f>
        <v>0</v>
      </c>
      <c r="J1362" s="26">
        <f>SUM(F1362:H1362)</f>
        <v>39</v>
      </c>
      <c r="K1362" s="26">
        <f>E1362-J1362</f>
        <v>0</v>
      </c>
      <c r="L1362" s="27">
        <v>7552260000</v>
      </c>
      <c r="M1362" s="45">
        <v>24515.84</v>
      </c>
      <c r="N1362" s="27">
        <v>193647692</v>
      </c>
      <c r="O1362" s="27">
        <v>1018368</v>
      </c>
      <c r="P1362" s="37">
        <f>IF(I1362=0,0,H1362/I1362)</f>
        <v>0</v>
      </c>
    </row>
    <row r="1363">
      <c r="A1363" s="24" t="str">
        <v>2025-10</v>
      </c>
      <c r="B1363" s="24" t="str">
        <v>비교 반영</v>
      </c>
      <c r="C1363" s="24" t="str">
        <v>안성시</v>
      </c>
      <c r="D1363" s="24" t="str">
        <v>공장창고</v>
      </c>
      <c r="E1363" s="26">
        <v>4</v>
      </c>
      <c r="F1363" s="26">
        <v>4</v>
      </c>
      <c r="G1363" s="26">
        <v>0</v>
      </c>
      <c r="H1363" s="26">
        <v>0</v>
      </c>
      <c r="I1363" s="26">
        <f>G1363+H1363</f>
        <v>0</v>
      </c>
      <c r="J1363" s="26">
        <f>SUM(F1363:H1363)</f>
        <v>4</v>
      </c>
      <c r="K1363" s="26">
        <f>E1363-J1363</f>
        <v>0</v>
      </c>
      <c r="L1363" s="27">
        <v>4890690000</v>
      </c>
      <c r="M1363" s="45">
        <v>2942.36</v>
      </c>
      <c r="N1363" s="27">
        <v>1222672500</v>
      </c>
      <c r="O1363" s="27">
        <v>5494763</v>
      </c>
      <c r="P1363" s="37">
        <f>IF(I1363=0,0,H1363/I1363)</f>
        <v>0</v>
      </c>
    </row>
    <row r="1364">
      <c r="A1364" s="24" t="str">
        <v>2025-10</v>
      </c>
      <c r="B1364" s="24" t="str">
        <v>비교 반영</v>
      </c>
      <c r="C1364" s="24" t="str">
        <v>안성시</v>
      </c>
      <c r="D1364" s="24" t="str">
        <v>다가구 매매</v>
      </c>
      <c r="E1364" s="26">
        <v>18</v>
      </c>
      <c r="F1364" s="26">
        <v>18</v>
      </c>
      <c r="G1364" s="26">
        <v>0</v>
      </c>
      <c r="H1364" s="26">
        <v>0</v>
      </c>
      <c r="I1364" s="26">
        <f>G1364+H1364</f>
        <v>0</v>
      </c>
      <c r="J1364" s="26">
        <f>SUM(F1364:H1364)</f>
        <v>18</v>
      </c>
      <c r="K1364" s="26">
        <f>E1364-J1364</f>
        <v>0</v>
      </c>
      <c r="L1364" s="27">
        <v>6667820000</v>
      </c>
      <c r="M1364" s="45">
        <v>2735.6</v>
      </c>
      <c r="N1364" s="27">
        <v>370434444</v>
      </c>
      <c r="O1364" s="27">
        <v>8057603</v>
      </c>
      <c r="P1364" s="37">
        <f>IF(I1364=0,0,H1364/I1364)</f>
        <v>0</v>
      </c>
    </row>
    <row r="1365">
      <c r="A1365" s="24" t="str">
        <v>2025-10</v>
      </c>
      <c r="B1365" s="24" t="str">
        <v>비교 반영</v>
      </c>
      <c r="C1365" s="24" t="str">
        <v>안성시</v>
      </c>
      <c r="D1365" s="24" t="str">
        <v>다가구 전월세</v>
      </c>
      <c r="E1365" s="26">
        <v>147</v>
      </c>
      <c r="F1365" s="26">
        <v>0</v>
      </c>
      <c r="G1365" s="26">
        <v>10</v>
      </c>
      <c r="H1365" s="26">
        <v>137</v>
      </c>
      <c r="I1365" s="26">
        <f>G1365+H1365</f>
        <v>147</v>
      </c>
      <c r="J1365" s="26">
        <f>SUM(F1365:H1365)</f>
        <v>147</v>
      </c>
      <c r="K1365" s="26">
        <f>E1365-J1365</f>
        <v>0</v>
      </c>
      <c r="L1365" s="27">
        <v>1282500000</v>
      </c>
      <c r="M1365" s="45">
        <v>5779.906</v>
      </c>
      <c r="N1365" s="27">
        <v>8724490</v>
      </c>
      <c r="O1365" s="27">
        <v>733519</v>
      </c>
      <c r="P1365" s="37">
        <f>IF(I1365=0,0,H1365/I1365)</f>
        <v>0.9319727891156463</v>
      </c>
    </row>
    <row r="1366">
      <c r="A1366" s="24" t="str">
        <v>2025-10</v>
      </c>
      <c r="B1366" s="24" t="str">
        <v>비교 반영</v>
      </c>
      <c r="C1366" s="24" t="str">
        <v>안성시</v>
      </c>
      <c r="D1366" s="24" t="str">
        <v>다세대 매매</v>
      </c>
      <c r="E1366" s="26">
        <v>10</v>
      </c>
      <c r="F1366" s="26">
        <v>10</v>
      </c>
      <c r="G1366" s="26">
        <v>0</v>
      </c>
      <c r="H1366" s="26">
        <v>0</v>
      </c>
      <c r="I1366" s="26">
        <f>G1366+H1366</f>
        <v>0</v>
      </c>
      <c r="J1366" s="26">
        <f>SUM(F1366:H1366)</f>
        <v>10</v>
      </c>
      <c r="K1366" s="26">
        <f>E1366-J1366</f>
        <v>0</v>
      </c>
      <c r="L1366" s="27">
        <v>596500000</v>
      </c>
      <c r="M1366" s="45">
        <v>502.285</v>
      </c>
      <c r="N1366" s="27">
        <v>59650000</v>
      </c>
      <c r="O1366" s="27">
        <v>3925860</v>
      </c>
      <c r="P1366" s="37">
        <f>IF(I1366=0,0,H1366/I1366)</f>
        <v>0</v>
      </c>
    </row>
    <row r="1367">
      <c r="A1367" s="24" t="str">
        <v>2025-10</v>
      </c>
      <c r="B1367" s="24" t="str">
        <v>비교 반영</v>
      </c>
      <c r="C1367" s="24" t="str">
        <v>안성시</v>
      </c>
      <c r="D1367" s="24" t="str">
        <v>다세대 전월세</v>
      </c>
      <c r="E1367" s="26">
        <v>42</v>
      </c>
      <c r="F1367" s="26">
        <v>0</v>
      </c>
      <c r="G1367" s="26">
        <v>4</v>
      </c>
      <c r="H1367" s="26">
        <v>38</v>
      </c>
      <c r="I1367" s="26">
        <f>G1367+H1367</f>
        <v>42</v>
      </c>
      <c r="J1367" s="26">
        <f>SUM(F1367:H1367)</f>
        <v>42</v>
      </c>
      <c r="K1367" s="26">
        <f>E1367-J1367</f>
        <v>0</v>
      </c>
      <c r="L1367" s="27">
        <v>431940000</v>
      </c>
      <c r="M1367" s="45">
        <v>1738.372</v>
      </c>
      <c r="N1367" s="27">
        <v>10284286</v>
      </c>
      <c r="O1367" s="27">
        <v>821401</v>
      </c>
      <c r="P1367" s="37">
        <f>IF(I1367=0,0,H1367/I1367)</f>
        <v>0.9047619047619048</v>
      </c>
    </row>
    <row r="1368">
      <c r="A1368" s="24" t="str">
        <v>2025-10</v>
      </c>
      <c r="B1368" s="24" t="str">
        <v>비교 반영</v>
      </c>
      <c r="C1368" s="24" t="str">
        <v>안성시</v>
      </c>
      <c r="D1368" s="24" t="str">
        <v>분양권</v>
      </c>
      <c r="E1368" s="26">
        <v>7</v>
      </c>
      <c r="F1368" s="26">
        <v>7</v>
      </c>
      <c r="G1368" s="26">
        <v>0</v>
      </c>
      <c r="H1368" s="26">
        <v>0</v>
      </c>
      <c r="I1368" s="26">
        <f>G1368+H1368</f>
        <v>0</v>
      </c>
      <c r="J1368" s="26">
        <f>SUM(F1368:H1368)</f>
        <v>7</v>
      </c>
      <c r="K1368" s="26">
        <f>E1368-J1368</f>
        <v>0</v>
      </c>
      <c r="L1368" s="27">
        <v>2597590000</v>
      </c>
      <c r="M1368" s="45">
        <v>559.667</v>
      </c>
      <c r="N1368" s="27">
        <v>371084286</v>
      </c>
      <c r="O1368" s="27">
        <v>15343185</v>
      </c>
      <c r="P1368" s="37">
        <f>IF(I1368=0,0,H1368/I1368)</f>
        <v>0</v>
      </c>
    </row>
    <row r="1369">
      <c r="A1369" s="24" t="str">
        <v>2025-10</v>
      </c>
      <c r="B1369" s="24" t="str">
        <v>비교 반영</v>
      </c>
      <c r="C1369" s="24" t="str">
        <v>안성시</v>
      </c>
      <c r="D1369" s="24" t="str">
        <v>상가</v>
      </c>
      <c r="E1369" s="26">
        <v>18</v>
      </c>
      <c r="F1369" s="26">
        <v>18</v>
      </c>
      <c r="G1369" s="26">
        <v>0</v>
      </c>
      <c r="H1369" s="26">
        <v>0</v>
      </c>
      <c r="I1369" s="26">
        <f>G1369+H1369</f>
        <v>0</v>
      </c>
      <c r="J1369" s="26">
        <f>SUM(F1369:H1369)</f>
        <v>18</v>
      </c>
      <c r="K1369" s="26">
        <f>E1369-J1369</f>
        <v>0</v>
      </c>
      <c r="L1369" s="27">
        <v>6007770000</v>
      </c>
      <c r="M1369" s="45">
        <v>1853.8</v>
      </c>
      <c r="N1369" s="27">
        <v>333765000</v>
      </c>
      <c r="O1369" s="27">
        <v>10713343</v>
      </c>
      <c r="P1369" s="37">
        <f>IF(I1369=0,0,H1369/I1369)</f>
        <v>0</v>
      </c>
    </row>
    <row r="1370">
      <c r="A1370" s="24" t="str">
        <v>2025-10</v>
      </c>
      <c r="B1370" s="24" t="str">
        <v>비교 반영</v>
      </c>
      <c r="C1370" s="24" t="str">
        <v>안성시</v>
      </c>
      <c r="D1370" s="24" t="str">
        <v>아파트 매매</v>
      </c>
      <c r="E1370" s="26">
        <v>158</v>
      </c>
      <c r="F1370" s="26">
        <v>158</v>
      </c>
      <c r="G1370" s="26">
        <v>0</v>
      </c>
      <c r="H1370" s="26">
        <v>0</v>
      </c>
      <c r="I1370" s="26">
        <f>G1370+H1370</f>
        <v>0</v>
      </c>
      <c r="J1370" s="26">
        <f>SUM(F1370:H1370)</f>
        <v>158</v>
      </c>
      <c r="K1370" s="26">
        <f>E1370-J1370</f>
        <v>0</v>
      </c>
      <c r="L1370" s="27">
        <v>28127600000</v>
      </c>
      <c r="M1370" s="45">
        <v>10521.624</v>
      </c>
      <c r="N1370" s="27">
        <v>178022785</v>
      </c>
      <c r="O1370" s="27">
        <v>8837400</v>
      </c>
      <c r="P1370" s="37">
        <f>IF(I1370=0,0,H1370/I1370)</f>
        <v>0</v>
      </c>
    </row>
    <row r="1371">
      <c r="A1371" s="24" t="str">
        <v>2025-10</v>
      </c>
      <c r="B1371" s="24" t="str">
        <v>비교 반영</v>
      </c>
      <c r="C1371" s="24" t="str">
        <v>안성시</v>
      </c>
      <c r="D1371" s="24" t="str">
        <v>아파트 전월세</v>
      </c>
      <c r="E1371" s="26">
        <v>537</v>
      </c>
      <c r="F1371" s="26">
        <v>0</v>
      </c>
      <c r="G1371" s="26">
        <v>134</v>
      </c>
      <c r="H1371" s="26">
        <v>403</v>
      </c>
      <c r="I1371" s="26">
        <f>G1371+H1371</f>
        <v>537</v>
      </c>
      <c r="J1371" s="26">
        <f>SUM(F1371:H1371)</f>
        <v>537</v>
      </c>
      <c r="K1371" s="26">
        <f>E1371-J1371</f>
        <v>0</v>
      </c>
      <c r="L1371" s="27">
        <v>38790530000</v>
      </c>
      <c r="M1371" s="45">
        <v>31417.59</v>
      </c>
      <c r="N1371" s="27">
        <v>72235624</v>
      </c>
      <c r="O1371" s="27">
        <v>4081572</v>
      </c>
      <c r="P1371" s="37">
        <f>IF(I1371=0,0,H1371/I1371)</f>
        <v>0.750465549348231</v>
      </c>
    </row>
    <row r="1372">
      <c r="A1372" s="24" t="str">
        <v>2025-10</v>
      </c>
      <c r="B1372" s="24" t="str">
        <v>비교 반영</v>
      </c>
      <c r="C1372" s="24" t="str">
        <v>안성시</v>
      </c>
      <c r="D1372" s="24" t="str">
        <v>오피스텔 매매</v>
      </c>
      <c r="E1372" s="26">
        <v>2</v>
      </c>
      <c r="F1372" s="26">
        <v>2</v>
      </c>
      <c r="G1372" s="26">
        <v>0</v>
      </c>
      <c r="H1372" s="26">
        <v>0</v>
      </c>
      <c r="I1372" s="26">
        <f>G1372+H1372</f>
        <v>0</v>
      </c>
      <c r="J1372" s="26">
        <f>SUM(F1372:H1372)</f>
        <v>2</v>
      </c>
      <c r="K1372" s="26">
        <f>E1372-J1372</f>
        <v>0</v>
      </c>
      <c r="L1372" s="27">
        <v>42000000</v>
      </c>
      <c r="M1372" s="45">
        <v>51.84</v>
      </c>
      <c r="N1372" s="27">
        <v>21000000</v>
      </c>
      <c r="O1372" s="27">
        <v>2678298</v>
      </c>
      <c r="P1372" s="37">
        <f>IF(I1372=0,0,H1372/I1372)</f>
        <v>0</v>
      </c>
    </row>
    <row r="1373">
      <c r="A1373" s="24" t="str">
        <v>2025-10</v>
      </c>
      <c r="B1373" s="24" t="str">
        <v>비교 반영</v>
      </c>
      <c r="C1373" s="24" t="str">
        <v>안성시</v>
      </c>
      <c r="D1373" s="24" t="str">
        <v>오피스텔 전월세</v>
      </c>
      <c r="E1373" s="26">
        <v>7</v>
      </c>
      <c r="F1373" s="26">
        <v>0</v>
      </c>
      <c r="G1373" s="26">
        <v>1</v>
      </c>
      <c r="H1373" s="26">
        <v>6</v>
      </c>
      <c r="I1373" s="26">
        <f>G1373+H1373</f>
        <v>7</v>
      </c>
      <c r="J1373" s="26">
        <f>SUM(F1373:H1373)</f>
        <v>7</v>
      </c>
      <c r="K1373" s="26">
        <f>E1373-J1373</f>
        <v>0</v>
      </c>
      <c r="L1373" s="27">
        <v>75000000</v>
      </c>
      <c r="M1373" s="45">
        <v>241.97</v>
      </c>
      <c r="N1373" s="27">
        <v>10714286</v>
      </c>
      <c r="O1373" s="27">
        <v>1024647</v>
      </c>
      <c r="P1373" s="37">
        <f>IF(I1373=0,0,H1373/I1373)</f>
        <v>0.8571428571428571</v>
      </c>
    </row>
    <row r="1374">
      <c r="A1374" s="24" t="str">
        <v>2025-10</v>
      </c>
      <c r="B1374" s="24" t="str">
        <v>비교 반영</v>
      </c>
      <c r="C1374" s="24" t="str">
        <v>안성시</v>
      </c>
      <c r="D1374" s="24" t="str">
        <v>토지</v>
      </c>
      <c r="E1374" s="26">
        <v>341</v>
      </c>
      <c r="F1374" s="26">
        <v>341</v>
      </c>
      <c r="G1374" s="26">
        <v>0</v>
      </c>
      <c r="H1374" s="26">
        <v>0</v>
      </c>
      <c r="I1374" s="26">
        <f>G1374+H1374</f>
        <v>0</v>
      </c>
      <c r="J1374" s="26">
        <f>SUM(F1374:H1374)</f>
        <v>341</v>
      </c>
      <c r="K1374" s="26">
        <f>E1374-J1374</f>
        <v>0</v>
      </c>
      <c r="L1374" s="27">
        <v>58091510000</v>
      </c>
      <c r="M1374" s="45">
        <v>359162.22</v>
      </c>
      <c r="N1374" s="27">
        <v>170356334</v>
      </c>
      <c r="O1374" s="27">
        <v>534683</v>
      </c>
      <c r="P1374" s="37">
        <f>IF(I1374=0,0,H1374/I1374)</f>
        <v>0</v>
      </c>
    </row>
    <row r="1375">
      <c r="A1375" s="24" t="str">
        <v>2025-10</v>
      </c>
      <c r="B1375" s="24" t="str">
        <v>비교 반영</v>
      </c>
      <c r="C1375" s="24" t="str">
        <v>안양시 동안구</v>
      </c>
      <c r="D1375" s="24" t="str">
        <v>공장창고</v>
      </c>
      <c r="E1375" s="26">
        <v>7</v>
      </c>
      <c r="F1375" s="26">
        <v>7</v>
      </c>
      <c r="G1375" s="26">
        <v>0</v>
      </c>
      <c r="H1375" s="26">
        <v>0</v>
      </c>
      <c r="I1375" s="26">
        <f>G1375+H1375</f>
        <v>0</v>
      </c>
      <c r="J1375" s="26">
        <f>SUM(F1375:H1375)</f>
        <v>7</v>
      </c>
      <c r="K1375" s="26">
        <f>E1375-J1375</f>
        <v>0</v>
      </c>
      <c r="L1375" s="27">
        <v>6756950000</v>
      </c>
      <c r="M1375" s="45">
        <v>2055.51</v>
      </c>
      <c r="N1375" s="27">
        <v>965278571</v>
      </c>
      <c r="O1375" s="27">
        <v>10866901</v>
      </c>
      <c r="P1375" s="37">
        <f>IF(I1375=0,0,H1375/I1375)</f>
        <v>0</v>
      </c>
    </row>
    <row r="1376">
      <c r="A1376" s="24" t="str">
        <v>2025-10</v>
      </c>
      <c r="B1376" s="24" t="str">
        <v>비교 반영</v>
      </c>
      <c r="C1376" s="24" t="str">
        <v>안양시 동안구</v>
      </c>
      <c r="D1376" s="24" t="str">
        <v>다가구 매매</v>
      </c>
      <c r="E1376" s="26">
        <v>4</v>
      </c>
      <c r="F1376" s="26">
        <v>4</v>
      </c>
      <c r="G1376" s="26">
        <v>0</v>
      </c>
      <c r="H1376" s="26">
        <v>0</v>
      </c>
      <c r="I1376" s="26">
        <f>G1376+H1376</f>
        <v>0</v>
      </c>
      <c r="J1376" s="26">
        <f>SUM(F1376:H1376)</f>
        <v>4</v>
      </c>
      <c r="K1376" s="26">
        <f>E1376-J1376</f>
        <v>0</v>
      </c>
      <c r="L1376" s="27">
        <v>5254000000</v>
      </c>
      <c r="M1376" s="45">
        <v>1701.58</v>
      </c>
      <c r="N1376" s="27">
        <v>1313500000</v>
      </c>
      <c r="O1376" s="27">
        <v>10207333</v>
      </c>
      <c r="P1376" s="37">
        <f>IF(I1376=0,0,H1376/I1376)</f>
        <v>0</v>
      </c>
    </row>
    <row r="1377">
      <c r="A1377" s="24" t="str">
        <v>2025-10</v>
      </c>
      <c r="B1377" s="24" t="str">
        <v>비교 반영</v>
      </c>
      <c r="C1377" s="24" t="str">
        <v>안양시 동안구</v>
      </c>
      <c r="D1377" s="24" t="str">
        <v>다가구 전월세</v>
      </c>
      <c r="E1377" s="26">
        <v>105</v>
      </c>
      <c r="F1377" s="26">
        <v>0</v>
      </c>
      <c r="G1377" s="26">
        <v>23</v>
      </c>
      <c r="H1377" s="26">
        <v>82</v>
      </c>
      <c r="I1377" s="26">
        <f>G1377+H1377</f>
        <v>105</v>
      </c>
      <c r="J1377" s="26">
        <f>SUM(F1377:H1377)</f>
        <v>105</v>
      </c>
      <c r="K1377" s="26">
        <f>E1377-J1377</f>
        <v>0</v>
      </c>
      <c r="L1377" s="27">
        <v>7101000000</v>
      </c>
      <c r="M1377" s="45">
        <v>4946.41</v>
      </c>
      <c r="N1377" s="27">
        <v>67628571</v>
      </c>
      <c r="O1377" s="27">
        <v>4745741</v>
      </c>
      <c r="P1377" s="37">
        <f>IF(I1377=0,0,H1377/I1377)</f>
        <v>0.780952380952381</v>
      </c>
    </row>
    <row r="1378">
      <c r="A1378" s="24" t="str">
        <v>2025-10</v>
      </c>
      <c r="B1378" s="24" t="str">
        <v>비교 반영</v>
      </c>
      <c r="C1378" s="24" t="str">
        <v>안양시 동안구</v>
      </c>
      <c r="D1378" s="24" t="str">
        <v>다세대 매매</v>
      </c>
      <c r="E1378" s="26">
        <v>62</v>
      </c>
      <c r="F1378" s="26">
        <v>62</v>
      </c>
      <c r="G1378" s="26">
        <v>0</v>
      </c>
      <c r="H1378" s="26">
        <v>0</v>
      </c>
      <c r="I1378" s="26">
        <f>G1378+H1378</f>
        <v>0</v>
      </c>
      <c r="J1378" s="26">
        <f>SUM(F1378:H1378)</f>
        <v>62</v>
      </c>
      <c r="K1378" s="26">
        <f>E1378-J1378</f>
        <v>0</v>
      </c>
      <c r="L1378" s="27">
        <v>22453500000</v>
      </c>
      <c r="M1378" s="45">
        <v>2406.264</v>
      </c>
      <c r="N1378" s="27">
        <v>362153226</v>
      </c>
      <c r="O1378" s="27">
        <v>30847174</v>
      </c>
      <c r="P1378" s="37">
        <f>IF(I1378=0,0,H1378/I1378)</f>
        <v>0</v>
      </c>
    </row>
    <row r="1379">
      <c r="A1379" s="24" t="str">
        <v>2025-10</v>
      </c>
      <c r="B1379" s="24" t="str">
        <v>비교 반영</v>
      </c>
      <c r="C1379" s="24" t="str">
        <v>안양시 동안구</v>
      </c>
      <c r="D1379" s="24" t="str">
        <v>다세대 전월세</v>
      </c>
      <c r="E1379" s="26">
        <v>108</v>
      </c>
      <c r="F1379" s="26">
        <v>0</v>
      </c>
      <c r="G1379" s="26">
        <v>55</v>
      </c>
      <c r="H1379" s="26">
        <v>53</v>
      </c>
      <c r="I1379" s="26">
        <f>G1379+H1379</f>
        <v>108</v>
      </c>
      <c r="J1379" s="26">
        <f>SUM(F1379:H1379)</f>
        <v>108</v>
      </c>
      <c r="K1379" s="26">
        <f>E1379-J1379</f>
        <v>0</v>
      </c>
      <c r="L1379" s="27">
        <v>10720960000</v>
      </c>
      <c r="M1379" s="45">
        <v>4440.581</v>
      </c>
      <c r="N1379" s="27">
        <v>99268148</v>
      </c>
      <c r="O1379" s="27">
        <v>7981205</v>
      </c>
      <c r="P1379" s="37">
        <f>IF(I1379=0,0,H1379/I1379)</f>
        <v>0.49074074074074076</v>
      </c>
    </row>
    <row r="1380">
      <c r="A1380" s="24" t="str">
        <v>2025-10</v>
      </c>
      <c r="B1380" s="24" t="str">
        <v>비교 반영</v>
      </c>
      <c r="C1380" s="24" t="str">
        <v>안양시 동안구</v>
      </c>
      <c r="D1380" s="24" t="str">
        <v>분양권</v>
      </c>
      <c r="E1380" s="26">
        <v>12</v>
      </c>
      <c r="F1380" s="26">
        <v>12</v>
      </c>
      <c r="G1380" s="26">
        <v>0</v>
      </c>
      <c r="H1380" s="26">
        <v>0</v>
      </c>
      <c r="I1380" s="26">
        <f>G1380+H1380</f>
        <v>0</v>
      </c>
      <c r="J1380" s="26">
        <f>SUM(F1380:H1380)</f>
        <v>12</v>
      </c>
      <c r="K1380" s="26">
        <f>E1380-J1380</f>
        <v>0</v>
      </c>
      <c r="L1380" s="27">
        <v>13948550000</v>
      </c>
      <c r="M1380" s="45">
        <v>937.204</v>
      </c>
      <c r="N1380" s="27">
        <v>1162379167</v>
      </c>
      <c r="O1380" s="27">
        <v>49200502</v>
      </c>
      <c r="P1380" s="37">
        <f>IF(I1380=0,0,H1380/I1380)</f>
        <v>0</v>
      </c>
    </row>
    <row r="1381">
      <c r="A1381" s="24" t="str">
        <v>2025-10</v>
      </c>
      <c r="B1381" s="24" t="str">
        <v>비교 반영</v>
      </c>
      <c r="C1381" s="24" t="str">
        <v>안양시 동안구</v>
      </c>
      <c r="D1381" s="24" t="str">
        <v>상가</v>
      </c>
      <c r="E1381" s="26">
        <v>31</v>
      </c>
      <c r="F1381" s="26">
        <v>31</v>
      </c>
      <c r="G1381" s="26">
        <v>0</v>
      </c>
      <c r="H1381" s="26">
        <v>0</v>
      </c>
      <c r="I1381" s="26">
        <f>G1381+H1381</f>
        <v>0</v>
      </c>
      <c r="J1381" s="26">
        <f>SUM(F1381:H1381)</f>
        <v>31</v>
      </c>
      <c r="K1381" s="26">
        <f>E1381-J1381</f>
        <v>0</v>
      </c>
      <c r="L1381" s="27">
        <v>6699090000</v>
      </c>
      <c r="M1381" s="45">
        <v>1444.38</v>
      </c>
      <c r="N1381" s="27">
        <v>216099677</v>
      </c>
      <c r="O1381" s="27">
        <v>15332358</v>
      </c>
      <c r="P1381" s="37">
        <f>IF(I1381=0,0,H1381/I1381)</f>
        <v>0</v>
      </c>
    </row>
    <row r="1382">
      <c r="A1382" s="24" t="str">
        <v>2025-10</v>
      </c>
      <c r="B1382" s="24" t="str">
        <v>비교 반영</v>
      </c>
      <c r="C1382" s="24" t="str">
        <v>안양시 동안구</v>
      </c>
      <c r="D1382" s="24" t="str">
        <v>아파트 매매</v>
      </c>
      <c r="E1382" s="26">
        <v>689</v>
      </c>
      <c r="F1382" s="26">
        <v>689</v>
      </c>
      <c r="G1382" s="26">
        <v>0</v>
      </c>
      <c r="H1382" s="26">
        <v>0</v>
      </c>
      <c r="I1382" s="26">
        <f>G1382+H1382</f>
        <v>0</v>
      </c>
      <c r="J1382" s="26">
        <f>SUM(F1382:H1382)</f>
        <v>689</v>
      </c>
      <c r="K1382" s="26">
        <f>E1382-J1382</f>
        <v>0</v>
      </c>
      <c r="L1382" s="27">
        <v>513310310000</v>
      </c>
      <c r="M1382" s="45">
        <v>46587.463</v>
      </c>
      <c r="N1382" s="27">
        <v>745007707</v>
      </c>
      <c r="O1382" s="27">
        <v>36423824</v>
      </c>
      <c r="P1382" s="37">
        <f>IF(I1382=0,0,H1382/I1382)</f>
        <v>0</v>
      </c>
    </row>
    <row r="1383">
      <c r="A1383" s="24" t="str">
        <v>2025-10</v>
      </c>
      <c r="B1383" s="24" t="str">
        <v>비교 반영</v>
      </c>
      <c r="C1383" s="24" t="str">
        <v>안양시 동안구</v>
      </c>
      <c r="D1383" s="24" t="str">
        <v>아파트 전월세</v>
      </c>
      <c r="E1383" s="26">
        <v>896</v>
      </c>
      <c r="F1383" s="26">
        <v>0</v>
      </c>
      <c r="G1383" s="26">
        <v>621</v>
      </c>
      <c r="H1383" s="26">
        <v>275</v>
      </c>
      <c r="I1383" s="26">
        <f>G1383+H1383</f>
        <v>896</v>
      </c>
      <c r="J1383" s="26">
        <f>SUM(F1383:H1383)</f>
        <v>896</v>
      </c>
      <c r="K1383" s="26">
        <f>E1383-J1383</f>
        <v>0</v>
      </c>
      <c r="L1383" s="27">
        <v>312393110000</v>
      </c>
      <c r="M1383" s="45">
        <v>58943.323</v>
      </c>
      <c r="N1383" s="27">
        <v>348653025</v>
      </c>
      <c r="O1383" s="27">
        <v>17520296</v>
      </c>
      <c r="P1383" s="37">
        <f>IF(I1383=0,0,H1383/I1383)</f>
        <v>0.30691964285714285</v>
      </c>
    </row>
    <row r="1384">
      <c r="A1384" s="24" t="str">
        <v>2025-10</v>
      </c>
      <c r="B1384" s="24" t="str">
        <v>비교 반영</v>
      </c>
      <c r="C1384" s="24" t="str">
        <v>안양시 동안구</v>
      </c>
      <c r="D1384" s="24" t="str">
        <v>오피스텔 매매</v>
      </c>
      <c r="E1384" s="26">
        <v>29</v>
      </c>
      <c r="F1384" s="26">
        <v>29</v>
      </c>
      <c r="G1384" s="26">
        <v>0</v>
      </c>
      <c r="H1384" s="26">
        <v>0</v>
      </c>
      <c r="I1384" s="26">
        <f>G1384+H1384</f>
        <v>0</v>
      </c>
      <c r="J1384" s="26">
        <f>SUM(F1384:H1384)</f>
        <v>29</v>
      </c>
      <c r="K1384" s="26">
        <f>E1384-J1384</f>
        <v>0</v>
      </c>
      <c r="L1384" s="27">
        <v>10260500000</v>
      </c>
      <c r="M1384" s="45">
        <v>1821.852</v>
      </c>
      <c r="N1384" s="27">
        <v>353810345</v>
      </c>
      <c r="O1384" s="27">
        <v>18617872</v>
      </c>
      <c r="P1384" s="37">
        <f>IF(I1384=0,0,H1384/I1384)</f>
        <v>0</v>
      </c>
    </row>
    <row r="1385">
      <c r="A1385" s="24" t="str">
        <v>2025-10</v>
      </c>
      <c r="B1385" s="24" t="str">
        <v>비교 반영</v>
      </c>
      <c r="C1385" s="24" t="str">
        <v>안양시 동안구</v>
      </c>
      <c r="D1385" s="24" t="str">
        <v>오피스텔 전월세</v>
      </c>
      <c r="E1385" s="26">
        <v>138</v>
      </c>
      <c r="F1385" s="26">
        <v>0</v>
      </c>
      <c r="G1385" s="26">
        <v>53</v>
      </c>
      <c r="H1385" s="26">
        <v>85</v>
      </c>
      <c r="I1385" s="26">
        <f>G1385+H1385</f>
        <v>138</v>
      </c>
      <c r="J1385" s="26">
        <f>SUM(F1385:H1385)</f>
        <v>138</v>
      </c>
      <c r="K1385" s="26">
        <f>E1385-J1385</f>
        <v>0</v>
      </c>
      <c r="L1385" s="27">
        <v>22329690000</v>
      </c>
      <c r="M1385" s="45">
        <v>7813.06</v>
      </c>
      <c r="N1385" s="27">
        <v>161809348</v>
      </c>
      <c r="O1385" s="27">
        <v>9447919</v>
      </c>
      <c r="P1385" s="37">
        <f>IF(I1385=0,0,H1385/I1385)</f>
        <v>0.6159420289855072</v>
      </c>
    </row>
    <row r="1386">
      <c r="A1386" s="24" t="str">
        <v>2025-10</v>
      </c>
      <c r="B1386" s="24" t="str">
        <v>비교 반영</v>
      </c>
      <c r="C1386" s="24" t="str">
        <v>안양시 동안구</v>
      </c>
      <c r="D1386" s="24" t="str">
        <v>토지</v>
      </c>
      <c r="E1386" s="26">
        <v>5</v>
      </c>
      <c r="F1386" s="26">
        <v>5</v>
      </c>
      <c r="G1386" s="26">
        <v>0</v>
      </c>
      <c r="H1386" s="26">
        <v>0</v>
      </c>
      <c r="I1386" s="26">
        <f>G1386+H1386</f>
        <v>0</v>
      </c>
      <c r="J1386" s="26">
        <f>SUM(F1386:H1386)</f>
        <v>5</v>
      </c>
      <c r="K1386" s="26">
        <f>E1386-J1386</f>
        <v>0</v>
      </c>
      <c r="L1386" s="27">
        <v>489810000</v>
      </c>
      <c r="M1386" s="45">
        <v>326.14</v>
      </c>
      <c r="N1386" s="27">
        <v>97962000</v>
      </c>
      <c r="O1386" s="27">
        <v>4964759</v>
      </c>
      <c r="P1386" s="37">
        <f>IF(I1386=0,0,H1386/I1386)</f>
        <v>0</v>
      </c>
    </row>
    <row r="1387">
      <c r="A1387" s="24" t="str">
        <v>2025-10</v>
      </c>
      <c r="B1387" s="24" t="str">
        <v>비교 반영</v>
      </c>
      <c r="C1387" s="24" t="str">
        <v>안양시 만안구</v>
      </c>
      <c r="D1387" s="24" t="str">
        <v>공장창고</v>
      </c>
      <c r="E1387" s="26">
        <v>9</v>
      </c>
      <c r="F1387" s="26">
        <v>9</v>
      </c>
      <c r="G1387" s="26">
        <v>0</v>
      </c>
      <c r="H1387" s="26">
        <v>0</v>
      </c>
      <c r="I1387" s="26">
        <f>G1387+H1387</f>
        <v>0</v>
      </c>
      <c r="J1387" s="26">
        <f>SUM(F1387:H1387)</f>
        <v>9</v>
      </c>
      <c r="K1387" s="26">
        <f>E1387-J1387</f>
        <v>0</v>
      </c>
      <c r="L1387" s="27">
        <v>2938000000</v>
      </c>
      <c r="M1387" s="45">
        <v>703.14</v>
      </c>
      <c r="N1387" s="27">
        <v>326444444</v>
      </c>
      <c r="O1387" s="27">
        <v>13812891</v>
      </c>
      <c r="P1387" s="37">
        <f>IF(I1387=0,0,H1387/I1387)</f>
        <v>0</v>
      </c>
    </row>
    <row r="1388">
      <c r="A1388" s="24" t="str">
        <v>2025-10</v>
      </c>
      <c r="B1388" s="24" t="str">
        <v>비교 반영</v>
      </c>
      <c r="C1388" s="24" t="str">
        <v>안양시 만안구</v>
      </c>
      <c r="D1388" s="24" t="str">
        <v>다가구 매매</v>
      </c>
      <c r="E1388" s="26">
        <v>4</v>
      </c>
      <c r="F1388" s="26">
        <v>4</v>
      </c>
      <c r="G1388" s="26">
        <v>0</v>
      </c>
      <c r="H1388" s="26">
        <v>0</v>
      </c>
      <c r="I1388" s="26">
        <f>G1388+H1388</f>
        <v>0</v>
      </c>
      <c r="J1388" s="26">
        <f>SUM(F1388:H1388)</f>
        <v>4</v>
      </c>
      <c r="K1388" s="26">
        <f>E1388-J1388</f>
        <v>0</v>
      </c>
      <c r="L1388" s="27">
        <v>3705000000</v>
      </c>
      <c r="M1388" s="45">
        <v>1150.56</v>
      </c>
      <c r="N1388" s="27">
        <v>926250000</v>
      </c>
      <c r="O1388" s="27">
        <v>10645193</v>
      </c>
      <c r="P1388" s="37">
        <f>IF(I1388=0,0,H1388/I1388)</f>
        <v>0</v>
      </c>
    </row>
    <row r="1389">
      <c r="A1389" s="24" t="str">
        <v>2025-10</v>
      </c>
      <c r="B1389" s="24" t="str">
        <v>비교 반영</v>
      </c>
      <c r="C1389" s="24" t="str">
        <v>안양시 만안구</v>
      </c>
      <c r="D1389" s="24" t="str">
        <v>다가구 전월세</v>
      </c>
      <c r="E1389" s="26">
        <v>159</v>
      </c>
      <c r="F1389" s="26">
        <v>0</v>
      </c>
      <c r="G1389" s="26">
        <v>34</v>
      </c>
      <c r="H1389" s="26">
        <v>125</v>
      </c>
      <c r="I1389" s="26">
        <f>G1389+H1389</f>
        <v>159</v>
      </c>
      <c r="J1389" s="26">
        <f>SUM(F1389:H1389)</f>
        <v>159</v>
      </c>
      <c r="K1389" s="26">
        <f>E1389-J1389</f>
        <v>0</v>
      </c>
      <c r="L1389" s="27">
        <v>6040000000</v>
      </c>
      <c r="M1389" s="45">
        <v>7405.084</v>
      </c>
      <c r="N1389" s="27">
        <v>37987421</v>
      </c>
      <c r="O1389" s="27">
        <v>2696383</v>
      </c>
      <c r="P1389" s="37">
        <f>IF(I1389=0,0,H1389/I1389)</f>
        <v>0.7861635220125787</v>
      </c>
    </row>
    <row r="1390">
      <c r="A1390" s="24" t="str">
        <v>2025-10</v>
      </c>
      <c r="B1390" s="24" t="str">
        <v>비교 반영</v>
      </c>
      <c r="C1390" s="24" t="str">
        <v>안양시 만안구</v>
      </c>
      <c r="D1390" s="24" t="str">
        <v>다세대 매매</v>
      </c>
      <c r="E1390" s="26">
        <v>73</v>
      </c>
      <c r="F1390" s="26">
        <v>73</v>
      </c>
      <c r="G1390" s="26">
        <v>0</v>
      </c>
      <c r="H1390" s="26">
        <v>0</v>
      </c>
      <c r="I1390" s="26">
        <f>G1390+H1390</f>
        <v>0</v>
      </c>
      <c r="J1390" s="26">
        <f>SUM(F1390:H1390)</f>
        <v>73</v>
      </c>
      <c r="K1390" s="26">
        <f>E1390-J1390</f>
        <v>0</v>
      </c>
      <c r="L1390" s="27">
        <v>16767000000</v>
      </c>
      <c r="M1390" s="45">
        <v>3352.278</v>
      </c>
      <c r="N1390" s="27">
        <v>229684932</v>
      </c>
      <c r="O1390" s="27">
        <v>16534457</v>
      </c>
      <c r="P1390" s="37">
        <f>IF(I1390=0,0,H1390/I1390)</f>
        <v>0</v>
      </c>
    </row>
    <row r="1391">
      <c r="A1391" s="24" t="str">
        <v>2025-10</v>
      </c>
      <c r="B1391" s="24" t="str">
        <v>비교 반영</v>
      </c>
      <c r="C1391" s="24" t="str">
        <v>안양시 만안구</v>
      </c>
      <c r="D1391" s="24" t="str">
        <v>다세대 전월세</v>
      </c>
      <c r="E1391" s="26">
        <v>127</v>
      </c>
      <c r="F1391" s="26">
        <v>0</v>
      </c>
      <c r="G1391" s="26">
        <v>60</v>
      </c>
      <c r="H1391" s="26">
        <v>67</v>
      </c>
      <c r="I1391" s="26">
        <f>G1391+H1391</f>
        <v>127</v>
      </c>
      <c r="J1391" s="26">
        <f>SUM(F1391:H1391)</f>
        <v>127</v>
      </c>
      <c r="K1391" s="26">
        <f>E1391-J1391</f>
        <v>0</v>
      </c>
      <c r="L1391" s="27">
        <v>10857780000</v>
      </c>
      <c r="M1391" s="45">
        <v>5301.91</v>
      </c>
      <c r="N1391" s="27">
        <v>85494331</v>
      </c>
      <c r="O1391" s="27">
        <v>6769916</v>
      </c>
      <c r="P1391" s="37">
        <f>IF(I1391=0,0,H1391/I1391)</f>
        <v>0.5275590551181102</v>
      </c>
    </row>
    <row r="1392">
      <c r="A1392" s="24" t="str">
        <v>2025-10</v>
      </c>
      <c r="B1392" s="24" t="str">
        <v>비교 반영</v>
      </c>
      <c r="C1392" s="24" t="str">
        <v>안양시 만안구</v>
      </c>
      <c r="D1392" s="24" t="str">
        <v>분양권</v>
      </c>
      <c r="E1392" s="26">
        <v>9</v>
      </c>
      <c r="F1392" s="26">
        <v>9</v>
      </c>
      <c r="G1392" s="26">
        <v>0</v>
      </c>
      <c r="H1392" s="26">
        <v>0</v>
      </c>
      <c r="I1392" s="26">
        <f>G1392+H1392</f>
        <v>0</v>
      </c>
      <c r="J1392" s="26">
        <f>SUM(F1392:H1392)</f>
        <v>9</v>
      </c>
      <c r="K1392" s="26">
        <f>E1392-J1392</f>
        <v>0</v>
      </c>
      <c r="L1392" s="27">
        <v>6282540000</v>
      </c>
      <c r="M1392" s="45">
        <v>519.758</v>
      </c>
      <c r="N1392" s="27">
        <v>698060000</v>
      </c>
      <c r="O1392" s="27">
        <v>39958455</v>
      </c>
      <c r="P1392" s="37">
        <f>IF(I1392=0,0,H1392/I1392)</f>
        <v>0</v>
      </c>
    </row>
    <row r="1393">
      <c r="A1393" s="24" t="str">
        <v>2025-10</v>
      </c>
      <c r="B1393" s="24" t="str">
        <v>비교 반영</v>
      </c>
      <c r="C1393" s="24" t="str">
        <v>안양시 만안구</v>
      </c>
      <c r="D1393" s="24" t="str">
        <v>상가</v>
      </c>
      <c r="E1393" s="26">
        <v>9</v>
      </c>
      <c r="F1393" s="26">
        <v>9</v>
      </c>
      <c r="G1393" s="26">
        <v>0</v>
      </c>
      <c r="H1393" s="26">
        <v>0</v>
      </c>
      <c r="I1393" s="26">
        <f>G1393+H1393</f>
        <v>0</v>
      </c>
      <c r="J1393" s="26">
        <f>SUM(F1393:H1393)</f>
        <v>9</v>
      </c>
      <c r="K1393" s="26">
        <f>E1393-J1393</f>
        <v>0</v>
      </c>
      <c r="L1393" s="27">
        <v>7746000000</v>
      </c>
      <c r="M1393" s="45">
        <v>1982.77</v>
      </c>
      <c r="N1393" s="27">
        <v>860666667</v>
      </c>
      <c r="O1393" s="27">
        <v>12914564</v>
      </c>
      <c r="P1393" s="37">
        <f>IF(I1393=0,0,H1393/I1393)</f>
        <v>0</v>
      </c>
    </row>
    <row r="1394">
      <c r="A1394" s="24" t="str">
        <v>2025-10</v>
      </c>
      <c r="B1394" s="24" t="str">
        <v>비교 반영</v>
      </c>
      <c r="C1394" s="24" t="str">
        <v>안양시 만안구</v>
      </c>
      <c r="D1394" s="24" t="str">
        <v>아파트 매매</v>
      </c>
      <c r="E1394" s="26">
        <v>281</v>
      </c>
      <c r="F1394" s="26">
        <v>281</v>
      </c>
      <c r="G1394" s="26">
        <v>0</v>
      </c>
      <c r="H1394" s="26">
        <v>0</v>
      </c>
      <c r="I1394" s="26">
        <f>G1394+H1394</f>
        <v>0</v>
      </c>
      <c r="J1394" s="26">
        <f>SUM(F1394:H1394)</f>
        <v>281</v>
      </c>
      <c r="K1394" s="26">
        <f>E1394-J1394</f>
        <v>0</v>
      </c>
      <c r="L1394" s="27">
        <v>172492500000</v>
      </c>
      <c r="M1394" s="45">
        <v>19414.454</v>
      </c>
      <c r="N1394" s="27">
        <v>613852313</v>
      </c>
      <c r="O1394" s="27">
        <v>29371061</v>
      </c>
      <c r="P1394" s="37">
        <f>IF(I1394=0,0,H1394/I1394)</f>
        <v>0</v>
      </c>
    </row>
    <row r="1395">
      <c r="A1395" s="24" t="str">
        <v>2025-10</v>
      </c>
      <c r="B1395" s="24" t="str">
        <v>비교 반영</v>
      </c>
      <c r="C1395" s="24" t="str">
        <v>안양시 만안구</v>
      </c>
      <c r="D1395" s="24" t="str">
        <v>아파트 전월세</v>
      </c>
      <c r="E1395" s="26">
        <v>221</v>
      </c>
      <c r="F1395" s="26">
        <v>0</v>
      </c>
      <c r="G1395" s="26">
        <v>126</v>
      </c>
      <c r="H1395" s="26">
        <v>95</v>
      </c>
      <c r="I1395" s="26">
        <f>G1395+H1395</f>
        <v>221</v>
      </c>
      <c r="J1395" s="26">
        <f>SUM(F1395:H1395)</f>
        <v>221</v>
      </c>
      <c r="K1395" s="26">
        <f>E1395-J1395</f>
        <v>0</v>
      </c>
      <c r="L1395" s="27">
        <v>51613400000</v>
      </c>
      <c r="M1395" s="45">
        <v>13698.548</v>
      </c>
      <c r="N1395" s="27">
        <v>233544796</v>
      </c>
      <c r="O1395" s="27">
        <v>12455540</v>
      </c>
      <c r="P1395" s="37">
        <f>IF(I1395=0,0,H1395/I1395)</f>
        <v>0.4298642533936652</v>
      </c>
    </row>
    <row r="1396">
      <c r="A1396" s="24" t="str">
        <v>2025-10</v>
      </c>
      <c r="B1396" s="24" t="str">
        <v>비교 반영</v>
      </c>
      <c r="C1396" s="24" t="str">
        <v>안양시 만안구</v>
      </c>
      <c r="D1396" s="24" t="str">
        <v>오피스텔 매매</v>
      </c>
      <c r="E1396" s="26">
        <v>17</v>
      </c>
      <c r="F1396" s="26">
        <v>17</v>
      </c>
      <c r="G1396" s="26">
        <v>0</v>
      </c>
      <c r="H1396" s="26">
        <v>0</v>
      </c>
      <c r="I1396" s="26">
        <f>G1396+H1396</f>
        <v>0</v>
      </c>
      <c r="J1396" s="26">
        <f>SUM(F1396:H1396)</f>
        <v>17</v>
      </c>
      <c r="K1396" s="26">
        <f>E1396-J1396</f>
        <v>0</v>
      </c>
      <c r="L1396" s="27">
        <v>4222100000</v>
      </c>
      <c r="M1396" s="45">
        <v>898.74</v>
      </c>
      <c r="N1396" s="27">
        <v>248358824</v>
      </c>
      <c r="O1396" s="27">
        <v>15529914</v>
      </c>
      <c r="P1396" s="37">
        <f>IF(I1396=0,0,H1396/I1396)</f>
        <v>0</v>
      </c>
    </row>
    <row r="1397">
      <c r="A1397" s="24" t="str">
        <v>2025-10</v>
      </c>
      <c r="B1397" s="24" t="str">
        <v>비교 반영</v>
      </c>
      <c r="C1397" s="24" t="str">
        <v>안양시 만안구</v>
      </c>
      <c r="D1397" s="24" t="str">
        <v>오피스텔 전월세</v>
      </c>
      <c r="E1397" s="26">
        <v>147</v>
      </c>
      <c r="F1397" s="26">
        <v>0</v>
      </c>
      <c r="G1397" s="26">
        <v>24</v>
      </c>
      <c r="H1397" s="26">
        <v>123</v>
      </c>
      <c r="I1397" s="26">
        <f>G1397+H1397</f>
        <v>147</v>
      </c>
      <c r="J1397" s="26">
        <f>SUM(F1397:H1397)</f>
        <v>147</v>
      </c>
      <c r="K1397" s="26">
        <f>E1397-J1397</f>
        <v>0</v>
      </c>
      <c r="L1397" s="27">
        <v>10142990000</v>
      </c>
      <c r="M1397" s="45">
        <v>8686.72</v>
      </c>
      <c r="N1397" s="27">
        <v>68999932</v>
      </c>
      <c r="O1397" s="27">
        <v>3859978</v>
      </c>
      <c r="P1397" s="37">
        <f>IF(I1397=0,0,H1397/I1397)</f>
        <v>0.8367346938775511</v>
      </c>
    </row>
    <row r="1398">
      <c r="A1398" s="24" t="str">
        <v>2025-10</v>
      </c>
      <c r="B1398" s="24" t="str">
        <v>비교 반영</v>
      </c>
      <c r="C1398" s="24" t="str">
        <v>안양시 만안구</v>
      </c>
      <c r="D1398" s="24" t="str">
        <v>토지</v>
      </c>
      <c r="E1398" s="26">
        <v>11</v>
      </c>
      <c r="F1398" s="26">
        <v>11</v>
      </c>
      <c r="G1398" s="26">
        <v>0</v>
      </c>
      <c r="H1398" s="26">
        <v>0</v>
      </c>
      <c r="I1398" s="26">
        <f>G1398+H1398</f>
        <v>0</v>
      </c>
      <c r="J1398" s="26">
        <f>SUM(F1398:H1398)</f>
        <v>11</v>
      </c>
      <c r="K1398" s="26">
        <f>E1398-J1398</f>
        <v>0</v>
      </c>
      <c r="L1398" s="27">
        <v>46471590000</v>
      </c>
      <c r="M1398" s="45">
        <v>6246.84</v>
      </c>
      <c r="N1398" s="27">
        <v>4224690000</v>
      </c>
      <c r="O1398" s="27">
        <v>24592448</v>
      </c>
      <c r="P1398" s="37">
        <f>IF(I1398=0,0,H1398/I1398)</f>
        <v>0</v>
      </c>
    </row>
    <row r="1399">
      <c r="A1399" s="24" t="str">
        <v>2025-10</v>
      </c>
      <c r="B1399" s="24" t="str">
        <v>비교 반영</v>
      </c>
      <c r="C1399" s="24" t="str">
        <v>양주시</v>
      </c>
      <c r="D1399" s="24" t="str">
        <v>공장창고</v>
      </c>
      <c r="E1399" s="26">
        <v>1</v>
      </c>
      <c r="F1399" s="26">
        <v>1</v>
      </c>
      <c r="G1399" s="26">
        <v>0</v>
      </c>
      <c r="H1399" s="26">
        <v>0</v>
      </c>
      <c r="I1399" s="26">
        <f>G1399+H1399</f>
        <v>0</v>
      </c>
      <c r="J1399" s="26">
        <f>SUM(F1399:H1399)</f>
        <v>1</v>
      </c>
      <c r="K1399" s="26">
        <f>E1399-J1399</f>
        <v>0</v>
      </c>
      <c r="L1399" s="27">
        <v>580000000</v>
      </c>
      <c r="M1399" s="45">
        <v>392</v>
      </c>
      <c r="N1399" s="27">
        <v>580000000</v>
      </c>
      <c r="O1399" s="27">
        <v>4891213</v>
      </c>
      <c r="P1399" s="37">
        <f>IF(I1399=0,0,H1399/I1399)</f>
        <v>0</v>
      </c>
    </row>
    <row r="1400">
      <c r="A1400" s="24" t="str">
        <v>2025-10</v>
      </c>
      <c r="B1400" s="24" t="str">
        <v>비교 반영</v>
      </c>
      <c r="C1400" s="24" t="str">
        <v>양주시</v>
      </c>
      <c r="D1400" s="24" t="str">
        <v>다가구 매매</v>
      </c>
      <c r="E1400" s="26">
        <v>3</v>
      </c>
      <c r="F1400" s="26">
        <v>3</v>
      </c>
      <c r="G1400" s="26">
        <v>0</v>
      </c>
      <c r="H1400" s="26">
        <v>0</v>
      </c>
      <c r="I1400" s="26">
        <f>G1400+H1400</f>
        <v>0</v>
      </c>
      <c r="J1400" s="26">
        <f>SUM(F1400:H1400)</f>
        <v>3</v>
      </c>
      <c r="K1400" s="26">
        <f>E1400-J1400</f>
        <v>0</v>
      </c>
      <c r="L1400" s="27">
        <v>720000000</v>
      </c>
      <c r="M1400" s="45">
        <v>214.76</v>
      </c>
      <c r="N1400" s="27">
        <v>240000000</v>
      </c>
      <c r="O1400" s="27">
        <v>11082907</v>
      </c>
      <c r="P1400" s="37">
        <f>IF(I1400=0,0,H1400/I1400)</f>
        <v>0</v>
      </c>
    </row>
    <row r="1401">
      <c r="A1401" s="24" t="str">
        <v>2025-10</v>
      </c>
      <c r="B1401" s="24" t="str">
        <v>비교 반영</v>
      </c>
      <c r="C1401" s="24" t="str">
        <v>양주시</v>
      </c>
      <c r="D1401" s="24" t="str">
        <v>다가구 전월세</v>
      </c>
      <c r="E1401" s="26">
        <v>110</v>
      </c>
      <c r="F1401" s="26">
        <v>0</v>
      </c>
      <c r="G1401" s="26">
        <v>18</v>
      </c>
      <c r="H1401" s="26">
        <v>92</v>
      </c>
      <c r="I1401" s="26">
        <f>G1401+H1401</f>
        <v>110</v>
      </c>
      <c r="J1401" s="26">
        <f>SUM(F1401:H1401)</f>
        <v>110</v>
      </c>
      <c r="K1401" s="26">
        <f>E1401-J1401</f>
        <v>0</v>
      </c>
      <c r="L1401" s="27">
        <v>3102000000</v>
      </c>
      <c r="M1401" s="45">
        <v>5479.009</v>
      </c>
      <c r="N1401" s="27">
        <v>28200000</v>
      </c>
      <c r="O1401" s="27">
        <v>1871606</v>
      </c>
      <c r="P1401" s="37">
        <f>IF(I1401=0,0,H1401/I1401)</f>
        <v>0.8363636363636363</v>
      </c>
    </row>
    <row r="1402">
      <c r="A1402" s="24" t="str">
        <v>2025-10</v>
      </c>
      <c r="B1402" s="24" t="str">
        <v>비교 반영</v>
      </c>
      <c r="C1402" s="24" t="str">
        <v>양주시</v>
      </c>
      <c r="D1402" s="24" t="str">
        <v>다세대 매매</v>
      </c>
      <c r="E1402" s="26">
        <v>36</v>
      </c>
      <c r="F1402" s="26">
        <v>36</v>
      </c>
      <c r="G1402" s="26">
        <v>0</v>
      </c>
      <c r="H1402" s="26">
        <v>0</v>
      </c>
      <c r="I1402" s="26">
        <f>G1402+H1402</f>
        <v>0</v>
      </c>
      <c r="J1402" s="26">
        <f>SUM(F1402:H1402)</f>
        <v>36</v>
      </c>
      <c r="K1402" s="26">
        <f>E1402-J1402</f>
        <v>0</v>
      </c>
      <c r="L1402" s="27">
        <v>12160130000</v>
      </c>
      <c r="M1402" s="45">
        <v>2537.644</v>
      </c>
      <c r="N1402" s="27">
        <v>337781389</v>
      </c>
      <c r="O1402" s="27">
        <v>15840983</v>
      </c>
      <c r="P1402" s="37">
        <f>IF(I1402=0,0,H1402/I1402)</f>
        <v>0</v>
      </c>
    </row>
    <row r="1403">
      <c r="A1403" s="24" t="str">
        <v>2025-10</v>
      </c>
      <c r="B1403" s="24" t="str">
        <v>비교 반영</v>
      </c>
      <c r="C1403" s="24" t="str">
        <v>양주시</v>
      </c>
      <c r="D1403" s="24" t="str">
        <v>다세대 전월세</v>
      </c>
      <c r="E1403" s="26">
        <v>45</v>
      </c>
      <c r="F1403" s="26">
        <v>0</v>
      </c>
      <c r="G1403" s="26">
        <v>11</v>
      </c>
      <c r="H1403" s="26">
        <v>34</v>
      </c>
      <c r="I1403" s="26">
        <f>G1403+H1403</f>
        <v>45</v>
      </c>
      <c r="J1403" s="26">
        <f>SUM(F1403:H1403)</f>
        <v>45</v>
      </c>
      <c r="K1403" s="26">
        <f>E1403-J1403</f>
        <v>0</v>
      </c>
      <c r="L1403" s="27">
        <v>1325000000</v>
      </c>
      <c r="M1403" s="45">
        <v>2531.705</v>
      </c>
      <c r="N1403" s="27">
        <v>29444444</v>
      </c>
      <c r="O1403" s="27">
        <v>1730125</v>
      </c>
      <c r="P1403" s="37">
        <f>IF(I1403=0,0,H1403/I1403)</f>
        <v>0.7555555555555555</v>
      </c>
    </row>
    <row r="1404">
      <c r="A1404" s="24" t="str">
        <v>2025-10</v>
      </c>
      <c r="B1404" s="24" t="str">
        <v>비교 반영</v>
      </c>
      <c r="C1404" s="24" t="str">
        <v>양주시</v>
      </c>
      <c r="D1404" s="24" t="str">
        <v>분양권</v>
      </c>
      <c r="E1404" s="26">
        <v>27</v>
      </c>
      <c r="F1404" s="26">
        <v>27</v>
      </c>
      <c r="G1404" s="26">
        <v>0</v>
      </c>
      <c r="H1404" s="26">
        <v>0</v>
      </c>
      <c r="I1404" s="26">
        <f>G1404+H1404</f>
        <v>0</v>
      </c>
      <c r="J1404" s="26">
        <f>SUM(F1404:H1404)</f>
        <v>27</v>
      </c>
      <c r="K1404" s="26">
        <f>E1404-J1404</f>
        <v>0</v>
      </c>
      <c r="L1404" s="27">
        <v>14043940000</v>
      </c>
      <c r="M1404" s="45">
        <v>2262.34</v>
      </c>
      <c r="N1404" s="27">
        <v>520145926</v>
      </c>
      <c r="O1404" s="27">
        <v>20521339</v>
      </c>
      <c r="P1404" s="37">
        <f>IF(I1404=0,0,H1404/I1404)</f>
        <v>0</v>
      </c>
    </row>
    <row r="1405">
      <c r="A1405" s="24" t="str">
        <v>2025-10</v>
      </c>
      <c r="B1405" s="24" t="str">
        <v>비교 반영</v>
      </c>
      <c r="C1405" s="24" t="str">
        <v>양주시</v>
      </c>
      <c r="D1405" s="24" t="str">
        <v>상가</v>
      </c>
      <c r="E1405" s="26">
        <v>11</v>
      </c>
      <c r="F1405" s="26">
        <v>11</v>
      </c>
      <c r="G1405" s="26">
        <v>0</v>
      </c>
      <c r="H1405" s="26">
        <v>0</v>
      </c>
      <c r="I1405" s="26">
        <f>G1405+H1405</f>
        <v>0</v>
      </c>
      <c r="J1405" s="26">
        <f>SUM(F1405:H1405)</f>
        <v>11</v>
      </c>
      <c r="K1405" s="26">
        <f>E1405-J1405</f>
        <v>0</v>
      </c>
      <c r="L1405" s="27">
        <v>14014440000</v>
      </c>
      <c r="M1405" s="45">
        <v>6278.15</v>
      </c>
      <c r="N1405" s="27">
        <v>1274040000</v>
      </c>
      <c r="O1405" s="27">
        <v>7379359</v>
      </c>
      <c r="P1405" s="37">
        <f>IF(I1405=0,0,H1405/I1405)</f>
        <v>0</v>
      </c>
    </row>
    <row r="1406">
      <c r="A1406" s="24" t="str">
        <v>2025-10</v>
      </c>
      <c r="B1406" s="24" t="str">
        <v>비교 반영</v>
      </c>
      <c r="C1406" s="24" t="str">
        <v>양주시</v>
      </c>
      <c r="D1406" s="24" t="str">
        <v>아파트 매매</v>
      </c>
      <c r="E1406" s="26">
        <v>261</v>
      </c>
      <c r="F1406" s="26">
        <v>261</v>
      </c>
      <c r="G1406" s="26">
        <v>0</v>
      </c>
      <c r="H1406" s="26">
        <v>0</v>
      </c>
      <c r="I1406" s="26">
        <f>G1406+H1406</f>
        <v>0</v>
      </c>
      <c r="J1406" s="26">
        <f>SUM(F1406:H1406)</f>
        <v>261</v>
      </c>
      <c r="K1406" s="26">
        <f>E1406-J1406</f>
        <v>0</v>
      </c>
      <c r="L1406" s="27">
        <v>78097640000</v>
      </c>
      <c r="M1406" s="45">
        <v>19456.808</v>
      </c>
      <c r="N1406" s="27">
        <v>299224674</v>
      </c>
      <c r="O1406" s="27">
        <v>13269084</v>
      </c>
      <c r="P1406" s="37">
        <f>IF(I1406=0,0,H1406/I1406)</f>
        <v>0</v>
      </c>
    </row>
    <row r="1407">
      <c r="A1407" s="24" t="str">
        <v>2025-10</v>
      </c>
      <c r="B1407" s="24" t="str">
        <v>비교 반영</v>
      </c>
      <c r="C1407" s="24" t="str">
        <v>양주시</v>
      </c>
      <c r="D1407" s="24" t="str">
        <v>아파트 전월세</v>
      </c>
      <c r="E1407" s="26">
        <v>602</v>
      </c>
      <c r="F1407" s="26">
        <v>0</v>
      </c>
      <c r="G1407" s="26">
        <v>221</v>
      </c>
      <c r="H1407" s="26">
        <v>381</v>
      </c>
      <c r="I1407" s="26">
        <f>G1407+H1407</f>
        <v>602</v>
      </c>
      <c r="J1407" s="26">
        <f>SUM(F1407:H1407)</f>
        <v>602</v>
      </c>
      <c r="K1407" s="26">
        <f>E1407-J1407</f>
        <v>0</v>
      </c>
      <c r="L1407" s="27">
        <v>58551180000</v>
      </c>
      <c r="M1407" s="45">
        <v>43045.661</v>
      </c>
      <c r="N1407" s="27">
        <v>97261096</v>
      </c>
      <c r="O1407" s="27">
        <v>4496565</v>
      </c>
      <c r="P1407" s="37">
        <f>IF(I1407=0,0,H1407/I1407)</f>
        <v>0.632890365448505</v>
      </c>
    </row>
    <row r="1408">
      <c r="A1408" s="24" t="str">
        <v>2025-10</v>
      </c>
      <c r="B1408" s="24" t="str">
        <v>비교 반영</v>
      </c>
      <c r="C1408" s="24" t="str">
        <v>양주시</v>
      </c>
      <c r="D1408" s="24" t="str">
        <v>오피스텔 매매</v>
      </c>
      <c r="E1408" s="26">
        <v>5</v>
      </c>
      <c r="F1408" s="26">
        <v>5</v>
      </c>
      <c r="G1408" s="26">
        <v>0</v>
      </c>
      <c r="H1408" s="26">
        <v>0</v>
      </c>
      <c r="I1408" s="26">
        <f>G1408+H1408</f>
        <v>0</v>
      </c>
      <c r="J1408" s="26">
        <f>SUM(F1408:H1408)</f>
        <v>5</v>
      </c>
      <c r="K1408" s="26">
        <f>E1408-J1408</f>
        <v>0</v>
      </c>
      <c r="L1408" s="27">
        <v>1188000000</v>
      </c>
      <c r="M1408" s="45">
        <v>327.32</v>
      </c>
      <c r="N1408" s="27">
        <v>237600000</v>
      </c>
      <c r="O1408" s="27">
        <v>11998266</v>
      </c>
      <c r="P1408" s="37">
        <f>IF(I1408=0,0,H1408/I1408)</f>
        <v>0</v>
      </c>
    </row>
    <row r="1409">
      <c r="A1409" s="24" t="str">
        <v>2025-10</v>
      </c>
      <c r="B1409" s="24" t="str">
        <v>비교 반영</v>
      </c>
      <c r="C1409" s="24" t="str">
        <v>양주시</v>
      </c>
      <c r="D1409" s="24" t="str">
        <v>오피스텔 전월세</v>
      </c>
      <c r="E1409" s="26">
        <v>17</v>
      </c>
      <c r="F1409" s="26">
        <v>0</v>
      </c>
      <c r="G1409" s="26">
        <v>2</v>
      </c>
      <c r="H1409" s="26">
        <v>15</v>
      </c>
      <c r="I1409" s="26">
        <f>G1409+H1409</f>
        <v>17</v>
      </c>
      <c r="J1409" s="26">
        <f>SUM(F1409:H1409)</f>
        <v>17</v>
      </c>
      <c r="K1409" s="26">
        <f>E1409-J1409</f>
        <v>0</v>
      </c>
      <c r="L1409" s="27">
        <v>1130610000</v>
      </c>
      <c r="M1409" s="45">
        <v>820.74</v>
      </c>
      <c r="N1409" s="27">
        <v>66506471</v>
      </c>
      <c r="O1409" s="27">
        <v>4553883</v>
      </c>
      <c r="P1409" s="37">
        <f>IF(I1409=0,0,H1409/I1409)</f>
        <v>0.8823529411764706</v>
      </c>
    </row>
    <row r="1410">
      <c r="A1410" s="24" t="str">
        <v>2025-10</v>
      </c>
      <c r="B1410" s="24" t="str">
        <v>비교 반영</v>
      </c>
      <c r="C1410" s="24" t="str">
        <v>양주시</v>
      </c>
      <c r="D1410" s="24" t="str">
        <v>토지</v>
      </c>
      <c r="E1410" s="26">
        <v>101</v>
      </c>
      <c r="F1410" s="26">
        <v>101</v>
      </c>
      <c r="G1410" s="26">
        <v>0</v>
      </c>
      <c r="H1410" s="26">
        <v>0</v>
      </c>
      <c r="I1410" s="26">
        <f>G1410+H1410</f>
        <v>0</v>
      </c>
      <c r="J1410" s="26">
        <f>SUM(F1410:H1410)</f>
        <v>101</v>
      </c>
      <c r="K1410" s="26">
        <f>E1410-J1410</f>
        <v>0</v>
      </c>
      <c r="L1410" s="27">
        <v>17847720000</v>
      </c>
      <c r="M1410" s="45">
        <v>71302.3</v>
      </c>
      <c r="N1410" s="27">
        <v>176710099</v>
      </c>
      <c r="O1410" s="27">
        <v>827473</v>
      </c>
      <c r="P1410" s="37">
        <f>IF(I1410=0,0,H1410/I1410)</f>
        <v>0</v>
      </c>
    </row>
    <row r="1411">
      <c r="A1411" s="24" t="str">
        <v>2025-10</v>
      </c>
      <c r="B1411" s="24" t="str">
        <v>비교 반영</v>
      </c>
      <c r="C1411" s="24" t="str">
        <v>양평군</v>
      </c>
      <c r="D1411" s="24" t="str">
        <v>공장창고</v>
      </c>
      <c r="E1411" s="26">
        <v>4</v>
      </c>
      <c r="F1411" s="26">
        <v>4</v>
      </c>
      <c r="G1411" s="26">
        <v>0</v>
      </c>
      <c r="H1411" s="26">
        <v>0</v>
      </c>
      <c r="I1411" s="26">
        <f>G1411+H1411</f>
        <v>0</v>
      </c>
      <c r="J1411" s="26">
        <f>SUM(F1411:H1411)</f>
        <v>4</v>
      </c>
      <c r="K1411" s="26">
        <f>E1411-J1411</f>
        <v>0</v>
      </c>
      <c r="L1411" s="27">
        <v>1040100000</v>
      </c>
      <c r="M1411" s="45">
        <v>139.82</v>
      </c>
      <c r="N1411" s="27">
        <v>260025000</v>
      </c>
      <c r="O1411" s="27">
        <v>24591239</v>
      </c>
      <c r="P1411" s="37">
        <f>IF(I1411=0,0,H1411/I1411)</f>
        <v>0</v>
      </c>
    </row>
    <row r="1412">
      <c r="A1412" s="24" t="str">
        <v>2025-10</v>
      </c>
      <c r="B1412" s="24" t="str">
        <v>비교 반영</v>
      </c>
      <c r="C1412" s="24" t="str">
        <v>양평군</v>
      </c>
      <c r="D1412" s="24" t="str">
        <v>다가구 매매</v>
      </c>
      <c r="E1412" s="26">
        <v>36</v>
      </c>
      <c r="F1412" s="26">
        <v>36</v>
      </c>
      <c r="G1412" s="26">
        <v>0</v>
      </c>
      <c r="H1412" s="26">
        <v>0</v>
      </c>
      <c r="I1412" s="26">
        <f>G1412+H1412</f>
        <v>0</v>
      </c>
      <c r="J1412" s="26">
        <f>SUM(F1412:H1412)</f>
        <v>36</v>
      </c>
      <c r="K1412" s="26">
        <f>E1412-J1412</f>
        <v>0</v>
      </c>
      <c r="L1412" s="27">
        <v>13507980000</v>
      </c>
      <c r="M1412" s="45">
        <v>5010.351</v>
      </c>
      <c r="N1412" s="27">
        <v>375221667</v>
      </c>
      <c r="O1412" s="27">
        <v>8912445</v>
      </c>
      <c r="P1412" s="37">
        <f>IF(I1412=0,0,H1412/I1412)</f>
        <v>0</v>
      </c>
    </row>
    <row r="1413">
      <c r="A1413" s="24" t="str">
        <v>2025-10</v>
      </c>
      <c r="B1413" s="24" t="str">
        <v>비교 반영</v>
      </c>
      <c r="C1413" s="24" t="str">
        <v>양평군</v>
      </c>
      <c r="D1413" s="24" t="str">
        <v>다가구 전월세</v>
      </c>
      <c r="E1413" s="26">
        <v>112</v>
      </c>
      <c r="F1413" s="26">
        <v>0</v>
      </c>
      <c r="G1413" s="26">
        <v>35</v>
      </c>
      <c r="H1413" s="26">
        <v>77</v>
      </c>
      <c r="I1413" s="26">
        <f>G1413+H1413</f>
        <v>112</v>
      </c>
      <c r="J1413" s="26">
        <f>SUM(F1413:H1413)</f>
        <v>112</v>
      </c>
      <c r="K1413" s="26">
        <f>E1413-J1413</f>
        <v>0</v>
      </c>
      <c r="L1413" s="27">
        <v>7388900000</v>
      </c>
      <c r="M1413" s="45">
        <v>8623.897</v>
      </c>
      <c r="N1413" s="27">
        <v>65972321</v>
      </c>
      <c r="O1413" s="27">
        <v>2832376</v>
      </c>
      <c r="P1413" s="37">
        <f>IF(I1413=0,0,H1413/I1413)</f>
        <v>0.6875</v>
      </c>
    </row>
    <row r="1414">
      <c r="A1414" s="24" t="str">
        <v>2025-10</v>
      </c>
      <c r="B1414" s="24" t="str">
        <v>비교 반영</v>
      </c>
      <c r="C1414" s="24" t="str">
        <v>양평군</v>
      </c>
      <c r="D1414" s="24" t="str">
        <v>다세대 매매</v>
      </c>
      <c r="E1414" s="26">
        <v>19</v>
      </c>
      <c r="F1414" s="26">
        <v>19</v>
      </c>
      <c r="G1414" s="26">
        <v>0</v>
      </c>
      <c r="H1414" s="26">
        <v>0</v>
      </c>
      <c r="I1414" s="26">
        <f>G1414+H1414</f>
        <v>0</v>
      </c>
      <c r="J1414" s="26">
        <f>SUM(F1414:H1414)</f>
        <v>19</v>
      </c>
      <c r="K1414" s="26">
        <f>E1414-J1414</f>
        <v>0</v>
      </c>
      <c r="L1414" s="27">
        <v>3222000000</v>
      </c>
      <c r="M1414" s="45">
        <v>1318.79</v>
      </c>
      <c r="N1414" s="27">
        <v>169578947</v>
      </c>
      <c r="O1414" s="27">
        <v>8076524</v>
      </c>
      <c r="P1414" s="37">
        <f>IF(I1414=0,0,H1414/I1414)</f>
        <v>0</v>
      </c>
    </row>
    <row r="1415">
      <c r="A1415" s="24" t="str">
        <v>2025-10</v>
      </c>
      <c r="B1415" s="24" t="str">
        <v>비교 반영</v>
      </c>
      <c r="C1415" s="24" t="str">
        <v>양평군</v>
      </c>
      <c r="D1415" s="24" t="str">
        <v>다세대 전월세</v>
      </c>
      <c r="E1415" s="26">
        <v>56</v>
      </c>
      <c r="F1415" s="26">
        <v>0</v>
      </c>
      <c r="G1415" s="26">
        <v>30</v>
      </c>
      <c r="H1415" s="26">
        <v>26</v>
      </c>
      <c r="I1415" s="26">
        <f>G1415+H1415</f>
        <v>56</v>
      </c>
      <c r="J1415" s="26">
        <f>SUM(F1415:H1415)</f>
        <v>56</v>
      </c>
      <c r="K1415" s="26">
        <f>E1415-J1415</f>
        <v>0</v>
      </c>
      <c r="L1415" s="27">
        <v>4043380000</v>
      </c>
      <c r="M1415" s="45">
        <v>3358.558</v>
      </c>
      <c r="N1415" s="27">
        <v>72203214</v>
      </c>
      <c r="O1415" s="27">
        <v>3979846</v>
      </c>
      <c r="P1415" s="37">
        <f>IF(I1415=0,0,H1415/I1415)</f>
        <v>0.4642857142857143</v>
      </c>
    </row>
    <row r="1416">
      <c r="A1416" s="24" t="str">
        <v>2025-10</v>
      </c>
      <c r="B1416" s="24" t="str">
        <v>비교 반영</v>
      </c>
      <c r="C1416" s="24" t="str">
        <v>양평군</v>
      </c>
      <c r="D1416" s="24" t="str">
        <v>상가</v>
      </c>
      <c r="E1416" s="26">
        <v>27</v>
      </c>
      <c r="F1416" s="26">
        <v>27</v>
      </c>
      <c r="G1416" s="26">
        <v>0</v>
      </c>
      <c r="H1416" s="26">
        <v>0</v>
      </c>
      <c r="I1416" s="26">
        <f>G1416+H1416</f>
        <v>0</v>
      </c>
      <c r="J1416" s="26">
        <f>SUM(F1416:H1416)</f>
        <v>27</v>
      </c>
      <c r="K1416" s="26">
        <f>E1416-J1416</f>
        <v>0</v>
      </c>
      <c r="L1416" s="27">
        <v>4652160000</v>
      </c>
      <c r="M1416" s="45">
        <v>1124.14</v>
      </c>
      <c r="N1416" s="27">
        <v>172302222</v>
      </c>
      <c r="O1416" s="27">
        <v>13680717</v>
      </c>
      <c r="P1416" s="37">
        <f>IF(I1416=0,0,H1416/I1416)</f>
        <v>0</v>
      </c>
    </row>
    <row r="1417">
      <c r="A1417" s="24" t="str">
        <v>2025-10</v>
      </c>
      <c r="B1417" s="24" t="str">
        <v>비교 반영</v>
      </c>
      <c r="C1417" s="24" t="str">
        <v>양평군</v>
      </c>
      <c r="D1417" s="24" t="str">
        <v>아파트 매매</v>
      </c>
      <c r="E1417" s="26">
        <v>40</v>
      </c>
      <c r="F1417" s="26">
        <v>40</v>
      </c>
      <c r="G1417" s="26">
        <v>0</v>
      </c>
      <c r="H1417" s="26">
        <v>0</v>
      </c>
      <c r="I1417" s="26">
        <f>G1417+H1417</f>
        <v>0</v>
      </c>
      <c r="J1417" s="26">
        <f>SUM(F1417:H1417)</f>
        <v>40</v>
      </c>
      <c r="K1417" s="26">
        <f>E1417-J1417</f>
        <v>0</v>
      </c>
      <c r="L1417" s="27">
        <v>14780410000</v>
      </c>
      <c r="M1417" s="45">
        <v>2981.938</v>
      </c>
      <c r="N1417" s="27">
        <v>369510250</v>
      </c>
      <c r="O1417" s="27">
        <v>16385607</v>
      </c>
      <c r="P1417" s="37">
        <f>IF(I1417=0,0,H1417/I1417)</f>
        <v>0</v>
      </c>
    </row>
    <row r="1418">
      <c r="A1418" s="24" t="str">
        <v>2025-10</v>
      </c>
      <c r="B1418" s="24" t="str">
        <v>비교 반영</v>
      </c>
      <c r="C1418" s="24" t="str">
        <v>양평군</v>
      </c>
      <c r="D1418" s="24" t="str">
        <v>아파트 전월세</v>
      </c>
      <c r="E1418" s="26">
        <v>78</v>
      </c>
      <c r="F1418" s="26">
        <v>0</v>
      </c>
      <c r="G1418" s="26">
        <v>46</v>
      </c>
      <c r="H1418" s="26">
        <v>32</v>
      </c>
      <c r="I1418" s="26">
        <f>G1418+H1418</f>
        <v>78</v>
      </c>
      <c r="J1418" s="26">
        <f>SUM(F1418:H1418)</f>
        <v>78</v>
      </c>
      <c r="K1418" s="26">
        <f>E1418-J1418</f>
        <v>0</v>
      </c>
      <c r="L1418" s="27">
        <v>12445000000</v>
      </c>
      <c r="M1418" s="45">
        <v>5899.116</v>
      </c>
      <c r="N1418" s="27">
        <v>159551282</v>
      </c>
      <c r="O1418" s="27">
        <v>6974010</v>
      </c>
      <c r="P1418" s="37">
        <f>IF(I1418=0,0,H1418/I1418)</f>
        <v>0.41025641025641024</v>
      </c>
    </row>
    <row r="1419">
      <c r="A1419" s="24" t="str">
        <v>2025-10</v>
      </c>
      <c r="B1419" s="24" t="str">
        <v>비교 반영</v>
      </c>
      <c r="C1419" s="24" t="str">
        <v>양평군</v>
      </c>
      <c r="D1419" s="24" t="str">
        <v>오피스텔 전월세</v>
      </c>
      <c r="E1419" s="26">
        <v>4</v>
      </c>
      <c r="F1419" s="26">
        <v>0</v>
      </c>
      <c r="G1419" s="26">
        <v>0</v>
      </c>
      <c r="H1419" s="26">
        <v>4</v>
      </c>
      <c r="I1419" s="26">
        <f>G1419+H1419</f>
        <v>4</v>
      </c>
      <c r="J1419" s="26">
        <f>SUM(F1419:H1419)</f>
        <v>4</v>
      </c>
      <c r="K1419" s="26">
        <f>E1419-J1419</f>
        <v>0</v>
      </c>
      <c r="L1419" s="27">
        <v>43000000</v>
      </c>
      <c r="M1419" s="45">
        <v>234.54</v>
      </c>
      <c r="N1419" s="27">
        <v>10750000</v>
      </c>
      <c r="O1419" s="27">
        <v>606075</v>
      </c>
      <c r="P1419" s="37">
        <f>IF(I1419=0,0,H1419/I1419)</f>
        <v>1</v>
      </c>
    </row>
    <row r="1420">
      <c r="A1420" s="24" t="str">
        <v>2025-10</v>
      </c>
      <c r="B1420" s="24" t="str">
        <v>비교 반영</v>
      </c>
      <c r="C1420" s="24" t="str">
        <v>양평군</v>
      </c>
      <c r="D1420" s="24" t="str">
        <v>토지</v>
      </c>
      <c r="E1420" s="26">
        <v>354</v>
      </c>
      <c r="F1420" s="26">
        <v>354</v>
      </c>
      <c r="G1420" s="26">
        <v>0</v>
      </c>
      <c r="H1420" s="26">
        <v>0</v>
      </c>
      <c r="I1420" s="26">
        <f>G1420+H1420</f>
        <v>0</v>
      </c>
      <c r="J1420" s="26">
        <f>SUM(F1420:H1420)</f>
        <v>354</v>
      </c>
      <c r="K1420" s="26">
        <f>E1420-J1420</f>
        <v>0</v>
      </c>
      <c r="L1420" s="27">
        <v>25398030000</v>
      </c>
      <c r="M1420" s="45">
        <v>337694.21</v>
      </c>
      <c r="N1420" s="27">
        <v>71745847</v>
      </c>
      <c r="O1420" s="27">
        <v>248629</v>
      </c>
      <c r="P1420" s="37">
        <f>IF(I1420=0,0,H1420/I1420)</f>
        <v>0</v>
      </c>
    </row>
    <row r="1421">
      <c r="A1421" s="24" t="str">
        <v>2025-10</v>
      </c>
      <c r="B1421" s="24" t="str">
        <v>비교 반영</v>
      </c>
      <c r="C1421" s="24" t="str">
        <v>여주시</v>
      </c>
      <c r="D1421" s="24" t="str">
        <v>공장창고</v>
      </c>
      <c r="E1421" s="26">
        <v>1</v>
      </c>
      <c r="F1421" s="26">
        <v>1</v>
      </c>
      <c r="G1421" s="26">
        <v>0</v>
      </c>
      <c r="H1421" s="26">
        <v>0</v>
      </c>
      <c r="I1421" s="26">
        <f>G1421+H1421</f>
        <v>0</v>
      </c>
      <c r="J1421" s="26">
        <f>SUM(F1421:H1421)</f>
        <v>1</v>
      </c>
      <c r="K1421" s="26">
        <f>E1421-J1421</f>
        <v>0</v>
      </c>
      <c r="L1421" s="27">
        <v>195340000</v>
      </c>
      <c r="M1421" s="45">
        <v>336.94</v>
      </c>
      <c r="N1421" s="27">
        <v>195340000</v>
      </c>
      <c r="O1421" s="27">
        <v>1916519</v>
      </c>
      <c r="P1421" s="37">
        <f>IF(I1421=0,0,H1421/I1421)</f>
        <v>0</v>
      </c>
    </row>
    <row r="1422">
      <c r="A1422" s="24" t="str">
        <v>2025-10</v>
      </c>
      <c r="B1422" s="24" t="str">
        <v>비교 반영</v>
      </c>
      <c r="C1422" s="24" t="str">
        <v>여주시</v>
      </c>
      <c r="D1422" s="24" t="str">
        <v>다가구 매매</v>
      </c>
      <c r="E1422" s="26">
        <v>25</v>
      </c>
      <c r="F1422" s="26">
        <v>25</v>
      </c>
      <c r="G1422" s="26">
        <v>0</v>
      </c>
      <c r="H1422" s="26">
        <v>0</v>
      </c>
      <c r="I1422" s="26">
        <f>G1422+H1422</f>
        <v>0</v>
      </c>
      <c r="J1422" s="26">
        <f>SUM(F1422:H1422)</f>
        <v>25</v>
      </c>
      <c r="K1422" s="26">
        <f>E1422-J1422</f>
        <v>0</v>
      </c>
      <c r="L1422" s="27">
        <v>6993020000</v>
      </c>
      <c r="M1422" s="45">
        <v>2937.86</v>
      </c>
      <c r="N1422" s="27">
        <v>279720800</v>
      </c>
      <c r="O1422" s="27">
        <v>7868796</v>
      </c>
      <c r="P1422" s="37">
        <f>IF(I1422=0,0,H1422/I1422)</f>
        <v>0</v>
      </c>
    </row>
    <row r="1423">
      <c r="A1423" s="24" t="str">
        <v>2025-10</v>
      </c>
      <c r="B1423" s="24" t="str">
        <v>비교 반영</v>
      </c>
      <c r="C1423" s="24" t="str">
        <v>여주시</v>
      </c>
      <c r="D1423" s="24" t="str">
        <v>다가구 전월세</v>
      </c>
      <c r="E1423" s="26">
        <v>146</v>
      </c>
      <c r="F1423" s="26">
        <v>0</v>
      </c>
      <c r="G1423" s="26">
        <v>11</v>
      </c>
      <c r="H1423" s="26">
        <v>135</v>
      </c>
      <c r="I1423" s="26">
        <f>G1423+H1423</f>
        <v>146</v>
      </c>
      <c r="J1423" s="26">
        <f>SUM(F1423:H1423)</f>
        <v>146</v>
      </c>
      <c r="K1423" s="26">
        <f>E1423-J1423</f>
        <v>0</v>
      </c>
      <c r="L1423" s="27">
        <v>2240000000</v>
      </c>
      <c r="M1423" s="45">
        <v>6303.999</v>
      </c>
      <c r="N1423" s="27">
        <v>15342466</v>
      </c>
      <c r="O1423" s="27">
        <v>1174645</v>
      </c>
      <c r="P1423" s="37">
        <f>IF(I1423=0,0,H1423/I1423)</f>
        <v>0.9246575342465754</v>
      </c>
    </row>
    <row r="1424">
      <c r="A1424" s="24" t="str">
        <v>2025-10</v>
      </c>
      <c r="B1424" s="24" t="str">
        <v>비교 반영</v>
      </c>
      <c r="C1424" s="24" t="str">
        <v>여주시</v>
      </c>
      <c r="D1424" s="24" t="str">
        <v>다세대 매매</v>
      </c>
      <c r="E1424" s="26">
        <v>14</v>
      </c>
      <c r="F1424" s="26">
        <v>14</v>
      </c>
      <c r="G1424" s="26">
        <v>0</v>
      </c>
      <c r="H1424" s="26">
        <v>0</v>
      </c>
      <c r="I1424" s="26">
        <f>G1424+H1424</f>
        <v>0</v>
      </c>
      <c r="J1424" s="26">
        <f>SUM(F1424:H1424)</f>
        <v>14</v>
      </c>
      <c r="K1424" s="26">
        <f>E1424-J1424</f>
        <v>0</v>
      </c>
      <c r="L1424" s="27">
        <v>1563500000</v>
      </c>
      <c r="M1424" s="45">
        <v>862.686</v>
      </c>
      <c r="N1424" s="27">
        <v>111678571</v>
      </c>
      <c r="O1424" s="27">
        <v>5991282</v>
      </c>
      <c r="P1424" s="37">
        <f>IF(I1424=0,0,H1424/I1424)</f>
        <v>0</v>
      </c>
    </row>
    <row r="1425">
      <c r="A1425" s="24" t="str">
        <v>2025-10</v>
      </c>
      <c r="B1425" s="24" t="str">
        <v>비교 반영</v>
      </c>
      <c r="C1425" s="24" t="str">
        <v>여주시</v>
      </c>
      <c r="D1425" s="24" t="str">
        <v>다세대 전월세</v>
      </c>
      <c r="E1425" s="26">
        <v>27</v>
      </c>
      <c r="F1425" s="26">
        <v>0</v>
      </c>
      <c r="G1425" s="26">
        <v>10</v>
      </c>
      <c r="H1425" s="26">
        <v>17</v>
      </c>
      <c r="I1425" s="26">
        <f>G1425+H1425</f>
        <v>27</v>
      </c>
      <c r="J1425" s="26">
        <f>SUM(F1425:H1425)</f>
        <v>27</v>
      </c>
      <c r="K1425" s="26">
        <f>E1425-J1425</f>
        <v>0</v>
      </c>
      <c r="L1425" s="27">
        <v>1313000000</v>
      </c>
      <c r="M1425" s="45">
        <v>1385.138</v>
      </c>
      <c r="N1425" s="27">
        <v>48629630</v>
      </c>
      <c r="O1425" s="27">
        <v>3133620</v>
      </c>
      <c r="P1425" s="37">
        <f>IF(I1425=0,0,H1425/I1425)</f>
        <v>0.6296296296296297</v>
      </c>
    </row>
    <row r="1426">
      <c r="A1426" s="24" t="str">
        <v>2025-10</v>
      </c>
      <c r="B1426" s="24" t="str">
        <v>비교 반영</v>
      </c>
      <c r="C1426" s="24" t="str">
        <v>여주시</v>
      </c>
      <c r="D1426" s="24" t="str">
        <v>분양권</v>
      </c>
      <c r="E1426" s="26">
        <v>4</v>
      </c>
      <c r="F1426" s="26">
        <v>4</v>
      </c>
      <c r="G1426" s="26">
        <v>0</v>
      </c>
      <c r="H1426" s="26">
        <v>0</v>
      </c>
      <c r="I1426" s="26">
        <f>G1426+H1426</f>
        <v>0</v>
      </c>
      <c r="J1426" s="26">
        <f>SUM(F1426:H1426)</f>
        <v>4</v>
      </c>
      <c r="K1426" s="26">
        <f>E1426-J1426</f>
        <v>0</v>
      </c>
      <c r="L1426" s="27">
        <v>2206700000</v>
      </c>
      <c r="M1426" s="45">
        <v>339.826</v>
      </c>
      <c r="N1426" s="27">
        <v>551675000</v>
      </c>
      <c r="O1426" s="27">
        <v>21466503</v>
      </c>
      <c r="P1426" s="37">
        <f>IF(I1426=0,0,H1426/I1426)</f>
        <v>0</v>
      </c>
    </row>
    <row r="1427">
      <c r="A1427" s="24" t="str">
        <v>2025-10</v>
      </c>
      <c r="B1427" s="24" t="str">
        <v>비교 반영</v>
      </c>
      <c r="C1427" s="24" t="str">
        <v>여주시</v>
      </c>
      <c r="D1427" s="24" t="str">
        <v>상가</v>
      </c>
      <c r="E1427" s="26">
        <v>6</v>
      </c>
      <c r="F1427" s="26">
        <v>6</v>
      </c>
      <c r="G1427" s="26">
        <v>0</v>
      </c>
      <c r="H1427" s="26">
        <v>0</v>
      </c>
      <c r="I1427" s="26">
        <f>G1427+H1427</f>
        <v>0</v>
      </c>
      <c r="J1427" s="26">
        <f>SUM(F1427:H1427)</f>
        <v>6</v>
      </c>
      <c r="K1427" s="26">
        <f>E1427-J1427</f>
        <v>0</v>
      </c>
      <c r="L1427" s="27">
        <v>4280000000</v>
      </c>
      <c r="M1427" s="45">
        <v>3359.67</v>
      </c>
      <c r="N1427" s="27">
        <v>713333333</v>
      </c>
      <c r="O1427" s="27">
        <v>4211354</v>
      </c>
      <c r="P1427" s="37">
        <f>IF(I1427=0,0,H1427/I1427)</f>
        <v>0</v>
      </c>
    </row>
    <row r="1428">
      <c r="A1428" s="24" t="str">
        <v>2025-10</v>
      </c>
      <c r="B1428" s="24" t="str">
        <v>비교 반영</v>
      </c>
      <c r="C1428" s="24" t="str">
        <v>여주시</v>
      </c>
      <c r="D1428" s="24" t="str">
        <v>아파트 매매</v>
      </c>
      <c r="E1428" s="26">
        <v>61</v>
      </c>
      <c r="F1428" s="26">
        <v>61</v>
      </c>
      <c r="G1428" s="26">
        <v>0</v>
      </c>
      <c r="H1428" s="26">
        <v>0</v>
      </c>
      <c r="I1428" s="26">
        <f>G1428+H1428</f>
        <v>0</v>
      </c>
      <c r="J1428" s="26">
        <f>SUM(F1428:H1428)</f>
        <v>61</v>
      </c>
      <c r="K1428" s="26">
        <f>E1428-J1428</f>
        <v>0</v>
      </c>
      <c r="L1428" s="27">
        <v>11629900000</v>
      </c>
      <c r="M1428" s="45">
        <v>4043.426</v>
      </c>
      <c r="N1428" s="27">
        <v>190654098</v>
      </c>
      <c r="O1428" s="27">
        <v>9508260</v>
      </c>
      <c r="P1428" s="37">
        <f>IF(I1428=0,0,H1428/I1428)</f>
        <v>0</v>
      </c>
    </row>
    <row r="1429">
      <c r="A1429" s="24" t="str">
        <v>2025-10</v>
      </c>
      <c r="B1429" s="24" t="str">
        <v>비교 반영</v>
      </c>
      <c r="C1429" s="24" t="str">
        <v>여주시</v>
      </c>
      <c r="D1429" s="24" t="str">
        <v>아파트 전월세</v>
      </c>
      <c r="E1429" s="26">
        <v>104</v>
      </c>
      <c r="F1429" s="26">
        <v>0</v>
      </c>
      <c r="G1429" s="26">
        <v>33</v>
      </c>
      <c r="H1429" s="26">
        <v>71</v>
      </c>
      <c r="I1429" s="26">
        <f>G1429+H1429</f>
        <v>104</v>
      </c>
      <c r="J1429" s="26">
        <f>SUM(F1429:H1429)</f>
        <v>104</v>
      </c>
      <c r="K1429" s="26">
        <f>E1429-J1429</f>
        <v>0</v>
      </c>
      <c r="L1429" s="27">
        <v>8405220000</v>
      </c>
      <c r="M1429" s="45">
        <v>6208.237</v>
      </c>
      <c r="N1429" s="27">
        <v>80819423</v>
      </c>
      <c r="O1429" s="27">
        <v>4475642</v>
      </c>
      <c r="P1429" s="37">
        <f>IF(I1429=0,0,H1429/I1429)</f>
        <v>0.6826923076923077</v>
      </c>
    </row>
    <row r="1430">
      <c r="A1430" s="24" t="str">
        <v>2025-10</v>
      </c>
      <c r="B1430" s="24" t="str">
        <v>비교 반영</v>
      </c>
      <c r="C1430" s="24" t="str">
        <v>여주시</v>
      </c>
      <c r="D1430" s="24" t="str">
        <v>오피스텔 매매</v>
      </c>
      <c r="E1430" s="26">
        <v>3</v>
      </c>
      <c r="F1430" s="26">
        <v>3</v>
      </c>
      <c r="G1430" s="26">
        <v>0</v>
      </c>
      <c r="H1430" s="26">
        <v>0</v>
      </c>
      <c r="I1430" s="26">
        <f>G1430+H1430</f>
        <v>0</v>
      </c>
      <c r="J1430" s="26">
        <f>SUM(F1430:H1430)</f>
        <v>3</v>
      </c>
      <c r="K1430" s="26">
        <f>E1430-J1430</f>
        <v>0</v>
      </c>
      <c r="L1430" s="27">
        <v>298000000</v>
      </c>
      <c r="M1430" s="45">
        <v>162.06</v>
      </c>
      <c r="N1430" s="27">
        <v>99333333</v>
      </c>
      <c r="O1430" s="27">
        <v>6078761</v>
      </c>
      <c r="P1430" s="37">
        <f>IF(I1430=0,0,H1430/I1430)</f>
        <v>0</v>
      </c>
    </row>
    <row r="1431">
      <c r="A1431" s="24" t="str">
        <v>2025-10</v>
      </c>
      <c r="B1431" s="24" t="str">
        <v>비교 반영</v>
      </c>
      <c r="C1431" s="24" t="str">
        <v>여주시</v>
      </c>
      <c r="D1431" s="24" t="str">
        <v>오피스텔 전월세</v>
      </c>
      <c r="E1431" s="26">
        <v>2</v>
      </c>
      <c r="F1431" s="26">
        <v>0</v>
      </c>
      <c r="G1431" s="26">
        <v>0</v>
      </c>
      <c r="H1431" s="26">
        <v>2</v>
      </c>
      <c r="I1431" s="26">
        <f>G1431+H1431</f>
        <v>2</v>
      </c>
      <c r="J1431" s="26">
        <f>SUM(F1431:H1431)</f>
        <v>2</v>
      </c>
      <c r="K1431" s="26">
        <f>E1431-J1431</f>
        <v>0</v>
      </c>
      <c r="L1431" s="27">
        <v>25000000</v>
      </c>
      <c r="M1431" s="45">
        <v>134.24</v>
      </c>
      <c r="N1431" s="27">
        <v>12500000</v>
      </c>
      <c r="O1431" s="27">
        <v>615648</v>
      </c>
      <c r="P1431" s="37">
        <f>IF(I1431=0,0,H1431/I1431)</f>
        <v>1</v>
      </c>
    </row>
    <row r="1432">
      <c r="A1432" s="24" t="str">
        <v>2025-10</v>
      </c>
      <c r="B1432" s="24" t="str">
        <v>비교 반영</v>
      </c>
      <c r="C1432" s="24" t="str">
        <v>여주시</v>
      </c>
      <c r="D1432" s="24" t="str">
        <v>토지</v>
      </c>
      <c r="E1432" s="26">
        <v>257</v>
      </c>
      <c r="F1432" s="26">
        <v>257</v>
      </c>
      <c r="G1432" s="26">
        <v>0</v>
      </c>
      <c r="H1432" s="26">
        <v>0</v>
      </c>
      <c r="I1432" s="26">
        <f>G1432+H1432</f>
        <v>0</v>
      </c>
      <c r="J1432" s="26">
        <f>SUM(F1432:H1432)</f>
        <v>257</v>
      </c>
      <c r="K1432" s="26">
        <f>E1432-J1432</f>
        <v>0</v>
      </c>
      <c r="L1432" s="27">
        <v>21592750000</v>
      </c>
      <c r="M1432" s="45">
        <v>236648.11</v>
      </c>
      <c r="N1432" s="27">
        <v>84018482</v>
      </c>
      <c r="O1432" s="27">
        <v>301633</v>
      </c>
      <c r="P1432" s="37">
        <f>IF(I1432=0,0,H1432/I1432)</f>
        <v>0</v>
      </c>
    </row>
    <row r="1433">
      <c r="A1433" s="24" t="str">
        <v>2025-10</v>
      </c>
      <c r="B1433" s="24" t="str">
        <v>비교 반영</v>
      </c>
      <c r="C1433" s="24" t="str">
        <v>연천군</v>
      </c>
      <c r="D1433" s="24" t="str">
        <v>다가구 매매</v>
      </c>
      <c r="E1433" s="26">
        <v>7</v>
      </c>
      <c r="F1433" s="26">
        <v>7</v>
      </c>
      <c r="G1433" s="26">
        <v>0</v>
      </c>
      <c r="H1433" s="26">
        <v>0</v>
      </c>
      <c r="I1433" s="26">
        <f>G1433+H1433</f>
        <v>0</v>
      </c>
      <c r="J1433" s="26">
        <f>SUM(F1433:H1433)</f>
        <v>7</v>
      </c>
      <c r="K1433" s="26">
        <f>E1433-J1433</f>
        <v>0</v>
      </c>
      <c r="L1433" s="27">
        <v>1010030000</v>
      </c>
      <c r="M1433" s="45">
        <v>583.48</v>
      </c>
      <c r="N1433" s="27">
        <v>144290000</v>
      </c>
      <c r="O1433" s="27">
        <v>5722462</v>
      </c>
      <c r="P1433" s="37">
        <f>IF(I1433=0,0,H1433/I1433)</f>
        <v>0</v>
      </c>
    </row>
    <row r="1434">
      <c r="A1434" s="24" t="str">
        <v>2025-10</v>
      </c>
      <c r="B1434" s="24" t="str">
        <v>비교 반영</v>
      </c>
      <c r="C1434" s="24" t="str">
        <v>연천군</v>
      </c>
      <c r="D1434" s="24" t="str">
        <v>다가구 전월세</v>
      </c>
      <c r="E1434" s="26">
        <v>22</v>
      </c>
      <c r="F1434" s="26">
        <v>0</v>
      </c>
      <c r="G1434" s="26">
        <v>2</v>
      </c>
      <c r="H1434" s="26">
        <v>20</v>
      </c>
      <c r="I1434" s="26">
        <f>G1434+H1434</f>
        <v>22</v>
      </c>
      <c r="J1434" s="26">
        <f>SUM(F1434:H1434)</f>
        <v>22</v>
      </c>
      <c r="K1434" s="26">
        <f>E1434-J1434</f>
        <v>0</v>
      </c>
      <c r="L1434" s="27">
        <v>236500000</v>
      </c>
      <c r="M1434" s="45">
        <v>821.66</v>
      </c>
      <c r="N1434" s="27">
        <v>10750000</v>
      </c>
      <c r="O1434" s="27">
        <v>951511</v>
      </c>
      <c r="P1434" s="37">
        <f>IF(I1434=0,0,H1434/I1434)</f>
        <v>0.9090909090909091</v>
      </c>
    </row>
    <row r="1435">
      <c r="A1435" s="24" t="str">
        <v>2025-10</v>
      </c>
      <c r="B1435" s="24" t="str">
        <v>비교 반영</v>
      </c>
      <c r="C1435" s="24" t="str">
        <v>연천군</v>
      </c>
      <c r="D1435" s="24" t="str">
        <v>다세대 매매</v>
      </c>
      <c r="E1435" s="26">
        <v>5</v>
      </c>
      <c r="F1435" s="26">
        <v>5</v>
      </c>
      <c r="G1435" s="26">
        <v>0</v>
      </c>
      <c r="H1435" s="26">
        <v>0</v>
      </c>
      <c r="I1435" s="26">
        <f>G1435+H1435</f>
        <v>0</v>
      </c>
      <c r="J1435" s="26">
        <f>SUM(F1435:H1435)</f>
        <v>5</v>
      </c>
      <c r="K1435" s="26">
        <f>E1435-J1435</f>
        <v>0</v>
      </c>
      <c r="L1435" s="27">
        <v>208000000</v>
      </c>
      <c r="M1435" s="45">
        <v>290.36</v>
      </c>
      <c r="N1435" s="27">
        <v>41600000</v>
      </c>
      <c r="O1435" s="27">
        <v>2368106</v>
      </c>
      <c r="P1435" s="37">
        <f>IF(I1435=0,0,H1435/I1435)</f>
        <v>0</v>
      </c>
    </row>
    <row r="1436">
      <c r="A1436" s="24" t="str">
        <v>2025-10</v>
      </c>
      <c r="B1436" s="24" t="str">
        <v>비교 반영</v>
      </c>
      <c r="C1436" s="24" t="str">
        <v>연천군</v>
      </c>
      <c r="D1436" s="24" t="str">
        <v>다세대 전월세</v>
      </c>
      <c r="E1436" s="26">
        <v>18</v>
      </c>
      <c r="F1436" s="26">
        <v>0</v>
      </c>
      <c r="G1436" s="26">
        <v>4</v>
      </c>
      <c r="H1436" s="26">
        <v>14</v>
      </c>
      <c r="I1436" s="26">
        <f>G1436+H1436</f>
        <v>18</v>
      </c>
      <c r="J1436" s="26">
        <f>SUM(F1436:H1436)</f>
        <v>18</v>
      </c>
      <c r="K1436" s="26">
        <f>E1436-J1436</f>
        <v>0</v>
      </c>
      <c r="L1436" s="27">
        <v>546990000</v>
      </c>
      <c r="M1436" s="45">
        <v>883.801</v>
      </c>
      <c r="N1436" s="27">
        <v>30388333</v>
      </c>
      <c r="O1436" s="27">
        <v>2045971</v>
      </c>
      <c r="P1436" s="37">
        <f>IF(I1436=0,0,H1436/I1436)</f>
        <v>0.7777777777777778</v>
      </c>
    </row>
    <row r="1437">
      <c r="A1437" s="24" t="str">
        <v>2025-10</v>
      </c>
      <c r="B1437" s="24" t="str">
        <v>비교 반영</v>
      </c>
      <c r="C1437" s="24" t="str">
        <v>연천군</v>
      </c>
      <c r="D1437" s="24" t="str">
        <v>분양권</v>
      </c>
      <c r="E1437" s="26">
        <v>1</v>
      </c>
      <c r="F1437" s="26">
        <v>1</v>
      </c>
      <c r="G1437" s="26">
        <v>0</v>
      </c>
      <c r="H1437" s="26">
        <v>0</v>
      </c>
      <c r="I1437" s="26">
        <f>G1437+H1437</f>
        <v>0</v>
      </c>
      <c r="J1437" s="26">
        <f>SUM(F1437:H1437)</f>
        <v>1</v>
      </c>
      <c r="K1437" s="26">
        <f>E1437-J1437</f>
        <v>0</v>
      </c>
      <c r="L1437" s="27">
        <v>357940000</v>
      </c>
      <c r="M1437" s="45">
        <v>84.978</v>
      </c>
      <c r="N1437" s="27">
        <v>357940000</v>
      </c>
      <c r="O1437" s="27">
        <v>13924459</v>
      </c>
      <c r="P1437" s="37">
        <f>IF(I1437=0,0,H1437/I1437)</f>
        <v>0</v>
      </c>
    </row>
    <row r="1438">
      <c r="A1438" s="24" t="str">
        <v>2025-10</v>
      </c>
      <c r="B1438" s="24" t="str">
        <v>비교 반영</v>
      </c>
      <c r="C1438" s="24" t="str">
        <v>연천군</v>
      </c>
      <c r="D1438" s="24" t="str">
        <v>상가</v>
      </c>
      <c r="E1438" s="26">
        <v>1</v>
      </c>
      <c r="F1438" s="26">
        <v>1</v>
      </c>
      <c r="G1438" s="26">
        <v>0</v>
      </c>
      <c r="H1438" s="26">
        <v>0</v>
      </c>
      <c r="I1438" s="26">
        <f>G1438+H1438</f>
        <v>0</v>
      </c>
      <c r="J1438" s="26">
        <f>SUM(F1438:H1438)</f>
        <v>1</v>
      </c>
      <c r="K1438" s="26">
        <f>E1438-J1438</f>
        <v>0</v>
      </c>
      <c r="L1438" s="27">
        <v>300000000</v>
      </c>
      <c r="M1438" s="45">
        <v>647.76</v>
      </c>
      <c r="N1438" s="27">
        <v>300000000</v>
      </c>
      <c r="O1438" s="27">
        <v>1531023</v>
      </c>
      <c r="P1438" s="37">
        <f>IF(I1438=0,0,H1438/I1438)</f>
        <v>0</v>
      </c>
    </row>
    <row r="1439">
      <c r="A1439" s="24" t="str">
        <v>2025-10</v>
      </c>
      <c r="B1439" s="24" t="str">
        <v>비교 반영</v>
      </c>
      <c r="C1439" s="24" t="str">
        <v>연천군</v>
      </c>
      <c r="D1439" s="24" t="str">
        <v>아파트 매매</v>
      </c>
      <c r="E1439" s="26">
        <v>10</v>
      </c>
      <c r="F1439" s="26">
        <v>10</v>
      </c>
      <c r="G1439" s="26">
        <v>0</v>
      </c>
      <c r="H1439" s="26">
        <v>0</v>
      </c>
      <c r="I1439" s="26">
        <f>G1439+H1439</f>
        <v>0</v>
      </c>
      <c r="J1439" s="26">
        <f>SUM(F1439:H1439)</f>
        <v>10</v>
      </c>
      <c r="K1439" s="26">
        <f>E1439-J1439</f>
        <v>0</v>
      </c>
      <c r="L1439" s="27">
        <v>1659000000</v>
      </c>
      <c r="M1439" s="45">
        <v>728.915</v>
      </c>
      <c r="N1439" s="27">
        <v>165900000</v>
      </c>
      <c r="O1439" s="27">
        <v>7523924</v>
      </c>
      <c r="P1439" s="37">
        <f>IF(I1439=0,0,H1439/I1439)</f>
        <v>0</v>
      </c>
    </row>
    <row r="1440">
      <c r="A1440" s="24" t="str">
        <v>2025-10</v>
      </c>
      <c r="B1440" s="24" t="str">
        <v>비교 반영</v>
      </c>
      <c r="C1440" s="24" t="str">
        <v>연천군</v>
      </c>
      <c r="D1440" s="24" t="str">
        <v>아파트 전월세</v>
      </c>
      <c r="E1440" s="26">
        <v>26</v>
      </c>
      <c r="F1440" s="26">
        <v>0</v>
      </c>
      <c r="G1440" s="26">
        <v>14</v>
      </c>
      <c r="H1440" s="26">
        <v>12</v>
      </c>
      <c r="I1440" s="26">
        <f>G1440+H1440</f>
        <v>26</v>
      </c>
      <c r="J1440" s="26">
        <f>SUM(F1440:H1440)</f>
        <v>26</v>
      </c>
      <c r="K1440" s="26">
        <f>E1440-J1440</f>
        <v>0</v>
      </c>
      <c r="L1440" s="27">
        <v>2324550000</v>
      </c>
      <c r="M1440" s="45">
        <v>1913.833</v>
      </c>
      <c r="N1440" s="27">
        <v>89405769</v>
      </c>
      <c r="O1440" s="27">
        <v>4015220</v>
      </c>
      <c r="P1440" s="37">
        <f>IF(I1440=0,0,H1440/I1440)</f>
        <v>0.46153846153846156</v>
      </c>
    </row>
    <row r="1441">
      <c r="A1441" s="24" t="str">
        <v>2025-10</v>
      </c>
      <c r="B1441" s="24" t="str">
        <v>비교 반영</v>
      </c>
      <c r="C1441" s="24" t="str">
        <v>연천군</v>
      </c>
      <c r="D1441" s="24" t="str">
        <v>토지</v>
      </c>
      <c r="E1441" s="26">
        <v>100</v>
      </c>
      <c r="F1441" s="26">
        <v>100</v>
      </c>
      <c r="G1441" s="26">
        <v>0</v>
      </c>
      <c r="H1441" s="26">
        <v>0</v>
      </c>
      <c r="I1441" s="26">
        <f>G1441+H1441</f>
        <v>0</v>
      </c>
      <c r="J1441" s="26">
        <f>SUM(F1441:H1441)</f>
        <v>100</v>
      </c>
      <c r="K1441" s="26">
        <f>E1441-J1441</f>
        <v>0</v>
      </c>
      <c r="L1441" s="27">
        <v>5679840000</v>
      </c>
      <c r="M1441" s="45">
        <v>103482.35</v>
      </c>
      <c r="N1441" s="27">
        <v>56798400</v>
      </c>
      <c r="O1441" s="27">
        <v>181445</v>
      </c>
      <c r="P1441" s="37">
        <f>IF(I1441=0,0,H1441/I1441)</f>
        <v>0</v>
      </c>
    </row>
    <row r="1442">
      <c r="A1442" s="24" t="str">
        <v>2025-10</v>
      </c>
      <c r="B1442" s="24" t="str">
        <v>비교 반영</v>
      </c>
      <c r="C1442" s="24" t="str">
        <v>오산시</v>
      </c>
      <c r="D1442" s="24" t="str">
        <v>공장창고</v>
      </c>
      <c r="E1442" s="26">
        <v>1</v>
      </c>
      <c r="F1442" s="26">
        <v>1</v>
      </c>
      <c r="G1442" s="26">
        <v>0</v>
      </c>
      <c r="H1442" s="26">
        <v>0</v>
      </c>
      <c r="I1442" s="26">
        <f>G1442+H1442</f>
        <v>0</v>
      </c>
      <c r="J1442" s="26">
        <f>SUM(F1442:H1442)</f>
        <v>1</v>
      </c>
      <c r="K1442" s="26">
        <f>E1442-J1442</f>
        <v>0</v>
      </c>
      <c r="L1442" s="27">
        <v>4988100000</v>
      </c>
      <c r="M1442" s="45">
        <v>2729.76</v>
      </c>
      <c r="N1442" s="27">
        <v>4988100000</v>
      </c>
      <c r="O1442" s="27">
        <v>6040672</v>
      </c>
      <c r="P1442" s="37">
        <f>IF(I1442=0,0,H1442/I1442)</f>
        <v>0</v>
      </c>
    </row>
    <row r="1443">
      <c r="A1443" s="24" t="str">
        <v>2025-10</v>
      </c>
      <c r="B1443" s="24" t="str">
        <v>비교 반영</v>
      </c>
      <c r="C1443" s="24" t="str">
        <v>오산시</v>
      </c>
      <c r="D1443" s="24" t="str">
        <v>다가구 매매</v>
      </c>
      <c r="E1443" s="26">
        <v>5</v>
      </c>
      <c r="F1443" s="26">
        <v>5</v>
      </c>
      <c r="G1443" s="26">
        <v>0</v>
      </c>
      <c r="H1443" s="26">
        <v>0</v>
      </c>
      <c r="I1443" s="26">
        <f>G1443+H1443</f>
        <v>0</v>
      </c>
      <c r="J1443" s="26">
        <f>SUM(F1443:H1443)</f>
        <v>5</v>
      </c>
      <c r="K1443" s="26">
        <f>E1443-J1443</f>
        <v>0</v>
      </c>
      <c r="L1443" s="27">
        <v>3265960000</v>
      </c>
      <c r="M1443" s="45">
        <v>1238.5</v>
      </c>
      <c r="N1443" s="27">
        <v>653192000</v>
      </c>
      <c r="O1443" s="27">
        <v>8717450</v>
      </c>
      <c r="P1443" s="37">
        <f>IF(I1443=0,0,H1443/I1443)</f>
        <v>0</v>
      </c>
    </row>
    <row r="1444">
      <c r="A1444" s="24" t="str">
        <v>2025-10</v>
      </c>
      <c r="B1444" s="24" t="str">
        <v>비교 반영</v>
      </c>
      <c r="C1444" s="24" t="str">
        <v>오산시</v>
      </c>
      <c r="D1444" s="24" t="str">
        <v>다가구 전월세</v>
      </c>
      <c r="E1444" s="26">
        <v>189</v>
      </c>
      <c r="F1444" s="26">
        <v>0</v>
      </c>
      <c r="G1444" s="26">
        <v>44</v>
      </c>
      <c r="H1444" s="26">
        <v>145</v>
      </c>
      <c r="I1444" s="26">
        <f>G1444+H1444</f>
        <v>189</v>
      </c>
      <c r="J1444" s="26">
        <f>SUM(F1444:H1444)</f>
        <v>189</v>
      </c>
      <c r="K1444" s="26">
        <f>E1444-J1444</f>
        <v>0</v>
      </c>
      <c r="L1444" s="27">
        <v>6792450000</v>
      </c>
      <c r="M1444" s="45">
        <v>8266.008</v>
      </c>
      <c r="N1444" s="27">
        <v>35938889</v>
      </c>
      <c r="O1444" s="27">
        <v>2716472</v>
      </c>
      <c r="P1444" s="37">
        <f>IF(I1444=0,0,H1444/I1444)</f>
        <v>0.7671957671957672</v>
      </c>
    </row>
    <row r="1445">
      <c r="A1445" s="24" t="str">
        <v>2025-10</v>
      </c>
      <c r="B1445" s="24" t="str">
        <v>비교 반영</v>
      </c>
      <c r="C1445" s="24" t="str">
        <v>오산시</v>
      </c>
      <c r="D1445" s="24" t="str">
        <v>다세대 매매</v>
      </c>
      <c r="E1445" s="26">
        <v>56</v>
      </c>
      <c r="F1445" s="26">
        <v>56</v>
      </c>
      <c r="G1445" s="26">
        <v>0</v>
      </c>
      <c r="H1445" s="26">
        <v>0</v>
      </c>
      <c r="I1445" s="26">
        <f>G1445+H1445</f>
        <v>0</v>
      </c>
      <c r="J1445" s="26">
        <f>SUM(F1445:H1445)</f>
        <v>56</v>
      </c>
      <c r="K1445" s="26">
        <f>E1445-J1445</f>
        <v>0</v>
      </c>
      <c r="L1445" s="27">
        <v>7507210000</v>
      </c>
      <c r="M1445" s="45">
        <v>2464.048</v>
      </c>
      <c r="N1445" s="27">
        <v>134057321</v>
      </c>
      <c r="O1445" s="27">
        <v>10071728</v>
      </c>
      <c r="P1445" s="37">
        <f>IF(I1445=0,0,H1445/I1445)</f>
        <v>0</v>
      </c>
    </row>
    <row r="1446">
      <c r="A1446" s="24" t="str">
        <v>2025-10</v>
      </c>
      <c r="B1446" s="24" t="str">
        <v>비교 반영</v>
      </c>
      <c r="C1446" s="24" t="str">
        <v>오산시</v>
      </c>
      <c r="D1446" s="24" t="str">
        <v>다세대 전월세</v>
      </c>
      <c r="E1446" s="26">
        <v>130</v>
      </c>
      <c r="F1446" s="26">
        <v>0</v>
      </c>
      <c r="G1446" s="26">
        <v>24</v>
      </c>
      <c r="H1446" s="26">
        <v>106</v>
      </c>
      <c r="I1446" s="26">
        <f>G1446+H1446</f>
        <v>130</v>
      </c>
      <c r="J1446" s="26">
        <f>SUM(F1446:H1446)</f>
        <v>130</v>
      </c>
      <c r="K1446" s="26">
        <f>E1446-J1446</f>
        <v>0</v>
      </c>
      <c r="L1446" s="27">
        <v>4434370000</v>
      </c>
      <c r="M1446" s="45">
        <v>4543.522</v>
      </c>
      <c r="N1446" s="27">
        <v>34110538</v>
      </c>
      <c r="O1446" s="27">
        <v>3226368</v>
      </c>
      <c r="P1446" s="37">
        <f>IF(I1446=0,0,H1446/I1446)</f>
        <v>0.8153846153846154</v>
      </c>
    </row>
    <row r="1447">
      <c r="A1447" s="24" t="str">
        <v>2025-10</v>
      </c>
      <c r="B1447" s="24" t="str">
        <v>비교 반영</v>
      </c>
      <c r="C1447" s="24" t="str">
        <v>오산시</v>
      </c>
      <c r="D1447" s="24" t="str">
        <v>분양권</v>
      </c>
      <c r="E1447" s="26">
        <v>5</v>
      </c>
      <c r="F1447" s="26">
        <v>5</v>
      </c>
      <c r="G1447" s="26">
        <v>0</v>
      </c>
      <c r="H1447" s="26">
        <v>0</v>
      </c>
      <c r="I1447" s="26">
        <f>G1447+H1447</f>
        <v>0</v>
      </c>
      <c r="J1447" s="26">
        <f>SUM(F1447:H1447)</f>
        <v>5</v>
      </c>
      <c r="K1447" s="26">
        <f>E1447-J1447</f>
        <v>0</v>
      </c>
      <c r="L1447" s="27">
        <v>3295190000</v>
      </c>
      <c r="M1447" s="45">
        <v>415.455</v>
      </c>
      <c r="N1447" s="27">
        <v>659038000</v>
      </c>
      <c r="O1447" s="27">
        <v>26219903</v>
      </c>
      <c r="P1447" s="37">
        <f>IF(I1447=0,0,H1447/I1447)</f>
        <v>0</v>
      </c>
    </row>
    <row r="1448">
      <c r="A1448" s="24" t="str">
        <v>2025-10</v>
      </c>
      <c r="B1448" s="24" t="str">
        <v>비교 반영</v>
      </c>
      <c r="C1448" s="24" t="str">
        <v>오산시</v>
      </c>
      <c r="D1448" s="24" t="str">
        <v>상가</v>
      </c>
      <c r="E1448" s="26">
        <v>18</v>
      </c>
      <c r="F1448" s="26">
        <v>18</v>
      </c>
      <c r="G1448" s="26">
        <v>0</v>
      </c>
      <c r="H1448" s="26">
        <v>0</v>
      </c>
      <c r="I1448" s="26">
        <f>G1448+H1448</f>
        <v>0</v>
      </c>
      <c r="J1448" s="26">
        <f>SUM(F1448:H1448)</f>
        <v>18</v>
      </c>
      <c r="K1448" s="26">
        <f>E1448-J1448</f>
        <v>0</v>
      </c>
      <c r="L1448" s="27">
        <v>21451920000</v>
      </c>
      <c r="M1448" s="45">
        <v>4575.83</v>
      </c>
      <c r="N1448" s="27">
        <v>1191773333</v>
      </c>
      <c r="O1448" s="27">
        <v>15497830</v>
      </c>
      <c r="P1448" s="37">
        <f>IF(I1448=0,0,H1448/I1448)</f>
        <v>0</v>
      </c>
    </row>
    <row r="1449">
      <c r="A1449" s="24" t="str">
        <v>2025-10</v>
      </c>
      <c r="B1449" s="24" t="str">
        <v>비교 반영</v>
      </c>
      <c r="C1449" s="24" t="str">
        <v>오산시</v>
      </c>
      <c r="D1449" s="24" t="str">
        <v>아파트 매매</v>
      </c>
      <c r="E1449" s="26">
        <v>206</v>
      </c>
      <c r="F1449" s="26">
        <v>206</v>
      </c>
      <c r="G1449" s="26">
        <v>0</v>
      </c>
      <c r="H1449" s="26">
        <v>0</v>
      </c>
      <c r="I1449" s="26">
        <f>G1449+H1449</f>
        <v>0</v>
      </c>
      <c r="J1449" s="26">
        <f>SUM(F1449:H1449)</f>
        <v>206</v>
      </c>
      <c r="K1449" s="26">
        <f>E1449-J1449</f>
        <v>0</v>
      </c>
      <c r="L1449" s="27">
        <v>71005510000</v>
      </c>
      <c r="M1449" s="45">
        <v>15225.738</v>
      </c>
      <c r="N1449" s="27">
        <v>344686942</v>
      </c>
      <c r="O1449" s="27">
        <v>15416589</v>
      </c>
      <c r="P1449" s="37">
        <f>IF(I1449=0,0,H1449/I1449)</f>
        <v>0</v>
      </c>
    </row>
    <row r="1450">
      <c r="A1450" s="24" t="str">
        <v>2025-10</v>
      </c>
      <c r="B1450" s="24" t="str">
        <v>비교 반영</v>
      </c>
      <c r="C1450" s="24" t="str">
        <v>오산시</v>
      </c>
      <c r="D1450" s="24" t="str">
        <v>아파트 전월세</v>
      </c>
      <c r="E1450" s="26">
        <v>488</v>
      </c>
      <c r="F1450" s="26">
        <v>0</v>
      </c>
      <c r="G1450" s="26">
        <v>172</v>
      </c>
      <c r="H1450" s="26">
        <v>316</v>
      </c>
      <c r="I1450" s="26">
        <f>G1450+H1450</f>
        <v>488</v>
      </c>
      <c r="J1450" s="26">
        <f>SUM(F1450:H1450)</f>
        <v>488</v>
      </c>
      <c r="K1450" s="26">
        <f>E1450-J1450</f>
        <v>0</v>
      </c>
      <c r="L1450" s="27">
        <v>51198570000</v>
      </c>
      <c r="M1450" s="45">
        <v>29474.463</v>
      </c>
      <c r="N1450" s="27">
        <v>104915102</v>
      </c>
      <c r="O1450" s="27">
        <v>5742309</v>
      </c>
      <c r="P1450" s="37">
        <f>IF(I1450=0,0,H1450/I1450)</f>
        <v>0.6475409836065574</v>
      </c>
    </row>
    <row r="1451">
      <c r="A1451" s="24" t="str">
        <v>2025-10</v>
      </c>
      <c r="B1451" s="24" t="str">
        <v>비교 반영</v>
      </c>
      <c r="C1451" s="24" t="str">
        <v>오산시</v>
      </c>
      <c r="D1451" s="24" t="str">
        <v>오피스텔 매매</v>
      </c>
      <c r="E1451" s="26">
        <v>4</v>
      </c>
      <c r="F1451" s="26">
        <v>4</v>
      </c>
      <c r="G1451" s="26">
        <v>0</v>
      </c>
      <c r="H1451" s="26">
        <v>0</v>
      </c>
      <c r="I1451" s="26">
        <f>G1451+H1451</f>
        <v>0</v>
      </c>
      <c r="J1451" s="26">
        <f>SUM(F1451:H1451)</f>
        <v>4</v>
      </c>
      <c r="K1451" s="26">
        <f>E1451-J1451</f>
        <v>0</v>
      </c>
      <c r="L1451" s="27">
        <v>345850000</v>
      </c>
      <c r="M1451" s="45">
        <v>123.14</v>
      </c>
      <c r="N1451" s="27">
        <v>86462500</v>
      </c>
      <c r="O1451" s="27">
        <v>9284601</v>
      </c>
      <c r="P1451" s="37">
        <f>IF(I1451=0,0,H1451/I1451)</f>
        <v>0</v>
      </c>
    </row>
    <row r="1452">
      <c r="A1452" s="24" t="str">
        <v>2025-10</v>
      </c>
      <c r="B1452" s="24" t="str">
        <v>비교 반영</v>
      </c>
      <c r="C1452" s="24" t="str">
        <v>오산시</v>
      </c>
      <c r="D1452" s="24" t="str">
        <v>오피스텔 전월세</v>
      </c>
      <c r="E1452" s="26">
        <v>153</v>
      </c>
      <c r="F1452" s="26">
        <v>0</v>
      </c>
      <c r="G1452" s="26">
        <v>104</v>
      </c>
      <c r="H1452" s="26">
        <v>49</v>
      </c>
      <c r="I1452" s="26">
        <f>G1452+H1452</f>
        <v>153</v>
      </c>
      <c r="J1452" s="26">
        <f>SUM(F1452:H1452)</f>
        <v>153</v>
      </c>
      <c r="K1452" s="26">
        <f>E1452-J1452</f>
        <v>0</v>
      </c>
      <c r="L1452" s="27">
        <v>17441570000</v>
      </c>
      <c r="M1452" s="45">
        <v>8059.73</v>
      </c>
      <c r="N1452" s="27">
        <v>113997190</v>
      </c>
      <c r="O1452" s="27">
        <v>7153848</v>
      </c>
      <c r="P1452" s="37">
        <f>IF(I1452=0,0,H1452/I1452)</f>
        <v>0.3202614379084967</v>
      </c>
    </row>
    <row r="1453">
      <c r="A1453" s="24" t="str">
        <v>2025-10</v>
      </c>
      <c r="B1453" s="24" t="str">
        <v>비교 반영</v>
      </c>
      <c r="C1453" s="24" t="str">
        <v>오산시</v>
      </c>
      <c r="D1453" s="24" t="str">
        <v>토지</v>
      </c>
      <c r="E1453" s="26">
        <v>38</v>
      </c>
      <c r="F1453" s="26">
        <v>38</v>
      </c>
      <c r="G1453" s="26">
        <v>0</v>
      </c>
      <c r="H1453" s="26">
        <v>0</v>
      </c>
      <c r="I1453" s="26">
        <f>G1453+H1453</f>
        <v>0</v>
      </c>
      <c r="J1453" s="26">
        <f>SUM(F1453:H1453)</f>
        <v>38</v>
      </c>
      <c r="K1453" s="26">
        <f>E1453-J1453</f>
        <v>0</v>
      </c>
      <c r="L1453" s="27">
        <v>27837060000</v>
      </c>
      <c r="M1453" s="45">
        <v>7540.91</v>
      </c>
      <c r="N1453" s="27">
        <v>732554211</v>
      </c>
      <c r="O1453" s="27">
        <v>12203214</v>
      </c>
      <c r="P1453" s="37">
        <f>IF(I1453=0,0,H1453/I1453)</f>
        <v>0</v>
      </c>
    </row>
    <row r="1454">
      <c r="A1454" s="24" t="str">
        <v>2025-10</v>
      </c>
      <c r="B1454" s="24" t="str">
        <v>비교 반영</v>
      </c>
      <c r="C1454" s="24" t="str">
        <v>용인시 기흥구</v>
      </c>
      <c r="D1454" s="24" t="str">
        <v>공장창고</v>
      </c>
      <c r="E1454" s="26">
        <v>7</v>
      </c>
      <c r="F1454" s="26">
        <v>7</v>
      </c>
      <c r="G1454" s="26">
        <v>0</v>
      </c>
      <c r="H1454" s="26">
        <v>0</v>
      </c>
      <c r="I1454" s="26">
        <f>G1454+H1454</f>
        <v>0</v>
      </c>
      <c r="J1454" s="26">
        <f>SUM(F1454:H1454)</f>
        <v>7</v>
      </c>
      <c r="K1454" s="26">
        <f>E1454-J1454</f>
        <v>0</v>
      </c>
      <c r="L1454" s="27">
        <v>18091960000</v>
      </c>
      <c r="M1454" s="45">
        <v>5460.25</v>
      </c>
      <c r="N1454" s="27">
        <v>2584565714</v>
      </c>
      <c r="O1454" s="27">
        <v>10953368</v>
      </c>
      <c r="P1454" s="37">
        <f>IF(I1454=0,0,H1454/I1454)</f>
        <v>0</v>
      </c>
    </row>
    <row r="1455">
      <c r="A1455" s="24" t="str">
        <v>2025-10</v>
      </c>
      <c r="B1455" s="24" t="str">
        <v>비교 반영</v>
      </c>
      <c r="C1455" s="24" t="str">
        <v>용인시 기흥구</v>
      </c>
      <c r="D1455" s="24" t="str">
        <v>다가구 매매</v>
      </c>
      <c r="E1455" s="26">
        <v>6</v>
      </c>
      <c r="F1455" s="26">
        <v>6</v>
      </c>
      <c r="G1455" s="26">
        <v>0</v>
      </c>
      <c r="H1455" s="26">
        <v>0</v>
      </c>
      <c r="I1455" s="26">
        <f>G1455+H1455</f>
        <v>0</v>
      </c>
      <c r="J1455" s="26">
        <f>SUM(F1455:H1455)</f>
        <v>6</v>
      </c>
      <c r="K1455" s="26">
        <f>E1455-J1455</f>
        <v>0</v>
      </c>
      <c r="L1455" s="27">
        <v>5905870000</v>
      </c>
      <c r="M1455" s="45">
        <v>1851.64</v>
      </c>
      <c r="N1455" s="27">
        <v>984311667</v>
      </c>
      <c r="O1455" s="27">
        <v>10543916</v>
      </c>
      <c r="P1455" s="37">
        <f>IF(I1455=0,0,H1455/I1455)</f>
        <v>0</v>
      </c>
    </row>
    <row r="1456">
      <c r="A1456" s="24" t="str">
        <v>2025-10</v>
      </c>
      <c r="B1456" s="24" t="str">
        <v>비교 반영</v>
      </c>
      <c r="C1456" s="24" t="str">
        <v>용인시 기흥구</v>
      </c>
      <c r="D1456" s="24" t="str">
        <v>다가구 전월세</v>
      </c>
      <c r="E1456" s="26">
        <v>336</v>
      </c>
      <c r="F1456" s="26">
        <v>0</v>
      </c>
      <c r="G1456" s="26">
        <v>62</v>
      </c>
      <c r="H1456" s="26">
        <v>274</v>
      </c>
      <c r="I1456" s="26">
        <f>G1456+H1456</f>
        <v>336</v>
      </c>
      <c r="J1456" s="26">
        <f>SUM(F1456:H1456)</f>
        <v>336</v>
      </c>
      <c r="K1456" s="26">
        <f>E1456-J1456</f>
        <v>0</v>
      </c>
      <c r="L1456" s="27">
        <v>15111000000</v>
      </c>
      <c r="M1456" s="45">
        <v>14332.336</v>
      </c>
      <c r="N1456" s="27">
        <v>44973214</v>
      </c>
      <c r="O1456" s="27">
        <v>3485386</v>
      </c>
      <c r="P1456" s="37">
        <f>IF(I1456=0,0,H1456/I1456)</f>
        <v>0.8154761904761905</v>
      </c>
    </row>
    <row r="1457">
      <c r="A1457" s="24" t="str">
        <v>2025-10</v>
      </c>
      <c r="B1457" s="24" t="str">
        <v>비교 반영</v>
      </c>
      <c r="C1457" s="24" t="str">
        <v>용인시 기흥구</v>
      </c>
      <c r="D1457" s="24" t="str">
        <v>다세대 매매</v>
      </c>
      <c r="E1457" s="26">
        <v>21</v>
      </c>
      <c r="F1457" s="26">
        <v>21</v>
      </c>
      <c r="G1457" s="26">
        <v>0</v>
      </c>
      <c r="H1457" s="26">
        <v>0</v>
      </c>
      <c r="I1457" s="26">
        <f>G1457+H1457</f>
        <v>0</v>
      </c>
      <c r="J1457" s="26">
        <f>SUM(F1457:H1457)</f>
        <v>21</v>
      </c>
      <c r="K1457" s="26">
        <f>E1457-J1457</f>
        <v>0</v>
      </c>
      <c r="L1457" s="27">
        <v>10739000000</v>
      </c>
      <c r="M1457" s="45">
        <v>1912.988</v>
      </c>
      <c r="N1457" s="27">
        <v>511380952</v>
      </c>
      <c r="O1457" s="27">
        <v>18557788</v>
      </c>
      <c r="P1457" s="37">
        <f>IF(I1457=0,0,H1457/I1457)</f>
        <v>0</v>
      </c>
    </row>
    <row r="1458">
      <c r="A1458" s="24" t="str">
        <v>2025-10</v>
      </c>
      <c r="B1458" s="24" t="str">
        <v>비교 반영</v>
      </c>
      <c r="C1458" s="24" t="str">
        <v>용인시 기흥구</v>
      </c>
      <c r="D1458" s="24" t="str">
        <v>다세대 전월세</v>
      </c>
      <c r="E1458" s="26">
        <v>115</v>
      </c>
      <c r="F1458" s="26">
        <v>0</v>
      </c>
      <c r="G1458" s="26">
        <v>55</v>
      </c>
      <c r="H1458" s="26">
        <v>60</v>
      </c>
      <c r="I1458" s="26">
        <f>G1458+H1458</f>
        <v>115</v>
      </c>
      <c r="J1458" s="26">
        <f>SUM(F1458:H1458)</f>
        <v>115</v>
      </c>
      <c r="K1458" s="26">
        <f>E1458-J1458</f>
        <v>0</v>
      </c>
      <c r="L1458" s="27">
        <v>12893950000</v>
      </c>
      <c r="M1458" s="45">
        <v>5806.563</v>
      </c>
      <c r="N1458" s="27">
        <v>112121304</v>
      </c>
      <c r="O1458" s="27">
        <v>7340767</v>
      </c>
      <c r="P1458" s="37">
        <f>IF(I1458=0,0,H1458/I1458)</f>
        <v>0.5217391304347826</v>
      </c>
    </row>
    <row r="1459">
      <c r="A1459" s="24" t="str">
        <v>2025-10</v>
      </c>
      <c r="B1459" s="24" t="str">
        <v>비교 반영</v>
      </c>
      <c r="C1459" s="24" t="str">
        <v>용인시 기흥구</v>
      </c>
      <c r="D1459" s="24" t="str">
        <v>분양권</v>
      </c>
      <c r="E1459" s="26">
        <v>13</v>
      </c>
      <c r="F1459" s="26">
        <v>13</v>
      </c>
      <c r="G1459" s="26">
        <v>0</v>
      </c>
      <c r="H1459" s="26">
        <v>0</v>
      </c>
      <c r="I1459" s="26">
        <f>G1459+H1459</f>
        <v>0</v>
      </c>
      <c r="J1459" s="26">
        <f>SUM(F1459:H1459)</f>
        <v>13</v>
      </c>
      <c r="K1459" s="26">
        <f>E1459-J1459</f>
        <v>0</v>
      </c>
      <c r="L1459" s="27">
        <v>11474800000</v>
      </c>
      <c r="M1459" s="45">
        <v>1092.378</v>
      </c>
      <c r="N1459" s="27">
        <v>882676923</v>
      </c>
      <c r="O1459" s="27">
        <v>34725362</v>
      </c>
      <c r="P1459" s="37">
        <f>IF(I1459=0,0,H1459/I1459)</f>
        <v>0</v>
      </c>
    </row>
    <row r="1460">
      <c r="A1460" s="24" t="str">
        <v>2025-10</v>
      </c>
      <c r="B1460" s="24" t="str">
        <v>비교 반영</v>
      </c>
      <c r="C1460" s="24" t="str">
        <v>용인시 기흥구</v>
      </c>
      <c r="D1460" s="24" t="str">
        <v>상가</v>
      </c>
      <c r="E1460" s="26">
        <v>18</v>
      </c>
      <c r="F1460" s="26">
        <v>18</v>
      </c>
      <c r="G1460" s="26">
        <v>0</v>
      </c>
      <c r="H1460" s="26">
        <v>0</v>
      </c>
      <c r="I1460" s="26">
        <f>G1460+H1460</f>
        <v>0</v>
      </c>
      <c r="J1460" s="26">
        <f>SUM(F1460:H1460)</f>
        <v>18</v>
      </c>
      <c r="K1460" s="26">
        <f>E1460-J1460</f>
        <v>0</v>
      </c>
      <c r="L1460" s="27">
        <v>6750620000</v>
      </c>
      <c r="M1460" s="45">
        <v>982.82</v>
      </c>
      <c r="N1460" s="27">
        <v>375034444</v>
      </c>
      <c r="O1460" s="27">
        <v>22706191</v>
      </c>
      <c r="P1460" s="37">
        <f>IF(I1460=0,0,H1460/I1460)</f>
        <v>0</v>
      </c>
    </row>
    <row r="1461">
      <c r="A1461" s="24" t="str">
        <v>2025-10</v>
      </c>
      <c r="B1461" s="24" t="str">
        <v>비교 반영</v>
      </c>
      <c r="C1461" s="24" t="str">
        <v>용인시 기흥구</v>
      </c>
      <c r="D1461" s="24" t="str">
        <v>아파트 매매</v>
      </c>
      <c r="E1461" s="26">
        <v>707</v>
      </c>
      <c r="F1461" s="26">
        <v>707</v>
      </c>
      <c r="G1461" s="26">
        <v>0</v>
      </c>
      <c r="H1461" s="26">
        <v>0</v>
      </c>
      <c r="I1461" s="26">
        <f>G1461+H1461</f>
        <v>0</v>
      </c>
      <c r="J1461" s="26">
        <f>SUM(F1461:H1461)</f>
        <v>707</v>
      </c>
      <c r="K1461" s="26">
        <f>E1461-J1461</f>
        <v>0</v>
      </c>
      <c r="L1461" s="27">
        <v>439706500000</v>
      </c>
      <c r="M1461" s="45">
        <v>61125.727</v>
      </c>
      <c r="N1461" s="27">
        <v>621932815</v>
      </c>
      <c r="O1461" s="27">
        <v>23780088</v>
      </c>
      <c r="P1461" s="37">
        <f>IF(I1461=0,0,H1461/I1461)</f>
        <v>0</v>
      </c>
    </row>
    <row r="1462">
      <c r="A1462" s="24" t="str">
        <v>2025-10</v>
      </c>
      <c r="B1462" s="24" t="str">
        <v>비교 반영</v>
      </c>
      <c r="C1462" s="24" t="str">
        <v>용인시 기흥구</v>
      </c>
      <c r="D1462" s="24" t="str">
        <v>아파트 전월세</v>
      </c>
      <c r="E1462" s="26">
        <v>854</v>
      </c>
      <c r="F1462" s="26">
        <v>0</v>
      </c>
      <c r="G1462" s="26">
        <v>499</v>
      </c>
      <c r="H1462" s="26">
        <v>355</v>
      </c>
      <c r="I1462" s="26">
        <f>G1462+H1462</f>
        <v>854</v>
      </c>
      <c r="J1462" s="26">
        <f>SUM(F1462:H1462)</f>
        <v>854</v>
      </c>
      <c r="K1462" s="26">
        <f>E1462-J1462</f>
        <v>0</v>
      </c>
      <c r="L1462" s="27">
        <v>243445890000</v>
      </c>
      <c r="M1462" s="45">
        <v>70797.969</v>
      </c>
      <c r="N1462" s="27">
        <v>285065445</v>
      </c>
      <c r="O1462" s="27">
        <v>11367272</v>
      </c>
      <c r="P1462" s="37">
        <f>IF(I1462=0,0,H1462/I1462)</f>
        <v>0.41569086651053866</v>
      </c>
    </row>
    <row r="1463">
      <c r="A1463" s="24" t="str">
        <v>2025-10</v>
      </c>
      <c r="B1463" s="24" t="str">
        <v>비교 반영</v>
      </c>
      <c r="C1463" s="24" t="str">
        <v>용인시 기흥구</v>
      </c>
      <c r="D1463" s="24" t="str">
        <v>오피스텔 매매</v>
      </c>
      <c r="E1463" s="26">
        <v>23</v>
      </c>
      <c r="F1463" s="26">
        <v>23</v>
      </c>
      <c r="G1463" s="26">
        <v>0</v>
      </c>
      <c r="H1463" s="26">
        <v>0</v>
      </c>
      <c r="I1463" s="26">
        <f>G1463+H1463</f>
        <v>0</v>
      </c>
      <c r="J1463" s="26">
        <f>SUM(F1463:H1463)</f>
        <v>23</v>
      </c>
      <c r="K1463" s="26">
        <f>E1463-J1463</f>
        <v>0</v>
      </c>
      <c r="L1463" s="27">
        <v>6080500000</v>
      </c>
      <c r="M1463" s="45">
        <v>1096.277</v>
      </c>
      <c r="N1463" s="27">
        <v>264369565</v>
      </c>
      <c r="O1463" s="27">
        <v>18335535</v>
      </c>
      <c r="P1463" s="37">
        <f>IF(I1463=0,0,H1463/I1463)</f>
        <v>0</v>
      </c>
    </row>
    <row r="1464">
      <c r="A1464" s="24" t="str">
        <v>2025-10</v>
      </c>
      <c r="B1464" s="24" t="str">
        <v>비교 반영</v>
      </c>
      <c r="C1464" s="24" t="str">
        <v>용인시 기흥구</v>
      </c>
      <c r="D1464" s="24" t="str">
        <v>오피스텔 전월세</v>
      </c>
      <c r="E1464" s="26">
        <v>77</v>
      </c>
      <c r="F1464" s="26">
        <v>0</v>
      </c>
      <c r="G1464" s="26">
        <v>36</v>
      </c>
      <c r="H1464" s="26">
        <v>41</v>
      </c>
      <c r="I1464" s="26">
        <f>G1464+H1464</f>
        <v>77</v>
      </c>
      <c r="J1464" s="26">
        <f>SUM(F1464:H1464)</f>
        <v>77</v>
      </c>
      <c r="K1464" s="26">
        <f>E1464-J1464</f>
        <v>0</v>
      </c>
      <c r="L1464" s="27">
        <v>9609360000</v>
      </c>
      <c r="M1464" s="45">
        <v>3275.73</v>
      </c>
      <c r="N1464" s="27">
        <v>124796883</v>
      </c>
      <c r="O1464" s="27">
        <v>9697526</v>
      </c>
      <c r="P1464" s="37">
        <f>IF(I1464=0,0,H1464/I1464)</f>
        <v>0.5324675324675324</v>
      </c>
    </row>
    <row r="1465">
      <c r="A1465" s="24" t="str">
        <v>2025-10</v>
      </c>
      <c r="B1465" s="24" t="str">
        <v>비교 반영</v>
      </c>
      <c r="C1465" s="24" t="str">
        <v>용인시 기흥구</v>
      </c>
      <c r="D1465" s="24" t="str">
        <v>토지</v>
      </c>
      <c r="E1465" s="26">
        <v>28</v>
      </c>
      <c r="F1465" s="26">
        <v>28</v>
      </c>
      <c r="G1465" s="26">
        <v>0</v>
      </c>
      <c r="H1465" s="26">
        <v>0</v>
      </c>
      <c r="I1465" s="26">
        <f>G1465+H1465</f>
        <v>0</v>
      </c>
      <c r="J1465" s="26">
        <f>SUM(F1465:H1465)</f>
        <v>28</v>
      </c>
      <c r="K1465" s="26">
        <f>E1465-J1465</f>
        <v>0</v>
      </c>
      <c r="L1465" s="27">
        <v>10291630000</v>
      </c>
      <c r="M1465" s="45">
        <v>9179.76</v>
      </c>
      <c r="N1465" s="27">
        <v>367558214</v>
      </c>
      <c r="O1465" s="27">
        <v>3706188</v>
      </c>
      <c r="P1465" s="37">
        <f>IF(I1465=0,0,H1465/I1465)</f>
        <v>0</v>
      </c>
    </row>
    <row r="1466">
      <c r="A1466" s="24" t="str">
        <v>2025-10</v>
      </c>
      <c r="B1466" s="24" t="str">
        <v>비교 반영</v>
      </c>
      <c r="C1466" s="24" t="str">
        <v>용인시 수지구</v>
      </c>
      <c r="D1466" s="24" t="str">
        <v>공장창고</v>
      </c>
      <c r="E1466" s="26">
        <v>1</v>
      </c>
      <c r="F1466" s="26">
        <v>1</v>
      </c>
      <c r="G1466" s="26">
        <v>0</v>
      </c>
      <c r="H1466" s="26">
        <v>0</v>
      </c>
      <c r="I1466" s="26">
        <f>G1466+H1466</f>
        <v>0</v>
      </c>
      <c r="J1466" s="26">
        <f>SUM(F1466:H1466)</f>
        <v>1</v>
      </c>
      <c r="K1466" s="26">
        <f>E1466-J1466</f>
        <v>0</v>
      </c>
      <c r="L1466" s="27">
        <v>970000000</v>
      </c>
      <c r="M1466" s="45">
        <v>106.22</v>
      </c>
      <c r="N1466" s="27">
        <v>970000000</v>
      </c>
      <c r="O1466" s="27">
        <v>30188396</v>
      </c>
      <c r="P1466" s="37">
        <f>IF(I1466=0,0,H1466/I1466)</f>
        <v>0</v>
      </c>
    </row>
    <row r="1467">
      <c r="A1467" s="24" t="str">
        <v>2025-10</v>
      </c>
      <c r="B1467" s="24" t="str">
        <v>비교 반영</v>
      </c>
      <c r="C1467" s="24" t="str">
        <v>용인시 수지구</v>
      </c>
      <c r="D1467" s="24" t="str">
        <v>다가구 매매</v>
      </c>
      <c r="E1467" s="26">
        <v>4</v>
      </c>
      <c r="F1467" s="26">
        <v>4</v>
      </c>
      <c r="G1467" s="26">
        <v>0</v>
      </c>
      <c r="H1467" s="26">
        <v>0</v>
      </c>
      <c r="I1467" s="26">
        <f>G1467+H1467</f>
        <v>0</v>
      </c>
      <c r="J1467" s="26">
        <f>SUM(F1467:H1467)</f>
        <v>4</v>
      </c>
      <c r="K1467" s="26">
        <f>E1467-J1467</f>
        <v>0</v>
      </c>
      <c r="L1467" s="27">
        <v>3350000000</v>
      </c>
      <c r="M1467" s="45">
        <v>1577.06</v>
      </c>
      <c r="N1467" s="27">
        <v>837500000</v>
      </c>
      <c r="O1467" s="27">
        <v>7022168</v>
      </c>
      <c r="P1467" s="37">
        <f>IF(I1467=0,0,H1467/I1467)</f>
        <v>0</v>
      </c>
    </row>
    <row r="1468">
      <c r="A1468" s="24" t="str">
        <v>2025-10</v>
      </c>
      <c r="B1468" s="24" t="str">
        <v>비교 반영</v>
      </c>
      <c r="C1468" s="24" t="str">
        <v>용인시 수지구</v>
      </c>
      <c r="D1468" s="24" t="str">
        <v>다가구 전월세</v>
      </c>
      <c r="E1468" s="26">
        <v>219</v>
      </c>
      <c r="F1468" s="26">
        <v>0</v>
      </c>
      <c r="G1468" s="26">
        <v>31</v>
      </c>
      <c r="H1468" s="26">
        <v>188</v>
      </c>
      <c r="I1468" s="26">
        <f>G1468+H1468</f>
        <v>219</v>
      </c>
      <c r="J1468" s="26">
        <f>SUM(F1468:H1468)</f>
        <v>219</v>
      </c>
      <c r="K1468" s="26">
        <f>E1468-J1468</f>
        <v>0</v>
      </c>
      <c r="L1468" s="27">
        <v>11478290000</v>
      </c>
      <c r="M1468" s="45">
        <v>9819.115</v>
      </c>
      <c r="N1468" s="27">
        <v>52412283</v>
      </c>
      <c r="O1468" s="27">
        <v>3864377</v>
      </c>
      <c r="P1468" s="37">
        <f>IF(I1468=0,0,H1468/I1468)</f>
        <v>0.8584474885844748</v>
      </c>
    </row>
    <row r="1469">
      <c r="A1469" s="24" t="str">
        <v>2025-10</v>
      </c>
      <c r="B1469" s="24" t="str">
        <v>비교 반영</v>
      </c>
      <c r="C1469" s="24" t="str">
        <v>용인시 수지구</v>
      </c>
      <c r="D1469" s="24" t="str">
        <v>다세대 매매</v>
      </c>
      <c r="E1469" s="26">
        <v>12</v>
      </c>
      <c r="F1469" s="26">
        <v>12</v>
      </c>
      <c r="G1469" s="26">
        <v>0</v>
      </c>
      <c r="H1469" s="26">
        <v>0</v>
      </c>
      <c r="I1469" s="26">
        <f>G1469+H1469</f>
        <v>0</v>
      </c>
      <c r="J1469" s="26">
        <f>SUM(F1469:H1469)</f>
        <v>12</v>
      </c>
      <c r="K1469" s="26">
        <f>E1469-J1469</f>
        <v>0</v>
      </c>
      <c r="L1469" s="27">
        <v>4484000000</v>
      </c>
      <c r="M1469" s="45">
        <v>694.512</v>
      </c>
      <c r="N1469" s="27">
        <v>373666667</v>
      </c>
      <c r="O1469" s="27">
        <v>21343245</v>
      </c>
      <c r="P1469" s="37">
        <f>IF(I1469=0,0,H1469/I1469)</f>
        <v>0</v>
      </c>
    </row>
    <row r="1470">
      <c r="A1470" s="24" t="str">
        <v>2025-10</v>
      </c>
      <c r="B1470" s="24" t="str">
        <v>비교 반영</v>
      </c>
      <c r="C1470" s="24" t="str">
        <v>용인시 수지구</v>
      </c>
      <c r="D1470" s="24" t="str">
        <v>다세대 전월세</v>
      </c>
      <c r="E1470" s="26">
        <v>74</v>
      </c>
      <c r="F1470" s="26">
        <v>0</v>
      </c>
      <c r="G1470" s="26">
        <v>30</v>
      </c>
      <c r="H1470" s="26">
        <v>44</v>
      </c>
      <c r="I1470" s="26">
        <f>G1470+H1470</f>
        <v>74</v>
      </c>
      <c r="J1470" s="26">
        <f>SUM(F1470:H1470)</f>
        <v>74</v>
      </c>
      <c r="K1470" s="26">
        <f>E1470-J1470</f>
        <v>0</v>
      </c>
      <c r="L1470" s="27">
        <v>11614750000</v>
      </c>
      <c r="M1470" s="45">
        <v>3157.982</v>
      </c>
      <c r="N1470" s="27">
        <v>156956081</v>
      </c>
      <c r="O1470" s="27">
        <v>12158355</v>
      </c>
      <c r="P1470" s="37">
        <f>IF(I1470=0,0,H1470/I1470)</f>
        <v>0.5945945945945946</v>
      </c>
    </row>
    <row r="1471">
      <c r="A1471" s="24" t="str">
        <v>2025-10</v>
      </c>
      <c r="B1471" s="24" t="str">
        <v>비교 반영</v>
      </c>
      <c r="C1471" s="24" t="str">
        <v>용인시 수지구</v>
      </c>
      <c r="D1471" s="24" t="str">
        <v>분양권</v>
      </c>
      <c r="E1471" s="26">
        <v>2</v>
      </c>
      <c r="F1471" s="26">
        <v>2</v>
      </c>
      <c r="G1471" s="26">
        <v>0</v>
      </c>
      <c r="H1471" s="26">
        <v>0</v>
      </c>
      <c r="I1471" s="26">
        <f>G1471+H1471</f>
        <v>0</v>
      </c>
      <c r="J1471" s="26">
        <f>SUM(F1471:H1471)</f>
        <v>2</v>
      </c>
      <c r="K1471" s="26">
        <f>E1471-J1471</f>
        <v>0</v>
      </c>
      <c r="L1471" s="27">
        <v>1530640000</v>
      </c>
      <c r="M1471" s="45">
        <v>120.081</v>
      </c>
      <c r="N1471" s="27">
        <v>765320000</v>
      </c>
      <c r="O1471" s="27">
        <v>42137946</v>
      </c>
      <c r="P1471" s="37">
        <f>IF(I1471=0,0,H1471/I1471)</f>
        <v>0</v>
      </c>
    </row>
    <row r="1472">
      <c r="A1472" s="24" t="str">
        <v>2025-10</v>
      </c>
      <c r="B1472" s="24" t="str">
        <v>비교 반영</v>
      </c>
      <c r="C1472" s="24" t="str">
        <v>용인시 수지구</v>
      </c>
      <c r="D1472" s="24" t="str">
        <v>상가</v>
      </c>
      <c r="E1472" s="26">
        <v>13</v>
      </c>
      <c r="F1472" s="26">
        <v>13</v>
      </c>
      <c r="G1472" s="26">
        <v>0</v>
      </c>
      <c r="H1472" s="26">
        <v>0</v>
      </c>
      <c r="I1472" s="26">
        <f>G1472+H1472</f>
        <v>0</v>
      </c>
      <c r="J1472" s="26">
        <f>SUM(F1472:H1472)</f>
        <v>13</v>
      </c>
      <c r="K1472" s="26">
        <f>E1472-J1472</f>
        <v>0</v>
      </c>
      <c r="L1472" s="27">
        <v>4629400000</v>
      </c>
      <c r="M1472" s="45">
        <v>1043.38</v>
      </c>
      <c r="N1472" s="27">
        <v>356107692</v>
      </c>
      <c r="O1472" s="27">
        <v>14667524</v>
      </c>
      <c r="P1472" s="37">
        <f>IF(I1472=0,0,H1472/I1472)</f>
        <v>0</v>
      </c>
    </row>
    <row r="1473">
      <c r="A1473" s="24" t="str">
        <v>2025-10</v>
      </c>
      <c r="B1473" s="24" t="str">
        <v>비교 반영</v>
      </c>
      <c r="C1473" s="24" t="str">
        <v>용인시 수지구</v>
      </c>
      <c r="D1473" s="24" t="str">
        <v>아파트 매매</v>
      </c>
      <c r="E1473" s="26">
        <v>810</v>
      </c>
      <c r="F1473" s="26">
        <v>810</v>
      </c>
      <c r="G1473" s="26">
        <v>0</v>
      </c>
      <c r="H1473" s="26">
        <v>0</v>
      </c>
      <c r="I1473" s="26">
        <f>G1473+H1473</f>
        <v>0</v>
      </c>
      <c r="J1473" s="26">
        <f>SUM(F1473:H1473)</f>
        <v>810</v>
      </c>
      <c r="K1473" s="26">
        <f>E1473-J1473</f>
        <v>0</v>
      </c>
      <c r="L1473" s="27">
        <v>703256410000</v>
      </c>
      <c r="M1473" s="45">
        <v>74081.37</v>
      </c>
      <c r="N1473" s="27">
        <v>868217790</v>
      </c>
      <c r="O1473" s="27">
        <v>31381905</v>
      </c>
      <c r="P1473" s="37">
        <f>IF(I1473=0,0,H1473/I1473)</f>
        <v>0</v>
      </c>
    </row>
    <row r="1474">
      <c r="A1474" s="24" t="str">
        <v>2025-10</v>
      </c>
      <c r="B1474" s="24" t="str">
        <v>비교 반영</v>
      </c>
      <c r="C1474" s="24" t="str">
        <v>용인시 수지구</v>
      </c>
      <c r="D1474" s="24" t="str">
        <v>아파트 전월세</v>
      </c>
      <c r="E1474" s="26">
        <v>936</v>
      </c>
      <c r="F1474" s="26">
        <v>0</v>
      </c>
      <c r="G1474" s="26">
        <v>606</v>
      </c>
      <c r="H1474" s="26">
        <v>330</v>
      </c>
      <c r="I1474" s="26">
        <f>G1474+H1474</f>
        <v>936</v>
      </c>
      <c r="J1474" s="26">
        <f>SUM(F1474:H1474)</f>
        <v>936</v>
      </c>
      <c r="K1474" s="26">
        <f>E1474-J1474</f>
        <v>0</v>
      </c>
      <c r="L1474" s="27">
        <v>388524080000</v>
      </c>
      <c r="M1474" s="45">
        <v>85789.191</v>
      </c>
      <c r="N1474" s="27">
        <v>415089829</v>
      </c>
      <c r="O1474" s="27">
        <v>14971316</v>
      </c>
      <c r="P1474" s="37">
        <f>IF(I1474=0,0,H1474/I1474)</f>
        <v>0.3525641025641026</v>
      </c>
    </row>
    <row r="1475">
      <c r="A1475" s="24" t="str">
        <v>2025-10</v>
      </c>
      <c r="B1475" s="24" t="str">
        <v>비교 반영</v>
      </c>
      <c r="C1475" s="24" t="str">
        <v>용인시 수지구</v>
      </c>
      <c r="D1475" s="24" t="str">
        <v>오피스텔 매매</v>
      </c>
      <c r="E1475" s="26">
        <v>32</v>
      </c>
      <c r="F1475" s="26">
        <v>32</v>
      </c>
      <c r="G1475" s="26">
        <v>0</v>
      </c>
      <c r="H1475" s="26">
        <v>0</v>
      </c>
      <c r="I1475" s="26">
        <f>G1475+H1475</f>
        <v>0</v>
      </c>
      <c r="J1475" s="26">
        <f>SUM(F1475:H1475)</f>
        <v>32</v>
      </c>
      <c r="K1475" s="26">
        <f>E1475-J1475</f>
        <v>0</v>
      </c>
      <c r="L1475" s="27">
        <v>9286500000</v>
      </c>
      <c r="M1475" s="45">
        <v>1235.021</v>
      </c>
      <c r="N1475" s="27">
        <v>290203125</v>
      </c>
      <c r="O1475" s="27">
        <v>24857207</v>
      </c>
      <c r="P1475" s="37">
        <f>IF(I1475=0,0,H1475/I1475)</f>
        <v>0</v>
      </c>
    </row>
    <row r="1476">
      <c r="A1476" s="24" t="str">
        <v>2025-10</v>
      </c>
      <c r="B1476" s="24" t="str">
        <v>비교 반영</v>
      </c>
      <c r="C1476" s="24" t="str">
        <v>용인시 수지구</v>
      </c>
      <c r="D1476" s="24" t="str">
        <v>오피스텔 전월세</v>
      </c>
      <c r="E1476" s="26">
        <v>162</v>
      </c>
      <c r="F1476" s="26">
        <v>0</v>
      </c>
      <c r="G1476" s="26">
        <v>33</v>
      </c>
      <c r="H1476" s="26">
        <v>129</v>
      </c>
      <c r="I1476" s="26">
        <f>G1476+H1476</f>
        <v>162</v>
      </c>
      <c r="J1476" s="26">
        <f>SUM(F1476:H1476)</f>
        <v>162</v>
      </c>
      <c r="K1476" s="26">
        <f>E1476-J1476</f>
        <v>0</v>
      </c>
      <c r="L1476" s="27">
        <v>20208390000</v>
      </c>
      <c r="M1476" s="45">
        <v>5896.02</v>
      </c>
      <c r="N1476" s="27">
        <v>124743148</v>
      </c>
      <c r="O1476" s="27">
        <v>11330456</v>
      </c>
      <c r="P1476" s="37">
        <f>IF(I1476=0,0,H1476/I1476)</f>
        <v>0.7962962962962963</v>
      </c>
    </row>
    <row r="1477">
      <c r="A1477" s="24" t="str">
        <v>2025-10</v>
      </c>
      <c r="B1477" s="24" t="str">
        <v>비교 반영</v>
      </c>
      <c r="C1477" s="24" t="str">
        <v>용인시 수지구</v>
      </c>
      <c r="D1477" s="24" t="str">
        <v>토지</v>
      </c>
      <c r="E1477" s="26">
        <v>25</v>
      </c>
      <c r="F1477" s="26">
        <v>25</v>
      </c>
      <c r="G1477" s="26">
        <v>0</v>
      </c>
      <c r="H1477" s="26">
        <v>0</v>
      </c>
      <c r="I1477" s="26">
        <f>G1477+H1477</f>
        <v>0</v>
      </c>
      <c r="J1477" s="26">
        <f>SUM(F1477:H1477)</f>
        <v>25</v>
      </c>
      <c r="K1477" s="26">
        <f>E1477-J1477</f>
        <v>0</v>
      </c>
      <c r="L1477" s="27">
        <v>4509950000</v>
      </c>
      <c r="M1477" s="45">
        <v>5595.52</v>
      </c>
      <c r="N1477" s="27">
        <v>180398000</v>
      </c>
      <c r="O1477" s="27">
        <v>2664440</v>
      </c>
      <c r="P1477" s="37">
        <f>IF(I1477=0,0,H1477/I1477)</f>
        <v>0</v>
      </c>
    </row>
    <row r="1478">
      <c r="A1478" s="24" t="str">
        <v>2025-10</v>
      </c>
      <c r="B1478" s="24" t="str">
        <v>비교 반영</v>
      </c>
      <c r="C1478" s="24" t="str">
        <v>용인시 처인구</v>
      </c>
      <c r="D1478" s="24" t="str">
        <v>공장창고</v>
      </c>
      <c r="E1478" s="26">
        <v>2</v>
      </c>
      <c r="F1478" s="26">
        <v>2</v>
      </c>
      <c r="G1478" s="26">
        <v>0</v>
      </c>
      <c r="H1478" s="26">
        <v>0</v>
      </c>
      <c r="I1478" s="26">
        <f>G1478+H1478</f>
        <v>0</v>
      </c>
      <c r="J1478" s="26">
        <f>SUM(F1478:H1478)</f>
        <v>2</v>
      </c>
      <c r="K1478" s="26">
        <f>E1478-J1478</f>
        <v>0</v>
      </c>
      <c r="L1478" s="27">
        <v>17777100000</v>
      </c>
      <c r="M1478" s="45">
        <v>5094.92</v>
      </c>
      <c r="N1478" s="27">
        <v>8888550000</v>
      </c>
      <c r="O1478" s="27">
        <v>11534483</v>
      </c>
      <c r="P1478" s="37">
        <f>IF(I1478=0,0,H1478/I1478)</f>
        <v>0</v>
      </c>
    </row>
    <row r="1479">
      <c r="A1479" s="24" t="str">
        <v>2025-10</v>
      </c>
      <c r="B1479" s="24" t="str">
        <v>비교 반영</v>
      </c>
      <c r="C1479" s="24" t="str">
        <v>용인시 처인구</v>
      </c>
      <c r="D1479" s="24" t="str">
        <v>다가구 매매</v>
      </c>
      <c r="E1479" s="26">
        <v>7</v>
      </c>
      <c r="F1479" s="26">
        <v>7</v>
      </c>
      <c r="G1479" s="26">
        <v>0</v>
      </c>
      <c r="H1479" s="26">
        <v>0</v>
      </c>
      <c r="I1479" s="26">
        <f>G1479+H1479</f>
        <v>0</v>
      </c>
      <c r="J1479" s="26">
        <f>SUM(F1479:H1479)</f>
        <v>7</v>
      </c>
      <c r="K1479" s="26">
        <f>E1479-J1479</f>
        <v>0</v>
      </c>
      <c r="L1479" s="27">
        <v>3088740000</v>
      </c>
      <c r="M1479" s="45">
        <v>1321.175</v>
      </c>
      <c r="N1479" s="27">
        <v>441248571</v>
      </c>
      <c r="O1479" s="27">
        <v>7728507</v>
      </c>
      <c r="P1479" s="37">
        <f>IF(I1479=0,0,H1479/I1479)</f>
        <v>0</v>
      </c>
    </row>
    <row r="1480">
      <c r="A1480" s="24" t="str">
        <v>2025-10</v>
      </c>
      <c r="B1480" s="24" t="str">
        <v>비교 반영</v>
      </c>
      <c r="C1480" s="24" t="str">
        <v>용인시 처인구</v>
      </c>
      <c r="D1480" s="24" t="str">
        <v>다가구 전월세</v>
      </c>
      <c r="E1480" s="26">
        <v>321</v>
      </c>
      <c r="F1480" s="26">
        <v>0</v>
      </c>
      <c r="G1480" s="26">
        <v>52</v>
      </c>
      <c r="H1480" s="26">
        <v>269</v>
      </c>
      <c r="I1480" s="26">
        <f>G1480+H1480</f>
        <v>321</v>
      </c>
      <c r="J1480" s="26">
        <f>SUM(F1480:H1480)</f>
        <v>321</v>
      </c>
      <c r="K1480" s="26">
        <f>E1480-J1480</f>
        <v>0</v>
      </c>
      <c r="L1480" s="27">
        <v>13260650000</v>
      </c>
      <c r="M1480" s="45">
        <v>16168.644</v>
      </c>
      <c r="N1480" s="27">
        <v>41310436</v>
      </c>
      <c r="O1480" s="27">
        <v>2711227</v>
      </c>
      <c r="P1480" s="37">
        <f>IF(I1480=0,0,H1480/I1480)</f>
        <v>0.838006230529595</v>
      </c>
    </row>
    <row r="1481">
      <c r="A1481" s="24" t="str">
        <v>2025-10</v>
      </c>
      <c r="B1481" s="24" t="str">
        <v>비교 반영</v>
      </c>
      <c r="C1481" s="24" t="str">
        <v>용인시 처인구</v>
      </c>
      <c r="D1481" s="24" t="str">
        <v>다세대 매매</v>
      </c>
      <c r="E1481" s="26">
        <v>55</v>
      </c>
      <c r="F1481" s="26">
        <v>55</v>
      </c>
      <c r="G1481" s="26">
        <v>0</v>
      </c>
      <c r="H1481" s="26">
        <v>0</v>
      </c>
      <c r="I1481" s="26">
        <f>G1481+H1481</f>
        <v>0</v>
      </c>
      <c r="J1481" s="26">
        <f>SUM(F1481:H1481)</f>
        <v>55</v>
      </c>
      <c r="K1481" s="26">
        <f>E1481-J1481</f>
        <v>0</v>
      </c>
      <c r="L1481" s="27">
        <v>7811320000</v>
      </c>
      <c r="M1481" s="45">
        <v>3188.523</v>
      </c>
      <c r="N1481" s="27">
        <v>142024000</v>
      </c>
      <c r="O1481" s="27">
        <v>8098591</v>
      </c>
      <c r="P1481" s="37">
        <f>IF(I1481=0,0,H1481/I1481)</f>
        <v>0</v>
      </c>
    </row>
    <row r="1482">
      <c r="A1482" s="24" t="str">
        <v>2025-10</v>
      </c>
      <c r="B1482" s="24" t="str">
        <v>비교 반영</v>
      </c>
      <c r="C1482" s="24" t="str">
        <v>용인시 처인구</v>
      </c>
      <c r="D1482" s="24" t="str">
        <v>다세대 전월세</v>
      </c>
      <c r="E1482" s="26">
        <v>539</v>
      </c>
      <c r="F1482" s="26">
        <v>0</v>
      </c>
      <c r="G1482" s="26">
        <v>68</v>
      </c>
      <c r="H1482" s="26">
        <v>471</v>
      </c>
      <c r="I1482" s="26">
        <f>G1482+H1482</f>
        <v>539</v>
      </c>
      <c r="J1482" s="26">
        <f>SUM(F1482:H1482)</f>
        <v>539</v>
      </c>
      <c r="K1482" s="26">
        <f>E1482-J1482</f>
        <v>0</v>
      </c>
      <c r="L1482" s="27">
        <v>61822300000</v>
      </c>
      <c r="M1482" s="45">
        <v>33275.186</v>
      </c>
      <c r="N1482" s="27">
        <v>114698145</v>
      </c>
      <c r="O1482" s="27">
        <v>6141851</v>
      </c>
      <c r="P1482" s="37">
        <f>IF(I1482=0,0,H1482/I1482)</f>
        <v>0.8738404452690167</v>
      </c>
    </row>
    <row r="1483">
      <c r="A1483" s="24" t="str">
        <v>2025-10</v>
      </c>
      <c r="B1483" s="24" t="str">
        <v>비교 반영</v>
      </c>
      <c r="C1483" s="24" t="str">
        <v>용인시 처인구</v>
      </c>
      <c r="D1483" s="24" t="str">
        <v>분양권</v>
      </c>
      <c r="E1483" s="26">
        <v>31</v>
      </c>
      <c r="F1483" s="26">
        <v>31</v>
      </c>
      <c r="G1483" s="26">
        <v>0</v>
      </c>
      <c r="H1483" s="26">
        <v>0</v>
      </c>
      <c r="I1483" s="26">
        <f>G1483+H1483</f>
        <v>0</v>
      </c>
      <c r="J1483" s="26">
        <f>SUM(F1483:H1483)</f>
        <v>31</v>
      </c>
      <c r="K1483" s="26">
        <f>E1483-J1483</f>
        <v>0</v>
      </c>
      <c r="L1483" s="27">
        <v>15978670000</v>
      </c>
      <c r="M1483" s="45">
        <v>2440.796</v>
      </c>
      <c r="N1483" s="27">
        <v>515440968</v>
      </c>
      <c r="O1483" s="27">
        <v>21641320</v>
      </c>
      <c r="P1483" s="37">
        <f>IF(I1483=0,0,H1483/I1483)</f>
        <v>0</v>
      </c>
    </row>
    <row r="1484">
      <c r="A1484" s="24" t="str">
        <v>2025-10</v>
      </c>
      <c r="B1484" s="24" t="str">
        <v>비교 반영</v>
      </c>
      <c r="C1484" s="24" t="str">
        <v>용인시 처인구</v>
      </c>
      <c r="D1484" s="24" t="str">
        <v>상가</v>
      </c>
      <c r="E1484" s="26">
        <v>18</v>
      </c>
      <c r="F1484" s="26">
        <v>18</v>
      </c>
      <c r="G1484" s="26">
        <v>0</v>
      </c>
      <c r="H1484" s="26">
        <v>0</v>
      </c>
      <c r="I1484" s="26">
        <f>G1484+H1484</f>
        <v>0</v>
      </c>
      <c r="J1484" s="26">
        <f>SUM(F1484:H1484)</f>
        <v>18</v>
      </c>
      <c r="K1484" s="26">
        <f>E1484-J1484</f>
        <v>0</v>
      </c>
      <c r="L1484" s="27">
        <v>6196650000</v>
      </c>
      <c r="M1484" s="45">
        <v>1557.65</v>
      </c>
      <c r="N1484" s="27">
        <v>344258333</v>
      </c>
      <c r="O1484" s="27">
        <v>13151088</v>
      </c>
      <c r="P1484" s="37">
        <f>IF(I1484=0,0,H1484/I1484)</f>
        <v>0</v>
      </c>
    </row>
    <row r="1485">
      <c r="A1485" s="24" t="str">
        <v>2025-10</v>
      </c>
      <c r="B1485" s="24" t="str">
        <v>비교 반영</v>
      </c>
      <c r="C1485" s="24" t="str">
        <v>용인시 처인구</v>
      </c>
      <c r="D1485" s="24" t="str">
        <v>아파트 매매</v>
      </c>
      <c r="E1485" s="26">
        <v>195</v>
      </c>
      <c r="F1485" s="26">
        <v>195</v>
      </c>
      <c r="G1485" s="26">
        <v>0</v>
      </c>
      <c r="H1485" s="26">
        <v>0</v>
      </c>
      <c r="I1485" s="26">
        <f>G1485+H1485</f>
        <v>0</v>
      </c>
      <c r="J1485" s="26">
        <f>SUM(F1485:H1485)</f>
        <v>195</v>
      </c>
      <c r="K1485" s="26">
        <f>E1485-J1485</f>
        <v>0</v>
      </c>
      <c r="L1485" s="27">
        <v>71247900000</v>
      </c>
      <c r="M1485" s="45">
        <v>14106.049</v>
      </c>
      <c r="N1485" s="27">
        <v>365373846</v>
      </c>
      <c r="O1485" s="27">
        <v>16697109</v>
      </c>
      <c r="P1485" s="37">
        <f>IF(I1485=0,0,H1485/I1485)</f>
        <v>0</v>
      </c>
    </row>
    <row r="1486">
      <c r="A1486" s="24" t="str">
        <v>2025-10</v>
      </c>
      <c r="B1486" s="24" t="str">
        <v>비교 반영</v>
      </c>
      <c r="C1486" s="24" t="str">
        <v>용인시 처인구</v>
      </c>
      <c r="D1486" s="24" t="str">
        <v>아파트 전월세</v>
      </c>
      <c r="E1486" s="26">
        <v>233</v>
      </c>
      <c r="F1486" s="26">
        <v>0</v>
      </c>
      <c r="G1486" s="26">
        <v>99</v>
      </c>
      <c r="H1486" s="26">
        <v>134</v>
      </c>
      <c r="I1486" s="26">
        <f>G1486+H1486</f>
        <v>233</v>
      </c>
      <c r="J1486" s="26">
        <f>SUM(F1486:H1486)</f>
        <v>233</v>
      </c>
      <c r="K1486" s="26">
        <f>E1486-J1486</f>
        <v>0</v>
      </c>
      <c r="L1486" s="27">
        <v>29747690000</v>
      </c>
      <c r="M1486" s="45">
        <v>15732.286</v>
      </c>
      <c r="N1486" s="27">
        <v>127672489</v>
      </c>
      <c r="O1486" s="27">
        <v>6250806</v>
      </c>
      <c r="P1486" s="37">
        <f>IF(I1486=0,0,H1486/I1486)</f>
        <v>0.575107296137339</v>
      </c>
    </row>
    <row r="1487">
      <c r="A1487" s="24" t="str">
        <v>2025-10</v>
      </c>
      <c r="B1487" s="24" t="str">
        <v>비교 반영</v>
      </c>
      <c r="C1487" s="24" t="str">
        <v>용인시 처인구</v>
      </c>
      <c r="D1487" s="24" t="str">
        <v>오피스텔 매매</v>
      </c>
      <c r="E1487" s="26">
        <v>8</v>
      </c>
      <c r="F1487" s="26">
        <v>8</v>
      </c>
      <c r="G1487" s="26">
        <v>0</v>
      </c>
      <c r="H1487" s="26">
        <v>0</v>
      </c>
      <c r="I1487" s="26">
        <f>G1487+H1487</f>
        <v>0</v>
      </c>
      <c r="J1487" s="26">
        <f>SUM(F1487:H1487)</f>
        <v>8</v>
      </c>
      <c r="K1487" s="26">
        <f>E1487-J1487</f>
        <v>0</v>
      </c>
      <c r="L1487" s="27">
        <v>1139500000</v>
      </c>
      <c r="M1487" s="45">
        <v>295.116</v>
      </c>
      <c r="N1487" s="27">
        <v>142437500</v>
      </c>
      <c r="O1487" s="27">
        <v>12764276</v>
      </c>
      <c r="P1487" s="37">
        <f>IF(I1487=0,0,H1487/I1487)</f>
        <v>0</v>
      </c>
    </row>
    <row r="1488">
      <c r="A1488" s="24" t="str">
        <v>2025-10</v>
      </c>
      <c r="B1488" s="24" t="str">
        <v>비교 반영</v>
      </c>
      <c r="C1488" s="24" t="str">
        <v>용인시 처인구</v>
      </c>
      <c r="D1488" s="24" t="str">
        <v>오피스텔 전월세</v>
      </c>
      <c r="E1488" s="26">
        <v>32</v>
      </c>
      <c r="F1488" s="26">
        <v>0</v>
      </c>
      <c r="G1488" s="26">
        <v>6</v>
      </c>
      <c r="H1488" s="26">
        <v>26</v>
      </c>
      <c r="I1488" s="26">
        <f>G1488+H1488</f>
        <v>32</v>
      </c>
      <c r="J1488" s="26">
        <f>SUM(F1488:H1488)</f>
        <v>32</v>
      </c>
      <c r="K1488" s="26">
        <f>E1488-J1488</f>
        <v>0</v>
      </c>
      <c r="L1488" s="27">
        <v>1122290000</v>
      </c>
      <c r="M1488" s="45">
        <v>1126.02</v>
      </c>
      <c r="N1488" s="27">
        <v>35071563</v>
      </c>
      <c r="O1488" s="27">
        <v>3294834</v>
      </c>
      <c r="P1488" s="37">
        <f>IF(I1488=0,0,H1488/I1488)</f>
        <v>0.8125</v>
      </c>
    </row>
    <row r="1489">
      <c r="A1489" s="24" t="str">
        <v>2025-10</v>
      </c>
      <c r="B1489" s="24" t="str">
        <v>비교 반영</v>
      </c>
      <c r="C1489" s="24" t="str">
        <v>용인시 처인구</v>
      </c>
      <c r="D1489" s="24" t="str">
        <v>토지</v>
      </c>
      <c r="E1489" s="26">
        <v>313</v>
      </c>
      <c r="F1489" s="26">
        <v>313</v>
      </c>
      <c r="G1489" s="26">
        <v>0</v>
      </c>
      <c r="H1489" s="26">
        <v>0</v>
      </c>
      <c r="I1489" s="26">
        <f>G1489+H1489</f>
        <v>0</v>
      </c>
      <c r="J1489" s="26">
        <f>SUM(F1489:H1489)</f>
        <v>313</v>
      </c>
      <c r="K1489" s="26">
        <f>E1489-J1489</f>
        <v>0</v>
      </c>
      <c r="L1489" s="27">
        <v>291165610000</v>
      </c>
      <c r="M1489" s="45">
        <v>222146.66</v>
      </c>
      <c r="N1489" s="27">
        <v>930241565</v>
      </c>
      <c r="O1489" s="27">
        <v>4332862</v>
      </c>
      <c r="P1489" s="37">
        <f>IF(I1489=0,0,H1489/I1489)</f>
        <v>0</v>
      </c>
    </row>
    <row r="1490">
      <c r="A1490" s="24" t="str">
        <v>2025-10</v>
      </c>
      <c r="B1490" s="24" t="str">
        <v>비교 반영</v>
      </c>
      <c r="C1490" s="24" t="str">
        <v>의왕시</v>
      </c>
      <c r="D1490" s="24" t="str">
        <v>공장창고</v>
      </c>
      <c r="E1490" s="26">
        <v>2</v>
      </c>
      <c r="F1490" s="26">
        <v>2</v>
      </c>
      <c r="G1490" s="26">
        <v>0</v>
      </c>
      <c r="H1490" s="26">
        <v>0</v>
      </c>
      <c r="I1490" s="26">
        <f>G1490+H1490</f>
        <v>0</v>
      </c>
      <c r="J1490" s="26">
        <f>SUM(F1490:H1490)</f>
        <v>2</v>
      </c>
      <c r="K1490" s="26">
        <f>E1490-J1490</f>
        <v>0</v>
      </c>
      <c r="L1490" s="27">
        <v>675000000</v>
      </c>
      <c r="M1490" s="45">
        <v>160.84</v>
      </c>
      <c r="N1490" s="27">
        <v>337500000</v>
      </c>
      <c r="O1490" s="27">
        <v>13873445</v>
      </c>
      <c r="P1490" s="37">
        <f>IF(I1490=0,0,H1490/I1490)</f>
        <v>0</v>
      </c>
    </row>
    <row r="1491">
      <c r="A1491" s="24" t="str">
        <v>2025-10</v>
      </c>
      <c r="B1491" s="24" t="str">
        <v>비교 반영</v>
      </c>
      <c r="C1491" s="24" t="str">
        <v>의왕시</v>
      </c>
      <c r="D1491" s="24" t="str">
        <v>다가구 매매</v>
      </c>
      <c r="E1491" s="26">
        <v>2</v>
      </c>
      <c r="F1491" s="26">
        <v>2</v>
      </c>
      <c r="G1491" s="26">
        <v>0</v>
      </c>
      <c r="H1491" s="26">
        <v>0</v>
      </c>
      <c r="I1491" s="26">
        <f>G1491+H1491</f>
        <v>0</v>
      </c>
      <c r="J1491" s="26">
        <f>SUM(F1491:H1491)</f>
        <v>2</v>
      </c>
      <c r="K1491" s="26">
        <f>E1491-J1491</f>
        <v>0</v>
      </c>
      <c r="L1491" s="27">
        <v>1355000000</v>
      </c>
      <c r="M1491" s="45">
        <v>279.911</v>
      </c>
      <c r="N1491" s="27">
        <v>677500000</v>
      </c>
      <c r="O1491" s="27">
        <v>16002725</v>
      </c>
      <c r="P1491" s="37">
        <f>IF(I1491=0,0,H1491/I1491)</f>
        <v>0</v>
      </c>
    </row>
    <row r="1492">
      <c r="A1492" s="24" t="str">
        <v>2025-10</v>
      </c>
      <c r="B1492" s="24" t="str">
        <v>비교 반영</v>
      </c>
      <c r="C1492" s="24" t="str">
        <v>의왕시</v>
      </c>
      <c r="D1492" s="24" t="str">
        <v>다가구 전월세</v>
      </c>
      <c r="E1492" s="26">
        <v>74</v>
      </c>
      <c r="F1492" s="26">
        <v>0</v>
      </c>
      <c r="G1492" s="26">
        <v>24</v>
      </c>
      <c r="H1492" s="26">
        <v>50</v>
      </c>
      <c r="I1492" s="26">
        <f>G1492+H1492</f>
        <v>74</v>
      </c>
      <c r="J1492" s="26">
        <f>SUM(F1492:H1492)</f>
        <v>74</v>
      </c>
      <c r="K1492" s="26">
        <f>E1492-J1492</f>
        <v>0</v>
      </c>
      <c r="L1492" s="27">
        <v>7893000000</v>
      </c>
      <c r="M1492" s="45">
        <v>3924.624</v>
      </c>
      <c r="N1492" s="27">
        <v>106662162</v>
      </c>
      <c r="O1492" s="27">
        <v>6648423</v>
      </c>
      <c r="P1492" s="37">
        <f>IF(I1492=0,0,H1492/I1492)</f>
        <v>0.6756756756756757</v>
      </c>
    </row>
    <row r="1493">
      <c r="A1493" s="24" t="str">
        <v>2025-10</v>
      </c>
      <c r="B1493" s="24" t="str">
        <v>비교 반영</v>
      </c>
      <c r="C1493" s="24" t="str">
        <v>의왕시</v>
      </c>
      <c r="D1493" s="24" t="str">
        <v>다세대 매매</v>
      </c>
      <c r="E1493" s="26">
        <v>12</v>
      </c>
      <c r="F1493" s="26">
        <v>12</v>
      </c>
      <c r="G1493" s="26">
        <v>0</v>
      </c>
      <c r="H1493" s="26">
        <v>0</v>
      </c>
      <c r="I1493" s="26">
        <f>G1493+H1493</f>
        <v>0</v>
      </c>
      <c r="J1493" s="26">
        <f>SUM(F1493:H1493)</f>
        <v>12</v>
      </c>
      <c r="K1493" s="26">
        <f>E1493-J1493</f>
        <v>0</v>
      </c>
      <c r="L1493" s="27">
        <v>3616000000</v>
      </c>
      <c r="M1493" s="45">
        <v>622.26</v>
      </c>
      <c r="N1493" s="27">
        <v>301333333</v>
      </c>
      <c r="O1493" s="27">
        <v>19210167</v>
      </c>
      <c r="P1493" s="37">
        <f>IF(I1493=0,0,H1493/I1493)</f>
        <v>0</v>
      </c>
    </row>
    <row r="1494">
      <c r="A1494" s="24" t="str">
        <v>2025-10</v>
      </c>
      <c r="B1494" s="24" t="str">
        <v>비교 반영</v>
      </c>
      <c r="C1494" s="24" t="str">
        <v>의왕시</v>
      </c>
      <c r="D1494" s="24" t="str">
        <v>다세대 전월세</v>
      </c>
      <c r="E1494" s="26">
        <v>62</v>
      </c>
      <c r="F1494" s="26">
        <v>0</v>
      </c>
      <c r="G1494" s="26">
        <v>27</v>
      </c>
      <c r="H1494" s="26">
        <v>35</v>
      </c>
      <c r="I1494" s="26">
        <f>G1494+H1494</f>
        <v>62</v>
      </c>
      <c r="J1494" s="26">
        <f>SUM(F1494:H1494)</f>
        <v>62</v>
      </c>
      <c r="K1494" s="26">
        <f>E1494-J1494</f>
        <v>0</v>
      </c>
      <c r="L1494" s="27">
        <v>7171100000</v>
      </c>
      <c r="M1494" s="45">
        <v>2873.605</v>
      </c>
      <c r="N1494" s="27">
        <v>115662903</v>
      </c>
      <c r="O1494" s="27">
        <v>8249608</v>
      </c>
      <c r="P1494" s="37">
        <f>IF(I1494=0,0,H1494/I1494)</f>
        <v>0.5645161290322581</v>
      </c>
    </row>
    <row r="1495">
      <c r="A1495" s="24" t="str">
        <v>2025-10</v>
      </c>
      <c r="B1495" s="24" t="str">
        <v>비교 반영</v>
      </c>
      <c r="C1495" s="24" t="str">
        <v>의왕시</v>
      </c>
      <c r="D1495" s="24" t="str">
        <v>분양권</v>
      </c>
      <c r="E1495" s="26">
        <v>22</v>
      </c>
      <c r="F1495" s="26">
        <v>22</v>
      </c>
      <c r="G1495" s="26">
        <v>0</v>
      </c>
      <c r="H1495" s="26">
        <v>0</v>
      </c>
      <c r="I1495" s="26">
        <f>G1495+H1495</f>
        <v>0</v>
      </c>
      <c r="J1495" s="26">
        <f>SUM(F1495:H1495)</f>
        <v>22</v>
      </c>
      <c r="K1495" s="26">
        <f>E1495-J1495</f>
        <v>0</v>
      </c>
      <c r="L1495" s="27">
        <v>18485460000</v>
      </c>
      <c r="M1495" s="45">
        <v>1366.911</v>
      </c>
      <c r="N1495" s="27">
        <v>840248182</v>
      </c>
      <c r="O1495" s="27">
        <v>44705878</v>
      </c>
      <c r="P1495" s="37">
        <f>IF(I1495=0,0,H1495/I1495)</f>
        <v>0</v>
      </c>
    </row>
    <row r="1496">
      <c r="A1496" s="24" t="str">
        <v>2025-10</v>
      </c>
      <c r="B1496" s="24" t="str">
        <v>비교 반영</v>
      </c>
      <c r="C1496" s="24" t="str">
        <v>의왕시</v>
      </c>
      <c r="D1496" s="24" t="str">
        <v>상가</v>
      </c>
      <c r="E1496" s="26">
        <v>7</v>
      </c>
      <c r="F1496" s="26">
        <v>7</v>
      </c>
      <c r="G1496" s="26">
        <v>0</v>
      </c>
      <c r="H1496" s="26">
        <v>0</v>
      </c>
      <c r="I1496" s="26">
        <f>G1496+H1496</f>
        <v>0</v>
      </c>
      <c r="J1496" s="26">
        <f>SUM(F1496:H1496)</f>
        <v>7</v>
      </c>
      <c r="K1496" s="26">
        <f>E1496-J1496</f>
        <v>0</v>
      </c>
      <c r="L1496" s="27">
        <v>6472400000</v>
      </c>
      <c r="M1496" s="45">
        <v>2119.96</v>
      </c>
      <c r="N1496" s="27">
        <v>924628571</v>
      </c>
      <c r="O1496" s="27">
        <v>10092814</v>
      </c>
      <c r="P1496" s="37">
        <f>IF(I1496=0,0,H1496/I1496)</f>
        <v>0</v>
      </c>
    </row>
    <row r="1497">
      <c r="A1497" s="24" t="str">
        <v>2025-10</v>
      </c>
      <c r="B1497" s="24" t="str">
        <v>비교 반영</v>
      </c>
      <c r="C1497" s="24" t="str">
        <v>의왕시</v>
      </c>
      <c r="D1497" s="24" t="str">
        <v>아파트 매매</v>
      </c>
      <c r="E1497" s="26">
        <v>201</v>
      </c>
      <c r="F1497" s="26">
        <v>201</v>
      </c>
      <c r="G1497" s="26">
        <v>0</v>
      </c>
      <c r="H1497" s="26">
        <v>0</v>
      </c>
      <c r="I1497" s="26">
        <f>G1497+H1497</f>
        <v>0</v>
      </c>
      <c r="J1497" s="26">
        <f>SUM(F1497:H1497)</f>
        <v>201</v>
      </c>
      <c r="K1497" s="26">
        <f>E1497-J1497</f>
        <v>0</v>
      </c>
      <c r="L1497" s="27">
        <v>161144200000</v>
      </c>
      <c r="M1497" s="45">
        <v>15975.312</v>
      </c>
      <c r="N1497" s="27">
        <v>801712438</v>
      </c>
      <c r="O1497" s="27">
        <v>33345708</v>
      </c>
      <c r="P1497" s="37">
        <f>IF(I1497=0,0,H1497/I1497)</f>
        <v>0</v>
      </c>
    </row>
    <row r="1498">
      <c r="A1498" s="24" t="str">
        <v>2025-10</v>
      </c>
      <c r="B1498" s="24" t="str">
        <v>비교 반영</v>
      </c>
      <c r="C1498" s="24" t="str">
        <v>의왕시</v>
      </c>
      <c r="D1498" s="24" t="str">
        <v>아파트 전월세</v>
      </c>
      <c r="E1498" s="26">
        <v>394</v>
      </c>
      <c r="F1498" s="26">
        <v>0</v>
      </c>
      <c r="G1498" s="26">
        <v>197</v>
      </c>
      <c r="H1498" s="26">
        <v>197</v>
      </c>
      <c r="I1498" s="26">
        <f>G1498+H1498</f>
        <v>394</v>
      </c>
      <c r="J1498" s="26">
        <f>SUM(F1498:H1498)</f>
        <v>394</v>
      </c>
      <c r="K1498" s="26">
        <f>E1498-J1498</f>
        <v>0</v>
      </c>
      <c r="L1498" s="27">
        <v>116930000000</v>
      </c>
      <c r="M1498" s="45">
        <v>27555.214</v>
      </c>
      <c r="N1498" s="27">
        <v>296776650</v>
      </c>
      <c r="O1498" s="27">
        <v>14028033</v>
      </c>
      <c r="P1498" s="37">
        <f>IF(I1498=0,0,H1498/I1498)</f>
        <v>0.5</v>
      </c>
    </row>
    <row r="1499">
      <c r="A1499" s="24" t="str">
        <v>2025-10</v>
      </c>
      <c r="B1499" s="24" t="str">
        <v>비교 반영</v>
      </c>
      <c r="C1499" s="24" t="str">
        <v>의왕시</v>
      </c>
      <c r="D1499" s="24" t="str">
        <v>오피스텔 매매</v>
      </c>
      <c r="E1499" s="26">
        <v>5</v>
      </c>
      <c r="F1499" s="26">
        <v>5</v>
      </c>
      <c r="G1499" s="26">
        <v>0</v>
      </c>
      <c r="H1499" s="26">
        <v>0</v>
      </c>
      <c r="I1499" s="26">
        <f>G1499+H1499</f>
        <v>0</v>
      </c>
      <c r="J1499" s="26">
        <f>SUM(F1499:H1499)</f>
        <v>5</v>
      </c>
      <c r="K1499" s="26">
        <f>E1499-J1499</f>
        <v>0</v>
      </c>
      <c r="L1499" s="27">
        <v>681000000</v>
      </c>
      <c r="M1499" s="45">
        <v>158.88</v>
      </c>
      <c r="N1499" s="27">
        <v>136200000</v>
      </c>
      <c r="O1499" s="27">
        <v>14169433</v>
      </c>
      <c r="P1499" s="37">
        <f>IF(I1499=0,0,H1499/I1499)</f>
        <v>0</v>
      </c>
    </row>
    <row r="1500">
      <c r="A1500" s="24" t="str">
        <v>2025-10</v>
      </c>
      <c r="B1500" s="24" t="str">
        <v>비교 반영</v>
      </c>
      <c r="C1500" s="24" t="str">
        <v>의왕시</v>
      </c>
      <c r="D1500" s="24" t="str">
        <v>오피스텔 전월세</v>
      </c>
      <c r="E1500" s="26">
        <v>23</v>
      </c>
      <c r="F1500" s="26">
        <v>0</v>
      </c>
      <c r="G1500" s="26">
        <v>5</v>
      </c>
      <c r="H1500" s="26">
        <v>18</v>
      </c>
      <c r="I1500" s="26">
        <f>G1500+H1500</f>
        <v>23</v>
      </c>
      <c r="J1500" s="26">
        <f>SUM(F1500:H1500)</f>
        <v>23</v>
      </c>
      <c r="K1500" s="26">
        <f>E1500-J1500</f>
        <v>0</v>
      </c>
      <c r="L1500" s="27">
        <v>1628000000</v>
      </c>
      <c r="M1500" s="45">
        <v>863.89</v>
      </c>
      <c r="N1500" s="27">
        <v>70782609</v>
      </c>
      <c r="O1500" s="27">
        <v>6229749</v>
      </c>
      <c r="P1500" s="37">
        <f>IF(I1500=0,0,H1500/I1500)</f>
        <v>0.782608695652174</v>
      </c>
    </row>
    <row r="1501">
      <c r="A1501" s="24" t="str">
        <v>2025-10</v>
      </c>
      <c r="B1501" s="24" t="str">
        <v>비교 반영</v>
      </c>
      <c r="C1501" s="24" t="str">
        <v>의왕시</v>
      </c>
      <c r="D1501" s="24" t="str">
        <v>토지</v>
      </c>
      <c r="E1501" s="26">
        <v>22</v>
      </c>
      <c r="F1501" s="26">
        <v>22</v>
      </c>
      <c r="G1501" s="26">
        <v>0</v>
      </c>
      <c r="H1501" s="26">
        <v>0</v>
      </c>
      <c r="I1501" s="26">
        <f>G1501+H1501</f>
        <v>0</v>
      </c>
      <c r="J1501" s="26">
        <f>SUM(F1501:H1501)</f>
        <v>22</v>
      </c>
      <c r="K1501" s="26">
        <f>E1501-J1501</f>
        <v>0</v>
      </c>
      <c r="L1501" s="27">
        <v>5643470000</v>
      </c>
      <c r="M1501" s="45">
        <v>5531.97</v>
      </c>
      <c r="N1501" s="27">
        <v>256521364</v>
      </c>
      <c r="O1501" s="27">
        <v>3372415</v>
      </c>
      <c r="P1501" s="37">
        <f>IF(I1501=0,0,H1501/I1501)</f>
        <v>0</v>
      </c>
    </row>
    <row r="1502">
      <c r="A1502" s="24" t="str">
        <v>2025-10</v>
      </c>
      <c r="B1502" s="24" t="str">
        <v>비교 반영</v>
      </c>
      <c r="C1502" s="24" t="str">
        <v>의정부시</v>
      </c>
      <c r="D1502" s="24" t="str">
        <v>공장창고</v>
      </c>
      <c r="E1502" s="26">
        <v>12</v>
      </c>
      <c r="F1502" s="26">
        <v>12</v>
      </c>
      <c r="G1502" s="26">
        <v>0</v>
      </c>
      <c r="H1502" s="26">
        <v>0</v>
      </c>
      <c r="I1502" s="26">
        <f>G1502+H1502</f>
        <v>0</v>
      </c>
      <c r="J1502" s="26">
        <f>SUM(F1502:H1502)</f>
        <v>12</v>
      </c>
      <c r="K1502" s="26">
        <f>E1502-J1502</f>
        <v>0</v>
      </c>
      <c r="L1502" s="27">
        <v>6015070000</v>
      </c>
      <c r="M1502" s="45">
        <v>1069.86</v>
      </c>
      <c r="N1502" s="27">
        <v>501255833</v>
      </c>
      <c r="O1502" s="27">
        <v>18586103</v>
      </c>
      <c r="P1502" s="37">
        <f>IF(I1502=0,0,H1502/I1502)</f>
        <v>0</v>
      </c>
    </row>
    <row r="1503">
      <c r="A1503" s="24" t="str">
        <v>2025-10</v>
      </c>
      <c r="B1503" s="24" t="str">
        <v>비교 반영</v>
      </c>
      <c r="C1503" s="24" t="str">
        <v>의정부시</v>
      </c>
      <c r="D1503" s="24" t="str">
        <v>다가구 매매</v>
      </c>
      <c r="E1503" s="26">
        <v>10</v>
      </c>
      <c r="F1503" s="26">
        <v>10</v>
      </c>
      <c r="G1503" s="26">
        <v>0</v>
      </c>
      <c r="H1503" s="26">
        <v>0</v>
      </c>
      <c r="I1503" s="26">
        <f>G1503+H1503</f>
        <v>0</v>
      </c>
      <c r="J1503" s="26">
        <f>SUM(F1503:H1503)</f>
        <v>10</v>
      </c>
      <c r="K1503" s="26">
        <f>E1503-J1503</f>
        <v>0</v>
      </c>
      <c r="L1503" s="27">
        <v>3658000000</v>
      </c>
      <c r="M1503" s="45">
        <v>2088.982</v>
      </c>
      <c r="N1503" s="27">
        <v>365800000</v>
      </c>
      <c r="O1503" s="27">
        <v>5788734</v>
      </c>
      <c r="P1503" s="37">
        <f>IF(I1503=0,0,H1503/I1503)</f>
        <v>0</v>
      </c>
    </row>
    <row r="1504">
      <c r="A1504" s="24" t="str">
        <v>2025-10</v>
      </c>
      <c r="B1504" s="24" t="str">
        <v>비교 반영</v>
      </c>
      <c r="C1504" s="24" t="str">
        <v>의정부시</v>
      </c>
      <c r="D1504" s="24" t="str">
        <v>다가구 전월세</v>
      </c>
      <c r="E1504" s="26">
        <v>250</v>
      </c>
      <c r="F1504" s="26">
        <v>0</v>
      </c>
      <c r="G1504" s="26">
        <v>48</v>
      </c>
      <c r="H1504" s="26">
        <v>202</v>
      </c>
      <c r="I1504" s="26">
        <f>G1504+H1504</f>
        <v>250</v>
      </c>
      <c r="J1504" s="26">
        <f>SUM(F1504:H1504)</f>
        <v>250</v>
      </c>
      <c r="K1504" s="26">
        <f>E1504-J1504</f>
        <v>0</v>
      </c>
      <c r="L1504" s="27">
        <v>6461600000</v>
      </c>
      <c r="M1504" s="45">
        <v>13063.049</v>
      </c>
      <c r="N1504" s="27">
        <v>25846400</v>
      </c>
      <c r="O1504" s="27">
        <v>1635197</v>
      </c>
      <c r="P1504" s="37">
        <f>IF(I1504=0,0,H1504/I1504)</f>
        <v>0.808</v>
      </c>
    </row>
    <row r="1505">
      <c r="A1505" s="24" t="str">
        <v>2025-10</v>
      </c>
      <c r="B1505" s="24" t="str">
        <v>비교 반영</v>
      </c>
      <c r="C1505" s="24" t="str">
        <v>의정부시</v>
      </c>
      <c r="D1505" s="24" t="str">
        <v>다세대 매매</v>
      </c>
      <c r="E1505" s="26">
        <v>42</v>
      </c>
      <c r="F1505" s="26">
        <v>42</v>
      </c>
      <c r="G1505" s="26">
        <v>0</v>
      </c>
      <c r="H1505" s="26">
        <v>0</v>
      </c>
      <c r="I1505" s="26">
        <f>G1505+H1505</f>
        <v>0</v>
      </c>
      <c r="J1505" s="26">
        <f>SUM(F1505:H1505)</f>
        <v>42</v>
      </c>
      <c r="K1505" s="26">
        <f>E1505-J1505</f>
        <v>0</v>
      </c>
      <c r="L1505" s="27">
        <v>6771450000</v>
      </c>
      <c r="M1505" s="45">
        <v>2091.834</v>
      </c>
      <c r="N1505" s="27">
        <v>161225000</v>
      </c>
      <c r="O1505" s="27">
        <v>10701116</v>
      </c>
      <c r="P1505" s="37">
        <f>IF(I1505=0,0,H1505/I1505)</f>
        <v>0</v>
      </c>
    </row>
    <row r="1506">
      <c r="A1506" s="24" t="str">
        <v>2025-10</v>
      </c>
      <c r="B1506" s="24" t="str">
        <v>비교 반영</v>
      </c>
      <c r="C1506" s="24" t="str">
        <v>의정부시</v>
      </c>
      <c r="D1506" s="24" t="str">
        <v>다세대 전월세</v>
      </c>
      <c r="E1506" s="26">
        <v>130</v>
      </c>
      <c r="F1506" s="26">
        <v>0</v>
      </c>
      <c r="G1506" s="26">
        <v>55</v>
      </c>
      <c r="H1506" s="26">
        <v>75</v>
      </c>
      <c r="I1506" s="26">
        <f>G1506+H1506</f>
        <v>130</v>
      </c>
      <c r="J1506" s="26">
        <f>SUM(F1506:H1506)</f>
        <v>130</v>
      </c>
      <c r="K1506" s="26">
        <f>E1506-J1506</f>
        <v>0</v>
      </c>
      <c r="L1506" s="27">
        <v>7305010000</v>
      </c>
      <c r="M1506" s="45">
        <v>6132.002</v>
      </c>
      <c r="N1506" s="27">
        <v>56192385</v>
      </c>
      <c r="O1506" s="27">
        <v>3938158</v>
      </c>
      <c r="P1506" s="37">
        <f>IF(I1506=0,0,H1506/I1506)</f>
        <v>0.5769230769230769</v>
      </c>
    </row>
    <row r="1507">
      <c r="A1507" s="24" t="str">
        <v>2025-10</v>
      </c>
      <c r="B1507" s="24" t="str">
        <v>비교 반영</v>
      </c>
      <c r="C1507" s="24" t="str">
        <v>의정부시</v>
      </c>
      <c r="D1507" s="24" t="str">
        <v>분양권</v>
      </c>
      <c r="E1507" s="26">
        <v>14</v>
      </c>
      <c r="F1507" s="26">
        <v>14</v>
      </c>
      <c r="G1507" s="26">
        <v>0</v>
      </c>
      <c r="H1507" s="26">
        <v>0</v>
      </c>
      <c r="I1507" s="26">
        <f>G1507+H1507</f>
        <v>0</v>
      </c>
      <c r="J1507" s="26">
        <f>SUM(F1507:H1507)</f>
        <v>14</v>
      </c>
      <c r="K1507" s="26">
        <f>E1507-J1507</f>
        <v>0</v>
      </c>
      <c r="L1507" s="27">
        <v>8605170000</v>
      </c>
      <c r="M1507" s="45">
        <v>1076.293</v>
      </c>
      <c r="N1507" s="27">
        <v>614655000</v>
      </c>
      <c r="O1507" s="27">
        <v>26430388</v>
      </c>
      <c r="P1507" s="37">
        <f>IF(I1507=0,0,H1507/I1507)</f>
        <v>0</v>
      </c>
    </row>
    <row r="1508">
      <c r="A1508" s="24" t="str">
        <v>2025-10</v>
      </c>
      <c r="B1508" s="24" t="str">
        <v>비교 반영</v>
      </c>
      <c r="C1508" s="24" t="str">
        <v>의정부시</v>
      </c>
      <c r="D1508" s="24" t="str">
        <v>상가</v>
      </c>
      <c r="E1508" s="26">
        <v>16</v>
      </c>
      <c r="F1508" s="26">
        <v>16</v>
      </c>
      <c r="G1508" s="26">
        <v>0</v>
      </c>
      <c r="H1508" s="26">
        <v>0</v>
      </c>
      <c r="I1508" s="26">
        <f>G1508+H1508</f>
        <v>0</v>
      </c>
      <c r="J1508" s="26">
        <f>SUM(F1508:H1508)</f>
        <v>16</v>
      </c>
      <c r="K1508" s="26">
        <f>E1508-J1508</f>
        <v>0</v>
      </c>
      <c r="L1508" s="27">
        <v>10704900000</v>
      </c>
      <c r="M1508" s="45">
        <v>3670.45</v>
      </c>
      <c r="N1508" s="27">
        <v>669056250</v>
      </c>
      <c r="O1508" s="27">
        <v>9641351</v>
      </c>
      <c r="P1508" s="37">
        <f>IF(I1508=0,0,H1508/I1508)</f>
        <v>0</v>
      </c>
    </row>
    <row r="1509">
      <c r="A1509" s="24" t="str">
        <v>2025-10</v>
      </c>
      <c r="B1509" s="24" t="str">
        <v>비교 반영</v>
      </c>
      <c r="C1509" s="24" t="str">
        <v>의정부시</v>
      </c>
      <c r="D1509" s="24" t="str">
        <v>아파트 매매</v>
      </c>
      <c r="E1509" s="26">
        <v>400</v>
      </c>
      <c r="F1509" s="26">
        <v>400</v>
      </c>
      <c r="G1509" s="26">
        <v>0</v>
      </c>
      <c r="H1509" s="26">
        <v>0</v>
      </c>
      <c r="I1509" s="26">
        <f>G1509+H1509</f>
        <v>0</v>
      </c>
      <c r="J1509" s="26">
        <f>SUM(F1509:H1509)</f>
        <v>400</v>
      </c>
      <c r="K1509" s="26">
        <f>E1509-J1509</f>
        <v>0</v>
      </c>
      <c r="L1509" s="27">
        <v>136620600000</v>
      </c>
      <c r="M1509" s="45">
        <v>27767.011</v>
      </c>
      <c r="N1509" s="27">
        <v>341551500</v>
      </c>
      <c r="O1509" s="27">
        <v>16265284</v>
      </c>
      <c r="P1509" s="37">
        <f>IF(I1509=0,0,H1509/I1509)</f>
        <v>0</v>
      </c>
    </row>
    <row r="1510">
      <c r="A1510" s="24" t="str">
        <v>2025-10</v>
      </c>
      <c r="B1510" s="24" t="str">
        <v>비교 반영</v>
      </c>
      <c r="C1510" s="24" t="str">
        <v>의정부시</v>
      </c>
      <c r="D1510" s="24" t="str">
        <v>아파트 전월세</v>
      </c>
      <c r="E1510" s="26">
        <v>769</v>
      </c>
      <c r="F1510" s="26">
        <v>0</v>
      </c>
      <c r="G1510" s="26">
        <v>350</v>
      </c>
      <c r="H1510" s="26">
        <v>419</v>
      </c>
      <c r="I1510" s="26">
        <f>G1510+H1510</f>
        <v>769</v>
      </c>
      <c r="J1510" s="26">
        <f>SUM(F1510:H1510)</f>
        <v>769</v>
      </c>
      <c r="K1510" s="26">
        <f>E1510-J1510</f>
        <v>0</v>
      </c>
      <c r="L1510" s="27">
        <v>97170930000</v>
      </c>
      <c r="M1510" s="45">
        <v>43902.369</v>
      </c>
      <c r="N1510" s="27">
        <v>126360117</v>
      </c>
      <c r="O1510" s="27">
        <v>7316831</v>
      </c>
      <c r="P1510" s="37">
        <f>IF(I1510=0,0,H1510/I1510)</f>
        <v>0.5448634590377113</v>
      </c>
    </row>
    <row r="1511">
      <c r="A1511" s="24" t="str">
        <v>2025-10</v>
      </c>
      <c r="B1511" s="24" t="str">
        <v>비교 반영</v>
      </c>
      <c r="C1511" s="24" t="str">
        <v>의정부시</v>
      </c>
      <c r="D1511" s="24" t="str">
        <v>오피스텔 매매</v>
      </c>
      <c r="E1511" s="26">
        <v>20</v>
      </c>
      <c r="F1511" s="26">
        <v>20</v>
      </c>
      <c r="G1511" s="26">
        <v>0</v>
      </c>
      <c r="H1511" s="26">
        <v>0</v>
      </c>
      <c r="I1511" s="26">
        <f>G1511+H1511</f>
        <v>0</v>
      </c>
      <c r="J1511" s="26">
        <f>SUM(F1511:H1511)</f>
        <v>20</v>
      </c>
      <c r="K1511" s="26">
        <f>E1511-J1511</f>
        <v>0</v>
      </c>
      <c r="L1511" s="27">
        <v>2800000000</v>
      </c>
      <c r="M1511" s="45">
        <v>815.866</v>
      </c>
      <c r="N1511" s="27">
        <v>140000000</v>
      </c>
      <c r="O1511" s="27">
        <v>11345243</v>
      </c>
      <c r="P1511" s="37">
        <f>IF(I1511=0,0,H1511/I1511)</f>
        <v>0</v>
      </c>
    </row>
    <row r="1512">
      <c r="A1512" s="24" t="str">
        <v>2025-10</v>
      </c>
      <c r="B1512" s="24" t="str">
        <v>비교 반영</v>
      </c>
      <c r="C1512" s="24" t="str">
        <v>의정부시</v>
      </c>
      <c r="D1512" s="24" t="str">
        <v>오피스텔 전월세</v>
      </c>
      <c r="E1512" s="26">
        <v>100</v>
      </c>
      <c r="F1512" s="26">
        <v>0</v>
      </c>
      <c r="G1512" s="26">
        <v>27</v>
      </c>
      <c r="H1512" s="26">
        <v>73</v>
      </c>
      <c r="I1512" s="26">
        <f>G1512+H1512</f>
        <v>100</v>
      </c>
      <c r="J1512" s="26">
        <f>SUM(F1512:H1512)</f>
        <v>100</v>
      </c>
      <c r="K1512" s="26">
        <f>E1512-J1512</f>
        <v>0</v>
      </c>
      <c r="L1512" s="27">
        <v>5210050000</v>
      </c>
      <c r="M1512" s="45">
        <v>4661.52</v>
      </c>
      <c r="N1512" s="27">
        <v>52100500</v>
      </c>
      <c r="O1512" s="27">
        <v>3694783</v>
      </c>
      <c r="P1512" s="37">
        <f>IF(I1512=0,0,H1512/I1512)</f>
        <v>0.73</v>
      </c>
    </row>
    <row r="1513">
      <c r="A1513" s="24" t="str">
        <v>2025-10</v>
      </c>
      <c r="B1513" s="24" t="str">
        <v>비교 반영</v>
      </c>
      <c r="C1513" s="24" t="str">
        <v>의정부시</v>
      </c>
      <c r="D1513" s="24" t="str">
        <v>토지</v>
      </c>
      <c r="E1513" s="26">
        <v>27</v>
      </c>
      <c r="F1513" s="26">
        <v>27</v>
      </c>
      <c r="G1513" s="26">
        <v>0</v>
      </c>
      <c r="H1513" s="26">
        <v>0</v>
      </c>
      <c r="I1513" s="26">
        <f>G1513+H1513</f>
        <v>0</v>
      </c>
      <c r="J1513" s="26">
        <f>SUM(F1513:H1513)</f>
        <v>27</v>
      </c>
      <c r="K1513" s="26">
        <f>E1513-J1513</f>
        <v>0</v>
      </c>
      <c r="L1513" s="27">
        <v>32794810000</v>
      </c>
      <c r="M1513" s="45">
        <v>13543.44</v>
      </c>
      <c r="N1513" s="27">
        <v>1214622593</v>
      </c>
      <c r="O1513" s="27">
        <v>8004805</v>
      </c>
      <c r="P1513" s="37">
        <f>IF(I1513=0,0,H1513/I1513)</f>
        <v>0</v>
      </c>
    </row>
    <row r="1514">
      <c r="A1514" s="24" t="str">
        <v>2025-10</v>
      </c>
      <c r="B1514" s="24" t="str">
        <v>비교 반영</v>
      </c>
      <c r="C1514" s="24" t="str">
        <v>이천시</v>
      </c>
      <c r="D1514" s="24" t="str">
        <v>공장창고</v>
      </c>
      <c r="E1514" s="26">
        <v>3</v>
      </c>
      <c r="F1514" s="26">
        <v>3</v>
      </c>
      <c r="G1514" s="26">
        <v>0</v>
      </c>
      <c r="H1514" s="26">
        <v>0</v>
      </c>
      <c r="I1514" s="26">
        <f>G1514+H1514</f>
        <v>0</v>
      </c>
      <c r="J1514" s="26">
        <f>SUM(F1514:H1514)</f>
        <v>3</v>
      </c>
      <c r="K1514" s="26">
        <f>E1514-J1514</f>
        <v>0</v>
      </c>
      <c r="L1514" s="27">
        <v>82220000000</v>
      </c>
      <c r="M1514" s="45">
        <v>45400.99</v>
      </c>
      <c r="N1514" s="27">
        <v>27406666667</v>
      </c>
      <c r="O1514" s="27">
        <v>5986690</v>
      </c>
      <c r="P1514" s="37">
        <f>IF(I1514=0,0,H1514/I1514)</f>
        <v>0</v>
      </c>
    </row>
    <row r="1515">
      <c r="A1515" s="24" t="str">
        <v>2025-10</v>
      </c>
      <c r="B1515" s="24" t="str">
        <v>비교 반영</v>
      </c>
      <c r="C1515" s="24" t="str">
        <v>이천시</v>
      </c>
      <c r="D1515" s="24" t="str">
        <v>다가구 매매</v>
      </c>
      <c r="E1515" s="26">
        <v>16</v>
      </c>
      <c r="F1515" s="26">
        <v>16</v>
      </c>
      <c r="G1515" s="26">
        <v>0</v>
      </c>
      <c r="H1515" s="26">
        <v>0</v>
      </c>
      <c r="I1515" s="26">
        <f>G1515+H1515</f>
        <v>0</v>
      </c>
      <c r="J1515" s="26">
        <f>SUM(F1515:H1515)</f>
        <v>16</v>
      </c>
      <c r="K1515" s="26">
        <f>E1515-J1515</f>
        <v>0</v>
      </c>
      <c r="L1515" s="27">
        <v>4727300000</v>
      </c>
      <c r="M1515" s="45">
        <v>2462.4</v>
      </c>
      <c r="N1515" s="27">
        <v>295456250</v>
      </c>
      <c r="O1515" s="27">
        <v>6346425</v>
      </c>
      <c r="P1515" s="37">
        <f>IF(I1515=0,0,H1515/I1515)</f>
        <v>0</v>
      </c>
    </row>
    <row r="1516">
      <c r="A1516" s="24" t="str">
        <v>2025-10</v>
      </c>
      <c r="B1516" s="24" t="str">
        <v>비교 반영</v>
      </c>
      <c r="C1516" s="24" t="str">
        <v>이천시</v>
      </c>
      <c r="D1516" s="24" t="str">
        <v>다가구 전월세</v>
      </c>
      <c r="E1516" s="26">
        <v>326</v>
      </c>
      <c r="F1516" s="26">
        <v>0</v>
      </c>
      <c r="G1516" s="26">
        <v>50</v>
      </c>
      <c r="H1516" s="26">
        <v>276</v>
      </c>
      <c r="I1516" s="26">
        <f>G1516+H1516</f>
        <v>326</v>
      </c>
      <c r="J1516" s="26">
        <f>SUM(F1516:H1516)</f>
        <v>326</v>
      </c>
      <c r="K1516" s="26">
        <f>E1516-J1516</f>
        <v>0</v>
      </c>
      <c r="L1516" s="27">
        <v>7412200000</v>
      </c>
      <c r="M1516" s="45">
        <v>12818.95</v>
      </c>
      <c r="N1516" s="27">
        <v>22736810</v>
      </c>
      <c r="O1516" s="27">
        <v>1911478</v>
      </c>
      <c r="P1516" s="37">
        <f>IF(I1516=0,0,H1516/I1516)</f>
        <v>0.8466257668711656</v>
      </c>
    </row>
    <row r="1517">
      <c r="A1517" s="24" t="str">
        <v>2025-10</v>
      </c>
      <c r="B1517" s="24" t="str">
        <v>비교 반영</v>
      </c>
      <c r="C1517" s="24" t="str">
        <v>이천시</v>
      </c>
      <c r="D1517" s="24" t="str">
        <v>다세대 매매</v>
      </c>
      <c r="E1517" s="26">
        <v>25</v>
      </c>
      <c r="F1517" s="26">
        <v>25</v>
      </c>
      <c r="G1517" s="26">
        <v>0</v>
      </c>
      <c r="H1517" s="26">
        <v>0</v>
      </c>
      <c r="I1517" s="26">
        <f>G1517+H1517</f>
        <v>0</v>
      </c>
      <c r="J1517" s="26">
        <f>SUM(F1517:H1517)</f>
        <v>25</v>
      </c>
      <c r="K1517" s="26">
        <f>E1517-J1517</f>
        <v>0</v>
      </c>
      <c r="L1517" s="27">
        <v>2689810000</v>
      </c>
      <c r="M1517" s="45">
        <v>1495.151</v>
      </c>
      <c r="N1517" s="27">
        <v>107592400</v>
      </c>
      <c r="O1517" s="27">
        <v>5947181</v>
      </c>
      <c r="P1517" s="37">
        <f>IF(I1517=0,0,H1517/I1517)</f>
        <v>0</v>
      </c>
    </row>
    <row r="1518">
      <c r="A1518" s="24" t="str">
        <v>2025-10</v>
      </c>
      <c r="B1518" s="24" t="str">
        <v>비교 반영</v>
      </c>
      <c r="C1518" s="24" t="str">
        <v>이천시</v>
      </c>
      <c r="D1518" s="24" t="str">
        <v>다세대 전월세</v>
      </c>
      <c r="E1518" s="26">
        <v>94</v>
      </c>
      <c r="F1518" s="26">
        <v>0</v>
      </c>
      <c r="G1518" s="26">
        <v>29</v>
      </c>
      <c r="H1518" s="26">
        <v>65</v>
      </c>
      <c r="I1518" s="26">
        <f>G1518+H1518</f>
        <v>94</v>
      </c>
      <c r="J1518" s="26">
        <f>SUM(F1518:H1518)</f>
        <v>94</v>
      </c>
      <c r="K1518" s="26">
        <f>E1518-J1518</f>
        <v>0</v>
      </c>
      <c r="L1518" s="27">
        <v>3671700000</v>
      </c>
      <c r="M1518" s="45">
        <v>4676.309</v>
      </c>
      <c r="N1518" s="27">
        <v>39060638</v>
      </c>
      <c r="O1518" s="27">
        <v>2595605</v>
      </c>
      <c r="P1518" s="37">
        <f>IF(I1518=0,0,H1518/I1518)</f>
        <v>0.6914893617021277</v>
      </c>
    </row>
    <row r="1519">
      <c r="A1519" s="24" t="str">
        <v>2025-10</v>
      </c>
      <c r="B1519" s="24" t="str">
        <v>비교 반영</v>
      </c>
      <c r="C1519" s="24" t="str">
        <v>이천시</v>
      </c>
      <c r="D1519" s="24" t="str">
        <v>분양권</v>
      </c>
      <c r="E1519" s="26">
        <v>14</v>
      </c>
      <c r="F1519" s="26">
        <v>14</v>
      </c>
      <c r="G1519" s="26">
        <v>0</v>
      </c>
      <c r="H1519" s="26">
        <v>0</v>
      </c>
      <c r="I1519" s="26">
        <f>G1519+H1519</f>
        <v>0</v>
      </c>
      <c r="J1519" s="26">
        <f>SUM(F1519:H1519)</f>
        <v>14</v>
      </c>
      <c r="K1519" s="26">
        <f>E1519-J1519</f>
        <v>0</v>
      </c>
      <c r="L1519" s="27">
        <v>7323610000</v>
      </c>
      <c r="M1519" s="45">
        <v>1178.516</v>
      </c>
      <c r="N1519" s="27">
        <v>523115000</v>
      </c>
      <c r="O1519" s="27">
        <v>20543022</v>
      </c>
      <c r="P1519" s="37">
        <f>IF(I1519=0,0,H1519/I1519)</f>
        <v>0</v>
      </c>
    </row>
    <row r="1520">
      <c r="A1520" s="24" t="str">
        <v>2025-10</v>
      </c>
      <c r="B1520" s="24" t="str">
        <v>비교 반영</v>
      </c>
      <c r="C1520" s="24" t="str">
        <v>이천시</v>
      </c>
      <c r="D1520" s="24" t="str">
        <v>상가</v>
      </c>
      <c r="E1520" s="26">
        <v>13</v>
      </c>
      <c r="F1520" s="26">
        <v>13</v>
      </c>
      <c r="G1520" s="26">
        <v>0</v>
      </c>
      <c r="H1520" s="26">
        <v>0</v>
      </c>
      <c r="I1520" s="26">
        <f>G1520+H1520</f>
        <v>0</v>
      </c>
      <c r="J1520" s="26">
        <f>SUM(F1520:H1520)</f>
        <v>13</v>
      </c>
      <c r="K1520" s="26">
        <f>E1520-J1520</f>
        <v>0</v>
      </c>
      <c r="L1520" s="27">
        <v>11477730000</v>
      </c>
      <c r="M1520" s="45">
        <v>3124.67</v>
      </c>
      <c r="N1520" s="27">
        <v>882902308</v>
      </c>
      <c r="O1520" s="27">
        <v>12143013</v>
      </c>
      <c r="P1520" s="37">
        <f>IF(I1520=0,0,H1520/I1520)</f>
        <v>0</v>
      </c>
    </row>
    <row r="1521">
      <c r="A1521" s="24" t="str">
        <v>2025-10</v>
      </c>
      <c r="B1521" s="24" t="str">
        <v>비교 반영</v>
      </c>
      <c r="C1521" s="24" t="str">
        <v>이천시</v>
      </c>
      <c r="D1521" s="24" t="str">
        <v>아파트 매매</v>
      </c>
      <c r="E1521" s="26">
        <v>129</v>
      </c>
      <c r="F1521" s="26">
        <v>129</v>
      </c>
      <c r="G1521" s="26">
        <v>0</v>
      </c>
      <c r="H1521" s="26">
        <v>0</v>
      </c>
      <c r="I1521" s="26">
        <f>G1521+H1521</f>
        <v>0</v>
      </c>
      <c r="J1521" s="26">
        <f>SUM(F1521:H1521)</f>
        <v>129</v>
      </c>
      <c r="K1521" s="26">
        <f>E1521-J1521</f>
        <v>0</v>
      </c>
      <c r="L1521" s="27">
        <v>25210500000</v>
      </c>
      <c r="M1521" s="45">
        <v>8416.516</v>
      </c>
      <c r="N1521" s="27">
        <v>195430233</v>
      </c>
      <c r="O1521" s="27">
        <v>9902018</v>
      </c>
      <c r="P1521" s="37">
        <f>IF(I1521=0,0,H1521/I1521)</f>
        <v>0</v>
      </c>
    </row>
    <row r="1522">
      <c r="A1522" s="24" t="str">
        <v>2025-10</v>
      </c>
      <c r="B1522" s="24" t="str">
        <v>비교 반영</v>
      </c>
      <c r="C1522" s="24" t="str">
        <v>이천시</v>
      </c>
      <c r="D1522" s="24" t="str">
        <v>아파트 전월세</v>
      </c>
      <c r="E1522" s="26">
        <v>261</v>
      </c>
      <c r="F1522" s="26">
        <v>0</v>
      </c>
      <c r="G1522" s="26">
        <v>110</v>
      </c>
      <c r="H1522" s="26">
        <v>151</v>
      </c>
      <c r="I1522" s="26">
        <f>G1522+H1522</f>
        <v>261</v>
      </c>
      <c r="J1522" s="26">
        <f>SUM(F1522:H1522)</f>
        <v>261</v>
      </c>
      <c r="K1522" s="26">
        <f>E1522-J1522</f>
        <v>0</v>
      </c>
      <c r="L1522" s="27">
        <v>27976500000</v>
      </c>
      <c r="M1522" s="45">
        <v>17249.418</v>
      </c>
      <c r="N1522" s="27">
        <v>107189655</v>
      </c>
      <c r="O1522" s="27">
        <v>5361589</v>
      </c>
      <c r="P1522" s="37">
        <f>IF(I1522=0,0,H1522/I1522)</f>
        <v>0.578544061302682</v>
      </c>
    </row>
    <row r="1523">
      <c r="A1523" s="24" t="str">
        <v>2025-10</v>
      </c>
      <c r="B1523" s="24" t="str">
        <v>비교 반영</v>
      </c>
      <c r="C1523" s="24" t="str">
        <v>이천시</v>
      </c>
      <c r="D1523" s="24" t="str">
        <v>오피스텔 매매</v>
      </c>
      <c r="E1523" s="26">
        <v>3</v>
      </c>
      <c r="F1523" s="26">
        <v>3</v>
      </c>
      <c r="G1523" s="26">
        <v>0</v>
      </c>
      <c r="H1523" s="26">
        <v>0</v>
      </c>
      <c r="I1523" s="26">
        <f>G1523+H1523</f>
        <v>0</v>
      </c>
      <c r="J1523" s="26">
        <f>SUM(F1523:H1523)</f>
        <v>3</v>
      </c>
      <c r="K1523" s="26">
        <f>E1523-J1523</f>
        <v>0</v>
      </c>
      <c r="L1523" s="27">
        <v>267000000</v>
      </c>
      <c r="M1523" s="45">
        <v>88.533</v>
      </c>
      <c r="N1523" s="27">
        <v>89000000</v>
      </c>
      <c r="O1523" s="27">
        <v>9969668</v>
      </c>
      <c r="P1523" s="37">
        <f>IF(I1523=0,0,H1523/I1523)</f>
        <v>0</v>
      </c>
    </row>
    <row r="1524">
      <c r="A1524" s="24" t="str">
        <v>2025-10</v>
      </c>
      <c r="B1524" s="24" t="str">
        <v>비교 반영</v>
      </c>
      <c r="C1524" s="24" t="str">
        <v>이천시</v>
      </c>
      <c r="D1524" s="24" t="str">
        <v>오피스텔 전월세</v>
      </c>
      <c r="E1524" s="26">
        <v>54</v>
      </c>
      <c r="F1524" s="26">
        <v>0</v>
      </c>
      <c r="G1524" s="26">
        <v>9</v>
      </c>
      <c r="H1524" s="26">
        <v>45</v>
      </c>
      <c r="I1524" s="26">
        <f>G1524+H1524</f>
        <v>54</v>
      </c>
      <c r="J1524" s="26">
        <f>SUM(F1524:H1524)</f>
        <v>54</v>
      </c>
      <c r="K1524" s="26">
        <f>E1524-J1524</f>
        <v>0</v>
      </c>
      <c r="L1524" s="27">
        <v>1533430000</v>
      </c>
      <c r="M1524" s="45">
        <v>1615.88</v>
      </c>
      <c r="N1524" s="27">
        <v>28396852</v>
      </c>
      <c r="O1524" s="27">
        <v>3137108</v>
      </c>
      <c r="P1524" s="37">
        <f>IF(I1524=0,0,H1524/I1524)</f>
        <v>0.8333333333333334</v>
      </c>
    </row>
    <row r="1525">
      <c r="A1525" s="24" t="str">
        <v>2025-10</v>
      </c>
      <c r="B1525" s="24" t="str">
        <v>비교 반영</v>
      </c>
      <c r="C1525" s="24" t="str">
        <v>이천시</v>
      </c>
      <c r="D1525" s="24" t="str">
        <v>토지</v>
      </c>
      <c r="E1525" s="26">
        <v>241</v>
      </c>
      <c r="F1525" s="26">
        <v>241</v>
      </c>
      <c r="G1525" s="26">
        <v>0</v>
      </c>
      <c r="H1525" s="26">
        <v>0</v>
      </c>
      <c r="I1525" s="26">
        <f>G1525+H1525</f>
        <v>0</v>
      </c>
      <c r="J1525" s="26">
        <f>SUM(F1525:H1525)</f>
        <v>241</v>
      </c>
      <c r="K1525" s="26">
        <f>E1525-J1525</f>
        <v>0</v>
      </c>
      <c r="L1525" s="27">
        <v>44136100000</v>
      </c>
      <c r="M1525" s="45">
        <v>365777.37</v>
      </c>
      <c r="N1525" s="27">
        <v>183137344</v>
      </c>
      <c r="O1525" s="27">
        <v>398889</v>
      </c>
      <c r="P1525" s="37">
        <f>IF(I1525=0,0,H1525/I1525)</f>
        <v>0</v>
      </c>
    </row>
    <row r="1526">
      <c r="A1526" s="24" t="str">
        <v>2025-10</v>
      </c>
      <c r="B1526" s="24" t="str">
        <v>비교 반영</v>
      </c>
      <c r="C1526" s="24" t="str">
        <v>파주시</v>
      </c>
      <c r="D1526" s="24" t="str">
        <v>공장창고</v>
      </c>
      <c r="E1526" s="26">
        <v>11</v>
      </c>
      <c r="F1526" s="26">
        <v>11</v>
      </c>
      <c r="G1526" s="26">
        <v>0</v>
      </c>
      <c r="H1526" s="26">
        <v>0</v>
      </c>
      <c r="I1526" s="26">
        <f>G1526+H1526</f>
        <v>0</v>
      </c>
      <c r="J1526" s="26">
        <f>SUM(F1526:H1526)</f>
        <v>11</v>
      </c>
      <c r="K1526" s="26">
        <f>E1526-J1526</f>
        <v>0</v>
      </c>
      <c r="L1526" s="27">
        <v>7878000000</v>
      </c>
      <c r="M1526" s="45">
        <v>5257.18</v>
      </c>
      <c r="N1526" s="27">
        <v>716181818</v>
      </c>
      <c r="O1526" s="27">
        <v>4953792</v>
      </c>
      <c r="P1526" s="37">
        <f>IF(I1526=0,0,H1526/I1526)</f>
        <v>0</v>
      </c>
    </row>
    <row r="1527">
      <c r="A1527" s="24" t="str">
        <v>2025-10</v>
      </c>
      <c r="B1527" s="24" t="str">
        <v>비교 반영</v>
      </c>
      <c r="C1527" s="24" t="str">
        <v>파주시</v>
      </c>
      <c r="D1527" s="24" t="str">
        <v>다가구 매매</v>
      </c>
      <c r="E1527" s="26">
        <v>15</v>
      </c>
      <c r="F1527" s="26">
        <v>15</v>
      </c>
      <c r="G1527" s="26">
        <v>0</v>
      </c>
      <c r="H1527" s="26">
        <v>0</v>
      </c>
      <c r="I1527" s="26">
        <f>G1527+H1527</f>
        <v>0</v>
      </c>
      <c r="J1527" s="26">
        <f>SUM(F1527:H1527)</f>
        <v>15</v>
      </c>
      <c r="K1527" s="26">
        <f>E1527-J1527</f>
        <v>0</v>
      </c>
      <c r="L1527" s="27">
        <v>5431000000</v>
      </c>
      <c r="M1527" s="45">
        <v>2165.94</v>
      </c>
      <c r="N1527" s="27">
        <v>362066667</v>
      </c>
      <c r="O1527" s="27">
        <v>8289112</v>
      </c>
      <c r="P1527" s="37">
        <f>IF(I1527=0,0,H1527/I1527)</f>
        <v>0</v>
      </c>
    </row>
    <row r="1528">
      <c r="A1528" s="24" t="str">
        <v>2025-10</v>
      </c>
      <c r="B1528" s="24" t="str">
        <v>비교 반영</v>
      </c>
      <c r="C1528" s="24" t="str">
        <v>파주시</v>
      </c>
      <c r="D1528" s="24" t="str">
        <v>다가구 전월세</v>
      </c>
      <c r="E1528" s="26">
        <v>270</v>
      </c>
      <c r="F1528" s="26">
        <v>0</v>
      </c>
      <c r="G1528" s="26">
        <v>48</v>
      </c>
      <c r="H1528" s="26">
        <v>222</v>
      </c>
      <c r="I1528" s="26">
        <f>G1528+H1528</f>
        <v>270</v>
      </c>
      <c r="J1528" s="26">
        <f>SUM(F1528:H1528)</f>
        <v>270</v>
      </c>
      <c r="K1528" s="26">
        <f>E1528-J1528</f>
        <v>0</v>
      </c>
      <c r="L1528" s="27">
        <v>10509200000</v>
      </c>
      <c r="M1528" s="45">
        <v>14295.718</v>
      </c>
      <c r="N1528" s="27">
        <v>38922963</v>
      </c>
      <c r="O1528" s="27">
        <v>2430179</v>
      </c>
      <c r="P1528" s="37">
        <f>IF(I1528=0,0,H1528/I1528)</f>
        <v>0.8222222222222222</v>
      </c>
    </row>
    <row r="1529">
      <c r="A1529" s="24" t="str">
        <v>2025-10</v>
      </c>
      <c r="B1529" s="24" t="str">
        <v>비교 반영</v>
      </c>
      <c r="C1529" s="24" t="str">
        <v>파주시</v>
      </c>
      <c r="D1529" s="24" t="str">
        <v>다세대 매매</v>
      </c>
      <c r="E1529" s="26">
        <v>55</v>
      </c>
      <c r="F1529" s="26">
        <v>55</v>
      </c>
      <c r="G1529" s="26">
        <v>0</v>
      </c>
      <c r="H1529" s="26">
        <v>0</v>
      </c>
      <c r="I1529" s="26">
        <f>G1529+H1529</f>
        <v>0</v>
      </c>
      <c r="J1529" s="26">
        <f>SUM(F1529:H1529)</f>
        <v>55</v>
      </c>
      <c r="K1529" s="26">
        <f>E1529-J1529</f>
        <v>0</v>
      </c>
      <c r="L1529" s="27">
        <v>10579000000</v>
      </c>
      <c r="M1529" s="45">
        <v>3133.575</v>
      </c>
      <c r="N1529" s="27">
        <v>192345455</v>
      </c>
      <c r="O1529" s="27">
        <v>11160384</v>
      </c>
      <c r="P1529" s="37">
        <f>IF(I1529=0,0,H1529/I1529)</f>
        <v>0</v>
      </c>
    </row>
    <row r="1530">
      <c r="A1530" s="24" t="str">
        <v>2025-10</v>
      </c>
      <c r="B1530" s="24" t="str">
        <v>비교 반영</v>
      </c>
      <c r="C1530" s="24" t="str">
        <v>파주시</v>
      </c>
      <c r="D1530" s="24" t="str">
        <v>다세대 전월세</v>
      </c>
      <c r="E1530" s="26">
        <v>114</v>
      </c>
      <c r="F1530" s="26">
        <v>0</v>
      </c>
      <c r="G1530" s="26">
        <v>34</v>
      </c>
      <c r="H1530" s="26">
        <v>80</v>
      </c>
      <c r="I1530" s="26">
        <f>G1530+H1530</f>
        <v>114</v>
      </c>
      <c r="J1530" s="26">
        <f>SUM(F1530:H1530)</f>
        <v>114</v>
      </c>
      <c r="K1530" s="26">
        <f>E1530-J1530</f>
        <v>0</v>
      </c>
      <c r="L1530" s="27">
        <v>8522680000</v>
      </c>
      <c r="M1530" s="45">
        <v>6689.469</v>
      </c>
      <c r="N1530" s="27">
        <v>74760351</v>
      </c>
      <c r="O1530" s="27">
        <v>4211717</v>
      </c>
      <c r="P1530" s="37">
        <f>IF(I1530=0,0,H1530/I1530)</f>
        <v>0.7017543859649122</v>
      </c>
    </row>
    <row r="1531">
      <c r="A1531" s="24" t="str">
        <v>2025-10</v>
      </c>
      <c r="B1531" s="24" t="str">
        <v>비교 반영</v>
      </c>
      <c r="C1531" s="24" t="str">
        <v>파주시</v>
      </c>
      <c r="D1531" s="24" t="str">
        <v>분양권</v>
      </c>
      <c r="E1531" s="26">
        <v>2</v>
      </c>
      <c r="F1531" s="26">
        <v>2</v>
      </c>
      <c r="G1531" s="26">
        <v>0</v>
      </c>
      <c r="H1531" s="26">
        <v>0</v>
      </c>
      <c r="I1531" s="26">
        <f>G1531+H1531</f>
        <v>0</v>
      </c>
      <c r="J1531" s="26">
        <f>SUM(F1531:H1531)</f>
        <v>2</v>
      </c>
      <c r="K1531" s="26">
        <f>E1531-J1531</f>
        <v>0</v>
      </c>
      <c r="L1531" s="27">
        <v>859850000</v>
      </c>
      <c r="M1531" s="45">
        <v>159.446</v>
      </c>
      <c r="N1531" s="27">
        <v>429925000</v>
      </c>
      <c r="O1531" s="27">
        <v>17827222</v>
      </c>
      <c r="P1531" s="37">
        <f>IF(I1531=0,0,H1531/I1531)</f>
        <v>0</v>
      </c>
    </row>
    <row r="1532">
      <c r="A1532" s="24" t="str">
        <v>2025-10</v>
      </c>
      <c r="B1532" s="24" t="str">
        <v>비교 반영</v>
      </c>
      <c r="C1532" s="24" t="str">
        <v>파주시</v>
      </c>
      <c r="D1532" s="24" t="str">
        <v>상가</v>
      </c>
      <c r="E1532" s="26">
        <v>47</v>
      </c>
      <c r="F1532" s="26">
        <v>47</v>
      </c>
      <c r="G1532" s="26">
        <v>0</v>
      </c>
      <c r="H1532" s="26">
        <v>0</v>
      </c>
      <c r="I1532" s="26">
        <f>G1532+H1532</f>
        <v>0</v>
      </c>
      <c r="J1532" s="26">
        <f>SUM(F1532:H1532)</f>
        <v>47</v>
      </c>
      <c r="K1532" s="26">
        <f>E1532-J1532</f>
        <v>0</v>
      </c>
      <c r="L1532" s="27">
        <v>22392710000</v>
      </c>
      <c r="M1532" s="45">
        <v>7323.11</v>
      </c>
      <c r="N1532" s="27">
        <v>476440638</v>
      </c>
      <c r="O1532" s="27">
        <v>10108476</v>
      </c>
      <c r="P1532" s="37">
        <f>IF(I1532=0,0,H1532/I1532)</f>
        <v>0</v>
      </c>
    </row>
    <row r="1533">
      <c r="A1533" s="24" t="str">
        <v>2025-10</v>
      </c>
      <c r="B1533" s="24" t="str">
        <v>비교 반영</v>
      </c>
      <c r="C1533" s="24" t="str">
        <v>파주시</v>
      </c>
      <c r="D1533" s="24" t="str">
        <v>아파트 매매</v>
      </c>
      <c r="E1533" s="26">
        <v>334</v>
      </c>
      <c r="F1533" s="26">
        <v>334</v>
      </c>
      <c r="G1533" s="26">
        <v>0</v>
      </c>
      <c r="H1533" s="26">
        <v>0</v>
      </c>
      <c r="I1533" s="26">
        <f>G1533+H1533</f>
        <v>0</v>
      </c>
      <c r="J1533" s="26">
        <f>SUM(F1533:H1533)</f>
        <v>334</v>
      </c>
      <c r="K1533" s="26">
        <f>E1533-J1533</f>
        <v>0</v>
      </c>
      <c r="L1533" s="27">
        <v>130174330000</v>
      </c>
      <c r="M1533" s="45">
        <v>26840.968</v>
      </c>
      <c r="N1533" s="27">
        <v>389743503</v>
      </c>
      <c r="O1533" s="27">
        <v>16032520</v>
      </c>
      <c r="P1533" s="37">
        <f>IF(I1533=0,0,H1533/I1533)</f>
        <v>0</v>
      </c>
    </row>
    <row r="1534">
      <c r="A1534" s="24" t="str">
        <v>2025-10</v>
      </c>
      <c r="B1534" s="24" t="str">
        <v>비교 반영</v>
      </c>
      <c r="C1534" s="24" t="str">
        <v>파주시</v>
      </c>
      <c r="D1534" s="24" t="str">
        <v>아파트 전월세</v>
      </c>
      <c r="E1534" s="26">
        <v>1120</v>
      </c>
      <c r="F1534" s="26">
        <v>0</v>
      </c>
      <c r="G1534" s="26">
        <v>329</v>
      </c>
      <c r="H1534" s="26">
        <v>791</v>
      </c>
      <c r="I1534" s="26">
        <f>G1534+H1534</f>
        <v>1120</v>
      </c>
      <c r="J1534" s="26">
        <f>SUM(F1534:H1534)</f>
        <v>1120</v>
      </c>
      <c r="K1534" s="26">
        <f>E1534-J1534</f>
        <v>0</v>
      </c>
      <c r="L1534" s="27">
        <v>120363570000</v>
      </c>
      <c r="M1534" s="45">
        <v>67631.924</v>
      </c>
      <c r="N1534" s="27">
        <v>107467473</v>
      </c>
      <c r="O1534" s="27">
        <v>5883258</v>
      </c>
      <c r="P1534" s="37">
        <f>IF(I1534=0,0,H1534/I1534)</f>
        <v>0.70625</v>
      </c>
    </row>
    <row r="1535">
      <c r="A1535" s="24" t="str">
        <v>2025-10</v>
      </c>
      <c r="B1535" s="24" t="str">
        <v>비교 반영</v>
      </c>
      <c r="C1535" s="24" t="str">
        <v>파주시</v>
      </c>
      <c r="D1535" s="24" t="str">
        <v>오피스텔 매매</v>
      </c>
      <c r="E1535" s="26">
        <v>6</v>
      </c>
      <c r="F1535" s="26">
        <v>6</v>
      </c>
      <c r="G1535" s="26">
        <v>0</v>
      </c>
      <c r="H1535" s="26">
        <v>0</v>
      </c>
      <c r="I1535" s="26">
        <f>G1535+H1535</f>
        <v>0</v>
      </c>
      <c r="J1535" s="26">
        <f>SUM(F1535:H1535)</f>
        <v>6</v>
      </c>
      <c r="K1535" s="26">
        <f>E1535-J1535</f>
        <v>0</v>
      </c>
      <c r="L1535" s="27">
        <v>519000000</v>
      </c>
      <c r="M1535" s="45">
        <v>126.79</v>
      </c>
      <c r="N1535" s="27">
        <v>86500000</v>
      </c>
      <c r="O1535" s="27">
        <v>13531843</v>
      </c>
      <c r="P1535" s="37">
        <f>IF(I1535=0,0,H1535/I1535)</f>
        <v>0</v>
      </c>
    </row>
    <row r="1536">
      <c r="A1536" s="24" t="str">
        <v>2025-10</v>
      </c>
      <c r="B1536" s="24" t="str">
        <v>비교 반영</v>
      </c>
      <c r="C1536" s="24" t="str">
        <v>파주시</v>
      </c>
      <c r="D1536" s="24" t="str">
        <v>오피스텔 전월세</v>
      </c>
      <c r="E1536" s="26">
        <v>198</v>
      </c>
      <c r="F1536" s="26">
        <v>0</v>
      </c>
      <c r="G1536" s="26">
        <v>42</v>
      </c>
      <c r="H1536" s="26">
        <v>156</v>
      </c>
      <c r="I1536" s="26">
        <f>G1536+H1536</f>
        <v>198</v>
      </c>
      <c r="J1536" s="26">
        <f>SUM(F1536:H1536)</f>
        <v>198</v>
      </c>
      <c r="K1536" s="26">
        <f>E1536-J1536</f>
        <v>0</v>
      </c>
      <c r="L1536" s="27">
        <v>8788280000</v>
      </c>
      <c r="M1536" s="45">
        <v>6074.73</v>
      </c>
      <c r="N1536" s="27">
        <v>44385253</v>
      </c>
      <c r="O1536" s="27">
        <v>4782462</v>
      </c>
      <c r="P1536" s="37">
        <f>IF(I1536=0,0,H1536/I1536)</f>
        <v>0.7878787878787878</v>
      </c>
    </row>
    <row r="1537">
      <c r="A1537" s="24" t="str">
        <v>2025-10</v>
      </c>
      <c r="B1537" s="24" t="str">
        <v>비교 반영</v>
      </c>
      <c r="C1537" s="24" t="str">
        <v>파주시</v>
      </c>
      <c r="D1537" s="24" t="str">
        <v>토지</v>
      </c>
      <c r="E1537" s="26">
        <v>315</v>
      </c>
      <c r="F1537" s="26">
        <v>315</v>
      </c>
      <c r="G1537" s="26">
        <v>0</v>
      </c>
      <c r="H1537" s="26">
        <v>0</v>
      </c>
      <c r="I1537" s="26">
        <f>G1537+H1537</f>
        <v>0</v>
      </c>
      <c r="J1537" s="26">
        <f>SUM(F1537:H1537)</f>
        <v>315</v>
      </c>
      <c r="K1537" s="26">
        <f>E1537-J1537</f>
        <v>0</v>
      </c>
      <c r="L1537" s="27">
        <v>44623910000</v>
      </c>
      <c r="M1537" s="45">
        <v>284309.07</v>
      </c>
      <c r="N1537" s="27">
        <v>141663206</v>
      </c>
      <c r="O1537" s="27">
        <v>518862</v>
      </c>
      <c r="P1537" s="37">
        <f>IF(I1537=0,0,H1537/I1537)</f>
        <v>0</v>
      </c>
    </row>
    <row r="1538">
      <c r="A1538" s="24" t="str">
        <v>2025-10</v>
      </c>
      <c r="B1538" s="24" t="str">
        <v>비교 반영</v>
      </c>
      <c r="C1538" s="24" t="str">
        <v>평택시</v>
      </c>
      <c r="D1538" s="24" t="str">
        <v>공장창고</v>
      </c>
      <c r="E1538" s="26">
        <v>4</v>
      </c>
      <c r="F1538" s="26">
        <v>4</v>
      </c>
      <c r="G1538" s="26">
        <v>0</v>
      </c>
      <c r="H1538" s="26">
        <v>0</v>
      </c>
      <c r="I1538" s="26">
        <f>G1538+H1538</f>
        <v>0</v>
      </c>
      <c r="J1538" s="26">
        <f>SUM(F1538:H1538)</f>
        <v>4</v>
      </c>
      <c r="K1538" s="26">
        <f>E1538-J1538</f>
        <v>0</v>
      </c>
      <c r="L1538" s="27">
        <v>4681630000</v>
      </c>
      <c r="M1538" s="45">
        <v>2285.21</v>
      </c>
      <c r="N1538" s="27">
        <v>1170407500</v>
      </c>
      <c r="O1538" s="27">
        <v>6772446</v>
      </c>
      <c r="P1538" s="37">
        <f>IF(I1538=0,0,H1538/I1538)</f>
        <v>0</v>
      </c>
    </row>
    <row r="1539">
      <c r="A1539" s="24" t="str">
        <v>2025-10</v>
      </c>
      <c r="B1539" s="24" t="str">
        <v>비교 반영</v>
      </c>
      <c r="C1539" s="24" t="str">
        <v>평택시</v>
      </c>
      <c r="D1539" s="24" t="str">
        <v>다가구 매매</v>
      </c>
      <c r="E1539" s="26">
        <v>14</v>
      </c>
      <c r="F1539" s="26">
        <v>14</v>
      </c>
      <c r="G1539" s="26">
        <v>0</v>
      </c>
      <c r="H1539" s="26">
        <v>0</v>
      </c>
      <c r="I1539" s="26">
        <f>G1539+H1539</f>
        <v>0</v>
      </c>
      <c r="J1539" s="26">
        <f>SUM(F1539:H1539)</f>
        <v>14</v>
      </c>
      <c r="K1539" s="26">
        <f>E1539-J1539</f>
        <v>0</v>
      </c>
      <c r="L1539" s="27">
        <v>6762600000</v>
      </c>
      <c r="M1539" s="45">
        <v>2551.18</v>
      </c>
      <c r="N1539" s="27">
        <v>483042857</v>
      </c>
      <c r="O1539" s="27">
        <v>8762887</v>
      </c>
      <c r="P1539" s="37">
        <f>IF(I1539=0,0,H1539/I1539)</f>
        <v>0</v>
      </c>
    </row>
    <row r="1540">
      <c r="A1540" s="24" t="str">
        <v>2025-10</v>
      </c>
      <c r="B1540" s="24" t="str">
        <v>비교 반영</v>
      </c>
      <c r="C1540" s="24" t="str">
        <v>평택시</v>
      </c>
      <c r="D1540" s="24" t="str">
        <v>다가구 전월세</v>
      </c>
      <c r="E1540" s="26">
        <v>1199</v>
      </c>
      <c r="F1540" s="26">
        <v>0</v>
      </c>
      <c r="G1540" s="26">
        <v>103</v>
      </c>
      <c r="H1540" s="26">
        <v>1096</v>
      </c>
      <c r="I1540" s="26">
        <f>G1540+H1540</f>
        <v>1199</v>
      </c>
      <c r="J1540" s="26">
        <f>SUM(F1540:H1540)</f>
        <v>1199</v>
      </c>
      <c r="K1540" s="26">
        <f>E1540-J1540</f>
        <v>0</v>
      </c>
      <c r="L1540" s="27">
        <v>16331200000</v>
      </c>
      <c r="M1540" s="45">
        <v>53576.064</v>
      </c>
      <c r="N1540" s="27">
        <v>13620684</v>
      </c>
      <c r="O1540" s="27">
        <v>1007678</v>
      </c>
      <c r="P1540" s="37">
        <f>IF(I1540=0,0,H1540/I1540)</f>
        <v>0.914095079232694</v>
      </c>
    </row>
    <row r="1541">
      <c r="A1541" s="24" t="str">
        <v>2025-10</v>
      </c>
      <c r="B1541" s="24" t="str">
        <v>비교 반영</v>
      </c>
      <c r="C1541" s="24" t="str">
        <v>평택시</v>
      </c>
      <c r="D1541" s="24" t="str">
        <v>다세대 매매</v>
      </c>
      <c r="E1541" s="26">
        <v>42</v>
      </c>
      <c r="F1541" s="26">
        <v>42</v>
      </c>
      <c r="G1541" s="26">
        <v>0</v>
      </c>
      <c r="H1541" s="26">
        <v>0</v>
      </c>
      <c r="I1541" s="26">
        <f>G1541+H1541</f>
        <v>0</v>
      </c>
      <c r="J1541" s="26">
        <f>SUM(F1541:H1541)</f>
        <v>42</v>
      </c>
      <c r="K1541" s="26">
        <f>E1541-J1541</f>
        <v>0</v>
      </c>
      <c r="L1541" s="27">
        <v>4292750000</v>
      </c>
      <c r="M1541" s="45">
        <v>2332.095</v>
      </c>
      <c r="N1541" s="27">
        <v>102208333</v>
      </c>
      <c r="O1541" s="27">
        <v>6085047</v>
      </c>
      <c r="P1541" s="37">
        <f>IF(I1541=0,0,H1541/I1541)</f>
        <v>0</v>
      </c>
    </row>
    <row r="1542">
      <c r="A1542" s="24" t="str">
        <v>2025-10</v>
      </c>
      <c r="B1542" s="24" t="str">
        <v>비교 반영</v>
      </c>
      <c r="C1542" s="24" t="str">
        <v>평택시</v>
      </c>
      <c r="D1542" s="24" t="str">
        <v>다세대 전월세</v>
      </c>
      <c r="E1542" s="26">
        <v>284</v>
      </c>
      <c r="F1542" s="26">
        <v>0</v>
      </c>
      <c r="G1542" s="26">
        <v>41</v>
      </c>
      <c r="H1542" s="26">
        <v>243</v>
      </c>
      <c r="I1542" s="26">
        <f>G1542+H1542</f>
        <v>284</v>
      </c>
      <c r="J1542" s="26">
        <f>SUM(F1542:H1542)</f>
        <v>284</v>
      </c>
      <c r="K1542" s="26">
        <f>E1542-J1542</f>
        <v>0</v>
      </c>
      <c r="L1542" s="27">
        <v>4888000000</v>
      </c>
      <c r="M1542" s="45">
        <v>10659.479</v>
      </c>
      <c r="N1542" s="27">
        <v>17211268</v>
      </c>
      <c r="O1542" s="27">
        <v>1515897</v>
      </c>
      <c r="P1542" s="37">
        <f>IF(I1542=0,0,H1542/I1542)</f>
        <v>0.8556338028169014</v>
      </c>
    </row>
    <row r="1543">
      <c r="A1543" s="24" t="str">
        <v>2025-10</v>
      </c>
      <c r="B1543" s="24" t="str">
        <v>비교 반영</v>
      </c>
      <c r="C1543" s="24" t="str">
        <v>평택시</v>
      </c>
      <c r="D1543" s="24" t="str">
        <v>분양권</v>
      </c>
      <c r="E1543" s="26">
        <v>75</v>
      </c>
      <c r="F1543" s="26">
        <v>75</v>
      </c>
      <c r="G1543" s="26">
        <v>0</v>
      </c>
      <c r="H1543" s="26">
        <v>0</v>
      </c>
      <c r="I1543" s="26">
        <f>G1543+H1543</f>
        <v>0</v>
      </c>
      <c r="J1543" s="26">
        <f>SUM(F1543:H1543)</f>
        <v>75</v>
      </c>
      <c r="K1543" s="26">
        <f>E1543-J1543</f>
        <v>0</v>
      </c>
      <c r="L1543" s="27">
        <v>30299150000</v>
      </c>
      <c r="M1543" s="45">
        <v>5903.68</v>
      </c>
      <c r="N1543" s="27">
        <v>403988667</v>
      </c>
      <c r="O1543" s="27">
        <v>16966109</v>
      </c>
      <c r="P1543" s="37">
        <f>IF(I1543=0,0,H1543/I1543)</f>
        <v>0</v>
      </c>
    </row>
    <row r="1544">
      <c r="A1544" s="24" t="str">
        <v>2025-10</v>
      </c>
      <c r="B1544" s="24" t="str">
        <v>비교 반영</v>
      </c>
      <c r="C1544" s="24" t="str">
        <v>평택시</v>
      </c>
      <c r="D1544" s="24" t="str">
        <v>상가</v>
      </c>
      <c r="E1544" s="26">
        <v>27</v>
      </c>
      <c r="F1544" s="26">
        <v>27</v>
      </c>
      <c r="G1544" s="26">
        <v>0</v>
      </c>
      <c r="H1544" s="26">
        <v>0</v>
      </c>
      <c r="I1544" s="26">
        <f>G1544+H1544</f>
        <v>0</v>
      </c>
      <c r="J1544" s="26">
        <f>SUM(F1544:H1544)</f>
        <v>27</v>
      </c>
      <c r="K1544" s="26">
        <f>E1544-J1544</f>
        <v>0</v>
      </c>
      <c r="L1544" s="27">
        <v>13782380000</v>
      </c>
      <c r="M1544" s="45">
        <v>3562</v>
      </c>
      <c r="N1544" s="27">
        <v>510458519</v>
      </c>
      <c r="O1544" s="27">
        <v>12791012</v>
      </c>
      <c r="P1544" s="37">
        <f>IF(I1544=0,0,H1544/I1544)</f>
        <v>0</v>
      </c>
    </row>
    <row r="1545">
      <c r="A1545" s="24" t="str">
        <v>2025-10</v>
      </c>
      <c r="B1545" s="24" t="str">
        <v>비교 반영</v>
      </c>
      <c r="C1545" s="24" t="str">
        <v>평택시</v>
      </c>
      <c r="D1545" s="24" t="str">
        <v>아파트 매매</v>
      </c>
      <c r="E1545" s="26">
        <v>523</v>
      </c>
      <c r="F1545" s="26">
        <v>523</v>
      </c>
      <c r="G1545" s="26">
        <v>0</v>
      </c>
      <c r="H1545" s="26">
        <v>0</v>
      </c>
      <c r="I1545" s="26">
        <f>G1545+H1545</f>
        <v>0</v>
      </c>
      <c r="J1545" s="26">
        <f>SUM(F1545:H1545)</f>
        <v>523</v>
      </c>
      <c r="K1545" s="26">
        <f>E1545-J1545</f>
        <v>0</v>
      </c>
      <c r="L1545" s="27">
        <v>161781630000</v>
      </c>
      <c r="M1545" s="45">
        <v>37737.126</v>
      </c>
      <c r="N1545" s="27">
        <v>309333901</v>
      </c>
      <c r="O1545" s="27">
        <v>14172125</v>
      </c>
      <c r="P1545" s="37">
        <f>IF(I1545=0,0,H1545/I1545)</f>
        <v>0</v>
      </c>
    </row>
    <row r="1546">
      <c r="A1546" s="24" t="str">
        <v>2025-10</v>
      </c>
      <c r="B1546" s="24" t="str">
        <v>비교 반영</v>
      </c>
      <c r="C1546" s="24" t="str">
        <v>평택시</v>
      </c>
      <c r="D1546" s="24" t="str">
        <v>아파트 전월세</v>
      </c>
      <c r="E1546" s="26">
        <v>1948</v>
      </c>
      <c r="F1546" s="26">
        <v>0</v>
      </c>
      <c r="G1546" s="26">
        <v>514</v>
      </c>
      <c r="H1546" s="26">
        <v>1434</v>
      </c>
      <c r="I1546" s="26">
        <f>G1546+H1546</f>
        <v>1948</v>
      </c>
      <c r="J1546" s="26">
        <f>SUM(F1546:H1546)</f>
        <v>1948</v>
      </c>
      <c r="K1546" s="26">
        <f>E1546-J1546</f>
        <v>0</v>
      </c>
      <c r="L1546" s="27">
        <v>162687990000</v>
      </c>
      <c r="M1546" s="45">
        <v>115336.252</v>
      </c>
      <c r="N1546" s="27">
        <v>83515395</v>
      </c>
      <c r="O1546" s="27">
        <v>4662988</v>
      </c>
      <c r="P1546" s="37">
        <f>IF(I1546=0,0,H1546/I1546)</f>
        <v>0.7361396303901437</v>
      </c>
    </row>
    <row r="1547">
      <c r="A1547" s="24" t="str">
        <v>2025-10</v>
      </c>
      <c r="B1547" s="24" t="str">
        <v>비교 반영</v>
      </c>
      <c r="C1547" s="24" t="str">
        <v>평택시</v>
      </c>
      <c r="D1547" s="24" t="str">
        <v>오피스텔 매매</v>
      </c>
      <c r="E1547" s="26">
        <v>7</v>
      </c>
      <c r="F1547" s="26">
        <v>7</v>
      </c>
      <c r="G1547" s="26">
        <v>0</v>
      </c>
      <c r="H1547" s="26">
        <v>0</v>
      </c>
      <c r="I1547" s="26">
        <f>G1547+H1547</f>
        <v>0</v>
      </c>
      <c r="J1547" s="26">
        <f>SUM(F1547:H1547)</f>
        <v>7</v>
      </c>
      <c r="K1547" s="26">
        <f>E1547-J1547</f>
        <v>0</v>
      </c>
      <c r="L1547" s="27">
        <v>1159500000</v>
      </c>
      <c r="M1547" s="45">
        <v>386.528</v>
      </c>
      <c r="N1547" s="27">
        <v>165642857</v>
      </c>
      <c r="O1547" s="27">
        <v>9916637</v>
      </c>
      <c r="P1547" s="37">
        <f>IF(I1547=0,0,H1547/I1547)</f>
        <v>0</v>
      </c>
    </row>
    <row r="1548">
      <c r="A1548" s="24" t="str">
        <v>2025-10</v>
      </c>
      <c r="B1548" s="24" t="str">
        <v>비교 반영</v>
      </c>
      <c r="C1548" s="24" t="str">
        <v>평택시</v>
      </c>
      <c r="D1548" s="24" t="str">
        <v>오피스텔 전월세</v>
      </c>
      <c r="E1548" s="26">
        <v>70</v>
      </c>
      <c r="F1548" s="26">
        <v>0</v>
      </c>
      <c r="G1548" s="26">
        <v>15</v>
      </c>
      <c r="H1548" s="26">
        <v>55</v>
      </c>
      <c r="I1548" s="26">
        <f>G1548+H1548</f>
        <v>70</v>
      </c>
      <c r="J1548" s="26">
        <f>SUM(F1548:H1548)</f>
        <v>70</v>
      </c>
      <c r="K1548" s="26">
        <f>E1548-J1548</f>
        <v>0</v>
      </c>
      <c r="L1548" s="27">
        <v>1926600000</v>
      </c>
      <c r="M1548" s="45">
        <v>2526.65</v>
      </c>
      <c r="N1548" s="27">
        <v>27522857</v>
      </c>
      <c r="O1548" s="27">
        <v>2520699</v>
      </c>
      <c r="P1548" s="37">
        <f>IF(I1548=0,0,H1548/I1548)</f>
        <v>0.7857142857142857</v>
      </c>
    </row>
    <row r="1549">
      <c r="A1549" s="24" t="str">
        <v>2025-10</v>
      </c>
      <c r="B1549" s="24" t="str">
        <v>비교 반영</v>
      </c>
      <c r="C1549" s="24" t="str">
        <v>평택시</v>
      </c>
      <c r="D1549" s="24" t="str">
        <v>토지</v>
      </c>
      <c r="E1549" s="26">
        <v>232</v>
      </c>
      <c r="F1549" s="26">
        <v>232</v>
      </c>
      <c r="G1549" s="26">
        <v>0</v>
      </c>
      <c r="H1549" s="26">
        <v>0</v>
      </c>
      <c r="I1549" s="26">
        <f>G1549+H1549</f>
        <v>0</v>
      </c>
      <c r="J1549" s="26">
        <f>SUM(F1549:H1549)</f>
        <v>232</v>
      </c>
      <c r="K1549" s="26">
        <f>E1549-J1549</f>
        <v>0</v>
      </c>
      <c r="L1549" s="27">
        <v>57654310000</v>
      </c>
      <c r="M1549" s="45">
        <v>134170.74</v>
      </c>
      <c r="N1549" s="27">
        <v>248509957</v>
      </c>
      <c r="O1549" s="27">
        <v>1420524</v>
      </c>
      <c r="P1549" s="37">
        <f>IF(I1549=0,0,H1549/I1549)</f>
        <v>0</v>
      </c>
    </row>
    <row r="1550">
      <c r="A1550" s="24" t="str">
        <v>2025-10</v>
      </c>
      <c r="B1550" s="24" t="str">
        <v>비교 반영</v>
      </c>
      <c r="C1550" s="24" t="str">
        <v>포천시</v>
      </c>
      <c r="D1550" s="24" t="str">
        <v>공장창고</v>
      </c>
      <c r="E1550" s="26">
        <v>5</v>
      </c>
      <c r="F1550" s="26">
        <v>5</v>
      </c>
      <c r="G1550" s="26">
        <v>0</v>
      </c>
      <c r="H1550" s="26">
        <v>0</v>
      </c>
      <c r="I1550" s="26">
        <f>G1550+H1550</f>
        <v>0</v>
      </c>
      <c r="J1550" s="26">
        <f>SUM(F1550:H1550)</f>
        <v>5</v>
      </c>
      <c r="K1550" s="26">
        <f>E1550-J1550</f>
        <v>0</v>
      </c>
      <c r="L1550" s="27">
        <v>5713700000</v>
      </c>
      <c r="M1550" s="45">
        <v>2938.01</v>
      </c>
      <c r="N1550" s="27">
        <v>1142740000</v>
      </c>
      <c r="O1550" s="27">
        <v>6428931</v>
      </c>
      <c r="P1550" s="37">
        <f>IF(I1550=0,0,H1550/I1550)</f>
        <v>0</v>
      </c>
    </row>
    <row r="1551">
      <c r="A1551" s="24" t="str">
        <v>2025-10</v>
      </c>
      <c r="B1551" s="24" t="str">
        <v>비교 반영</v>
      </c>
      <c r="C1551" s="24" t="str">
        <v>포천시</v>
      </c>
      <c r="D1551" s="24" t="str">
        <v>다가구 매매</v>
      </c>
      <c r="E1551" s="26">
        <v>11</v>
      </c>
      <c r="F1551" s="26">
        <v>11</v>
      </c>
      <c r="G1551" s="26">
        <v>0</v>
      </c>
      <c r="H1551" s="26">
        <v>0</v>
      </c>
      <c r="I1551" s="26">
        <f>G1551+H1551</f>
        <v>0</v>
      </c>
      <c r="J1551" s="26">
        <f>SUM(F1551:H1551)</f>
        <v>11</v>
      </c>
      <c r="K1551" s="26">
        <f>E1551-J1551</f>
        <v>0</v>
      </c>
      <c r="L1551" s="27">
        <v>4694140000</v>
      </c>
      <c r="M1551" s="45">
        <v>1567.13</v>
      </c>
      <c r="N1551" s="27">
        <v>426740000</v>
      </c>
      <c r="O1551" s="27">
        <v>9902061</v>
      </c>
      <c r="P1551" s="37">
        <f>IF(I1551=0,0,H1551/I1551)</f>
        <v>0</v>
      </c>
    </row>
    <row r="1552">
      <c r="A1552" s="24" t="str">
        <v>2025-10</v>
      </c>
      <c r="B1552" s="24" t="str">
        <v>비교 반영</v>
      </c>
      <c r="C1552" s="24" t="str">
        <v>포천시</v>
      </c>
      <c r="D1552" s="24" t="str">
        <v>다가구 전월세</v>
      </c>
      <c r="E1552" s="26">
        <v>69</v>
      </c>
      <c r="F1552" s="26">
        <v>0</v>
      </c>
      <c r="G1552" s="26">
        <v>6</v>
      </c>
      <c r="H1552" s="26">
        <v>63</v>
      </c>
      <c r="I1552" s="26">
        <f>G1552+H1552</f>
        <v>69</v>
      </c>
      <c r="J1552" s="26">
        <f>SUM(F1552:H1552)</f>
        <v>69</v>
      </c>
      <c r="K1552" s="26">
        <f>E1552-J1552</f>
        <v>0</v>
      </c>
      <c r="L1552" s="27">
        <v>739500000</v>
      </c>
      <c r="M1552" s="45">
        <v>3476.597</v>
      </c>
      <c r="N1552" s="27">
        <v>10717391</v>
      </c>
      <c r="O1552" s="27">
        <v>703167</v>
      </c>
      <c r="P1552" s="37">
        <f>IF(I1552=0,0,H1552/I1552)</f>
        <v>0.9130434782608695</v>
      </c>
    </row>
    <row r="1553">
      <c r="A1553" s="24" t="str">
        <v>2025-10</v>
      </c>
      <c r="B1553" s="24" t="str">
        <v>비교 반영</v>
      </c>
      <c r="C1553" s="24" t="str">
        <v>포천시</v>
      </c>
      <c r="D1553" s="24" t="str">
        <v>다세대 매매</v>
      </c>
      <c r="E1553" s="26">
        <v>35</v>
      </c>
      <c r="F1553" s="26">
        <v>35</v>
      </c>
      <c r="G1553" s="26">
        <v>0</v>
      </c>
      <c r="H1553" s="26">
        <v>0</v>
      </c>
      <c r="I1553" s="26">
        <f>G1553+H1553</f>
        <v>0</v>
      </c>
      <c r="J1553" s="26">
        <f>SUM(F1553:H1553)</f>
        <v>35</v>
      </c>
      <c r="K1553" s="26">
        <f>E1553-J1553</f>
        <v>0</v>
      </c>
      <c r="L1553" s="27">
        <v>3679500000</v>
      </c>
      <c r="M1553" s="45">
        <v>2163.932</v>
      </c>
      <c r="N1553" s="27">
        <v>105128571</v>
      </c>
      <c r="O1553" s="27">
        <v>5621080</v>
      </c>
      <c r="P1553" s="37">
        <f>IF(I1553=0,0,H1553/I1553)</f>
        <v>0</v>
      </c>
    </row>
    <row r="1554">
      <c r="A1554" s="24" t="str">
        <v>2025-10</v>
      </c>
      <c r="B1554" s="24" t="str">
        <v>비교 반영</v>
      </c>
      <c r="C1554" s="24" t="str">
        <v>포천시</v>
      </c>
      <c r="D1554" s="24" t="str">
        <v>다세대 전월세</v>
      </c>
      <c r="E1554" s="26">
        <v>76</v>
      </c>
      <c r="F1554" s="26">
        <v>0</v>
      </c>
      <c r="G1554" s="26">
        <v>13</v>
      </c>
      <c r="H1554" s="26">
        <v>63</v>
      </c>
      <c r="I1554" s="26">
        <f>G1554+H1554</f>
        <v>76</v>
      </c>
      <c r="J1554" s="26">
        <f>SUM(F1554:H1554)</f>
        <v>76</v>
      </c>
      <c r="K1554" s="26">
        <f>E1554-J1554</f>
        <v>0</v>
      </c>
      <c r="L1554" s="27">
        <v>1397190000</v>
      </c>
      <c r="M1554" s="45">
        <v>3679.56</v>
      </c>
      <c r="N1554" s="27">
        <v>18384079</v>
      </c>
      <c r="O1554" s="27">
        <v>1255261</v>
      </c>
      <c r="P1554" s="37">
        <f>IF(I1554=0,0,H1554/I1554)</f>
        <v>0.8289473684210527</v>
      </c>
    </row>
    <row r="1555">
      <c r="A1555" s="24" t="str">
        <v>2025-10</v>
      </c>
      <c r="B1555" s="24" t="str">
        <v>비교 반영</v>
      </c>
      <c r="C1555" s="24" t="str">
        <v>포천시</v>
      </c>
      <c r="D1555" s="24" t="str">
        <v>상가</v>
      </c>
      <c r="E1555" s="26">
        <v>4</v>
      </c>
      <c r="F1555" s="26">
        <v>4</v>
      </c>
      <c r="G1555" s="26">
        <v>0</v>
      </c>
      <c r="H1555" s="26">
        <v>0</v>
      </c>
      <c r="I1555" s="26">
        <f>G1555+H1555</f>
        <v>0</v>
      </c>
      <c r="J1555" s="26">
        <f>SUM(F1555:H1555)</f>
        <v>4</v>
      </c>
      <c r="K1555" s="26">
        <f>E1555-J1555</f>
        <v>0</v>
      </c>
      <c r="L1555" s="27">
        <v>2932800000</v>
      </c>
      <c r="M1555" s="45">
        <v>965.79</v>
      </c>
      <c r="N1555" s="27">
        <v>733200000</v>
      </c>
      <c r="O1555" s="27">
        <v>10038628</v>
      </c>
      <c r="P1555" s="37">
        <f>IF(I1555=0,0,H1555/I1555)</f>
        <v>0</v>
      </c>
    </row>
    <row r="1556">
      <c r="A1556" s="24" t="str">
        <v>2025-10</v>
      </c>
      <c r="B1556" s="24" t="str">
        <v>비교 반영</v>
      </c>
      <c r="C1556" s="24" t="str">
        <v>포천시</v>
      </c>
      <c r="D1556" s="24" t="str">
        <v>아파트 매매</v>
      </c>
      <c r="E1556" s="26">
        <v>48</v>
      </c>
      <c r="F1556" s="26">
        <v>48</v>
      </c>
      <c r="G1556" s="26">
        <v>0</v>
      </c>
      <c r="H1556" s="26">
        <v>0</v>
      </c>
      <c r="I1556" s="26">
        <f>G1556+H1556</f>
        <v>0</v>
      </c>
      <c r="J1556" s="26">
        <f>SUM(F1556:H1556)</f>
        <v>48</v>
      </c>
      <c r="K1556" s="26">
        <f>E1556-J1556</f>
        <v>0</v>
      </c>
      <c r="L1556" s="27">
        <v>8415920000</v>
      </c>
      <c r="M1556" s="45">
        <v>3411.532</v>
      </c>
      <c r="N1556" s="27">
        <v>175331667</v>
      </c>
      <c r="O1556" s="27">
        <v>8155053</v>
      </c>
      <c r="P1556" s="37">
        <f>IF(I1556=0,0,H1556/I1556)</f>
        <v>0</v>
      </c>
    </row>
    <row r="1557">
      <c r="A1557" s="24" t="str">
        <v>2025-10</v>
      </c>
      <c r="B1557" s="24" t="str">
        <v>비교 반영</v>
      </c>
      <c r="C1557" s="24" t="str">
        <v>포천시</v>
      </c>
      <c r="D1557" s="24" t="str">
        <v>아파트 전월세</v>
      </c>
      <c r="E1557" s="26">
        <v>91</v>
      </c>
      <c r="F1557" s="26">
        <v>0</v>
      </c>
      <c r="G1557" s="26">
        <v>42</v>
      </c>
      <c r="H1557" s="26">
        <v>49</v>
      </c>
      <c r="I1557" s="26">
        <f>G1557+H1557</f>
        <v>91</v>
      </c>
      <c r="J1557" s="26">
        <f>SUM(F1557:H1557)</f>
        <v>91</v>
      </c>
      <c r="K1557" s="26">
        <f>E1557-J1557</f>
        <v>0</v>
      </c>
      <c r="L1557" s="27">
        <v>6835610000</v>
      </c>
      <c r="M1557" s="45">
        <v>5855.889</v>
      </c>
      <c r="N1557" s="27">
        <v>75116593</v>
      </c>
      <c r="O1557" s="27">
        <v>3858860</v>
      </c>
      <c r="P1557" s="37">
        <f>IF(I1557=0,0,H1557/I1557)</f>
        <v>0.5384615384615384</v>
      </c>
    </row>
    <row r="1558">
      <c r="A1558" s="24" t="str">
        <v>2025-10</v>
      </c>
      <c r="B1558" s="24" t="str">
        <v>비교 반영</v>
      </c>
      <c r="C1558" s="24" t="str">
        <v>포천시</v>
      </c>
      <c r="D1558" s="24" t="str">
        <v>오피스텔 전월세</v>
      </c>
      <c r="E1558" s="26">
        <v>2</v>
      </c>
      <c r="F1558" s="26">
        <v>0</v>
      </c>
      <c r="G1558" s="26">
        <v>0</v>
      </c>
      <c r="H1558" s="26">
        <v>2</v>
      </c>
      <c r="I1558" s="26">
        <f>G1558+H1558</f>
        <v>2</v>
      </c>
      <c r="J1558" s="26">
        <f>SUM(F1558:H1558)</f>
        <v>2</v>
      </c>
      <c r="K1558" s="26">
        <f>E1558-J1558</f>
        <v>0</v>
      </c>
      <c r="L1558" s="27">
        <v>12160000</v>
      </c>
      <c r="M1558" s="45">
        <v>120.3</v>
      </c>
      <c r="N1558" s="27">
        <v>6080000</v>
      </c>
      <c r="O1558" s="27">
        <v>334151</v>
      </c>
      <c r="P1558" s="37">
        <f>IF(I1558=0,0,H1558/I1558)</f>
        <v>1</v>
      </c>
    </row>
    <row r="1559">
      <c r="A1559" s="24" t="str">
        <v>2025-10</v>
      </c>
      <c r="B1559" s="24" t="str">
        <v>비교 반영</v>
      </c>
      <c r="C1559" s="24" t="str">
        <v>포천시</v>
      </c>
      <c r="D1559" s="24" t="str">
        <v>토지</v>
      </c>
      <c r="E1559" s="26">
        <v>235</v>
      </c>
      <c r="F1559" s="26">
        <v>235</v>
      </c>
      <c r="G1559" s="26">
        <v>0</v>
      </c>
      <c r="H1559" s="26">
        <v>0</v>
      </c>
      <c r="I1559" s="26">
        <f>G1559+H1559</f>
        <v>0</v>
      </c>
      <c r="J1559" s="26">
        <f>SUM(F1559:H1559)</f>
        <v>235</v>
      </c>
      <c r="K1559" s="26">
        <f>E1559-J1559</f>
        <v>0</v>
      </c>
      <c r="L1559" s="27">
        <v>26312640000</v>
      </c>
      <c r="M1559" s="45">
        <v>295925.64</v>
      </c>
      <c r="N1559" s="27">
        <v>111968681</v>
      </c>
      <c r="O1559" s="27">
        <v>293938</v>
      </c>
      <c r="P1559" s="37">
        <f>IF(I1559=0,0,H1559/I1559)</f>
        <v>0</v>
      </c>
    </row>
    <row r="1560">
      <c r="A1560" s="24" t="str">
        <v>2025-10</v>
      </c>
      <c r="B1560" s="24" t="str">
        <v>비교 반영</v>
      </c>
      <c r="C1560" s="24" t="str">
        <v>하남시</v>
      </c>
      <c r="D1560" s="24" t="str">
        <v>공장창고</v>
      </c>
      <c r="E1560" s="26">
        <v>25</v>
      </c>
      <c r="F1560" s="26">
        <v>25</v>
      </c>
      <c r="G1560" s="26">
        <v>0</v>
      </c>
      <c r="H1560" s="26">
        <v>0</v>
      </c>
      <c r="I1560" s="26">
        <f>G1560+H1560</f>
        <v>0</v>
      </c>
      <c r="J1560" s="26">
        <f>SUM(F1560:H1560)</f>
        <v>25</v>
      </c>
      <c r="K1560" s="26">
        <f>E1560-J1560</f>
        <v>0</v>
      </c>
      <c r="L1560" s="27">
        <v>12029580000</v>
      </c>
      <c r="M1560" s="45">
        <v>2489.49</v>
      </c>
      <c r="N1560" s="27">
        <v>481183200</v>
      </c>
      <c r="O1560" s="27">
        <v>15974037</v>
      </c>
      <c r="P1560" s="37">
        <f>IF(I1560=0,0,H1560/I1560)</f>
        <v>0</v>
      </c>
    </row>
    <row r="1561">
      <c r="A1561" s="24" t="str">
        <v>2025-10</v>
      </c>
      <c r="B1561" s="24" t="str">
        <v>비교 반영</v>
      </c>
      <c r="C1561" s="24" t="str">
        <v>하남시</v>
      </c>
      <c r="D1561" s="24" t="str">
        <v>다가구 매매</v>
      </c>
      <c r="E1561" s="26">
        <v>4</v>
      </c>
      <c r="F1561" s="26">
        <v>4</v>
      </c>
      <c r="G1561" s="26">
        <v>0</v>
      </c>
      <c r="H1561" s="26">
        <v>0</v>
      </c>
      <c r="I1561" s="26">
        <f>G1561+H1561</f>
        <v>0</v>
      </c>
      <c r="J1561" s="26">
        <f>SUM(F1561:H1561)</f>
        <v>4</v>
      </c>
      <c r="K1561" s="26">
        <f>E1561-J1561</f>
        <v>0</v>
      </c>
      <c r="L1561" s="27">
        <v>3355000000</v>
      </c>
      <c r="M1561" s="45">
        <v>756.63</v>
      </c>
      <c r="N1561" s="27">
        <v>838750000</v>
      </c>
      <c r="O1561" s="27">
        <v>14658299</v>
      </c>
      <c r="P1561" s="37">
        <f>IF(I1561=0,0,H1561/I1561)</f>
        <v>0</v>
      </c>
    </row>
    <row r="1562">
      <c r="A1562" s="24" t="str">
        <v>2025-10</v>
      </c>
      <c r="B1562" s="24" t="str">
        <v>비교 반영</v>
      </c>
      <c r="C1562" s="24" t="str">
        <v>하남시</v>
      </c>
      <c r="D1562" s="24" t="str">
        <v>다가구 전월세</v>
      </c>
      <c r="E1562" s="26">
        <v>215</v>
      </c>
      <c r="F1562" s="26">
        <v>0</v>
      </c>
      <c r="G1562" s="26">
        <v>80</v>
      </c>
      <c r="H1562" s="26">
        <v>135</v>
      </c>
      <c r="I1562" s="26">
        <f>G1562+H1562</f>
        <v>215</v>
      </c>
      <c r="J1562" s="26">
        <f>SUM(F1562:H1562)</f>
        <v>215</v>
      </c>
      <c r="K1562" s="26">
        <f>E1562-J1562</f>
        <v>0</v>
      </c>
      <c r="L1562" s="27">
        <v>25978350000</v>
      </c>
      <c r="M1562" s="45">
        <v>12322.54</v>
      </c>
      <c r="N1562" s="27">
        <v>120829535</v>
      </c>
      <c r="O1562" s="27">
        <v>6969248</v>
      </c>
      <c r="P1562" s="37">
        <f>IF(I1562=0,0,H1562/I1562)</f>
        <v>0.627906976744186</v>
      </c>
    </row>
    <row r="1563">
      <c r="A1563" s="24" t="str">
        <v>2025-10</v>
      </c>
      <c r="B1563" s="24" t="str">
        <v>비교 반영</v>
      </c>
      <c r="C1563" s="24" t="str">
        <v>하남시</v>
      </c>
      <c r="D1563" s="24" t="str">
        <v>다세대 매매</v>
      </c>
      <c r="E1563" s="26">
        <v>12</v>
      </c>
      <c r="F1563" s="26">
        <v>12</v>
      </c>
      <c r="G1563" s="26">
        <v>0</v>
      </c>
      <c r="H1563" s="26">
        <v>0</v>
      </c>
      <c r="I1563" s="26">
        <f>G1563+H1563</f>
        <v>0</v>
      </c>
      <c r="J1563" s="26">
        <f>SUM(F1563:H1563)</f>
        <v>12</v>
      </c>
      <c r="K1563" s="26">
        <f>E1563-J1563</f>
        <v>0</v>
      </c>
      <c r="L1563" s="27">
        <v>4775000000</v>
      </c>
      <c r="M1563" s="45">
        <v>711.318</v>
      </c>
      <c r="N1563" s="27">
        <v>397916667</v>
      </c>
      <c r="O1563" s="27">
        <v>22191373</v>
      </c>
      <c r="P1563" s="37">
        <f>IF(I1563=0,0,H1563/I1563)</f>
        <v>0</v>
      </c>
    </row>
    <row r="1564">
      <c r="A1564" s="24" t="str">
        <v>2025-10</v>
      </c>
      <c r="B1564" s="24" t="str">
        <v>비교 반영</v>
      </c>
      <c r="C1564" s="24" t="str">
        <v>하남시</v>
      </c>
      <c r="D1564" s="24" t="str">
        <v>다세대 전월세</v>
      </c>
      <c r="E1564" s="26">
        <v>42</v>
      </c>
      <c r="F1564" s="26">
        <v>0</v>
      </c>
      <c r="G1564" s="26">
        <v>29</v>
      </c>
      <c r="H1564" s="26">
        <v>13</v>
      </c>
      <c r="I1564" s="26">
        <f>G1564+H1564</f>
        <v>42</v>
      </c>
      <c r="J1564" s="26">
        <f>SUM(F1564:H1564)</f>
        <v>42</v>
      </c>
      <c r="K1564" s="26">
        <f>E1564-J1564</f>
        <v>0</v>
      </c>
      <c r="L1564" s="27">
        <v>7843450000</v>
      </c>
      <c r="M1564" s="45">
        <v>2265.39</v>
      </c>
      <c r="N1564" s="27">
        <v>186748810</v>
      </c>
      <c r="O1564" s="27">
        <v>11445605</v>
      </c>
      <c r="P1564" s="37">
        <f>IF(I1564=0,0,H1564/I1564)</f>
        <v>0.30952380952380953</v>
      </c>
    </row>
    <row r="1565">
      <c r="A1565" s="24" t="str">
        <v>2025-10</v>
      </c>
      <c r="B1565" s="24" t="str">
        <v>비교 반영</v>
      </c>
      <c r="C1565" s="24" t="str">
        <v>하남시</v>
      </c>
      <c r="D1565" s="24" t="str">
        <v>상가</v>
      </c>
      <c r="E1565" s="26">
        <v>14</v>
      </c>
      <c r="F1565" s="26">
        <v>14</v>
      </c>
      <c r="G1565" s="26">
        <v>0</v>
      </c>
      <c r="H1565" s="26">
        <v>0</v>
      </c>
      <c r="I1565" s="26">
        <f>G1565+H1565</f>
        <v>0</v>
      </c>
      <c r="J1565" s="26">
        <f>SUM(F1565:H1565)</f>
        <v>14</v>
      </c>
      <c r="K1565" s="26">
        <f>E1565-J1565</f>
        <v>0</v>
      </c>
      <c r="L1565" s="27">
        <v>4777080000</v>
      </c>
      <c r="M1565" s="45">
        <v>862.27</v>
      </c>
      <c r="N1565" s="27">
        <v>341220000</v>
      </c>
      <c r="O1565" s="27">
        <v>18314448</v>
      </c>
      <c r="P1565" s="37">
        <f>IF(I1565=0,0,H1565/I1565)</f>
        <v>0</v>
      </c>
    </row>
    <row r="1566">
      <c r="A1566" s="24" t="str">
        <v>2025-10</v>
      </c>
      <c r="B1566" s="24" t="str">
        <v>비교 반영</v>
      </c>
      <c r="C1566" s="24" t="str">
        <v>하남시</v>
      </c>
      <c r="D1566" s="24" t="str">
        <v>아파트 매매</v>
      </c>
      <c r="E1566" s="26">
        <v>595</v>
      </c>
      <c r="F1566" s="26">
        <v>595</v>
      </c>
      <c r="G1566" s="26">
        <v>0</v>
      </c>
      <c r="H1566" s="26">
        <v>0</v>
      </c>
      <c r="I1566" s="26">
        <f>G1566+H1566</f>
        <v>0</v>
      </c>
      <c r="J1566" s="26">
        <f>SUM(F1566:H1566)</f>
        <v>595</v>
      </c>
      <c r="K1566" s="26">
        <f>E1566-J1566</f>
        <v>0</v>
      </c>
      <c r="L1566" s="27">
        <v>632015540000</v>
      </c>
      <c r="M1566" s="45">
        <v>49103.706</v>
      </c>
      <c r="N1566" s="27">
        <v>1062210992</v>
      </c>
      <c r="O1566" s="27">
        <v>42548876</v>
      </c>
      <c r="P1566" s="37">
        <f>IF(I1566=0,0,H1566/I1566)</f>
        <v>0</v>
      </c>
    </row>
    <row r="1567">
      <c r="A1567" s="24" t="str">
        <v>2025-10</v>
      </c>
      <c r="B1567" s="24" t="str">
        <v>비교 반영</v>
      </c>
      <c r="C1567" s="24" t="str">
        <v>하남시</v>
      </c>
      <c r="D1567" s="24" t="str">
        <v>아파트 전월세</v>
      </c>
      <c r="E1567" s="26">
        <v>746</v>
      </c>
      <c r="F1567" s="26">
        <v>0</v>
      </c>
      <c r="G1567" s="26">
        <v>453</v>
      </c>
      <c r="H1567" s="26">
        <v>293</v>
      </c>
      <c r="I1567" s="26">
        <f>G1567+H1567</f>
        <v>746</v>
      </c>
      <c r="J1567" s="26">
        <f>SUM(F1567:H1567)</f>
        <v>746</v>
      </c>
      <c r="K1567" s="26">
        <f>E1567-J1567</f>
        <v>0</v>
      </c>
      <c r="L1567" s="27">
        <v>320915010000</v>
      </c>
      <c r="M1567" s="45">
        <v>56249.672</v>
      </c>
      <c r="N1567" s="27">
        <v>430180979</v>
      </c>
      <c r="O1567" s="27">
        <v>18860128</v>
      </c>
      <c r="P1567" s="37">
        <f>IF(I1567=0,0,H1567/I1567)</f>
        <v>0.39276139410187666</v>
      </c>
    </row>
    <row r="1568">
      <c r="A1568" s="24" t="str">
        <v>2025-10</v>
      </c>
      <c r="B1568" s="24" t="str">
        <v>비교 반영</v>
      </c>
      <c r="C1568" s="24" t="str">
        <v>하남시</v>
      </c>
      <c r="D1568" s="24" t="str">
        <v>오피스텔 매매</v>
      </c>
      <c r="E1568" s="26">
        <v>73</v>
      </c>
      <c r="F1568" s="26">
        <v>73</v>
      </c>
      <c r="G1568" s="26">
        <v>0</v>
      </c>
      <c r="H1568" s="26">
        <v>0</v>
      </c>
      <c r="I1568" s="26">
        <f>G1568+H1568</f>
        <v>0</v>
      </c>
      <c r="J1568" s="26">
        <f>SUM(F1568:H1568)</f>
        <v>73</v>
      </c>
      <c r="K1568" s="26">
        <f>E1568-J1568</f>
        <v>0</v>
      </c>
      <c r="L1568" s="27">
        <v>29541000000</v>
      </c>
      <c r="M1568" s="45">
        <v>3370.313</v>
      </c>
      <c r="N1568" s="27">
        <v>404671233</v>
      </c>
      <c r="O1568" s="27">
        <v>28975408</v>
      </c>
      <c r="P1568" s="37">
        <f>IF(I1568=0,0,H1568/I1568)</f>
        <v>0</v>
      </c>
    </row>
    <row r="1569">
      <c r="A1569" s="24" t="str">
        <v>2025-10</v>
      </c>
      <c r="B1569" s="24" t="str">
        <v>비교 반영</v>
      </c>
      <c r="C1569" s="24" t="str">
        <v>하남시</v>
      </c>
      <c r="D1569" s="24" t="str">
        <v>오피스텔 전월세</v>
      </c>
      <c r="E1569" s="26">
        <v>711</v>
      </c>
      <c r="F1569" s="26">
        <v>0</v>
      </c>
      <c r="G1569" s="26">
        <v>120</v>
      </c>
      <c r="H1569" s="26">
        <v>591</v>
      </c>
      <c r="I1569" s="26">
        <f>G1569+H1569</f>
        <v>711</v>
      </c>
      <c r="J1569" s="26">
        <f>SUM(F1569:H1569)</f>
        <v>711</v>
      </c>
      <c r="K1569" s="26">
        <f>E1569-J1569</f>
        <v>0</v>
      </c>
      <c r="L1569" s="27">
        <v>63303780000</v>
      </c>
      <c r="M1569" s="45">
        <v>20199.39</v>
      </c>
      <c r="N1569" s="27">
        <v>89034852</v>
      </c>
      <c r="O1569" s="27">
        <v>10360149</v>
      </c>
      <c r="P1569" s="37">
        <f>IF(I1569=0,0,H1569/I1569)</f>
        <v>0.8312236286919831</v>
      </c>
    </row>
    <row r="1570">
      <c r="A1570" s="24" t="str">
        <v>2025-10</v>
      </c>
      <c r="B1570" s="24" t="str">
        <v>비교 반영</v>
      </c>
      <c r="C1570" s="24" t="str">
        <v>하남시</v>
      </c>
      <c r="D1570" s="24" t="str">
        <v>토지</v>
      </c>
      <c r="E1570" s="26">
        <v>102</v>
      </c>
      <c r="F1570" s="26">
        <v>102</v>
      </c>
      <c r="G1570" s="26">
        <v>0</v>
      </c>
      <c r="H1570" s="26">
        <v>0</v>
      </c>
      <c r="I1570" s="26">
        <f>G1570+H1570</f>
        <v>0</v>
      </c>
      <c r="J1570" s="26">
        <f>SUM(F1570:H1570)</f>
        <v>102</v>
      </c>
      <c r="K1570" s="26">
        <f>E1570-J1570</f>
        <v>0</v>
      </c>
      <c r="L1570" s="27">
        <v>33659920000</v>
      </c>
      <c r="M1570" s="45">
        <v>38389.1</v>
      </c>
      <c r="N1570" s="27">
        <v>329999216</v>
      </c>
      <c r="O1570" s="27">
        <v>2898543</v>
      </c>
      <c r="P1570" s="37">
        <f>IF(I1570=0,0,H1570/I1570)</f>
        <v>0</v>
      </c>
    </row>
    <row r="1571">
      <c r="A1571" s="24" t="str">
        <v>2025-10</v>
      </c>
      <c r="B1571" s="24" t="str">
        <v>비교 반영</v>
      </c>
      <c r="C1571" s="24" t="str">
        <v>화성시 동탄구</v>
      </c>
      <c r="D1571" s="24" t="str">
        <v>공장창고</v>
      </c>
      <c r="E1571" s="26">
        <v>16</v>
      </c>
      <c r="F1571" s="26">
        <v>16</v>
      </c>
      <c r="G1571" s="26">
        <v>0</v>
      </c>
      <c r="H1571" s="26">
        <v>0</v>
      </c>
      <c r="I1571" s="26">
        <f>G1571+H1571</f>
        <v>0</v>
      </c>
      <c r="J1571" s="26">
        <f>SUM(F1571:H1571)</f>
        <v>16</v>
      </c>
      <c r="K1571" s="26">
        <f>E1571-J1571</f>
        <v>0</v>
      </c>
      <c r="L1571" s="27">
        <v>4864000000</v>
      </c>
      <c r="M1571" s="45">
        <v>1176.02</v>
      </c>
      <c r="N1571" s="27">
        <v>304000000</v>
      </c>
      <c r="O1571" s="27">
        <v>13672674</v>
      </c>
      <c r="P1571" s="37">
        <f>IF(I1571=0,0,H1571/I1571)</f>
        <v>0</v>
      </c>
    </row>
    <row r="1572">
      <c r="A1572" s="24" t="str">
        <v>2025-10</v>
      </c>
      <c r="B1572" s="24" t="str">
        <v>비교 반영</v>
      </c>
      <c r="C1572" s="24" t="str">
        <v>화성시 동탄구</v>
      </c>
      <c r="D1572" s="24" t="str">
        <v>다가구 매매</v>
      </c>
      <c r="E1572" s="26">
        <v>4</v>
      </c>
      <c r="F1572" s="26">
        <v>4</v>
      </c>
      <c r="G1572" s="26">
        <v>0</v>
      </c>
      <c r="H1572" s="26">
        <v>0</v>
      </c>
      <c r="I1572" s="26">
        <f>G1572+H1572</f>
        <v>0</v>
      </c>
      <c r="J1572" s="26">
        <f>SUM(F1572:H1572)</f>
        <v>4</v>
      </c>
      <c r="K1572" s="26">
        <f>E1572-J1572</f>
        <v>0</v>
      </c>
      <c r="L1572" s="27">
        <v>5890000000</v>
      </c>
      <c r="M1572" s="45">
        <v>1555.55</v>
      </c>
      <c r="N1572" s="27">
        <v>1472500000</v>
      </c>
      <c r="O1572" s="27">
        <v>12517163</v>
      </c>
      <c r="P1572" s="37">
        <f>IF(I1572=0,0,H1572/I1572)</f>
        <v>0</v>
      </c>
    </row>
    <row r="1573">
      <c r="A1573" s="24" t="str">
        <v>2025-10</v>
      </c>
      <c r="B1573" s="24" t="str">
        <v>비교 반영</v>
      </c>
      <c r="C1573" s="24" t="str">
        <v>화성시 동탄구</v>
      </c>
      <c r="D1573" s="24" t="str">
        <v>다가구 전월세</v>
      </c>
      <c r="E1573" s="26">
        <v>167</v>
      </c>
      <c r="F1573" s="26">
        <v>0</v>
      </c>
      <c r="G1573" s="26">
        <v>51</v>
      </c>
      <c r="H1573" s="26">
        <v>116</v>
      </c>
      <c r="I1573" s="26">
        <f>G1573+H1573</f>
        <v>167</v>
      </c>
      <c r="J1573" s="26">
        <f>SUM(F1573:H1573)</f>
        <v>167</v>
      </c>
      <c r="K1573" s="26">
        <f>E1573-J1573</f>
        <v>0</v>
      </c>
      <c r="L1573" s="27">
        <v>13340900000</v>
      </c>
      <c r="M1573" s="45">
        <v>10511.688</v>
      </c>
      <c r="N1573" s="27">
        <v>79885629</v>
      </c>
      <c r="O1573" s="27">
        <v>4195534</v>
      </c>
      <c r="P1573" s="37">
        <f>IF(I1573=0,0,H1573/I1573)</f>
        <v>0.6946107784431138</v>
      </c>
    </row>
    <row r="1574">
      <c r="A1574" s="24" t="str">
        <v>2025-10</v>
      </c>
      <c r="B1574" s="24" t="str">
        <v>비교 반영</v>
      </c>
      <c r="C1574" s="24" t="str">
        <v>화성시 동탄구</v>
      </c>
      <c r="D1574" s="24" t="str">
        <v>다세대 매매</v>
      </c>
      <c r="E1574" s="26">
        <v>4</v>
      </c>
      <c r="F1574" s="26">
        <v>4</v>
      </c>
      <c r="G1574" s="26">
        <v>0</v>
      </c>
      <c r="H1574" s="26">
        <v>0</v>
      </c>
      <c r="I1574" s="26">
        <f>G1574+H1574</f>
        <v>0</v>
      </c>
      <c r="J1574" s="26">
        <f>SUM(F1574:H1574)</f>
        <v>4</v>
      </c>
      <c r="K1574" s="26">
        <f>E1574-J1574</f>
        <v>0</v>
      </c>
      <c r="L1574" s="27">
        <v>1914000000</v>
      </c>
      <c r="M1574" s="45">
        <v>339.619</v>
      </c>
      <c r="N1574" s="27">
        <v>478500000</v>
      </c>
      <c r="O1574" s="27">
        <v>18630502</v>
      </c>
      <c r="P1574" s="37">
        <f>IF(I1574=0,0,H1574/I1574)</f>
        <v>0</v>
      </c>
    </row>
    <row r="1575">
      <c r="A1575" s="24" t="str">
        <v>2025-10</v>
      </c>
      <c r="B1575" s="24" t="str">
        <v>비교 반영</v>
      </c>
      <c r="C1575" s="24" t="str">
        <v>화성시 동탄구</v>
      </c>
      <c r="D1575" s="24" t="str">
        <v>다세대 전월세</v>
      </c>
      <c r="E1575" s="26">
        <v>14</v>
      </c>
      <c r="F1575" s="26">
        <v>0</v>
      </c>
      <c r="G1575" s="26">
        <v>3</v>
      </c>
      <c r="H1575" s="26">
        <v>11</v>
      </c>
      <c r="I1575" s="26">
        <f>G1575+H1575</f>
        <v>14</v>
      </c>
      <c r="J1575" s="26">
        <f>SUM(F1575:H1575)</f>
        <v>14</v>
      </c>
      <c r="K1575" s="26">
        <f>E1575-J1575</f>
        <v>0</v>
      </c>
      <c r="L1575" s="27">
        <v>2820000000</v>
      </c>
      <c r="M1575" s="45">
        <v>1203.574</v>
      </c>
      <c r="N1575" s="27">
        <v>201428571</v>
      </c>
      <c r="O1575" s="27">
        <v>7745526</v>
      </c>
      <c r="P1575" s="37">
        <f>IF(I1575=0,0,H1575/I1575)</f>
        <v>0.7857142857142857</v>
      </c>
    </row>
    <row r="1576">
      <c r="A1576" s="24" t="str">
        <v>2025-10</v>
      </c>
      <c r="B1576" s="24" t="str">
        <v>비교 반영</v>
      </c>
      <c r="C1576" s="24" t="str">
        <v>화성시 동탄구</v>
      </c>
      <c r="D1576" s="24" t="str">
        <v>상가</v>
      </c>
      <c r="E1576" s="26">
        <v>15</v>
      </c>
      <c r="F1576" s="26">
        <v>15</v>
      </c>
      <c r="G1576" s="26">
        <v>0</v>
      </c>
      <c r="H1576" s="26">
        <v>0</v>
      </c>
      <c r="I1576" s="26">
        <f>G1576+H1576</f>
        <v>0</v>
      </c>
      <c r="J1576" s="26">
        <f>SUM(F1576:H1576)</f>
        <v>15</v>
      </c>
      <c r="K1576" s="26">
        <f>E1576-J1576</f>
        <v>0</v>
      </c>
      <c r="L1576" s="27">
        <v>4629400000</v>
      </c>
      <c r="M1576" s="45">
        <v>785.76</v>
      </c>
      <c r="N1576" s="27">
        <v>308626667</v>
      </c>
      <c r="O1576" s="27">
        <v>19476432</v>
      </c>
      <c r="P1576" s="37">
        <f>IF(I1576=0,0,H1576/I1576)</f>
        <v>0</v>
      </c>
    </row>
    <row r="1577">
      <c r="A1577" s="24" t="str">
        <v>2025-10</v>
      </c>
      <c r="B1577" s="24" t="str">
        <v>비교 반영</v>
      </c>
      <c r="C1577" s="24" t="str">
        <v>화성시 동탄구</v>
      </c>
      <c r="D1577" s="24" t="str">
        <v>아파트 매매</v>
      </c>
      <c r="E1577" s="26">
        <v>1048</v>
      </c>
      <c r="F1577" s="26">
        <v>1048</v>
      </c>
      <c r="G1577" s="26">
        <v>0</v>
      </c>
      <c r="H1577" s="26">
        <v>0</v>
      </c>
      <c r="I1577" s="26">
        <f>G1577+H1577</f>
        <v>0</v>
      </c>
      <c r="J1577" s="26">
        <f>SUM(F1577:H1577)</f>
        <v>1048</v>
      </c>
      <c r="K1577" s="26">
        <f>E1577-J1577</f>
        <v>0</v>
      </c>
      <c r="L1577" s="27">
        <v>814856500000</v>
      </c>
      <c r="M1577" s="45">
        <v>82878.474</v>
      </c>
      <c r="N1577" s="27">
        <v>777534828</v>
      </c>
      <c r="O1577" s="27">
        <v>32502292</v>
      </c>
      <c r="P1577" s="37">
        <f>IF(I1577=0,0,H1577/I1577)</f>
        <v>0</v>
      </c>
    </row>
    <row r="1578">
      <c r="A1578" s="24" t="str">
        <v>2025-10</v>
      </c>
      <c r="B1578" s="24" t="str">
        <v>비교 반영</v>
      </c>
      <c r="C1578" s="24" t="str">
        <v>화성시 동탄구</v>
      </c>
      <c r="D1578" s="24" t="str">
        <v>아파트 전월세</v>
      </c>
      <c r="E1578" s="26">
        <v>1133</v>
      </c>
      <c r="F1578" s="26">
        <v>0</v>
      </c>
      <c r="G1578" s="26">
        <v>489</v>
      </c>
      <c r="H1578" s="26">
        <v>644</v>
      </c>
      <c r="I1578" s="26">
        <f>G1578+H1578</f>
        <v>1133</v>
      </c>
      <c r="J1578" s="26">
        <f>SUM(F1578:H1578)</f>
        <v>1133</v>
      </c>
      <c r="K1578" s="26">
        <f>E1578-J1578</f>
        <v>0</v>
      </c>
      <c r="L1578" s="27">
        <v>247911630000</v>
      </c>
      <c r="M1578" s="45">
        <v>80137.367</v>
      </c>
      <c r="N1578" s="27">
        <v>218809912</v>
      </c>
      <c r="O1578" s="27">
        <v>10226722</v>
      </c>
      <c r="P1578" s="37">
        <f>IF(I1578=0,0,H1578/I1578)</f>
        <v>0.5684024713150927</v>
      </c>
    </row>
    <row r="1579">
      <c r="A1579" s="24" t="str">
        <v>2025-10</v>
      </c>
      <c r="B1579" s="24" t="str">
        <v>비교 반영</v>
      </c>
      <c r="C1579" s="24" t="str">
        <v>화성시 동탄구</v>
      </c>
      <c r="D1579" s="24" t="str">
        <v>오피스텔 매매</v>
      </c>
      <c r="E1579" s="26">
        <v>37</v>
      </c>
      <c r="F1579" s="26">
        <v>37</v>
      </c>
      <c r="G1579" s="26">
        <v>0</v>
      </c>
      <c r="H1579" s="26">
        <v>0</v>
      </c>
      <c r="I1579" s="26">
        <f>G1579+H1579</f>
        <v>0</v>
      </c>
      <c r="J1579" s="26">
        <f>SUM(F1579:H1579)</f>
        <v>37</v>
      </c>
      <c r="K1579" s="26">
        <f>E1579-J1579</f>
        <v>0</v>
      </c>
      <c r="L1579" s="27">
        <v>5204350000</v>
      </c>
      <c r="M1579" s="45">
        <v>1015.69</v>
      </c>
      <c r="N1579" s="27">
        <v>140658108</v>
      </c>
      <c r="O1579" s="27">
        <v>16938694</v>
      </c>
      <c r="P1579" s="37">
        <f>IF(I1579=0,0,H1579/I1579)</f>
        <v>0</v>
      </c>
    </row>
    <row r="1580">
      <c r="A1580" s="24" t="str">
        <v>2025-10</v>
      </c>
      <c r="B1580" s="24" t="str">
        <v>비교 반영</v>
      </c>
      <c r="C1580" s="24" t="str">
        <v>화성시 동탄구</v>
      </c>
      <c r="D1580" s="24" t="str">
        <v>오피스텔 전월세</v>
      </c>
      <c r="E1580" s="26">
        <v>409</v>
      </c>
      <c r="F1580" s="26">
        <v>0</v>
      </c>
      <c r="G1580" s="26">
        <v>125</v>
      </c>
      <c r="H1580" s="26">
        <v>284</v>
      </c>
      <c r="I1580" s="26">
        <f>G1580+H1580</f>
        <v>409</v>
      </c>
      <c r="J1580" s="26">
        <f>SUM(F1580:H1580)</f>
        <v>409</v>
      </c>
      <c r="K1580" s="26">
        <f>E1580-J1580</f>
        <v>0</v>
      </c>
      <c r="L1580" s="27">
        <v>33052510000</v>
      </c>
      <c r="M1580" s="45">
        <v>12524.5</v>
      </c>
      <c r="N1580" s="27">
        <v>80812983</v>
      </c>
      <c r="O1580" s="27">
        <v>8724060</v>
      </c>
      <c r="P1580" s="37">
        <f>IF(I1580=0,0,H1580/I1580)</f>
        <v>0.6943765281173594</v>
      </c>
    </row>
    <row r="1581">
      <c r="A1581" s="24" t="str">
        <v>2025-10</v>
      </c>
      <c r="B1581" s="24" t="str">
        <v>비교 반영</v>
      </c>
      <c r="C1581" s="24" t="str">
        <v>화성시 동탄구</v>
      </c>
      <c r="D1581" s="24" t="str">
        <v>토지</v>
      </c>
      <c r="E1581" s="26">
        <v>14</v>
      </c>
      <c r="F1581" s="26">
        <v>14</v>
      </c>
      <c r="G1581" s="26">
        <v>0</v>
      </c>
      <c r="H1581" s="26">
        <v>0</v>
      </c>
      <c r="I1581" s="26">
        <f>G1581+H1581</f>
        <v>0</v>
      </c>
      <c r="J1581" s="26">
        <f>SUM(F1581:H1581)</f>
        <v>14</v>
      </c>
      <c r="K1581" s="26">
        <f>E1581-J1581</f>
        <v>0</v>
      </c>
      <c r="L1581" s="27">
        <v>24292500000</v>
      </c>
      <c r="M1581" s="45">
        <v>8128.39</v>
      </c>
      <c r="N1581" s="27">
        <v>1735178571</v>
      </c>
      <c r="O1581" s="27">
        <v>9879666</v>
      </c>
      <c r="P1581" s="37">
        <f>IF(I1581=0,0,H1581/I1581)</f>
        <v>0</v>
      </c>
    </row>
    <row r="1582">
      <c r="A1582" s="24" t="str">
        <v>2025-10</v>
      </c>
      <c r="B1582" s="24" t="str">
        <v>비교 반영</v>
      </c>
      <c r="C1582" s="24" t="str">
        <v>화성시 만세구</v>
      </c>
      <c r="D1582" s="24" t="str">
        <v>공장창고</v>
      </c>
      <c r="E1582" s="26">
        <v>9</v>
      </c>
      <c r="F1582" s="26">
        <v>9</v>
      </c>
      <c r="G1582" s="26">
        <v>0</v>
      </c>
      <c r="H1582" s="26">
        <v>0</v>
      </c>
      <c r="I1582" s="26">
        <f>G1582+H1582</f>
        <v>0</v>
      </c>
      <c r="J1582" s="26">
        <f>SUM(F1582:H1582)</f>
        <v>9</v>
      </c>
      <c r="K1582" s="26">
        <f>E1582-J1582</f>
        <v>0</v>
      </c>
      <c r="L1582" s="27">
        <v>21759430000</v>
      </c>
      <c r="M1582" s="45">
        <v>6685.42</v>
      </c>
      <c r="N1582" s="27">
        <v>2417714444</v>
      </c>
      <c r="O1582" s="27">
        <v>10759533</v>
      </c>
      <c r="P1582" s="37">
        <f>IF(I1582=0,0,H1582/I1582)</f>
        <v>0</v>
      </c>
    </row>
    <row r="1583">
      <c r="A1583" s="24" t="str">
        <v>2025-10</v>
      </c>
      <c r="B1583" s="24" t="str">
        <v>비교 반영</v>
      </c>
      <c r="C1583" s="24" t="str">
        <v>화성시 만세구</v>
      </c>
      <c r="D1583" s="24" t="str">
        <v>다가구 매매</v>
      </c>
      <c r="E1583" s="26">
        <v>23</v>
      </c>
      <c r="F1583" s="26">
        <v>23</v>
      </c>
      <c r="G1583" s="26">
        <v>0</v>
      </c>
      <c r="H1583" s="26">
        <v>0</v>
      </c>
      <c r="I1583" s="26">
        <f>G1583+H1583</f>
        <v>0</v>
      </c>
      <c r="J1583" s="26">
        <f>SUM(F1583:H1583)</f>
        <v>23</v>
      </c>
      <c r="K1583" s="26">
        <f>E1583-J1583</f>
        <v>0</v>
      </c>
      <c r="L1583" s="27">
        <v>9848480000</v>
      </c>
      <c r="M1583" s="45">
        <v>3728.14</v>
      </c>
      <c r="N1583" s="27">
        <v>428194783</v>
      </c>
      <c r="O1583" s="27">
        <v>8732761</v>
      </c>
      <c r="P1583" s="37">
        <f>IF(I1583=0,0,H1583/I1583)</f>
        <v>0</v>
      </c>
    </row>
    <row r="1584">
      <c r="A1584" s="24" t="str">
        <v>2025-10</v>
      </c>
      <c r="B1584" s="24" t="str">
        <v>비교 반영</v>
      </c>
      <c r="C1584" s="24" t="str">
        <v>화성시 만세구</v>
      </c>
      <c r="D1584" s="24" t="str">
        <v>다가구 전월세</v>
      </c>
      <c r="E1584" s="26">
        <v>391</v>
      </c>
      <c r="F1584" s="26">
        <v>0</v>
      </c>
      <c r="G1584" s="26">
        <v>75</v>
      </c>
      <c r="H1584" s="26">
        <v>316</v>
      </c>
      <c r="I1584" s="26">
        <f>G1584+H1584</f>
        <v>391</v>
      </c>
      <c r="J1584" s="26">
        <f>SUM(F1584:H1584)</f>
        <v>391</v>
      </c>
      <c r="K1584" s="26">
        <f>E1584-J1584</f>
        <v>0</v>
      </c>
      <c r="L1584" s="27">
        <v>10831620000</v>
      </c>
      <c r="M1584" s="45">
        <v>16401.614</v>
      </c>
      <c r="N1584" s="27">
        <v>27702353</v>
      </c>
      <c r="O1584" s="27">
        <v>2183139</v>
      </c>
      <c r="P1584" s="37">
        <f>IF(I1584=0,0,H1584/I1584)</f>
        <v>0.8081841432225064</v>
      </c>
    </row>
    <row r="1585">
      <c r="A1585" s="24" t="str">
        <v>2025-10</v>
      </c>
      <c r="B1585" s="24" t="str">
        <v>비교 반영</v>
      </c>
      <c r="C1585" s="24" t="str">
        <v>화성시 만세구</v>
      </c>
      <c r="D1585" s="24" t="str">
        <v>다세대 매매</v>
      </c>
      <c r="E1585" s="26">
        <v>22</v>
      </c>
      <c r="F1585" s="26">
        <v>22</v>
      </c>
      <c r="G1585" s="26">
        <v>0</v>
      </c>
      <c r="H1585" s="26">
        <v>0</v>
      </c>
      <c r="I1585" s="26">
        <f>G1585+H1585</f>
        <v>0</v>
      </c>
      <c r="J1585" s="26">
        <f>SUM(F1585:H1585)</f>
        <v>22</v>
      </c>
      <c r="K1585" s="26">
        <f>E1585-J1585</f>
        <v>0</v>
      </c>
      <c r="L1585" s="27">
        <v>2263500000</v>
      </c>
      <c r="M1585" s="45">
        <v>1314.23</v>
      </c>
      <c r="N1585" s="27">
        <v>102886364</v>
      </c>
      <c r="O1585" s="27">
        <v>5693558</v>
      </c>
      <c r="P1585" s="37">
        <f>IF(I1585=0,0,H1585/I1585)</f>
        <v>0</v>
      </c>
    </row>
    <row r="1586">
      <c r="A1586" s="24" t="str">
        <v>2025-10</v>
      </c>
      <c r="B1586" s="24" t="str">
        <v>비교 반영</v>
      </c>
      <c r="C1586" s="24" t="str">
        <v>화성시 만세구</v>
      </c>
      <c r="D1586" s="24" t="str">
        <v>다세대 전월세</v>
      </c>
      <c r="E1586" s="26">
        <v>60</v>
      </c>
      <c r="F1586" s="26">
        <v>0</v>
      </c>
      <c r="G1586" s="26">
        <v>12</v>
      </c>
      <c r="H1586" s="26">
        <v>48</v>
      </c>
      <c r="I1586" s="26">
        <f>G1586+H1586</f>
        <v>60</v>
      </c>
      <c r="J1586" s="26">
        <f>SUM(F1586:H1586)</f>
        <v>60</v>
      </c>
      <c r="K1586" s="26">
        <f>E1586-J1586</f>
        <v>0</v>
      </c>
      <c r="L1586" s="27">
        <v>2986500000</v>
      </c>
      <c r="M1586" s="45">
        <v>3102.895</v>
      </c>
      <c r="N1586" s="27">
        <v>49775000</v>
      </c>
      <c r="O1586" s="27">
        <v>3181779</v>
      </c>
      <c r="P1586" s="37">
        <f>IF(I1586=0,0,H1586/I1586)</f>
        <v>0.8</v>
      </c>
    </row>
    <row r="1587">
      <c r="A1587" s="24" t="str">
        <v>2025-10</v>
      </c>
      <c r="B1587" s="24" t="str">
        <v>비교 반영</v>
      </c>
      <c r="C1587" s="24" t="str">
        <v>화성시 만세구</v>
      </c>
      <c r="D1587" s="24" t="str">
        <v>상가</v>
      </c>
      <c r="E1587" s="26">
        <v>26</v>
      </c>
      <c r="F1587" s="26">
        <v>26</v>
      </c>
      <c r="G1587" s="26">
        <v>0</v>
      </c>
      <c r="H1587" s="26">
        <v>0</v>
      </c>
      <c r="I1587" s="26">
        <f>G1587+H1587</f>
        <v>0</v>
      </c>
      <c r="J1587" s="26">
        <f>SUM(F1587:H1587)</f>
        <v>26</v>
      </c>
      <c r="K1587" s="26">
        <f>E1587-J1587</f>
        <v>0</v>
      </c>
      <c r="L1587" s="27">
        <v>29600010000</v>
      </c>
      <c r="M1587" s="45">
        <v>11912.45</v>
      </c>
      <c r="N1587" s="27">
        <v>1138461923</v>
      </c>
      <c r="O1587" s="27">
        <v>8214202</v>
      </c>
      <c r="P1587" s="37">
        <f>IF(I1587=0,0,H1587/I1587)</f>
        <v>0</v>
      </c>
    </row>
    <row r="1588">
      <c r="A1588" s="24" t="str">
        <v>2025-10</v>
      </c>
      <c r="B1588" s="24" t="str">
        <v>비교 반영</v>
      </c>
      <c r="C1588" s="24" t="str">
        <v>화성시 만세구</v>
      </c>
      <c r="D1588" s="24" t="str">
        <v>아파트 매매</v>
      </c>
      <c r="E1588" s="26">
        <v>114</v>
      </c>
      <c r="F1588" s="26">
        <v>114</v>
      </c>
      <c r="G1588" s="26">
        <v>0</v>
      </c>
      <c r="H1588" s="26">
        <v>0</v>
      </c>
      <c r="I1588" s="26">
        <f>G1588+H1588</f>
        <v>0</v>
      </c>
      <c r="J1588" s="26">
        <f>SUM(F1588:H1588)</f>
        <v>114</v>
      </c>
      <c r="K1588" s="26">
        <f>E1588-J1588</f>
        <v>0</v>
      </c>
      <c r="L1588" s="27">
        <v>42760000000</v>
      </c>
      <c r="M1588" s="45">
        <v>8901.544</v>
      </c>
      <c r="N1588" s="27">
        <v>375087719</v>
      </c>
      <c r="O1588" s="27">
        <v>15879870</v>
      </c>
      <c r="P1588" s="37">
        <f>IF(I1588=0,0,H1588/I1588)</f>
        <v>0</v>
      </c>
    </row>
    <row r="1589">
      <c r="A1589" s="24" t="str">
        <v>2025-10</v>
      </c>
      <c r="B1589" s="24" t="str">
        <v>비교 반영</v>
      </c>
      <c r="C1589" s="24" t="str">
        <v>화성시 만세구</v>
      </c>
      <c r="D1589" s="24" t="str">
        <v>아파트 전월세</v>
      </c>
      <c r="E1589" s="26">
        <v>433</v>
      </c>
      <c r="F1589" s="26">
        <v>0</v>
      </c>
      <c r="G1589" s="26">
        <v>260</v>
      </c>
      <c r="H1589" s="26">
        <v>173</v>
      </c>
      <c r="I1589" s="26">
        <f>G1589+H1589</f>
        <v>433</v>
      </c>
      <c r="J1589" s="26">
        <f>SUM(F1589:H1589)</f>
        <v>433</v>
      </c>
      <c r="K1589" s="26">
        <f>E1589-J1589</f>
        <v>0</v>
      </c>
      <c r="L1589" s="27">
        <v>64487090000</v>
      </c>
      <c r="M1589" s="45">
        <v>30189.913</v>
      </c>
      <c r="N1589" s="27">
        <v>148930924</v>
      </c>
      <c r="O1589" s="27">
        <v>7061314</v>
      </c>
      <c r="P1589" s="37">
        <f>IF(I1589=0,0,H1589/I1589)</f>
        <v>0.3995381062355658</v>
      </c>
    </row>
    <row r="1590">
      <c r="A1590" s="24" t="str">
        <v>2025-10</v>
      </c>
      <c r="B1590" s="24" t="str">
        <v>비교 반영</v>
      </c>
      <c r="C1590" s="24" t="str">
        <v>화성시 만세구</v>
      </c>
      <c r="D1590" s="24" t="str">
        <v>오피스텔 매매</v>
      </c>
      <c r="E1590" s="26">
        <v>12</v>
      </c>
      <c r="F1590" s="26">
        <v>12</v>
      </c>
      <c r="G1590" s="26">
        <v>0</v>
      </c>
      <c r="H1590" s="26">
        <v>0</v>
      </c>
      <c r="I1590" s="26">
        <f>G1590+H1590</f>
        <v>0</v>
      </c>
      <c r="J1590" s="26">
        <f>SUM(F1590:H1590)</f>
        <v>12</v>
      </c>
      <c r="K1590" s="26">
        <f>E1590-J1590</f>
        <v>0</v>
      </c>
      <c r="L1590" s="27">
        <v>1101500000</v>
      </c>
      <c r="M1590" s="45">
        <v>398.36</v>
      </c>
      <c r="N1590" s="27">
        <v>91791667</v>
      </c>
      <c r="O1590" s="27">
        <v>9140783</v>
      </c>
      <c r="P1590" s="37">
        <f>IF(I1590=0,0,H1590/I1590)</f>
        <v>0</v>
      </c>
    </row>
    <row r="1591">
      <c r="A1591" s="24" t="str">
        <v>2025-10</v>
      </c>
      <c r="B1591" s="24" t="str">
        <v>비교 반영</v>
      </c>
      <c r="C1591" s="24" t="str">
        <v>화성시 만세구</v>
      </c>
      <c r="D1591" s="24" t="str">
        <v>오피스텔 전월세</v>
      </c>
      <c r="E1591" s="26">
        <v>45</v>
      </c>
      <c r="F1591" s="26">
        <v>0</v>
      </c>
      <c r="G1591" s="26">
        <v>3</v>
      </c>
      <c r="H1591" s="26">
        <v>42</v>
      </c>
      <c r="I1591" s="26">
        <f>G1591+H1591</f>
        <v>45</v>
      </c>
      <c r="J1591" s="26">
        <f>SUM(F1591:H1591)</f>
        <v>45</v>
      </c>
      <c r="K1591" s="26">
        <f>E1591-J1591</f>
        <v>0</v>
      </c>
      <c r="L1591" s="27">
        <v>550000000</v>
      </c>
      <c r="M1591" s="45">
        <v>1317.7</v>
      </c>
      <c r="N1591" s="27">
        <v>12222222</v>
      </c>
      <c r="O1591" s="27">
        <v>1379815</v>
      </c>
      <c r="P1591" s="37">
        <f>IF(I1591=0,0,H1591/I1591)</f>
        <v>0.9333333333333333</v>
      </c>
    </row>
    <row r="1592">
      <c r="A1592" s="24" t="str">
        <v>2025-10</v>
      </c>
      <c r="B1592" s="24" t="str">
        <v>비교 반영</v>
      </c>
      <c r="C1592" s="24" t="str">
        <v>화성시 만세구</v>
      </c>
      <c r="D1592" s="24" t="str">
        <v>토지</v>
      </c>
      <c r="E1592" s="26">
        <v>668</v>
      </c>
      <c r="F1592" s="26">
        <v>668</v>
      </c>
      <c r="G1592" s="26">
        <v>0</v>
      </c>
      <c r="H1592" s="26">
        <v>0</v>
      </c>
      <c r="I1592" s="26">
        <f>G1592+H1592</f>
        <v>0</v>
      </c>
      <c r="J1592" s="26">
        <f>SUM(F1592:H1592)</f>
        <v>668</v>
      </c>
      <c r="K1592" s="26">
        <f>E1592-J1592</f>
        <v>0</v>
      </c>
      <c r="L1592" s="27">
        <v>110366180000</v>
      </c>
      <c r="M1592" s="45">
        <v>393061.1</v>
      </c>
      <c r="N1592" s="27">
        <v>165218832</v>
      </c>
      <c r="O1592" s="27">
        <v>928219</v>
      </c>
      <c r="P1592" s="37">
        <f>IF(I1592=0,0,H1592/I1592)</f>
        <v>0</v>
      </c>
    </row>
    <row r="1593">
      <c r="A1593" s="24" t="str">
        <v>2025-10</v>
      </c>
      <c r="B1593" s="24" t="str">
        <v>비교 반영</v>
      </c>
      <c r="C1593" s="24" t="str">
        <v>화성시 병점구</v>
      </c>
      <c r="D1593" s="24" t="str">
        <v>공장창고</v>
      </c>
      <c r="E1593" s="26">
        <v>1</v>
      </c>
      <c r="F1593" s="26">
        <v>1</v>
      </c>
      <c r="G1593" s="26">
        <v>0</v>
      </c>
      <c r="H1593" s="26">
        <v>0</v>
      </c>
      <c r="I1593" s="26">
        <f>G1593+H1593</f>
        <v>0</v>
      </c>
      <c r="J1593" s="26">
        <f>SUM(F1593:H1593)</f>
        <v>1</v>
      </c>
      <c r="K1593" s="26">
        <f>E1593-J1593</f>
        <v>0</v>
      </c>
      <c r="L1593" s="27">
        <v>2651000000</v>
      </c>
      <c r="M1593" s="45">
        <v>198</v>
      </c>
      <c r="N1593" s="27">
        <v>2651000000</v>
      </c>
      <c r="O1593" s="27">
        <v>44260788</v>
      </c>
      <c r="P1593" s="37">
        <f>IF(I1593=0,0,H1593/I1593)</f>
        <v>0</v>
      </c>
    </row>
    <row r="1594">
      <c r="A1594" s="24" t="str">
        <v>2025-10</v>
      </c>
      <c r="B1594" s="24" t="str">
        <v>비교 반영</v>
      </c>
      <c r="C1594" s="24" t="str">
        <v>화성시 병점구</v>
      </c>
      <c r="D1594" s="24" t="str">
        <v>다가구 전월세</v>
      </c>
      <c r="E1594" s="26">
        <v>92</v>
      </c>
      <c r="F1594" s="26">
        <v>0</v>
      </c>
      <c r="G1594" s="26">
        <v>18</v>
      </c>
      <c r="H1594" s="26">
        <v>74</v>
      </c>
      <c r="I1594" s="26">
        <f>G1594+H1594</f>
        <v>92</v>
      </c>
      <c r="J1594" s="26">
        <f>SUM(F1594:H1594)</f>
        <v>92</v>
      </c>
      <c r="K1594" s="26">
        <f>E1594-J1594</f>
        <v>0</v>
      </c>
      <c r="L1594" s="27">
        <v>2080370000</v>
      </c>
      <c r="M1594" s="45">
        <v>3008.995</v>
      </c>
      <c r="N1594" s="27">
        <v>22612717</v>
      </c>
      <c r="O1594" s="27">
        <v>2285566</v>
      </c>
      <c r="P1594" s="37">
        <f>IF(I1594=0,0,H1594/I1594)</f>
        <v>0.8043478260869565</v>
      </c>
    </row>
    <row r="1595">
      <c r="A1595" s="24" t="str">
        <v>2025-10</v>
      </c>
      <c r="B1595" s="24" t="str">
        <v>비교 반영</v>
      </c>
      <c r="C1595" s="24" t="str">
        <v>화성시 병점구</v>
      </c>
      <c r="D1595" s="24" t="str">
        <v>다세대 매매</v>
      </c>
      <c r="E1595" s="26">
        <v>54</v>
      </c>
      <c r="F1595" s="26">
        <v>54</v>
      </c>
      <c r="G1595" s="26">
        <v>0</v>
      </c>
      <c r="H1595" s="26">
        <v>0</v>
      </c>
      <c r="I1595" s="26">
        <f>G1595+H1595</f>
        <v>0</v>
      </c>
      <c r="J1595" s="26">
        <f>SUM(F1595:H1595)</f>
        <v>54</v>
      </c>
      <c r="K1595" s="26">
        <f>E1595-J1595</f>
        <v>0</v>
      </c>
      <c r="L1595" s="27">
        <v>16830500000</v>
      </c>
      <c r="M1595" s="45">
        <v>3750.54</v>
      </c>
      <c r="N1595" s="27">
        <v>311675926</v>
      </c>
      <c r="O1595" s="27">
        <v>14834668</v>
      </c>
      <c r="P1595" s="37">
        <f>IF(I1595=0,0,H1595/I1595)</f>
        <v>0</v>
      </c>
    </row>
    <row r="1596">
      <c r="A1596" s="24" t="str">
        <v>2025-10</v>
      </c>
      <c r="B1596" s="24" t="str">
        <v>비교 반영</v>
      </c>
      <c r="C1596" s="24" t="str">
        <v>화성시 병점구</v>
      </c>
      <c r="D1596" s="24" t="str">
        <v>다세대 전월세</v>
      </c>
      <c r="E1596" s="26">
        <v>98</v>
      </c>
      <c r="F1596" s="26">
        <v>0</v>
      </c>
      <c r="G1596" s="26">
        <v>20</v>
      </c>
      <c r="H1596" s="26">
        <v>78</v>
      </c>
      <c r="I1596" s="26">
        <f>G1596+H1596</f>
        <v>98</v>
      </c>
      <c r="J1596" s="26">
        <f>SUM(F1596:H1596)</f>
        <v>98</v>
      </c>
      <c r="K1596" s="26">
        <f>E1596-J1596</f>
        <v>0</v>
      </c>
      <c r="L1596" s="27">
        <v>3912980000</v>
      </c>
      <c r="M1596" s="45">
        <v>2961.997</v>
      </c>
      <c r="N1596" s="27">
        <v>39928367</v>
      </c>
      <c r="O1596" s="27">
        <v>4367145</v>
      </c>
      <c r="P1596" s="37">
        <f>IF(I1596=0,0,H1596/I1596)</f>
        <v>0.7959183673469388</v>
      </c>
    </row>
    <row r="1597">
      <c r="A1597" s="24" t="str">
        <v>2025-10</v>
      </c>
      <c r="B1597" s="24" t="str">
        <v>비교 반영</v>
      </c>
      <c r="C1597" s="24" t="str">
        <v>화성시 병점구</v>
      </c>
      <c r="D1597" s="24" t="str">
        <v>상가</v>
      </c>
      <c r="E1597" s="26">
        <v>6</v>
      </c>
      <c r="F1597" s="26">
        <v>6</v>
      </c>
      <c r="G1597" s="26">
        <v>0</v>
      </c>
      <c r="H1597" s="26">
        <v>0</v>
      </c>
      <c r="I1597" s="26">
        <f>G1597+H1597</f>
        <v>0</v>
      </c>
      <c r="J1597" s="26">
        <f>SUM(F1597:H1597)</f>
        <v>6</v>
      </c>
      <c r="K1597" s="26">
        <f>E1597-J1597</f>
        <v>0</v>
      </c>
      <c r="L1597" s="27">
        <v>1339000000</v>
      </c>
      <c r="M1597" s="45">
        <v>831.86</v>
      </c>
      <c r="N1597" s="27">
        <v>223166667</v>
      </c>
      <c r="O1597" s="27">
        <v>5321143</v>
      </c>
      <c r="P1597" s="37">
        <f>IF(I1597=0,0,H1597/I1597)</f>
        <v>0</v>
      </c>
    </row>
    <row r="1598">
      <c r="A1598" s="24" t="str">
        <v>2025-10</v>
      </c>
      <c r="B1598" s="24" t="str">
        <v>비교 반영</v>
      </c>
      <c r="C1598" s="24" t="str">
        <v>화성시 병점구</v>
      </c>
      <c r="D1598" s="24" t="str">
        <v>아파트 매매</v>
      </c>
      <c r="E1598" s="26">
        <v>238</v>
      </c>
      <c r="F1598" s="26">
        <v>238</v>
      </c>
      <c r="G1598" s="26">
        <v>0</v>
      </c>
      <c r="H1598" s="26">
        <v>0</v>
      </c>
      <c r="I1598" s="26">
        <f>G1598+H1598</f>
        <v>0</v>
      </c>
      <c r="J1598" s="26">
        <f>SUM(F1598:H1598)</f>
        <v>238</v>
      </c>
      <c r="K1598" s="26">
        <f>E1598-J1598</f>
        <v>0</v>
      </c>
      <c r="L1598" s="27">
        <v>113297500000</v>
      </c>
      <c r="M1598" s="45">
        <v>18871.515</v>
      </c>
      <c r="N1598" s="27">
        <v>476039916</v>
      </c>
      <c r="O1598" s="27">
        <v>19846694</v>
      </c>
      <c r="P1598" s="37">
        <f>IF(I1598=0,0,H1598/I1598)</f>
        <v>0</v>
      </c>
    </row>
    <row r="1599">
      <c r="A1599" s="24" t="str">
        <v>2025-10</v>
      </c>
      <c r="B1599" s="24" t="str">
        <v>비교 반영</v>
      </c>
      <c r="C1599" s="24" t="str">
        <v>화성시 병점구</v>
      </c>
      <c r="D1599" s="24" t="str">
        <v>아파트 전월세</v>
      </c>
      <c r="E1599" s="26">
        <v>301</v>
      </c>
      <c r="F1599" s="26">
        <v>0</v>
      </c>
      <c r="G1599" s="26">
        <v>160</v>
      </c>
      <c r="H1599" s="26">
        <v>141</v>
      </c>
      <c r="I1599" s="26">
        <f>G1599+H1599</f>
        <v>301</v>
      </c>
      <c r="J1599" s="26">
        <f>SUM(F1599:H1599)</f>
        <v>301</v>
      </c>
      <c r="K1599" s="26">
        <f>E1599-J1599</f>
        <v>0</v>
      </c>
      <c r="L1599" s="27">
        <v>54472230000</v>
      </c>
      <c r="M1599" s="45">
        <v>22761.571</v>
      </c>
      <c r="N1599" s="27">
        <v>180970864</v>
      </c>
      <c r="O1599" s="27">
        <v>7911294</v>
      </c>
      <c r="P1599" s="37">
        <f>IF(I1599=0,0,H1599/I1599)</f>
        <v>0.4684385382059801</v>
      </c>
    </row>
    <row r="1600">
      <c r="A1600" s="24" t="str">
        <v>2025-10</v>
      </c>
      <c r="B1600" s="24" t="str">
        <v>비교 반영</v>
      </c>
      <c r="C1600" s="24" t="str">
        <v>화성시 병점구</v>
      </c>
      <c r="D1600" s="24" t="str">
        <v>오피스텔 매매</v>
      </c>
      <c r="E1600" s="26">
        <v>23</v>
      </c>
      <c r="F1600" s="26">
        <v>23</v>
      </c>
      <c r="G1600" s="26">
        <v>0</v>
      </c>
      <c r="H1600" s="26">
        <v>0</v>
      </c>
      <c r="I1600" s="26">
        <f>G1600+H1600</f>
        <v>0</v>
      </c>
      <c r="J1600" s="26">
        <f>SUM(F1600:H1600)</f>
        <v>23</v>
      </c>
      <c r="K1600" s="26">
        <f>E1600-J1600</f>
        <v>0</v>
      </c>
      <c r="L1600" s="27">
        <v>4133680000</v>
      </c>
      <c r="M1600" s="45">
        <v>925.536</v>
      </c>
      <c r="N1600" s="27">
        <v>179725217</v>
      </c>
      <c r="O1600" s="27">
        <v>14764480</v>
      </c>
      <c r="P1600" s="37">
        <f>IF(I1600=0,0,H1600/I1600)</f>
        <v>0</v>
      </c>
    </row>
    <row r="1601">
      <c r="A1601" s="24" t="str">
        <v>2025-10</v>
      </c>
      <c r="B1601" s="24" t="str">
        <v>비교 반영</v>
      </c>
      <c r="C1601" s="24" t="str">
        <v>화성시 병점구</v>
      </c>
      <c r="D1601" s="24" t="str">
        <v>오피스텔 전월세</v>
      </c>
      <c r="E1601" s="26">
        <v>52</v>
      </c>
      <c r="F1601" s="26">
        <v>0</v>
      </c>
      <c r="G1601" s="26">
        <v>6</v>
      </c>
      <c r="H1601" s="26">
        <v>46</v>
      </c>
      <c r="I1601" s="26">
        <f>G1601+H1601</f>
        <v>52</v>
      </c>
      <c r="J1601" s="26">
        <f>SUM(F1601:H1601)</f>
        <v>52</v>
      </c>
      <c r="K1601" s="26">
        <f>E1601-J1601</f>
        <v>0</v>
      </c>
      <c r="L1601" s="27">
        <v>3153000000</v>
      </c>
      <c r="M1601" s="45">
        <v>1488.22</v>
      </c>
      <c r="N1601" s="27">
        <v>60634615</v>
      </c>
      <c r="O1601" s="27">
        <v>7003763</v>
      </c>
      <c r="P1601" s="37">
        <f>IF(I1601=0,0,H1601/I1601)</f>
        <v>0.8846153846153846</v>
      </c>
    </row>
    <row r="1602">
      <c r="A1602" s="24" t="str">
        <v>2025-10</v>
      </c>
      <c r="B1602" s="24" t="str">
        <v>비교 반영</v>
      </c>
      <c r="C1602" s="24" t="str">
        <v>화성시 병점구</v>
      </c>
      <c r="D1602" s="24" t="str">
        <v>토지</v>
      </c>
      <c r="E1602" s="26">
        <v>22</v>
      </c>
      <c r="F1602" s="26">
        <v>22</v>
      </c>
      <c r="G1602" s="26">
        <v>0</v>
      </c>
      <c r="H1602" s="26">
        <v>0</v>
      </c>
      <c r="I1602" s="26">
        <f>G1602+H1602</f>
        <v>0</v>
      </c>
      <c r="J1602" s="26">
        <f>SUM(F1602:H1602)</f>
        <v>22</v>
      </c>
      <c r="K1602" s="26">
        <f>E1602-J1602</f>
        <v>0</v>
      </c>
      <c r="L1602" s="27">
        <v>9778090000</v>
      </c>
      <c r="M1602" s="45">
        <v>9075.67</v>
      </c>
      <c r="N1602" s="27">
        <v>444458636</v>
      </c>
      <c r="O1602" s="27">
        <v>3561639</v>
      </c>
      <c r="P1602" s="37">
        <f>IF(I1602=0,0,H1602/I1602)</f>
        <v>0</v>
      </c>
    </row>
    <row r="1603">
      <c r="A1603" s="24" t="str">
        <v>2025-10</v>
      </c>
      <c r="B1603" s="24" t="str">
        <v>비교 반영</v>
      </c>
      <c r="C1603" s="24" t="str">
        <v>화성시 효행구</v>
      </c>
      <c r="D1603" s="24" t="str">
        <v>공장창고</v>
      </c>
      <c r="E1603" s="26">
        <v>6</v>
      </c>
      <c r="F1603" s="26">
        <v>6</v>
      </c>
      <c r="G1603" s="26">
        <v>0</v>
      </c>
      <c r="H1603" s="26">
        <v>0</v>
      </c>
      <c r="I1603" s="26">
        <f>G1603+H1603</f>
        <v>0</v>
      </c>
      <c r="J1603" s="26">
        <f>SUM(F1603:H1603)</f>
        <v>6</v>
      </c>
      <c r="K1603" s="26">
        <f>E1603-J1603</f>
        <v>0</v>
      </c>
      <c r="L1603" s="27">
        <v>6780510000</v>
      </c>
      <c r="M1603" s="45">
        <v>2682.55</v>
      </c>
      <c r="N1603" s="27">
        <v>1130085000</v>
      </c>
      <c r="O1603" s="27">
        <v>8355821</v>
      </c>
      <c r="P1603" s="37">
        <f>IF(I1603=0,0,H1603/I1603)</f>
        <v>0</v>
      </c>
    </row>
    <row r="1604">
      <c r="A1604" s="24" t="str">
        <v>2025-10</v>
      </c>
      <c r="B1604" s="24" t="str">
        <v>비교 반영</v>
      </c>
      <c r="C1604" s="24" t="str">
        <v>화성시 효행구</v>
      </c>
      <c r="D1604" s="24" t="str">
        <v>다가구 매매</v>
      </c>
      <c r="E1604" s="26">
        <v>7</v>
      </c>
      <c r="F1604" s="26">
        <v>7</v>
      </c>
      <c r="G1604" s="26">
        <v>0</v>
      </c>
      <c r="H1604" s="26">
        <v>0</v>
      </c>
      <c r="I1604" s="26">
        <f>G1604+H1604</f>
        <v>0</v>
      </c>
      <c r="J1604" s="26">
        <f>SUM(F1604:H1604)</f>
        <v>7</v>
      </c>
      <c r="K1604" s="26">
        <f>E1604-J1604</f>
        <v>0</v>
      </c>
      <c r="L1604" s="27">
        <v>3171030000</v>
      </c>
      <c r="M1604" s="45">
        <v>1045.12</v>
      </c>
      <c r="N1604" s="27">
        <v>453004286</v>
      </c>
      <c r="O1604" s="27">
        <v>10030182</v>
      </c>
      <c r="P1604" s="37">
        <f>IF(I1604=0,0,H1604/I1604)</f>
        <v>0</v>
      </c>
    </row>
    <row r="1605">
      <c r="A1605" s="24" t="str">
        <v>2025-10</v>
      </c>
      <c r="B1605" s="24" t="str">
        <v>비교 반영</v>
      </c>
      <c r="C1605" s="24" t="str">
        <v>화성시 효행구</v>
      </c>
      <c r="D1605" s="24" t="str">
        <v>다가구 전월세</v>
      </c>
      <c r="E1605" s="26">
        <v>64</v>
      </c>
      <c r="F1605" s="26">
        <v>0</v>
      </c>
      <c r="G1605" s="26">
        <v>14</v>
      </c>
      <c r="H1605" s="26">
        <v>50</v>
      </c>
      <c r="I1605" s="26">
        <f>G1605+H1605</f>
        <v>64</v>
      </c>
      <c r="J1605" s="26">
        <f>SUM(F1605:H1605)</f>
        <v>64</v>
      </c>
      <c r="K1605" s="26">
        <f>E1605-J1605</f>
        <v>0</v>
      </c>
      <c r="L1605" s="27">
        <v>2154500000</v>
      </c>
      <c r="M1605" s="45">
        <v>2621.646</v>
      </c>
      <c r="N1605" s="27">
        <v>33664063</v>
      </c>
      <c r="O1605" s="27">
        <v>2716734</v>
      </c>
      <c r="P1605" s="37">
        <f>IF(I1605=0,0,H1605/I1605)</f>
        <v>0.78125</v>
      </c>
    </row>
    <row r="1606">
      <c r="A1606" s="24" t="str">
        <v>2025-10</v>
      </c>
      <c r="B1606" s="24" t="str">
        <v>비교 반영</v>
      </c>
      <c r="C1606" s="24" t="str">
        <v>화성시 효행구</v>
      </c>
      <c r="D1606" s="24" t="str">
        <v>다세대 매매</v>
      </c>
      <c r="E1606" s="26">
        <v>18</v>
      </c>
      <c r="F1606" s="26">
        <v>18</v>
      </c>
      <c r="G1606" s="26">
        <v>0</v>
      </c>
      <c r="H1606" s="26">
        <v>0</v>
      </c>
      <c r="I1606" s="26">
        <f>G1606+H1606</f>
        <v>0</v>
      </c>
      <c r="J1606" s="26">
        <f>SUM(F1606:H1606)</f>
        <v>18</v>
      </c>
      <c r="K1606" s="26">
        <f>E1606-J1606</f>
        <v>0</v>
      </c>
      <c r="L1606" s="27">
        <v>2655000000</v>
      </c>
      <c r="M1606" s="45">
        <v>1049.443</v>
      </c>
      <c r="N1606" s="27">
        <v>147500000</v>
      </c>
      <c r="O1606" s="27">
        <v>8363350</v>
      </c>
      <c r="P1606" s="37">
        <f>IF(I1606=0,0,H1606/I1606)</f>
        <v>0</v>
      </c>
    </row>
    <row r="1607">
      <c r="A1607" s="24" t="str">
        <v>2025-10</v>
      </c>
      <c r="B1607" s="24" t="str">
        <v>비교 반영</v>
      </c>
      <c r="C1607" s="24" t="str">
        <v>화성시 효행구</v>
      </c>
      <c r="D1607" s="24" t="str">
        <v>다세대 전월세</v>
      </c>
      <c r="E1607" s="26">
        <v>39</v>
      </c>
      <c r="F1607" s="26">
        <v>0</v>
      </c>
      <c r="G1607" s="26">
        <v>4</v>
      </c>
      <c r="H1607" s="26">
        <v>35</v>
      </c>
      <c r="I1607" s="26">
        <f>G1607+H1607</f>
        <v>39</v>
      </c>
      <c r="J1607" s="26">
        <f>SUM(F1607:H1607)</f>
        <v>39</v>
      </c>
      <c r="K1607" s="26">
        <f>E1607-J1607</f>
        <v>0</v>
      </c>
      <c r="L1607" s="27">
        <v>888020000</v>
      </c>
      <c r="M1607" s="45">
        <v>1464.457</v>
      </c>
      <c r="N1607" s="27">
        <v>22769744</v>
      </c>
      <c r="O1607" s="27">
        <v>2004568</v>
      </c>
      <c r="P1607" s="37">
        <f>IF(I1607=0,0,H1607/I1607)</f>
        <v>0.8974358974358975</v>
      </c>
    </row>
    <row r="1608">
      <c r="A1608" s="24" t="str">
        <v>2025-10</v>
      </c>
      <c r="B1608" s="24" t="str">
        <v>비교 반영</v>
      </c>
      <c r="C1608" s="24" t="str">
        <v>화성시 효행구</v>
      </c>
      <c r="D1608" s="24" t="str">
        <v>분양권</v>
      </c>
      <c r="E1608" s="26">
        <v>5</v>
      </c>
      <c r="F1608" s="26">
        <v>5</v>
      </c>
      <c r="G1608" s="26">
        <v>0</v>
      </c>
      <c r="H1608" s="26">
        <v>0</v>
      </c>
      <c r="I1608" s="26">
        <f>G1608+H1608</f>
        <v>0</v>
      </c>
      <c r="J1608" s="26">
        <f>SUM(F1608:H1608)</f>
        <v>5</v>
      </c>
      <c r="K1608" s="26">
        <f>E1608-J1608</f>
        <v>0</v>
      </c>
      <c r="L1608" s="27">
        <v>2631800000</v>
      </c>
      <c r="M1608" s="45">
        <v>411.097</v>
      </c>
      <c r="N1608" s="27">
        <v>526360000</v>
      </c>
      <c r="O1608" s="27">
        <v>21163290</v>
      </c>
      <c r="P1608" s="37">
        <f>IF(I1608=0,0,H1608/I1608)</f>
        <v>0</v>
      </c>
    </row>
    <row r="1609">
      <c r="A1609" s="24" t="str">
        <v>2025-10</v>
      </c>
      <c r="B1609" s="24" t="str">
        <v>비교 반영</v>
      </c>
      <c r="C1609" s="24" t="str">
        <v>화성시 효행구</v>
      </c>
      <c r="D1609" s="24" t="str">
        <v>상가</v>
      </c>
      <c r="E1609" s="26">
        <v>7</v>
      </c>
      <c r="F1609" s="26">
        <v>7</v>
      </c>
      <c r="G1609" s="26">
        <v>0</v>
      </c>
      <c r="H1609" s="26">
        <v>0</v>
      </c>
      <c r="I1609" s="26">
        <f>G1609+H1609</f>
        <v>0</v>
      </c>
      <c r="J1609" s="26">
        <f>SUM(F1609:H1609)</f>
        <v>7</v>
      </c>
      <c r="K1609" s="26">
        <f>E1609-J1609</f>
        <v>0</v>
      </c>
      <c r="L1609" s="27">
        <v>6003250000</v>
      </c>
      <c r="M1609" s="45">
        <v>2689.61</v>
      </c>
      <c r="N1609" s="27">
        <v>857607143</v>
      </c>
      <c r="O1609" s="27">
        <v>7378562</v>
      </c>
      <c r="P1609" s="37">
        <f>IF(I1609=0,0,H1609/I1609)</f>
        <v>0</v>
      </c>
    </row>
    <row r="1610">
      <c r="A1610" s="24" t="str">
        <v>2025-10</v>
      </c>
      <c r="B1610" s="24" t="str">
        <v>비교 반영</v>
      </c>
      <c r="C1610" s="24" t="str">
        <v>화성시 효행구</v>
      </c>
      <c r="D1610" s="24" t="str">
        <v>아파트 매매</v>
      </c>
      <c r="E1610" s="26">
        <v>102</v>
      </c>
      <c r="F1610" s="26">
        <v>102</v>
      </c>
      <c r="G1610" s="26">
        <v>0</v>
      </c>
      <c r="H1610" s="26">
        <v>0</v>
      </c>
      <c r="I1610" s="26">
        <f>G1610+H1610</f>
        <v>0</v>
      </c>
      <c r="J1610" s="26">
        <f>SUM(F1610:H1610)</f>
        <v>102</v>
      </c>
      <c r="K1610" s="26">
        <f>E1610-J1610</f>
        <v>0</v>
      </c>
      <c r="L1610" s="27">
        <v>40531500000</v>
      </c>
      <c r="M1610" s="45">
        <v>7897.808</v>
      </c>
      <c r="N1610" s="27">
        <v>397367647</v>
      </c>
      <c r="O1610" s="27">
        <v>16965268</v>
      </c>
      <c r="P1610" s="37">
        <f>IF(I1610=0,0,H1610/I1610)</f>
        <v>0</v>
      </c>
    </row>
    <row r="1611">
      <c r="A1611" s="24" t="str">
        <v>2025-10</v>
      </c>
      <c r="B1611" s="24" t="str">
        <v>비교 반영</v>
      </c>
      <c r="C1611" s="24" t="str">
        <v>화성시 효행구</v>
      </c>
      <c r="D1611" s="24" t="str">
        <v>아파트 전월세</v>
      </c>
      <c r="E1611" s="26">
        <v>251</v>
      </c>
      <c r="F1611" s="26">
        <v>0</v>
      </c>
      <c r="G1611" s="26">
        <v>104</v>
      </c>
      <c r="H1611" s="26">
        <v>147</v>
      </c>
      <c r="I1611" s="26">
        <f>G1611+H1611</f>
        <v>251</v>
      </c>
      <c r="J1611" s="26">
        <f>SUM(F1611:H1611)</f>
        <v>251</v>
      </c>
      <c r="K1611" s="26">
        <f>E1611-J1611</f>
        <v>0</v>
      </c>
      <c r="L1611" s="27">
        <v>30983620000</v>
      </c>
      <c r="M1611" s="45">
        <v>15879.36</v>
      </c>
      <c r="N1611" s="27">
        <v>123440717</v>
      </c>
      <c r="O1611" s="27">
        <v>6450209</v>
      </c>
      <c r="P1611" s="37">
        <f>IF(I1611=0,0,H1611/I1611)</f>
        <v>0.5856573705179283</v>
      </c>
    </row>
    <row r="1612">
      <c r="A1612" s="24" t="str">
        <v>2025-10</v>
      </c>
      <c r="B1612" s="24" t="str">
        <v>비교 반영</v>
      </c>
      <c r="C1612" s="24" t="str">
        <v>화성시 효행구</v>
      </c>
      <c r="D1612" s="24" t="str">
        <v>오피스텔 전월세</v>
      </c>
      <c r="E1612" s="26">
        <v>88</v>
      </c>
      <c r="F1612" s="26">
        <v>0</v>
      </c>
      <c r="G1612" s="26">
        <v>2</v>
      </c>
      <c r="H1612" s="26">
        <v>86</v>
      </c>
      <c r="I1612" s="26">
        <f>G1612+H1612</f>
        <v>88</v>
      </c>
      <c r="J1612" s="26">
        <f>SUM(F1612:H1612)</f>
        <v>88</v>
      </c>
      <c r="K1612" s="26">
        <f>E1612-J1612</f>
        <v>0</v>
      </c>
      <c r="L1612" s="27">
        <v>1796880000</v>
      </c>
      <c r="M1612" s="45">
        <v>6666.35</v>
      </c>
      <c r="N1612" s="27">
        <v>20419091</v>
      </c>
      <c r="O1612" s="27">
        <v>891057</v>
      </c>
      <c r="P1612" s="37">
        <f>IF(I1612=0,0,H1612/I1612)</f>
        <v>0.9772727272727273</v>
      </c>
    </row>
    <row r="1613">
      <c r="A1613" s="24" t="str">
        <v>2025-10</v>
      </c>
      <c r="B1613" s="24" t="str">
        <v>비교 반영</v>
      </c>
      <c r="C1613" s="24" t="str">
        <v>화성시 효행구</v>
      </c>
      <c r="D1613" s="24" t="str">
        <v>토지</v>
      </c>
      <c r="E1613" s="26">
        <v>146</v>
      </c>
      <c r="F1613" s="26">
        <v>146</v>
      </c>
      <c r="G1613" s="26">
        <v>0</v>
      </c>
      <c r="H1613" s="26">
        <v>0</v>
      </c>
      <c r="I1613" s="26">
        <f>G1613+H1613</f>
        <v>0</v>
      </c>
      <c r="J1613" s="26">
        <f>SUM(F1613:H1613)</f>
        <v>146</v>
      </c>
      <c r="K1613" s="26">
        <f>E1613-J1613</f>
        <v>0</v>
      </c>
      <c r="L1613" s="27">
        <v>26161950000</v>
      </c>
      <c r="M1613" s="45">
        <v>49280.75</v>
      </c>
      <c r="N1613" s="27">
        <v>179191438</v>
      </c>
      <c r="O1613" s="27">
        <v>1754961</v>
      </c>
      <c r="P1613" s="37">
        <f>IF(I1613=0,0,H1613/I1613)</f>
        <v>0</v>
      </c>
    </row>
    <row r="1614">
      <c r="A1614" s="24" t="str">
        <v>2025-11</v>
      </c>
      <c r="B1614" s="24" t="str">
        <v>비교 반영</v>
      </c>
      <c r="C1614" s="24" t="str">
        <v>가평군</v>
      </c>
      <c r="D1614" s="24" t="str">
        <v>공장창고</v>
      </c>
      <c r="E1614" s="26">
        <v>2</v>
      </c>
      <c r="F1614" s="26">
        <v>2</v>
      </c>
      <c r="G1614" s="26">
        <v>0</v>
      </c>
      <c r="H1614" s="26">
        <v>0</v>
      </c>
      <c r="I1614" s="26">
        <f>G1614+H1614</f>
        <v>0</v>
      </c>
      <c r="J1614" s="26">
        <f>SUM(F1614:H1614)</f>
        <v>2</v>
      </c>
      <c r="K1614" s="26">
        <f>E1614-J1614</f>
        <v>0</v>
      </c>
      <c r="L1614" s="27">
        <v>3320000000</v>
      </c>
      <c r="M1614" s="45">
        <v>780.86</v>
      </c>
      <c r="N1614" s="27">
        <v>1660000000</v>
      </c>
      <c r="O1614" s="27">
        <v>14055280</v>
      </c>
      <c r="P1614" s="37">
        <f>IF(I1614=0,0,H1614/I1614)</f>
        <v>0</v>
      </c>
    </row>
    <row r="1615">
      <c r="A1615" s="24" t="str">
        <v>2025-11</v>
      </c>
      <c r="B1615" s="24" t="str">
        <v>비교 반영</v>
      </c>
      <c r="C1615" s="24" t="str">
        <v>가평군</v>
      </c>
      <c r="D1615" s="24" t="str">
        <v>다가구 매매</v>
      </c>
      <c r="E1615" s="26">
        <v>14</v>
      </c>
      <c r="F1615" s="26">
        <v>14</v>
      </c>
      <c r="G1615" s="26">
        <v>0</v>
      </c>
      <c r="H1615" s="26">
        <v>0</v>
      </c>
      <c r="I1615" s="26">
        <f>G1615+H1615</f>
        <v>0</v>
      </c>
      <c r="J1615" s="26">
        <f>SUM(F1615:H1615)</f>
        <v>14</v>
      </c>
      <c r="K1615" s="26">
        <f>E1615-J1615</f>
        <v>0</v>
      </c>
      <c r="L1615" s="27">
        <v>2970970000</v>
      </c>
      <c r="M1615" s="45">
        <v>1486.19</v>
      </c>
      <c r="N1615" s="27">
        <v>212212143</v>
      </c>
      <c r="O1615" s="27">
        <v>6608434</v>
      </c>
      <c r="P1615" s="37">
        <f>IF(I1615=0,0,H1615/I1615)</f>
        <v>0</v>
      </c>
    </row>
    <row r="1616">
      <c r="A1616" s="24" t="str">
        <v>2025-11</v>
      </c>
      <c r="B1616" s="24" t="str">
        <v>비교 반영</v>
      </c>
      <c r="C1616" s="24" t="str">
        <v>가평군</v>
      </c>
      <c r="D1616" s="24" t="str">
        <v>다가구 전월세</v>
      </c>
      <c r="E1616" s="26">
        <v>30</v>
      </c>
      <c r="F1616" s="26">
        <v>0</v>
      </c>
      <c r="G1616" s="26">
        <v>13</v>
      </c>
      <c r="H1616" s="26">
        <v>17</v>
      </c>
      <c r="I1616" s="26">
        <f>G1616+H1616</f>
        <v>30</v>
      </c>
      <c r="J1616" s="26">
        <f>SUM(F1616:H1616)</f>
        <v>30</v>
      </c>
      <c r="K1616" s="26">
        <f>E1616-J1616</f>
        <v>0</v>
      </c>
      <c r="L1616" s="27">
        <v>1303000000</v>
      </c>
      <c r="M1616" s="45">
        <v>2114.21</v>
      </c>
      <c r="N1616" s="27">
        <v>43433333</v>
      </c>
      <c r="O1616" s="27">
        <v>2037375</v>
      </c>
      <c r="P1616" s="37">
        <f>IF(I1616=0,0,H1616/I1616)</f>
        <v>0.5666666666666667</v>
      </c>
    </row>
    <row r="1617">
      <c r="A1617" s="24" t="str">
        <v>2025-11</v>
      </c>
      <c r="B1617" s="24" t="str">
        <v>비교 반영</v>
      </c>
      <c r="C1617" s="24" t="str">
        <v>가평군</v>
      </c>
      <c r="D1617" s="24" t="str">
        <v>다세대 매매</v>
      </c>
      <c r="E1617" s="26">
        <v>18</v>
      </c>
      <c r="F1617" s="26">
        <v>18</v>
      </c>
      <c r="G1617" s="26">
        <v>0</v>
      </c>
      <c r="H1617" s="26">
        <v>0</v>
      </c>
      <c r="I1617" s="26">
        <f>G1617+H1617</f>
        <v>0</v>
      </c>
      <c r="J1617" s="26">
        <f>SUM(F1617:H1617)</f>
        <v>18</v>
      </c>
      <c r="K1617" s="26">
        <f>E1617-J1617</f>
        <v>0</v>
      </c>
      <c r="L1617" s="27">
        <v>1652800000</v>
      </c>
      <c r="M1617" s="45">
        <v>1119.397</v>
      </c>
      <c r="N1617" s="27">
        <v>91822222</v>
      </c>
      <c r="O1617" s="27">
        <v>4881022</v>
      </c>
      <c r="P1617" s="37">
        <f>IF(I1617=0,0,H1617/I1617)</f>
        <v>0</v>
      </c>
    </row>
    <row r="1618">
      <c r="A1618" s="24" t="str">
        <v>2025-11</v>
      </c>
      <c r="B1618" s="24" t="str">
        <v>비교 반영</v>
      </c>
      <c r="C1618" s="24" t="str">
        <v>가평군</v>
      </c>
      <c r="D1618" s="24" t="str">
        <v>다세대 전월세</v>
      </c>
      <c r="E1618" s="26">
        <v>32</v>
      </c>
      <c r="F1618" s="26">
        <v>0</v>
      </c>
      <c r="G1618" s="26">
        <v>6</v>
      </c>
      <c r="H1618" s="26">
        <v>26</v>
      </c>
      <c r="I1618" s="26">
        <f>G1618+H1618</f>
        <v>32</v>
      </c>
      <c r="J1618" s="26">
        <f>SUM(F1618:H1618)</f>
        <v>32</v>
      </c>
      <c r="K1618" s="26">
        <f>E1618-J1618</f>
        <v>0</v>
      </c>
      <c r="L1618" s="27">
        <v>811480000</v>
      </c>
      <c r="M1618" s="45">
        <v>1676.662</v>
      </c>
      <c r="N1618" s="27">
        <v>25358750</v>
      </c>
      <c r="O1618" s="27">
        <v>1599952</v>
      </c>
      <c r="P1618" s="37">
        <f>IF(I1618=0,0,H1618/I1618)</f>
        <v>0.8125</v>
      </c>
    </row>
    <row r="1619">
      <c r="A1619" s="24" t="str">
        <v>2025-11</v>
      </c>
      <c r="B1619" s="24" t="str">
        <v>비교 반영</v>
      </c>
      <c r="C1619" s="24" t="str">
        <v>가평군</v>
      </c>
      <c r="D1619" s="24" t="str">
        <v>분양권</v>
      </c>
      <c r="E1619" s="26">
        <v>5</v>
      </c>
      <c r="F1619" s="26">
        <v>5</v>
      </c>
      <c r="G1619" s="26">
        <v>0</v>
      </c>
      <c r="H1619" s="26">
        <v>0</v>
      </c>
      <c r="I1619" s="26">
        <f>G1619+H1619</f>
        <v>0</v>
      </c>
      <c r="J1619" s="26">
        <f>SUM(F1619:H1619)</f>
        <v>5</v>
      </c>
      <c r="K1619" s="26">
        <f>E1619-J1619</f>
        <v>0</v>
      </c>
      <c r="L1619" s="27">
        <v>2173840000</v>
      </c>
      <c r="M1619" s="45">
        <v>431.207</v>
      </c>
      <c r="N1619" s="27">
        <v>434768000</v>
      </c>
      <c r="O1619" s="27">
        <v>16665424</v>
      </c>
      <c r="P1619" s="37">
        <f>IF(I1619=0,0,H1619/I1619)</f>
        <v>0</v>
      </c>
    </row>
    <row r="1620">
      <c r="A1620" s="24" t="str">
        <v>2025-11</v>
      </c>
      <c r="B1620" s="24" t="str">
        <v>비교 반영</v>
      </c>
      <c r="C1620" s="24" t="str">
        <v>가평군</v>
      </c>
      <c r="D1620" s="24" t="str">
        <v>상가</v>
      </c>
      <c r="E1620" s="26">
        <v>12</v>
      </c>
      <c r="F1620" s="26">
        <v>12</v>
      </c>
      <c r="G1620" s="26">
        <v>0</v>
      </c>
      <c r="H1620" s="26">
        <v>0</v>
      </c>
      <c r="I1620" s="26">
        <f>G1620+H1620</f>
        <v>0</v>
      </c>
      <c r="J1620" s="26">
        <f>SUM(F1620:H1620)</f>
        <v>12</v>
      </c>
      <c r="K1620" s="26">
        <f>E1620-J1620</f>
        <v>0</v>
      </c>
      <c r="L1620" s="27">
        <v>7792650000</v>
      </c>
      <c r="M1620" s="45">
        <v>3500.27</v>
      </c>
      <c r="N1620" s="27">
        <v>649387500</v>
      </c>
      <c r="O1620" s="27">
        <v>7359668</v>
      </c>
      <c r="P1620" s="37">
        <f>IF(I1620=0,0,H1620/I1620)</f>
        <v>0</v>
      </c>
    </row>
    <row r="1621">
      <c r="A1621" s="24" t="str">
        <v>2025-11</v>
      </c>
      <c r="B1621" s="24" t="str">
        <v>비교 반영</v>
      </c>
      <c r="C1621" s="24" t="str">
        <v>가평군</v>
      </c>
      <c r="D1621" s="24" t="str">
        <v>아파트 매매</v>
      </c>
      <c r="E1621" s="26">
        <v>28</v>
      </c>
      <c r="F1621" s="26">
        <v>28</v>
      </c>
      <c r="G1621" s="26">
        <v>0</v>
      </c>
      <c r="H1621" s="26">
        <v>0</v>
      </c>
      <c r="I1621" s="26">
        <f>G1621+H1621</f>
        <v>0</v>
      </c>
      <c r="J1621" s="26">
        <f>SUM(F1621:H1621)</f>
        <v>28</v>
      </c>
      <c r="K1621" s="26">
        <f>E1621-J1621</f>
        <v>0</v>
      </c>
      <c r="L1621" s="27">
        <v>6379590000</v>
      </c>
      <c r="M1621" s="45">
        <v>2202.927</v>
      </c>
      <c r="N1621" s="27">
        <v>227842500</v>
      </c>
      <c r="O1621" s="27">
        <v>9573426</v>
      </c>
      <c r="P1621" s="37">
        <f>IF(I1621=0,0,H1621/I1621)</f>
        <v>0</v>
      </c>
    </row>
    <row r="1622">
      <c r="A1622" s="24" t="str">
        <v>2025-11</v>
      </c>
      <c r="B1622" s="24" t="str">
        <v>비교 반영</v>
      </c>
      <c r="C1622" s="24" t="str">
        <v>가평군</v>
      </c>
      <c r="D1622" s="24" t="str">
        <v>아파트 전월세</v>
      </c>
      <c r="E1622" s="26">
        <v>53</v>
      </c>
      <c r="F1622" s="26">
        <v>0</v>
      </c>
      <c r="G1622" s="26">
        <v>30</v>
      </c>
      <c r="H1622" s="26">
        <v>23</v>
      </c>
      <c r="I1622" s="26">
        <f>G1622+H1622</f>
        <v>53</v>
      </c>
      <c r="J1622" s="26">
        <f>SUM(F1622:H1622)</f>
        <v>53</v>
      </c>
      <c r="K1622" s="26">
        <f>E1622-J1622</f>
        <v>0</v>
      </c>
      <c r="L1622" s="27">
        <v>6782250000</v>
      </c>
      <c r="M1622" s="45">
        <v>3987.436</v>
      </c>
      <c r="N1622" s="27">
        <v>127966981</v>
      </c>
      <c r="O1622" s="27">
        <v>5622826</v>
      </c>
      <c r="P1622" s="37">
        <f>IF(I1622=0,0,H1622/I1622)</f>
        <v>0.4339622641509434</v>
      </c>
    </row>
    <row r="1623">
      <c r="A1623" s="24" t="str">
        <v>2025-11</v>
      </c>
      <c r="B1623" s="24" t="str">
        <v>비교 반영</v>
      </c>
      <c r="C1623" s="24" t="str">
        <v>가평군</v>
      </c>
      <c r="D1623" s="24" t="str">
        <v>오피스텔 전월세</v>
      </c>
      <c r="E1623" s="26">
        <v>2</v>
      </c>
      <c r="F1623" s="26">
        <v>0</v>
      </c>
      <c r="G1623" s="26">
        <v>0</v>
      </c>
      <c r="H1623" s="26">
        <v>2</v>
      </c>
      <c r="I1623" s="26">
        <f>G1623+H1623</f>
        <v>2</v>
      </c>
      <c r="J1623" s="26">
        <f>SUM(F1623:H1623)</f>
        <v>2</v>
      </c>
      <c r="K1623" s="26">
        <f>E1623-J1623</f>
        <v>0</v>
      </c>
      <c r="L1623" s="27">
        <v>10000000</v>
      </c>
      <c r="M1623" s="45">
        <v>53.14</v>
      </c>
      <c r="N1623" s="27">
        <v>5000000</v>
      </c>
      <c r="O1623" s="27">
        <v>622090</v>
      </c>
      <c r="P1623" s="37">
        <f>IF(I1623=0,0,H1623/I1623)</f>
        <v>1</v>
      </c>
    </row>
    <row r="1624">
      <c r="A1624" s="24" t="str">
        <v>2025-11</v>
      </c>
      <c r="B1624" s="24" t="str">
        <v>비교 반영</v>
      </c>
      <c r="C1624" s="24" t="str">
        <v>가평군</v>
      </c>
      <c r="D1624" s="24" t="str">
        <v>토지</v>
      </c>
      <c r="E1624" s="26">
        <v>208</v>
      </c>
      <c r="F1624" s="26">
        <v>208</v>
      </c>
      <c r="G1624" s="26">
        <v>0</v>
      </c>
      <c r="H1624" s="26">
        <v>0</v>
      </c>
      <c r="I1624" s="26">
        <f>G1624+H1624</f>
        <v>0</v>
      </c>
      <c r="J1624" s="26">
        <f>SUM(F1624:H1624)</f>
        <v>208</v>
      </c>
      <c r="K1624" s="26">
        <f>E1624-J1624</f>
        <v>0</v>
      </c>
      <c r="L1624" s="27">
        <v>17561500000</v>
      </c>
      <c r="M1624" s="45">
        <v>426040.58</v>
      </c>
      <c r="N1624" s="27">
        <v>84430288</v>
      </c>
      <c r="O1624" s="27">
        <v>136265</v>
      </c>
      <c r="P1624" s="37">
        <f>IF(I1624=0,0,H1624/I1624)</f>
        <v>0</v>
      </c>
    </row>
    <row r="1625">
      <c r="A1625" s="24" t="str">
        <v>2025-11</v>
      </c>
      <c r="B1625" s="24" t="str">
        <v>비교 반영</v>
      </c>
      <c r="C1625" s="24" t="str">
        <v>고양시 덕양구</v>
      </c>
      <c r="D1625" s="24" t="str">
        <v>공장창고</v>
      </c>
      <c r="E1625" s="26">
        <v>7</v>
      </c>
      <c r="F1625" s="26">
        <v>7</v>
      </c>
      <c r="G1625" s="26">
        <v>0</v>
      </c>
      <c r="H1625" s="26">
        <v>0</v>
      </c>
      <c r="I1625" s="26">
        <f>G1625+H1625</f>
        <v>0</v>
      </c>
      <c r="J1625" s="26">
        <f>SUM(F1625:H1625)</f>
        <v>7</v>
      </c>
      <c r="K1625" s="26">
        <f>E1625-J1625</f>
        <v>0</v>
      </c>
      <c r="L1625" s="27">
        <v>8390970000</v>
      </c>
      <c r="M1625" s="45">
        <v>1875.86</v>
      </c>
      <c r="N1625" s="27">
        <v>1198710000</v>
      </c>
      <c r="O1625" s="27">
        <v>14787214</v>
      </c>
      <c r="P1625" s="37">
        <f>IF(I1625=0,0,H1625/I1625)</f>
        <v>0</v>
      </c>
    </row>
    <row r="1626">
      <c r="A1626" s="24" t="str">
        <v>2025-11</v>
      </c>
      <c r="B1626" s="24" t="str">
        <v>비교 반영</v>
      </c>
      <c r="C1626" s="24" t="str">
        <v>고양시 덕양구</v>
      </c>
      <c r="D1626" s="24" t="str">
        <v>다가구 매매</v>
      </c>
      <c r="E1626" s="26">
        <v>8</v>
      </c>
      <c r="F1626" s="26">
        <v>8</v>
      </c>
      <c r="G1626" s="26">
        <v>0</v>
      </c>
      <c r="H1626" s="26">
        <v>0</v>
      </c>
      <c r="I1626" s="26">
        <f>G1626+H1626</f>
        <v>0</v>
      </c>
      <c r="J1626" s="26">
        <f>SUM(F1626:H1626)</f>
        <v>8</v>
      </c>
      <c r="K1626" s="26">
        <f>E1626-J1626</f>
        <v>0</v>
      </c>
      <c r="L1626" s="27">
        <v>5368000000</v>
      </c>
      <c r="M1626" s="45">
        <v>1555.55</v>
      </c>
      <c r="N1626" s="27">
        <v>671000000</v>
      </c>
      <c r="O1626" s="27">
        <v>11407833</v>
      </c>
      <c r="P1626" s="37">
        <f>IF(I1626=0,0,H1626/I1626)</f>
        <v>0</v>
      </c>
    </row>
    <row r="1627">
      <c r="A1627" s="24" t="str">
        <v>2025-11</v>
      </c>
      <c r="B1627" s="24" t="str">
        <v>비교 반영</v>
      </c>
      <c r="C1627" s="24" t="str">
        <v>고양시 덕양구</v>
      </c>
      <c r="D1627" s="24" t="str">
        <v>다가구 전월세</v>
      </c>
      <c r="E1627" s="26">
        <v>332</v>
      </c>
      <c r="F1627" s="26">
        <v>0</v>
      </c>
      <c r="G1627" s="26">
        <v>75</v>
      </c>
      <c r="H1627" s="26">
        <v>257</v>
      </c>
      <c r="I1627" s="26">
        <f>G1627+H1627</f>
        <v>332</v>
      </c>
      <c r="J1627" s="26">
        <f>SUM(F1627:H1627)</f>
        <v>332</v>
      </c>
      <c r="K1627" s="26">
        <f>E1627-J1627</f>
        <v>0</v>
      </c>
      <c r="L1627" s="27">
        <v>21416860000</v>
      </c>
      <c r="M1627" s="45">
        <v>15847.676</v>
      </c>
      <c r="N1627" s="27">
        <v>64508614</v>
      </c>
      <c r="O1627" s="27">
        <v>4467503</v>
      </c>
      <c r="P1627" s="37">
        <f>IF(I1627=0,0,H1627/I1627)</f>
        <v>0.7740963855421686</v>
      </c>
    </row>
    <row r="1628">
      <c r="A1628" s="24" t="str">
        <v>2025-11</v>
      </c>
      <c r="B1628" s="24" t="str">
        <v>비교 반영</v>
      </c>
      <c r="C1628" s="24" t="str">
        <v>고양시 덕양구</v>
      </c>
      <c r="D1628" s="24" t="str">
        <v>다세대 매매</v>
      </c>
      <c r="E1628" s="26">
        <v>69</v>
      </c>
      <c r="F1628" s="26">
        <v>69</v>
      </c>
      <c r="G1628" s="26">
        <v>0</v>
      </c>
      <c r="H1628" s="26">
        <v>0</v>
      </c>
      <c r="I1628" s="26">
        <f>G1628+H1628</f>
        <v>0</v>
      </c>
      <c r="J1628" s="26">
        <f>SUM(F1628:H1628)</f>
        <v>69</v>
      </c>
      <c r="K1628" s="26">
        <f>E1628-J1628</f>
        <v>0</v>
      </c>
      <c r="L1628" s="27">
        <v>16390080000</v>
      </c>
      <c r="M1628" s="45">
        <v>3483.832</v>
      </c>
      <c r="N1628" s="27">
        <v>237537391</v>
      </c>
      <c r="O1628" s="27">
        <v>15552438</v>
      </c>
      <c r="P1628" s="37">
        <f>IF(I1628=0,0,H1628/I1628)</f>
        <v>0</v>
      </c>
    </row>
    <row r="1629">
      <c r="A1629" s="24" t="str">
        <v>2025-11</v>
      </c>
      <c r="B1629" s="24" t="str">
        <v>비교 반영</v>
      </c>
      <c r="C1629" s="24" t="str">
        <v>고양시 덕양구</v>
      </c>
      <c r="D1629" s="24" t="str">
        <v>다세대 전월세</v>
      </c>
      <c r="E1629" s="26">
        <v>189</v>
      </c>
      <c r="F1629" s="26">
        <v>0</v>
      </c>
      <c r="G1629" s="26">
        <v>64</v>
      </c>
      <c r="H1629" s="26">
        <v>125</v>
      </c>
      <c r="I1629" s="26">
        <f>G1629+H1629</f>
        <v>189</v>
      </c>
      <c r="J1629" s="26">
        <f>SUM(F1629:H1629)</f>
        <v>189</v>
      </c>
      <c r="K1629" s="26">
        <f>E1629-J1629</f>
        <v>0</v>
      </c>
      <c r="L1629" s="27">
        <v>18852040000</v>
      </c>
      <c r="M1629" s="45">
        <v>9886.407</v>
      </c>
      <c r="N1629" s="27">
        <v>99746243</v>
      </c>
      <c r="O1629" s="27">
        <v>6303685</v>
      </c>
      <c r="P1629" s="37">
        <f>IF(I1629=0,0,H1629/I1629)</f>
        <v>0.6613756613756614</v>
      </c>
    </row>
    <row r="1630">
      <c r="A1630" s="24" t="str">
        <v>2025-11</v>
      </c>
      <c r="B1630" s="24" t="str">
        <v>비교 반영</v>
      </c>
      <c r="C1630" s="24" t="str">
        <v>고양시 덕양구</v>
      </c>
      <c r="D1630" s="24" t="str">
        <v>분양권</v>
      </c>
      <c r="E1630" s="26">
        <v>5</v>
      </c>
      <c r="F1630" s="26">
        <v>5</v>
      </c>
      <c r="G1630" s="26">
        <v>0</v>
      </c>
      <c r="H1630" s="26">
        <v>0</v>
      </c>
      <c r="I1630" s="26">
        <f>G1630+H1630</f>
        <v>0</v>
      </c>
      <c r="J1630" s="26">
        <f>SUM(F1630:H1630)</f>
        <v>5</v>
      </c>
      <c r="K1630" s="26">
        <f>E1630-J1630</f>
        <v>0</v>
      </c>
      <c r="L1630" s="27">
        <v>2997830000</v>
      </c>
      <c r="M1630" s="45">
        <v>349.964</v>
      </c>
      <c r="N1630" s="27">
        <v>599566000</v>
      </c>
      <c r="O1630" s="27">
        <v>28317717</v>
      </c>
      <c r="P1630" s="37">
        <f>IF(I1630=0,0,H1630/I1630)</f>
        <v>0</v>
      </c>
    </row>
    <row r="1631">
      <c r="A1631" s="24" t="str">
        <v>2025-11</v>
      </c>
      <c r="B1631" s="24" t="str">
        <v>비교 반영</v>
      </c>
      <c r="C1631" s="24" t="str">
        <v>고양시 덕양구</v>
      </c>
      <c r="D1631" s="24" t="str">
        <v>상가</v>
      </c>
      <c r="E1631" s="26">
        <v>34</v>
      </c>
      <c r="F1631" s="26">
        <v>34</v>
      </c>
      <c r="G1631" s="26">
        <v>0</v>
      </c>
      <c r="H1631" s="26">
        <v>0</v>
      </c>
      <c r="I1631" s="26">
        <f>G1631+H1631</f>
        <v>0</v>
      </c>
      <c r="J1631" s="26">
        <f>SUM(F1631:H1631)</f>
        <v>34</v>
      </c>
      <c r="K1631" s="26">
        <f>E1631-J1631</f>
        <v>0</v>
      </c>
      <c r="L1631" s="27">
        <v>14298010000</v>
      </c>
      <c r="M1631" s="45">
        <v>4479.47</v>
      </c>
      <c r="N1631" s="27">
        <v>420529706</v>
      </c>
      <c r="O1631" s="27">
        <v>10551728</v>
      </c>
      <c r="P1631" s="37">
        <f>IF(I1631=0,0,H1631/I1631)</f>
        <v>0</v>
      </c>
    </row>
    <row r="1632">
      <c r="A1632" s="24" t="str">
        <v>2025-11</v>
      </c>
      <c r="B1632" s="24" t="str">
        <v>비교 반영</v>
      </c>
      <c r="C1632" s="24" t="str">
        <v>고양시 덕양구</v>
      </c>
      <c r="D1632" s="24" t="str">
        <v>아파트 매매</v>
      </c>
      <c r="E1632" s="26">
        <v>423</v>
      </c>
      <c r="F1632" s="26">
        <v>423</v>
      </c>
      <c r="G1632" s="26">
        <v>0</v>
      </c>
      <c r="H1632" s="26">
        <v>0</v>
      </c>
      <c r="I1632" s="26">
        <f>G1632+H1632</f>
        <v>0</v>
      </c>
      <c r="J1632" s="26">
        <f>SUM(F1632:H1632)</f>
        <v>423</v>
      </c>
      <c r="K1632" s="26">
        <f>E1632-J1632</f>
        <v>0</v>
      </c>
      <c r="L1632" s="27">
        <v>257772600000</v>
      </c>
      <c r="M1632" s="45">
        <v>31422.908</v>
      </c>
      <c r="N1632" s="27">
        <v>609391489</v>
      </c>
      <c r="O1632" s="27">
        <v>27118458</v>
      </c>
      <c r="P1632" s="37">
        <f>IF(I1632=0,0,H1632/I1632)</f>
        <v>0</v>
      </c>
    </row>
    <row r="1633">
      <c r="A1633" s="24" t="str">
        <v>2025-11</v>
      </c>
      <c r="B1633" s="24" t="str">
        <v>비교 반영</v>
      </c>
      <c r="C1633" s="24" t="str">
        <v>고양시 덕양구</v>
      </c>
      <c r="D1633" s="24" t="str">
        <v>아파트 전월세</v>
      </c>
      <c r="E1633" s="26">
        <v>1007</v>
      </c>
      <c r="F1633" s="26">
        <v>0</v>
      </c>
      <c r="G1633" s="26">
        <v>497</v>
      </c>
      <c r="H1633" s="26">
        <v>510</v>
      </c>
      <c r="I1633" s="26">
        <f>G1633+H1633</f>
        <v>1007</v>
      </c>
      <c r="J1633" s="26">
        <f>SUM(F1633:H1633)</f>
        <v>1007</v>
      </c>
      <c r="K1633" s="26">
        <f>E1633-J1633</f>
        <v>0</v>
      </c>
      <c r="L1633" s="27">
        <v>225742540000</v>
      </c>
      <c r="M1633" s="45">
        <v>61389.18</v>
      </c>
      <c r="N1633" s="27">
        <v>224173327</v>
      </c>
      <c r="O1633" s="27">
        <v>12156154</v>
      </c>
      <c r="P1633" s="37">
        <f>IF(I1633=0,0,H1633/I1633)</f>
        <v>0.506454816285998</v>
      </c>
    </row>
    <row r="1634">
      <c r="A1634" s="24" t="str">
        <v>2025-11</v>
      </c>
      <c r="B1634" s="24" t="str">
        <v>비교 반영</v>
      </c>
      <c r="C1634" s="24" t="str">
        <v>고양시 덕양구</v>
      </c>
      <c r="D1634" s="24" t="str">
        <v>오피스텔 매매</v>
      </c>
      <c r="E1634" s="26">
        <v>50</v>
      </c>
      <c r="F1634" s="26">
        <v>50</v>
      </c>
      <c r="G1634" s="26">
        <v>0</v>
      </c>
      <c r="H1634" s="26">
        <v>0</v>
      </c>
      <c r="I1634" s="26">
        <f>G1634+H1634</f>
        <v>0</v>
      </c>
      <c r="J1634" s="26">
        <f>SUM(F1634:H1634)</f>
        <v>50</v>
      </c>
      <c r="K1634" s="26">
        <f>E1634-J1634</f>
        <v>0</v>
      </c>
      <c r="L1634" s="27">
        <v>15943440000</v>
      </c>
      <c r="M1634" s="45">
        <v>2468.934</v>
      </c>
      <c r="N1634" s="27">
        <v>318868800</v>
      </c>
      <c r="O1634" s="27">
        <v>21347507</v>
      </c>
      <c r="P1634" s="37">
        <f>IF(I1634=0,0,H1634/I1634)</f>
        <v>0</v>
      </c>
    </row>
    <row r="1635">
      <c r="A1635" s="24" t="str">
        <v>2025-11</v>
      </c>
      <c r="B1635" s="24" t="str">
        <v>비교 반영</v>
      </c>
      <c r="C1635" s="24" t="str">
        <v>고양시 덕양구</v>
      </c>
      <c r="D1635" s="24" t="str">
        <v>오피스텔 전월세</v>
      </c>
      <c r="E1635" s="26">
        <v>467</v>
      </c>
      <c r="F1635" s="26">
        <v>0</v>
      </c>
      <c r="G1635" s="26">
        <v>162</v>
      </c>
      <c r="H1635" s="26">
        <v>305</v>
      </c>
      <c r="I1635" s="26">
        <f>G1635+H1635</f>
        <v>467</v>
      </c>
      <c r="J1635" s="26">
        <f>SUM(F1635:H1635)</f>
        <v>467</v>
      </c>
      <c r="K1635" s="26">
        <f>E1635-J1635</f>
        <v>0</v>
      </c>
      <c r="L1635" s="27">
        <v>73260800000</v>
      </c>
      <c r="M1635" s="45">
        <v>21078.54</v>
      </c>
      <c r="N1635" s="27">
        <v>156875375</v>
      </c>
      <c r="O1635" s="27">
        <v>11489622</v>
      </c>
      <c r="P1635" s="37">
        <f>IF(I1635=0,0,H1635/I1635)</f>
        <v>0.6531049250535332</v>
      </c>
    </row>
    <row r="1636">
      <c r="A1636" s="24" t="str">
        <v>2025-11</v>
      </c>
      <c r="B1636" s="24" t="str">
        <v>비교 반영</v>
      </c>
      <c r="C1636" s="24" t="str">
        <v>고양시 덕양구</v>
      </c>
      <c r="D1636" s="24" t="str">
        <v>토지</v>
      </c>
      <c r="E1636" s="26">
        <v>98</v>
      </c>
      <c r="F1636" s="26">
        <v>98</v>
      </c>
      <c r="G1636" s="26">
        <v>0</v>
      </c>
      <c r="H1636" s="26">
        <v>0</v>
      </c>
      <c r="I1636" s="26">
        <f>G1636+H1636</f>
        <v>0</v>
      </c>
      <c r="J1636" s="26">
        <f>SUM(F1636:H1636)</f>
        <v>98</v>
      </c>
      <c r="K1636" s="26">
        <f>E1636-J1636</f>
        <v>0</v>
      </c>
      <c r="L1636" s="27">
        <v>25821180000</v>
      </c>
      <c r="M1636" s="45">
        <v>94145.14</v>
      </c>
      <c r="N1636" s="27">
        <v>263481429</v>
      </c>
      <c r="O1636" s="27">
        <v>906677</v>
      </c>
      <c r="P1636" s="37">
        <f>IF(I1636=0,0,H1636/I1636)</f>
        <v>0</v>
      </c>
    </row>
    <row r="1637">
      <c r="A1637" s="24" t="str">
        <v>2025-11</v>
      </c>
      <c r="B1637" s="24" t="str">
        <v>비교 반영</v>
      </c>
      <c r="C1637" s="24" t="str">
        <v>고양시 일산동구</v>
      </c>
      <c r="D1637" s="24" t="str">
        <v>공장창고</v>
      </c>
      <c r="E1637" s="26">
        <v>4</v>
      </c>
      <c r="F1637" s="26">
        <v>4</v>
      </c>
      <c r="G1637" s="26">
        <v>0</v>
      </c>
      <c r="H1637" s="26">
        <v>0</v>
      </c>
      <c r="I1637" s="26">
        <f>G1637+H1637</f>
        <v>0</v>
      </c>
      <c r="J1637" s="26">
        <f>SUM(F1637:H1637)</f>
        <v>4</v>
      </c>
      <c r="K1637" s="26">
        <f>E1637-J1637</f>
        <v>0</v>
      </c>
      <c r="L1637" s="27">
        <v>5735010000</v>
      </c>
      <c r="M1637" s="45">
        <v>3223.34</v>
      </c>
      <c r="N1637" s="27">
        <v>1433752500</v>
      </c>
      <c r="O1637" s="27">
        <v>5881697</v>
      </c>
      <c r="P1637" s="37">
        <f>IF(I1637=0,0,H1637/I1637)</f>
        <v>0</v>
      </c>
    </row>
    <row r="1638">
      <c r="A1638" s="24" t="str">
        <v>2025-11</v>
      </c>
      <c r="B1638" s="24" t="str">
        <v>비교 반영</v>
      </c>
      <c r="C1638" s="24" t="str">
        <v>고양시 일산동구</v>
      </c>
      <c r="D1638" s="24" t="str">
        <v>다가구 매매</v>
      </c>
      <c r="E1638" s="26">
        <v>3</v>
      </c>
      <c r="F1638" s="26">
        <v>3</v>
      </c>
      <c r="G1638" s="26">
        <v>0</v>
      </c>
      <c r="H1638" s="26">
        <v>0</v>
      </c>
      <c r="I1638" s="26">
        <f>G1638+H1638</f>
        <v>0</v>
      </c>
      <c r="J1638" s="26">
        <f>SUM(F1638:H1638)</f>
        <v>3</v>
      </c>
      <c r="K1638" s="26">
        <f>E1638-J1638</f>
        <v>0</v>
      </c>
      <c r="L1638" s="27">
        <v>2293490000</v>
      </c>
      <c r="M1638" s="45">
        <v>701.08</v>
      </c>
      <c r="N1638" s="27">
        <v>764496667</v>
      </c>
      <c r="O1638" s="27">
        <v>10814436</v>
      </c>
      <c r="P1638" s="37">
        <f>IF(I1638=0,0,H1638/I1638)</f>
        <v>0</v>
      </c>
    </row>
    <row r="1639">
      <c r="A1639" s="24" t="str">
        <v>2025-11</v>
      </c>
      <c r="B1639" s="24" t="str">
        <v>비교 반영</v>
      </c>
      <c r="C1639" s="24" t="str">
        <v>고양시 일산동구</v>
      </c>
      <c r="D1639" s="24" t="str">
        <v>다가구 전월세</v>
      </c>
      <c r="E1639" s="26">
        <v>195</v>
      </c>
      <c r="F1639" s="26">
        <v>0</v>
      </c>
      <c r="G1639" s="26">
        <v>28</v>
      </c>
      <c r="H1639" s="26">
        <v>167</v>
      </c>
      <c r="I1639" s="26">
        <f>G1639+H1639</f>
        <v>195</v>
      </c>
      <c r="J1639" s="26">
        <f>SUM(F1639:H1639)</f>
        <v>195</v>
      </c>
      <c r="K1639" s="26">
        <f>E1639-J1639</f>
        <v>0</v>
      </c>
      <c r="L1639" s="27">
        <v>6396500000</v>
      </c>
      <c r="M1639" s="45">
        <v>10261.46</v>
      </c>
      <c r="N1639" s="27">
        <v>32802564</v>
      </c>
      <c r="O1639" s="27">
        <v>2060667</v>
      </c>
      <c r="P1639" s="37">
        <f>IF(I1639=0,0,H1639/I1639)</f>
        <v>0.8564102564102564</v>
      </c>
    </row>
    <row r="1640">
      <c r="A1640" s="24" t="str">
        <v>2025-11</v>
      </c>
      <c r="B1640" s="24" t="str">
        <v>비교 반영</v>
      </c>
      <c r="C1640" s="24" t="str">
        <v>고양시 일산동구</v>
      </c>
      <c r="D1640" s="24" t="str">
        <v>다세대 매매</v>
      </c>
      <c r="E1640" s="26">
        <v>22</v>
      </c>
      <c r="F1640" s="26">
        <v>22</v>
      </c>
      <c r="G1640" s="26">
        <v>0</v>
      </c>
      <c r="H1640" s="26">
        <v>0</v>
      </c>
      <c r="I1640" s="26">
        <f>G1640+H1640</f>
        <v>0</v>
      </c>
      <c r="J1640" s="26">
        <f>SUM(F1640:H1640)</f>
        <v>22</v>
      </c>
      <c r="K1640" s="26">
        <f>E1640-J1640</f>
        <v>0</v>
      </c>
      <c r="L1640" s="27">
        <v>5851500000</v>
      </c>
      <c r="M1640" s="45">
        <v>1414.913</v>
      </c>
      <c r="N1640" s="27">
        <v>265977273</v>
      </c>
      <c r="O1640" s="27">
        <v>13671371</v>
      </c>
      <c r="P1640" s="37">
        <f>IF(I1640=0,0,H1640/I1640)</f>
        <v>0</v>
      </c>
    </row>
    <row r="1641">
      <c r="A1641" s="24" t="str">
        <v>2025-11</v>
      </c>
      <c r="B1641" s="24" t="str">
        <v>비교 반영</v>
      </c>
      <c r="C1641" s="24" t="str">
        <v>고양시 일산동구</v>
      </c>
      <c r="D1641" s="24" t="str">
        <v>다세대 전월세</v>
      </c>
      <c r="E1641" s="26">
        <v>60</v>
      </c>
      <c r="F1641" s="26">
        <v>0</v>
      </c>
      <c r="G1641" s="26">
        <v>32</v>
      </c>
      <c r="H1641" s="26">
        <v>28</v>
      </c>
      <c r="I1641" s="26">
        <f>G1641+H1641</f>
        <v>60</v>
      </c>
      <c r="J1641" s="26">
        <f>SUM(F1641:H1641)</f>
        <v>60</v>
      </c>
      <c r="K1641" s="26">
        <f>E1641-J1641</f>
        <v>0</v>
      </c>
      <c r="L1641" s="27">
        <v>7789000000</v>
      </c>
      <c r="M1641" s="45">
        <v>4109.911</v>
      </c>
      <c r="N1641" s="27">
        <v>129816667</v>
      </c>
      <c r="O1641" s="27">
        <v>6265041</v>
      </c>
      <c r="P1641" s="37">
        <f>IF(I1641=0,0,H1641/I1641)</f>
        <v>0.4666666666666667</v>
      </c>
    </row>
    <row r="1642">
      <c r="A1642" s="24" t="str">
        <v>2025-11</v>
      </c>
      <c r="B1642" s="24" t="str">
        <v>비교 반영</v>
      </c>
      <c r="C1642" s="24" t="str">
        <v>고양시 일산동구</v>
      </c>
      <c r="D1642" s="24" t="str">
        <v>분양권</v>
      </c>
      <c r="E1642" s="26">
        <v>1</v>
      </c>
      <c r="F1642" s="26">
        <v>1</v>
      </c>
      <c r="G1642" s="26">
        <v>0</v>
      </c>
      <c r="H1642" s="26">
        <v>0</v>
      </c>
      <c r="I1642" s="26">
        <f>G1642+H1642</f>
        <v>0</v>
      </c>
      <c r="J1642" s="26">
        <f>SUM(F1642:H1642)</f>
        <v>1</v>
      </c>
      <c r="K1642" s="26">
        <f>E1642-J1642</f>
        <v>0</v>
      </c>
      <c r="L1642" s="27">
        <v>722000000</v>
      </c>
      <c r="M1642" s="45">
        <v>84.983</v>
      </c>
      <c r="N1642" s="27">
        <v>722000000</v>
      </c>
      <c r="O1642" s="27">
        <v>28085344</v>
      </c>
      <c r="P1642" s="37">
        <f>IF(I1642=0,0,H1642/I1642)</f>
        <v>0</v>
      </c>
    </row>
    <row r="1643">
      <c r="A1643" s="24" t="str">
        <v>2025-11</v>
      </c>
      <c r="B1643" s="24" t="str">
        <v>비교 반영</v>
      </c>
      <c r="C1643" s="24" t="str">
        <v>고양시 일산동구</v>
      </c>
      <c r="D1643" s="24" t="str">
        <v>상가</v>
      </c>
      <c r="E1643" s="26">
        <v>29</v>
      </c>
      <c r="F1643" s="26">
        <v>29</v>
      </c>
      <c r="G1643" s="26">
        <v>0</v>
      </c>
      <c r="H1643" s="26">
        <v>0</v>
      </c>
      <c r="I1643" s="26">
        <f>G1643+H1643</f>
        <v>0</v>
      </c>
      <c r="J1643" s="26">
        <f>SUM(F1643:H1643)</f>
        <v>29</v>
      </c>
      <c r="K1643" s="26">
        <f>E1643-J1643</f>
        <v>0</v>
      </c>
      <c r="L1643" s="27">
        <v>24289540000</v>
      </c>
      <c r="M1643" s="45">
        <v>7661.35</v>
      </c>
      <c r="N1643" s="27">
        <v>837570345</v>
      </c>
      <c r="O1643" s="27">
        <v>10480659</v>
      </c>
      <c r="P1643" s="37">
        <f>IF(I1643=0,0,H1643/I1643)</f>
        <v>0</v>
      </c>
    </row>
    <row r="1644">
      <c r="A1644" s="24" t="str">
        <v>2025-11</v>
      </c>
      <c r="B1644" s="24" t="str">
        <v>비교 반영</v>
      </c>
      <c r="C1644" s="24" t="str">
        <v>고양시 일산동구</v>
      </c>
      <c r="D1644" s="24" t="str">
        <v>아파트 매매</v>
      </c>
      <c r="E1644" s="26">
        <v>215</v>
      </c>
      <c r="F1644" s="26">
        <v>215</v>
      </c>
      <c r="G1644" s="26">
        <v>0</v>
      </c>
      <c r="H1644" s="26">
        <v>0</v>
      </c>
      <c r="I1644" s="26">
        <f>G1644+H1644</f>
        <v>0</v>
      </c>
      <c r="J1644" s="26">
        <f>SUM(F1644:H1644)</f>
        <v>215</v>
      </c>
      <c r="K1644" s="26">
        <f>E1644-J1644</f>
        <v>0</v>
      </c>
      <c r="L1644" s="27">
        <v>123401250000</v>
      </c>
      <c r="M1644" s="45">
        <v>18412.029</v>
      </c>
      <c r="N1644" s="27">
        <v>573959302</v>
      </c>
      <c r="O1644" s="27">
        <v>22156058</v>
      </c>
      <c r="P1644" s="37">
        <f>IF(I1644=0,0,H1644/I1644)</f>
        <v>0</v>
      </c>
    </row>
    <row r="1645">
      <c r="A1645" s="24" t="str">
        <v>2025-11</v>
      </c>
      <c r="B1645" s="24" t="str">
        <v>비교 반영</v>
      </c>
      <c r="C1645" s="24" t="str">
        <v>고양시 일산동구</v>
      </c>
      <c r="D1645" s="24" t="str">
        <v>아파트 전월세</v>
      </c>
      <c r="E1645" s="26">
        <v>613</v>
      </c>
      <c r="F1645" s="26">
        <v>0</v>
      </c>
      <c r="G1645" s="26">
        <v>331</v>
      </c>
      <c r="H1645" s="26">
        <v>282</v>
      </c>
      <c r="I1645" s="26">
        <f>G1645+H1645</f>
        <v>613</v>
      </c>
      <c r="J1645" s="26">
        <f>SUM(F1645:H1645)</f>
        <v>613</v>
      </c>
      <c r="K1645" s="26">
        <f>E1645-J1645</f>
        <v>0</v>
      </c>
      <c r="L1645" s="27">
        <v>158269620000</v>
      </c>
      <c r="M1645" s="45">
        <v>48621.819</v>
      </c>
      <c r="N1645" s="27">
        <v>258188613</v>
      </c>
      <c r="O1645" s="27">
        <v>10760711</v>
      </c>
      <c r="P1645" s="37">
        <f>IF(I1645=0,0,H1645/I1645)</f>
        <v>0.4600326264274062</v>
      </c>
    </row>
    <row r="1646">
      <c r="A1646" s="24" t="str">
        <v>2025-11</v>
      </c>
      <c r="B1646" s="24" t="str">
        <v>비교 반영</v>
      </c>
      <c r="C1646" s="24" t="str">
        <v>고양시 일산동구</v>
      </c>
      <c r="D1646" s="24" t="str">
        <v>오피스텔 매매</v>
      </c>
      <c r="E1646" s="26">
        <v>59</v>
      </c>
      <c r="F1646" s="26">
        <v>59</v>
      </c>
      <c r="G1646" s="26">
        <v>0</v>
      </c>
      <c r="H1646" s="26">
        <v>0</v>
      </c>
      <c r="I1646" s="26">
        <f>G1646+H1646</f>
        <v>0</v>
      </c>
      <c r="J1646" s="26">
        <f>SUM(F1646:H1646)</f>
        <v>59</v>
      </c>
      <c r="K1646" s="26">
        <f>E1646-J1646</f>
        <v>0</v>
      </c>
      <c r="L1646" s="27">
        <v>13784000000</v>
      </c>
      <c r="M1646" s="45">
        <v>3310.258</v>
      </c>
      <c r="N1646" s="27">
        <v>233627119</v>
      </c>
      <c r="O1646" s="27">
        <v>13765374</v>
      </c>
      <c r="P1646" s="37">
        <f>IF(I1646=0,0,H1646/I1646)</f>
        <v>0</v>
      </c>
    </row>
    <row r="1647">
      <c r="A1647" s="24" t="str">
        <v>2025-11</v>
      </c>
      <c r="B1647" s="24" t="str">
        <v>비교 반영</v>
      </c>
      <c r="C1647" s="24" t="str">
        <v>고양시 일산동구</v>
      </c>
      <c r="D1647" s="24" t="str">
        <v>오피스텔 전월세</v>
      </c>
      <c r="E1647" s="26">
        <v>457</v>
      </c>
      <c r="F1647" s="26">
        <v>0</v>
      </c>
      <c r="G1647" s="26">
        <v>78</v>
      </c>
      <c r="H1647" s="26">
        <v>379</v>
      </c>
      <c r="I1647" s="26">
        <f>G1647+H1647</f>
        <v>457</v>
      </c>
      <c r="J1647" s="26">
        <f>SUM(F1647:H1647)</f>
        <v>457</v>
      </c>
      <c r="K1647" s="26">
        <f>E1647-J1647</f>
        <v>0</v>
      </c>
      <c r="L1647" s="27">
        <v>21739300000</v>
      </c>
      <c r="M1647" s="45">
        <v>19937.57</v>
      </c>
      <c r="N1647" s="27">
        <v>47569584</v>
      </c>
      <c r="O1647" s="27">
        <v>3604524</v>
      </c>
      <c r="P1647" s="37">
        <f>IF(I1647=0,0,H1647/I1647)</f>
        <v>0.8293216630196937</v>
      </c>
    </row>
    <row r="1648">
      <c r="A1648" s="24" t="str">
        <v>2025-11</v>
      </c>
      <c r="B1648" s="24" t="str">
        <v>비교 반영</v>
      </c>
      <c r="C1648" s="24" t="str">
        <v>고양시 일산동구</v>
      </c>
      <c r="D1648" s="24" t="str">
        <v>토지</v>
      </c>
      <c r="E1648" s="26">
        <v>65</v>
      </c>
      <c r="F1648" s="26">
        <v>65</v>
      </c>
      <c r="G1648" s="26">
        <v>0</v>
      </c>
      <c r="H1648" s="26">
        <v>0</v>
      </c>
      <c r="I1648" s="26">
        <f>G1648+H1648</f>
        <v>0</v>
      </c>
      <c r="J1648" s="26">
        <f>SUM(F1648:H1648)</f>
        <v>65</v>
      </c>
      <c r="K1648" s="26">
        <f>E1648-J1648</f>
        <v>0</v>
      </c>
      <c r="L1648" s="27">
        <v>13426520000</v>
      </c>
      <c r="M1648" s="45">
        <v>17788.16</v>
      </c>
      <c r="N1648" s="27">
        <v>206561846</v>
      </c>
      <c r="O1648" s="27">
        <v>2495210</v>
      </c>
      <c r="P1648" s="37">
        <f>IF(I1648=0,0,H1648/I1648)</f>
        <v>0</v>
      </c>
    </row>
    <row r="1649">
      <c r="A1649" s="24" t="str">
        <v>2025-11</v>
      </c>
      <c r="B1649" s="24" t="str">
        <v>비교 반영</v>
      </c>
      <c r="C1649" s="24" t="str">
        <v>고양시 일산서구</v>
      </c>
      <c r="D1649" s="24" t="str">
        <v>공장창고</v>
      </c>
      <c r="E1649" s="26">
        <v>1</v>
      </c>
      <c r="F1649" s="26">
        <v>1</v>
      </c>
      <c r="G1649" s="26">
        <v>0</v>
      </c>
      <c r="H1649" s="26">
        <v>0</v>
      </c>
      <c r="I1649" s="26">
        <f>G1649+H1649</f>
        <v>0</v>
      </c>
      <c r="J1649" s="26">
        <f>SUM(F1649:H1649)</f>
        <v>1</v>
      </c>
      <c r="K1649" s="26">
        <f>E1649-J1649</f>
        <v>0</v>
      </c>
      <c r="L1649" s="27">
        <v>1550000000</v>
      </c>
      <c r="M1649" s="45">
        <v>917.8</v>
      </c>
      <c r="N1649" s="27">
        <v>1550000000</v>
      </c>
      <c r="O1649" s="27">
        <v>5582879</v>
      </c>
      <c r="P1649" s="37">
        <f>IF(I1649=0,0,H1649/I1649)</f>
        <v>0</v>
      </c>
    </row>
    <row r="1650">
      <c r="A1650" s="24" t="str">
        <v>2025-11</v>
      </c>
      <c r="B1650" s="24" t="str">
        <v>비교 반영</v>
      </c>
      <c r="C1650" s="24" t="str">
        <v>고양시 일산서구</v>
      </c>
      <c r="D1650" s="24" t="str">
        <v>다가구 매매</v>
      </c>
      <c r="E1650" s="26">
        <v>1</v>
      </c>
      <c r="F1650" s="26">
        <v>1</v>
      </c>
      <c r="G1650" s="26">
        <v>0</v>
      </c>
      <c r="H1650" s="26">
        <v>0</v>
      </c>
      <c r="I1650" s="26">
        <f>G1650+H1650</f>
        <v>0</v>
      </c>
      <c r="J1650" s="26">
        <f>SUM(F1650:H1650)</f>
        <v>1</v>
      </c>
      <c r="K1650" s="26">
        <f>E1650-J1650</f>
        <v>0</v>
      </c>
      <c r="L1650" s="27">
        <v>400000000</v>
      </c>
      <c r="M1650" s="45">
        <v>99.9</v>
      </c>
      <c r="N1650" s="27">
        <v>400000000</v>
      </c>
      <c r="O1650" s="27">
        <v>13236376</v>
      </c>
      <c r="P1650" s="37">
        <f>IF(I1650=0,0,H1650/I1650)</f>
        <v>0</v>
      </c>
    </row>
    <row r="1651">
      <c r="A1651" s="24" t="str">
        <v>2025-11</v>
      </c>
      <c r="B1651" s="24" t="str">
        <v>비교 반영</v>
      </c>
      <c r="C1651" s="24" t="str">
        <v>고양시 일산서구</v>
      </c>
      <c r="D1651" s="24" t="str">
        <v>다가구 전월세</v>
      </c>
      <c r="E1651" s="26">
        <v>113</v>
      </c>
      <c r="F1651" s="26">
        <v>0</v>
      </c>
      <c r="G1651" s="26">
        <v>19</v>
      </c>
      <c r="H1651" s="26">
        <v>94</v>
      </c>
      <c r="I1651" s="26">
        <f>G1651+H1651</f>
        <v>113</v>
      </c>
      <c r="J1651" s="26">
        <f>SUM(F1651:H1651)</f>
        <v>113</v>
      </c>
      <c r="K1651" s="26">
        <f>E1651-J1651</f>
        <v>0</v>
      </c>
      <c r="L1651" s="27">
        <v>4001900000</v>
      </c>
      <c r="M1651" s="45">
        <v>5338.875</v>
      </c>
      <c r="N1651" s="27">
        <v>35415044</v>
      </c>
      <c r="O1651" s="27">
        <v>2477942</v>
      </c>
      <c r="P1651" s="37">
        <f>IF(I1651=0,0,H1651/I1651)</f>
        <v>0.831858407079646</v>
      </c>
    </row>
    <row r="1652">
      <c r="A1652" s="24" t="str">
        <v>2025-11</v>
      </c>
      <c r="B1652" s="24" t="str">
        <v>비교 반영</v>
      </c>
      <c r="C1652" s="24" t="str">
        <v>고양시 일산서구</v>
      </c>
      <c r="D1652" s="24" t="str">
        <v>다세대 매매</v>
      </c>
      <c r="E1652" s="26">
        <v>20</v>
      </c>
      <c r="F1652" s="26">
        <v>20</v>
      </c>
      <c r="G1652" s="26">
        <v>0</v>
      </c>
      <c r="H1652" s="26">
        <v>0</v>
      </c>
      <c r="I1652" s="26">
        <f>G1652+H1652</f>
        <v>0</v>
      </c>
      <c r="J1652" s="26">
        <f>SUM(F1652:H1652)</f>
        <v>20</v>
      </c>
      <c r="K1652" s="26">
        <f>E1652-J1652</f>
        <v>0</v>
      </c>
      <c r="L1652" s="27">
        <v>3913000000</v>
      </c>
      <c r="M1652" s="45">
        <v>1217.357</v>
      </c>
      <c r="N1652" s="27">
        <v>195650000</v>
      </c>
      <c r="O1652" s="27">
        <v>10625919</v>
      </c>
      <c r="P1652" s="37">
        <f>IF(I1652=0,0,H1652/I1652)</f>
        <v>0</v>
      </c>
    </row>
    <row r="1653">
      <c r="A1653" s="24" t="str">
        <v>2025-11</v>
      </c>
      <c r="B1653" s="24" t="str">
        <v>비교 반영</v>
      </c>
      <c r="C1653" s="24" t="str">
        <v>고양시 일산서구</v>
      </c>
      <c r="D1653" s="24" t="str">
        <v>다세대 전월세</v>
      </c>
      <c r="E1653" s="26">
        <v>35</v>
      </c>
      <c r="F1653" s="26">
        <v>0</v>
      </c>
      <c r="G1653" s="26">
        <v>20</v>
      </c>
      <c r="H1653" s="26">
        <v>15</v>
      </c>
      <c r="I1653" s="26">
        <f>G1653+H1653</f>
        <v>35</v>
      </c>
      <c r="J1653" s="26">
        <f>SUM(F1653:H1653)</f>
        <v>35</v>
      </c>
      <c r="K1653" s="26">
        <f>E1653-J1653</f>
        <v>0</v>
      </c>
      <c r="L1653" s="27">
        <v>4832500000</v>
      </c>
      <c r="M1653" s="45">
        <v>2647.676</v>
      </c>
      <c r="N1653" s="27">
        <v>138071429</v>
      </c>
      <c r="O1653" s="27">
        <v>6033671</v>
      </c>
      <c r="P1653" s="37">
        <f>IF(I1653=0,0,H1653/I1653)</f>
        <v>0.42857142857142855</v>
      </c>
    </row>
    <row r="1654">
      <c r="A1654" s="24" t="str">
        <v>2025-11</v>
      </c>
      <c r="B1654" s="24" t="str">
        <v>비교 반영</v>
      </c>
      <c r="C1654" s="24" t="str">
        <v>고양시 일산서구</v>
      </c>
      <c r="D1654" s="24" t="str">
        <v>상가</v>
      </c>
      <c r="E1654" s="26">
        <v>13</v>
      </c>
      <c r="F1654" s="26">
        <v>13</v>
      </c>
      <c r="G1654" s="26">
        <v>0</v>
      </c>
      <c r="H1654" s="26">
        <v>0</v>
      </c>
      <c r="I1654" s="26">
        <f>G1654+H1654</f>
        <v>0</v>
      </c>
      <c r="J1654" s="26">
        <f>SUM(F1654:H1654)</f>
        <v>13</v>
      </c>
      <c r="K1654" s="26">
        <f>E1654-J1654</f>
        <v>0</v>
      </c>
      <c r="L1654" s="27">
        <v>5369400000</v>
      </c>
      <c r="M1654" s="45">
        <v>1898.11</v>
      </c>
      <c r="N1654" s="27">
        <v>413030769</v>
      </c>
      <c r="O1654" s="27">
        <v>9351451</v>
      </c>
      <c r="P1654" s="37">
        <f>IF(I1654=0,0,H1654/I1654)</f>
        <v>0</v>
      </c>
    </row>
    <row r="1655">
      <c r="A1655" s="24" t="str">
        <v>2025-11</v>
      </c>
      <c r="B1655" s="24" t="str">
        <v>비교 반영</v>
      </c>
      <c r="C1655" s="24" t="str">
        <v>고양시 일산서구</v>
      </c>
      <c r="D1655" s="24" t="str">
        <v>아파트 매매</v>
      </c>
      <c r="E1655" s="26">
        <v>276</v>
      </c>
      <c r="F1655" s="26">
        <v>276</v>
      </c>
      <c r="G1655" s="26">
        <v>0</v>
      </c>
      <c r="H1655" s="26">
        <v>0</v>
      </c>
      <c r="I1655" s="26">
        <f>G1655+H1655</f>
        <v>0</v>
      </c>
      <c r="J1655" s="26">
        <f>SUM(F1655:H1655)</f>
        <v>276</v>
      </c>
      <c r="K1655" s="26">
        <f>E1655-J1655</f>
        <v>0</v>
      </c>
      <c r="L1655" s="27">
        <v>119677000000</v>
      </c>
      <c r="M1655" s="45">
        <v>22669.729</v>
      </c>
      <c r="N1655" s="27">
        <v>433612319</v>
      </c>
      <c r="O1655" s="27">
        <v>17451749</v>
      </c>
      <c r="P1655" s="37">
        <f>IF(I1655=0,0,H1655/I1655)</f>
        <v>0</v>
      </c>
    </row>
    <row r="1656">
      <c r="A1656" s="24" t="str">
        <v>2025-11</v>
      </c>
      <c r="B1656" s="24" t="str">
        <v>비교 반영</v>
      </c>
      <c r="C1656" s="24" t="str">
        <v>고양시 일산서구</v>
      </c>
      <c r="D1656" s="24" t="str">
        <v>아파트 전월세</v>
      </c>
      <c r="E1656" s="26">
        <v>639</v>
      </c>
      <c r="F1656" s="26">
        <v>0</v>
      </c>
      <c r="G1656" s="26">
        <v>409</v>
      </c>
      <c r="H1656" s="26">
        <v>230</v>
      </c>
      <c r="I1656" s="26">
        <f>G1656+H1656</f>
        <v>639</v>
      </c>
      <c r="J1656" s="26">
        <f>SUM(F1656:H1656)</f>
        <v>639</v>
      </c>
      <c r="K1656" s="26">
        <f>E1656-J1656</f>
        <v>0</v>
      </c>
      <c r="L1656" s="27">
        <v>144925010000</v>
      </c>
      <c r="M1656" s="45">
        <v>52067.639</v>
      </c>
      <c r="N1656" s="27">
        <v>226799703</v>
      </c>
      <c r="O1656" s="27">
        <v>9201318</v>
      </c>
      <c r="P1656" s="37">
        <f>IF(I1656=0,0,H1656/I1656)</f>
        <v>0.3599374021909233</v>
      </c>
    </row>
    <row r="1657">
      <c r="A1657" s="24" t="str">
        <v>2025-11</v>
      </c>
      <c r="B1657" s="24" t="str">
        <v>비교 반영</v>
      </c>
      <c r="C1657" s="24" t="str">
        <v>고양시 일산서구</v>
      </c>
      <c r="D1657" s="24" t="str">
        <v>오피스텔 매매</v>
      </c>
      <c r="E1657" s="26">
        <v>27</v>
      </c>
      <c r="F1657" s="26">
        <v>27</v>
      </c>
      <c r="G1657" s="26">
        <v>0</v>
      </c>
      <c r="H1657" s="26">
        <v>0</v>
      </c>
      <c r="I1657" s="26">
        <f>G1657+H1657</f>
        <v>0</v>
      </c>
      <c r="J1657" s="26">
        <f>SUM(F1657:H1657)</f>
        <v>27</v>
      </c>
      <c r="K1657" s="26">
        <f>E1657-J1657</f>
        <v>0</v>
      </c>
      <c r="L1657" s="27">
        <v>11476500000</v>
      </c>
      <c r="M1657" s="45">
        <v>1712.373</v>
      </c>
      <c r="N1657" s="27">
        <v>425055556</v>
      </c>
      <c r="O1657" s="27">
        <v>22155711</v>
      </c>
      <c r="P1657" s="37">
        <f>IF(I1657=0,0,H1657/I1657)</f>
        <v>0</v>
      </c>
    </row>
    <row r="1658">
      <c r="A1658" s="24" t="str">
        <v>2025-11</v>
      </c>
      <c r="B1658" s="24" t="str">
        <v>비교 반영</v>
      </c>
      <c r="C1658" s="24" t="str">
        <v>고양시 일산서구</v>
      </c>
      <c r="D1658" s="24" t="str">
        <v>오피스텔 전월세</v>
      </c>
      <c r="E1658" s="26">
        <v>131</v>
      </c>
      <c r="F1658" s="26">
        <v>0</v>
      </c>
      <c r="G1658" s="26">
        <v>49</v>
      </c>
      <c r="H1658" s="26">
        <v>82</v>
      </c>
      <c r="I1658" s="26">
        <f>G1658+H1658</f>
        <v>131</v>
      </c>
      <c r="J1658" s="26">
        <f>SUM(F1658:H1658)</f>
        <v>131</v>
      </c>
      <c r="K1658" s="26">
        <f>E1658-J1658</f>
        <v>0</v>
      </c>
      <c r="L1658" s="27">
        <v>17773430000</v>
      </c>
      <c r="M1658" s="45">
        <v>7775.2</v>
      </c>
      <c r="N1658" s="27">
        <v>135675038</v>
      </c>
      <c r="O1658" s="27">
        <v>7556737</v>
      </c>
      <c r="P1658" s="37">
        <f>IF(I1658=0,0,H1658/I1658)</f>
        <v>0.6259541984732825</v>
      </c>
    </row>
    <row r="1659">
      <c r="A1659" s="24" t="str">
        <v>2025-11</v>
      </c>
      <c r="B1659" s="24" t="str">
        <v>비교 반영</v>
      </c>
      <c r="C1659" s="24" t="str">
        <v>고양시 일산서구</v>
      </c>
      <c r="D1659" s="24" t="str">
        <v>토지</v>
      </c>
      <c r="E1659" s="26">
        <v>10</v>
      </c>
      <c r="F1659" s="26">
        <v>10</v>
      </c>
      <c r="G1659" s="26">
        <v>0</v>
      </c>
      <c r="H1659" s="26">
        <v>0</v>
      </c>
      <c r="I1659" s="26">
        <f>G1659+H1659</f>
        <v>0</v>
      </c>
      <c r="J1659" s="26">
        <f>SUM(F1659:H1659)</f>
        <v>10</v>
      </c>
      <c r="K1659" s="26">
        <f>E1659-J1659</f>
        <v>0</v>
      </c>
      <c r="L1659" s="27">
        <v>3128250000</v>
      </c>
      <c r="M1659" s="45">
        <v>14194.42</v>
      </c>
      <c r="N1659" s="27">
        <v>312825000</v>
      </c>
      <c r="O1659" s="27">
        <v>728548</v>
      </c>
      <c r="P1659" s="37">
        <f>IF(I1659=0,0,H1659/I1659)</f>
        <v>0</v>
      </c>
    </row>
    <row r="1660">
      <c r="A1660" s="24" t="str">
        <v>2025-11</v>
      </c>
      <c r="B1660" s="24" t="str">
        <v>비교 반영</v>
      </c>
      <c r="C1660" s="24" t="str">
        <v>과천시</v>
      </c>
      <c r="D1660" s="24" t="str">
        <v>다가구 매매</v>
      </c>
      <c r="E1660" s="26">
        <v>2</v>
      </c>
      <c r="F1660" s="26">
        <v>2</v>
      </c>
      <c r="G1660" s="26">
        <v>0</v>
      </c>
      <c r="H1660" s="26">
        <v>0</v>
      </c>
      <c r="I1660" s="26">
        <f>G1660+H1660</f>
        <v>0</v>
      </c>
      <c r="J1660" s="26">
        <f>SUM(F1660:H1660)</f>
        <v>2</v>
      </c>
      <c r="K1660" s="26">
        <f>E1660-J1660</f>
        <v>0</v>
      </c>
      <c r="L1660" s="27">
        <v>5035240000</v>
      </c>
      <c r="M1660" s="45">
        <v>553.37</v>
      </c>
      <c r="N1660" s="27">
        <v>2517620000</v>
      </c>
      <c r="O1660" s="27">
        <v>30080093</v>
      </c>
      <c r="P1660" s="37">
        <f>IF(I1660=0,0,H1660/I1660)</f>
        <v>0</v>
      </c>
    </row>
    <row r="1661">
      <c r="A1661" s="24" t="str">
        <v>2025-11</v>
      </c>
      <c r="B1661" s="24" t="str">
        <v>비교 반영</v>
      </c>
      <c r="C1661" s="24" t="str">
        <v>과천시</v>
      </c>
      <c r="D1661" s="24" t="str">
        <v>다가구 전월세</v>
      </c>
      <c r="E1661" s="26">
        <v>79</v>
      </c>
      <c r="F1661" s="26">
        <v>0</v>
      </c>
      <c r="G1661" s="26">
        <v>27</v>
      </c>
      <c r="H1661" s="26">
        <v>52</v>
      </c>
      <c r="I1661" s="26">
        <f>G1661+H1661</f>
        <v>79</v>
      </c>
      <c r="J1661" s="26">
        <f>SUM(F1661:H1661)</f>
        <v>79</v>
      </c>
      <c r="K1661" s="26">
        <f>E1661-J1661</f>
        <v>0</v>
      </c>
      <c r="L1661" s="27">
        <v>14803500000</v>
      </c>
      <c r="M1661" s="45">
        <v>4412.675</v>
      </c>
      <c r="N1661" s="27">
        <v>187386076</v>
      </c>
      <c r="O1661" s="27">
        <v>11090141</v>
      </c>
      <c r="P1661" s="37">
        <f>IF(I1661=0,0,H1661/I1661)</f>
        <v>0.6582278481012658</v>
      </c>
    </row>
    <row r="1662">
      <c r="A1662" s="24" t="str">
        <v>2025-11</v>
      </c>
      <c r="B1662" s="24" t="str">
        <v>비교 반영</v>
      </c>
      <c r="C1662" s="24" t="str">
        <v>과천시</v>
      </c>
      <c r="D1662" s="24" t="str">
        <v>다세대 매매</v>
      </c>
      <c r="E1662" s="26">
        <v>10</v>
      </c>
      <c r="F1662" s="26">
        <v>10</v>
      </c>
      <c r="G1662" s="26">
        <v>0</v>
      </c>
      <c r="H1662" s="26">
        <v>0</v>
      </c>
      <c r="I1662" s="26">
        <f>G1662+H1662</f>
        <v>0</v>
      </c>
      <c r="J1662" s="26">
        <f>SUM(F1662:H1662)</f>
        <v>10</v>
      </c>
      <c r="K1662" s="26">
        <f>E1662-J1662</f>
        <v>0</v>
      </c>
      <c r="L1662" s="27">
        <v>8060000000</v>
      </c>
      <c r="M1662" s="45">
        <v>680.35</v>
      </c>
      <c r="N1662" s="27">
        <v>806000000</v>
      </c>
      <c r="O1662" s="27">
        <v>39163118</v>
      </c>
      <c r="P1662" s="37">
        <f>IF(I1662=0,0,H1662/I1662)</f>
        <v>0</v>
      </c>
    </row>
    <row r="1663">
      <c r="A1663" s="24" t="str">
        <v>2025-11</v>
      </c>
      <c r="B1663" s="24" t="str">
        <v>비교 반영</v>
      </c>
      <c r="C1663" s="24" t="str">
        <v>과천시</v>
      </c>
      <c r="D1663" s="24" t="str">
        <v>다세대 전월세</v>
      </c>
      <c r="E1663" s="26">
        <v>65</v>
      </c>
      <c r="F1663" s="26">
        <v>0</v>
      </c>
      <c r="G1663" s="26">
        <v>28</v>
      </c>
      <c r="H1663" s="26">
        <v>37</v>
      </c>
      <c r="I1663" s="26">
        <f>G1663+H1663</f>
        <v>65</v>
      </c>
      <c r="J1663" s="26">
        <f>SUM(F1663:H1663)</f>
        <v>65</v>
      </c>
      <c r="K1663" s="26">
        <f>E1663-J1663</f>
        <v>0</v>
      </c>
      <c r="L1663" s="27">
        <v>22661600000</v>
      </c>
      <c r="M1663" s="45">
        <v>3801.3</v>
      </c>
      <c r="N1663" s="27">
        <v>348640000</v>
      </c>
      <c r="O1663" s="27">
        <v>19707568</v>
      </c>
      <c r="P1663" s="37">
        <f>IF(I1663=0,0,H1663/I1663)</f>
        <v>0.5692307692307692</v>
      </c>
    </row>
    <row r="1664">
      <c r="A1664" s="24" t="str">
        <v>2025-11</v>
      </c>
      <c r="B1664" s="24" t="str">
        <v>비교 반영</v>
      </c>
      <c r="C1664" s="24" t="str">
        <v>과천시</v>
      </c>
      <c r="D1664" s="24" t="str">
        <v>분양권</v>
      </c>
      <c r="E1664" s="26">
        <v>1</v>
      </c>
      <c r="F1664" s="26">
        <v>1</v>
      </c>
      <c r="G1664" s="26">
        <v>0</v>
      </c>
      <c r="H1664" s="26">
        <v>0</v>
      </c>
      <c r="I1664" s="26">
        <f>G1664+H1664</f>
        <v>0</v>
      </c>
      <c r="J1664" s="26">
        <f>SUM(F1664:H1664)</f>
        <v>1</v>
      </c>
      <c r="K1664" s="26">
        <f>E1664-J1664</f>
        <v>0</v>
      </c>
      <c r="L1664" s="27">
        <v>1741880000</v>
      </c>
      <c r="M1664" s="45">
        <v>59.993</v>
      </c>
      <c r="N1664" s="27">
        <v>1741880000</v>
      </c>
      <c r="O1664" s="27">
        <v>95982544</v>
      </c>
      <c r="P1664" s="37">
        <f>IF(I1664=0,0,H1664/I1664)</f>
        <v>0</v>
      </c>
    </row>
    <row r="1665">
      <c r="A1665" s="24" t="str">
        <v>2025-11</v>
      </c>
      <c r="B1665" s="24" t="str">
        <v>비교 반영</v>
      </c>
      <c r="C1665" s="24" t="str">
        <v>과천시</v>
      </c>
      <c r="D1665" s="24" t="str">
        <v>상가</v>
      </c>
      <c r="E1665" s="26">
        <v>11</v>
      </c>
      <c r="F1665" s="26">
        <v>11</v>
      </c>
      <c r="G1665" s="26">
        <v>0</v>
      </c>
      <c r="H1665" s="26">
        <v>0</v>
      </c>
      <c r="I1665" s="26">
        <f>G1665+H1665</f>
        <v>0</v>
      </c>
      <c r="J1665" s="26">
        <f>SUM(F1665:H1665)</f>
        <v>11</v>
      </c>
      <c r="K1665" s="26">
        <f>E1665-J1665</f>
        <v>0</v>
      </c>
      <c r="L1665" s="27">
        <v>5689870000</v>
      </c>
      <c r="M1665" s="45">
        <v>659.95</v>
      </c>
      <c r="N1665" s="27">
        <v>517260909</v>
      </c>
      <c r="O1665" s="27">
        <v>28501382</v>
      </c>
      <c r="P1665" s="37">
        <f>IF(I1665=0,0,H1665/I1665)</f>
        <v>0</v>
      </c>
    </row>
    <row r="1666">
      <c r="A1666" s="24" t="str">
        <v>2025-11</v>
      </c>
      <c r="B1666" s="24" t="str">
        <v>비교 반영</v>
      </c>
      <c r="C1666" s="24" t="str">
        <v>과천시</v>
      </c>
      <c r="D1666" s="24" t="str">
        <v>아파트 매매</v>
      </c>
      <c r="E1666" s="26">
        <v>5</v>
      </c>
      <c r="F1666" s="26">
        <v>5</v>
      </c>
      <c r="G1666" s="26">
        <v>0</v>
      </c>
      <c r="H1666" s="26">
        <v>0</v>
      </c>
      <c r="I1666" s="26">
        <f>G1666+H1666</f>
        <v>0</v>
      </c>
      <c r="J1666" s="26">
        <f>SUM(F1666:H1666)</f>
        <v>5</v>
      </c>
      <c r="K1666" s="26">
        <f>E1666-J1666</f>
        <v>0</v>
      </c>
      <c r="L1666" s="27">
        <v>12515000000</v>
      </c>
      <c r="M1666" s="45">
        <v>421.812</v>
      </c>
      <c r="N1666" s="27">
        <v>2503000000</v>
      </c>
      <c r="O1666" s="27">
        <v>98081418</v>
      </c>
      <c r="P1666" s="37">
        <f>IF(I1666=0,0,H1666/I1666)</f>
        <v>0</v>
      </c>
    </row>
    <row r="1667">
      <c r="A1667" s="24" t="str">
        <v>2025-11</v>
      </c>
      <c r="B1667" s="24" t="str">
        <v>비교 반영</v>
      </c>
      <c r="C1667" s="24" t="str">
        <v>과천시</v>
      </c>
      <c r="D1667" s="24" t="str">
        <v>아파트 전월세</v>
      </c>
      <c r="E1667" s="26">
        <v>222</v>
      </c>
      <c r="F1667" s="26">
        <v>0</v>
      </c>
      <c r="G1667" s="26">
        <v>131</v>
      </c>
      <c r="H1667" s="26">
        <v>91</v>
      </c>
      <c r="I1667" s="26">
        <f>G1667+H1667</f>
        <v>222</v>
      </c>
      <c r="J1667" s="26">
        <f>SUM(F1667:H1667)</f>
        <v>222</v>
      </c>
      <c r="K1667" s="26">
        <f>E1667-J1667</f>
        <v>0</v>
      </c>
      <c r="L1667" s="27">
        <v>159628080000</v>
      </c>
      <c r="M1667" s="45">
        <v>16733.27</v>
      </c>
      <c r="N1667" s="27">
        <v>719045405</v>
      </c>
      <c r="O1667" s="27">
        <v>31535743</v>
      </c>
      <c r="P1667" s="37">
        <f>IF(I1667=0,0,H1667/I1667)</f>
        <v>0.4099099099099099</v>
      </c>
    </row>
    <row r="1668">
      <c r="A1668" s="24" t="str">
        <v>2025-11</v>
      </c>
      <c r="B1668" s="24" t="str">
        <v>비교 반영</v>
      </c>
      <c r="C1668" s="24" t="str">
        <v>과천시</v>
      </c>
      <c r="D1668" s="24" t="str">
        <v>오피스텔 매매</v>
      </c>
      <c r="E1668" s="26">
        <v>7</v>
      </c>
      <c r="F1668" s="26">
        <v>7</v>
      </c>
      <c r="G1668" s="26">
        <v>0</v>
      </c>
      <c r="H1668" s="26">
        <v>0</v>
      </c>
      <c r="I1668" s="26">
        <f>G1668+H1668</f>
        <v>0</v>
      </c>
      <c r="J1668" s="26">
        <f>SUM(F1668:H1668)</f>
        <v>7</v>
      </c>
      <c r="K1668" s="26">
        <f>E1668-J1668</f>
        <v>0</v>
      </c>
      <c r="L1668" s="27">
        <v>4282000000</v>
      </c>
      <c r="M1668" s="45">
        <v>358.295</v>
      </c>
      <c r="N1668" s="27">
        <v>611714286</v>
      </c>
      <c r="O1668" s="27">
        <v>39507588</v>
      </c>
      <c r="P1668" s="37">
        <f>IF(I1668=0,0,H1668/I1668)</f>
        <v>0</v>
      </c>
    </row>
    <row r="1669">
      <c r="A1669" s="24" t="str">
        <v>2025-11</v>
      </c>
      <c r="B1669" s="24" t="str">
        <v>비교 반영</v>
      </c>
      <c r="C1669" s="24" t="str">
        <v>과천시</v>
      </c>
      <c r="D1669" s="24" t="str">
        <v>오피스텔 전월세</v>
      </c>
      <c r="E1669" s="26">
        <v>18</v>
      </c>
      <c r="F1669" s="26">
        <v>0</v>
      </c>
      <c r="G1669" s="26">
        <v>8</v>
      </c>
      <c r="H1669" s="26">
        <v>10</v>
      </c>
      <c r="I1669" s="26">
        <f>G1669+H1669</f>
        <v>18</v>
      </c>
      <c r="J1669" s="26">
        <f>SUM(F1669:H1669)</f>
        <v>18</v>
      </c>
      <c r="K1669" s="26">
        <f>E1669-J1669</f>
        <v>0</v>
      </c>
      <c r="L1669" s="27">
        <v>6941500000</v>
      </c>
      <c r="M1669" s="45">
        <v>1063.9</v>
      </c>
      <c r="N1669" s="27">
        <v>385638889</v>
      </c>
      <c r="O1669" s="27">
        <v>21568857</v>
      </c>
      <c r="P1669" s="37">
        <f>IF(I1669=0,0,H1669/I1669)</f>
        <v>0.5555555555555556</v>
      </c>
    </row>
    <row r="1670">
      <c r="A1670" s="24" t="str">
        <v>2025-11</v>
      </c>
      <c r="B1670" s="24" t="str">
        <v>비교 반영</v>
      </c>
      <c r="C1670" s="24" t="str">
        <v>과천시</v>
      </c>
      <c r="D1670" s="24" t="str">
        <v>토지</v>
      </c>
      <c r="E1670" s="26">
        <v>8</v>
      </c>
      <c r="F1670" s="26">
        <v>8</v>
      </c>
      <c r="G1670" s="26">
        <v>0</v>
      </c>
      <c r="H1670" s="26">
        <v>0</v>
      </c>
      <c r="I1670" s="26">
        <f>G1670+H1670</f>
        <v>0</v>
      </c>
      <c r="J1670" s="26">
        <f>SUM(F1670:H1670)</f>
        <v>8</v>
      </c>
      <c r="K1670" s="26">
        <f>E1670-J1670</f>
        <v>0</v>
      </c>
      <c r="L1670" s="27">
        <v>2104120000</v>
      </c>
      <c r="M1670" s="45">
        <v>913.55</v>
      </c>
      <c r="N1670" s="27">
        <v>263015000</v>
      </c>
      <c r="O1670" s="27">
        <v>7613999</v>
      </c>
      <c r="P1670" s="37">
        <f>IF(I1670=0,0,H1670/I1670)</f>
        <v>0</v>
      </c>
    </row>
    <row r="1671">
      <c r="A1671" s="24" t="str">
        <v>2025-11</v>
      </c>
      <c r="B1671" s="24" t="str">
        <v>비교 반영</v>
      </c>
      <c r="C1671" s="24" t="str">
        <v>광명시</v>
      </c>
      <c r="D1671" s="24" t="str">
        <v>공장창고</v>
      </c>
      <c r="E1671" s="26">
        <v>8</v>
      </c>
      <c r="F1671" s="26">
        <v>8</v>
      </c>
      <c r="G1671" s="26">
        <v>0</v>
      </c>
      <c r="H1671" s="26">
        <v>0</v>
      </c>
      <c r="I1671" s="26">
        <f>G1671+H1671</f>
        <v>0</v>
      </c>
      <c r="J1671" s="26">
        <f>SUM(F1671:H1671)</f>
        <v>8</v>
      </c>
      <c r="K1671" s="26">
        <f>E1671-J1671</f>
        <v>0</v>
      </c>
      <c r="L1671" s="27">
        <v>4429000000</v>
      </c>
      <c r="M1671" s="45">
        <v>1122.32</v>
      </c>
      <c r="N1671" s="27">
        <v>553625000</v>
      </c>
      <c r="O1671" s="27">
        <v>13045586</v>
      </c>
      <c r="P1671" s="37">
        <f>IF(I1671=0,0,H1671/I1671)</f>
        <v>0</v>
      </c>
    </row>
    <row r="1672">
      <c r="A1672" s="24" t="str">
        <v>2025-11</v>
      </c>
      <c r="B1672" s="24" t="str">
        <v>비교 반영</v>
      </c>
      <c r="C1672" s="24" t="str">
        <v>광명시</v>
      </c>
      <c r="D1672" s="24" t="str">
        <v>다가구 매매</v>
      </c>
      <c r="E1672" s="26">
        <v>5</v>
      </c>
      <c r="F1672" s="26">
        <v>5</v>
      </c>
      <c r="G1672" s="26">
        <v>0</v>
      </c>
      <c r="H1672" s="26">
        <v>0</v>
      </c>
      <c r="I1672" s="26">
        <f>G1672+H1672</f>
        <v>0</v>
      </c>
      <c r="J1672" s="26">
        <f>SUM(F1672:H1672)</f>
        <v>5</v>
      </c>
      <c r="K1672" s="26">
        <f>E1672-J1672</f>
        <v>0</v>
      </c>
      <c r="L1672" s="27">
        <v>5072020000</v>
      </c>
      <c r="M1672" s="45">
        <v>1268.41</v>
      </c>
      <c r="N1672" s="27">
        <v>1014404000</v>
      </c>
      <c r="O1672" s="27">
        <v>13218918</v>
      </c>
      <c r="P1672" s="37">
        <f>IF(I1672=0,0,H1672/I1672)</f>
        <v>0</v>
      </c>
    </row>
    <row r="1673">
      <c r="A1673" s="24" t="str">
        <v>2025-11</v>
      </c>
      <c r="B1673" s="24" t="str">
        <v>비교 반영</v>
      </c>
      <c r="C1673" s="24" t="str">
        <v>광명시</v>
      </c>
      <c r="D1673" s="24" t="str">
        <v>다가구 전월세</v>
      </c>
      <c r="E1673" s="26">
        <v>97</v>
      </c>
      <c r="F1673" s="26">
        <v>0</v>
      </c>
      <c r="G1673" s="26">
        <v>24</v>
      </c>
      <c r="H1673" s="26">
        <v>73</v>
      </c>
      <c r="I1673" s="26">
        <f>G1673+H1673</f>
        <v>97</v>
      </c>
      <c r="J1673" s="26">
        <f>SUM(F1673:H1673)</f>
        <v>97</v>
      </c>
      <c r="K1673" s="26">
        <f>E1673-J1673</f>
        <v>0</v>
      </c>
      <c r="L1673" s="27">
        <v>6220900000</v>
      </c>
      <c r="M1673" s="45">
        <v>4854.3</v>
      </c>
      <c r="N1673" s="27">
        <v>64132990</v>
      </c>
      <c r="O1673" s="27">
        <v>4236441</v>
      </c>
      <c r="P1673" s="37">
        <f>IF(I1673=0,0,H1673/I1673)</f>
        <v>0.7525773195876289</v>
      </c>
    </row>
    <row r="1674">
      <c r="A1674" s="24" t="str">
        <v>2025-11</v>
      </c>
      <c r="B1674" s="24" t="str">
        <v>비교 반영</v>
      </c>
      <c r="C1674" s="24" t="str">
        <v>광명시</v>
      </c>
      <c r="D1674" s="24" t="str">
        <v>다세대 매매</v>
      </c>
      <c r="E1674" s="26">
        <v>58</v>
      </c>
      <c r="F1674" s="26">
        <v>58</v>
      </c>
      <c r="G1674" s="26">
        <v>0</v>
      </c>
      <c r="H1674" s="26">
        <v>0</v>
      </c>
      <c r="I1674" s="26">
        <f>G1674+H1674</f>
        <v>0</v>
      </c>
      <c r="J1674" s="26">
        <f>SUM(F1674:H1674)</f>
        <v>58</v>
      </c>
      <c r="K1674" s="26">
        <f>E1674-J1674</f>
        <v>0</v>
      </c>
      <c r="L1674" s="27">
        <v>20654000000</v>
      </c>
      <c r="M1674" s="45">
        <v>2695.03</v>
      </c>
      <c r="N1674" s="27">
        <v>356103448</v>
      </c>
      <c r="O1674" s="27">
        <v>25334665</v>
      </c>
      <c r="P1674" s="37">
        <f>IF(I1674=0,0,H1674/I1674)</f>
        <v>0</v>
      </c>
    </row>
    <row r="1675">
      <c r="A1675" s="24" t="str">
        <v>2025-11</v>
      </c>
      <c r="B1675" s="24" t="str">
        <v>비교 반영</v>
      </c>
      <c r="C1675" s="24" t="str">
        <v>광명시</v>
      </c>
      <c r="D1675" s="24" t="str">
        <v>다세대 전월세</v>
      </c>
      <c r="E1675" s="26">
        <v>108</v>
      </c>
      <c r="F1675" s="26">
        <v>0</v>
      </c>
      <c r="G1675" s="26">
        <v>68</v>
      </c>
      <c r="H1675" s="26">
        <v>40</v>
      </c>
      <c r="I1675" s="26">
        <f>G1675+H1675</f>
        <v>108</v>
      </c>
      <c r="J1675" s="26">
        <f>SUM(F1675:H1675)</f>
        <v>108</v>
      </c>
      <c r="K1675" s="26">
        <f>E1675-J1675</f>
        <v>0</v>
      </c>
      <c r="L1675" s="27">
        <v>13618000000</v>
      </c>
      <c r="M1675" s="45">
        <v>5235.43</v>
      </c>
      <c r="N1675" s="27">
        <v>126092593</v>
      </c>
      <c r="O1675" s="27">
        <v>8598755</v>
      </c>
      <c r="P1675" s="37">
        <f>IF(I1675=0,0,H1675/I1675)</f>
        <v>0.37037037037037035</v>
      </c>
    </row>
    <row r="1676">
      <c r="A1676" s="24" t="str">
        <v>2025-11</v>
      </c>
      <c r="B1676" s="24" t="str">
        <v>비교 반영</v>
      </c>
      <c r="C1676" s="24" t="str">
        <v>광명시</v>
      </c>
      <c r="D1676" s="24" t="str">
        <v>분양권</v>
      </c>
      <c r="E1676" s="26">
        <v>29</v>
      </c>
      <c r="F1676" s="26">
        <v>29</v>
      </c>
      <c r="G1676" s="26">
        <v>0</v>
      </c>
      <c r="H1676" s="26">
        <v>0</v>
      </c>
      <c r="I1676" s="26">
        <f>G1676+H1676</f>
        <v>0</v>
      </c>
      <c r="J1676" s="26">
        <f>SUM(F1676:H1676)</f>
        <v>29</v>
      </c>
      <c r="K1676" s="26">
        <f>E1676-J1676</f>
        <v>0</v>
      </c>
      <c r="L1676" s="27">
        <v>28719180000</v>
      </c>
      <c r="M1676" s="45">
        <v>1864.453</v>
      </c>
      <c r="N1676" s="27">
        <v>990316552</v>
      </c>
      <c r="O1676" s="27">
        <v>50920798</v>
      </c>
      <c r="P1676" s="37">
        <f>IF(I1676=0,0,H1676/I1676)</f>
        <v>0</v>
      </c>
    </row>
    <row r="1677">
      <c r="A1677" s="24" t="str">
        <v>2025-11</v>
      </c>
      <c r="B1677" s="24" t="str">
        <v>비교 반영</v>
      </c>
      <c r="C1677" s="24" t="str">
        <v>광명시</v>
      </c>
      <c r="D1677" s="24" t="str">
        <v>상가</v>
      </c>
      <c r="E1677" s="26">
        <v>14</v>
      </c>
      <c r="F1677" s="26">
        <v>14</v>
      </c>
      <c r="G1677" s="26">
        <v>0</v>
      </c>
      <c r="H1677" s="26">
        <v>0</v>
      </c>
      <c r="I1677" s="26">
        <f>G1677+H1677</f>
        <v>0</v>
      </c>
      <c r="J1677" s="26">
        <f>SUM(F1677:H1677)</f>
        <v>14</v>
      </c>
      <c r="K1677" s="26">
        <f>E1677-J1677</f>
        <v>0</v>
      </c>
      <c r="L1677" s="27">
        <v>8816920000</v>
      </c>
      <c r="M1677" s="45">
        <v>854.2</v>
      </c>
      <c r="N1677" s="27">
        <v>629780000</v>
      </c>
      <c r="O1677" s="27">
        <v>34121800</v>
      </c>
      <c r="P1677" s="37">
        <f>IF(I1677=0,0,H1677/I1677)</f>
        <v>0</v>
      </c>
    </row>
    <row r="1678">
      <c r="A1678" s="24" t="str">
        <v>2025-11</v>
      </c>
      <c r="B1678" s="24" t="str">
        <v>비교 반영</v>
      </c>
      <c r="C1678" s="24" t="str">
        <v>광명시</v>
      </c>
      <c r="D1678" s="24" t="str">
        <v>아파트 매매</v>
      </c>
      <c r="E1678" s="26">
        <v>198</v>
      </c>
      <c r="F1678" s="26">
        <v>198</v>
      </c>
      <c r="G1678" s="26">
        <v>0</v>
      </c>
      <c r="H1678" s="26">
        <v>0</v>
      </c>
      <c r="I1678" s="26">
        <f>G1678+H1678</f>
        <v>0</v>
      </c>
      <c r="J1678" s="26">
        <f>SUM(F1678:H1678)</f>
        <v>198</v>
      </c>
      <c r="K1678" s="26">
        <f>E1678-J1678</f>
        <v>0</v>
      </c>
      <c r="L1678" s="27">
        <v>150117410000</v>
      </c>
      <c r="M1678" s="45">
        <v>13840.16</v>
      </c>
      <c r="N1678" s="27">
        <v>758168737</v>
      </c>
      <c r="O1678" s="27">
        <v>35856225</v>
      </c>
      <c r="P1678" s="37">
        <f>IF(I1678=0,0,H1678/I1678)</f>
        <v>0</v>
      </c>
    </row>
    <row r="1679">
      <c r="A1679" s="24" t="str">
        <v>2025-11</v>
      </c>
      <c r="B1679" s="24" t="str">
        <v>비교 반영</v>
      </c>
      <c r="C1679" s="24" t="str">
        <v>광명시</v>
      </c>
      <c r="D1679" s="24" t="str">
        <v>아파트 전월세</v>
      </c>
      <c r="E1679" s="26">
        <v>727</v>
      </c>
      <c r="F1679" s="26">
        <v>0</v>
      </c>
      <c r="G1679" s="26">
        <v>494</v>
      </c>
      <c r="H1679" s="26">
        <v>233</v>
      </c>
      <c r="I1679" s="26">
        <f>G1679+H1679</f>
        <v>727</v>
      </c>
      <c r="J1679" s="26">
        <f>SUM(F1679:H1679)</f>
        <v>727</v>
      </c>
      <c r="K1679" s="26">
        <f>E1679-J1679</f>
        <v>0</v>
      </c>
      <c r="L1679" s="27">
        <v>222964630000</v>
      </c>
      <c r="M1679" s="45">
        <v>48197.282</v>
      </c>
      <c r="N1679" s="27">
        <v>306691376</v>
      </c>
      <c r="O1679" s="27">
        <v>15292836</v>
      </c>
      <c r="P1679" s="37">
        <f>IF(I1679=0,0,H1679/I1679)</f>
        <v>0.3204951856946355</v>
      </c>
    </row>
    <row r="1680">
      <c r="A1680" s="24" t="str">
        <v>2025-11</v>
      </c>
      <c r="B1680" s="24" t="str">
        <v>비교 반영</v>
      </c>
      <c r="C1680" s="24" t="str">
        <v>광명시</v>
      </c>
      <c r="D1680" s="24" t="str">
        <v>오피스텔 매매</v>
      </c>
      <c r="E1680" s="26">
        <v>23</v>
      </c>
      <c r="F1680" s="26">
        <v>23</v>
      </c>
      <c r="G1680" s="26">
        <v>0</v>
      </c>
      <c r="H1680" s="26">
        <v>0</v>
      </c>
      <c r="I1680" s="26">
        <f>G1680+H1680</f>
        <v>0</v>
      </c>
      <c r="J1680" s="26">
        <f>SUM(F1680:H1680)</f>
        <v>23</v>
      </c>
      <c r="K1680" s="26">
        <f>E1680-J1680</f>
        <v>0</v>
      </c>
      <c r="L1680" s="27">
        <v>5352400000</v>
      </c>
      <c r="M1680" s="45">
        <v>790.695</v>
      </c>
      <c r="N1680" s="27">
        <v>232713043</v>
      </c>
      <c r="O1680" s="27">
        <v>22377634</v>
      </c>
      <c r="P1680" s="37">
        <f>IF(I1680=0,0,H1680/I1680)</f>
        <v>0</v>
      </c>
    </row>
    <row r="1681">
      <c r="A1681" s="24" t="str">
        <v>2025-11</v>
      </c>
      <c r="B1681" s="24" t="str">
        <v>비교 반영</v>
      </c>
      <c r="C1681" s="24" t="str">
        <v>광명시</v>
      </c>
      <c r="D1681" s="24" t="str">
        <v>오피스텔 전월세</v>
      </c>
      <c r="E1681" s="26">
        <v>175</v>
      </c>
      <c r="F1681" s="26">
        <v>0</v>
      </c>
      <c r="G1681" s="26">
        <v>59</v>
      </c>
      <c r="H1681" s="26">
        <v>116</v>
      </c>
      <c r="I1681" s="26">
        <f>G1681+H1681</f>
        <v>175</v>
      </c>
      <c r="J1681" s="26">
        <f>SUM(F1681:H1681)</f>
        <v>175</v>
      </c>
      <c r="K1681" s="26">
        <f>E1681-J1681</f>
        <v>0</v>
      </c>
      <c r="L1681" s="27">
        <v>15108080000</v>
      </c>
      <c r="M1681" s="45">
        <v>5671.9</v>
      </c>
      <c r="N1681" s="27">
        <v>86331886</v>
      </c>
      <c r="O1681" s="27">
        <v>8805526</v>
      </c>
      <c r="P1681" s="37">
        <f>IF(I1681=0,0,H1681/I1681)</f>
        <v>0.6628571428571428</v>
      </c>
    </row>
    <row r="1682">
      <c r="A1682" s="24" t="str">
        <v>2025-11</v>
      </c>
      <c r="B1682" s="24" t="str">
        <v>비교 반영</v>
      </c>
      <c r="C1682" s="24" t="str">
        <v>광명시</v>
      </c>
      <c r="D1682" s="24" t="str">
        <v>토지</v>
      </c>
      <c r="E1682" s="26">
        <v>29</v>
      </c>
      <c r="F1682" s="26">
        <v>29</v>
      </c>
      <c r="G1682" s="26">
        <v>0</v>
      </c>
      <c r="H1682" s="26">
        <v>0</v>
      </c>
      <c r="I1682" s="26">
        <f>G1682+H1682</f>
        <v>0</v>
      </c>
      <c r="J1682" s="26">
        <f>SUM(F1682:H1682)</f>
        <v>29</v>
      </c>
      <c r="K1682" s="26">
        <f>E1682-J1682</f>
        <v>0</v>
      </c>
      <c r="L1682" s="27">
        <v>3193410000</v>
      </c>
      <c r="M1682" s="45">
        <v>1478.68</v>
      </c>
      <c r="N1682" s="27">
        <v>110117586</v>
      </c>
      <c r="O1682" s="27">
        <v>7139291</v>
      </c>
      <c r="P1682" s="37">
        <f>IF(I1682=0,0,H1682/I1682)</f>
        <v>0</v>
      </c>
    </row>
    <row r="1683">
      <c r="A1683" s="24" t="str">
        <v>2025-11</v>
      </c>
      <c r="B1683" s="24" t="str">
        <v>비교 반영</v>
      </c>
      <c r="C1683" s="24" t="str">
        <v>광주시</v>
      </c>
      <c r="D1683" s="24" t="str">
        <v>공장창고</v>
      </c>
      <c r="E1683" s="26">
        <v>7</v>
      </c>
      <c r="F1683" s="26">
        <v>7</v>
      </c>
      <c r="G1683" s="26">
        <v>0</v>
      </c>
      <c r="H1683" s="26">
        <v>0</v>
      </c>
      <c r="I1683" s="26">
        <f>G1683+H1683</f>
        <v>0</v>
      </c>
      <c r="J1683" s="26">
        <f>SUM(F1683:H1683)</f>
        <v>7</v>
      </c>
      <c r="K1683" s="26">
        <f>E1683-J1683</f>
        <v>0</v>
      </c>
      <c r="L1683" s="27">
        <v>5851250000</v>
      </c>
      <c r="M1683" s="45">
        <v>3006.88</v>
      </c>
      <c r="N1683" s="27">
        <v>835892857</v>
      </c>
      <c r="O1683" s="27">
        <v>6432905</v>
      </c>
      <c r="P1683" s="37">
        <f>IF(I1683=0,0,H1683/I1683)</f>
        <v>0</v>
      </c>
    </row>
    <row r="1684">
      <c r="A1684" s="24" t="str">
        <v>2025-11</v>
      </c>
      <c r="B1684" s="24" t="str">
        <v>비교 반영</v>
      </c>
      <c r="C1684" s="24" t="str">
        <v>광주시</v>
      </c>
      <c r="D1684" s="24" t="str">
        <v>다가구 매매</v>
      </c>
      <c r="E1684" s="26">
        <v>15</v>
      </c>
      <c r="F1684" s="26">
        <v>15</v>
      </c>
      <c r="G1684" s="26">
        <v>0</v>
      </c>
      <c r="H1684" s="26">
        <v>0</v>
      </c>
      <c r="I1684" s="26">
        <f>G1684+H1684</f>
        <v>0</v>
      </c>
      <c r="J1684" s="26">
        <f>SUM(F1684:H1684)</f>
        <v>15</v>
      </c>
      <c r="K1684" s="26">
        <f>E1684-J1684</f>
        <v>0</v>
      </c>
      <c r="L1684" s="27">
        <v>8406110000</v>
      </c>
      <c r="M1684" s="45">
        <v>2469.92</v>
      </c>
      <c r="N1684" s="27">
        <v>560407333</v>
      </c>
      <c r="O1684" s="27">
        <v>11250888</v>
      </c>
      <c r="P1684" s="37">
        <f>IF(I1684=0,0,H1684/I1684)</f>
        <v>0</v>
      </c>
    </row>
    <row r="1685">
      <c r="A1685" s="24" t="str">
        <v>2025-11</v>
      </c>
      <c r="B1685" s="24" t="str">
        <v>비교 반영</v>
      </c>
      <c r="C1685" s="24" t="str">
        <v>광주시</v>
      </c>
      <c r="D1685" s="24" t="str">
        <v>다가구 전월세</v>
      </c>
      <c r="E1685" s="26">
        <v>435</v>
      </c>
      <c r="F1685" s="26">
        <v>0</v>
      </c>
      <c r="G1685" s="26">
        <v>84</v>
      </c>
      <c r="H1685" s="26">
        <v>351</v>
      </c>
      <c r="I1685" s="26">
        <f>G1685+H1685</f>
        <v>435</v>
      </c>
      <c r="J1685" s="26">
        <f>SUM(F1685:H1685)</f>
        <v>435</v>
      </c>
      <c r="K1685" s="26">
        <f>E1685-J1685</f>
        <v>0</v>
      </c>
      <c r="L1685" s="27">
        <v>15153300000</v>
      </c>
      <c r="M1685" s="45">
        <v>18613.521</v>
      </c>
      <c r="N1685" s="27">
        <v>34835172</v>
      </c>
      <c r="O1685" s="27">
        <v>2691245</v>
      </c>
      <c r="P1685" s="37">
        <f>IF(I1685=0,0,H1685/I1685)</f>
        <v>0.8068965517241379</v>
      </c>
    </row>
    <row r="1686">
      <c r="A1686" s="24" t="str">
        <v>2025-11</v>
      </c>
      <c r="B1686" s="24" t="str">
        <v>비교 반영</v>
      </c>
      <c r="C1686" s="24" t="str">
        <v>광주시</v>
      </c>
      <c r="D1686" s="24" t="str">
        <v>다세대 매매</v>
      </c>
      <c r="E1686" s="26">
        <v>190</v>
      </c>
      <c r="F1686" s="26">
        <v>190</v>
      </c>
      <c r="G1686" s="26">
        <v>0</v>
      </c>
      <c r="H1686" s="26">
        <v>0</v>
      </c>
      <c r="I1686" s="26">
        <f>G1686+H1686</f>
        <v>0</v>
      </c>
      <c r="J1686" s="26">
        <f>SUM(F1686:H1686)</f>
        <v>190</v>
      </c>
      <c r="K1686" s="26">
        <f>E1686-J1686</f>
        <v>0</v>
      </c>
      <c r="L1686" s="27">
        <v>35412850000</v>
      </c>
      <c r="M1686" s="45">
        <v>11560.43</v>
      </c>
      <c r="N1686" s="27">
        <v>186383421</v>
      </c>
      <c r="O1686" s="27">
        <v>10126550</v>
      </c>
      <c r="P1686" s="37">
        <f>IF(I1686=0,0,H1686/I1686)</f>
        <v>0</v>
      </c>
    </row>
    <row r="1687">
      <c r="A1687" s="24" t="str">
        <v>2025-11</v>
      </c>
      <c r="B1687" s="24" t="str">
        <v>비교 반영</v>
      </c>
      <c r="C1687" s="24" t="str">
        <v>광주시</v>
      </c>
      <c r="D1687" s="24" t="str">
        <v>다세대 전월세</v>
      </c>
      <c r="E1687" s="26">
        <v>287</v>
      </c>
      <c r="F1687" s="26">
        <v>0</v>
      </c>
      <c r="G1687" s="26">
        <v>90</v>
      </c>
      <c r="H1687" s="26">
        <v>197</v>
      </c>
      <c r="I1687" s="26">
        <f>G1687+H1687</f>
        <v>287</v>
      </c>
      <c r="J1687" s="26">
        <f>SUM(F1687:H1687)</f>
        <v>287</v>
      </c>
      <c r="K1687" s="26">
        <f>E1687-J1687</f>
        <v>0</v>
      </c>
      <c r="L1687" s="27">
        <v>21131850000</v>
      </c>
      <c r="M1687" s="45">
        <v>17673.993</v>
      </c>
      <c r="N1687" s="27">
        <v>73630139</v>
      </c>
      <c r="O1687" s="27">
        <v>3952551</v>
      </c>
      <c r="P1687" s="37">
        <f>IF(I1687=0,0,H1687/I1687)</f>
        <v>0.686411149825784</v>
      </c>
    </row>
    <row r="1688">
      <c r="A1688" s="24" t="str">
        <v>2025-11</v>
      </c>
      <c r="B1688" s="24" t="str">
        <v>비교 반영</v>
      </c>
      <c r="C1688" s="24" t="str">
        <v>광주시</v>
      </c>
      <c r="D1688" s="24" t="str">
        <v>분양권</v>
      </c>
      <c r="E1688" s="26">
        <v>39</v>
      </c>
      <c r="F1688" s="26">
        <v>39</v>
      </c>
      <c r="G1688" s="26">
        <v>0</v>
      </c>
      <c r="H1688" s="26">
        <v>0</v>
      </c>
      <c r="I1688" s="26">
        <f>G1688+H1688</f>
        <v>0</v>
      </c>
      <c r="J1688" s="26">
        <f>SUM(F1688:H1688)</f>
        <v>39</v>
      </c>
      <c r="K1688" s="26">
        <f>E1688-J1688</f>
        <v>0</v>
      </c>
      <c r="L1688" s="27">
        <v>22829970000</v>
      </c>
      <c r="M1688" s="45">
        <v>3099.17</v>
      </c>
      <c r="N1688" s="27">
        <v>585383846</v>
      </c>
      <c r="O1688" s="27">
        <v>24351995</v>
      </c>
      <c r="P1688" s="37">
        <f>IF(I1688=0,0,H1688/I1688)</f>
        <v>0</v>
      </c>
    </row>
    <row r="1689">
      <c r="A1689" s="24" t="str">
        <v>2025-11</v>
      </c>
      <c r="B1689" s="24" t="str">
        <v>비교 반영</v>
      </c>
      <c r="C1689" s="24" t="str">
        <v>광주시</v>
      </c>
      <c r="D1689" s="24" t="str">
        <v>상가</v>
      </c>
      <c r="E1689" s="26">
        <v>13</v>
      </c>
      <c r="F1689" s="26">
        <v>13</v>
      </c>
      <c r="G1689" s="26">
        <v>0</v>
      </c>
      <c r="H1689" s="26">
        <v>0</v>
      </c>
      <c r="I1689" s="26">
        <f>G1689+H1689</f>
        <v>0</v>
      </c>
      <c r="J1689" s="26">
        <f>SUM(F1689:H1689)</f>
        <v>13</v>
      </c>
      <c r="K1689" s="26">
        <f>E1689-J1689</f>
        <v>0</v>
      </c>
      <c r="L1689" s="27">
        <v>11639710000</v>
      </c>
      <c r="M1689" s="45">
        <v>4475.93</v>
      </c>
      <c r="N1689" s="27">
        <v>895362308</v>
      </c>
      <c r="O1689" s="27">
        <v>8596734</v>
      </c>
      <c r="P1689" s="37">
        <f>IF(I1689=0,0,H1689/I1689)</f>
        <v>0</v>
      </c>
    </row>
    <row r="1690">
      <c r="A1690" s="24" t="str">
        <v>2025-11</v>
      </c>
      <c r="B1690" s="24" t="str">
        <v>비교 반영</v>
      </c>
      <c r="C1690" s="24" t="str">
        <v>광주시</v>
      </c>
      <c r="D1690" s="24" t="str">
        <v>아파트 매매</v>
      </c>
      <c r="E1690" s="26">
        <v>254</v>
      </c>
      <c r="F1690" s="26">
        <v>254</v>
      </c>
      <c r="G1690" s="26">
        <v>0</v>
      </c>
      <c r="H1690" s="26">
        <v>0</v>
      </c>
      <c r="I1690" s="26">
        <f>G1690+H1690</f>
        <v>0</v>
      </c>
      <c r="J1690" s="26">
        <f>SUM(F1690:H1690)</f>
        <v>254</v>
      </c>
      <c r="K1690" s="26">
        <f>E1690-J1690</f>
        <v>0</v>
      </c>
      <c r="L1690" s="27">
        <v>113969400000</v>
      </c>
      <c r="M1690" s="45">
        <v>20583.804</v>
      </c>
      <c r="N1690" s="27">
        <v>448698425</v>
      </c>
      <c r="O1690" s="27">
        <v>18303630</v>
      </c>
      <c r="P1690" s="37">
        <f>IF(I1690=0,0,H1690/I1690)</f>
        <v>0</v>
      </c>
    </row>
    <row r="1691">
      <c r="A1691" s="24" t="str">
        <v>2025-11</v>
      </c>
      <c r="B1691" s="24" t="str">
        <v>비교 반영</v>
      </c>
      <c r="C1691" s="24" t="str">
        <v>광주시</v>
      </c>
      <c r="D1691" s="24" t="str">
        <v>아파트 전월세</v>
      </c>
      <c r="E1691" s="26">
        <v>308</v>
      </c>
      <c r="F1691" s="26">
        <v>0</v>
      </c>
      <c r="G1691" s="26">
        <v>184</v>
      </c>
      <c r="H1691" s="26">
        <v>124</v>
      </c>
      <c r="I1691" s="26">
        <f>G1691+H1691</f>
        <v>308</v>
      </c>
      <c r="J1691" s="26">
        <f>SUM(F1691:H1691)</f>
        <v>308</v>
      </c>
      <c r="K1691" s="26">
        <f>E1691-J1691</f>
        <v>0</v>
      </c>
      <c r="L1691" s="27">
        <v>69341650000</v>
      </c>
      <c r="M1691" s="45">
        <v>24360.629</v>
      </c>
      <c r="N1691" s="27">
        <v>225135227</v>
      </c>
      <c r="O1691" s="27">
        <v>9409797</v>
      </c>
      <c r="P1691" s="37">
        <f>IF(I1691=0,0,H1691/I1691)</f>
        <v>0.4025974025974026</v>
      </c>
    </row>
    <row r="1692">
      <c r="A1692" s="24" t="str">
        <v>2025-11</v>
      </c>
      <c r="B1692" s="24" t="str">
        <v>비교 반영</v>
      </c>
      <c r="C1692" s="24" t="str">
        <v>광주시</v>
      </c>
      <c r="D1692" s="24" t="str">
        <v>오피스텔 매매</v>
      </c>
      <c r="E1692" s="26">
        <v>1</v>
      </c>
      <c r="F1692" s="26">
        <v>1</v>
      </c>
      <c r="G1692" s="26">
        <v>0</v>
      </c>
      <c r="H1692" s="26">
        <v>0</v>
      </c>
      <c r="I1692" s="26">
        <f>G1692+H1692</f>
        <v>0</v>
      </c>
      <c r="J1692" s="26">
        <f>SUM(F1692:H1692)</f>
        <v>1</v>
      </c>
      <c r="K1692" s="26">
        <f>E1692-J1692</f>
        <v>0</v>
      </c>
      <c r="L1692" s="27">
        <v>140000000</v>
      </c>
      <c r="M1692" s="45">
        <v>19.697</v>
      </c>
      <c r="N1692" s="27">
        <v>140000000</v>
      </c>
      <c r="O1692" s="27">
        <v>23496466</v>
      </c>
      <c r="P1692" s="37">
        <f>IF(I1692=0,0,H1692/I1692)</f>
        <v>0</v>
      </c>
    </row>
    <row r="1693">
      <c r="A1693" s="24" t="str">
        <v>2025-11</v>
      </c>
      <c r="B1693" s="24" t="str">
        <v>비교 반영</v>
      </c>
      <c r="C1693" s="24" t="str">
        <v>광주시</v>
      </c>
      <c r="D1693" s="24" t="str">
        <v>오피스텔 전월세</v>
      </c>
      <c r="E1693" s="26">
        <v>6</v>
      </c>
      <c r="F1693" s="26">
        <v>0</v>
      </c>
      <c r="G1693" s="26">
        <v>0</v>
      </c>
      <c r="H1693" s="26">
        <v>6</v>
      </c>
      <c r="I1693" s="26">
        <f>G1693+H1693</f>
        <v>6</v>
      </c>
      <c r="J1693" s="26">
        <f>SUM(F1693:H1693)</f>
        <v>6</v>
      </c>
      <c r="K1693" s="26">
        <f>E1693-J1693</f>
        <v>0</v>
      </c>
      <c r="L1693" s="27">
        <v>55000000</v>
      </c>
      <c r="M1693" s="45">
        <v>219.15</v>
      </c>
      <c r="N1693" s="27">
        <v>9166667</v>
      </c>
      <c r="O1693" s="27">
        <v>829652</v>
      </c>
      <c r="P1693" s="37">
        <f>IF(I1693=0,0,H1693/I1693)</f>
        <v>1</v>
      </c>
    </row>
    <row r="1694">
      <c r="A1694" s="24" t="str">
        <v>2025-11</v>
      </c>
      <c r="B1694" s="24" t="str">
        <v>비교 반영</v>
      </c>
      <c r="C1694" s="24" t="str">
        <v>광주시</v>
      </c>
      <c r="D1694" s="24" t="str">
        <v>토지</v>
      </c>
      <c r="E1694" s="26">
        <v>189</v>
      </c>
      <c r="F1694" s="26">
        <v>189</v>
      </c>
      <c r="G1694" s="26">
        <v>0</v>
      </c>
      <c r="H1694" s="26">
        <v>0</v>
      </c>
      <c r="I1694" s="26">
        <f>G1694+H1694</f>
        <v>0</v>
      </c>
      <c r="J1694" s="26">
        <f>SUM(F1694:H1694)</f>
        <v>189</v>
      </c>
      <c r="K1694" s="26">
        <f>E1694-J1694</f>
        <v>0</v>
      </c>
      <c r="L1694" s="27">
        <v>50409070000</v>
      </c>
      <c r="M1694" s="45">
        <v>136143.6</v>
      </c>
      <c r="N1694" s="27">
        <v>266714656</v>
      </c>
      <c r="O1694" s="27">
        <v>1224013</v>
      </c>
      <c r="P1694" s="37">
        <f>IF(I1694=0,0,H1694/I1694)</f>
        <v>0</v>
      </c>
    </row>
    <row r="1695">
      <c r="A1695" s="24" t="str">
        <v>2025-11</v>
      </c>
      <c r="B1695" s="24" t="str">
        <v>비교 반영</v>
      </c>
      <c r="C1695" s="24" t="str">
        <v>구리시</v>
      </c>
      <c r="D1695" s="24" t="str">
        <v>공장창고</v>
      </c>
      <c r="E1695" s="26">
        <v>1</v>
      </c>
      <c r="F1695" s="26">
        <v>1</v>
      </c>
      <c r="G1695" s="26">
        <v>0</v>
      </c>
      <c r="H1695" s="26">
        <v>0</v>
      </c>
      <c r="I1695" s="26">
        <f>G1695+H1695</f>
        <v>0</v>
      </c>
      <c r="J1695" s="26">
        <f>SUM(F1695:H1695)</f>
        <v>1</v>
      </c>
      <c r="K1695" s="26">
        <f>E1695-J1695</f>
        <v>0</v>
      </c>
      <c r="L1695" s="27">
        <v>1080000000</v>
      </c>
      <c r="M1695" s="45">
        <v>499.8</v>
      </c>
      <c r="N1695" s="27">
        <v>1080000000</v>
      </c>
      <c r="O1695" s="27">
        <v>7143353</v>
      </c>
      <c r="P1695" s="37">
        <f>IF(I1695=0,0,H1695/I1695)</f>
        <v>0</v>
      </c>
    </row>
    <row r="1696">
      <c r="A1696" s="24" t="str">
        <v>2025-11</v>
      </c>
      <c r="B1696" s="24" t="str">
        <v>비교 반영</v>
      </c>
      <c r="C1696" s="24" t="str">
        <v>구리시</v>
      </c>
      <c r="D1696" s="24" t="str">
        <v>다가구 매매</v>
      </c>
      <c r="E1696" s="26">
        <v>3</v>
      </c>
      <c r="F1696" s="26">
        <v>3</v>
      </c>
      <c r="G1696" s="26">
        <v>0</v>
      </c>
      <c r="H1696" s="26">
        <v>0</v>
      </c>
      <c r="I1696" s="26">
        <f>G1696+H1696</f>
        <v>0</v>
      </c>
      <c r="J1696" s="26">
        <f>SUM(F1696:H1696)</f>
        <v>3</v>
      </c>
      <c r="K1696" s="26">
        <f>E1696-J1696</f>
        <v>0</v>
      </c>
      <c r="L1696" s="27">
        <v>1625000000</v>
      </c>
      <c r="M1696" s="45">
        <v>545.52</v>
      </c>
      <c r="N1696" s="27">
        <v>541666667</v>
      </c>
      <c r="O1696" s="27">
        <v>9847303</v>
      </c>
      <c r="P1696" s="37">
        <f>IF(I1696=0,0,H1696/I1696)</f>
        <v>0</v>
      </c>
    </row>
    <row r="1697">
      <c r="A1697" s="24" t="str">
        <v>2025-11</v>
      </c>
      <c r="B1697" s="24" t="str">
        <v>비교 반영</v>
      </c>
      <c r="C1697" s="24" t="str">
        <v>구리시</v>
      </c>
      <c r="D1697" s="24" t="str">
        <v>다가구 전월세</v>
      </c>
      <c r="E1697" s="26">
        <v>165</v>
      </c>
      <c r="F1697" s="26">
        <v>0</v>
      </c>
      <c r="G1697" s="26">
        <v>42</v>
      </c>
      <c r="H1697" s="26">
        <v>123</v>
      </c>
      <c r="I1697" s="26">
        <f>G1697+H1697</f>
        <v>165</v>
      </c>
      <c r="J1697" s="26">
        <f>SUM(F1697:H1697)</f>
        <v>165</v>
      </c>
      <c r="K1697" s="26">
        <f>E1697-J1697</f>
        <v>0</v>
      </c>
      <c r="L1697" s="27">
        <v>8268500000</v>
      </c>
      <c r="M1697" s="45">
        <v>6900.42</v>
      </c>
      <c r="N1697" s="27">
        <v>50112121</v>
      </c>
      <c r="O1697" s="27">
        <v>3961191</v>
      </c>
      <c r="P1697" s="37">
        <f>IF(I1697=0,0,H1697/I1697)</f>
        <v>0.7454545454545455</v>
      </c>
    </row>
    <row r="1698">
      <c r="A1698" s="24" t="str">
        <v>2025-11</v>
      </c>
      <c r="B1698" s="24" t="str">
        <v>비교 반영</v>
      </c>
      <c r="C1698" s="24" t="str">
        <v>구리시</v>
      </c>
      <c r="D1698" s="24" t="str">
        <v>다세대 매매</v>
      </c>
      <c r="E1698" s="26">
        <v>33</v>
      </c>
      <c r="F1698" s="26">
        <v>33</v>
      </c>
      <c r="G1698" s="26">
        <v>0</v>
      </c>
      <c r="H1698" s="26">
        <v>0</v>
      </c>
      <c r="I1698" s="26">
        <f>G1698+H1698</f>
        <v>0</v>
      </c>
      <c r="J1698" s="26">
        <f>SUM(F1698:H1698)</f>
        <v>33</v>
      </c>
      <c r="K1698" s="26">
        <f>E1698-J1698</f>
        <v>0</v>
      </c>
      <c r="L1698" s="27">
        <v>12849000000</v>
      </c>
      <c r="M1698" s="45">
        <v>1574.265</v>
      </c>
      <c r="N1698" s="27">
        <v>389363636</v>
      </c>
      <c r="O1698" s="27">
        <v>26981500</v>
      </c>
      <c r="P1698" s="37">
        <f>IF(I1698=0,0,H1698/I1698)</f>
        <v>0</v>
      </c>
    </row>
    <row r="1699">
      <c r="A1699" s="24" t="str">
        <v>2025-11</v>
      </c>
      <c r="B1699" s="24" t="str">
        <v>비교 반영</v>
      </c>
      <c r="C1699" s="24" t="str">
        <v>구리시</v>
      </c>
      <c r="D1699" s="24" t="str">
        <v>다세대 전월세</v>
      </c>
      <c r="E1699" s="26">
        <v>56</v>
      </c>
      <c r="F1699" s="26">
        <v>0</v>
      </c>
      <c r="G1699" s="26">
        <v>25</v>
      </c>
      <c r="H1699" s="26">
        <v>31</v>
      </c>
      <c r="I1699" s="26">
        <f>G1699+H1699</f>
        <v>56</v>
      </c>
      <c r="J1699" s="26">
        <f>SUM(F1699:H1699)</f>
        <v>56</v>
      </c>
      <c r="K1699" s="26">
        <f>E1699-J1699</f>
        <v>0</v>
      </c>
      <c r="L1699" s="27">
        <v>5998300000</v>
      </c>
      <c r="M1699" s="45">
        <v>2680.266</v>
      </c>
      <c r="N1699" s="27">
        <v>107112500</v>
      </c>
      <c r="O1699" s="27">
        <v>7398180</v>
      </c>
      <c r="P1699" s="37">
        <f>IF(I1699=0,0,H1699/I1699)</f>
        <v>0.5535714285714286</v>
      </c>
    </row>
    <row r="1700">
      <c r="A1700" s="24" t="str">
        <v>2025-11</v>
      </c>
      <c r="B1700" s="24" t="str">
        <v>비교 반영</v>
      </c>
      <c r="C1700" s="24" t="str">
        <v>구리시</v>
      </c>
      <c r="D1700" s="24" t="str">
        <v>분양권</v>
      </c>
      <c r="E1700" s="26">
        <v>3</v>
      </c>
      <c r="F1700" s="26">
        <v>3</v>
      </c>
      <c r="G1700" s="26">
        <v>0</v>
      </c>
      <c r="H1700" s="26">
        <v>0</v>
      </c>
      <c r="I1700" s="26">
        <f>G1700+H1700</f>
        <v>0</v>
      </c>
      <c r="J1700" s="26">
        <f>SUM(F1700:H1700)</f>
        <v>3</v>
      </c>
      <c r="K1700" s="26">
        <f>E1700-J1700</f>
        <v>0</v>
      </c>
      <c r="L1700" s="27">
        <v>3094290000</v>
      </c>
      <c r="M1700" s="45">
        <v>223.97</v>
      </c>
      <c r="N1700" s="27">
        <v>1031430000</v>
      </c>
      <c r="O1700" s="27">
        <v>45671552</v>
      </c>
      <c r="P1700" s="37">
        <f>IF(I1700=0,0,H1700/I1700)</f>
        <v>0</v>
      </c>
    </row>
    <row r="1701">
      <c r="A1701" s="24" t="str">
        <v>2025-11</v>
      </c>
      <c r="B1701" s="24" t="str">
        <v>비교 반영</v>
      </c>
      <c r="C1701" s="24" t="str">
        <v>구리시</v>
      </c>
      <c r="D1701" s="24" t="str">
        <v>상가</v>
      </c>
      <c r="E1701" s="26">
        <v>9</v>
      </c>
      <c r="F1701" s="26">
        <v>9</v>
      </c>
      <c r="G1701" s="26">
        <v>0</v>
      </c>
      <c r="H1701" s="26">
        <v>0</v>
      </c>
      <c r="I1701" s="26">
        <f>G1701+H1701</f>
        <v>0</v>
      </c>
      <c r="J1701" s="26">
        <f>SUM(F1701:H1701)</f>
        <v>9</v>
      </c>
      <c r="K1701" s="26">
        <f>E1701-J1701</f>
        <v>0</v>
      </c>
      <c r="L1701" s="27">
        <v>3638000000</v>
      </c>
      <c r="M1701" s="45">
        <v>696.93</v>
      </c>
      <c r="N1701" s="27">
        <v>404222222</v>
      </c>
      <c r="O1701" s="27">
        <v>17256318</v>
      </c>
      <c r="P1701" s="37">
        <f>IF(I1701=0,0,H1701/I1701)</f>
        <v>0</v>
      </c>
    </row>
    <row r="1702">
      <c r="A1702" s="24" t="str">
        <v>2025-11</v>
      </c>
      <c r="B1702" s="24" t="str">
        <v>비교 반영</v>
      </c>
      <c r="C1702" s="24" t="str">
        <v>구리시</v>
      </c>
      <c r="D1702" s="24" t="str">
        <v>아파트 매매</v>
      </c>
      <c r="E1702" s="26">
        <v>353</v>
      </c>
      <c r="F1702" s="26">
        <v>353</v>
      </c>
      <c r="G1702" s="26">
        <v>0</v>
      </c>
      <c r="H1702" s="26">
        <v>0</v>
      </c>
      <c r="I1702" s="26">
        <f>G1702+H1702</f>
        <v>0</v>
      </c>
      <c r="J1702" s="26">
        <f>SUM(F1702:H1702)</f>
        <v>353</v>
      </c>
      <c r="K1702" s="26">
        <f>E1702-J1702</f>
        <v>0</v>
      </c>
      <c r="L1702" s="27">
        <v>237309500000</v>
      </c>
      <c r="M1702" s="45">
        <v>25105.172</v>
      </c>
      <c r="N1702" s="27">
        <v>672264873</v>
      </c>
      <c r="O1702" s="27">
        <v>31248310</v>
      </c>
      <c r="P1702" s="37">
        <f>IF(I1702=0,0,H1702/I1702)</f>
        <v>0</v>
      </c>
    </row>
    <row r="1703">
      <c r="A1703" s="24" t="str">
        <v>2025-11</v>
      </c>
      <c r="B1703" s="24" t="str">
        <v>비교 반영</v>
      </c>
      <c r="C1703" s="24" t="str">
        <v>구리시</v>
      </c>
      <c r="D1703" s="24" t="str">
        <v>아파트 전월세</v>
      </c>
      <c r="E1703" s="26">
        <v>345</v>
      </c>
      <c r="F1703" s="26">
        <v>0</v>
      </c>
      <c r="G1703" s="26">
        <v>232</v>
      </c>
      <c r="H1703" s="26">
        <v>113</v>
      </c>
      <c r="I1703" s="26">
        <f>G1703+H1703</f>
        <v>345</v>
      </c>
      <c r="J1703" s="26">
        <f>SUM(F1703:H1703)</f>
        <v>345</v>
      </c>
      <c r="K1703" s="26">
        <f>E1703-J1703</f>
        <v>0</v>
      </c>
      <c r="L1703" s="27">
        <v>110570520000</v>
      </c>
      <c r="M1703" s="45">
        <v>24322.125</v>
      </c>
      <c r="N1703" s="27">
        <v>320494261</v>
      </c>
      <c r="O1703" s="27">
        <v>15028389</v>
      </c>
      <c r="P1703" s="37">
        <f>IF(I1703=0,0,H1703/I1703)</f>
        <v>0.32753623188405795</v>
      </c>
    </row>
    <row r="1704">
      <c r="A1704" s="24" t="str">
        <v>2025-11</v>
      </c>
      <c r="B1704" s="24" t="str">
        <v>비교 반영</v>
      </c>
      <c r="C1704" s="24" t="str">
        <v>구리시</v>
      </c>
      <c r="D1704" s="24" t="str">
        <v>오피스텔 매매</v>
      </c>
      <c r="E1704" s="26">
        <v>8</v>
      </c>
      <c r="F1704" s="26">
        <v>8</v>
      </c>
      <c r="G1704" s="26">
        <v>0</v>
      </c>
      <c r="H1704" s="26">
        <v>0</v>
      </c>
      <c r="I1704" s="26">
        <f>G1704+H1704</f>
        <v>0</v>
      </c>
      <c r="J1704" s="26">
        <f>SUM(F1704:H1704)</f>
        <v>8</v>
      </c>
      <c r="K1704" s="26">
        <f>E1704-J1704</f>
        <v>0</v>
      </c>
      <c r="L1704" s="27">
        <v>1490000000</v>
      </c>
      <c r="M1704" s="45">
        <v>284.109</v>
      </c>
      <c r="N1704" s="27">
        <v>186250000</v>
      </c>
      <c r="O1704" s="27">
        <v>17337077</v>
      </c>
      <c r="P1704" s="37">
        <f>IF(I1704=0,0,H1704/I1704)</f>
        <v>0</v>
      </c>
    </row>
    <row r="1705">
      <c r="A1705" s="24" t="str">
        <v>2025-11</v>
      </c>
      <c r="B1705" s="24" t="str">
        <v>비교 반영</v>
      </c>
      <c r="C1705" s="24" t="str">
        <v>구리시</v>
      </c>
      <c r="D1705" s="24" t="str">
        <v>오피스텔 전월세</v>
      </c>
      <c r="E1705" s="26">
        <v>112</v>
      </c>
      <c r="F1705" s="26">
        <v>0</v>
      </c>
      <c r="G1705" s="26">
        <v>34</v>
      </c>
      <c r="H1705" s="26">
        <v>78</v>
      </c>
      <c r="I1705" s="26">
        <f>G1705+H1705</f>
        <v>112</v>
      </c>
      <c r="J1705" s="26">
        <f>SUM(F1705:H1705)</f>
        <v>112</v>
      </c>
      <c r="K1705" s="26">
        <f>E1705-J1705</f>
        <v>0</v>
      </c>
      <c r="L1705" s="27">
        <v>9718540000</v>
      </c>
      <c r="M1705" s="45">
        <v>4757.73</v>
      </c>
      <c r="N1705" s="27">
        <v>86772679</v>
      </c>
      <c r="O1705" s="27">
        <v>6752675</v>
      </c>
      <c r="P1705" s="37">
        <f>IF(I1705=0,0,H1705/I1705)</f>
        <v>0.6964285714285714</v>
      </c>
    </row>
    <row r="1706">
      <c r="A1706" s="24" t="str">
        <v>2025-11</v>
      </c>
      <c r="B1706" s="24" t="str">
        <v>비교 반영</v>
      </c>
      <c r="C1706" s="24" t="str">
        <v>구리시</v>
      </c>
      <c r="D1706" s="24" t="str">
        <v>토지</v>
      </c>
      <c r="E1706" s="26">
        <v>27</v>
      </c>
      <c r="F1706" s="26">
        <v>27</v>
      </c>
      <c r="G1706" s="26">
        <v>0</v>
      </c>
      <c r="H1706" s="26">
        <v>0</v>
      </c>
      <c r="I1706" s="26">
        <f>G1706+H1706</f>
        <v>0</v>
      </c>
      <c r="J1706" s="26">
        <f>SUM(F1706:H1706)</f>
        <v>27</v>
      </c>
      <c r="K1706" s="26">
        <f>E1706-J1706</f>
        <v>0</v>
      </c>
      <c r="L1706" s="27">
        <v>10412250000</v>
      </c>
      <c r="M1706" s="45">
        <v>4911.12</v>
      </c>
      <c r="N1706" s="27">
        <v>385638889</v>
      </c>
      <c r="O1706" s="27">
        <v>7008719</v>
      </c>
      <c r="P1706" s="37">
        <f>IF(I1706=0,0,H1706/I1706)</f>
        <v>0</v>
      </c>
    </row>
    <row r="1707">
      <c r="A1707" s="24" t="str">
        <v>2025-11</v>
      </c>
      <c r="B1707" s="24" t="str">
        <v>비교 반영</v>
      </c>
      <c r="C1707" s="24" t="str">
        <v>군포시</v>
      </c>
      <c r="D1707" s="24" t="str">
        <v>공장창고</v>
      </c>
      <c r="E1707" s="26">
        <v>4</v>
      </c>
      <c r="F1707" s="26">
        <v>4</v>
      </c>
      <c r="G1707" s="26">
        <v>0</v>
      </c>
      <c r="H1707" s="26">
        <v>0</v>
      </c>
      <c r="I1707" s="26">
        <f>G1707+H1707</f>
        <v>0</v>
      </c>
      <c r="J1707" s="26">
        <f>SUM(F1707:H1707)</f>
        <v>4</v>
      </c>
      <c r="K1707" s="26">
        <f>E1707-J1707</f>
        <v>0</v>
      </c>
      <c r="L1707" s="27">
        <v>2918000000</v>
      </c>
      <c r="M1707" s="45">
        <v>1404.92</v>
      </c>
      <c r="N1707" s="27">
        <v>729500000</v>
      </c>
      <c r="O1707" s="27">
        <v>6866071</v>
      </c>
      <c r="P1707" s="37">
        <f>IF(I1707=0,0,H1707/I1707)</f>
        <v>0</v>
      </c>
    </row>
    <row r="1708">
      <c r="A1708" s="24" t="str">
        <v>2025-11</v>
      </c>
      <c r="B1708" s="24" t="str">
        <v>비교 반영</v>
      </c>
      <c r="C1708" s="24" t="str">
        <v>군포시</v>
      </c>
      <c r="D1708" s="24" t="str">
        <v>다가구 매매</v>
      </c>
      <c r="E1708" s="26">
        <v>5</v>
      </c>
      <c r="F1708" s="26">
        <v>5</v>
      </c>
      <c r="G1708" s="26">
        <v>0</v>
      </c>
      <c r="H1708" s="26">
        <v>0</v>
      </c>
      <c r="I1708" s="26">
        <f>G1708+H1708</f>
        <v>0</v>
      </c>
      <c r="J1708" s="26">
        <f>SUM(F1708:H1708)</f>
        <v>5</v>
      </c>
      <c r="K1708" s="26">
        <f>E1708-J1708</f>
        <v>0</v>
      </c>
      <c r="L1708" s="27">
        <v>3495000000</v>
      </c>
      <c r="M1708" s="45">
        <v>1094.305</v>
      </c>
      <c r="N1708" s="27">
        <v>699000000</v>
      </c>
      <c r="O1708" s="27">
        <v>10558042</v>
      </c>
      <c r="P1708" s="37">
        <f>IF(I1708=0,0,H1708/I1708)</f>
        <v>0</v>
      </c>
    </row>
    <row r="1709">
      <c r="A1709" s="24" t="str">
        <v>2025-11</v>
      </c>
      <c r="B1709" s="24" t="str">
        <v>비교 반영</v>
      </c>
      <c r="C1709" s="24" t="str">
        <v>군포시</v>
      </c>
      <c r="D1709" s="24" t="str">
        <v>다가구 전월세</v>
      </c>
      <c r="E1709" s="26">
        <v>146</v>
      </c>
      <c r="F1709" s="26">
        <v>0</v>
      </c>
      <c r="G1709" s="26">
        <v>41</v>
      </c>
      <c r="H1709" s="26">
        <v>105</v>
      </c>
      <c r="I1709" s="26">
        <f>G1709+H1709</f>
        <v>146</v>
      </c>
      <c r="J1709" s="26">
        <f>SUM(F1709:H1709)</f>
        <v>146</v>
      </c>
      <c r="K1709" s="26">
        <f>E1709-J1709</f>
        <v>0</v>
      </c>
      <c r="L1709" s="27">
        <v>7824000000</v>
      </c>
      <c r="M1709" s="45">
        <v>7025.222</v>
      </c>
      <c r="N1709" s="27">
        <v>53589041</v>
      </c>
      <c r="O1709" s="27">
        <v>3681658</v>
      </c>
      <c r="P1709" s="37">
        <f>IF(I1709=0,0,H1709/I1709)</f>
        <v>0.7191780821917808</v>
      </c>
    </row>
    <row r="1710">
      <c r="A1710" s="24" t="str">
        <v>2025-11</v>
      </c>
      <c r="B1710" s="24" t="str">
        <v>비교 반영</v>
      </c>
      <c r="C1710" s="24" t="str">
        <v>군포시</v>
      </c>
      <c r="D1710" s="24" t="str">
        <v>다세대 매매</v>
      </c>
      <c r="E1710" s="26">
        <v>39</v>
      </c>
      <c r="F1710" s="26">
        <v>39</v>
      </c>
      <c r="G1710" s="26">
        <v>0</v>
      </c>
      <c r="H1710" s="26">
        <v>0</v>
      </c>
      <c r="I1710" s="26">
        <f>G1710+H1710</f>
        <v>0</v>
      </c>
      <c r="J1710" s="26">
        <f>SUM(F1710:H1710)</f>
        <v>39</v>
      </c>
      <c r="K1710" s="26">
        <f>E1710-J1710</f>
        <v>0</v>
      </c>
      <c r="L1710" s="27">
        <v>10981000000</v>
      </c>
      <c r="M1710" s="45">
        <v>1838.166</v>
      </c>
      <c r="N1710" s="27">
        <v>281564103</v>
      </c>
      <c r="O1710" s="27">
        <v>19748393</v>
      </c>
      <c r="P1710" s="37">
        <f>IF(I1710=0,0,H1710/I1710)</f>
        <v>0</v>
      </c>
    </row>
    <row r="1711">
      <c r="A1711" s="24" t="str">
        <v>2025-11</v>
      </c>
      <c r="B1711" s="24" t="str">
        <v>비교 반영</v>
      </c>
      <c r="C1711" s="24" t="str">
        <v>군포시</v>
      </c>
      <c r="D1711" s="24" t="str">
        <v>다세대 전월세</v>
      </c>
      <c r="E1711" s="26">
        <v>86</v>
      </c>
      <c r="F1711" s="26">
        <v>0</v>
      </c>
      <c r="G1711" s="26">
        <v>46</v>
      </c>
      <c r="H1711" s="26">
        <v>40</v>
      </c>
      <c r="I1711" s="26">
        <f>G1711+H1711</f>
        <v>86</v>
      </c>
      <c r="J1711" s="26">
        <f>SUM(F1711:H1711)</f>
        <v>86</v>
      </c>
      <c r="K1711" s="26">
        <f>E1711-J1711</f>
        <v>0</v>
      </c>
      <c r="L1711" s="27">
        <v>7435360000</v>
      </c>
      <c r="M1711" s="45">
        <v>3456.09</v>
      </c>
      <c r="N1711" s="27">
        <v>86457674</v>
      </c>
      <c r="O1711" s="27">
        <v>7111997</v>
      </c>
      <c r="P1711" s="37">
        <f>IF(I1711=0,0,H1711/I1711)</f>
        <v>0.46511627906976744</v>
      </c>
    </row>
    <row r="1712">
      <c r="A1712" s="24" t="str">
        <v>2025-11</v>
      </c>
      <c r="B1712" s="24" t="str">
        <v>비교 반영</v>
      </c>
      <c r="C1712" s="24" t="str">
        <v>군포시</v>
      </c>
      <c r="D1712" s="24" t="str">
        <v>분양권</v>
      </c>
      <c r="E1712" s="26">
        <v>1</v>
      </c>
      <c r="F1712" s="26">
        <v>1</v>
      </c>
      <c r="G1712" s="26">
        <v>0</v>
      </c>
      <c r="H1712" s="26">
        <v>0</v>
      </c>
      <c r="I1712" s="26">
        <f>G1712+H1712</f>
        <v>0</v>
      </c>
      <c r="J1712" s="26">
        <f>SUM(F1712:H1712)</f>
        <v>1</v>
      </c>
      <c r="K1712" s="26">
        <f>E1712-J1712</f>
        <v>0</v>
      </c>
      <c r="L1712" s="27">
        <v>755510000</v>
      </c>
      <c r="M1712" s="45">
        <v>59.868</v>
      </c>
      <c r="N1712" s="27">
        <v>755510000</v>
      </c>
      <c r="O1712" s="27">
        <v>41717673</v>
      </c>
      <c r="P1712" s="37">
        <f>IF(I1712=0,0,H1712/I1712)</f>
        <v>0</v>
      </c>
    </row>
    <row r="1713">
      <c r="A1713" s="24" t="str">
        <v>2025-11</v>
      </c>
      <c r="B1713" s="24" t="str">
        <v>비교 반영</v>
      </c>
      <c r="C1713" s="24" t="str">
        <v>군포시</v>
      </c>
      <c r="D1713" s="24" t="str">
        <v>상가</v>
      </c>
      <c r="E1713" s="26">
        <v>2</v>
      </c>
      <c r="F1713" s="26">
        <v>2</v>
      </c>
      <c r="G1713" s="26">
        <v>0</v>
      </c>
      <c r="H1713" s="26">
        <v>0</v>
      </c>
      <c r="I1713" s="26">
        <f>G1713+H1713</f>
        <v>0</v>
      </c>
      <c r="J1713" s="26">
        <f>SUM(F1713:H1713)</f>
        <v>2</v>
      </c>
      <c r="K1713" s="26">
        <f>E1713-J1713</f>
        <v>0</v>
      </c>
      <c r="L1713" s="27">
        <v>240000000</v>
      </c>
      <c r="M1713" s="45">
        <v>36.16</v>
      </c>
      <c r="N1713" s="27">
        <v>120000000</v>
      </c>
      <c r="O1713" s="27">
        <v>21941051</v>
      </c>
      <c r="P1713" s="37">
        <f>IF(I1713=0,0,H1713/I1713)</f>
        <v>0</v>
      </c>
    </row>
    <row r="1714">
      <c r="A1714" s="24" t="str">
        <v>2025-11</v>
      </c>
      <c r="B1714" s="24" t="str">
        <v>비교 반영</v>
      </c>
      <c r="C1714" s="24" t="str">
        <v>군포시</v>
      </c>
      <c r="D1714" s="24" t="str">
        <v>아파트 매매</v>
      </c>
      <c r="E1714" s="26">
        <v>363</v>
      </c>
      <c r="F1714" s="26">
        <v>363</v>
      </c>
      <c r="G1714" s="26">
        <v>0</v>
      </c>
      <c r="H1714" s="26">
        <v>0</v>
      </c>
      <c r="I1714" s="26">
        <f>G1714+H1714</f>
        <v>0</v>
      </c>
      <c r="J1714" s="26">
        <f>SUM(F1714:H1714)</f>
        <v>363</v>
      </c>
      <c r="K1714" s="26">
        <f>E1714-J1714</f>
        <v>0</v>
      </c>
      <c r="L1714" s="27">
        <v>188675500000</v>
      </c>
      <c r="M1714" s="45">
        <v>26651.272</v>
      </c>
      <c r="N1714" s="27">
        <v>519767218</v>
      </c>
      <c r="O1714" s="27">
        <v>23403035</v>
      </c>
      <c r="P1714" s="37">
        <f>IF(I1714=0,0,H1714/I1714)</f>
        <v>0</v>
      </c>
    </row>
    <row r="1715">
      <c r="A1715" s="24" t="str">
        <v>2025-11</v>
      </c>
      <c r="B1715" s="24" t="str">
        <v>비교 반영</v>
      </c>
      <c r="C1715" s="24" t="str">
        <v>군포시</v>
      </c>
      <c r="D1715" s="24" t="str">
        <v>아파트 전월세</v>
      </c>
      <c r="E1715" s="26">
        <v>451</v>
      </c>
      <c r="F1715" s="26">
        <v>0</v>
      </c>
      <c r="G1715" s="26">
        <v>292</v>
      </c>
      <c r="H1715" s="26">
        <v>159</v>
      </c>
      <c r="I1715" s="26">
        <f>G1715+H1715</f>
        <v>451</v>
      </c>
      <c r="J1715" s="26">
        <f>SUM(F1715:H1715)</f>
        <v>451</v>
      </c>
      <c r="K1715" s="26">
        <f>E1715-J1715</f>
        <v>0</v>
      </c>
      <c r="L1715" s="27">
        <v>98425400000</v>
      </c>
      <c r="M1715" s="45">
        <v>27843.165</v>
      </c>
      <c r="N1715" s="27">
        <v>218238137</v>
      </c>
      <c r="O1715" s="27">
        <v>11685928</v>
      </c>
      <c r="P1715" s="37">
        <f>IF(I1715=0,0,H1715/I1715)</f>
        <v>0.352549889135255</v>
      </c>
    </row>
    <row r="1716">
      <c r="A1716" s="24" t="str">
        <v>2025-11</v>
      </c>
      <c r="B1716" s="24" t="str">
        <v>비교 반영</v>
      </c>
      <c r="C1716" s="24" t="str">
        <v>군포시</v>
      </c>
      <c r="D1716" s="24" t="str">
        <v>오피스텔 매매</v>
      </c>
      <c r="E1716" s="26">
        <v>16</v>
      </c>
      <c r="F1716" s="26">
        <v>16</v>
      </c>
      <c r="G1716" s="26">
        <v>0</v>
      </c>
      <c r="H1716" s="26">
        <v>0</v>
      </c>
      <c r="I1716" s="26">
        <f>G1716+H1716</f>
        <v>0</v>
      </c>
      <c r="J1716" s="26">
        <f>SUM(F1716:H1716)</f>
        <v>16</v>
      </c>
      <c r="K1716" s="26">
        <f>E1716-J1716</f>
        <v>0</v>
      </c>
      <c r="L1716" s="27">
        <v>3321000000</v>
      </c>
      <c r="M1716" s="45">
        <v>611.442</v>
      </c>
      <c r="N1716" s="27">
        <v>207562500</v>
      </c>
      <c r="O1716" s="27">
        <v>17955116</v>
      </c>
      <c r="P1716" s="37">
        <f>IF(I1716=0,0,H1716/I1716)</f>
        <v>0</v>
      </c>
    </row>
    <row r="1717">
      <c r="A1717" s="24" t="str">
        <v>2025-11</v>
      </c>
      <c r="B1717" s="24" t="str">
        <v>비교 반영</v>
      </c>
      <c r="C1717" s="24" t="str">
        <v>군포시</v>
      </c>
      <c r="D1717" s="24" t="str">
        <v>오피스텔 전월세</v>
      </c>
      <c r="E1717" s="26">
        <v>88</v>
      </c>
      <c r="F1717" s="26">
        <v>0</v>
      </c>
      <c r="G1717" s="26">
        <v>35</v>
      </c>
      <c r="H1717" s="26">
        <v>53</v>
      </c>
      <c r="I1717" s="26">
        <f>G1717+H1717</f>
        <v>88</v>
      </c>
      <c r="J1717" s="26">
        <f>SUM(F1717:H1717)</f>
        <v>88</v>
      </c>
      <c r="K1717" s="26">
        <f>E1717-J1717</f>
        <v>0</v>
      </c>
      <c r="L1717" s="27">
        <v>8154200000</v>
      </c>
      <c r="M1717" s="45">
        <v>2975.46</v>
      </c>
      <c r="N1717" s="27">
        <v>92661364</v>
      </c>
      <c r="O1717" s="27">
        <v>9059450</v>
      </c>
      <c r="P1717" s="37">
        <f>IF(I1717=0,0,H1717/I1717)</f>
        <v>0.6022727272727273</v>
      </c>
    </row>
    <row r="1718">
      <c r="A1718" s="24" t="str">
        <v>2025-11</v>
      </c>
      <c r="B1718" s="24" t="str">
        <v>비교 반영</v>
      </c>
      <c r="C1718" s="24" t="str">
        <v>군포시</v>
      </c>
      <c r="D1718" s="24" t="str">
        <v>토지</v>
      </c>
      <c r="E1718" s="26">
        <v>8</v>
      </c>
      <c r="F1718" s="26">
        <v>8</v>
      </c>
      <c r="G1718" s="26">
        <v>0</v>
      </c>
      <c r="H1718" s="26">
        <v>0</v>
      </c>
      <c r="I1718" s="26">
        <f>G1718+H1718</f>
        <v>0</v>
      </c>
      <c r="J1718" s="26">
        <f>SUM(F1718:H1718)</f>
        <v>8</v>
      </c>
      <c r="K1718" s="26">
        <f>E1718-J1718</f>
        <v>0</v>
      </c>
      <c r="L1718" s="27">
        <v>1174920000</v>
      </c>
      <c r="M1718" s="45">
        <v>5749.4</v>
      </c>
      <c r="N1718" s="27">
        <v>146865000</v>
      </c>
      <c r="O1718" s="27">
        <v>675554</v>
      </c>
      <c r="P1718" s="37">
        <f>IF(I1718=0,0,H1718/I1718)</f>
        <v>0</v>
      </c>
    </row>
    <row r="1719">
      <c r="A1719" s="24" t="str">
        <v>2025-11</v>
      </c>
      <c r="B1719" s="24" t="str">
        <v>비교 반영</v>
      </c>
      <c r="C1719" s="24" t="str">
        <v>김포시</v>
      </c>
      <c r="D1719" s="24" t="str">
        <v>공장창고</v>
      </c>
      <c r="E1719" s="26">
        <v>17</v>
      </c>
      <c r="F1719" s="26">
        <v>17</v>
      </c>
      <c r="G1719" s="26">
        <v>0</v>
      </c>
      <c r="H1719" s="26">
        <v>0</v>
      </c>
      <c r="I1719" s="26">
        <f>G1719+H1719</f>
        <v>0</v>
      </c>
      <c r="J1719" s="26">
        <f>SUM(F1719:H1719)</f>
        <v>17</v>
      </c>
      <c r="K1719" s="26">
        <f>E1719-J1719</f>
        <v>0</v>
      </c>
      <c r="L1719" s="27">
        <v>105254880000</v>
      </c>
      <c r="M1719" s="45">
        <v>51219.66</v>
      </c>
      <c r="N1719" s="27">
        <v>6191463529</v>
      </c>
      <c r="O1719" s="27">
        <v>6793290</v>
      </c>
      <c r="P1719" s="37">
        <f>IF(I1719=0,0,H1719/I1719)</f>
        <v>0</v>
      </c>
    </row>
    <row r="1720">
      <c r="A1720" s="24" t="str">
        <v>2025-11</v>
      </c>
      <c r="B1720" s="24" t="str">
        <v>비교 반영</v>
      </c>
      <c r="C1720" s="24" t="str">
        <v>김포시</v>
      </c>
      <c r="D1720" s="24" t="str">
        <v>다가구 매매</v>
      </c>
      <c r="E1720" s="26">
        <v>9</v>
      </c>
      <c r="F1720" s="26">
        <v>9</v>
      </c>
      <c r="G1720" s="26">
        <v>0</v>
      </c>
      <c r="H1720" s="26">
        <v>0</v>
      </c>
      <c r="I1720" s="26">
        <f>G1720+H1720</f>
        <v>0</v>
      </c>
      <c r="J1720" s="26">
        <f>SUM(F1720:H1720)</f>
        <v>9</v>
      </c>
      <c r="K1720" s="26">
        <f>E1720-J1720</f>
        <v>0</v>
      </c>
      <c r="L1720" s="27">
        <v>4039500000</v>
      </c>
      <c r="M1720" s="45">
        <v>1454.2</v>
      </c>
      <c r="N1720" s="27">
        <v>448833333</v>
      </c>
      <c r="O1720" s="27">
        <v>9182862</v>
      </c>
      <c r="P1720" s="37">
        <f>IF(I1720=0,0,H1720/I1720)</f>
        <v>0</v>
      </c>
    </row>
    <row r="1721">
      <c r="A1721" s="24" t="str">
        <v>2025-11</v>
      </c>
      <c r="B1721" s="24" t="str">
        <v>비교 반영</v>
      </c>
      <c r="C1721" s="24" t="str">
        <v>김포시</v>
      </c>
      <c r="D1721" s="24" t="str">
        <v>다가구 전월세</v>
      </c>
      <c r="E1721" s="26">
        <v>250</v>
      </c>
      <c r="F1721" s="26">
        <v>0</v>
      </c>
      <c r="G1721" s="26">
        <v>33</v>
      </c>
      <c r="H1721" s="26">
        <v>217</v>
      </c>
      <c r="I1721" s="26">
        <f>G1721+H1721</f>
        <v>250</v>
      </c>
      <c r="J1721" s="26">
        <f>SUM(F1721:H1721)</f>
        <v>250</v>
      </c>
      <c r="K1721" s="26">
        <f>E1721-J1721</f>
        <v>0</v>
      </c>
      <c r="L1721" s="27">
        <v>6597900000</v>
      </c>
      <c r="M1721" s="45">
        <v>10482.391</v>
      </c>
      <c r="N1721" s="27">
        <v>26391600</v>
      </c>
      <c r="O1721" s="27">
        <v>2080750</v>
      </c>
      <c r="P1721" s="37">
        <f>IF(I1721=0,0,H1721/I1721)</f>
        <v>0.868</v>
      </c>
    </row>
    <row r="1722">
      <c r="A1722" s="24" t="str">
        <v>2025-11</v>
      </c>
      <c r="B1722" s="24" t="str">
        <v>비교 반영</v>
      </c>
      <c r="C1722" s="24" t="str">
        <v>김포시</v>
      </c>
      <c r="D1722" s="24" t="str">
        <v>다세대 매매</v>
      </c>
      <c r="E1722" s="26">
        <v>47</v>
      </c>
      <c r="F1722" s="26">
        <v>47</v>
      </c>
      <c r="G1722" s="26">
        <v>0</v>
      </c>
      <c r="H1722" s="26">
        <v>0</v>
      </c>
      <c r="I1722" s="26">
        <f>G1722+H1722</f>
        <v>0</v>
      </c>
      <c r="J1722" s="26">
        <f>SUM(F1722:H1722)</f>
        <v>47</v>
      </c>
      <c r="K1722" s="26">
        <f>E1722-J1722</f>
        <v>0</v>
      </c>
      <c r="L1722" s="27">
        <v>12021900000</v>
      </c>
      <c r="M1722" s="45">
        <v>2984.413</v>
      </c>
      <c r="N1722" s="27">
        <v>255785106</v>
      </c>
      <c r="O1722" s="27">
        <v>13316460</v>
      </c>
      <c r="P1722" s="37">
        <f>IF(I1722=0,0,H1722/I1722)</f>
        <v>0</v>
      </c>
    </row>
    <row r="1723">
      <c r="A1723" s="24" t="str">
        <v>2025-11</v>
      </c>
      <c r="B1723" s="24" t="str">
        <v>비교 반영</v>
      </c>
      <c r="C1723" s="24" t="str">
        <v>김포시</v>
      </c>
      <c r="D1723" s="24" t="str">
        <v>다세대 전월세</v>
      </c>
      <c r="E1723" s="26">
        <v>102</v>
      </c>
      <c r="F1723" s="26">
        <v>0</v>
      </c>
      <c r="G1723" s="26">
        <v>25</v>
      </c>
      <c r="H1723" s="26">
        <v>77</v>
      </c>
      <c r="I1723" s="26">
        <f>G1723+H1723</f>
        <v>102</v>
      </c>
      <c r="J1723" s="26">
        <f>SUM(F1723:H1723)</f>
        <v>102</v>
      </c>
      <c r="K1723" s="26">
        <f>E1723-J1723</f>
        <v>0</v>
      </c>
      <c r="L1723" s="27">
        <v>10352230000</v>
      </c>
      <c r="M1723" s="45">
        <v>6271.049</v>
      </c>
      <c r="N1723" s="27">
        <v>101492451</v>
      </c>
      <c r="O1723" s="27">
        <v>5457181</v>
      </c>
      <c r="P1723" s="37">
        <f>IF(I1723=0,0,H1723/I1723)</f>
        <v>0.7549019607843137</v>
      </c>
    </row>
    <row r="1724">
      <c r="A1724" s="24" t="str">
        <v>2025-11</v>
      </c>
      <c r="B1724" s="24" t="str">
        <v>비교 반영</v>
      </c>
      <c r="C1724" s="24" t="str">
        <v>김포시</v>
      </c>
      <c r="D1724" s="24" t="str">
        <v>분양권</v>
      </c>
      <c r="E1724" s="26">
        <v>30</v>
      </c>
      <c r="F1724" s="26">
        <v>30</v>
      </c>
      <c r="G1724" s="26">
        <v>0</v>
      </c>
      <c r="H1724" s="26">
        <v>0</v>
      </c>
      <c r="I1724" s="26">
        <f>G1724+H1724</f>
        <v>0</v>
      </c>
      <c r="J1724" s="26">
        <f>SUM(F1724:H1724)</f>
        <v>30</v>
      </c>
      <c r="K1724" s="26">
        <f>E1724-J1724</f>
        <v>0</v>
      </c>
      <c r="L1724" s="27">
        <v>18336070000</v>
      </c>
      <c r="M1724" s="45">
        <v>2124.113</v>
      </c>
      <c r="N1724" s="27">
        <v>611202333</v>
      </c>
      <c r="O1724" s="27">
        <v>28536667</v>
      </c>
      <c r="P1724" s="37">
        <f>IF(I1724=0,0,H1724/I1724)</f>
        <v>0</v>
      </c>
    </row>
    <row r="1725">
      <c r="A1725" s="24" t="str">
        <v>2025-11</v>
      </c>
      <c r="B1725" s="24" t="str">
        <v>비교 반영</v>
      </c>
      <c r="C1725" s="24" t="str">
        <v>김포시</v>
      </c>
      <c r="D1725" s="24" t="str">
        <v>상가</v>
      </c>
      <c r="E1725" s="26">
        <v>26</v>
      </c>
      <c r="F1725" s="26">
        <v>26</v>
      </c>
      <c r="G1725" s="26">
        <v>0</v>
      </c>
      <c r="H1725" s="26">
        <v>0</v>
      </c>
      <c r="I1725" s="26">
        <f>G1725+H1725</f>
        <v>0</v>
      </c>
      <c r="J1725" s="26">
        <f>SUM(F1725:H1725)</f>
        <v>26</v>
      </c>
      <c r="K1725" s="26">
        <f>E1725-J1725</f>
        <v>0</v>
      </c>
      <c r="L1725" s="27">
        <v>19401360000</v>
      </c>
      <c r="M1725" s="45">
        <v>4445.97</v>
      </c>
      <c r="N1725" s="27">
        <v>746206154</v>
      </c>
      <c r="O1725" s="27">
        <v>14425811</v>
      </c>
      <c r="P1725" s="37">
        <f>IF(I1725=0,0,H1725/I1725)</f>
        <v>0</v>
      </c>
    </row>
    <row r="1726">
      <c r="A1726" s="24" t="str">
        <v>2025-11</v>
      </c>
      <c r="B1726" s="24" t="str">
        <v>비교 반영</v>
      </c>
      <c r="C1726" s="24" t="str">
        <v>김포시</v>
      </c>
      <c r="D1726" s="24" t="str">
        <v>아파트 매매</v>
      </c>
      <c r="E1726" s="26">
        <v>415</v>
      </c>
      <c r="F1726" s="26">
        <v>415</v>
      </c>
      <c r="G1726" s="26">
        <v>0</v>
      </c>
      <c r="H1726" s="26">
        <v>0</v>
      </c>
      <c r="I1726" s="26">
        <f>G1726+H1726</f>
        <v>0</v>
      </c>
      <c r="J1726" s="26">
        <f>SUM(F1726:H1726)</f>
        <v>415</v>
      </c>
      <c r="K1726" s="26">
        <f>E1726-J1726</f>
        <v>0</v>
      </c>
      <c r="L1726" s="27">
        <v>191487100000</v>
      </c>
      <c r="M1726" s="45">
        <v>34423.86</v>
      </c>
      <c r="N1726" s="27">
        <v>461414699</v>
      </c>
      <c r="O1726" s="27">
        <v>18388849</v>
      </c>
      <c r="P1726" s="37">
        <f>IF(I1726=0,0,H1726/I1726)</f>
        <v>0</v>
      </c>
    </row>
    <row r="1727">
      <c r="A1727" s="24" t="str">
        <v>2025-11</v>
      </c>
      <c r="B1727" s="24" t="str">
        <v>비교 반영</v>
      </c>
      <c r="C1727" s="24" t="str">
        <v>김포시</v>
      </c>
      <c r="D1727" s="24" t="str">
        <v>아파트 전월세</v>
      </c>
      <c r="E1727" s="26">
        <v>985</v>
      </c>
      <c r="F1727" s="26">
        <v>0</v>
      </c>
      <c r="G1727" s="26">
        <v>470</v>
      </c>
      <c r="H1727" s="26">
        <v>515</v>
      </c>
      <c r="I1727" s="26">
        <f>G1727+H1727</f>
        <v>985</v>
      </c>
      <c r="J1727" s="26">
        <f>SUM(F1727:H1727)</f>
        <v>985</v>
      </c>
      <c r="K1727" s="26">
        <f>E1727-J1727</f>
        <v>0</v>
      </c>
      <c r="L1727" s="27">
        <v>182283100000</v>
      </c>
      <c r="M1727" s="45">
        <v>73803.859</v>
      </c>
      <c r="N1727" s="27">
        <v>185058985</v>
      </c>
      <c r="O1727" s="27">
        <v>8164732</v>
      </c>
      <c r="P1727" s="37">
        <f>IF(I1727=0,0,H1727/I1727)</f>
        <v>0.5228426395939086</v>
      </c>
    </row>
    <row r="1728">
      <c r="A1728" s="24" t="str">
        <v>2025-11</v>
      </c>
      <c r="B1728" s="24" t="str">
        <v>비교 반영</v>
      </c>
      <c r="C1728" s="24" t="str">
        <v>김포시</v>
      </c>
      <c r="D1728" s="24" t="str">
        <v>오피스텔 매매</v>
      </c>
      <c r="E1728" s="26">
        <v>25</v>
      </c>
      <c r="F1728" s="26">
        <v>25</v>
      </c>
      <c r="G1728" s="26">
        <v>0</v>
      </c>
      <c r="H1728" s="26">
        <v>0</v>
      </c>
      <c r="I1728" s="26">
        <f>G1728+H1728</f>
        <v>0</v>
      </c>
      <c r="J1728" s="26">
        <f>SUM(F1728:H1728)</f>
        <v>25</v>
      </c>
      <c r="K1728" s="26">
        <f>E1728-J1728</f>
        <v>0</v>
      </c>
      <c r="L1728" s="27">
        <v>2379470000</v>
      </c>
      <c r="M1728" s="45">
        <v>720.098</v>
      </c>
      <c r="N1728" s="27">
        <v>95178800</v>
      </c>
      <c r="O1728" s="27">
        <v>10923536</v>
      </c>
      <c r="P1728" s="37">
        <f>IF(I1728=0,0,H1728/I1728)</f>
        <v>0</v>
      </c>
    </row>
    <row r="1729">
      <c r="A1729" s="24" t="str">
        <v>2025-11</v>
      </c>
      <c r="B1729" s="24" t="str">
        <v>비교 반영</v>
      </c>
      <c r="C1729" s="24" t="str">
        <v>김포시</v>
      </c>
      <c r="D1729" s="24" t="str">
        <v>오피스텔 전월세</v>
      </c>
      <c r="E1729" s="26">
        <v>406</v>
      </c>
      <c r="F1729" s="26">
        <v>0</v>
      </c>
      <c r="G1729" s="26">
        <v>107</v>
      </c>
      <c r="H1729" s="26">
        <v>299</v>
      </c>
      <c r="I1729" s="26">
        <f>G1729+H1729</f>
        <v>406</v>
      </c>
      <c r="J1729" s="26">
        <f>SUM(F1729:H1729)</f>
        <v>406</v>
      </c>
      <c r="K1729" s="26">
        <f>E1729-J1729</f>
        <v>0</v>
      </c>
      <c r="L1729" s="27">
        <v>15095460000</v>
      </c>
      <c r="M1729" s="45">
        <v>11838.82</v>
      </c>
      <c r="N1729" s="27">
        <v>37180936</v>
      </c>
      <c r="O1729" s="27">
        <v>4215145</v>
      </c>
      <c r="P1729" s="37">
        <f>IF(I1729=0,0,H1729/I1729)</f>
        <v>0.7364532019704434</v>
      </c>
    </row>
    <row r="1730">
      <c r="A1730" s="24" t="str">
        <v>2025-11</v>
      </c>
      <c r="B1730" s="24" t="str">
        <v>비교 반영</v>
      </c>
      <c r="C1730" s="24" t="str">
        <v>김포시</v>
      </c>
      <c r="D1730" s="24" t="str">
        <v>토지</v>
      </c>
      <c r="E1730" s="26">
        <v>347</v>
      </c>
      <c r="F1730" s="26">
        <v>347</v>
      </c>
      <c r="G1730" s="26">
        <v>0</v>
      </c>
      <c r="H1730" s="26">
        <v>0</v>
      </c>
      <c r="I1730" s="26">
        <f>G1730+H1730</f>
        <v>0</v>
      </c>
      <c r="J1730" s="26">
        <f>SUM(F1730:H1730)</f>
        <v>347</v>
      </c>
      <c r="K1730" s="26">
        <f>E1730-J1730</f>
        <v>0</v>
      </c>
      <c r="L1730" s="27">
        <v>66664640000</v>
      </c>
      <c r="M1730" s="45">
        <v>110418.55</v>
      </c>
      <c r="N1730" s="27">
        <v>192117118</v>
      </c>
      <c r="O1730" s="27">
        <v>1995851</v>
      </c>
      <c r="P1730" s="37">
        <f>IF(I1730=0,0,H1730/I1730)</f>
        <v>0</v>
      </c>
    </row>
    <row r="1731">
      <c r="A1731" s="24" t="str">
        <v>2025-11</v>
      </c>
      <c r="B1731" s="24" t="str">
        <v>비교 반영</v>
      </c>
      <c r="C1731" s="24" t="str">
        <v>남양주시</v>
      </c>
      <c r="D1731" s="24" t="str">
        <v>공장창고</v>
      </c>
      <c r="E1731" s="26">
        <v>11</v>
      </c>
      <c r="F1731" s="26">
        <v>11</v>
      </c>
      <c r="G1731" s="26">
        <v>0</v>
      </c>
      <c r="H1731" s="26">
        <v>0</v>
      </c>
      <c r="I1731" s="26">
        <f>G1731+H1731</f>
        <v>0</v>
      </c>
      <c r="J1731" s="26">
        <f>SUM(F1731:H1731)</f>
        <v>11</v>
      </c>
      <c r="K1731" s="26">
        <f>E1731-J1731</f>
        <v>0</v>
      </c>
      <c r="L1731" s="27">
        <v>10162590000</v>
      </c>
      <c r="M1731" s="45">
        <v>3082.78</v>
      </c>
      <c r="N1731" s="27">
        <v>923871818</v>
      </c>
      <c r="O1731" s="27">
        <v>10897741</v>
      </c>
      <c r="P1731" s="37">
        <f>IF(I1731=0,0,H1731/I1731)</f>
        <v>0</v>
      </c>
    </row>
    <row r="1732">
      <c r="A1732" s="24" t="str">
        <v>2025-11</v>
      </c>
      <c r="B1732" s="24" t="str">
        <v>비교 반영</v>
      </c>
      <c r="C1732" s="24" t="str">
        <v>남양주시</v>
      </c>
      <c r="D1732" s="24" t="str">
        <v>다가구 매매</v>
      </c>
      <c r="E1732" s="26">
        <v>10</v>
      </c>
      <c r="F1732" s="26">
        <v>10</v>
      </c>
      <c r="G1732" s="26">
        <v>0</v>
      </c>
      <c r="H1732" s="26">
        <v>0</v>
      </c>
      <c r="I1732" s="26">
        <f>G1732+H1732</f>
        <v>0</v>
      </c>
      <c r="J1732" s="26">
        <f>SUM(F1732:H1732)</f>
        <v>10</v>
      </c>
      <c r="K1732" s="26">
        <f>E1732-J1732</f>
        <v>0</v>
      </c>
      <c r="L1732" s="27">
        <v>6502510000</v>
      </c>
      <c r="M1732" s="45">
        <v>1520.06</v>
      </c>
      <c r="N1732" s="27">
        <v>650251000</v>
      </c>
      <c r="O1732" s="27">
        <v>14141481</v>
      </c>
      <c r="P1732" s="37">
        <f>IF(I1732=0,0,H1732/I1732)</f>
        <v>0</v>
      </c>
    </row>
    <row r="1733">
      <c r="A1733" s="24" t="str">
        <v>2025-11</v>
      </c>
      <c r="B1733" s="24" t="str">
        <v>비교 반영</v>
      </c>
      <c r="C1733" s="24" t="str">
        <v>남양주시</v>
      </c>
      <c r="D1733" s="24" t="str">
        <v>다가구 전월세</v>
      </c>
      <c r="E1733" s="26">
        <v>404</v>
      </c>
      <c r="F1733" s="26">
        <v>0</v>
      </c>
      <c r="G1733" s="26">
        <v>106</v>
      </c>
      <c r="H1733" s="26">
        <v>298</v>
      </c>
      <c r="I1733" s="26">
        <f>G1733+H1733</f>
        <v>404</v>
      </c>
      <c r="J1733" s="26">
        <f>SUM(F1733:H1733)</f>
        <v>404</v>
      </c>
      <c r="K1733" s="26">
        <f>E1733-J1733</f>
        <v>0</v>
      </c>
      <c r="L1733" s="27">
        <v>29988800000</v>
      </c>
      <c r="M1733" s="45">
        <v>21758.087</v>
      </c>
      <c r="N1733" s="27">
        <v>74229703</v>
      </c>
      <c r="O1733" s="27">
        <v>4556307</v>
      </c>
      <c r="P1733" s="37">
        <f>IF(I1733=0,0,H1733/I1733)</f>
        <v>0.7376237623762376</v>
      </c>
    </row>
    <row r="1734">
      <c r="A1734" s="24" t="str">
        <v>2025-11</v>
      </c>
      <c r="B1734" s="24" t="str">
        <v>비교 반영</v>
      </c>
      <c r="C1734" s="24" t="str">
        <v>남양주시</v>
      </c>
      <c r="D1734" s="24" t="str">
        <v>다세대 매매</v>
      </c>
      <c r="E1734" s="26">
        <v>92</v>
      </c>
      <c r="F1734" s="26">
        <v>92</v>
      </c>
      <c r="G1734" s="26">
        <v>0</v>
      </c>
      <c r="H1734" s="26">
        <v>0</v>
      </c>
      <c r="I1734" s="26">
        <f>G1734+H1734</f>
        <v>0</v>
      </c>
      <c r="J1734" s="26">
        <f>SUM(F1734:H1734)</f>
        <v>92</v>
      </c>
      <c r="K1734" s="26">
        <f>E1734-J1734</f>
        <v>0</v>
      </c>
      <c r="L1734" s="27">
        <v>14008900000</v>
      </c>
      <c r="M1734" s="45">
        <v>4812.665</v>
      </c>
      <c r="N1734" s="27">
        <v>152270652</v>
      </c>
      <c r="O1734" s="27">
        <v>9622613</v>
      </c>
      <c r="P1734" s="37">
        <f>IF(I1734=0,0,H1734/I1734)</f>
        <v>0</v>
      </c>
    </row>
    <row r="1735">
      <c r="A1735" s="24" t="str">
        <v>2025-11</v>
      </c>
      <c r="B1735" s="24" t="str">
        <v>비교 반영</v>
      </c>
      <c r="C1735" s="24" t="str">
        <v>남양주시</v>
      </c>
      <c r="D1735" s="24" t="str">
        <v>다세대 전월세</v>
      </c>
      <c r="E1735" s="26">
        <v>239</v>
      </c>
      <c r="F1735" s="26">
        <v>0</v>
      </c>
      <c r="G1735" s="26">
        <v>103</v>
      </c>
      <c r="H1735" s="26">
        <v>136</v>
      </c>
      <c r="I1735" s="26">
        <f>G1735+H1735</f>
        <v>239</v>
      </c>
      <c r="J1735" s="26">
        <f>SUM(F1735:H1735)</f>
        <v>239</v>
      </c>
      <c r="K1735" s="26">
        <f>E1735-J1735</f>
        <v>0</v>
      </c>
      <c r="L1735" s="27">
        <v>16482370000</v>
      </c>
      <c r="M1735" s="45">
        <v>12716.476</v>
      </c>
      <c r="N1735" s="27">
        <v>68963891</v>
      </c>
      <c r="O1735" s="27">
        <v>4284770</v>
      </c>
      <c r="P1735" s="37">
        <f>IF(I1735=0,0,H1735/I1735)</f>
        <v>0.5690376569037657</v>
      </c>
    </row>
    <row r="1736">
      <c r="A1736" s="24" t="str">
        <v>2025-11</v>
      </c>
      <c r="B1736" s="24" t="str">
        <v>비교 반영</v>
      </c>
      <c r="C1736" s="24" t="str">
        <v>남양주시</v>
      </c>
      <c r="D1736" s="24" t="str">
        <v>분양권</v>
      </c>
      <c r="E1736" s="26">
        <v>6</v>
      </c>
      <c r="F1736" s="26">
        <v>6</v>
      </c>
      <c r="G1736" s="26">
        <v>0</v>
      </c>
      <c r="H1736" s="26">
        <v>0</v>
      </c>
      <c r="I1736" s="26">
        <f>G1736+H1736</f>
        <v>0</v>
      </c>
      <c r="J1736" s="26">
        <f>SUM(F1736:H1736)</f>
        <v>6</v>
      </c>
      <c r="K1736" s="26">
        <f>E1736-J1736</f>
        <v>0</v>
      </c>
      <c r="L1736" s="27">
        <v>3175970000</v>
      </c>
      <c r="M1736" s="45">
        <v>409.316</v>
      </c>
      <c r="N1736" s="27">
        <v>529328333</v>
      </c>
      <c r="O1736" s="27">
        <v>25650290</v>
      </c>
      <c r="P1736" s="37">
        <f>IF(I1736=0,0,H1736/I1736)</f>
        <v>0</v>
      </c>
    </row>
    <row r="1737">
      <c r="A1737" s="24" t="str">
        <v>2025-11</v>
      </c>
      <c r="B1737" s="24" t="str">
        <v>비교 반영</v>
      </c>
      <c r="C1737" s="24" t="str">
        <v>남양주시</v>
      </c>
      <c r="D1737" s="24" t="str">
        <v>상가</v>
      </c>
      <c r="E1737" s="26">
        <v>38</v>
      </c>
      <c r="F1737" s="26">
        <v>38</v>
      </c>
      <c r="G1737" s="26">
        <v>0</v>
      </c>
      <c r="H1737" s="26">
        <v>0</v>
      </c>
      <c r="I1737" s="26">
        <f>G1737+H1737</f>
        <v>0</v>
      </c>
      <c r="J1737" s="26">
        <f>SUM(F1737:H1737)</f>
        <v>38</v>
      </c>
      <c r="K1737" s="26">
        <f>E1737-J1737</f>
        <v>0</v>
      </c>
      <c r="L1737" s="27">
        <v>22862990000</v>
      </c>
      <c r="M1737" s="45">
        <v>6320.18</v>
      </c>
      <c r="N1737" s="27">
        <v>601657632</v>
      </c>
      <c r="O1737" s="27">
        <v>11958541</v>
      </c>
      <c r="P1737" s="37">
        <f>IF(I1737=0,0,H1737/I1737)</f>
        <v>0</v>
      </c>
    </row>
    <row r="1738">
      <c r="A1738" s="24" t="str">
        <v>2025-11</v>
      </c>
      <c r="B1738" s="24" t="str">
        <v>비교 반영</v>
      </c>
      <c r="C1738" s="24" t="str">
        <v>남양주시</v>
      </c>
      <c r="D1738" s="24" t="str">
        <v>아파트 매매</v>
      </c>
      <c r="E1738" s="26">
        <v>753</v>
      </c>
      <c r="F1738" s="26">
        <v>753</v>
      </c>
      <c r="G1738" s="26">
        <v>0</v>
      </c>
      <c r="H1738" s="26">
        <v>0</v>
      </c>
      <c r="I1738" s="26">
        <f>G1738+H1738</f>
        <v>0</v>
      </c>
      <c r="J1738" s="26">
        <f>SUM(F1738:H1738)</f>
        <v>753</v>
      </c>
      <c r="K1738" s="26">
        <f>E1738-J1738</f>
        <v>0</v>
      </c>
      <c r="L1738" s="27">
        <v>435772500000</v>
      </c>
      <c r="M1738" s="45">
        <v>61528.696</v>
      </c>
      <c r="N1738" s="27">
        <v>578715139</v>
      </c>
      <c r="O1738" s="27">
        <v>23412981</v>
      </c>
      <c r="P1738" s="37">
        <f>IF(I1738=0,0,H1738/I1738)</f>
        <v>0</v>
      </c>
    </row>
    <row r="1739">
      <c r="A1739" s="24" t="str">
        <v>2025-11</v>
      </c>
      <c r="B1739" s="24" t="str">
        <v>비교 반영</v>
      </c>
      <c r="C1739" s="24" t="str">
        <v>남양주시</v>
      </c>
      <c r="D1739" s="24" t="str">
        <v>아파트 전월세</v>
      </c>
      <c r="E1739" s="26">
        <v>2553</v>
      </c>
      <c r="F1739" s="26">
        <v>0</v>
      </c>
      <c r="G1739" s="26">
        <v>869</v>
      </c>
      <c r="H1739" s="26">
        <v>1684</v>
      </c>
      <c r="I1739" s="26">
        <f>G1739+H1739</f>
        <v>2553</v>
      </c>
      <c r="J1739" s="26">
        <f>SUM(F1739:H1739)</f>
        <v>2553</v>
      </c>
      <c r="K1739" s="26">
        <f>E1739-J1739</f>
        <v>0</v>
      </c>
      <c r="L1739" s="27">
        <v>394588860000</v>
      </c>
      <c r="M1739" s="45">
        <v>150341.085</v>
      </c>
      <c r="N1739" s="27">
        <v>154558895</v>
      </c>
      <c r="O1739" s="27">
        <v>8676444</v>
      </c>
      <c r="P1739" s="37">
        <f>IF(I1739=0,0,H1739/I1739)</f>
        <v>0.6596161378770075</v>
      </c>
    </row>
    <row r="1740">
      <c r="A1740" s="24" t="str">
        <v>2025-11</v>
      </c>
      <c r="B1740" s="24" t="str">
        <v>비교 반영</v>
      </c>
      <c r="C1740" s="24" t="str">
        <v>남양주시</v>
      </c>
      <c r="D1740" s="24" t="str">
        <v>오피스텔 매매</v>
      </c>
      <c r="E1740" s="26">
        <v>21</v>
      </c>
      <c r="F1740" s="26">
        <v>21</v>
      </c>
      <c r="G1740" s="26">
        <v>0</v>
      </c>
      <c r="H1740" s="26">
        <v>0</v>
      </c>
      <c r="I1740" s="26">
        <f>G1740+H1740</f>
        <v>0</v>
      </c>
      <c r="J1740" s="26">
        <f>SUM(F1740:H1740)</f>
        <v>21</v>
      </c>
      <c r="K1740" s="26">
        <f>E1740-J1740</f>
        <v>0</v>
      </c>
      <c r="L1740" s="27">
        <v>3999000000</v>
      </c>
      <c r="M1740" s="45">
        <v>653.471</v>
      </c>
      <c r="N1740" s="27">
        <v>190428571</v>
      </c>
      <c r="O1740" s="27">
        <v>20230177</v>
      </c>
      <c r="P1740" s="37">
        <f>IF(I1740=0,0,H1740/I1740)</f>
        <v>0</v>
      </c>
    </row>
    <row r="1741">
      <c r="A1741" s="24" t="str">
        <v>2025-11</v>
      </c>
      <c r="B1741" s="24" t="str">
        <v>비교 반영</v>
      </c>
      <c r="C1741" s="24" t="str">
        <v>남양주시</v>
      </c>
      <c r="D1741" s="24" t="str">
        <v>오피스텔 전월세</v>
      </c>
      <c r="E1741" s="26">
        <v>222</v>
      </c>
      <c r="F1741" s="26">
        <v>0</v>
      </c>
      <c r="G1741" s="26">
        <v>54</v>
      </c>
      <c r="H1741" s="26">
        <v>168</v>
      </c>
      <c r="I1741" s="26">
        <f>G1741+H1741</f>
        <v>222</v>
      </c>
      <c r="J1741" s="26">
        <f>SUM(F1741:H1741)</f>
        <v>222</v>
      </c>
      <c r="K1741" s="26">
        <f>E1741-J1741</f>
        <v>0</v>
      </c>
      <c r="L1741" s="27">
        <v>19224300000</v>
      </c>
      <c r="M1741" s="45">
        <v>8171.88</v>
      </c>
      <c r="N1741" s="27">
        <v>86595946</v>
      </c>
      <c r="O1741" s="27">
        <v>7776840</v>
      </c>
      <c r="P1741" s="37">
        <f>IF(I1741=0,0,H1741/I1741)</f>
        <v>0.7567567567567568</v>
      </c>
    </row>
    <row r="1742">
      <c r="A1742" s="24" t="str">
        <v>2025-11</v>
      </c>
      <c r="B1742" s="24" t="str">
        <v>비교 반영</v>
      </c>
      <c r="C1742" s="24" t="str">
        <v>남양주시</v>
      </c>
      <c r="D1742" s="24" t="str">
        <v>토지</v>
      </c>
      <c r="E1742" s="26">
        <v>236</v>
      </c>
      <c r="F1742" s="26">
        <v>236</v>
      </c>
      <c r="G1742" s="26">
        <v>0</v>
      </c>
      <c r="H1742" s="26">
        <v>0</v>
      </c>
      <c r="I1742" s="26">
        <f>G1742+H1742</f>
        <v>0</v>
      </c>
      <c r="J1742" s="26">
        <f>SUM(F1742:H1742)</f>
        <v>236</v>
      </c>
      <c r="K1742" s="26">
        <f>E1742-J1742</f>
        <v>0</v>
      </c>
      <c r="L1742" s="27">
        <v>39233180000</v>
      </c>
      <c r="M1742" s="45">
        <v>138864.46</v>
      </c>
      <c r="N1742" s="27">
        <v>166242288</v>
      </c>
      <c r="O1742" s="27">
        <v>933979</v>
      </c>
      <c r="P1742" s="37">
        <f>IF(I1742=0,0,H1742/I1742)</f>
        <v>0</v>
      </c>
    </row>
    <row r="1743">
      <c r="A1743" s="24" t="str">
        <v>2025-11</v>
      </c>
      <c r="B1743" s="24" t="str">
        <v>비교 반영</v>
      </c>
      <c r="C1743" s="24" t="str">
        <v>동두천시</v>
      </c>
      <c r="D1743" s="24" t="str">
        <v>공장창고</v>
      </c>
      <c r="E1743" s="26">
        <v>1</v>
      </c>
      <c r="F1743" s="26">
        <v>1</v>
      </c>
      <c r="G1743" s="26">
        <v>0</v>
      </c>
      <c r="H1743" s="26">
        <v>0</v>
      </c>
      <c r="I1743" s="26">
        <f>G1743+H1743</f>
        <v>0</v>
      </c>
      <c r="J1743" s="26">
        <f>SUM(F1743:H1743)</f>
        <v>1</v>
      </c>
      <c r="K1743" s="26">
        <f>E1743-J1743</f>
        <v>0</v>
      </c>
      <c r="L1743" s="27">
        <v>350000000</v>
      </c>
      <c r="M1743" s="45">
        <v>334.74</v>
      </c>
      <c r="N1743" s="27">
        <v>350000000</v>
      </c>
      <c r="O1743" s="27">
        <v>3456488</v>
      </c>
      <c r="P1743" s="37">
        <f>IF(I1743=0,0,H1743/I1743)</f>
        <v>0</v>
      </c>
    </row>
    <row r="1744">
      <c r="A1744" s="24" t="str">
        <v>2025-11</v>
      </c>
      <c r="B1744" s="24" t="str">
        <v>비교 반영</v>
      </c>
      <c r="C1744" s="24" t="str">
        <v>동두천시</v>
      </c>
      <c r="D1744" s="24" t="str">
        <v>다가구 매매</v>
      </c>
      <c r="E1744" s="26">
        <v>5</v>
      </c>
      <c r="F1744" s="26">
        <v>5</v>
      </c>
      <c r="G1744" s="26">
        <v>0</v>
      </c>
      <c r="H1744" s="26">
        <v>0</v>
      </c>
      <c r="I1744" s="26">
        <f>G1744+H1744</f>
        <v>0</v>
      </c>
      <c r="J1744" s="26">
        <f>SUM(F1744:H1744)</f>
        <v>5</v>
      </c>
      <c r="K1744" s="26">
        <f>E1744-J1744</f>
        <v>0</v>
      </c>
      <c r="L1744" s="27">
        <v>857000000</v>
      </c>
      <c r="M1744" s="45">
        <v>467.29</v>
      </c>
      <c r="N1744" s="27">
        <v>171400000</v>
      </c>
      <c r="O1744" s="27">
        <v>6062740</v>
      </c>
      <c r="P1744" s="37">
        <f>IF(I1744=0,0,H1744/I1744)</f>
        <v>0</v>
      </c>
    </row>
    <row r="1745">
      <c r="A1745" s="24" t="str">
        <v>2025-11</v>
      </c>
      <c r="B1745" s="24" t="str">
        <v>비교 반영</v>
      </c>
      <c r="C1745" s="24" t="str">
        <v>동두천시</v>
      </c>
      <c r="D1745" s="24" t="str">
        <v>다가구 전월세</v>
      </c>
      <c r="E1745" s="26">
        <v>34</v>
      </c>
      <c r="F1745" s="26">
        <v>0</v>
      </c>
      <c r="G1745" s="26">
        <v>4</v>
      </c>
      <c r="H1745" s="26">
        <v>30</v>
      </c>
      <c r="I1745" s="26">
        <f>G1745+H1745</f>
        <v>34</v>
      </c>
      <c r="J1745" s="26">
        <f>SUM(F1745:H1745)</f>
        <v>34</v>
      </c>
      <c r="K1745" s="26">
        <f>E1745-J1745</f>
        <v>0</v>
      </c>
      <c r="L1745" s="27">
        <v>496500000</v>
      </c>
      <c r="M1745" s="45">
        <v>2555.035</v>
      </c>
      <c r="N1745" s="27">
        <v>14602941</v>
      </c>
      <c r="O1745" s="27">
        <v>642387</v>
      </c>
      <c r="P1745" s="37">
        <f>IF(I1745=0,0,H1745/I1745)</f>
        <v>0.8823529411764706</v>
      </c>
    </row>
    <row r="1746">
      <c r="A1746" s="24" t="str">
        <v>2025-11</v>
      </c>
      <c r="B1746" s="24" t="str">
        <v>비교 반영</v>
      </c>
      <c r="C1746" s="24" t="str">
        <v>동두천시</v>
      </c>
      <c r="D1746" s="24" t="str">
        <v>다세대 매매</v>
      </c>
      <c r="E1746" s="26">
        <v>25</v>
      </c>
      <c r="F1746" s="26">
        <v>25</v>
      </c>
      <c r="G1746" s="26">
        <v>0</v>
      </c>
      <c r="H1746" s="26">
        <v>0</v>
      </c>
      <c r="I1746" s="26">
        <f>G1746+H1746</f>
        <v>0</v>
      </c>
      <c r="J1746" s="26">
        <f>SUM(F1746:H1746)</f>
        <v>25</v>
      </c>
      <c r="K1746" s="26">
        <f>E1746-J1746</f>
        <v>0</v>
      </c>
      <c r="L1746" s="27">
        <v>1765150000</v>
      </c>
      <c r="M1746" s="45">
        <v>1494.313</v>
      </c>
      <c r="N1746" s="27">
        <v>70606000</v>
      </c>
      <c r="O1746" s="27">
        <v>3904943</v>
      </c>
      <c r="P1746" s="37">
        <f>IF(I1746=0,0,H1746/I1746)</f>
        <v>0</v>
      </c>
    </row>
    <row r="1747">
      <c r="A1747" s="24" t="str">
        <v>2025-11</v>
      </c>
      <c r="B1747" s="24" t="str">
        <v>비교 반영</v>
      </c>
      <c r="C1747" s="24" t="str">
        <v>동두천시</v>
      </c>
      <c r="D1747" s="24" t="str">
        <v>다세대 전월세</v>
      </c>
      <c r="E1747" s="26">
        <v>47</v>
      </c>
      <c r="F1747" s="26">
        <v>0</v>
      </c>
      <c r="G1747" s="26">
        <v>12</v>
      </c>
      <c r="H1747" s="26">
        <v>35</v>
      </c>
      <c r="I1747" s="26">
        <f>G1747+H1747</f>
        <v>47</v>
      </c>
      <c r="J1747" s="26">
        <f>SUM(F1747:H1747)</f>
        <v>47</v>
      </c>
      <c r="K1747" s="26">
        <f>E1747-J1747</f>
        <v>0</v>
      </c>
      <c r="L1747" s="27">
        <v>1070270000</v>
      </c>
      <c r="M1747" s="45">
        <v>2032.897</v>
      </c>
      <c r="N1747" s="27">
        <v>22771702</v>
      </c>
      <c r="O1747" s="27">
        <v>1740414</v>
      </c>
      <c r="P1747" s="37">
        <f>IF(I1747=0,0,H1747/I1747)</f>
        <v>0.7446808510638298</v>
      </c>
    </row>
    <row r="1748">
      <c r="A1748" s="24" t="str">
        <v>2025-11</v>
      </c>
      <c r="B1748" s="24" t="str">
        <v>비교 반영</v>
      </c>
      <c r="C1748" s="24" t="str">
        <v>동두천시</v>
      </c>
      <c r="D1748" s="24" t="str">
        <v>상가</v>
      </c>
      <c r="E1748" s="26">
        <v>14</v>
      </c>
      <c r="F1748" s="26">
        <v>14</v>
      </c>
      <c r="G1748" s="26">
        <v>0</v>
      </c>
      <c r="H1748" s="26">
        <v>0</v>
      </c>
      <c r="I1748" s="26">
        <f>G1748+H1748</f>
        <v>0</v>
      </c>
      <c r="J1748" s="26">
        <f>SUM(F1748:H1748)</f>
        <v>14</v>
      </c>
      <c r="K1748" s="26">
        <f>E1748-J1748</f>
        <v>0</v>
      </c>
      <c r="L1748" s="27">
        <v>1977500000</v>
      </c>
      <c r="M1748" s="45">
        <v>1030.49</v>
      </c>
      <c r="N1748" s="27">
        <v>141250000</v>
      </c>
      <c r="O1748" s="27">
        <v>6343768</v>
      </c>
      <c r="P1748" s="37">
        <f>IF(I1748=0,0,H1748/I1748)</f>
        <v>0</v>
      </c>
    </row>
    <row r="1749">
      <c r="A1749" s="24" t="str">
        <v>2025-11</v>
      </c>
      <c r="B1749" s="24" t="str">
        <v>비교 반영</v>
      </c>
      <c r="C1749" s="24" t="str">
        <v>동두천시</v>
      </c>
      <c r="D1749" s="24" t="str">
        <v>아파트 매매</v>
      </c>
      <c r="E1749" s="26">
        <v>83</v>
      </c>
      <c r="F1749" s="26">
        <v>83</v>
      </c>
      <c r="G1749" s="26">
        <v>0</v>
      </c>
      <c r="H1749" s="26">
        <v>0</v>
      </c>
      <c r="I1749" s="26">
        <f>G1749+H1749</f>
        <v>0</v>
      </c>
      <c r="J1749" s="26">
        <f>SUM(F1749:H1749)</f>
        <v>83</v>
      </c>
      <c r="K1749" s="26">
        <f>E1749-J1749</f>
        <v>0</v>
      </c>
      <c r="L1749" s="27">
        <v>13415100000</v>
      </c>
      <c r="M1749" s="45">
        <v>5828.519</v>
      </c>
      <c r="N1749" s="27">
        <v>161627711</v>
      </c>
      <c r="O1749" s="27">
        <v>7608697</v>
      </c>
      <c r="P1749" s="37">
        <f>IF(I1749=0,0,H1749/I1749)</f>
        <v>0</v>
      </c>
    </row>
    <row r="1750">
      <c r="A1750" s="24" t="str">
        <v>2025-11</v>
      </c>
      <c r="B1750" s="24" t="str">
        <v>비교 반영</v>
      </c>
      <c r="C1750" s="24" t="str">
        <v>동두천시</v>
      </c>
      <c r="D1750" s="24" t="str">
        <v>아파트 전월세</v>
      </c>
      <c r="E1750" s="26">
        <v>147</v>
      </c>
      <c r="F1750" s="26">
        <v>0</v>
      </c>
      <c r="G1750" s="26">
        <v>100</v>
      </c>
      <c r="H1750" s="26">
        <v>47</v>
      </c>
      <c r="I1750" s="26">
        <f>G1750+H1750</f>
        <v>147</v>
      </c>
      <c r="J1750" s="26">
        <f>SUM(F1750:H1750)</f>
        <v>147</v>
      </c>
      <c r="K1750" s="26">
        <f>E1750-J1750</f>
        <v>0</v>
      </c>
      <c r="L1750" s="27">
        <v>15481720000</v>
      </c>
      <c r="M1750" s="45">
        <v>9477.467</v>
      </c>
      <c r="N1750" s="27">
        <v>105317823</v>
      </c>
      <c r="O1750" s="27">
        <v>5400096</v>
      </c>
      <c r="P1750" s="37">
        <f>IF(I1750=0,0,H1750/I1750)</f>
        <v>0.3197278911564626</v>
      </c>
    </row>
    <row r="1751">
      <c r="A1751" s="24" t="str">
        <v>2025-11</v>
      </c>
      <c r="B1751" s="24" t="str">
        <v>비교 반영</v>
      </c>
      <c r="C1751" s="24" t="str">
        <v>동두천시</v>
      </c>
      <c r="D1751" s="24" t="str">
        <v>오피스텔 전월세</v>
      </c>
      <c r="E1751" s="26">
        <v>14</v>
      </c>
      <c r="F1751" s="26">
        <v>0</v>
      </c>
      <c r="G1751" s="26">
        <v>8</v>
      </c>
      <c r="H1751" s="26">
        <v>6</v>
      </c>
      <c r="I1751" s="26">
        <f>G1751+H1751</f>
        <v>14</v>
      </c>
      <c r="J1751" s="26">
        <f>SUM(F1751:H1751)</f>
        <v>14</v>
      </c>
      <c r="K1751" s="26">
        <f>E1751-J1751</f>
        <v>0</v>
      </c>
      <c r="L1751" s="27">
        <v>1715000000</v>
      </c>
      <c r="M1751" s="45">
        <v>800.96</v>
      </c>
      <c r="N1751" s="27">
        <v>122500000</v>
      </c>
      <c r="O1751" s="27">
        <v>7078283</v>
      </c>
      <c r="P1751" s="37">
        <f>IF(I1751=0,0,H1751/I1751)</f>
        <v>0.42857142857142855</v>
      </c>
    </row>
    <row r="1752">
      <c r="A1752" s="24" t="str">
        <v>2025-11</v>
      </c>
      <c r="B1752" s="24" t="str">
        <v>비교 반영</v>
      </c>
      <c r="C1752" s="24" t="str">
        <v>동두천시</v>
      </c>
      <c r="D1752" s="24" t="str">
        <v>토지</v>
      </c>
      <c r="E1752" s="26">
        <v>183</v>
      </c>
      <c r="F1752" s="26">
        <v>183</v>
      </c>
      <c r="G1752" s="26">
        <v>0</v>
      </c>
      <c r="H1752" s="26">
        <v>0</v>
      </c>
      <c r="I1752" s="26">
        <f>G1752+H1752</f>
        <v>0</v>
      </c>
      <c r="J1752" s="26">
        <f>SUM(F1752:H1752)</f>
        <v>183</v>
      </c>
      <c r="K1752" s="26">
        <f>E1752-J1752</f>
        <v>0</v>
      </c>
      <c r="L1752" s="27">
        <v>69340900000</v>
      </c>
      <c r="M1752" s="45">
        <v>70366.49</v>
      </c>
      <c r="N1752" s="27">
        <v>378912022</v>
      </c>
      <c r="O1752" s="27">
        <v>3257603</v>
      </c>
      <c r="P1752" s="37">
        <f>IF(I1752=0,0,H1752/I1752)</f>
        <v>0</v>
      </c>
    </row>
    <row r="1753">
      <c r="A1753" s="24" t="str">
        <v>2025-11</v>
      </c>
      <c r="B1753" s="24" t="str">
        <v>비교 반영</v>
      </c>
      <c r="C1753" s="24" t="str">
        <v>부천시 소사구</v>
      </c>
      <c r="D1753" s="24" t="str">
        <v>공장창고</v>
      </c>
      <c r="E1753" s="26">
        <v>3</v>
      </c>
      <c r="F1753" s="26">
        <v>3</v>
      </c>
      <c r="G1753" s="26">
        <v>0</v>
      </c>
      <c r="H1753" s="26">
        <v>0</v>
      </c>
      <c r="I1753" s="26">
        <f>G1753+H1753</f>
        <v>0</v>
      </c>
      <c r="J1753" s="26">
        <f>SUM(F1753:H1753)</f>
        <v>3</v>
      </c>
      <c r="K1753" s="26">
        <f>E1753-J1753</f>
        <v>0</v>
      </c>
      <c r="L1753" s="27">
        <v>402000000</v>
      </c>
      <c r="M1753" s="45">
        <v>129.1</v>
      </c>
      <c r="N1753" s="27">
        <v>134000000</v>
      </c>
      <c r="O1753" s="27">
        <v>10293769</v>
      </c>
      <c r="P1753" s="37">
        <f>IF(I1753=0,0,H1753/I1753)</f>
        <v>0</v>
      </c>
    </row>
    <row r="1754">
      <c r="A1754" s="24" t="str">
        <v>2025-11</v>
      </c>
      <c r="B1754" s="24" t="str">
        <v>비교 반영</v>
      </c>
      <c r="C1754" s="24" t="str">
        <v>부천시 소사구</v>
      </c>
      <c r="D1754" s="24" t="str">
        <v>다가구 매매</v>
      </c>
      <c r="E1754" s="26">
        <v>4</v>
      </c>
      <c r="F1754" s="26">
        <v>4</v>
      </c>
      <c r="G1754" s="26">
        <v>0</v>
      </c>
      <c r="H1754" s="26">
        <v>0</v>
      </c>
      <c r="I1754" s="26">
        <f>G1754+H1754</f>
        <v>0</v>
      </c>
      <c r="J1754" s="26">
        <f>SUM(F1754:H1754)</f>
        <v>4</v>
      </c>
      <c r="K1754" s="26">
        <f>E1754-J1754</f>
        <v>0</v>
      </c>
      <c r="L1754" s="27">
        <v>1732420000</v>
      </c>
      <c r="M1754" s="45">
        <v>850.79</v>
      </c>
      <c r="N1754" s="27">
        <v>433105000</v>
      </c>
      <c r="O1754" s="27">
        <v>6731400</v>
      </c>
      <c r="P1754" s="37">
        <f>IF(I1754=0,0,H1754/I1754)</f>
        <v>0</v>
      </c>
    </row>
    <row r="1755">
      <c r="A1755" s="24" t="str">
        <v>2025-11</v>
      </c>
      <c r="B1755" s="24" t="str">
        <v>비교 반영</v>
      </c>
      <c r="C1755" s="24" t="str">
        <v>부천시 소사구</v>
      </c>
      <c r="D1755" s="24" t="str">
        <v>다가구 전월세</v>
      </c>
      <c r="E1755" s="26">
        <v>136</v>
      </c>
      <c r="F1755" s="26">
        <v>0</v>
      </c>
      <c r="G1755" s="26">
        <v>40</v>
      </c>
      <c r="H1755" s="26">
        <v>96</v>
      </c>
      <c r="I1755" s="26">
        <f>G1755+H1755</f>
        <v>136</v>
      </c>
      <c r="J1755" s="26">
        <f>SUM(F1755:H1755)</f>
        <v>136</v>
      </c>
      <c r="K1755" s="26">
        <f>E1755-J1755</f>
        <v>0</v>
      </c>
      <c r="L1755" s="27">
        <v>7251800000</v>
      </c>
      <c r="M1755" s="45">
        <v>7481.629</v>
      </c>
      <c r="N1755" s="27">
        <v>53322059</v>
      </c>
      <c r="O1755" s="27">
        <v>3204234</v>
      </c>
      <c r="P1755" s="37">
        <f>IF(I1755=0,0,H1755/I1755)</f>
        <v>0.7058823529411765</v>
      </c>
    </row>
    <row r="1756">
      <c r="A1756" s="24" t="str">
        <v>2025-11</v>
      </c>
      <c r="B1756" s="24" t="str">
        <v>비교 반영</v>
      </c>
      <c r="C1756" s="24" t="str">
        <v>부천시 소사구</v>
      </c>
      <c r="D1756" s="24" t="str">
        <v>다세대 매매</v>
      </c>
      <c r="E1756" s="26">
        <v>57</v>
      </c>
      <c r="F1756" s="26">
        <v>57</v>
      </c>
      <c r="G1756" s="26">
        <v>0</v>
      </c>
      <c r="H1756" s="26">
        <v>0</v>
      </c>
      <c r="I1756" s="26">
        <f>G1756+H1756</f>
        <v>0</v>
      </c>
      <c r="J1756" s="26">
        <f>SUM(F1756:H1756)</f>
        <v>57</v>
      </c>
      <c r="K1756" s="26">
        <f>E1756-J1756</f>
        <v>0</v>
      </c>
      <c r="L1756" s="27">
        <v>8809500000</v>
      </c>
      <c r="M1756" s="45">
        <v>2518.257</v>
      </c>
      <c r="N1756" s="27">
        <v>154552632</v>
      </c>
      <c r="O1756" s="27">
        <v>11564472</v>
      </c>
      <c r="P1756" s="37">
        <f>IF(I1756=0,0,H1756/I1756)</f>
        <v>0</v>
      </c>
    </row>
    <row r="1757">
      <c r="A1757" s="24" t="str">
        <v>2025-11</v>
      </c>
      <c r="B1757" s="24" t="str">
        <v>비교 반영</v>
      </c>
      <c r="C1757" s="24" t="str">
        <v>부천시 소사구</v>
      </c>
      <c r="D1757" s="24" t="str">
        <v>다세대 전월세</v>
      </c>
      <c r="E1757" s="26">
        <v>85</v>
      </c>
      <c r="F1757" s="26">
        <v>0</v>
      </c>
      <c r="G1757" s="26">
        <v>40</v>
      </c>
      <c r="H1757" s="26">
        <v>45</v>
      </c>
      <c r="I1757" s="26">
        <f>G1757+H1757</f>
        <v>85</v>
      </c>
      <c r="J1757" s="26">
        <f>SUM(F1757:H1757)</f>
        <v>85</v>
      </c>
      <c r="K1757" s="26">
        <f>E1757-J1757</f>
        <v>0</v>
      </c>
      <c r="L1757" s="27">
        <v>6617680000</v>
      </c>
      <c r="M1757" s="45">
        <v>3966.938</v>
      </c>
      <c r="N1757" s="27">
        <v>77855059</v>
      </c>
      <c r="O1757" s="27">
        <v>5514739</v>
      </c>
      <c r="P1757" s="37">
        <f>IF(I1757=0,0,H1757/I1757)</f>
        <v>0.5294117647058824</v>
      </c>
    </row>
    <row r="1758">
      <c r="A1758" s="24" t="str">
        <v>2025-11</v>
      </c>
      <c r="B1758" s="24" t="str">
        <v>비교 반영</v>
      </c>
      <c r="C1758" s="24" t="str">
        <v>부천시 소사구</v>
      </c>
      <c r="D1758" s="24" t="str">
        <v>분양권</v>
      </c>
      <c r="E1758" s="26">
        <v>15</v>
      </c>
      <c r="F1758" s="26">
        <v>15</v>
      </c>
      <c r="G1758" s="26">
        <v>0</v>
      </c>
      <c r="H1758" s="26">
        <v>0</v>
      </c>
      <c r="I1758" s="26">
        <f>G1758+H1758</f>
        <v>0</v>
      </c>
      <c r="J1758" s="26">
        <f>SUM(F1758:H1758)</f>
        <v>15</v>
      </c>
      <c r="K1758" s="26">
        <f>E1758-J1758</f>
        <v>0</v>
      </c>
      <c r="L1758" s="27">
        <v>11372610000</v>
      </c>
      <c r="M1758" s="45">
        <v>1148.124</v>
      </c>
      <c r="N1758" s="27">
        <v>758174000</v>
      </c>
      <c r="O1758" s="27">
        <v>32745072</v>
      </c>
      <c r="P1758" s="37">
        <f>IF(I1758=0,0,H1758/I1758)</f>
        <v>0</v>
      </c>
    </row>
    <row r="1759">
      <c r="A1759" s="24" t="str">
        <v>2025-11</v>
      </c>
      <c r="B1759" s="24" t="str">
        <v>비교 반영</v>
      </c>
      <c r="C1759" s="24" t="str">
        <v>부천시 소사구</v>
      </c>
      <c r="D1759" s="24" t="str">
        <v>상가</v>
      </c>
      <c r="E1759" s="26">
        <v>8</v>
      </c>
      <c r="F1759" s="26">
        <v>8</v>
      </c>
      <c r="G1759" s="26">
        <v>0</v>
      </c>
      <c r="H1759" s="26">
        <v>0</v>
      </c>
      <c r="I1759" s="26">
        <f>G1759+H1759</f>
        <v>0</v>
      </c>
      <c r="J1759" s="26">
        <f>SUM(F1759:H1759)</f>
        <v>8</v>
      </c>
      <c r="K1759" s="26">
        <f>E1759-J1759</f>
        <v>0</v>
      </c>
      <c r="L1759" s="27">
        <v>9345000000</v>
      </c>
      <c r="M1759" s="45">
        <v>3210.28</v>
      </c>
      <c r="N1759" s="27">
        <v>1168125000</v>
      </c>
      <c r="O1759" s="27">
        <v>9623011</v>
      </c>
      <c r="P1759" s="37">
        <f>IF(I1759=0,0,H1759/I1759)</f>
        <v>0</v>
      </c>
    </row>
    <row r="1760">
      <c r="A1760" s="24" t="str">
        <v>2025-11</v>
      </c>
      <c r="B1760" s="24" t="str">
        <v>비교 반영</v>
      </c>
      <c r="C1760" s="24" t="str">
        <v>부천시 소사구</v>
      </c>
      <c r="D1760" s="24" t="str">
        <v>아파트 매매</v>
      </c>
      <c r="E1760" s="26">
        <v>208</v>
      </c>
      <c r="F1760" s="26">
        <v>208</v>
      </c>
      <c r="G1760" s="26">
        <v>0</v>
      </c>
      <c r="H1760" s="26">
        <v>0</v>
      </c>
      <c r="I1760" s="26">
        <f>G1760+H1760</f>
        <v>0</v>
      </c>
      <c r="J1760" s="26">
        <f>SUM(F1760:H1760)</f>
        <v>208</v>
      </c>
      <c r="K1760" s="26">
        <f>E1760-J1760</f>
        <v>0</v>
      </c>
      <c r="L1760" s="27">
        <v>106562140000</v>
      </c>
      <c r="M1760" s="45">
        <v>14955.102</v>
      </c>
      <c r="N1760" s="27">
        <v>512317981</v>
      </c>
      <c r="O1760" s="27">
        <v>23555274</v>
      </c>
      <c r="P1760" s="37">
        <f>IF(I1760=0,0,H1760/I1760)</f>
        <v>0</v>
      </c>
    </row>
    <row r="1761">
      <c r="A1761" s="24" t="str">
        <v>2025-11</v>
      </c>
      <c r="B1761" s="24" t="str">
        <v>비교 반영</v>
      </c>
      <c r="C1761" s="24" t="str">
        <v>부천시 소사구</v>
      </c>
      <c r="D1761" s="24" t="str">
        <v>아파트 전월세</v>
      </c>
      <c r="E1761" s="26">
        <v>279</v>
      </c>
      <c r="F1761" s="26">
        <v>0</v>
      </c>
      <c r="G1761" s="26">
        <v>160</v>
      </c>
      <c r="H1761" s="26">
        <v>119</v>
      </c>
      <c r="I1761" s="26">
        <f>G1761+H1761</f>
        <v>279</v>
      </c>
      <c r="J1761" s="26">
        <f>SUM(F1761:H1761)</f>
        <v>279</v>
      </c>
      <c r="K1761" s="26">
        <f>E1761-J1761</f>
        <v>0</v>
      </c>
      <c r="L1761" s="27">
        <v>63895170000</v>
      </c>
      <c r="M1761" s="45">
        <v>18547.207</v>
      </c>
      <c r="N1761" s="27">
        <v>229014946</v>
      </c>
      <c r="O1761" s="27">
        <v>11388437</v>
      </c>
      <c r="P1761" s="37">
        <f>IF(I1761=0,0,H1761/I1761)</f>
        <v>0.4265232974910394</v>
      </c>
    </row>
    <row r="1762">
      <c r="A1762" s="24" t="str">
        <v>2025-11</v>
      </c>
      <c r="B1762" s="24" t="str">
        <v>비교 반영</v>
      </c>
      <c r="C1762" s="24" t="str">
        <v>부천시 소사구</v>
      </c>
      <c r="D1762" s="24" t="str">
        <v>오피스텔 매매</v>
      </c>
      <c r="E1762" s="26">
        <v>18</v>
      </c>
      <c r="F1762" s="26">
        <v>18</v>
      </c>
      <c r="G1762" s="26">
        <v>0</v>
      </c>
      <c r="H1762" s="26">
        <v>0</v>
      </c>
      <c r="I1762" s="26">
        <f>G1762+H1762</f>
        <v>0</v>
      </c>
      <c r="J1762" s="26">
        <f>SUM(F1762:H1762)</f>
        <v>18</v>
      </c>
      <c r="K1762" s="26">
        <f>E1762-J1762</f>
        <v>0</v>
      </c>
      <c r="L1762" s="27">
        <v>3766000000</v>
      </c>
      <c r="M1762" s="45">
        <v>927.544</v>
      </c>
      <c r="N1762" s="27">
        <v>209222222</v>
      </c>
      <c r="O1762" s="27">
        <v>13422098</v>
      </c>
      <c r="P1762" s="37">
        <f>IF(I1762=0,0,H1762/I1762)</f>
        <v>0</v>
      </c>
    </row>
    <row r="1763">
      <c r="A1763" s="24" t="str">
        <v>2025-11</v>
      </c>
      <c r="B1763" s="24" t="str">
        <v>비교 반영</v>
      </c>
      <c r="C1763" s="24" t="str">
        <v>부천시 소사구</v>
      </c>
      <c r="D1763" s="24" t="str">
        <v>오피스텔 전월세</v>
      </c>
      <c r="E1763" s="26">
        <v>62</v>
      </c>
      <c r="F1763" s="26">
        <v>0</v>
      </c>
      <c r="G1763" s="26">
        <v>19</v>
      </c>
      <c r="H1763" s="26">
        <v>43</v>
      </c>
      <c r="I1763" s="26">
        <f>G1763+H1763</f>
        <v>62</v>
      </c>
      <c r="J1763" s="26">
        <f>SUM(F1763:H1763)</f>
        <v>62</v>
      </c>
      <c r="K1763" s="26">
        <f>E1763-J1763</f>
        <v>0</v>
      </c>
      <c r="L1763" s="27">
        <v>4520940000</v>
      </c>
      <c r="M1763" s="45">
        <v>2581.47</v>
      </c>
      <c r="N1763" s="27">
        <v>72918387</v>
      </c>
      <c r="O1763" s="27">
        <v>5789436</v>
      </c>
      <c r="P1763" s="37">
        <f>IF(I1763=0,0,H1763/I1763)</f>
        <v>0.6935483870967742</v>
      </c>
    </row>
    <row r="1764">
      <c r="A1764" s="24" t="str">
        <v>2025-11</v>
      </c>
      <c r="B1764" s="24" t="str">
        <v>비교 반영</v>
      </c>
      <c r="C1764" s="24" t="str">
        <v>부천시 소사구</v>
      </c>
      <c r="D1764" s="24" t="str">
        <v>토지</v>
      </c>
      <c r="E1764" s="26">
        <v>6</v>
      </c>
      <c r="F1764" s="26">
        <v>6</v>
      </c>
      <c r="G1764" s="26">
        <v>0</v>
      </c>
      <c r="H1764" s="26">
        <v>0</v>
      </c>
      <c r="I1764" s="26">
        <f>G1764+H1764</f>
        <v>0</v>
      </c>
      <c r="J1764" s="26">
        <f>SUM(F1764:H1764)</f>
        <v>6</v>
      </c>
      <c r="K1764" s="26">
        <f>E1764-J1764</f>
        <v>0</v>
      </c>
      <c r="L1764" s="27">
        <v>329320000</v>
      </c>
      <c r="M1764" s="45">
        <v>1361.5</v>
      </c>
      <c r="N1764" s="27">
        <v>54886667</v>
      </c>
      <c r="O1764" s="27">
        <v>799604</v>
      </c>
      <c r="P1764" s="37">
        <f>IF(I1764=0,0,H1764/I1764)</f>
        <v>0</v>
      </c>
    </row>
    <row r="1765">
      <c r="A1765" s="24" t="str">
        <v>2025-11</v>
      </c>
      <c r="B1765" s="24" t="str">
        <v>비교 반영</v>
      </c>
      <c r="C1765" s="24" t="str">
        <v>부천시 오정구</v>
      </c>
      <c r="D1765" s="24" t="str">
        <v>공장창고</v>
      </c>
      <c r="E1765" s="26">
        <v>9</v>
      </c>
      <c r="F1765" s="26">
        <v>9</v>
      </c>
      <c r="G1765" s="26">
        <v>0</v>
      </c>
      <c r="H1765" s="26">
        <v>0</v>
      </c>
      <c r="I1765" s="26">
        <f>G1765+H1765</f>
        <v>0</v>
      </c>
      <c r="J1765" s="26">
        <f>SUM(F1765:H1765)</f>
        <v>9</v>
      </c>
      <c r="K1765" s="26">
        <f>E1765-J1765</f>
        <v>0</v>
      </c>
      <c r="L1765" s="27">
        <v>10107000000</v>
      </c>
      <c r="M1765" s="45">
        <v>3925.27</v>
      </c>
      <c r="N1765" s="27">
        <v>1123000000</v>
      </c>
      <c r="O1765" s="27">
        <v>8511916</v>
      </c>
      <c r="P1765" s="37">
        <f>IF(I1765=0,0,H1765/I1765)</f>
        <v>0</v>
      </c>
    </row>
    <row r="1766">
      <c r="A1766" s="24" t="str">
        <v>2025-11</v>
      </c>
      <c r="B1766" s="24" t="str">
        <v>비교 반영</v>
      </c>
      <c r="C1766" s="24" t="str">
        <v>부천시 오정구</v>
      </c>
      <c r="D1766" s="24" t="str">
        <v>다가구 전월세</v>
      </c>
      <c r="E1766" s="26">
        <v>63</v>
      </c>
      <c r="F1766" s="26">
        <v>0</v>
      </c>
      <c r="G1766" s="26">
        <v>16</v>
      </c>
      <c r="H1766" s="26">
        <v>47</v>
      </c>
      <c r="I1766" s="26">
        <f>G1766+H1766</f>
        <v>63</v>
      </c>
      <c r="J1766" s="26">
        <f>SUM(F1766:H1766)</f>
        <v>63</v>
      </c>
      <c r="K1766" s="26">
        <f>E1766-J1766</f>
        <v>0</v>
      </c>
      <c r="L1766" s="27">
        <v>3256750000</v>
      </c>
      <c r="M1766" s="45">
        <v>3440.99</v>
      </c>
      <c r="N1766" s="27">
        <v>51694444</v>
      </c>
      <c r="O1766" s="27">
        <v>3128784</v>
      </c>
      <c r="P1766" s="37">
        <f>IF(I1766=0,0,H1766/I1766)</f>
        <v>0.746031746031746</v>
      </c>
    </row>
    <row r="1767">
      <c r="A1767" s="24" t="str">
        <v>2025-11</v>
      </c>
      <c r="B1767" s="24" t="str">
        <v>비교 반영</v>
      </c>
      <c r="C1767" s="24" t="str">
        <v>부천시 오정구</v>
      </c>
      <c r="D1767" s="24" t="str">
        <v>다세대 매매</v>
      </c>
      <c r="E1767" s="26">
        <v>82</v>
      </c>
      <c r="F1767" s="26">
        <v>82</v>
      </c>
      <c r="G1767" s="26">
        <v>0</v>
      </c>
      <c r="H1767" s="26">
        <v>0</v>
      </c>
      <c r="I1767" s="26">
        <f>G1767+H1767</f>
        <v>0</v>
      </c>
      <c r="J1767" s="26">
        <f>SUM(F1767:H1767)</f>
        <v>82</v>
      </c>
      <c r="K1767" s="26">
        <f>E1767-J1767</f>
        <v>0</v>
      </c>
      <c r="L1767" s="27">
        <v>11563020000</v>
      </c>
      <c r="M1767" s="45">
        <v>3354.475</v>
      </c>
      <c r="N1767" s="27">
        <v>141012439</v>
      </c>
      <c r="O1767" s="27">
        <v>11395183</v>
      </c>
      <c r="P1767" s="37">
        <f>IF(I1767=0,0,H1767/I1767)</f>
        <v>0</v>
      </c>
    </row>
    <row r="1768">
      <c r="A1768" s="24" t="str">
        <v>2025-11</v>
      </c>
      <c r="B1768" s="24" t="str">
        <v>비교 반영</v>
      </c>
      <c r="C1768" s="24" t="str">
        <v>부천시 오정구</v>
      </c>
      <c r="D1768" s="24" t="str">
        <v>다세대 전월세</v>
      </c>
      <c r="E1768" s="26">
        <v>169</v>
      </c>
      <c r="F1768" s="26">
        <v>0</v>
      </c>
      <c r="G1768" s="26">
        <v>77</v>
      </c>
      <c r="H1768" s="26">
        <v>92</v>
      </c>
      <c r="I1768" s="26">
        <f>G1768+H1768</f>
        <v>169</v>
      </c>
      <c r="J1768" s="26">
        <f>SUM(F1768:H1768)</f>
        <v>169</v>
      </c>
      <c r="K1768" s="26">
        <f>E1768-J1768</f>
        <v>0</v>
      </c>
      <c r="L1768" s="27">
        <v>10038650000</v>
      </c>
      <c r="M1768" s="45">
        <v>7157.06</v>
      </c>
      <c r="N1768" s="27">
        <v>59400296</v>
      </c>
      <c r="O1768" s="27">
        <v>4636767</v>
      </c>
      <c r="P1768" s="37">
        <f>IF(I1768=0,0,H1768/I1768)</f>
        <v>0.5443786982248521</v>
      </c>
    </row>
    <row r="1769">
      <c r="A1769" s="24" t="str">
        <v>2025-11</v>
      </c>
      <c r="B1769" s="24" t="str">
        <v>비교 반영</v>
      </c>
      <c r="C1769" s="24" t="str">
        <v>부천시 오정구</v>
      </c>
      <c r="D1769" s="24" t="str">
        <v>분양권</v>
      </c>
      <c r="E1769" s="26">
        <v>1</v>
      </c>
      <c r="F1769" s="26">
        <v>1</v>
      </c>
      <c r="G1769" s="26">
        <v>0</v>
      </c>
      <c r="H1769" s="26">
        <v>0</v>
      </c>
      <c r="I1769" s="26">
        <f>G1769+H1769</f>
        <v>0</v>
      </c>
      <c r="J1769" s="26">
        <f>SUM(F1769:H1769)</f>
        <v>1</v>
      </c>
      <c r="K1769" s="26">
        <f>E1769-J1769</f>
        <v>0</v>
      </c>
      <c r="L1769" s="27">
        <v>578980000</v>
      </c>
      <c r="M1769" s="45">
        <v>84.59</v>
      </c>
      <c r="N1769" s="27">
        <v>578980000</v>
      </c>
      <c r="O1769" s="27">
        <v>22626592</v>
      </c>
      <c r="P1769" s="37">
        <f>IF(I1769=0,0,H1769/I1769)</f>
        <v>0</v>
      </c>
    </row>
    <row r="1770">
      <c r="A1770" s="24" t="str">
        <v>2025-11</v>
      </c>
      <c r="B1770" s="24" t="str">
        <v>비교 반영</v>
      </c>
      <c r="C1770" s="24" t="str">
        <v>부천시 오정구</v>
      </c>
      <c r="D1770" s="24" t="str">
        <v>상가</v>
      </c>
      <c r="E1770" s="26">
        <v>6</v>
      </c>
      <c r="F1770" s="26">
        <v>6</v>
      </c>
      <c r="G1770" s="26">
        <v>0</v>
      </c>
      <c r="H1770" s="26">
        <v>0</v>
      </c>
      <c r="I1770" s="26">
        <f>G1770+H1770</f>
        <v>0</v>
      </c>
      <c r="J1770" s="26">
        <f>SUM(F1770:H1770)</f>
        <v>6</v>
      </c>
      <c r="K1770" s="26">
        <f>E1770-J1770</f>
        <v>0</v>
      </c>
      <c r="L1770" s="27">
        <v>3337000000</v>
      </c>
      <c r="M1770" s="45">
        <v>512.87</v>
      </c>
      <c r="N1770" s="27">
        <v>556166667</v>
      </c>
      <c r="O1770" s="27">
        <v>21509163</v>
      </c>
      <c r="P1770" s="37">
        <f>IF(I1770=0,0,H1770/I1770)</f>
        <v>0</v>
      </c>
    </row>
    <row r="1771">
      <c r="A1771" s="24" t="str">
        <v>2025-11</v>
      </c>
      <c r="B1771" s="24" t="str">
        <v>비교 반영</v>
      </c>
      <c r="C1771" s="24" t="str">
        <v>부천시 오정구</v>
      </c>
      <c r="D1771" s="24" t="str">
        <v>아파트 매매</v>
      </c>
      <c r="E1771" s="26">
        <v>47</v>
      </c>
      <c r="F1771" s="26">
        <v>47</v>
      </c>
      <c r="G1771" s="26">
        <v>0</v>
      </c>
      <c r="H1771" s="26">
        <v>0</v>
      </c>
      <c r="I1771" s="26">
        <f>G1771+H1771</f>
        <v>0</v>
      </c>
      <c r="J1771" s="26">
        <f>SUM(F1771:H1771)</f>
        <v>47</v>
      </c>
      <c r="K1771" s="26">
        <f>E1771-J1771</f>
        <v>0</v>
      </c>
      <c r="L1771" s="27">
        <v>14057500000</v>
      </c>
      <c r="M1771" s="45">
        <v>2605.407</v>
      </c>
      <c r="N1771" s="27">
        <v>299095745</v>
      </c>
      <c r="O1771" s="27">
        <v>17836397</v>
      </c>
      <c r="P1771" s="37">
        <f>IF(I1771=0,0,H1771/I1771)</f>
        <v>0</v>
      </c>
    </row>
    <row r="1772">
      <c r="A1772" s="24" t="str">
        <v>2025-11</v>
      </c>
      <c r="B1772" s="24" t="str">
        <v>비교 반영</v>
      </c>
      <c r="C1772" s="24" t="str">
        <v>부천시 오정구</v>
      </c>
      <c r="D1772" s="24" t="str">
        <v>아파트 전월세</v>
      </c>
      <c r="E1772" s="26">
        <v>105</v>
      </c>
      <c r="F1772" s="26">
        <v>0</v>
      </c>
      <c r="G1772" s="26">
        <v>50</v>
      </c>
      <c r="H1772" s="26">
        <v>55</v>
      </c>
      <c r="I1772" s="26">
        <f>G1772+H1772</f>
        <v>105</v>
      </c>
      <c r="J1772" s="26">
        <f>SUM(F1772:H1772)</f>
        <v>105</v>
      </c>
      <c r="K1772" s="26">
        <f>E1772-J1772</f>
        <v>0</v>
      </c>
      <c r="L1772" s="27">
        <v>14665670000</v>
      </c>
      <c r="M1772" s="45">
        <v>6375.05</v>
      </c>
      <c r="N1772" s="27">
        <v>139673048</v>
      </c>
      <c r="O1772" s="27">
        <v>7604890</v>
      </c>
      <c r="P1772" s="37">
        <f>IF(I1772=0,0,H1772/I1772)</f>
        <v>0.5238095238095238</v>
      </c>
    </row>
    <row r="1773">
      <c r="A1773" s="24" t="str">
        <v>2025-11</v>
      </c>
      <c r="B1773" s="24" t="str">
        <v>비교 반영</v>
      </c>
      <c r="C1773" s="24" t="str">
        <v>부천시 오정구</v>
      </c>
      <c r="D1773" s="24" t="str">
        <v>오피스텔 전월세</v>
      </c>
      <c r="E1773" s="26">
        <v>1</v>
      </c>
      <c r="F1773" s="26">
        <v>0</v>
      </c>
      <c r="G1773" s="26">
        <v>1</v>
      </c>
      <c r="H1773" s="26">
        <v>0</v>
      </c>
      <c r="I1773" s="26">
        <f>G1773+H1773</f>
        <v>1</v>
      </c>
      <c r="J1773" s="26">
        <f>SUM(F1773:H1773)</f>
        <v>1</v>
      </c>
      <c r="K1773" s="26">
        <f>E1773-J1773</f>
        <v>0</v>
      </c>
      <c r="L1773" s="27">
        <v>240000000</v>
      </c>
      <c r="M1773" s="45">
        <v>64.71</v>
      </c>
      <c r="N1773" s="27">
        <v>240000000</v>
      </c>
      <c r="O1773" s="27">
        <v>12260677</v>
      </c>
      <c r="P1773" s="37">
        <f>IF(I1773=0,0,H1773/I1773)</f>
        <v>0</v>
      </c>
    </row>
    <row r="1774">
      <c r="A1774" s="24" t="str">
        <v>2025-11</v>
      </c>
      <c r="B1774" s="24" t="str">
        <v>비교 반영</v>
      </c>
      <c r="C1774" s="24" t="str">
        <v>부천시 오정구</v>
      </c>
      <c r="D1774" s="24" t="str">
        <v>토지</v>
      </c>
      <c r="E1774" s="26">
        <v>30</v>
      </c>
      <c r="F1774" s="26">
        <v>30</v>
      </c>
      <c r="G1774" s="26">
        <v>0</v>
      </c>
      <c r="H1774" s="26">
        <v>0</v>
      </c>
      <c r="I1774" s="26">
        <f>G1774+H1774</f>
        <v>0</v>
      </c>
      <c r="J1774" s="26">
        <f>SUM(F1774:H1774)</f>
        <v>30</v>
      </c>
      <c r="K1774" s="26">
        <f>E1774-J1774</f>
        <v>0</v>
      </c>
      <c r="L1774" s="27">
        <v>22308470000</v>
      </c>
      <c r="M1774" s="45">
        <v>8597.42</v>
      </c>
      <c r="N1774" s="27">
        <v>743615667</v>
      </c>
      <c r="O1774" s="27">
        <v>8577807</v>
      </c>
      <c r="P1774" s="37">
        <f>IF(I1774=0,0,H1774/I1774)</f>
        <v>0</v>
      </c>
    </row>
    <row r="1775">
      <c r="A1775" s="24" t="str">
        <v>2025-11</v>
      </c>
      <c r="B1775" s="24" t="str">
        <v>비교 반영</v>
      </c>
      <c r="C1775" s="24" t="str">
        <v>부천시 원미구</v>
      </c>
      <c r="D1775" s="24" t="str">
        <v>공장창고</v>
      </c>
      <c r="E1775" s="26">
        <v>5</v>
      </c>
      <c r="F1775" s="26">
        <v>5</v>
      </c>
      <c r="G1775" s="26">
        <v>0</v>
      </c>
      <c r="H1775" s="26">
        <v>0</v>
      </c>
      <c r="I1775" s="26">
        <f>G1775+H1775</f>
        <v>0</v>
      </c>
      <c r="J1775" s="26">
        <f>SUM(F1775:H1775)</f>
        <v>5</v>
      </c>
      <c r="K1775" s="26">
        <f>E1775-J1775</f>
        <v>0</v>
      </c>
      <c r="L1775" s="27">
        <v>9527000000</v>
      </c>
      <c r="M1775" s="45">
        <v>2051.58</v>
      </c>
      <c r="N1775" s="27">
        <v>1905400000</v>
      </c>
      <c r="O1775" s="27">
        <v>15351199</v>
      </c>
      <c r="P1775" s="37">
        <f>IF(I1775=0,0,H1775/I1775)</f>
        <v>0</v>
      </c>
    </row>
    <row r="1776">
      <c r="A1776" s="24" t="str">
        <v>2025-11</v>
      </c>
      <c r="B1776" s="24" t="str">
        <v>비교 반영</v>
      </c>
      <c r="C1776" s="24" t="str">
        <v>부천시 원미구</v>
      </c>
      <c r="D1776" s="24" t="str">
        <v>다가구 매매</v>
      </c>
      <c r="E1776" s="26">
        <v>3</v>
      </c>
      <c r="F1776" s="26">
        <v>3</v>
      </c>
      <c r="G1776" s="26">
        <v>0</v>
      </c>
      <c r="H1776" s="26">
        <v>0</v>
      </c>
      <c r="I1776" s="26">
        <f>G1776+H1776</f>
        <v>0</v>
      </c>
      <c r="J1776" s="26">
        <f>SUM(F1776:H1776)</f>
        <v>3</v>
      </c>
      <c r="K1776" s="26">
        <f>E1776-J1776</f>
        <v>0</v>
      </c>
      <c r="L1776" s="27">
        <v>1030000000</v>
      </c>
      <c r="M1776" s="45">
        <v>444.4</v>
      </c>
      <c r="N1776" s="27">
        <v>343333333</v>
      </c>
      <c r="O1776" s="27">
        <v>7661923</v>
      </c>
      <c r="P1776" s="37">
        <f>IF(I1776=0,0,H1776/I1776)</f>
        <v>0</v>
      </c>
    </row>
    <row r="1777">
      <c r="A1777" s="24" t="str">
        <v>2025-11</v>
      </c>
      <c r="B1777" s="24" t="str">
        <v>비교 반영</v>
      </c>
      <c r="C1777" s="24" t="str">
        <v>부천시 원미구</v>
      </c>
      <c r="D1777" s="24" t="str">
        <v>다가구 전월세</v>
      </c>
      <c r="E1777" s="26">
        <v>226</v>
      </c>
      <c r="F1777" s="26">
        <v>0</v>
      </c>
      <c r="G1777" s="26">
        <v>48</v>
      </c>
      <c r="H1777" s="26">
        <v>178</v>
      </c>
      <c r="I1777" s="26">
        <f>G1777+H1777</f>
        <v>226</v>
      </c>
      <c r="J1777" s="26">
        <f>SUM(F1777:H1777)</f>
        <v>226</v>
      </c>
      <c r="K1777" s="26">
        <f>E1777-J1777</f>
        <v>0</v>
      </c>
      <c r="L1777" s="27">
        <v>7565100000</v>
      </c>
      <c r="M1777" s="45">
        <v>11434.742</v>
      </c>
      <c r="N1777" s="27">
        <v>33473894</v>
      </c>
      <c r="O1777" s="27">
        <v>2187071</v>
      </c>
      <c r="P1777" s="37">
        <f>IF(I1777=0,0,H1777/I1777)</f>
        <v>0.7876106194690266</v>
      </c>
    </row>
    <row r="1778">
      <c r="A1778" s="24" t="str">
        <v>2025-11</v>
      </c>
      <c r="B1778" s="24" t="str">
        <v>비교 반영</v>
      </c>
      <c r="C1778" s="24" t="str">
        <v>부천시 원미구</v>
      </c>
      <c r="D1778" s="24" t="str">
        <v>다세대 매매</v>
      </c>
      <c r="E1778" s="26">
        <v>70</v>
      </c>
      <c r="F1778" s="26">
        <v>70</v>
      </c>
      <c r="G1778" s="26">
        <v>0</v>
      </c>
      <c r="H1778" s="26">
        <v>0</v>
      </c>
      <c r="I1778" s="26">
        <f>G1778+H1778</f>
        <v>0</v>
      </c>
      <c r="J1778" s="26">
        <f>SUM(F1778:H1778)</f>
        <v>70</v>
      </c>
      <c r="K1778" s="26">
        <f>E1778-J1778</f>
        <v>0</v>
      </c>
      <c r="L1778" s="27">
        <v>14719000000</v>
      </c>
      <c r="M1778" s="45">
        <v>3503.277</v>
      </c>
      <c r="N1778" s="27">
        <v>210271429</v>
      </c>
      <c r="O1778" s="27">
        <v>13889238</v>
      </c>
      <c r="P1778" s="37">
        <f>IF(I1778=0,0,H1778/I1778)</f>
        <v>0</v>
      </c>
    </row>
    <row r="1779">
      <c r="A1779" s="24" t="str">
        <v>2025-11</v>
      </c>
      <c r="B1779" s="24" t="str">
        <v>비교 반영</v>
      </c>
      <c r="C1779" s="24" t="str">
        <v>부천시 원미구</v>
      </c>
      <c r="D1779" s="24" t="str">
        <v>다세대 전월세</v>
      </c>
      <c r="E1779" s="26">
        <v>165</v>
      </c>
      <c r="F1779" s="26">
        <v>0</v>
      </c>
      <c r="G1779" s="26">
        <v>76</v>
      </c>
      <c r="H1779" s="26">
        <v>89</v>
      </c>
      <c r="I1779" s="26">
        <f>G1779+H1779</f>
        <v>165</v>
      </c>
      <c r="J1779" s="26">
        <f>SUM(F1779:H1779)</f>
        <v>165</v>
      </c>
      <c r="K1779" s="26">
        <f>E1779-J1779</f>
        <v>0</v>
      </c>
      <c r="L1779" s="27">
        <v>12912340000</v>
      </c>
      <c r="M1779" s="45">
        <v>7351.247</v>
      </c>
      <c r="N1779" s="27">
        <v>78256606</v>
      </c>
      <c r="O1779" s="27">
        <v>5806555</v>
      </c>
      <c r="P1779" s="37">
        <f>IF(I1779=0,0,H1779/I1779)</f>
        <v>0.5393939393939394</v>
      </c>
    </row>
    <row r="1780">
      <c r="A1780" s="24" t="str">
        <v>2025-11</v>
      </c>
      <c r="B1780" s="24" t="str">
        <v>비교 반영</v>
      </c>
      <c r="C1780" s="24" t="str">
        <v>부천시 원미구</v>
      </c>
      <c r="D1780" s="24" t="str">
        <v>상가</v>
      </c>
      <c r="E1780" s="26">
        <v>24</v>
      </c>
      <c r="F1780" s="26">
        <v>24</v>
      </c>
      <c r="G1780" s="26">
        <v>0</v>
      </c>
      <c r="H1780" s="26">
        <v>0</v>
      </c>
      <c r="I1780" s="26">
        <f>G1780+H1780</f>
        <v>0</v>
      </c>
      <c r="J1780" s="26">
        <f>SUM(F1780:H1780)</f>
        <v>24</v>
      </c>
      <c r="K1780" s="26">
        <f>E1780-J1780</f>
        <v>0</v>
      </c>
      <c r="L1780" s="27">
        <v>16681250000</v>
      </c>
      <c r="M1780" s="45">
        <v>5451.27</v>
      </c>
      <c r="N1780" s="27">
        <v>695052083</v>
      </c>
      <c r="O1780" s="27">
        <v>10115923</v>
      </c>
      <c r="P1780" s="37">
        <f>IF(I1780=0,0,H1780/I1780)</f>
        <v>0</v>
      </c>
    </row>
    <row r="1781">
      <c r="A1781" s="24" t="str">
        <v>2025-11</v>
      </c>
      <c r="B1781" s="24" t="str">
        <v>비교 반영</v>
      </c>
      <c r="C1781" s="24" t="str">
        <v>부천시 원미구</v>
      </c>
      <c r="D1781" s="24" t="str">
        <v>아파트 매매</v>
      </c>
      <c r="E1781" s="26">
        <v>414</v>
      </c>
      <c r="F1781" s="26">
        <v>414</v>
      </c>
      <c r="G1781" s="26">
        <v>0</v>
      </c>
      <c r="H1781" s="26">
        <v>0</v>
      </c>
      <c r="I1781" s="26">
        <f>G1781+H1781</f>
        <v>0</v>
      </c>
      <c r="J1781" s="26">
        <f>SUM(F1781:H1781)</f>
        <v>414</v>
      </c>
      <c r="K1781" s="26">
        <f>E1781-J1781</f>
        <v>0</v>
      </c>
      <c r="L1781" s="27">
        <v>244833500000</v>
      </c>
      <c r="M1781" s="45">
        <v>30597.049</v>
      </c>
      <c r="N1781" s="27">
        <v>591385266</v>
      </c>
      <c r="O1781" s="27">
        <v>26452450</v>
      </c>
      <c r="P1781" s="37">
        <f>IF(I1781=0,0,H1781/I1781)</f>
        <v>0</v>
      </c>
    </row>
    <row r="1782">
      <c r="A1782" s="24" t="str">
        <v>2025-11</v>
      </c>
      <c r="B1782" s="24" t="str">
        <v>비교 반영</v>
      </c>
      <c r="C1782" s="24" t="str">
        <v>부천시 원미구</v>
      </c>
      <c r="D1782" s="24" t="str">
        <v>아파트 전월세</v>
      </c>
      <c r="E1782" s="26">
        <v>635</v>
      </c>
      <c r="F1782" s="26">
        <v>0</v>
      </c>
      <c r="G1782" s="26">
        <v>333</v>
      </c>
      <c r="H1782" s="26">
        <v>302</v>
      </c>
      <c r="I1782" s="26">
        <f>G1782+H1782</f>
        <v>635</v>
      </c>
      <c r="J1782" s="26">
        <f>SUM(F1782:H1782)</f>
        <v>635</v>
      </c>
      <c r="K1782" s="26">
        <f>E1782-J1782</f>
        <v>0</v>
      </c>
      <c r="L1782" s="27">
        <v>137790990000</v>
      </c>
      <c r="M1782" s="45">
        <v>38987.913</v>
      </c>
      <c r="N1782" s="27">
        <v>216993685</v>
      </c>
      <c r="O1782" s="27">
        <v>11683298</v>
      </c>
      <c r="P1782" s="37">
        <f>IF(I1782=0,0,H1782/I1782)</f>
        <v>0.4755905511811024</v>
      </c>
    </row>
    <row r="1783">
      <c r="A1783" s="24" t="str">
        <v>2025-11</v>
      </c>
      <c r="B1783" s="24" t="str">
        <v>비교 반영</v>
      </c>
      <c r="C1783" s="24" t="str">
        <v>부천시 원미구</v>
      </c>
      <c r="D1783" s="24" t="str">
        <v>오피스텔 매매</v>
      </c>
      <c r="E1783" s="26">
        <v>53</v>
      </c>
      <c r="F1783" s="26">
        <v>53</v>
      </c>
      <c r="G1783" s="26">
        <v>0</v>
      </c>
      <c r="H1783" s="26">
        <v>0</v>
      </c>
      <c r="I1783" s="26">
        <f>G1783+H1783</f>
        <v>0</v>
      </c>
      <c r="J1783" s="26">
        <f>SUM(F1783:H1783)</f>
        <v>53</v>
      </c>
      <c r="K1783" s="26">
        <f>E1783-J1783</f>
        <v>0</v>
      </c>
      <c r="L1783" s="27">
        <v>10445700000</v>
      </c>
      <c r="M1783" s="45">
        <v>2594.636</v>
      </c>
      <c r="N1783" s="27">
        <v>197088679</v>
      </c>
      <c r="O1783" s="27">
        <v>13308702</v>
      </c>
      <c r="P1783" s="37">
        <f>IF(I1783=0,0,H1783/I1783)</f>
        <v>0</v>
      </c>
    </row>
    <row r="1784">
      <c r="A1784" s="24" t="str">
        <v>2025-11</v>
      </c>
      <c r="B1784" s="24" t="str">
        <v>비교 반영</v>
      </c>
      <c r="C1784" s="24" t="str">
        <v>부천시 원미구</v>
      </c>
      <c r="D1784" s="24" t="str">
        <v>오피스텔 전월세</v>
      </c>
      <c r="E1784" s="26">
        <v>261</v>
      </c>
      <c r="F1784" s="26">
        <v>0</v>
      </c>
      <c r="G1784" s="26">
        <v>53</v>
      </c>
      <c r="H1784" s="26">
        <v>208</v>
      </c>
      <c r="I1784" s="26">
        <f>G1784+H1784</f>
        <v>261</v>
      </c>
      <c r="J1784" s="26">
        <f>SUM(F1784:H1784)</f>
        <v>261</v>
      </c>
      <c r="K1784" s="26">
        <f>E1784-J1784</f>
        <v>0</v>
      </c>
      <c r="L1784" s="27">
        <v>15051040000</v>
      </c>
      <c r="M1784" s="45">
        <v>10091.35</v>
      </c>
      <c r="N1784" s="27">
        <v>57666820</v>
      </c>
      <c r="O1784" s="27">
        <v>4930510</v>
      </c>
      <c r="P1784" s="37">
        <f>IF(I1784=0,0,H1784/I1784)</f>
        <v>0.7969348659003831</v>
      </c>
    </row>
    <row r="1785">
      <c r="A1785" s="24" t="str">
        <v>2025-11</v>
      </c>
      <c r="B1785" s="24" t="str">
        <v>비교 반영</v>
      </c>
      <c r="C1785" s="24" t="str">
        <v>부천시 원미구</v>
      </c>
      <c r="D1785" s="24" t="str">
        <v>토지</v>
      </c>
      <c r="E1785" s="26">
        <v>4</v>
      </c>
      <c r="F1785" s="26">
        <v>4</v>
      </c>
      <c r="G1785" s="26">
        <v>0</v>
      </c>
      <c r="H1785" s="26">
        <v>0</v>
      </c>
      <c r="I1785" s="26">
        <f>G1785+H1785</f>
        <v>0</v>
      </c>
      <c r="J1785" s="26">
        <f>SUM(F1785:H1785)</f>
        <v>4</v>
      </c>
      <c r="K1785" s="26">
        <f>E1785-J1785</f>
        <v>0</v>
      </c>
      <c r="L1785" s="27">
        <v>826560000</v>
      </c>
      <c r="M1785" s="45">
        <v>236.09</v>
      </c>
      <c r="N1785" s="27">
        <v>206640000</v>
      </c>
      <c r="O1785" s="27">
        <v>11573678</v>
      </c>
      <c r="P1785" s="37">
        <f>IF(I1785=0,0,H1785/I1785)</f>
        <v>0</v>
      </c>
    </row>
    <row r="1786">
      <c r="A1786" s="24" t="str">
        <v>2025-11</v>
      </c>
      <c r="B1786" s="24" t="str">
        <v>비교 반영</v>
      </c>
      <c r="C1786" s="24" t="str">
        <v>성남시 분당구</v>
      </c>
      <c r="D1786" s="24" t="str">
        <v>다가구 매매</v>
      </c>
      <c r="E1786" s="26">
        <v>7</v>
      </c>
      <c r="F1786" s="26">
        <v>7</v>
      </c>
      <c r="G1786" s="26">
        <v>0</v>
      </c>
      <c r="H1786" s="26">
        <v>0</v>
      </c>
      <c r="I1786" s="26">
        <f>G1786+H1786</f>
        <v>0</v>
      </c>
      <c r="J1786" s="26">
        <f>SUM(F1786:H1786)</f>
        <v>7</v>
      </c>
      <c r="K1786" s="26">
        <f>E1786-J1786</f>
        <v>0</v>
      </c>
      <c r="L1786" s="27">
        <v>14290000000</v>
      </c>
      <c r="M1786" s="45">
        <v>2806.34</v>
      </c>
      <c r="N1786" s="27">
        <v>2041428571</v>
      </c>
      <c r="O1786" s="27">
        <v>16833195</v>
      </c>
      <c r="P1786" s="37">
        <f>IF(I1786=0,0,H1786/I1786)</f>
        <v>0</v>
      </c>
    </row>
    <row r="1787">
      <c r="A1787" s="24" t="str">
        <v>2025-11</v>
      </c>
      <c r="B1787" s="24" t="str">
        <v>비교 반영</v>
      </c>
      <c r="C1787" s="24" t="str">
        <v>성남시 분당구</v>
      </c>
      <c r="D1787" s="24" t="str">
        <v>다가구 전월세</v>
      </c>
      <c r="E1787" s="26">
        <v>439</v>
      </c>
      <c r="F1787" s="26">
        <v>0</v>
      </c>
      <c r="G1787" s="26">
        <v>102</v>
      </c>
      <c r="H1787" s="26">
        <v>337</v>
      </c>
      <c r="I1787" s="26">
        <f>G1787+H1787</f>
        <v>439</v>
      </c>
      <c r="J1787" s="26">
        <f>SUM(F1787:H1787)</f>
        <v>439</v>
      </c>
      <c r="K1787" s="26">
        <f>E1787-J1787</f>
        <v>0</v>
      </c>
      <c r="L1787" s="27">
        <v>46239450000</v>
      </c>
      <c r="M1787" s="45">
        <v>21379.755</v>
      </c>
      <c r="N1787" s="27">
        <v>105329043</v>
      </c>
      <c r="O1787" s="27">
        <v>7149646</v>
      </c>
      <c r="P1787" s="37">
        <f>IF(I1787=0,0,H1787/I1787)</f>
        <v>0.7676537585421412</v>
      </c>
    </row>
    <row r="1788">
      <c r="A1788" s="24" t="str">
        <v>2025-11</v>
      </c>
      <c r="B1788" s="24" t="str">
        <v>비교 반영</v>
      </c>
      <c r="C1788" s="24" t="str">
        <v>성남시 분당구</v>
      </c>
      <c r="D1788" s="24" t="str">
        <v>다세대 매매</v>
      </c>
      <c r="E1788" s="26">
        <v>21</v>
      </c>
      <c r="F1788" s="26">
        <v>21</v>
      </c>
      <c r="G1788" s="26">
        <v>0</v>
      </c>
      <c r="H1788" s="26">
        <v>0</v>
      </c>
      <c r="I1788" s="26">
        <f>G1788+H1788</f>
        <v>0</v>
      </c>
      <c r="J1788" s="26">
        <f>SUM(F1788:H1788)</f>
        <v>21</v>
      </c>
      <c r="K1788" s="26">
        <f>E1788-J1788</f>
        <v>0</v>
      </c>
      <c r="L1788" s="27">
        <v>19905000000</v>
      </c>
      <c r="M1788" s="45">
        <v>2051.85</v>
      </c>
      <c r="N1788" s="27">
        <v>947857143</v>
      </c>
      <c r="O1788" s="27">
        <v>32069425</v>
      </c>
      <c r="P1788" s="37">
        <f>IF(I1788=0,0,H1788/I1788)</f>
        <v>0</v>
      </c>
    </row>
    <row r="1789">
      <c r="A1789" s="24" t="str">
        <v>2025-11</v>
      </c>
      <c r="B1789" s="24" t="str">
        <v>비교 반영</v>
      </c>
      <c r="C1789" s="24" t="str">
        <v>성남시 분당구</v>
      </c>
      <c r="D1789" s="24" t="str">
        <v>다세대 전월세</v>
      </c>
      <c r="E1789" s="26">
        <v>120</v>
      </c>
      <c r="F1789" s="26">
        <v>0</v>
      </c>
      <c r="G1789" s="26">
        <v>82</v>
      </c>
      <c r="H1789" s="26">
        <v>38</v>
      </c>
      <c r="I1789" s="26">
        <f>G1789+H1789</f>
        <v>120</v>
      </c>
      <c r="J1789" s="26">
        <f>SUM(F1789:H1789)</f>
        <v>120</v>
      </c>
      <c r="K1789" s="26">
        <f>E1789-J1789</f>
        <v>0</v>
      </c>
      <c r="L1789" s="27">
        <v>53087930000</v>
      </c>
      <c r="M1789" s="45">
        <v>10017.173</v>
      </c>
      <c r="N1789" s="27">
        <v>442399417</v>
      </c>
      <c r="O1789" s="27">
        <v>17519642</v>
      </c>
      <c r="P1789" s="37">
        <f>IF(I1789=0,0,H1789/I1789)</f>
        <v>0.31666666666666665</v>
      </c>
    </row>
    <row r="1790">
      <c r="A1790" s="24" t="str">
        <v>2025-11</v>
      </c>
      <c r="B1790" s="24" t="str">
        <v>비교 반영</v>
      </c>
      <c r="C1790" s="24" t="str">
        <v>성남시 분당구</v>
      </c>
      <c r="D1790" s="24" t="str">
        <v>상가</v>
      </c>
      <c r="E1790" s="26">
        <v>80</v>
      </c>
      <c r="F1790" s="26">
        <v>80</v>
      </c>
      <c r="G1790" s="26">
        <v>0</v>
      </c>
      <c r="H1790" s="26">
        <v>0</v>
      </c>
      <c r="I1790" s="26">
        <f>G1790+H1790</f>
        <v>0</v>
      </c>
      <c r="J1790" s="26">
        <f>SUM(F1790:H1790)</f>
        <v>80</v>
      </c>
      <c r="K1790" s="26">
        <f>E1790-J1790</f>
        <v>0</v>
      </c>
      <c r="L1790" s="27">
        <v>401289510000</v>
      </c>
      <c r="M1790" s="45">
        <v>54794.21</v>
      </c>
      <c r="N1790" s="27">
        <v>5016118875</v>
      </c>
      <c r="O1790" s="27">
        <v>24210165</v>
      </c>
      <c r="P1790" s="37">
        <f>IF(I1790=0,0,H1790/I1790)</f>
        <v>0</v>
      </c>
    </row>
    <row r="1791">
      <c r="A1791" s="24" t="str">
        <v>2025-11</v>
      </c>
      <c r="B1791" s="24" t="str">
        <v>비교 반영</v>
      </c>
      <c r="C1791" s="24" t="str">
        <v>성남시 분당구</v>
      </c>
      <c r="D1791" s="24" t="str">
        <v>아파트 매매</v>
      </c>
      <c r="E1791" s="26">
        <v>88</v>
      </c>
      <c r="F1791" s="26">
        <v>88</v>
      </c>
      <c r="G1791" s="26">
        <v>0</v>
      </c>
      <c r="H1791" s="26">
        <v>0</v>
      </c>
      <c r="I1791" s="26">
        <f>G1791+H1791</f>
        <v>0</v>
      </c>
      <c r="J1791" s="26">
        <f>SUM(F1791:H1791)</f>
        <v>88</v>
      </c>
      <c r="K1791" s="26">
        <f>E1791-J1791</f>
        <v>0</v>
      </c>
      <c r="L1791" s="27">
        <v>121864500000</v>
      </c>
      <c r="M1791" s="45">
        <v>6943.365</v>
      </c>
      <c r="N1791" s="27">
        <v>1384823864</v>
      </c>
      <c r="O1791" s="27">
        <v>58020545</v>
      </c>
      <c r="P1791" s="37">
        <f>IF(I1791=0,0,H1791/I1791)</f>
        <v>0</v>
      </c>
    </row>
    <row r="1792">
      <c r="A1792" s="24" t="str">
        <v>2025-11</v>
      </c>
      <c r="B1792" s="24" t="str">
        <v>비교 반영</v>
      </c>
      <c r="C1792" s="24" t="str">
        <v>성남시 분당구</v>
      </c>
      <c r="D1792" s="24" t="str">
        <v>아파트 전월세</v>
      </c>
      <c r="E1792" s="26">
        <v>1599</v>
      </c>
      <c r="F1792" s="26">
        <v>0</v>
      </c>
      <c r="G1792" s="26">
        <v>991</v>
      </c>
      <c r="H1792" s="26">
        <v>608</v>
      </c>
      <c r="I1792" s="26">
        <f>G1792+H1792</f>
        <v>1599</v>
      </c>
      <c r="J1792" s="26">
        <f>SUM(F1792:H1792)</f>
        <v>1599</v>
      </c>
      <c r="K1792" s="26">
        <f>E1792-J1792</f>
        <v>0</v>
      </c>
      <c r="L1792" s="27">
        <v>858296450000</v>
      </c>
      <c r="M1792" s="45">
        <v>130732.552</v>
      </c>
      <c r="N1792" s="27">
        <v>536770763</v>
      </c>
      <c r="O1792" s="27">
        <v>21703420</v>
      </c>
      <c r="P1792" s="37">
        <f>IF(I1792=0,0,H1792/I1792)</f>
        <v>0.3802376485303315</v>
      </c>
    </row>
    <row r="1793">
      <c r="A1793" s="24" t="str">
        <v>2025-11</v>
      </c>
      <c r="B1793" s="24" t="str">
        <v>비교 반영</v>
      </c>
      <c r="C1793" s="24" t="str">
        <v>성남시 분당구</v>
      </c>
      <c r="D1793" s="24" t="str">
        <v>오피스텔 매매</v>
      </c>
      <c r="E1793" s="26">
        <v>124</v>
      </c>
      <c r="F1793" s="26">
        <v>124</v>
      </c>
      <c r="G1793" s="26">
        <v>0</v>
      </c>
      <c r="H1793" s="26">
        <v>0</v>
      </c>
      <c r="I1793" s="26">
        <f>G1793+H1793</f>
        <v>0</v>
      </c>
      <c r="J1793" s="26">
        <f>SUM(F1793:H1793)</f>
        <v>124</v>
      </c>
      <c r="K1793" s="26">
        <f>E1793-J1793</f>
        <v>0</v>
      </c>
      <c r="L1793" s="27">
        <v>62282570000</v>
      </c>
      <c r="M1793" s="45">
        <v>6831.42</v>
      </c>
      <c r="N1793" s="27">
        <v>502278790</v>
      </c>
      <c r="O1793" s="27">
        <v>30139091</v>
      </c>
      <c r="P1793" s="37">
        <f>IF(I1793=0,0,H1793/I1793)</f>
        <v>0</v>
      </c>
    </row>
    <row r="1794">
      <c r="A1794" s="24" t="str">
        <v>2025-11</v>
      </c>
      <c r="B1794" s="24" t="str">
        <v>비교 반영</v>
      </c>
      <c r="C1794" s="24" t="str">
        <v>성남시 분당구</v>
      </c>
      <c r="D1794" s="24" t="str">
        <v>오피스텔 전월세</v>
      </c>
      <c r="E1794" s="26">
        <v>554</v>
      </c>
      <c r="F1794" s="26">
        <v>0</v>
      </c>
      <c r="G1794" s="26">
        <v>135</v>
      </c>
      <c r="H1794" s="26">
        <v>419</v>
      </c>
      <c r="I1794" s="26">
        <f>G1794+H1794</f>
        <v>554</v>
      </c>
      <c r="J1794" s="26">
        <f>SUM(F1794:H1794)</f>
        <v>554</v>
      </c>
      <c r="K1794" s="26">
        <f>E1794-J1794</f>
        <v>0</v>
      </c>
      <c r="L1794" s="27">
        <v>71804870000</v>
      </c>
      <c r="M1794" s="45">
        <v>22536.78</v>
      </c>
      <c r="N1794" s="27">
        <v>129611679</v>
      </c>
      <c r="O1794" s="27">
        <v>10532625</v>
      </c>
      <c r="P1794" s="37">
        <f>IF(I1794=0,0,H1794/I1794)</f>
        <v>0.7563176895306859</v>
      </c>
    </row>
    <row r="1795">
      <c r="A1795" s="24" t="str">
        <v>2025-11</v>
      </c>
      <c r="B1795" s="24" t="str">
        <v>비교 반영</v>
      </c>
      <c r="C1795" s="24" t="str">
        <v>성남시 분당구</v>
      </c>
      <c r="D1795" s="24" t="str">
        <v>토지</v>
      </c>
      <c r="E1795" s="26">
        <v>45</v>
      </c>
      <c r="F1795" s="26">
        <v>45</v>
      </c>
      <c r="G1795" s="26">
        <v>0</v>
      </c>
      <c r="H1795" s="26">
        <v>0</v>
      </c>
      <c r="I1795" s="26">
        <f>G1795+H1795</f>
        <v>0</v>
      </c>
      <c r="J1795" s="26">
        <f>SUM(F1795:H1795)</f>
        <v>45</v>
      </c>
      <c r="K1795" s="26">
        <f>E1795-J1795</f>
        <v>0</v>
      </c>
      <c r="L1795" s="27">
        <v>6074370000</v>
      </c>
      <c r="M1795" s="45">
        <v>7361.54</v>
      </c>
      <c r="N1795" s="27">
        <v>134986000</v>
      </c>
      <c r="O1795" s="27">
        <v>2727766</v>
      </c>
      <c r="P1795" s="37">
        <f>IF(I1795=0,0,H1795/I1795)</f>
        <v>0</v>
      </c>
    </row>
    <row r="1796">
      <c r="A1796" s="24" t="str">
        <v>2025-11</v>
      </c>
      <c r="B1796" s="24" t="str">
        <v>비교 반영</v>
      </c>
      <c r="C1796" s="24" t="str">
        <v>성남시 수정구</v>
      </c>
      <c r="D1796" s="24" t="str">
        <v>공장창고</v>
      </c>
      <c r="E1796" s="26">
        <v>3</v>
      </c>
      <c r="F1796" s="26">
        <v>3</v>
      </c>
      <c r="G1796" s="26">
        <v>0</v>
      </c>
      <c r="H1796" s="26">
        <v>0</v>
      </c>
      <c r="I1796" s="26">
        <f>G1796+H1796</f>
        <v>0</v>
      </c>
      <c r="J1796" s="26">
        <f>SUM(F1796:H1796)</f>
        <v>3</v>
      </c>
      <c r="K1796" s="26">
        <f>E1796-J1796</f>
        <v>0</v>
      </c>
      <c r="L1796" s="27">
        <v>2044390000</v>
      </c>
      <c r="M1796" s="45">
        <v>282.45</v>
      </c>
      <c r="N1796" s="27">
        <v>681463333</v>
      </c>
      <c r="O1796" s="27">
        <v>23927470</v>
      </c>
      <c r="P1796" s="37">
        <f>IF(I1796=0,0,H1796/I1796)</f>
        <v>0</v>
      </c>
    </row>
    <row r="1797">
      <c r="A1797" s="24" t="str">
        <v>2025-11</v>
      </c>
      <c r="B1797" s="24" t="str">
        <v>비교 반영</v>
      </c>
      <c r="C1797" s="24" t="str">
        <v>성남시 수정구</v>
      </c>
      <c r="D1797" s="24" t="str">
        <v>다가구 매매</v>
      </c>
      <c r="E1797" s="26">
        <v>43</v>
      </c>
      <c r="F1797" s="26">
        <v>43</v>
      </c>
      <c r="G1797" s="26">
        <v>0</v>
      </c>
      <c r="H1797" s="26">
        <v>0</v>
      </c>
      <c r="I1797" s="26">
        <f>G1797+H1797</f>
        <v>0</v>
      </c>
      <c r="J1797" s="26">
        <f>SUM(F1797:H1797)</f>
        <v>43</v>
      </c>
      <c r="K1797" s="26">
        <f>E1797-J1797</f>
        <v>0</v>
      </c>
      <c r="L1797" s="27">
        <v>33812140000</v>
      </c>
      <c r="M1797" s="45">
        <v>5960.17</v>
      </c>
      <c r="N1797" s="27">
        <v>786328837</v>
      </c>
      <c r="O1797" s="27">
        <v>18753771</v>
      </c>
      <c r="P1797" s="37">
        <f>IF(I1797=0,0,H1797/I1797)</f>
        <v>0</v>
      </c>
    </row>
    <row r="1798">
      <c r="A1798" s="24" t="str">
        <v>2025-11</v>
      </c>
      <c r="B1798" s="24" t="str">
        <v>비교 반영</v>
      </c>
      <c r="C1798" s="24" t="str">
        <v>성남시 수정구</v>
      </c>
      <c r="D1798" s="24" t="str">
        <v>다가구 전월세</v>
      </c>
      <c r="E1798" s="26">
        <v>626</v>
      </c>
      <c r="F1798" s="26">
        <v>0</v>
      </c>
      <c r="G1798" s="26">
        <v>208</v>
      </c>
      <c r="H1798" s="26">
        <v>418</v>
      </c>
      <c r="I1798" s="26">
        <f>G1798+H1798</f>
        <v>626</v>
      </c>
      <c r="J1798" s="26">
        <f>SUM(F1798:H1798)</f>
        <v>626</v>
      </c>
      <c r="K1798" s="26">
        <f>E1798-J1798</f>
        <v>0</v>
      </c>
      <c r="L1798" s="27">
        <v>47062730000</v>
      </c>
      <c r="M1798" s="45">
        <v>26660.79</v>
      </c>
      <c r="N1798" s="27">
        <v>75180080</v>
      </c>
      <c r="O1798" s="27">
        <v>5835509</v>
      </c>
      <c r="P1798" s="37">
        <f>IF(I1798=0,0,H1798/I1798)</f>
        <v>0.6677316293929713</v>
      </c>
    </row>
    <row r="1799">
      <c r="A1799" s="24" t="str">
        <v>2025-11</v>
      </c>
      <c r="B1799" s="24" t="str">
        <v>비교 반영</v>
      </c>
      <c r="C1799" s="24" t="str">
        <v>성남시 수정구</v>
      </c>
      <c r="D1799" s="24" t="str">
        <v>다세대 매매</v>
      </c>
      <c r="E1799" s="26">
        <v>32</v>
      </c>
      <c r="F1799" s="26">
        <v>32</v>
      </c>
      <c r="G1799" s="26">
        <v>0</v>
      </c>
      <c r="H1799" s="26">
        <v>0</v>
      </c>
      <c r="I1799" s="26">
        <f>G1799+H1799</f>
        <v>0</v>
      </c>
      <c r="J1799" s="26">
        <f>SUM(F1799:H1799)</f>
        <v>32</v>
      </c>
      <c r="K1799" s="26">
        <f>E1799-J1799</f>
        <v>0</v>
      </c>
      <c r="L1799" s="27">
        <v>9782780000</v>
      </c>
      <c r="M1799" s="45">
        <v>1524.005</v>
      </c>
      <c r="N1799" s="27">
        <v>305711875</v>
      </c>
      <c r="O1799" s="27">
        <v>21220250</v>
      </c>
      <c r="P1799" s="37">
        <f>IF(I1799=0,0,H1799/I1799)</f>
        <v>0</v>
      </c>
    </row>
    <row r="1800">
      <c r="A1800" s="24" t="str">
        <v>2025-11</v>
      </c>
      <c r="B1800" s="24" t="str">
        <v>비교 반영</v>
      </c>
      <c r="C1800" s="24" t="str">
        <v>성남시 수정구</v>
      </c>
      <c r="D1800" s="24" t="str">
        <v>다세대 전월세</v>
      </c>
      <c r="E1800" s="26">
        <v>128</v>
      </c>
      <c r="F1800" s="26">
        <v>0</v>
      </c>
      <c r="G1800" s="26">
        <v>70</v>
      </c>
      <c r="H1800" s="26">
        <v>58</v>
      </c>
      <c r="I1800" s="26">
        <f>G1800+H1800</f>
        <v>128</v>
      </c>
      <c r="J1800" s="26">
        <f>SUM(F1800:H1800)</f>
        <v>128</v>
      </c>
      <c r="K1800" s="26">
        <f>E1800-J1800</f>
        <v>0</v>
      </c>
      <c r="L1800" s="27">
        <v>25275000000</v>
      </c>
      <c r="M1800" s="45">
        <v>7050.884</v>
      </c>
      <c r="N1800" s="27">
        <v>197460938</v>
      </c>
      <c r="O1800" s="27">
        <v>11850105</v>
      </c>
      <c r="P1800" s="37">
        <f>IF(I1800=0,0,H1800/I1800)</f>
        <v>0.453125</v>
      </c>
    </row>
    <row r="1801">
      <c r="A1801" s="24" t="str">
        <v>2025-11</v>
      </c>
      <c r="B1801" s="24" t="str">
        <v>비교 반영</v>
      </c>
      <c r="C1801" s="24" t="str">
        <v>성남시 수정구</v>
      </c>
      <c r="D1801" s="24" t="str">
        <v>분양권</v>
      </c>
      <c r="E1801" s="26">
        <v>4</v>
      </c>
      <c r="F1801" s="26">
        <v>4</v>
      </c>
      <c r="G1801" s="26">
        <v>0</v>
      </c>
      <c r="H1801" s="26">
        <v>0</v>
      </c>
      <c r="I1801" s="26">
        <f>G1801+H1801</f>
        <v>0</v>
      </c>
      <c r="J1801" s="26">
        <f>SUM(F1801:H1801)</f>
        <v>4</v>
      </c>
      <c r="K1801" s="26">
        <f>E1801-J1801</f>
        <v>0</v>
      </c>
      <c r="L1801" s="27">
        <v>4326990000</v>
      </c>
      <c r="M1801" s="45">
        <v>254.06</v>
      </c>
      <c r="N1801" s="27">
        <v>1081747500</v>
      </c>
      <c r="O1801" s="27">
        <v>56302049</v>
      </c>
      <c r="P1801" s="37">
        <f>IF(I1801=0,0,H1801/I1801)</f>
        <v>0</v>
      </c>
    </row>
    <row r="1802">
      <c r="A1802" s="24" t="str">
        <v>2025-11</v>
      </c>
      <c r="B1802" s="24" t="str">
        <v>비교 반영</v>
      </c>
      <c r="C1802" s="24" t="str">
        <v>성남시 수정구</v>
      </c>
      <c r="D1802" s="24" t="str">
        <v>상가</v>
      </c>
      <c r="E1802" s="26">
        <v>21</v>
      </c>
      <c r="F1802" s="26">
        <v>21</v>
      </c>
      <c r="G1802" s="26">
        <v>0</v>
      </c>
      <c r="H1802" s="26">
        <v>0</v>
      </c>
      <c r="I1802" s="26">
        <f>G1802+H1802</f>
        <v>0</v>
      </c>
      <c r="J1802" s="26">
        <f>SUM(F1802:H1802)</f>
        <v>21</v>
      </c>
      <c r="K1802" s="26">
        <f>E1802-J1802</f>
        <v>0</v>
      </c>
      <c r="L1802" s="27">
        <v>21275300000</v>
      </c>
      <c r="M1802" s="45">
        <v>3871.58</v>
      </c>
      <c r="N1802" s="27">
        <v>1013109524</v>
      </c>
      <c r="O1802" s="27">
        <v>18166115</v>
      </c>
      <c r="P1802" s="37">
        <f>IF(I1802=0,0,H1802/I1802)</f>
        <v>0</v>
      </c>
    </row>
    <row r="1803">
      <c r="A1803" s="24" t="str">
        <v>2025-11</v>
      </c>
      <c r="B1803" s="24" t="str">
        <v>비교 반영</v>
      </c>
      <c r="C1803" s="24" t="str">
        <v>성남시 수정구</v>
      </c>
      <c r="D1803" s="24" t="str">
        <v>아파트 매매</v>
      </c>
      <c r="E1803" s="26">
        <v>46</v>
      </c>
      <c r="F1803" s="26">
        <v>46</v>
      </c>
      <c r="G1803" s="26">
        <v>0</v>
      </c>
      <c r="H1803" s="26">
        <v>0</v>
      </c>
      <c r="I1803" s="26">
        <f>G1803+H1803</f>
        <v>0</v>
      </c>
      <c r="J1803" s="26">
        <f>SUM(F1803:H1803)</f>
        <v>46</v>
      </c>
      <c r="K1803" s="26">
        <f>E1803-J1803</f>
        <v>0</v>
      </c>
      <c r="L1803" s="27">
        <v>51782900000</v>
      </c>
      <c r="M1803" s="45">
        <v>3682.353</v>
      </c>
      <c r="N1803" s="27">
        <v>1125715217</v>
      </c>
      <c r="O1803" s="27">
        <v>46487432</v>
      </c>
      <c r="P1803" s="37">
        <f>IF(I1803=0,0,H1803/I1803)</f>
        <v>0</v>
      </c>
    </row>
    <row r="1804">
      <c r="A1804" s="24" t="str">
        <v>2025-11</v>
      </c>
      <c r="B1804" s="24" t="str">
        <v>비교 반영</v>
      </c>
      <c r="C1804" s="24" t="str">
        <v>성남시 수정구</v>
      </c>
      <c r="D1804" s="24" t="str">
        <v>아파트 전월세</v>
      </c>
      <c r="E1804" s="26">
        <v>641</v>
      </c>
      <c r="F1804" s="26">
        <v>0</v>
      </c>
      <c r="G1804" s="26">
        <v>319</v>
      </c>
      <c r="H1804" s="26">
        <v>322</v>
      </c>
      <c r="I1804" s="26">
        <f>G1804+H1804</f>
        <v>641</v>
      </c>
      <c r="J1804" s="26">
        <f>SUM(F1804:H1804)</f>
        <v>641</v>
      </c>
      <c r="K1804" s="26">
        <f>E1804-J1804</f>
        <v>0</v>
      </c>
      <c r="L1804" s="27">
        <v>238545200000</v>
      </c>
      <c r="M1804" s="45">
        <v>41051.915</v>
      </c>
      <c r="N1804" s="27">
        <v>372145398</v>
      </c>
      <c r="O1804" s="27">
        <v>19209315</v>
      </c>
      <c r="P1804" s="37">
        <f>IF(I1804=0,0,H1804/I1804)</f>
        <v>0.5023400936037441</v>
      </c>
    </row>
    <row r="1805">
      <c r="A1805" s="24" t="str">
        <v>2025-11</v>
      </c>
      <c r="B1805" s="24" t="str">
        <v>비교 반영</v>
      </c>
      <c r="C1805" s="24" t="str">
        <v>성남시 수정구</v>
      </c>
      <c r="D1805" s="24" t="str">
        <v>오피스텔 매매</v>
      </c>
      <c r="E1805" s="26">
        <v>18</v>
      </c>
      <c r="F1805" s="26">
        <v>18</v>
      </c>
      <c r="G1805" s="26">
        <v>0</v>
      </c>
      <c r="H1805" s="26">
        <v>0</v>
      </c>
      <c r="I1805" s="26">
        <f>G1805+H1805</f>
        <v>0</v>
      </c>
      <c r="J1805" s="26">
        <f>SUM(F1805:H1805)</f>
        <v>18</v>
      </c>
      <c r="K1805" s="26">
        <f>E1805-J1805</f>
        <v>0</v>
      </c>
      <c r="L1805" s="27">
        <v>5180000000</v>
      </c>
      <c r="M1805" s="45">
        <v>692.499</v>
      </c>
      <c r="N1805" s="27">
        <v>287777778</v>
      </c>
      <c r="O1805" s="27">
        <v>24727785</v>
      </c>
      <c r="P1805" s="37">
        <f>IF(I1805=0,0,H1805/I1805)</f>
        <v>0</v>
      </c>
    </row>
    <row r="1806">
      <c r="A1806" s="24" t="str">
        <v>2025-11</v>
      </c>
      <c r="B1806" s="24" t="str">
        <v>비교 반영</v>
      </c>
      <c r="C1806" s="24" t="str">
        <v>성남시 수정구</v>
      </c>
      <c r="D1806" s="24" t="str">
        <v>오피스텔 전월세</v>
      </c>
      <c r="E1806" s="26">
        <v>93</v>
      </c>
      <c r="F1806" s="26">
        <v>0</v>
      </c>
      <c r="G1806" s="26">
        <v>36</v>
      </c>
      <c r="H1806" s="26">
        <v>57</v>
      </c>
      <c r="I1806" s="26">
        <f>G1806+H1806</f>
        <v>93</v>
      </c>
      <c r="J1806" s="26">
        <f>SUM(F1806:H1806)</f>
        <v>93</v>
      </c>
      <c r="K1806" s="26">
        <f>E1806-J1806</f>
        <v>0</v>
      </c>
      <c r="L1806" s="27">
        <v>17222200000</v>
      </c>
      <c r="M1806" s="45">
        <v>3884.6</v>
      </c>
      <c r="N1806" s="27">
        <v>185184946</v>
      </c>
      <c r="O1806" s="27">
        <v>14656050</v>
      </c>
      <c r="P1806" s="37">
        <f>IF(I1806=0,0,H1806/I1806)</f>
        <v>0.6129032258064516</v>
      </c>
    </row>
    <row r="1807">
      <c r="A1807" s="24" t="str">
        <v>2025-11</v>
      </c>
      <c r="B1807" s="24" t="str">
        <v>비교 반영</v>
      </c>
      <c r="C1807" s="24" t="str">
        <v>성남시 수정구</v>
      </c>
      <c r="D1807" s="24" t="str">
        <v>토지</v>
      </c>
      <c r="E1807" s="26">
        <v>37</v>
      </c>
      <c r="F1807" s="26">
        <v>37</v>
      </c>
      <c r="G1807" s="26">
        <v>0</v>
      </c>
      <c r="H1807" s="26">
        <v>0</v>
      </c>
      <c r="I1807" s="26">
        <f>G1807+H1807</f>
        <v>0</v>
      </c>
      <c r="J1807" s="26">
        <f>SUM(F1807:H1807)</f>
        <v>37</v>
      </c>
      <c r="K1807" s="26">
        <f>E1807-J1807</f>
        <v>0</v>
      </c>
      <c r="L1807" s="27">
        <v>125676580000</v>
      </c>
      <c r="M1807" s="45">
        <v>21085.03</v>
      </c>
      <c r="N1807" s="27">
        <v>3396664324</v>
      </c>
      <c r="O1807" s="27">
        <v>19704015</v>
      </c>
      <c r="P1807" s="37">
        <f>IF(I1807=0,0,H1807/I1807)</f>
        <v>0</v>
      </c>
    </row>
    <row r="1808">
      <c r="A1808" s="24" t="str">
        <v>2025-11</v>
      </c>
      <c r="B1808" s="24" t="str">
        <v>비교 반영</v>
      </c>
      <c r="C1808" s="24" t="str">
        <v>성남시 중원구</v>
      </c>
      <c r="D1808" s="24" t="str">
        <v>공장창고</v>
      </c>
      <c r="E1808" s="26">
        <v>30</v>
      </c>
      <c r="F1808" s="26">
        <v>30</v>
      </c>
      <c r="G1808" s="26">
        <v>0</v>
      </c>
      <c r="H1808" s="26">
        <v>0</v>
      </c>
      <c r="I1808" s="26">
        <f>G1808+H1808</f>
        <v>0</v>
      </c>
      <c r="J1808" s="26">
        <f>SUM(F1808:H1808)</f>
        <v>30</v>
      </c>
      <c r="K1808" s="26">
        <f>E1808-J1808</f>
        <v>0</v>
      </c>
      <c r="L1808" s="27">
        <v>12416000000</v>
      </c>
      <c r="M1808" s="45">
        <v>3734.19</v>
      </c>
      <c r="N1808" s="27">
        <v>413866667</v>
      </c>
      <c r="O1808" s="27">
        <v>10991574</v>
      </c>
      <c r="P1808" s="37">
        <f>IF(I1808=0,0,H1808/I1808)</f>
        <v>0</v>
      </c>
    </row>
    <row r="1809">
      <c r="A1809" s="24" t="str">
        <v>2025-11</v>
      </c>
      <c r="B1809" s="24" t="str">
        <v>비교 반영</v>
      </c>
      <c r="C1809" s="24" t="str">
        <v>성남시 중원구</v>
      </c>
      <c r="D1809" s="24" t="str">
        <v>다가구 매매</v>
      </c>
      <c r="E1809" s="26">
        <v>8</v>
      </c>
      <c r="F1809" s="26">
        <v>8</v>
      </c>
      <c r="G1809" s="26">
        <v>0</v>
      </c>
      <c r="H1809" s="26">
        <v>0</v>
      </c>
      <c r="I1809" s="26">
        <f>G1809+H1809</f>
        <v>0</v>
      </c>
      <c r="J1809" s="26">
        <f>SUM(F1809:H1809)</f>
        <v>8</v>
      </c>
      <c r="K1809" s="26">
        <f>E1809-J1809</f>
        <v>0</v>
      </c>
      <c r="L1809" s="27">
        <v>5692260000</v>
      </c>
      <c r="M1809" s="45">
        <v>1808.583</v>
      </c>
      <c r="N1809" s="27">
        <v>711532500</v>
      </c>
      <c r="O1809" s="27">
        <v>10404492</v>
      </c>
      <c r="P1809" s="37">
        <f>IF(I1809=0,0,H1809/I1809)</f>
        <v>0</v>
      </c>
    </row>
    <row r="1810">
      <c r="A1810" s="24" t="str">
        <v>2025-11</v>
      </c>
      <c r="B1810" s="24" t="str">
        <v>비교 반영</v>
      </c>
      <c r="C1810" s="24" t="str">
        <v>성남시 중원구</v>
      </c>
      <c r="D1810" s="24" t="str">
        <v>다가구 전월세</v>
      </c>
      <c r="E1810" s="26">
        <v>288</v>
      </c>
      <c r="F1810" s="26">
        <v>0</v>
      </c>
      <c r="G1810" s="26">
        <v>93</v>
      </c>
      <c r="H1810" s="26">
        <v>195</v>
      </c>
      <c r="I1810" s="26">
        <f>G1810+H1810</f>
        <v>288</v>
      </c>
      <c r="J1810" s="26">
        <f>SUM(F1810:H1810)</f>
        <v>288</v>
      </c>
      <c r="K1810" s="26">
        <f>E1810-J1810</f>
        <v>0</v>
      </c>
      <c r="L1810" s="27">
        <v>17939750000</v>
      </c>
      <c r="M1810" s="45">
        <v>13266.96</v>
      </c>
      <c r="N1810" s="27">
        <v>62290799</v>
      </c>
      <c r="O1810" s="27">
        <v>4470124</v>
      </c>
      <c r="P1810" s="37">
        <f>IF(I1810=0,0,H1810/I1810)</f>
        <v>0.6770833333333334</v>
      </c>
    </row>
    <row r="1811">
      <c r="A1811" s="24" t="str">
        <v>2025-11</v>
      </c>
      <c r="B1811" s="24" t="str">
        <v>비교 반영</v>
      </c>
      <c r="C1811" s="24" t="str">
        <v>성남시 중원구</v>
      </c>
      <c r="D1811" s="24" t="str">
        <v>다세대 매매</v>
      </c>
      <c r="E1811" s="26">
        <v>56</v>
      </c>
      <c r="F1811" s="26">
        <v>56</v>
      </c>
      <c r="G1811" s="26">
        <v>0</v>
      </c>
      <c r="H1811" s="26">
        <v>0</v>
      </c>
      <c r="I1811" s="26">
        <f>G1811+H1811</f>
        <v>0</v>
      </c>
      <c r="J1811" s="26">
        <f>SUM(F1811:H1811)</f>
        <v>56</v>
      </c>
      <c r="K1811" s="26">
        <f>E1811-J1811</f>
        <v>0</v>
      </c>
      <c r="L1811" s="27">
        <v>14660000000</v>
      </c>
      <c r="M1811" s="45">
        <v>2860.649</v>
      </c>
      <c r="N1811" s="27">
        <v>261785714</v>
      </c>
      <c r="O1811" s="27">
        <v>16941193</v>
      </c>
      <c r="P1811" s="37">
        <f>IF(I1811=0,0,H1811/I1811)</f>
        <v>0</v>
      </c>
    </row>
    <row r="1812">
      <c r="A1812" s="24" t="str">
        <v>2025-11</v>
      </c>
      <c r="B1812" s="24" t="str">
        <v>비교 반영</v>
      </c>
      <c r="C1812" s="24" t="str">
        <v>성남시 중원구</v>
      </c>
      <c r="D1812" s="24" t="str">
        <v>다세대 전월세</v>
      </c>
      <c r="E1812" s="26">
        <v>174</v>
      </c>
      <c r="F1812" s="26">
        <v>0</v>
      </c>
      <c r="G1812" s="26">
        <v>128</v>
      </c>
      <c r="H1812" s="26">
        <v>46</v>
      </c>
      <c r="I1812" s="26">
        <f>G1812+H1812</f>
        <v>174</v>
      </c>
      <c r="J1812" s="26">
        <f>SUM(F1812:H1812)</f>
        <v>174</v>
      </c>
      <c r="K1812" s="26">
        <f>E1812-J1812</f>
        <v>0</v>
      </c>
      <c r="L1812" s="27">
        <v>23778670000</v>
      </c>
      <c r="M1812" s="45">
        <v>8354.45</v>
      </c>
      <c r="N1812" s="27">
        <v>136659023</v>
      </c>
      <c r="O1812" s="27">
        <v>9409018</v>
      </c>
      <c r="P1812" s="37">
        <f>IF(I1812=0,0,H1812/I1812)</f>
        <v>0.26436781609195403</v>
      </c>
    </row>
    <row r="1813">
      <c r="A1813" s="24" t="str">
        <v>2025-11</v>
      </c>
      <c r="B1813" s="24" t="str">
        <v>비교 반영</v>
      </c>
      <c r="C1813" s="24" t="str">
        <v>성남시 중원구</v>
      </c>
      <c r="D1813" s="24" t="str">
        <v>분양권</v>
      </c>
      <c r="E1813" s="26">
        <v>8</v>
      </c>
      <c r="F1813" s="26">
        <v>8</v>
      </c>
      <c r="G1813" s="26">
        <v>0</v>
      </c>
      <c r="H1813" s="26">
        <v>0</v>
      </c>
      <c r="I1813" s="26">
        <f>G1813+H1813</f>
        <v>0</v>
      </c>
      <c r="J1813" s="26">
        <f>SUM(F1813:H1813)</f>
        <v>8</v>
      </c>
      <c r="K1813" s="26">
        <f>E1813-J1813</f>
        <v>0</v>
      </c>
      <c r="L1813" s="27">
        <v>8969080000</v>
      </c>
      <c r="M1813" s="45">
        <v>569.461</v>
      </c>
      <c r="N1813" s="27">
        <v>1121135000</v>
      </c>
      <c r="O1813" s="27">
        <v>52066516</v>
      </c>
      <c r="P1813" s="37">
        <f>IF(I1813=0,0,H1813/I1813)</f>
        <v>0</v>
      </c>
    </row>
    <row r="1814">
      <c r="A1814" s="24" t="str">
        <v>2025-11</v>
      </c>
      <c r="B1814" s="24" t="str">
        <v>비교 반영</v>
      </c>
      <c r="C1814" s="24" t="str">
        <v>성남시 중원구</v>
      </c>
      <c r="D1814" s="24" t="str">
        <v>상가</v>
      </c>
      <c r="E1814" s="26">
        <v>13</v>
      </c>
      <c r="F1814" s="26">
        <v>13</v>
      </c>
      <c r="G1814" s="26">
        <v>0</v>
      </c>
      <c r="H1814" s="26">
        <v>0</v>
      </c>
      <c r="I1814" s="26">
        <f>G1814+H1814</f>
        <v>0</v>
      </c>
      <c r="J1814" s="26">
        <f>SUM(F1814:H1814)</f>
        <v>13</v>
      </c>
      <c r="K1814" s="26">
        <f>E1814-J1814</f>
        <v>0</v>
      </c>
      <c r="L1814" s="27">
        <v>5709330000</v>
      </c>
      <c r="M1814" s="45">
        <v>1362.28</v>
      </c>
      <c r="N1814" s="27">
        <v>439179231</v>
      </c>
      <c r="O1814" s="27">
        <v>13854580</v>
      </c>
      <c r="P1814" s="37">
        <f>IF(I1814=0,0,H1814/I1814)</f>
        <v>0</v>
      </c>
    </row>
    <row r="1815">
      <c r="A1815" s="24" t="str">
        <v>2025-11</v>
      </c>
      <c r="B1815" s="24" t="str">
        <v>비교 반영</v>
      </c>
      <c r="C1815" s="24" t="str">
        <v>성남시 중원구</v>
      </c>
      <c r="D1815" s="24" t="str">
        <v>아파트 매매</v>
      </c>
      <c r="E1815" s="26">
        <v>36</v>
      </c>
      <c r="F1815" s="26">
        <v>36</v>
      </c>
      <c r="G1815" s="26">
        <v>0</v>
      </c>
      <c r="H1815" s="26">
        <v>0</v>
      </c>
      <c r="I1815" s="26">
        <f>G1815+H1815</f>
        <v>0</v>
      </c>
      <c r="J1815" s="26">
        <f>SUM(F1815:H1815)</f>
        <v>36</v>
      </c>
      <c r="K1815" s="26">
        <f>E1815-J1815</f>
        <v>0</v>
      </c>
      <c r="L1815" s="27">
        <v>27891000000</v>
      </c>
      <c r="M1815" s="45">
        <v>2469.716</v>
      </c>
      <c r="N1815" s="27">
        <v>774750000</v>
      </c>
      <c r="O1815" s="27">
        <v>37332902</v>
      </c>
      <c r="P1815" s="37">
        <f>IF(I1815=0,0,H1815/I1815)</f>
        <v>0</v>
      </c>
    </row>
    <row r="1816">
      <c r="A1816" s="24" t="str">
        <v>2025-11</v>
      </c>
      <c r="B1816" s="24" t="str">
        <v>비교 반영</v>
      </c>
      <c r="C1816" s="24" t="str">
        <v>성남시 중원구</v>
      </c>
      <c r="D1816" s="24" t="str">
        <v>아파트 전월세</v>
      </c>
      <c r="E1816" s="26">
        <v>233</v>
      </c>
      <c r="F1816" s="26">
        <v>0</v>
      </c>
      <c r="G1816" s="26">
        <v>138</v>
      </c>
      <c r="H1816" s="26">
        <v>95</v>
      </c>
      <c r="I1816" s="26">
        <f>G1816+H1816</f>
        <v>233</v>
      </c>
      <c r="J1816" s="26">
        <f>SUM(F1816:H1816)</f>
        <v>233</v>
      </c>
      <c r="K1816" s="26">
        <f>E1816-J1816</f>
        <v>0</v>
      </c>
      <c r="L1816" s="27">
        <v>72885550000</v>
      </c>
      <c r="M1816" s="45">
        <v>15593.307</v>
      </c>
      <c r="N1816" s="27">
        <v>312813519</v>
      </c>
      <c r="O1816" s="27">
        <v>15451755</v>
      </c>
      <c r="P1816" s="37">
        <f>IF(I1816=0,0,H1816/I1816)</f>
        <v>0.40772532188841204</v>
      </c>
    </row>
    <row r="1817">
      <c r="A1817" s="24" t="str">
        <v>2025-11</v>
      </c>
      <c r="B1817" s="24" t="str">
        <v>비교 반영</v>
      </c>
      <c r="C1817" s="24" t="str">
        <v>성남시 중원구</v>
      </c>
      <c r="D1817" s="24" t="str">
        <v>오피스텔 매매</v>
      </c>
      <c r="E1817" s="26">
        <v>17</v>
      </c>
      <c r="F1817" s="26">
        <v>17</v>
      </c>
      <c r="G1817" s="26">
        <v>0</v>
      </c>
      <c r="H1817" s="26">
        <v>0</v>
      </c>
      <c r="I1817" s="26">
        <f>G1817+H1817</f>
        <v>0</v>
      </c>
      <c r="J1817" s="26">
        <f>SUM(F1817:H1817)</f>
        <v>17</v>
      </c>
      <c r="K1817" s="26">
        <f>E1817-J1817</f>
        <v>0</v>
      </c>
      <c r="L1817" s="27">
        <v>3568500000</v>
      </c>
      <c r="M1817" s="45">
        <v>604.182</v>
      </c>
      <c r="N1817" s="27">
        <v>209911765</v>
      </c>
      <c r="O1817" s="27">
        <v>19525067</v>
      </c>
      <c r="P1817" s="37">
        <f>IF(I1817=0,0,H1817/I1817)</f>
        <v>0</v>
      </c>
    </row>
    <row r="1818">
      <c r="A1818" s="24" t="str">
        <v>2025-11</v>
      </c>
      <c r="B1818" s="24" t="str">
        <v>비교 반영</v>
      </c>
      <c r="C1818" s="24" t="str">
        <v>성남시 중원구</v>
      </c>
      <c r="D1818" s="24" t="str">
        <v>오피스텔 전월세</v>
      </c>
      <c r="E1818" s="26">
        <v>128</v>
      </c>
      <c r="F1818" s="26">
        <v>0</v>
      </c>
      <c r="G1818" s="26">
        <v>18</v>
      </c>
      <c r="H1818" s="26">
        <v>110</v>
      </c>
      <c r="I1818" s="26">
        <f>G1818+H1818</f>
        <v>128</v>
      </c>
      <c r="J1818" s="26">
        <f>SUM(F1818:H1818)</f>
        <v>128</v>
      </c>
      <c r="K1818" s="26">
        <f>E1818-J1818</f>
        <v>0</v>
      </c>
      <c r="L1818" s="27">
        <v>9773680000</v>
      </c>
      <c r="M1818" s="45">
        <v>3764.02</v>
      </c>
      <c r="N1818" s="27">
        <v>76356875</v>
      </c>
      <c r="O1818" s="27">
        <v>8583824</v>
      </c>
      <c r="P1818" s="37">
        <f>IF(I1818=0,0,H1818/I1818)</f>
        <v>0.859375</v>
      </c>
    </row>
    <row r="1819">
      <c r="A1819" s="24" t="str">
        <v>2025-11</v>
      </c>
      <c r="B1819" s="24" t="str">
        <v>비교 반영</v>
      </c>
      <c r="C1819" s="24" t="str">
        <v>성남시 중원구</v>
      </c>
      <c r="D1819" s="24" t="str">
        <v>토지</v>
      </c>
      <c r="E1819" s="26">
        <v>2</v>
      </c>
      <c r="F1819" s="26">
        <v>2</v>
      </c>
      <c r="G1819" s="26">
        <v>0</v>
      </c>
      <c r="H1819" s="26">
        <v>0</v>
      </c>
      <c r="I1819" s="26">
        <f>G1819+H1819</f>
        <v>0</v>
      </c>
      <c r="J1819" s="26">
        <f>SUM(F1819:H1819)</f>
        <v>2</v>
      </c>
      <c r="K1819" s="26">
        <f>E1819-J1819</f>
        <v>0</v>
      </c>
      <c r="L1819" s="27">
        <v>18940000</v>
      </c>
      <c r="M1819" s="45">
        <v>2.91</v>
      </c>
      <c r="N1819" s="27">
        <v>9470000</v>
      </c>
      <c r="O1819" s="27">
        <v>21516003</v>
      </c>
      <c r="P1819" s="37">
        <f>IF(I1819=0,0,H1819/I1819)</f>
        <v>0</v>
      </c>
    </row>
    <row r="1820">
      <c r="A1820" s="24" t="str">
        <v>2025-11</v>
      </c>
      <c r="B1820" s="24" t="str">
        <v>비교 반영</v>
      </c>
      <c r="C1820" s="24" t="str">
        <v>수원시 권선구</v>
      </c>
      <c r="D1820" s="24" t="str">
        <v>공장창고</v>
      </c>
      <c r="E1820" s="26">
        <v>6</v>
      </c>
      <c r="F1820" s="26">
        <v>6</v>
      </c>
      <c r="G1820" s="26">
        <v>0</v>
      </c>
      <c r="H1820" s="26">
        <v>0</v>
      </c>
      <c r="I1820" s="26">
        <f>G1820+H1820</f>
        <v>0</v>
      </c>
      <c r="J1820" s="26">
        <f>SUM(F1820:H1820)</f>
        <v>6</v>
      </c>
      <c r="K1820" s="26">
        <f>E1820-J1820</f>
        <v>0</v>
      </c>
      <c r="L1820" s="27">
        <v>8423500000</v>
      </c>
      <c r="M1820" s="45">
        <v>1771.13</v>
      </c>
      <c r="N1820" s="27">
        <v>1403916667</v>
      </c>
      <c r="O1820" s="27">
        <v>15722324</v>
      </c>
      <c r="P1820" s="37">
        <f>IF(I1820=0,0,H1820/I1820)</f>
        <v>0</v>
      </c>
    </row>
    <row r="1821">
      <c r="A1821" s="24" t="str">
        <v>2025-11</v>
      </c>
      <c r="B1821" s="24" t="str">
        <v>비교 반영</v>
      </c>
      <c r="C1821" s="24" t="str">
        <v>수원시 권선구</v>
      </c>
      <c r="D1821" s="24" t="str">
        <v>다가구 매매</v>
      </c>
      <c r="E1821" s="26">
        <v>7</v>
      </c>
      <c r="F1821" s="26">
        <v>7</v>
      </c>
      <c r="G1821" s="26">
        <v>0</v>
      </c>
      <c r="H1821" s="26">
        <v>0</v>
      </c>
      <c r="I1821" s="26">
        <f>G1821+H1821</f>
        <v>0</v>
      </c>
      <c r="J1821" s="26">
        <f>SUM(F1821:H1821)</f>
        <v>7</v>
      </c>
      <c r="K1821" s="26">
        <f>E1821-J1821</f>
        <v>0</v>
      </c>
      <c r="L1821" s="27">
        <v>6070000000</v>
      </c>
      <c r="M1821" s="45">
        <v>1937.51</v>
      </c>
      <c r="N1821" s="27">
        <v>867142857</v>
      </c>
      <c r="O1821" s="27">
        <v>10356651</v>
      </c>
      <c r="P1821" s="37">
        <f>IF(I1821=0,0,H1821/I1821)</f>
        <v>0</v>
      </c>
    </row>
    <row r="1822">
      <c r="A1822" s="24" t="str">
        <v>2025-11</v>
      </c>
      <c r="B1822" s="24" t="str">
        <v>비교 반영</v>
      </c>
      <c r="C1822" s="24" t="str">
        <v>수원시 권선구</v>
      </c>
      <c r="D1822" s="24" t="str">
        <v>다가구 전월세</v>
      </c>
      <c r="E1822" s="26">
        <v>303</v>
      </c>
      <c r="F1822" s="26">
        <v>0</v>
      </c>
      <c r="G1822" s="26">
        <v>51</v>
      </c>
      <c r="H1822" s="26">
        <v>252</v>
      </c>
      <c r="I1822" s="26">
        <f>G1822+H1822</f>
        <v>303</v>
      </c>
      <c r="J1822" s="26">
        <f>SUM(F1822:H1822)</f>
        <v>303</v>
      </c>
      <c r="K1822" s="26">
        <f>E1822-J1822</f>
        <v>0</v>
      </c>
      <c r="L1822" s="27">
        <v>7502570000</v>
      </c>
      <c r="M1822" s="45">
        <v>13330.903</v>
      </c>
      <c r="N1822" s="27">
        <v>24760957</v>
      </c>
      <c r="O1822" s="27">
        <v>1860480</v>
      </c>
      <c r="P1822" s="37">
        <f>IF(I1822=0,0,H1822/I1822)</f>
        <v>0.8316831683168316</v>
      </c>
    </row>
    <row r="1823">
      <c r="A1823" s="24" t="str">
        <v>2025-11</v>
      </c>
      <c r="B1823" s="24" t="str">
        <v>비교 반영</v>
      </c>
      <c r="C1823" s="24" t="str">
        <v>수원시 권선구</v>
      </c>
      <c r="D1823" s="24" t="str">
        <v>다세대 매매</v>
      </c>
      <c r="E1823" s="26">
        <v>57</v>
      </c>
      <c r="F1823" s="26">
        <v>57</v>
      </c>
      <c r="G1823" s="26">
        <v>0</v>
      </c>
      <c r="H1823" s="26">
        <v>0</v>
      </c>
      <c r="I1823" s="26">
        <f>G1823+H1823</f>
        <v>0</v>
      </c>
      <c r="J1823" s="26">
        <f>SUM(F1823:H1823)</f>
        <v>57</v>
      </c>
      <c r="K1823" s="26">
        <f>E1823-J1823</f>
        <v>0</v>
      </c>
      <c r="L1823" s="27">
        <v>10490000000</v>
      </c>
      <c r="M1823" s="45">
        <v>3120.158</v>
      </c>
      <c r="N1823" s="27">
        <v>184035088</v>
      </c>
      <c r="O1823" s="27">
        <v>11114080</v>
      </c>
      <c r="P1823" s="37">
        <f>IF(I1823=0,0,H1823/I1823)</f>
        <v>0</v>
      </c>
    </row>
    <row r="1824">
      <c r="A1824" s="24" t="str">
        <v>2025-11</v>
      </c>
      <c r="B1824" s="24" t="str">
        <v>비교 반영</v>
      </c>
      <c r="C1824" s="24" t="str">
        <v>수원시 권선구</v>
      </c>
      <c r="D1824" s="24" t="str">
        <v>다세대 전월세</v>
      </c>
      <c r="E1824" s="26">
        <v>227</v>
      </c>
      <c r="F1824" s="26">
        <v>0</v>
      </c>
      <c r="G1824" s="26">
        <v>72</v>
      </c>
      <c r="H1824" s="26">
        <v>155</v>
      </c>
      <c r="I1824" s="26">
        <f>G1824+H1824</f>
        <v>227</v>
      </c>
      <c r="J1824" s="26">
        <f>SUM(F1824:H1824)</f>
        <v>227</v>
      </c>
      <c r="K1824" s="26">
        <f>E1824-J1824</f>
        <v>0</v>
      </c>
      <c r="L1824" s="27">
        <v>12538690000</v>
      </c>
      <c r="M1824" s="45">
        <v>8308.552</v>
      </c>
      <c r="N1824" s="27">
        <v>55236520</v>
      </c>
      <c r="O1824" s="27">
        <v>4988861</v>
      </c>
      <c r="P1824" s="37">
        <f>IF(I1824=0,0,H1824/I1824)</f>
        <v>0.6828193832599119</v>
      </c>
    </row>
    <row r="1825">
      <c r="A1825" s="24" t="str">
        <v>2025-11</v>
      </c>
      <c r="B1825" s="24" t="str">
        <v>비교 반영</v>
      </c>
      <c r="C1825" s="24" t="str">
        <v>수원시 권선구</v>
      </c>
      <c r="D1825" s="24" t="str">
        <v>분양권</v>
      </c>
      <c r="E1825" s="26">
        <v>19</v>
      </c>
      <c r="F1825" s="26">
        <v>19</v>
      </c>
      <c r="G1825" s="26">
        <v>0</v>
      </c>
      <c r="H1825" s="26">
        <v>0</v>
      </c>
      <c r="I1825" s="26">
        <f>G1825+H1825</f>
        <v>0</v>
      </c>
      <c r="J1825" s="26">
        <f>SUM(F1825:H1825)</f>
        <v>19</v>
      </c>
      <c r="K1825" s="26">
        <f>E1825-J1825</f>
        <v>0</v>
      </c>
      <c r="L1825" s="27">
        <v>15822590000</v>
      </c>
      <c r="M1825" s="45">
        <v>1429.664</v>
      </c>
      <c r="N1825" s="27">
        <v>832767895</v>
      </c>
      <c r="O1825" s="27">
        <v>36586275</v>
      </c>
      <c r="P1825" s="37">
        <f>IF(I1825=0,0,H1825/I1825)</f>
        <v>0</v>
      </c>
    </row>
    <row r="1826">
      <c r="A1826" s="24" t="str">
        <v>2025-11</v>
      </c>
      <c r="B1826" s="24" t="str">
        <v>비교 반영</v>
      </c>
      <c r="C1826" s="24" t="str">
        <v>수원시 권선구</v>
      </c>
      <c r="D1826" s="24" t="str">
        <v>상가</v>
      </c>
      <c r="E1826" s="26">
        <v>19</v>
      </c>
      <c r="F1826" s="26">
        <v>19</v>
      </c>
      <c r="G1826" s="26">
        <v>0</v>
      </c>
      <c r="H1826" s="26">
        <v>0</v>
      </c>
      <c r="I1826" s="26">
        <f>G1826+H1826</f>
        <v>0</v>
      </c>
      <c r="J1826" s="26">
        <f>SUM(F1826:H1826)</f>
        <v>19</v>
      </c>
      <c r="K1826" s="26">
        <f>E1826-J1826</f>
        <v>0</v>
      </c>
      <c r="L1826" s="27">
        <v>27113680000</v>
      </c>
      <c r="M1826" s="45">
        <v>9084.34</v>
      </c>
      <c r="N1826" s="27">
        <v>1427035789</v>
      </c>
      <c r="O1826" s="27">
        <v>9866649</v>
      </c>
      <c r="P1826" s="37">
        <f>IF(I1826=0,0,H1826/I1826)</f>
        <v>0</v>
      </c>
    </row>
    <row r="1827">
      <c r="A1827" s="24" t="str">
        <v>2025-11</v>
      </c>
      <c r="B1827" s="24" t="str">
        <v>비교 반영</v>
      </c>
      <c r="C1827" s="24" t="str">
        <v>수원시 권선구</v>
      </c>
      <c r="D1827" s="24" t="str">
        <v>아파트 매매</v>
      </c>
      <c r="E1827" s="26">
        <v>475</v>
      </c>
      <c r="F1827" s="26">
        <v>475</v>
      </c>
      <c r="G1827" s="26">
        <v>0</v>
      </c>
      <c r="H1827" s="26">
        <v>0</v>
      </c>
      <c r="I1827" s="26">
        <f>G1827+H1827</f>
        <v>0</v>
      </c>
      <c r="J1827" s="26">
        <f>SUM(F1827:H1827)</f>
        <v>475</v>
      </c>
      <c r="K1827" s="26">
        <f>E1827-J1827</f>
        <v>0</v>
      </c>
      <c r="L1827" s="27">
        <v>224030200000</v>
      </c>
      <c r="M1827" s="45">
        <v>35422.343</v>
      </c>
      <c r="N1827" s="27">
        <v>471642526</v>
      </c>
      <c r="O1827" s="27">
        <v>20907586</v>
      </c>
      <c r="P1827" s="37">
        <f>IF(I1827=0,0,H1827/I1827)</f>
        <v>0</v>
      </c>
    </row>
    <row r="1828">
      <c r="A1828" s="24" t="str">
        <v>2025-11</v>
      </c>
      <c r="B1828" s="24" t="str">
        <v>비교 반영</v>
      </c>
      <c r="C1828" s="24" t="str">
        <v>수원시 권선구</v>
      </c>
      <c r="D1828" s="24" t="str">
        <v>아파트 전월세</v>
      </c>
      <c r="E1828" s="26">
        <v>621</v>
      </c>
      <c r="F1828" s="26">
        <v>0</v>
      </c>
      <c r="G1828" s="26">
        <v>329</v>
      </c>
      <c r="H1828" s="26">
        <v>292</v>
      </c>
      <c r="I1828" s="26">
        <f>G1828+H1828</f>
        <v>621</v>
      </c>
      <c r="J1828" s="26">
        <f>SUM(F1828:H1828)</f>
        <v>621</v>
      </c>
      <c r="K1828" s="26">
        <f>E1828-J1828</f>
        <v>0</v>
      </c>
      <c r="L1828" s="27">
        <v>124452850000</v>
      </c>
      <c r="M1828" s="45">
        <v>42915.136</v>
      </c>
      <c r="N1828" s="27">
        <v>200407166</v>
      </c>
      <c r="O1828" s="27">
        <v>9586696</v>
      </c>
      <c r="P1828" s="37">
        <f>IF(I1828=0,0,H1828/I1828)</f>
        <v>0.47020933977455714</v>
      </c>
    </row>
    <row r="1829">
      <c r="A1829" s="24" t="str">
        <v>2025-11</v>
      </c>
      <c r="B1829" s="24" t="str">
        <v>비교 반영</v>
      </c>
      <c r="C1829" s="24" t="str">
        <v>수원시 권선구</v>
      </c>
      <c r="D1829" s="24" t="str">
        <v>오피스텔 매매</v>
      </c>
      <c r="E1829" s="26">
        <v>9</v>
      </c>
      <c r="F1829" s="26">
        <v>9</v>
      </c>
      <c r="G1829" s="26">
        <v>0</v>
      </c>
      <c r="H1829" s="26">
        <v>0</v>
      </c>
      <c r="I1829" s="26">
        <f>G1829+H1829</f>
        <v>0</v>
      </c>
      <c r="J1829" s="26">
        <f>SUM(F1829:H1829)</f>
        <v>9</v>
      </c>
      <c r="K1829" s="26">
        <f>E1829-J1829</f>
        <v>0</v>
      </c>
      <c r="L1829" s="27">
        <v>1727000000</v>
      </c>
      <c r="M1829" s="45">
        <v>540.776</v>
      </c>
      <c r="N1829" s="27">
        <v>191888889</v>
      </c>
      <c r="O1829" s="27">
        <v>10557219</v>
      </c>
      <c r="P1829" s="37">
        <f>IF(I1829=0,0,H1829/I1829)</f>
        <v>0</v>
      </c>
    </row>
    <row r="1830">
      <c r="A1830" s="24" t="str">
        <v>2025-11</v>
      </c>
      <c r="B1830" s="24" t="str">
        <v>비교 반영</v>
      </c>
      <c r="C1830" s="24" t="str">
        <v>수원시 권선구</v>
      </c>
      <c r="D1830" s="24" t="str">
        <v>오피스텔 전월세</v>
      </c>
      <c r="E1830" s="26">
        <v>130</v>
      </c>
      <c r="F1830" s="26">
        <v>0</v>
      </c>
      <c r="G1830" s="26">
        <v>37</v>
      </c>
      <c r="H1830" s="26">
        <v>93</v>
      </c>
      <c r="I1830" s="26">
        <f>G1830+H1830</f>
        <v>130</v>
      </c>
      <c r="J1830" s="26">
        <f>SUM(F1830:H1830)</f>
        <v>130</v>
      </c>
      <c r="K1830" s="26">
        <f>E1830-J1830</f>
        <v>0</v>
      </c>
      <c r="L1830" s="27">
        <v>8773400000</v>
      </c>
      <c r="M1830" s="45">
        <v>5802.96</v>
      </c>
      <c r="N1830" s="27">
        <v>67487692</v>
      </c>
      <c r="O1830" s="27">
        <v>4997962</v>
      </c>
      <c r="P1830" s="37">
        <f>IF(I1830=0,0,H1830/I1830)</f>
        <v>0.7153846153846154</v>
      </c>
    </row>
    <row r="1831">
      <c r="A1831" s="24" t="str">
        <v>2025-11</v>
      </c>
      <c r="B1831" s="24" t="str">
        <v>비교 반영</v>
      </c>
      <c r="C1831" s="24" t="str">
        <v>수원시 권선구</v>
      </c>
      <c r="D1831" s="24" t="str">
        <v>토지</v>
      </c>
      <c r="E1831" s="26">
        <v>31</v>
      </c>
      <c r="F1831" s="26">
        <v>31</v>
      </c>
      <c r="G1831" s="26">
        <v>0</v>
      </c>
      <c r="H1831" s="26">
        <v>0</v>
      </c>
      <c r="I1831" s="26">
        <f>G1831+H1831</f>
        <v>0</v>
      </c>
      <c r="J1831" s="26">
        <f>SUM(F1831:H1831)</f>
        <v>31</v>
      </c>
      <c r="K1831" s="26">
        <f>E1831-J1831</f>
        <v>0</v>
      </c>
      <c r="L1831" s="27">
        <v>8456810000</v>
      </c>
      <c r="M1831" s="45">
        <v>6440</v>
      </c>
      <c r="N1831" s="27">
        <v>272800323</v>
      </c>
      <c r="O1831" s="27">
        <v>4341055</v>
      </c>
      <c r="P1831" s="37">
        <f>IF(I1831=0,0,H1831/I1831)</f>
        <v>0</v>
      </c>
    </row>
    <row r="1832">
      <c r="A1832" s="24" t="str">
        <v>2025-11</v>
      </c>
      <c r="B1832" s="24" t="str">
        <v>비교 반영</v>
      </c>
      <c r="C1832" s="24" t="str">
        <v>수원시 영통구</v>
      </c>
      <c r="D1832" s="24" t="str">
        <v>공장창고</v>
      </c>
      <c r="E1832" s="26">
        <v>4</v>
      </c>
      <c r="F1832" s="26">
        <v>4</v>
      </c>
      <c r="G1832" s="26">
        <v>0</v>
      </c>
      <c r="H1832" s="26">
        <v>0</v>
      </c>
      <c r="I1832" s="26">
        <f>G1832+H1832</f>
        <v>0</v>
      </c>
      <c r="J1832" s="26">
        <f>SUM(F1832:H1832)</f>
        <v>4</v>
      </c>
      <c r="K1832" s="26">
        <f>E1832-J1832</f>
        <v>0</v>
      </c>
      <c r="L1832" s="27">
        <v>1751680000</v>
      </c>
      <c r="M1832" s="45">
        <v>437.83</v>
      </c>
      <c r="N1832" s="27">
        <v>437920000</v>
      </c>
      <c r="O1832" s="27">
        <v>13225858</v>
      </c>
      <c r="P1832" s="37">
        <f>IF(I1832=0,0,H1832/I1832)</f>
        <v>0</v>
      </c>
    </row>
    <row r="1833">
      <c r="A1833" s="24" t="str">
        <v>2025-11</v>
      </c>
      <c r="B1833" s="24" t="str">
        <v>비교 반영</v>
      </c>
      <c r="C1833" s="24" t="str">
        <v>수원시 영통구</v>
      </c>
      <c r="D1833" s="24" t="str">
        <v>다가구 매매</v>
      </c>
      <c r="E1833" s="26">
        <v>2</v>
      </c>
      <c r="F1833" s="26">
        <v>2</v>
      </c>
      <c r="G1833" s="26">
        <v>0</v>
      </c>
      <c r="H1833" s="26">
        <v>0</v>
      </c>
      <c r="I1833" s="26">
        <f>G1833+H1833</f>
        <v>0</v>
      </c>
      <c r="J1833" s="26">
        <f>SUM(F1833:H1833)</f>
        <v>2</v>
      </c>
      <c r="K1833" s="26">
        <f>E1833-J1833</f>
        <v>0</v>
      </c>
      <c r="L1833" s="27">
        <v>3530000000</v>
      </c>
      <c r="M1833" s="45">
        <v>864.94</v>
      </c>
      <c r="N1833" s="27">
        <v>1765000000</v>
      </c>
      <c r="O1833" s="27">
        <v>13491596</v>
      </c>
      <c r="P1833" s="37">
        <f>IF(I1833=0,0,H1833/I1833)</f>
        <v>0</v>
      </c>
    </row>
    <row r="1834">
      <c r="A1834" s="24" t="str">
        <v>2025-11</v>
      </c>
      <c r="B1834" s="24" t="str">
        <v>비교 반영</v>
      </c>
      <c r="C1834" s="24" t="str">
        <v>수원시 영통구</v>
      </c>
      <c r="D1834" s="24" t="str">
        <v>다가구 전월세</v>
      </c>
      <c r="E1834" s="26">
        <v>458</v>
      </c>
      <c r="F1834" s="26">
        <v>0</v>
      </c>
      <c r="G1834" s="26">
        <v>109</v>
      </c>
      <c r="H1834" s="26">
        <v>349</v>
      </c>
      <c r="I1834" s="26">
        <f>G1834+H1834</f>
        <v>458</v>
      </c>
      <c r="J1834" s="26">
        <f>SUM(F1834:H1834)</f>
        <v>458</v>
      </c>
      <c r="K1834" s="26">
        <f>E1834-J1834</f>
        <v>0</v>
      </c>
      <c r="L1834" s="27">
        <v>25637270000</v>
      </c>
      <c r="M1834" s="45">
        <v>18039.197</v>
      </c>
      <c r="N1834" s="27">
        <v>55976572</v>
      </c>
      <c r="O1834" s="27">
        <v>4698175</v>
      </c>
      <c r="P1834" s="37">
        <f>IF(I1834=0,0,H1834/I1834)</f>
        <v>0.7620087336244541</v>
      </c>
    </row>
    <row r="1835">
      <c r="A1835" s="24" t="str">
        <v>2025-11</v>
      </c>
      <c r="B1835" s="24" t="str">
        <v>비교 반영</v>
      </c>
      <c r="C1835" s="24" t="str">
        <v>수원시 영통구</v>
      </c>
      <c r="D1835" s="24" t="str">
        <v>다세대 매매</v>
      </c>
      <c r="E1835" s="26">
        <v>12</v>
      </c>
      <c r="F1835" s="26">
        <v>12</v>
      </c>
      <c r="G1835" s="26">
        <v>0</v>
      </c>
      <c r="H1835" s="26">
        <v>0</v>
      </c>
      <c r="I1835" s="26">
        <f>G1835+H1835</f>
        <v>0</v>
      </c>
      <c r="J1835" s="26">
        <f>SUM(F1835:H1835)</f>
        <v>12</v>
      </c>
      <c r="K1835" s="26">
        <f>E1835-J1835</f>
        <v>0</v>
      </c>
      <c r="L1835" s="27">
        <v>13411000000</v>
      </c>
      <c r="M1835" s="45">
        <v>1188.619</v>
      </c>
      <c r="N1835" s="27">
        <v>1117583333</v>
      </c>
      <c r="O1835" s="27">
        <v>37298649</v>
      </c>
      <c r="P1835" s="37">
        <f>IF(I1835=0,0,H1835/I1835)</f>
        <v>0</v>
      </c>
    </row>
    <row r="1836">
      <c r="A1836" s="24" t="str">
        <v>2025-11</v>
      </c>
      <c r="B1836" s="24" t="str">
        <v>비교 반영</v>
      </c>
      <c r="C1836" s="24" t="str">
        <v>수원시 영통구</v>
      </c>
      <c r="D1836" s="24" t="str">
        <v>다세대 전월세</v>
      </c>
      <c r="E1836" s="26">
        <v>60</v>
      </c>
      <c r="F1836" s="26">
        <v>0</v>
      </c>
      <c r="G1836" s="26">
        <v>20</v>
      </c>
      <c r="H1836" s="26">
        <v>40</v>
      </c>
      <c r="I1836" s="26">
        <f>G1836+H1836</f>
        <v>60</v>
      </c>
      <c r="J1836" s="26">
        <f>SUM(F1836:H1836)</f>
        <v>60</v>
      </c>
      <c r="K1836" s="26">
        <f>E1836-J1836</f>
        <v>0</v>
      </c>
      <c r="L1836" s="27">
        <v>11844340000</v>
      </c>
      <c r="M1836" s="45">
        <v>3084.64</v>
      </c>
      <c r="N1836" s="27">
        <v>197405667</v>
      </c>
      <c r="O1836" s="27">
        <v>12693488</v>
      </c>
      <c r="P1836" s="37">
        <f>IF(I1836=0,0,H1836/I1836)</f>
        <v>0.6666666666666666</v>
      </c>
    </row>
    <row r="1837">
      <c r="A1837" s="24" t="str">
        <v>2025-11</v>
      </c>
      <c r="B1837" s="24" t="str">
        <v>비교 반영</v>
      </c>
      <c r="C1837" s="24" t="str">
        <v>수원시 영통구</v>
      </c>
      <c r="D1837" s="24" t="str">
        <v>분양권</v>
      </c>
      <c r="E1837" s="26">
        <v>1</v>
      </c>
      <c r="F1837" s="26">
        <v>1</v>
      </c>
      <c r="G1837" s="26">
        <v>0</v>
      </c>
      <c r="H1837" s="26">
        <v>0</v>
      </c>
      <c r="I1837" s="26">
        <f>G1837+H1837</f>
        <v>0</v>
      </c>
      <c r="J1837" s="26">
        <f>SUM(F1837:H1837)</f>
        <v>1</v>
      </c>
      <c r="K1837" s="26">
        <f>E1837-J1837</f>
        <v>0</v>
      </c>
      <c r="L1837" s="27">
        <v>1245370000</v>
      </c>
      <c r="M1837" s="45">
        <v>84.924</v>
      </c>
      <c r="N1837" s="27">
        <v>1245370000</v>
      </c>
      <c r="O1837" s="27">
        <v>48477762</v>
      </c>
      <c r="P1837" s="37">
        <f>IF(I1837=0,0,H1837/I1837)</f>
        <v>0</v>
      </c>
    </row>
    <row r="1838">
      <c r="A1838" s="24" t="str">
        <v>2025-11</v>
      </c>
      <c r="B1838" s="24" t="str">
        <v>비교 반영</v>
      </c>
      <c r="C1838" s="24" t="str">
        <v>수원시 영통구</v>
      </c>
      <c r="D1838" s="24" t="str">
        <v>상가</v>
      </c>
      <c r="E1838" s="26">
        <v>21</v>
      </c>
      <c r="F1838" s="26">
        <v>21</v>
      </c>
      <c r="G1838" s="26">
        <v>0</v>
      </c>
      <c r="H1838" s="26">
        <v>0</v>
      </c>
      <c r="I1838" s="26">
        <f>G1838+H1838</f>
        <v>0</v>
      </c>
      <c r="J1838" s="26">
        <f>SUM(F1838:H1838)</f>
        <v>21</v>
      </c>
      <c r="K1838" s="26">
        <f>E1838-J1838</f>
        <v>0</v>
      </c>
      <c r="L1838" s="27">
        <v>8409510000</v>
      </c>
      <c r="M1838" s="45">
        <v>1295.18</v>
      </c>
      <c r="N1838" s="27">
        <v>400452857</v>
      </c>
      <c r="O1838" s="27">
        <v>21464223</v>
      </c>
      <c r="P1838" s="37">
        <f>IF(I1838=0,0,H1838/I1838)</f>
        <v>0</v>
      </c>
    </row>
    <row r="1839">
      <c r="A1839" s="24" t="str">
        <v>2025-11</v>
      </c>
      <c r="B1839" s="24" t="str">
        <v>비교 반영</v>
      </c>
      <c r="C1839" s="24" t="str">
        <v>수원시 영통구</v>
      </c>
      <c r="D1839" s="24" t="str">
        <v>아파트 매매</v>
      </c>
      <c r="E1839" s="26">
        <v>349</v>
      </c>
      <c r="F1839" s="26">
        <v>349</v>
      </c>
      <c r="G1839" s="26">
        <v>0</v>
      </c>
      <c r="H1839" s="26">
        <v>0</v>
      </c>
      <c r="I1839" s="26">
        <f>G1839+H1839</f>
        <v>0</v>
      </c>
      <c r="J1839" s="26">
        <f>SUM(F1839:H1839)</f>
        <v>349</v>
      </c>
      <c r="K1839" s="26">
        <f>E1839-J1839</f>
        <v>0</v>
      </c>
      <c r="L1839" s="27">
        <v>276357100000</v>
      </c>
      <c r="M1839" s="45">
        <v>27965.971</v>
      </c>
      <c r="N1839" s="27">
        <v>791854155</v>
      </c>
      <c r="O1839" s="27">
        <v>32667457</v>
      </c>
      <c r="P1839" s="37">
        <f>IF(I1839=0,0,H1839/I1839)</f>
        <v>0</v>
      </c>
    </row>
    <row r="1840">
      <c r="A1840" s="24" t="str">
        <v>2025-11</v>
      </c>
      <c r="B1840" s="24" t="str">
        <v>비교 반영</v>
      </c>
      <c r="C1840" s="24" t="str">
        <v>수원시 영통구</v>
      </c>
      <c r="D1840" s="24" t="str">
        <v>아파트 전월세</v>
      </c>
      <c r="E1840" s="26">
        <v>1057</v>
      </c>
      <c r="F1840" s="26">
        <v>0</v>
      </c>
      <c r="G1840" s="26">
        <v>661</v>
      </c>
      <c r="H1840" s="26">
        <v>396</v>
      </c>
      <c r="I1840" s="26">
        <f>G1840+H1840</f>
        <v>1057</v>
      </c>
      <c r="J1840" s="26">
        <f>SUM(F1840:H1840)</f>
        <v>1057</v>
      </c>
      <c r="K1840" s="26">
        <f>E1840-J1840</f>
        <v>0</v>
      </c>
      <c r="L1840" s="27">
        <v>357367610000</v>
      </c>
      <c r="M1840" s="45">
        <v>77366.777</v>
      </c>
      <c r="N1840" s="27">
        <v>338096131</v>
      </c>
      <c r="O1840" s="27">
        <v>15269868</v>
      </c>
      <c r="P1840" s="37">
        <f>IF(I1840=0,0,H1840/I1840)</f>
        <v>0.37464522232734154</v>
      </c>
    </row>
    <row r="1841">
      <c r="A1841" s="24" t="str">
        <v>2025-11</v>
      </c>
      <c r="B1841" s="24" t="str">
        <v>비교 반영</v>
      </c>
      <c r="C1841" s="24" t="str">
        <v>수원시 영통구</v>
      </c>
      <c r="D1841" s="24" t="str">
        <v>오피스텔 매매</v>
      </c>
      <c r="E1841" s="26">
        <v>58</v>
      </c>
      <c r="F1841" s="26">
        <v>58</v>
      </c>
      <c r="G1841" s="26">
        <v>0</v>
      </c>
      <c r="H1841" s="26">
        <v>0</v>
      </c>
      <c r="I1841" s="26">
        <f>G1841+H1841</f>
        <v>0</v>
      </c>
      <c r="J1841" s="26">
        <f>SUM(F1841:H1841)</f>
        <v>58</v>
      </c>
      <c r="K1841" s="26">
        <f>E1841-J1841</f>
        <v>0</v>
      </c>
      <c r="L1841" s="27">
        <v>19047020000</v>
      </c>
      <c r="M1841" s="45">
        <v>2427.518</v>
      </c>
      <c r="N1841" s="27">
        <v>328396897</v>
      </c>
      <c r="O1841" s="27">
        <v>25938161</v>
      </c>
      <c r="P1841" s="37">
        <f>IF(I1841=0,0,H1841/I1841)</f>
        <v>0</v>
      </c>
    </row>
    <row r="1842">
      <c r="A1842" s="24" t="str">
        <v>2025-11</v>
      </c>
      <c r="B1842" s="24" t="str">
        <v>비교 반영</v>
      </c>
      <c r="C1842" s="24" t="str">
        <v>수원시 영통구</v>
      </c>
      <c r="D1842" s="24" t="str">
        <v>오피스텔 전월세</v>
      </c>
      <c r="E1842" s="26">
        <v>409</v>
      </c>
      <c r="F1842" s="26">
        <v>0</v>
      </c>
      <c r="G1842" s="26">
        <v>94</v>
      </c>
      <c r="H1842" s="26">
        <v>315</v>
      </c>
      <c r="I1842" s="26">
        <f>G1842+H1842</f>
        <v>409</v>
      </c>
      <c r="J1842" s="26">
        <f>SUM(F1842:H1842)</f>
        <v>409</v>
      </c>
      <c r="K1842" s="26">
        <f>E1842-J1842</f>
        <v>0</v>
      </c>
      <c r="L1842" s="27">
        <v>53063760000</v>
      </c>
      <c r="M1842" s="45">
        <v>16077.96</v>
      </c>
      <c r="N1842" s="27">
        <v>129740244</v>
      </c>
      <c r="O1842" s="27">
        <v>10910425</v>
      </c>
      <c r="P1842" s="37">
        <f>IF(I1842=0,0,H1842/I1842)</f>
        <v>0.7701711491442543</v>
      </c>
    </row>
    <row r="1843">
      <c r="A1843" s="24" t="str">
        <v>2025-11</v>
      </c>
      <c r="B1843" s="24" t="str">
        <v>비교 반영</v>
      </c>
      <c r="C1843" s="24" t="str">
        <v>수원시 영통구</v>
      </c>
      <c r="D1843" s="24" t="str">
        <v>토지</v>
      </c>
      <c r="E1843" s="26">
        <v>21</v>
      </c>
      <c r="F1843" s="26">
        <v>21</v>
      </c>
      <c r="G1843" s="26">
        <v>0</v>
      </c>
      <c r="H1843" s="26">
        <v>0</v>
      </c>
      <c r="I1843" s="26">
        <f>G1843+H1843</f>
        <v>0</v>
      </c>
      <c r="J1843" s="26">
        <f>SUM(F1843:H1843)</f>
        <v>21</v>
      </c>
      <c r="K1843" s="26">
        <f>E1843-J1843</f>
        <v>0</v>
      </c>
      <c r="L1843" s="27">
        <v>4403610000</v>
      </c>
      <c r="M1843" s="45">
        <v>388.5</v>
      </c>
      <c r="N1843" s="27">
        <v>209695714</v>
      </c>
      <c r="O1843" s="27">
        <v>37470754</v>
      </c>
      <c r="P1843" s="37">
        <f>IF(I1843=0,0,H1843/I1843)</f>
        <v>0</v>
      </c>
    </row>
    <row r="1844">
      <c r="A1844" s="24" t="str">
        <v>2025-11</v>
      </c>
      <c r="B1844" s="24" t="str">
        <v>비교 반영</v>
      </c>
      <c r="C1844" s="24" t="str">
        <v>수원시 장안구</v>
      </c>
      <c r="D1844" s="24" t="str">
        <v>공장창고</v>
      </c>
      <c r="E1844" s="26">
        <v>3</v>
      </c>
      <c r="F1844" s="26">
        <v>3</v>
      </c>
      <c r="G1844" s="26">
        <v>0</v>
      </c>
      <c r="H1844" s="26">
        <v>0</v>
      </c>
      <c r="I1844" s="26">
        <f>G1844+H1844</f>
        <v>0</v>
      </c>
      <c r="J1844" s="26">
        <f>SUM(F1844:H1844)</f>
        <v>3</v>
      </c>
      <c r="K1844" s="26">
        <f>E1844-J1844</f>
        <v>0</v>
      </c>
      <c r="L1844" s="27">
        <v>398000000</v>
      </c>
      <c r="M1844" s="45">
        <v>101.38</v>
      </c>
      <c r="N1844" s="27">
        <v>132666667</v>
      </c>
      <c r="O1844" s="27">
        <v>12977929</v>
      </c>
      <c r="P1844" s="37">
        <f>IF(I1844=0,0,H1844/I1844)</f>
        <v>0</v>
      </c>
    </row>
    <row r="1845">
      <c r="A1845" s="24" t="str">
        <v>2025-11</v>
      </c>
      <c r="B1845" s="24" t="str">
        <v>비교 반영</v>
      </c>
      <c r="C1845" s="24" t="str">
        <v>수원시 장안구</v>
      </c>
      <c r="D1845" s="24" t="str">
        <v>다가구 매매</v>
      </c>
      <c r="E1845" s="26">
        <v>5</v>
      </c>
      <c r="F1845" s="26">
        <v>5</v>
      </c>
      <c r="G1845" s="26">
        <v>0</v>
      </c>
      <c r="H1845" s="26">
        <v>0</v>
      </c>
      <c r="I1845" s="26">
        <f>G1845+H1845</f>
        <v>0</v>
      </c>
      <c r="J1845" s="26">
        <f>SUM(F1845:H1845)</f>
        <v>5</v>
      </c>
      <c r="K1845" s="26">
        <f>E1845-J1845</f>
        <v>0</v>
      </c>
      <c r="L1845" s="27">
        <v>3475000000</v>
      </c>
      <c r="M1845" s="45">
        <v>1361.42</v>
      </c>
      <c r="N1845" s="27">
        <v>695000000</v>
      </c>
      <c r="O1845" s="27">
        <v>8437957</v>
      </c>
      <c r="P1845" s="37">
        <f>IF(I1845=0,0,H1845/I1845)</f>
        <v>0</v>
      </c>
    </row>
    <row r="1846">
      <c r="A1846" s="24" t="str">
        <v>2025-11</v>
      </c>
      <c r="B1846" s="24" t="str">
        <v>비교 반영</v>
      </c>
      <c r="C1846" s="24" t="str">
        <v>수원시 장안구</v>
      </c>
      <c r="D1846" s="24" t="str">
        <v>다가구 전월세</v>
      </c>
      <c r="E1846" s="26">
        <v>400</v>
      </c>
      <c r="F1846" s="26">
        <v>0</v>
      </c>
      <c r="G1846" s="26">
        <v>76</v>
      </c>
      <c r="H1846" s="26">
        <v>324</v>
      </c>
      <c r="I1846" s="26">
        <f>G1846+H1846</f>
        <v>400</v>
      </c>
      <c r="J1846" s="26">
        <f>SUM(F1846:H1846)</f>
        <v>400</v>
      </c>
      <c r="K1846" s="26">
        <f>E1846-J1846</f>
        <v>0</v>
      </c>
      <c r="L1846" s="27">
        <v>12788090000</v>
      </c>
      <c r="M1846" s="45">
        <v>16299.64</v>
      </c>
      <c r="N1846" s="27">
        <v>31970225</v>
      </c>
      <c r="O1846" s="27">
        <v>2593596</v>
      </c>
      <c r="P1846" s="37">
        <f>IF(I1846=0,0,H1846/I1846)</f>
        <v>0.81</v>
      </c>
    </row>
    <row r="1847">
      <c r="A1847" s="24" t="str">
        <v>2025-11</v>
      </c>
      <c r="B1847" s="24" t="str">
        <v>비교 반영</v>
      </c>
      <c r="C1847" s="24" t="str">
        <v>수원시 장안구</v>
      </c>
      <c r="D1847" s="24" t="str">
        <v>다세대 매매</v>
      </c>
      <c r="E1847" s="26">
        <v>32</v>
      </c>
      <c r="F1847" s="26">
        <v>32</v>
      </c>
      <c r="G1847" s="26">
        <v>0</v>
      </c>
      <c r="H1847" s="26">
        <v>0</v>
      </c>
      <c r="I1847" s="26">
        <f>G1847+H1847</f>
        <v>0</v>
      </c>
      <c r="J1847" s="26">
        <f>SUM(F1847:H1847)</f>
        <v>32</v>
      </c>
      <c r="K1847" s="26">
        <f>E1847-J1847</f>
        <v>0</v>
      </c>
      <c r="L1847" s="27">
        <v>5275500000</v>
      </c>
      <c r="M1847" s="45">
        <v>1654.095</v>
      </c>
      <c r="N1847" s="27">
        <v>164859375</v>
      </c>
      <c r="O1847" s="27">
        <v>10543330</v>
      </c>
      <c r="P1847" s="37">
        <f>IF(I1847=0,0,H1847/I1847)</f>
        <v>0</v>
      </c>
    </row>
    <row r="1848">
      <c r="A1848" s="24" t="str">
        <v>2025-11</v>
      </c>
      <c r="B1848" s="24" t="str">
        <v>비교 반영</v>
      </c>
      <c r="C1848" s="24" t="str">
        <v>수원시 장안구</v>
      </c>
      <c r="D1848" s="24" t="str">
        <v>다세대 전월세</v>
      </c>
      <c r="E1848" s="26">
        <v>276</v>
      </c>
      <c r="F1848" s="26">
        <v>0</v>
      </c>
      <c r="G1848" s="26">
        <v>72</v>
      </c>
      <c r="H1848" s="26">
        <v>204</v>
      </c>
      <c r="I1848" s="26">
        <f>G1848+H1848</f>
        <v>276</v>
      </c>
      <c r="J1848" s="26">
        <f>SUM(F1848:H1848)</f>
        <v>276</v>
      </c>
      <c r="K1848" s="26">
        <f>E1848-J1848</f>
        <v>0</v>
      </c>
      <c r="L1848" s="27">
        <v>11714720000</v>
      </c>
      <c r="M1848" s="45">
        <v>9178.076</v>
      </c>
      <c r="N1848" s="27">
        <v>42444638</v>
      </c>
      <c r="O1848" s="27">
        <v>4219441</v>
      </c>
      <c r="P1848" s="37">
        <f>IF(I1848=0,0,H1848/I1848)</f>
        <v>0.7391304347826086</v>
      </c>
    </row>
    <row r="1849">
      <c r="A1849" s="24" t="str">
        <v>2025-11</v>
      </c>
      <c r="B1849" s="24" t="str">
        <v>비교 반영</v>
      </c>
      <c r="C1849" s="24" t="str">
        <v>수원시 장안구</v>
      </c>
      <c r="D1849" s="24" t="str">
        <v>상가</v>
      </c>
      <c r="E1849" s="26">
        <v>10</v>
      </c>
      <c r="F1849" s="26">
        <v>10</v>
      </c>
      <c r="G1849" s="26">
        <v>0</v>
      </c>
      <c r="H1849" s="26">
        <v>0</v>
      </c>
      <c r="I1849" s="26">
        <f>G1849+H1849</f>
        <v>0</v>
      </c>
      <c r="J1849" s="26">
        <f>SUM(F1849:H1849)</f>
        <v>10</v>
      </c>
      <c r="K1849" s="26">
        <f>E1849-J1849</f>
        <v>0</v>
      </c>
      <c r="L1849" s="27">
        <v>6459310000</v>
      </c>
      <c r="M1849" s="45">
        <v>1471.58</v>
      </c>
      <c r="N1849" s="27">
        <v>645931000</v>
      </c>
      <c r="O1849" s="27">
        <v>14510316</v>
      </c>
      <c r="P1849" s="37">
        <f>IF(I1849=0,0,H1849/I1849)</f>
        <v>0</v>
      </c>
    </row>
    <row r="1850">
      <c r="A1850" s="24" t="str">
        <v>2025-11</v>
      </c>
      <c r="B1850" s="24" t="str">
        <v>비교 반영</v>
      </c>
      <c r="C1850" s="24" t="str">
        <v>수원시 장안구</v>
      </c>
      <c r="D1850" s="24" t="str">
        <v>아파트 매매</v>
      </c>
      <c r="E1850" s="26">
        <v>111</v>
      </c>
      <c r="F1850" s="26">
        <v>111</v>
      </c>
      <c r="G1850" s="26">
        <v>0</v>
      </c>
      <c r="H1850" s="26">
        <v>0</v>
      </c>
      <c r="I1850" s="26">
        <f>G1850+H1850</f>
        <v>0</v>
      </c>
      <c r="J1850" s="26">
        <f>SUM(F1850:H1850)</f>
        <v>111</v>
      </c>
      <c r="K1850" s="26">
        <f>E1850-J1850</f>
        <v>0</v>
      </c>
      <c r="L1850" s="27">
        <v>62273500000</v>
      </c>
      <c r="M1850" s="45">
        <v>8408.953</v>
      </c>
      <c r="N1850" s="27">
        <v>561022523</v>
      </c>
      <c r="O1850" s="27">
        <v>24481383</v>
      </c>
      <c r="P1850" s="37">
        <f>IF(I1850=0,0,H1850/I1850)</f>
        <v>0</v>
      </c>
    </row>
    <row r="1851">
      <c r="A1851" s="24" t="str">
        <v>2025-11</v>
      </c>
      <c r="B1851" s="24" t="str">
        <v>비교 반영</v>
      </c>
      <c r="C1851" s="24" t="str">
        <v>수원시 장안구</v>
      </c>
      <c r="D1851" s="24" t="str">
        <v>아파트 전월세</v>
      </c>
      <c r="E1851" s="26">
        <v>417</v>
      </c>
      <c r="F1851" s="26">
        <v>0</v>
      </c>
      <c r="G1851" s="26">
        <v>283</v>
      </c>
      <c r="H1851" s="26">
        <v>134</v>
      </c>
      <c r="I1851" s="26">
        <f>G1851+H1851</f>
        <v>417</v>
      </c>
      <c r="J1851" s="26">
        <f>SUM(F1851:H1851)</f>
        <v>417</v>
      </c>
      <c r="K1851" s="26">
        <f>E1851-J1851</f>
        <v>0</v>
      </c>
      <c r="L1851" s="27">
        <v>112406340000</v>
      </c>
      <c r="M1851" s="45">
        <v>30262.478</v>
      </c>
      <c r="N1851" s="27">
        <v>269559568</v>
      </c>
      <c r="O1851" s="27">
        <v>12278941</v>
      </c>
      <c r="P1851" s="37">
        <f>IF(I1851=0,0,H1851/I1851)</f>
        <v>0.3213429256594724</v>
      </c>
    </row>
    <row r="1852">
      <c r="A1852" s="24" t="str">
        <v>2025-11</v>
      </c>
      <c r="B1852" s="24" t="str">
        <v>비교 반영</v>
      </c>
      <c r="C1852" s="24" t="str">
        <v>수원시 장안구</v>
      </c>
      <c r="D1852" s="24" t="str">
        <v>오피스텔 매매</v>
      </c>
      <c r="E1852" s="26">
        <v>8</v>
      </c>
      <c r="F1852" s="26">
        <v>8</v>
      </c>
      <c r="G1852" s="26">
        <v>0</v>
      </c>
      <c r="H1852" s="26">
        <v>0</v>
      </c>
      <c r="I1852" s="26">
        <f>G1852+H1852</f>
        <v>0</v>
      </c>
      <c r="J1852" s="26">
        <f>SUM(F1852:H1852)</f>
        <v>8</v>
      </c>
      <c r="K1852" s="26">
        <f>E1852-J1852</f>
        <v>0</v>
      </c>
      <c r="L1852" s="27">
        <v>3052500000</v>
      </c>
      <c r="M1852" s="45">
        <v>505.748</v>
      </c>
      <c r="N1852" s="27">
        <v>381562500</v>
      </c>
      <c r="O1852" s="27">
        <v>19952444</v>
      </c>
      <c r="P1852" s="37">
        <f>IF(I1852=0,0,H1852/I1852)</f>
        <v>0</v>
      </c>
    </row>
    <row r="1853">
      <c r="A1853" s="24" t="str">
        <v>2025-11</v>
      </c>
      <c r="B1853" s="24" t="str">
        <v>비교 반영</v>
      </c>
      <c r="C1853" s="24" t="str">
        <v>수원시 장안구</v>
      </c>
      <c r="D1853" s="24" t="str">
        <v>오피스텔 전월세</v>
      </c>
      <c r="E1853" s="26">
        <v>48</v>
      </c>
      <c r="F1853" s="26">
        <v>0</v>
      </c>
      <c r="G1853" s="26">
        <v>28</v>
      </c>
      <c r="H1853" s="26">
        <v>20</v>
      </c>
      <c r="I1853" s="26">
        <f>G1853+H1853</f>
        <v>48</v>
      </c>
      <c r="J1853" s="26">
        <f>SUM(F1853:H1853)</f>
        <v>48</v>
      </c>
      <c r="K1853" s="26">
        <f>E1853-J1853</f>
        <v>0</v>
      </c>
      <c r="L1853" s="27">
        <v>8527100000</v>
      </c>
      <c r="M1853" s="45">
        <v>2685.07</v>
      </c>
      <c r="N1853" s="27">
        <v>177647917</v>
      </c>
      <c r="O1853" s="27">
        <v>10498333</v>
      </c>
      <c r="P1853" s="37">
        <f>IF(I1853=0,0,H1853/I1853)</f>
        <v>0.4166666666666667</v>
      </c>
    </row>
    <row r="1854">
      <c r="A1854" s="24" t="str">
        <v>2025-11</v>
      </c>
      <c r="B1854" s="24" t="str">
        <v>비교 반영</v>
      </c>
      <c r="C1854" s="24" t="str">
        <v>수원시 장안구</v>
      </c>
      <c r="D1854" s="24" t="str">
        <v>토지</v>
      </c>
      <c r="E1854" s="26">
        <v>24</v>
      </c>
      <c r="F1854" s="26">
        <v>24</v>
      </c>
      <c r="G1854" s="26">
        <v>0</v>
      </c>
      <c r="H1854" s="26">
        <v>0</v>
      </c>
      <c r="I1854" s="26">
        <f>G1854+H1854</f>
        <v>0</v>
      </c>
      <c r="J1854" s="26">
        <f>SUM(F1854:H1854)</f>
        <v>24</v>
      </c>
      <c r="K1854" s="26">
        <f>E1854-J1854</f>
        <v>0</v>
      </c>
      <c r="L1854" s="27">
        <v>2526540000</v>
      </c>
      <c r="M1854" s="45">
        <v>3297.8</v>
      </c>
      <c r="N1854" s="27">
        <v>105272500</v>
      </c>
      <c r="O1854" s="27">
        <v>2532658</v>
      </c>
      <c r="P1854" s="37">
        <f>IF(I1854=0,0,H1854/I1854)</f>
        <v>0</v>
      </c>
    </row>
    <row r="1855">
      <c r="A1855" s="24" t="str">
        <v>2025-11</v>
      </c>
      <c r="B1855" s="24" t="str">
        <v>비교 반영</v>
      </c>
      <c r="C1855" s="24" t="str">
        <v>수원시 팔달구</v>
      </c>
      <c r="D1855" s="24" t="str">
        <v>공장창고</v>
      </c>
      <c r="E1855" s="26">
        <v>3</v>
      </c>
      <c r="F1855" s="26">
        <v>3</v>
      </c>
      <c r="G1855" s="26">
        <v>0</v>
      </c>
      <c r="H1855" s="26">
        <v>0</v>
      </c>
      <c r="I1855" s="26">
        <f>G1855+H1855</f>
        <v>0</v>
      </c>
      <c r="J1855" s="26">
        <f>SUM(F1855:H1855)</f>
        <v>3</v>
      </c>
      <c r="K1855" s="26">
        <f>E1855-J1855</f>
        <v>0</v>
      </c>
      <c r="L1855" s="27">
        <v>450010000</v>
      </c>
      <c r="M1855" s="45">
        <v>389.04</v>
      </c>
      <c r="N1855" s="27">
        <v>150003333</v>
      </c>
      <c r="O1855" s="27">
        <v>3823865</v>
      </c>
      <c r="P1855" s="37">
        <f>IF(I1855=0,0,H1855/I1855)</f>
        <v>0</v>
      </c>
    </row>
    <row r="1856">
      <c r="A1856" s="24" t="str">
        <v>2025-11</v>
      </c>
      <c r="B1856" s="24" t="str">
        <v>비교 반영</v>
      </c>
      <c r="C1856" s="24" t="str">
        <v>수원시 팔달구</v>
      </c>
      <c r="D1856" s="24" t="str">
        <v>다가구 매매</v>
      </c>
      <c r="E1856" s="26">
        <v>3</v>
      </c>
      <c r="F1856" s="26">
        <v>3</v>
      </c>
      <c r="G1856" s="26">
        <v>0</v>
      </c>
      <c r="H1856" s="26">
        <v>0</v>
      </c>
      <c r="I1856" s="26">
        <f>G1856+H1856</f>
        <v>0</v>
      </c>
      <c r="J1856" s="26">
        <f>SUM(F1856:H1856)</f>
        <v>3</v>
      </c>
      <c r="K1856" s="26">
        <f>E1856-J1856</f>
        <v>0</v>
      </c>
      <c r="L1856" s="27">
        <v>1410000000</v>
      </c>
      <c r="M1856" s="45">
        <v>395.86</v>
      </c>
      <c r="N1856" s="27">
        <v>470000000</v>
      </c>
      <c r="O1856" s="27">
        <v>11774761</v>
      </c>
      <c r="P1856" s="37">
        <f>IF(I1856=0,0,H1856/I1856)</f>
        <v>0</v>
      </c>
    </row>
    <row r="1857">
      <c r="A1857" s="24" t="str">
        <v>2025-11</v>
      </c>
      <c r="B1857" s="24" t="str">
        <v>비교 반영</v>
      </c>
      <c r="C1857" s="24" t="str">
        <v>수원시 팔달구</v>
      </c>
      <c r="D1857" s="24" t="str">
        <v>다가구 전월세</v>
      </c>
      <c r="E1857" s="26">
        <v>241</v>
      </c>
      <c r="F1857" s="26">
        <v>0</v>
      </c>
      <c r="G1857" s="26">
        <v>44</v>
      </c>
      <c r="H1857" s="26">
        <v>197</v>
      </c>
      <c r="I1857" s="26">
        <f>G1857+H1857</f>
        <v>241</v>
      </c>
      <c r="J1857" s="26">
        <f>SUM(F1857:H1857)</f>
        <v>241</v>
      </c>
      <c r="K1857" s="26">
        <f>E1857-J1857</f>
        <v>0</v>
      </c>
      <c r="L1857" s="27">
        <v>7045600000</v>
      </c>
      <c r="M1857" s="45">
        <v>9752.374</v>
      </c>
      <c r="N1857" s="27">
        <v>29234855</v>
      </c>
      <c r="O1857" s="27">
        <v>2388263</v>
      </c>
      <c r="P1857" s="37">
        <f>IF(I1857=0,0,H1857/I1857)</f>
        <v>0.8174273858921162</v>
      </c>
    </row>
    <row r="1858">
      <c r="A1858" s="24" t="str">
        <v>2025-11</v>
      </c>
      <c r="B1858" s="24" t="str">
        <v>비교 반영</v>
      </c>
      <c r="C1858" s="24" t="str">
        <v>수원시 팔달구</v>
      </c>
      <c r="D1858" s="24" t="str">
        <v>다세대 매매</v>
      </c>
      <c r="E1858" s="26">
        <v>44</v>
      </c>
      <c r="F1858" s="26">
        <v>44</v>
      </c>
      <c r="G1858" s="26">
        <v>0</v>
      </c>
      <c r="H1858" s="26">
        <v>0</v>
      </c>
      <c r="I1858" s="26">
        <f>G1858+H1858</f>
        <v>0</v>
      </c>
      <c r="J1858" s="26">
        <f>SUM(F1858:H1858)</f>
        <v>44</v>
      </c>
      <c r="K1858" s="26">
        <f>E1858-J1858</f>
        <v>0</v>
      </c>
      <c r="L1858" s="27">
        <v>11378000000</v>
      </c>
      <c r="M1858" s="45">
        <v>2191.8</v>
      </c>
      <c r="N1858" s="27">
        <v>258590909</v>
      </c>
      <c r="O1858" s="27">
        <v>17160882</v>
      </c>
      <c r="P1858" s="37">
        <f>IF(I1858=0,0,H1858/I1858)</f>
        <v>0</v>
      </c>
    </row>
    <row r="1859">
      <c r="A1859" s="24" t="str">
        <v>2025-11</v>
      </c>
      <c r="B1859" s="24" t="str">
        <v>비교 반영</v>
      </c>
      <c r="C1859" s="24" t="str">
        <v>수원시 팔달구</v>
      </c>
      <c r="D1859" s="24" t="str">
        <v>다세대 전월세</v>
      </c>
      <c r="E1859" s="26">
        <v>183</v>
      </c>
      <c r="F1859" s="26">
        <v>0</v>
      </c>
      <c r="G1859" s="26">
        <v>51</v>
      </c>
      <c r="H1859" s="26">
        <v>132</v>
      </c>
      <c r="I1859" s="26">
        <f>G1859+H1859</f>
        <v>183</v>
      </c>
      <c r="J1859" s="26">
        <f>SUM(F1859:H1859)</f>
        <v>183</v>
      </c>
      <c r="K1859" s="26">
        <f>E1859-J1859</f>
        <v>0</v>
      </c>
      <c r="L1859" s="27">
        <v>12195240000</v>
      </c>
      <c r="M1859" s="45">
        <v>6448.363</v>
      </c>
      <c r="N1859" s="27">
        <v>66640656</v>
      </c>
      <c r="O1859" s="27">
        <v>6251950</v>
      </c>
      <c r="P1859" s="37">
        <f>IF(I1859=0,0,H1859/I1859)</f>
        <v>0.7213114754098361</v>
      </c>
    </row>
    <row r="1860">
      <c r="A1860" s="24" t="str">
        <v>2025-11</v>
      </c>
      <c r="B1860" s="24" t="str">
        <v>비교 반영</v>
      </c>
      <c r="C1860" s="24" t="str">
        <v>수원시 팔달구</v>
      </c>
      <c r="D1860" s="24" t="str">
        <v>분양권</v>
      </c>
      <c r="E1860" s="26">
        <v>2</v>
      </c>
      <c r="F1860" s="26">
        <v>2</v>
      </c>
      <c r="G1860" s="26">
        <v>0</v>
      </c>
      <c r="H1860" s="26">
        <v>0</v>
      </c>
      <c r="I1860" s="26">
        <f>G1860+H1860</f>
        <v>0</v>
      </c>
      <c r="J1860" s="26">
        <f>SUM(F1860:H1860)</f>
        <v>2</v>
      </c>
      <c r="K1860" s="26">
        <f>E1860-J1860</f>
        <v>0</v>
      </c>
      <c r="L1860" s="27">
        <v>951960000</v>
      </c>
      <c r="M1860" s="45">
        <v>134.774</v>
      </c>
      <c r="N1860" s="27">
        <v>475980000</v>
      </c>
      <c r="O1860" s="27">
        <v>23350016</v>
      </c>
      <c r="P1860" s="37">
        <f>IF(I1860=0,0,H1860/I1860)</f>
        <v>0</v>
      </c>
    </row>
    <row r="1861">
      <c r="A1861" s="24" t="str">
        <v>2025-11</v>
      </c>
      <c r="B1861" s="24" t="str">
        <v>비교 반영</v>
      </c>
      <c r="C1861" s="24" t="str">
        <v>수원시 팔달구</v>
      </c>
      <c r="D1861" s="24" t="str">
        <v>상가</v>
      </c>
      <c r="E1861" s="26">
        <v>17</v>
      </c>
      <c r="F1861" s="26">
        <v>17</v>
      </c>
      <c r="G1861" s="26">
        <v>0</v>
      </c>
      <c r="H1861" s="26">
        <v>0</v>
      </c>
      <c r="I1861" s="26">
        <f>G1861+H1861</f>
        <v>0</v>
      </c>
      <c r="J1861" s="26">
        <f>SUM(F1861:H1861)</f>
        <v>17</v>
      </c>
      <c r="K1861" s="26">
        <f>E1861-J1861</f>
        <v>0</v>
      </c>
      <c r="L1861" s="27">
        <v>11275420000</v>
      </c>
      <c r="M1861" s="45">
        <v>3665.29</v>
      </c>
      <c r="N1861" s="27">
        <v>663260000</v>
      </c>
      <c r="O1861" s="27">
        <v>10169486</v>
      </c>
      <c r="P1861" s="37">
        <f>IF(I1861=0,0,H1861/I1861)</f>
        <v>0</v>
      </c>
    </row>
    <row r="1862">
      <c r="A1862" s="24" t="str">
        <v>2025-11</v>
      </c>
      <c r="B1862" s="24" t="str">
        <v>비교 반영</v>
      </c>
      <c r="C1862" s="24" t="str">
        <v>수원시 팔달구</v>
      </c>
      <c r="D1862" s="24" t="str">
        <v>아파트 매매</v>
      </c>
      <c r="E1862" s="26">
        <v>118</v>
      </c>
      <c r="F1862" s="26">
        <v>118</v>
      </c>
      <c r="G1862" s="26">
        <v>0</v>
      </c>
      <c r="H1862" s="26">
        <v>0</v>
      </c>
      <c r="I1862" s="26">
        <f>G1862+H1862</f>
        <v>0</v>
      </c>
      <c r="J1862" s="26">
        <f>SUM(F1862:H1862)</f>
        <v>118</v>
      </c>
      <c r="K1862" s="26">
        <f>E1862-J1862</f>
        <v>0</v>
      </c>
      <c r="L1862" s="27">
        <v>68512000000</v>
      </c>
      <c r="M1862" s="45">
        <v>7795.045</v>
      </c>
      <c r="N1862" s="27">
        <v>580610169</v>
      </c>
      <c r="O1862" s="27">
        <v>29055117</v>
      </c>
      <c r="P1862" s="37">
        <f>IF(I1862=0,0,H1862/I1862)</f>
        <v>0</v>
      </c>
    </row>
    <row r="1863">
      <c r="A1863" s="24" t="str">
        <v>2025-11</v>
      </c>
      <c r="B1863" s="24" t="str">
        <v>비교 반영</v>
      </c>
      <c r="C1863" s="24" t="str">
        <v>수원시 팔달구</v>
      </c>
      <c r="D1863" s="24" t="str">
        <v>아파트 전월세</v>
      </c>
      <c r="E1863" s="26">
        <v>367</v>
      </c>
      <c r="F1863" s="26">
        <v>0</v>
      </c>
      <c r="G1863" s="26">
        <v>196</v>
      </c>
      <c r="H1863" s="26">
        <v>171</v>
      </c>
      <c r="I1863" s="26">
        <f>G1863+H1863</f>
        <v>367</v>
      </c>
      <c r="J1863" s="26">
        <f>SUM(F1863:H1863)</f>
        <v>367</v>
      </c>
      <c r="K1863" s="26">
        <f>E1863-J1863</f>
        <v>0</v>
      </c>
      <c r="L1863" s="27">
        <v>78142620000</v>
      </c>
      <c r="M1863" s="45">
        <v>22270.631</v>
      </c>
      <c r="N1863" s="27">
        <v>212922670</v>
      </c>
      <c r="O1863" s="27">
        <v>11599254</v>
      </c>
      <c r="P1863" s="37">
        <f>IF(I1863=0,0,H1863/I1863)</f>
        <v>0.4659400544959128</v>
      </c>
    </row>
    <row r="1864">
      <c r="A1864" s="24" t="str">
        <v>2025-11</v>
      </c>
      <c r="B1864" s="24" t="str">
        <v>비교 반영</v>
      </c>
      <c r="C1864" s="24" t="str">
        <v>수원시 팔달구</v>
      </c>
      <c r="D1864" s="24" t="str">
        <v>오피스텔 매매</v>
      </c>
      <c r="E1864" s="26">
        <v>13</v>
      </c>
      <c r="F1864" s="26">
        <v>13</v>
      </c>
      <c r="G1864" s="26">
        <v>0</v>
      </c>
      <c r="H1864" s="26">
        <v>0</v>
      </c>
      <c r="I1864" s="26">
        <f>G1864+H1864</f>
        <v>0</v>
      </c>
      <c r="J1864" s="26">
        <f>SUM(F1864:H1864)</f>
        <v>13</v>
      </c>
      <c r="K1864" s="26">
        <f>E1864-J1864</f>
        <v>0</v>
      </c>
      <c r="L1864" s="27">
        <v>1967000000</v>
      </c>
      <c r="M1864" s="45">
        <v>662.004</v>
      </c>
      <c r="N1864" s="27">
        <v>151307692</v>
      </c>
      <c r="O1864" s="27">
        <v>9822417</v>
      </c>
      <c r="P1864" s="37">
        <f>IF(I1864=0,0,H1864/I1864)</f>
        <v>0</v>
      </c>
    </row>
    <row r="1865">
      <c r="A1865" s="24" t="str">
        <v>2025-11</v>
      </c>
      <c r="B1865" s="24" t="str">
        <v>비교 반영</v>
      </c>
      <c r="C1865" s="24" t="str">
        <v>수원시 팔달구</v>
      </c>
      <c r="D1865" s="24" t="str">
        <v>오피스텔 전월세</v>
      </c>
      <c r="E1865" s="26">
        <v>115</v>
      </c>
      <c r="F1865" s="26">
        <v>0</v>
      </c>
      <c r="G1865" s="26">
        <v>35</v>
      </c>
      <c r="H1865" s="26">
        <v>80</v>
      </c>
      <c r="I1865" s="26">
        <f>G1865+H1865</f>
        <v>115</v>
      </c>
      <c r="J1865" s="26">
        <f>SUM(F1865:H1865)</f>
        <v>115</v>
      </c>
      <c r="K1865" s="26">
        <f>E1865-J1865</f>
        <v>0</v>
      </c>
      <c r="L1865" s="27">
        <v>7986500000</v>
      </c>
      <c r="M1865" s="45">
        <v>5020.12</v>
      </c>
      <c r="N1865" s="27">
        <v>69447826</v>
      </c>
      <c r="O1865" s="27">
        <v>5259167</v>
      </c>
      <c r="P1865" s="37">
        <f>IF(I1865=0,0,H1865/I1865)</f>
        <v>0.6956521739130435</v>
      </c>
    </row>
    <row r="1866">
      <c r="A1866" s="24" t="str">
        <v>2025-11</v>
      </c>
      <c r="B1866" s="24" t="str">
        <v>비교 반영</v>
      </c>
      <c r="C1866" s="24" t="str">
        <v>수원시 팔달구</v>
      </c>
      <c r="D1866" s="24" t="str">
        <v>토지</v>
      </c>
      <c r="E1866" s="26">
        <v>7</v>
      </c>
      <c r="F1866" s="26">
        <v>7</v>
      </c>
      <c r="G1866" s="26">
        <v>0</v>
      </c>
      <c r="H1866" s="26">
        <v>0</v>
      </c>
      <c r="I1866" s="26">
        <f>G1866+H1866</f>
        <v>0</v>
      </c>
      <c r="J1866" s="26">
        <f>SUM(F1866:H1866)</f>
        <v>7</v>
      </c>
      <c r="K1866" s="26">
        <f>E1866-J1866</f>
        <v>0</v>
      </c>
      <c r="L1866" s="27">
        <v>9376660000</v>
      </c>
      <c r="M1866" s="45">
        <v>1620.5</v>
      </c>
      <c r="N1866" s="27">
        <v>1339522857</v>
      </c>
      <c r="O1866" s="27">
        <v>19128184</v>
      </c>
      <c r="P1866" s="37">
        <f>IF(I1866=0,0,H1866/I1866)</f>
        <v>0</v>
      </c>
    </row>
    <row r="1867">
      <c r="A1867" s="24" t="str">
        <v>2025-11</v>
      </c>
      <c r="B1867" s="24" t="str">
        <v>비교 반영</v>
      </c>
      <c r="C1867" s="24" t="str">
        <v>시흥시</v>
      </c>
      <c r="D1867" s="24" t="str">
        <v>공장창고</v>
      </c>
      <c r="E1867" s="26">
        <v>14</v>
      </c>
      <c r="F1867" s="26">
        <v>14</v>
      </c>
      <c r="G1867" s="26">
        <v>0</v>
      </c>
      <c r="H1867" s="26">
        <v>0</v>
      </c>
      <c r="I1867" s="26">
        <f>G1867+H1867</f>
        <v>0</v>
      </c>
      <c r="J1867" s="26">
        <f>SUM(F1867:H1867)</f>
        <v>14</v>
      </c>
      <c r="K1867" s="26">
        <f>E1867-J1867</f>
        <v>0</v>
      </c>
      <c r="L1867" s="27">
        <v>53124000000</v>
      </c>
      <c r="M1867" s="45">
        <v>21501.75</v>
      </c>
      <c r="N1867" s="27">
        <v>3794571429</v>
      </c>
      <c r="O1867" s="27">
        <v>8167546</v>
      </c>
      <c r="P1867" s="37">
        <f>IF(I1867=0,0,H1867/I1867)</f>
        <v>0</v>
      </c>
    </row>
    <row r="1868">
      <c r="A1868" s="24" t="str">
        <v>2025-11</v>
      </c>
      <c r="B1868" s="24" t="str">
        <v>비교 반영</v>
      </c>
      <c r="C1868" s="24" t="str">
        <v>시흥시</v>
      </c>
      <c r="D1868" s="24" t="str">
        <v>다가구 매매</v>
      </c>
      <c r="E1868" s="26">
        <v>4</v>
      </c>
      <c r="F1868" s="26">
        <v>4</v>
      </c>
      <c r="G1868" s="26">
        <v>0</v>
      </c>
      <c r="H1868" s="26">
        <v>0</v>
      </c>
      <c r="I1868" s="26">
        <f>G1868+H1868</f>
        <v>0</v>
      </c>
      <c r="J1868" s="26">
        <f>SUM(F1868:H1868)</f>
        <v>4</v>
      </c>
      <c r="K1868" s="26">
        <f>E1868-J1868</f>
        <v>0</v>
      </c>
      <c r="L1868" s="27">
        <v>2971790000</v>
      </c>
      <c r="M1868" s="45">
        <v>1381.08</v>
      </c>
      <c r="N1868" s="27">
        <v>742947500</v>
      </c>
      <c r="O1868" s="27">
        <v>7113345</v>
      </c>
      <c r="P1868" s="37">
        <f>IF(I1868=0,0,H1868/I1868)</f>
        <v>0</v>
      </c>
    </row>
    <row r="1869">
      <c r="A1869" s="24" t="str">
        <v>2025-11</v>
      </c>
      <c r="B1869" s="24" t="str">
        <v>비교 반영</v>
      </c>
      <c r="C1869" s="24" t="str">
        <v>시흥시</v>
      </c>
      <c r="D1869" s="24" t="str">
        <v>다가구 전월세</v>
      </c>
      <c r="E1869" s="26">
        <v>170</v>
      </c>
      <c r="F1869" s="26">
        <v>0</v>
      </c>
      <c r="G1869" s="26">
        <v>29</v>
      </c>
      <c r="H1869" s="26">
        <v>141</v>
      </c>
      <c r="I1869" s="26">
        <f>G1869+H1869</f>
        <v>170</v>
      </c>
      <c r="J1869" s="26">
        <f>SUM(F1869:H1869)</f>
        <v>170</v>
      </c>
      <c r="K1869" s="26">
        <f>E1869-J1869</f>
        <v>0</v>
      </c>
      <c r="L1869" s="27">
        <v>4576800000</v>
      </c>
      <c r="M1869" s="45">
        <v>7666.994</v>
      </c>
      <c r="N1869" s="27">
        <v>26922353</v>
      </c>
      <c r="O1869" s="27">
        <v>1973383</v>
      </c>
      <c r="P1869" s="37">
        <f>IF(I1869=0,0,H1869/I1869)</f>
        <v>0.8294117647058824</v>
      </c>
    </row>
    <row r="1870">
      <c r="A1870" s="24" t="str">
        <v>2025-11</v>
      </c>
      <c r="B1870" s="24" t="str">
        <v>비교 반영</v>
      </c>
      <c r="C1870" s="24" t="str">
        <v>시흥시</v>
      </c>
      <c r="D1870" s="24" t="str">
        <v>다세대 매매</v>
      </c>
      <c r="E1870" s="26">
        <v>43</v>
      </c>
      <c r="F1870" s="26">
        <v>43</v>
      </c>
      <c r="G1870" s="26">
        <v>0</v>
      </c>
      <c r="H1870" s="26">
        <v>0</v>
      </c>
      <c r="I1870" s="26">
        <f>G1870+H1870</f>
        <v>0</v>
      </c>
      <c r="J1870" s="26">
        <f>SUM(F1870:H1870)</f>
        <v>43</v>
      </c>
      <c r="K1870" s="26">
        <f>E1870-J1870</f>
        <v>0</v>
      </c>
      <c r="L1870" s="27">
        <v>5749800000</v>
      </c>
      <c r="M1870" s="45">
        <v>2038.065</v>
      </c>
      <c r="N1870" s="27">
        <v>133716279</v>
      </c>
      <c r="O1870" s="27">
        <v>9326299</v>
      </c>
      <c r="P1870" s="37">
        <f>IF(I1870=0,0,H1870/I1870)</f>
        <v>0</v>
      </c>
    </row>
    <row r="1871">
      <c r="A1871" s="24" t="str">
        <v>2025-11</v>
      </c>
      <c r="B1871" s="24" t="str">
        <v>비교 반영</v>
      </c>
      <c r="C1871" s="24" t="str">
        <v>시흥시</v>
      </c>
      <c r="D1871" s="24" t="str">
        <v>다세대 전월세</v>
      </c>
      <c r="E1871" s="26">
        <v>179</v>
      </c>
      <c r="F1871" s="26">
        <v>0</v>
      </c>
      <c r="G1871" s="26">
        <v>49</v>
      </c>
      <c r="H1871" s="26">
        <v>130</v>
      </c>
      <c r="I1871" s="26">
        <f>G1871+H1871</f>
        <v>179</v>
      </c>
      <c r="J1871" s="26">
        <f>SUM(F1871:H1871)</f>
        <v>179</v>
      </c>
      <c r="K1871" s="26">
        <f>E1871-J1871</f>
        <v>0</v>
      </c>
      <c r="L1871" s="27">
        <v>5439800000</v>
      </c>
      <c r="M1871" s="45">
        <v>6496.041</v>
      </c>
      <c r="N1871" s="27">
        <v>30389944</v>
      </c>
      <c r="O1871" s="27">
        <v>2768272</v>
      </c>
      <c r="P1871" s="37">
        <f>IF(I1871=0,0,H1871/I1871)</f>
        <v>0.7262569832402235</v>
      </c>
    </row>
    <row r="1872">
      <c r="A1872" s="24" t="str">
        <v>2025-11</v>
      </c>
      <c r="B1872" s="24" t="str">
        <v>비교 반영</v>
      </c>
      <c r="C1872" s="24" t="str">
        <v>시흥시</v>
      </c>
      <c r="D1872" s="24" t="str">
        <v>분양권</v>
      </c>
      <c r="E1872" s="26">
        <v>2</v>
      </c>
      <c r="F1872" s="26">
        <v>2</v>
      </c>
      <c r="G1872" s="26">
        <v>0</v>
      </c>
      <c r="H1872" s="26">
        <v>0</v>
      </c>
      <c r="I1872" s="26">
        <f>G1872+H1872</f>
        <v>0</v>
      </c>
      <c r="J1872" s="26">
        <f>SUM(F1872:H1872)</f>
        <v>2</v>
      </c>
      <c r="K1872" s="26">
        <f>E1872-J1872</f>
        <v>0</v>
      </c>
      <c r="L1872" s="27">
        <v>1434750000</v>
      </c>
      <c r="M1872" s="45">
        <v>169.776</v>
      </c>
      <c r="N1872" s="27">
        <v>717375000</v>
      </c>
      <c r="O1872" s="27">
        <v>27936664</v>
      </c>
      <c r="P1872" s="37">
        <f>IF(I1872=0,0,H1872/I1872)</f>
        <v>0</v>
      </c>
    </row>
    <row r="1873">
      <c r="A1873" s="24" t="str">
        <v>2025-11</v>
      </c>
      <c r="B1873" s="24" t="str">
        <v>비교 반영</v>
      </c>
      <c r="C1873" s="24" t="str">
        <v>시흥시</v>
      </c>
      <c r="D1873" s="24" t="str">
        <v>상가</v>
      </c>
      <c r="E1873" s="26">
        <v>52</v>
      </c>
      <c r="F1873" s="26">
        <v>52</v>
      </c>
      <c r="G1873" s="26">
        <v>0</v>
      </c>
      <c r="H1873" s="26">
        <v>0</v>
      </c>
      <c r="I1873" s="26">
        <f>G1873+H1873</f>
        <v>0</v>
      </c>
      <c r="J1873" s="26">
        <f>SUM(F1873:H1873)</f>
        <v>52</v>
      </c>
      <c r="K1873" s="26">
        <f>E1873-J1873</f>
        <v>0</v>
      </c>
      <c r="L1873" s="27">
        <v>23198130000</v>
      </c>
      <c r="M1873" s="45">
        <v>6182.2</v>
      </c>
      <c r="N1873" s="27">
        <v>446117885</v>
      </c>
      <c r="O1873" s="27">
        <v>12404650</v>
      </c>
      <c r="P1873" s="37">
        <f>IF(I1873=0,0,H1873/I1873)</f>
        <v>0</v>
      </c>
    </row>
    <row r="1874">
      <c r="A1874" s="24" t="str">
        <v>2025-11</v>
      </c>
      <c r="B1874" s="24" t="str">
        <v>비교 반영</v>
      </c>
      <c r="C1874" s="24" t="str">
        <v>시흥시</v>
      </c>
      <c r="D1874" s="24" t="str">
        <v>아파트 매매</v>
      </c>
      <c r="E1874" s="26">
        <v>508</v>
      </c>
      <c r="F1874" s="26">
        <v>508</v>
      </c>
      <c r="G1874" s="26">
        <v>0</v>
      </c>
      <c r="H1874" s="26">
        <v>0</v>
      </c>
      <c r="I1874" s="26">
        <f>G1874+H1874</f>
        <v>0</v>
      </c>
      <c r="J1874" s="26">
        <f>SUM(F1874:H1874)</f>
        <v>508</v>
      </c>
      <c r="K1874" s="26">
        <f>E1874-J1874</f>
        <v>0</v>
      </c>
      <c r="L1874" s="27">
        <v>208935080000</v>
      </c>
      <c r="M1874" s="45">
        <v>35900.15</v>
      </c>
      <c r="N1874" s="27">
        <v>411289528</v>
      </c>
      <c r="O1874" s="27">
        <v>19239320</v>
      </c>
      <c r="P1874" s="37">
        <f>IF(I1874=0,0,H1874/I1874)</f>
        <v>0</v>
      </c>
    </row>
    <row r="1875">
      <c r="A1875" s="24" t="str">
        <v>2025-11</v>
      </c>
      <c r="B1875" s="24" t="str">
        <v>비교 반영</v>
      </c>
      <c r="C1875" s="24" t="str">
        <v>시흥시</v>
      </c>
      <c r="D1875" s="24" t="str">
        <v>아파트 전월세</v>
      </c>
      <c r="E1875" s="26">
        <v>1030</v>
      </c>
      <c r="F1875" s="26">
        <v>0</v>
      </c>
      <c r="G1875" s="26">
        <v>450</v>
      </c>
      <c r="H1875" s="26">
        <v>580</v>
      </c>
      <c r="I1875" s="26">
        <f>G1875+H1875</f>
        <v>1030</v>
      </c>
      <c r="J1875" s="26">
        <f>SUM(F1875:H1875)</f>
        <v>1030</v>
      </c>
      <c r="K1875" s="26">
        <f>E1875-J1875</f>
        <v>0</v>
      </c>
      <c r="L1875" s="27">
        <v>155221070000</v>
      </c>
      <c r="M1875" s="45">
        <v>69310.909</v>
      </c>
      <c r="N1875" s="27">
        <v>150700068</v>
      </c>
      <c r="O1875" s="27">
        <v>7403272</v>
      </c>
      <c r="P1875" s="37">
        <f>IF(I1875=0,0,H1875/I1875)</f>
        <v>0.5631067961165048</v>
      </c>
    </row>
    <row r="1876">
      <c r="A1876" s="24" t="str">
        <v>2025-11</v>
      </c>
      <c r="B1876" s="24" t="str">
        <v>비교 반영</v>
      </c>
      <c r="C1876" s="24" t="str">
        <v>시흥시</v>
      </c>
      <c r="D1876" s="24" t="str">
        <v>오피스텔 매매</v>
      </c>
      <c r="E1876" s="26">
        <v>35</v>
      </c>
      <c r="F1876" s="26">
        <v>35</v>
      </c>
      <c r="G1876" s="26">
        <v>0</v>
      </c>
      <c r="H1876" s="26">
        <v>0</v>
      </c>
      <c r="I1876" s="26">
        <f>G1876+H1876</f>
        <v>0</v>
      </c>
      <c r="J1876" s="26">
        <f>SUM(F1876:H1876)</f>
        <v>35</v>
      </c>
      <c r="K1876" s="26">
        <f>E1876-J1876</f>
        <v>0</v>
      </c>
      <c r="L1876" s="27">
        <v>3745000000</v>
      </c>
      <c r="M1876" s="45">
        <v>1125.859</v>
      </c>
      <c r="N1876" s="27">
        <v>107000000</v>
      </c>
      <c r="O1876" s="27">
        <v>10996195</v>
      </c>
      <c r="P1876" s="37">
        <f>IF(I1876=0,0,H1876/I1876)</f>
        <v>0</v>
      </c>
    </row>
    <row r="1877">
      <c r="A1877" s="24" t="str">
        <v>2025-11</v>
      </c>
      <c r="B1877" s="24" t="str">
        <v>비교 반영</v>
      </c>
      <c r="C1877" s="24" t="str">
        <v>시흥시</v>
      </c>
      <c r="D1877" s="24" t="str">
        <v>오피스텔 전월세</v>
      </c>
      <c r="E1877" s="26">
        <v>308</v>
      </c>
      <c r="F1877" s="26">
        <v>0</v>
      </c>
      <c r="G1877" s="26">
        <v>89</v>
      </c>
      <c r="H1877" s="26">
        <v>219</v>
      </c>
      <c r="I1877" s="26">
        <f>G1877+H1877</f>
        <v>308</v>
      </c>
      <c r="J1877" s="26">
        <f>SUM(F1877:H1877)</f>
        <v>308</v>
      </c>
      <c r="K1877" s="26">
        <f>E1877-J1877</f>
        <v>0</v>
      </c>
      <c r="L1877" s="27">
        <v>12106610000</v>
      </c>
      <c r="M1877" s="45">
        <v>9368.8</v>
      </c>
      <c r="N1877" s="27">
        <v>39307175</v>
      </c>
      <c r="O1877" s="27">
        <v>4271822</v>
      </c>
      <c r="P1877" s="37">
        <f>IF(I1877=0,0,H1877/I1877)</f>
        <v>0.711038961038961</v>
      </c>
    </row>
    <row r="1878">
      <c r="A1878" s="24" t="str">
        <v>2025-11</v>
      </c>
      <c r="B1878" s="24" t="str">
        <v>비교 반영</v>
      </c>
      <c r="C1878" s="24" t="str">
        <v>시흥시</v>
      </c>
      <c r="D1878" s="24" t="str">
        <v>토지</v>
      </c>
      <c r="E1878" s="26">
        <v>103</v>
      </c>
      <c r="F1878" s="26">
        <v>103</v>
      </c>
      <c r="G1878" s="26">
        <v>0</v>
      </c>
      <c r="H1878" s="26">
        <v>0</v>
      </c>
      <c r="I1878" s="26">
        <f>G1878+H1878</f>
        <v>0</v>
      </c>
      <c r="J1878" s="26">
        <f>SUM(F1878:H1878)</f>
        <v>103</v>
      </c>
      <c r="K1878" s="26">
        <f>E1878-J1878</f>
        <v>0</v>
      </c>
      <c r="L1878" s="27">
        <v>35534580000</v>
      </c>
      <c r="M1878" s="45">
        <v>67037.76</v>
      </c>
      <c r="N1878" s="27">
        <v>344995922</v>
      </c>
      <c r="O1878" s="27">
        <v>1752291</v>
      </c>
      <c r="P1878" s="37">
        <f>IF(I1878=0,0,H1878/I1878)</f>
        <v>0</v>
      </c>
    </row>
    <row r="1879">
      <c r="A1879" s="24" t="str">
        <v>2025-11</v>
      </c>
      <c r="B1879" s="24" t="str">
        <v>비교 반영</v>
      </c>
      <c r="C1879" s="24" t="str">
        <v>안산시 단원구</v>
      </c>
      <c r="D1879" s="24" t="str">
        <v>공장창고</v>
      </c>
      <c r="E1879" s="26">
        <v>8</v>
      </c>
      <c r="F1879" s="26">
        <v>8</v>
      </c>
      <c r="G1879" s="26">
        <v>0</v>
      </c>
      <c r="H1879" s="26">
        <v>0</v>
      </c>
      <c r="I1879" s="26">
        <f>G1879+H1879</f>
        <v>0</v>
      </c>
      <c r="J1879" s="26">
        <f>SUM(F1879:H1879)</f>
        <v>8</v>
      </c>
      <c r="K1879" s="26">
        <f>E1879-J1879</f>
        <v>0</v>
      </c>
      <c r="L1879" s="27">
        <v>525230000000</v>
      </c>
      <c r="M1879" s="45">
        <v>244893.05</v>
      </c>
      <c r="N1879" s="27">
        <v>65653750000</v>
      </c>
      <c r="O1879" s="27">
        <v>7090023</v>
      </c>
      <c r="P1879" s="37">
        <f>IF(I1879=0,0,H1879/I1879)</f>
        <v>0</v>
      </c>
    </row>
    <row r="1880">
      <c r="A1880" s="24" t="str">
        <v>2025-11</v>
      </c>
      <c r="B1880" s="24" t="str">
        <v>비교 반영</v>
      </c>
      <c r="C1880" s="24" t="str">
        <v>안산시 단원구</v>
      </c>
      <c r="D1880" s="24" t="str">
        <v>다가구 매매</v>
      </c>
      <c r="E1880" s="26">
        <v>9</v>
      </c>
      <c r="F1880" s="26">
        <v>9</v>
      </c>
      <c r="G1880" s="26">
        <v>0</v>
      </c>
      <c r="H1880" s="26">
        <v>0</v>
      </c>
      <c r="I1880" s="26">
        <f>G1880+H1880</f>
        <v>0</v>
      </c>
      <c r="J1880" s="26">
        <f>SUM(F1880:H1880)</f>
        <v>9</v>
      </c>
      <c r="K1880" s="26">
        <f>E1880-J1880</f>
        <v>0</v>
      </c>
      <c r="L1880" s="27">
        <v>5237000000</v>
      </c>
      <c r="M1880" s="45">
        <v>1857.9</v>
      </c>
      <c r="N1880" s="27">
        <v>581888889</v>
      </c>
      <c r="O1880" s="27">
        <v>9318260</v>
      </c>
      <c r="P1880" s="37">
        <f>IF(I1880=0,0,H1880/I1880)</f>
        <v>0</v>
      </c>
    </row>
    <row r="1881">
      <c r="A1881" s="24" t="str">
        <v>2025-11</v>
      </c>
      <c r="B1881" s="24" t="str">
        <v>비교 반영</v>
      </c>
      <c r="C1881" s="24" t="str">
        <v>안산시 단원구</v>
      </c>
      <c r="D1881" s="24" t="str">
        <v>다가구 전월세</v>
      </c>
      <c r="E1881" s="26">
        <v>147</v>
      </c>
      <c r="F1881" s="26">
        <v>0</v>
      </c>
      <c r="G1881" s="26">
        <v>37</v>
      </c>
      <c r="H1881" s="26">
        <v>110</v>
      </c>
      <c r="I1881" s="26">
        <f>G1881+H1881</f>
        <v>147</v>
      </c>
      <c r="J1881" s="26">
        <f>SUM(F1881:H1881)</f>
        <v>147</v>
      </c>
      <c r="K1881" s="26">
        <f>E1881-J1881</f>
        <v>0</v>
      </c>
      <c r="L1881" s="27">
        <v>4822720000</v>
      </c>
      <c r="M1881" s="45">
        <v>7192.882</v>
      </c>
      <c r="N1881" s="27">
        <v>32807619</v>
      </c>
      <c r="O1881" s="27">
        <v>2216479</v>
      </c>
      <c r="P1881" s="37">
        <f>IF(I1881=0,0,H1881/I1881)</f>
        <v>0.7482993197278912</v>
      </c>
    </row>
    <row r="1882">
      <c r="A1882" s="24" t="str">
        <v>2025-11</v>
      </c>
      <c r="B1882" s="24" t="str">
        <v>비교 반영</v>
      </c>
      <c r="C1882" s="24" t="str">
        <v>안산시 단원구</v>
      </c>
      <c r="D1882" s="24" t="str">
        <v>다세대 매매</v>
      </c>
      <c r="E1882" s="26">
        <v>62</v>
      </c>
      <c r="F1882" s="26">
        <v>62</v>
      </c>
      <c r="G1882" s="26">
        <v>0</v>
      </c>
      <c r="H1882" s="26">
        <v>0</v>
      </c>
      <c r="I1882" s="26">
        <f>G1882+H1882</f>
        <v>0</v>
      </c>
      <c r="J1882" s="26">
        <f>SUM(F1882:H1882)</f>
        <v>62</v>
      </c>
      <c r="K1882" s="26">
        <f>E1882-J1882</f>
        <v>0</v>
      </c>
      <c r="L1882" s="27">
        <v>11145080000</v>
      </c>
      <c r="M1882" s="45">
        <v>3543.353</v>
      </c>
      <c r="N1882" s="27">
        <v>179759355</v>
      </c>
      <c r="O1882" s="27">
        <v>10397846</v>
      </c>
      <c r="P1882" s="37">
        <f>IF(I1882=0,0,H1882/I1882)</f>
        <v>0</v>
      </c>
    </row>
    <row r="1883">
      <c r="A1883" s="24" t="str">
        <v>2025-11</v>
      </c>
      <c r="B1883" s="24" t="str">
        <v>비교 반영</v>
      </c>
      <c r="C1883" s="24" t="str">
        <v>안산시 단원구</v>
      </c>
      <c r="D1883" s="24" t="str">
        <v>다세대 전월세</v>
      </c>
      <c r="E1883" s="26">
        <v>169</v>
      </c>
      <c r="F1883" s="26">
        <v>0</v>
      </c>
      <c r="G1883" s="26">
        <v>51</v>
      </c>
      <c r="H1883" s="26">
        <v>118</v>
      </c>
      <c r="I1883" s="26">
        <f>G1883+H1883</f>
        <v>169</v>
      </c>
      <c r="J1883" s="26">
        <f>SUM(F1883:H1883)</f>
        <v>169</v>
      </c>
      <c r="K1883" s="26">
        <f>E1883-J1883</f>
        <v>0</v>
      </c>
      <c r="L1883" s="27">
        <v>7270200000</v>
      </c>
      <c r="M1883" s="45">
        <v>7469.129</v>
      </c>
      <c r="N1883" s="27">
        <v>43018935</v>
      </c>
      <c r="O1883" s="27">
        <v>3217740</v>
      </c>
      <c r="P1883" s="37">
        <f>IF(I1883=0,0,H1883/I1883)</f>
        <v>0.6982248520710059</v>
      </c>
    </row>
    <row r="1884">
      <c r="A1884" s="24" t="str">
        <v>2025-11</v>
      </c>
      <c r="B1884" s="24" t="str">
        <v>비교 반영</v>
      </c>
      <c r="C1884" s="24" t="str">
        <v>안산시 단원구</v>
      </c>
      <c r="D1884" s="24" t="str">
        <v>분양권</v>
      </c>
      <c r="E1884" s="26">
        <v>2</v>
      </c>
      <c r="F1884" s="26">
        <v>2</v>
      </c>
      <c r="G1884" s="26">
        <v>0</v>
      </c>
      <c r="H1884" s="26">
        <v>0</v>
      </c>
      <c r="I1884" s="26">
        <f>G1884+H1884</f>
        <v>0</v>
      </c>
      <c r="J1884" s="26">
        <f>SUM(F1884:H1884)</f>
        <v>2</v>
      </c>
      <c r="K1884" s="26">
        <f>E1884-J1884</f>
        <v>0</v>
      </c>
      <c r="L1884" s="27">
        <v>1342800000</v>
      </c>
      <c r="M1884" s="45">
        <v>134.988</v>
      </c>
      <c r="N1884" s="27">
        <v>671400000</v>
      </c>
      <c r="O1884" s="27">
        <v>32884465</v>
      </c>
      <c r="P1884" s="37">
        <f>IF(I1884=0,0,H1884/I1884)</f>
        <v>0</v>
      </c>
    </row>
    <row r="1885">
      <c r="A1885" s="24" t="str">
        <v>2025-11</v>
      </c>
      <c r="B1885" s="24" t="str">
        <v>비교 반영</v>
      </c>
      <c r="C1885" s="24" t="str">
        <v>안산시 단원구</v>
      </c>
      <c r="D1885" s="24" t="str">
        <v>상가</v>
      </c>
      <c r="E1885" s="26">
        <v>51</v>
      </c>
      <c r="F1885" s="26">
        <v>51</v>
      </c>
      <c r="G1885" s="26">
        <v>0</v>
      </c>
      <c r="H1885" s="26">
        <v>0</v>
      </c>
      <c r="I1885" s="26">
        <f>G1885+H1885</f>
        <v>0</v>
      </c>
      <c r="J1885" s="26">
        <f>SUM(F1885:H1885)</f>
        <v>51</v>
      </c>
      <c r="K1885" s="26">
        <f>E1885-J1885</f>
        <v>0</v>
      </c>
      <c r="L1885" s="27">
        <v>10999450000</v>
      </c>
      <c r="M1885" s="45">
        <v>4166.61</v>
      </c>
      <c r="N1885" s="27">
        <v>215675490</v>
      </c>
      <c r="O1885" s="27">
        <v>8726955</v>
      </c>
      <c r="P1885" s="37">
        <f>IF(I1885=0,0,H1885/I1885)</f>
        <v>0</v>
      </c>
    </row>
    <row r="1886">
      <c r="A1886" s="24" t="str">
        <v>2025-11</v>
      </c>
      <c r="B1886" s="24" t="str">
        <v>비교 반영</v>
      </c>
      <c r="C1886" s="24" t="str">
        <v>안산시 단원구</v>
      </c>
      <c r="D1886" s="24" t="str">
        <v>아파트 매매</v>
      </c>
      <c r="E1886" s="26">
        <v>246</v>
      </c>
      <c r="F1886" s="26">
        <v>246</v>
      </c>
      <c r="G1886" s="26">
        <v>0</v>
      </c>
      <c r="H1886" s="26">
        <v>0</v>
      </c>
      <c r="I1886" s="26">
        <f>G1886+H1886</f>
        <v>0</v>
      </c>
      <c r="J1886" s="26">
        <f>SUM(F1886:H1886)</f>
        <v>246</v>
      </c>
      <c r="K1886" s="26">
        <f>E1886-J1886</f>
        <v>0</v>
      </c>
      <c r="L1886" s="27">
        <v>116524000000</v>
      </c>
      <c r="M1886" s="45">
        <v>16633.688</v>
      </c>
      <c r="N1886" s="27">
        <v>473674797</v>
      </c>
      <c r="O1886" s="27">
        <v>23158021</v>
      </c>
      <c r="P1886" s="37">
        <f>IF(I1886=0,0,H1886/I1886)</f>
        <v>0</v>
      </c>
    </row>
    <row r="1887">
      <c r="A1887" s="24" t="str">
        <v>2025-11</v>
      </c>
      <c r="B1887" s="24" t="str">
        <v>비교 반영</v>
      </c>
      <c r="C1887" s="24" t="str">
        <v>안산시 단원구</v>
      </c>
      <c r="D1887" s="24" t="str">
        <v>아파트 전월세</v>
      </c>
      <c r="E1887" s="26">
        <v>410</v>
      </c>
      <c r="F1887" s="26">
        <v>0</v>
      </c>
      <c r="G1887" s="26">
        <v>216</v>
      </c>
      <c r="H1887" s="26">
        <v>194</v>
      </c>
      <c r="I1887" s="26">
        <f>G1887+H1887</f>
        <v>410</v>
      </c>
      <c r="J1887" s="26">
        <f>SUM(F1887:H1887)</f>
        <v>410</v>
      </c>
      <c r="K1887" s="26">
        <f>E1887-J1887</f>
        <v>0</v>
      </c>
      <c r="L1887" s="27">
        <v>68952590000</v>
      </c>
      <c r="M1887" s="45">
        <v>25166.947</v>
      </c>
      <c r="N1887" s="27">
        <v>168177049</v>
      </c>
      <c r="O1887" s="27">
        <v>9057214</v>
      </c>
      <c r="P1887" s="37">
        <f>IF(I1887=0,0,H1887/I1887)</f>
        <v>0.47317073170731705</v>
      </c>
    </row>
    <row r="1888">
      <c r="A1888" s="24" t="str">
        <v>2025-11</v>
      </c>
      <c r="B1888" s="24" t="str">
        <v>비교 반영</v>
      </c>
      <c r="C1888" s="24" t="str">
        <v>안산시 단원구</v>
      </c>
      <c r="D1888" s="24" t="str">
        <v>오피스텔 매매</v>
      </c>
      <c r="E1888" s="26">
        <v>31</v>
      </c>
      <c r="F1888" s="26">
        <v>31</v>
      </c>
      <c r="G1888" s="26">
        <v>0</v>
      </c>
      <c r="H1888" s="26">
        <v>0</v>
      </c>
      <c r="I1888" s="26">
        <f>G1888+H1888</f>
        <v>0</v>
      </c>
      <c r="J1888" s="26">
        <f>SUM(F1888:H1888)</f>
        <v>31</v>
      </c>
      <c r="K1888" s="26">
        <f>E1888-J1888</f>
        <v>0</v>
      </c>
      <c r="L1888" s="27">
        <v>3093430000</v>
      </c>
      <c r="M1888" s="45">
        <v>957.603</v>
      </c>
      <c r="N1888" s="27">
        <v>99788065</v>
      </c>
      <c r="O1888" s="27">
        <v>10678971</v>
      </c>
      <c r="P1888" s="37">
        <f>IF(I1888=0,0,H1888/I1888)</f>
        <v>0</v>
      </c>
    </row>
    <row r="1889">
      <c r="A1889" s="24" t="str">
        <v>2025-11</v>
      </c>
      <c r="B1889" s="24" t="str">
        <v>비교 반영</v>
      </c>
      <c r="C1889" s="24" t="str">
        <v>안산시 단원구</v>
      </c>
      <c r="D1889" s="24" t="str">
        <v>오피스텔 전월세</v>
      </c>
      <c r="E1889" s="26">
        <v>317</v>
      </c>
      <c r="F1889" s="26">
        <v>0</v>
      </c>
      <c r="G1889" s="26">
        <v>70</v>
      </c>
      <c r="H1889" s="26">
        <v>247</v>
      </c>
      <c r="I1889" s="26">
        <f>G1889+H1889</f>
        <v>317</v>
      </c>
      <c r="J1889" s="26">
        <f>SUM(F1889:H1889)</f>
        <v>317</v>
      </c>
      <c r="K1889" s="26">
        <f>E1889-J1889</f>
        <v>0</v>
      </c>
      <c r="L1889" s="27">
        <v>11691120000</v>
      </c>
      <c r="M1889" s="45">
        <v>9571.7</v>
      </c>
      <c r="N1889" s="27">
        <v>36880505</v>
      </c>
      <c r="O1889" s="27">
        <v>4037771</v>
      </c>
      <c r="P1889" s="37">
        <f>IF(I1889=0,0,H1889/I1889)</f>
        <v>0.7791798107255521</v>
      </c>
    </row>
    <row r="1890">
      <c r="A1890" s="24" t="str">
        <v>2025-11</v>
      </c>
      <c r="B1890" s="24" t="str">
        <v>비교 반영</v>
      </c>
      <c r="C1890" s="24" t="str">
        <v>안산시 단원구</v>
      </c>
      <c r="D1890" s="24" t="str">
        <v>토지</v>
      </c>
      <c r="E1890" s="26">
        <v>138</v>
      </c>
      <c r="F1890" s="26">
        <v>138</v>
      </c>
      <c r="G1890" s="26">
        <v>0</v>
      </c>
      <c r="H1890" s="26">
        <v>0</v>
      </c>
      <c r="I1890" s="26">
        <f>G1890+H1890</f>
        <v>0</v>
      </c>
      <c r="J1890" s="26">
        <f>SUM(F1890:H1890)</f>
        <v>138</v>
      </c>
      <c r="K1890" s="26">
        <f>E1890-J1890</f>
        <v>0</v>
      </c>
      <c r="L1890" s="27">
        <v>21789980000</v>
      </c>
      <c r="M1890" s="45">
        <v>53944.34</v>
      </c>
      <c r="N1890" s="27">
        <v>157898406</v>
      </c>
      <c r="O1890" s="27">
        <v>1335321</v>
      </c>
      <c r="P1890" s="37">
        <f>IF(I1890=0,0,H1890/I1890)</f>
        <v>0</v>
      </c>
    </row>
    <row r="1891">
      <c r="A1891" s="24" t="str">
        <v>2025-11</v>
      </c>
      <c r="B1891" s="24" t="str">
        <v>비교 반영</v>
      </c>
      <c r="C1891" s="24" t="str">
        <v>안산시 상록구</v>
      </c>
      <c r="D1891" s="24" t="str">
        <v>공장창고</v>
      </c>
      <c r="E1891" s="26">
        <v>2</v>
      </c>
      <c r="F1891" s="26">
        <v>2</v>
      </c>
      <c r="G1891" s="26">
        <v>0</v>
      </c>
      <c r="H1891" s="26">
        <v>0</v>
      </c>
      <c r="I1891" s="26">
        <f>G1891+H1891</f>
        <v>0</v>
      </c>
      <c r="J1891" s="26">
        <f>SUM(F1891:H1891)</f>
        <v>2</v>
      </c>
      <c r="K1891" s="26">
        <f>E1891-J1891</f>
        <v>0</v>
      </c>
      <c r="L1891" s="27">
        <v>2954930000</v>
      </c>
      <c r="M1891" s="45">
        <v>980.05</v>
      </c>
      <c r="N1891" s="27">
        <v>1477465000</v>
      </c>
      <c r="O1891" s="27">
        <v>9967209</v>
      </c>
      <c r="P1891" s="37">
        <f>IF(I1891=0,0,H1891/I1891)</f>
        <v>0</v>
      </c>
    </row>
    <row r="1892">
      <c r="A1892" s="24" t="str">
        <v>2025-11</v>
      </c>
      <c r="B1892" s="24" t="str">
        <v>비교 반영</v>
      </c>
      <c r="C1892" s="24" t="str">
        <v>안산시 상록구</v>
      </c>
      <c r="D1892" s="24" t="str">
        <v>다가구 매매</v>
      </c>
      <c r="E1892" s="26">
        <v>12</v>
      </c>
      <c r="F1892" s="26">
        <v>12</v>
      </c>
      <c r="G1892" s="26">
        <v>0</v>
      </c>
      <c r="H1892" s="26">
        <v>0</v>
      </c>
      <c r="I1892" s="26">
        <f>G1892+H1892</f>
        <v>0</v>
      </c>
      <c r="J1892" s="26">
        <f>SUM(F1892:H1892)</f>
        <v>12</v>
      </c>
      <c r="K1892" s="26">
        <f>E1892-J1892</f>
        <v>0</v>
      </c>
      <c r="L1892" s="27">
        <v>8919250000</v>
      </c>
      <c r="M1892" s="45">
        <v>4551.36</v>
      </c>
      <c r="N1892" s="27">
        <v>743270833</v>
      </c>
      <c r="O1892" s="27">
        <v>6478310</v>
      </c>
      <c r="P1892" s="37">
        <f>IF(I1892=0,0,H1892/I1892)</f>
        <v>0</v>
      </c>
    </row>
    <row r="1893">
      <c r="A1893" s="24" t="str">
        <v>2025-11</v>
      </c>
      <c r="B1893" s="24" t="str">
        <v>비교 반영</v>
      </c>
      <c r="C1893" s="24" t="str">
        <v>안산시 상록구</v>
      </c>
      <c r="D1893" s="24" t="str">
        <v>다가구 전월세</v>
      </c>
      <c r="E1893" s="26">
        <v>406</v>
      </c>
      <c r="F1893" s="26">
        <v>0</v>
      </c>
      <c r="G1893" s="26">
        <v>66</v>
      </c>
      <c r="H1893" s="26">
        <v>340</v>
      </c>
      <c r="I1893" s="26">
        <f>G1893+H1893</f>
        <v>406</v>
      </c>
      <c r="J1893" s="26">
        <f>SUM(F1893:H1893)</f>
        <v>406</v>
      </c>
      <c r="K1893" s="26">
        <f>E1893-J1893</f>
        <v>0</v>
      </c>
      <c r="L1893" s="27">
        <v>9538580000</v>
      </c>
      <c r="M1893" s="45">
        <v>19614.506</v>
      </c>
      <c r="N1893" s="27">
        <v>23494039</v>
      </c>
      <c r="O1893" s="27">
        <v>1607611</v>
      </c>
      <c r="P1893" s="37">
        <f>IF(I1893=0,0,H1893/I1893)</f>
        <v>0.8374384236453202</v>
      </c>
    </row>
    <row r="1894">
      <c r="A1894" s="24" t="str">
        <v>2025-11</v>
      </c>
      <c r="B1894" s="24" t="str">
        <v>비교 반영</v>
      </c>
      <c r="C1894" s="24" t="str">
        <v>안산시 상록구</v>
      </c>
      <c r="D1894" s="24" t="str">
        <v>다세대 매매</v>
      </c>
      <c r="E1894" s="26">
        <v>188</v>
      </c>
      <c r="F1894" s="26">
        <v>188</v>
      </c>
      <c r="G1894" s="26">
        <v>0</v>
      </c>
      <c r="H1894" s="26">
        <v>0</v>
      </c>
      <c r="I1894" s="26">
        <f>G1894+H1894</f>
        <v>0</v>
      </c>
      <c r="J1894" s="26">
        <f>SUM(F1894:H1894)</f>
        <v>188</v>
      </c>
      <c r="K1894" s="26">
        <f>E1894-J1894</f>
        <v>0</v>
      </c>
      <c r="L1894" s="27">
        <v>24203000000</v>
      </c>
      <c r="M1894" s="45">
        <v>9747.437</v>
      </c>
      <c r="N1894" s="27">
        <v>128739362</v>
      </c>
      <c r="O1894" s="27">
        <v>8208303</v>
      </c>
      <c r="P1894" s="37">
        <f>IF(I1894=0,0,H1894/I1894)</f>
        <v>0</v>
      </c>
    </row>
    <row r="1895">
      <c r="A1895" s="24" t="str">
        <v>2025-11</v>
      </c>
      <c r="B1895" s="24" t="str">
        <v>비교 반영</v>
      </c>
      <c r="C1895" s="24" t="str">
        <v>안산시 상록구</v>
      </c>
      <c r="D1895" s="24" t="str">
        <v>다세대 전월세</v>
      </c>
      <c r="E1895" s="26">
        <v>319</v>
      </c>
      <c r="F1895" s="26">
        <v>0</v>
      </c>
      <c r="G1895" s="26">
        <v>73</v>
      </c>
      <c r="H1895" s="26">
        <v>246</v>
      </c>
      <c r="I1895" s="26">
        <f>G1895+H1895</f>
        <v>319</v>
      </c>
      <c r="J1895" s="26">
        <f>SUM(F1895:H1895)</f>
        <v>319</v>
      </c>
      <c r="K1895" s="26">
        <f>E1895-J1895</f>
        <v>0</v>
      </c>
      <c r="L1895" s="27">
        <v>12023140000</v>
      </c>
      <c r="M1895" s="45">
        <v>13504.926</v>
      </c>
      <c r="N1895" s="27">
        <v>37690094</v>
      </c>
      <c r="O1895" s="27">
        <v>2943068</v>
      </c>
      <c r="P1895" s="37">
        <f>IF(I1895=0,0,H1895/I1895)</f>
        <v>0.7711598746081505</v>
      </c>
    </row>
    <row r="1896">
      <c r="A1896" s="24" t="str">
        <v>2025-11</v>
      </c>
      <c r="B1896" s="24" t="str">
        <v>비교 반영</v>
      </c>
      <c r="C1896" s="24" t="str">
        <v>안산시 상록구</v>
      </c>
      <c r="D1896" s="24" t="str">
        <v>분양권</v>
      </c>
      <c r="E1896" s="26">
        <v>2</v>
      </c>
      <c r="F1896" s="26">
        <v>2</v>
      </c>
      <c r="G1896" s="26">
        <v>0</v>
      </c>
      <c r="H1896" s="26">
        <v>0</v>
      </c>
      <c r="I1896" s="26">
        <f>G1896+H1896</f>
        <v>0</v>
      </c>
      <c r="J1896" s="26">
        <f>SUM(F1896:H1896)</f>
        <v>2</v>
      </c>
      <c r="K1896" s="26">
        <f>E1896-J1896</f>
        <v>0</v>
      </c>
      <c r="L1896" s="27">
        <v>845000000</v>
      </c>
      <c r="M1896" s="45">
        <v>134.924</v>
      </c>
      <c r="N1896" s="27">
        <v>422500000</v>
      </c>
      <c r="O1896" s="27">
        <v>20703421</v>
      </c>
      <c r="P1896" s="37">
        <f>IF(I1896=0,0,H1896/I1896)</f>
        <v>0</v>
      </c>
    </row>
    <row r="1897">
      <c r="A1897" s="24" t="str">
        <v>2025-11</v>
      </c>
      <c r="B1897" s="24" t="str">
        <v>비교 반영</v>
      </c>
      <c r="C1897" s="24" t="str">
        <v>안산시 상록구</v>
      </c>
      <c r="D1897" s="24" t="str">
        <v>상가</v>
      </c>
      <c r="E1897" s="26">
        <v>15</v>
      </c>
      <c r="F1897" s="26">
        <v>15</v>
      </c>
      <c r="G1897" s="26">
        <v>0</v>
      </c>
      <c r="H1897" s="26">
        <v>0</v>
      </c>
      <c r="I1897" s="26">
        <f>G1897+H1897</f>
        <v>0</v>
      </c>
      <c r="J1897" s="26">
        <f>SUM(F1897:H1897)</f>
        <v>15</v>
      </c>
      <c r="K1897" s="26">
        <f>E1897-J1897</f>
        <v>0</v>
      </c>
      <c r="L1897" s="27">
        <v>8162670000</v>
      </c>
      <c r="M1897" s="45">
        <v>3005.68</v>
      </c>
      <c r="N1897" s="27">
        <v>544178000</v>
      </c>
      <c r="O1897" s="27">
        <v>8977680</v>
      </c>
      <c r="P1897" s="37">
        <f>IF(I1897=0,0,H1897/I1897)</f>
        <v>0</v>
      </c>
    </row>
    <row r="1898">
      <c r="A1898" s="24" t="str">
        <v>2025-11</v>
      </c>
      <c r="B1898" s="24" t="str">
        <v>비교 반영</v>
      </c>
      <c r="C1898" s="24" t="str">
        <v>안산시 상록구</v>
      </c>
      <c r="D1898" s="24" t="str">
        <v>아파트 매매</v>
      </c>
      <c r="E1898" s="26">
        <v>147</v>
      </c>
      <c r="F1898" s="26">
        <v>147</v>
      </c>
      <c r="G1898" s="26">
        <v>0</v>
      </c>
      <c r="H1898" s="26">
        <v>0</v>
      </c>
      <c r="I1898" s="26">
        <f>G1898+H1898</f>
        <v>0</v>
      </c>
      <c r="J1898" s="26">
        <f>SUM(F1898:H1898)</f>
        <v>147</v>
      </c>
      <c r="K1898" s="26">
        <f>E1898-J1898</f>
        <v>0</v>
      </c>
      <c r="L1898" s="27">
        <v>60188000000</v>
      </c>
      <c r="M1898" s="45">
        <v>11037.758</v>
      </c>
      <c r="N1898" s="27">
        <v>409442177</v>
      </c>
      <c r="O1898" s="27">
        <v>18026178</v>
      </c>
      <c r="P1898" s="37">
        <f>IF(I1898=0,0,H1898/I1898)</f>
        <v>0</v>
      </c>
    </row>
    <row r="1899">
      <c r="A1899" s="24" t="str">
        <v>2025-11</v>
      </c>
      <c r="B1899" s="24" t="str">
        <v>비교 반영</v>
      </c>
      <c r="C1899" s="24" t="str">
        <v>안산시 상록구</v>
      </c>
      <c r="D1899" s="24" t="str">
        <v>아파트 전월세</v>
      </c>
      <c r="E1899" s="26">
        <v>267</v>
      </c>
      <c r="F1899" s="26">
        <v>0</v>
      </c>
      <c r="G1899" s="26">
        <v>155</v>
      </c>
      <c r="H1899" s="26">
        <v>112</v>
      </c>
      <c r="I1899" s="26">
        <f>G1899+H1899</f>
        <v>267</v>
      </c>
      <c r="J1899" s="26">
        <f>SUM(F1899:H1899)</f>
        <v>267</v>
      </c>
      <c r="K1899" s="26">
        <f>E1899-J1899</f>
        <v>0</v>
      </c>
      <c r="L1899" s="27">
        <v>43199270000</v>
      </c>
      <c r="M1899" s="45">
        <v>17574.287</v>
      </c>
      <c r="N1899" s="27">
        <v>161795019</v>
      </c>
      <c r="O1899" s="27">
        <v>8125934</v>
      </c>
      <c r="P1899" s="37">
        <f>IF(I1899=0,0,H1899/I1899)</f>
        <v>0.41947565543071164</v>
      </c>
    </row>
    <row r="1900">
      <c r="A1900" s="24" t="str">
        <v>2025-11</v>
      </c>
      <c r="B1900" s="24" t="str">
        <v>비교 반영</v>
      </c>
      <c r="C1900" s="24" t="str">
        <v>안산시 상록구</v>
      </c>
      <c r="D1900" s="24" t="str">
        <v>오피스텔 매매</v>
      </c>
      <c r="E1900" s="26">
        <v>7</v>
      </c>
      <c r="F1900" s="26">
        <v>7</v>
      </c>
      <c r="G1900" s="26">
        <v>0</v>
      </c>
      <c r="H1900" s="26">
        <v>0</v>
      </c>
      <c r="I1900" s="26">
        <f>G1900+H1900</f>
        <v>0</v>
      </c>
      <c r="J1900" s="26">
        <f>SUM(F1900:H1900)</f>
        <v>7</v>
      </c>
      <c r="K1900" s="26">
        <f>E1900-J1900</f>
        <v>0</v>
      </c>
      <c r="L1900" s="27">
        <v>1164000000</v>
      </c>
      <c r="M1900" s="45">
        <v>309.361</v>
      </c>
      <c r="N1900" s="27">
        <v>166285714</v>
      </c>
      <c r="O1900" s="27">
        <v>12438328</v>
      </c>
      <c r="P1900" s="37">
        <f>IF(I1900=0,0,H1900/I1900)</f>
        <v>0</v>
      </c>
    </row>
    <row r="1901">
      <c r="A1901" s="24" t="str">
        <v>2025-11</v>
      </c>
      <c r="B1901" s="24" t="str">
        <v>비교 반영</v>
      </c>
      <c r="C1901" s="24" t="str">
        <v>안산시 상록구</v>
      </c>
      <c r="D1901" s="24" t="str">
        <v>오피스텔 전월세</v>
      </c>
      <c r="E1901" s="26">
        <v>47</v>
      </c>
      <c r="F1901" s="26">
        <v>0</v>
      </c>
      <c r="G1901" s="26">
        <v>16</v>
      </c>
      <c r="H1901" s="26">
        <v>31</v>
      </c>
      <c r="I1901" s="26">
        <f>G1901+H1901</f>
        <v>47</v>
      </c>
      <c r="J1901" s="26">
        <f>SUM(F1901:H1901)</f>
        <v>47</v>
      </c>
      <c r="K1901" s="26">
        <f>E1901-J1901</f>
        <v>0</v>
      </c>
      <c r="L1901" s="27">
        <v>3546800000</v>
      </c>
      <c r="M1901" s="45">
        <v>1946.24</v>
      </c>
      <c r="N1901" s="27">
        <v>75463830</v>
      </c>
      <c r="O1901" s="27">
        <v>6024415</v>
      </c>
      <c r="P1901" s="37">
        <f>IF(I1901=0,0,H1901/I1901)</f>
        <v>0.6595744680851063</v>
      </c>
    </row>
    <row r="1902">
      <c r="A1902" s="24" t="str">
        <v>2025-11</v>
      </c>
      <c r="B1902" s="24" t="str">
        <v>비교 반영</v>
      </c>
      <c r="C1902" s="24" t="str">
        <v>안산시 상록구</v>
      </c>
      <c r="D1902" s="24" t="str">
        <v>토지</v>
      </c>
      <c r="E1902" s="26">
        <v>13</v>
      </c>
      <c r="F1902" s="26">
        <v>13</v>
      </c>
      <c r="G1902" s="26">
        <v>0</v>
      </c>
      <c r="H1902" s="26">
        <v>0</v>
      </c>
      <c r="I1902" s="26">
        <f>G1902+H1902</f>
        <v>0</v>
      </c>
      <c r="J1902" s="26">
        <f>SUM(F1902:H1902)</f>
        <v>13</v>
      </c>
      <c r="K1902" s="26">
        <f>E1902-J1902</f>
        <v>0</v>
      </c>
      <c r="L1902" s="27">
        <v>1988740000</v>
      </c>
      <c r="M1902" s="45">
        <v>16695.54</v>
      </c>
      <c r="N1902" s="27">
        <v>152980000</v>
      </c>
      <c r="O1902" s="27">
        <v>393779</v>
      </c>
      <c r="P1902" s="37">
        <f>IF(I1902=0,0,H1902/I1902)</f>
        <v>0</v>
      </c>
    </row>
    <row r="1903">
      <c r="A1903" s="24" t="str">
        <v>2025-11</v>
      </c>
      <c r="B1903" s="24" t="str">
        <v>비교 반영</v>
      </c>
      <c r="C1903" s="24" t="str">
        <v>안성시</v>
      </c>
      <c r="D1903" s="24" t="str">
        <v>공장창고</v>
      </c>
      <c r="E1903" s="26">
        <v>7</v>
      </c>
      <c r="F1903" s="26">
        <v>7</v>
      </c>
      <c r="G1903" s="26">
        <v>0</v>
      </c>
      <c r="H1903" s="26">
        <v>0</v>
      </c>
      <c r="I1903" s="26">
        <f>G1903+H1903</f>
        <v>0</v>
      </c>
      <c r="J1903" s="26">
        <f>SUM(F1903:H1903)</f>
        <v>7</v>
      </c>
      <c r="K1903" s="26">
        <f>E1903-J1903</f>
        <v>0</v>
      </c>
      <c r="L1903" s="27">
        <v>8425350000</v>
      </c>
      <c r="M1903" s="45">
        <v>7524.09</v>
      </c>
      <c r="N1903" s="27">
        <v>1203621429</v>
      </c>
      <c r="O1903" s="27">
        <v>3701763</v>
      </c>
      <c r="P1903" s="37">
        <f>IF(I1903=0,0,H1903/I1903)</f>
        <v>0</v>
      </c>
    </row>
    <row r="1904">
      <c r="A1904" s="24" t="str">
        <v>2025-11</v>
      </c>
      <c r="B1904" s="24" t="str">
        <v>비교 반영</v>
      </c>
      <c r="C1904" s="24" t="str">
        <v>안성시</v>
      </c>
      <c r="D1904" s="24" t="str">
        <v>다가구 매매</v>
      </c>
      <c r="E1904" s="26">
        <v>12</v>
      </c>
      <c r="F1904" s="26">
        <v>12</v>
      </c>
      <c r="G1904" s="26">
        <v>0</v>
      </c>
      <c r="H1904" s="26">
        <v>0</v>
      </c>
      <c r="I1904" s="26">
        <f>G1904+H1904</f>
        <v>0</v>
      </c>
      <c r="J1904" s="26">
        <f>SUM(F1904:H1904)</f>
        <v>12</v>
      </c>
      <c r="K1904" s="26">
        <f>E1904-J1904</f>
        <v>0</v>
      </c>
      <c r="L1904" s="27">
        <v>3425960000</v>
      </c>
      <c r="M1904" s="45">
        <v>1604.37</v>
      </c>
      <c r="N1904" s="27">
        <v>285496667</v>
      </c>
      <c r="O1904" s="27">
        <v>7059149</v>
      </c>
      <c r="P1904" s="37">
        <f>IF(I1904=0,0,H1904/I1904)</f>
        <v>0</v>
      </c>
    </row>
    <row r="1905">
      <c r="A1905" s="24" t="str">
        <v>2025-11</v>
      </c>
      <c r="B1905" s="24" t="str">
        <v>비교 반영</v>
      </c>
      <c r="C1905" s="24" t="str">
        <v>안성시</v>
      </c>
      <c r="D1905" s="24" t="str">
        <v>다가구 전월세</v>
      </c>
      <c r="E1905" s="26">
        <v>116</v>
      </c>
      <c r="F1905" s="26">
        <v>0</v>
      </c>
      <c r="G1905" s="26">
        <v>8</v>
      </c>
      <c r="H1905" s="26">
        <v>108</v>
      </c>
      <c r="I1905" s="26">
        <f>G1905+H1905</f>
        <v>116</v>
      </c>
      <c r="J1905" s="26">
        <f>SUM(F1905:H1905)</f>
        <v>116</v>
      </c>
      <c r="K1905" s="26">
        <f>E1905-J1905</f>
        <v>0</v>
      </c>
      <c r="L1905" s="27">
        <v>949100000</v>
      </c>
      <c r="M1905" s="45">
        <v>3851.185</v>
      </c>
      <c r="N1905" s="27">
        <v>8181897</v>
      </c>
      <c r="O1905" s="27">
        <v>814690</v>
      </c>
      <c r="P1905" s="37">
        <f>IF(I1905=0,0,H1905/I1905)</f>
        <v>0.9310344827586207</v>
      </c>
    </row>
    <row r="1906">
      <c r="A1906" s="24" t="str">
        <v>2025-11</v>
      </c>
      <c r="B1906" s="24" t="str">
        <v>비교 반영</v>
      </c>
      <c r="C1906" s="24" t="str">
        <v>안성시</v>
      </c>
      <c r="D1906" s="24" t="str">
        <v>다세대 매매</v>
      </c>
      <c r="E1906" s="26">
        <v>18</v>
      </c>
      <c r="F1906" s="26">
        <v>18</v>
      </c>
      <c r="G1906" s="26">
        <v>0</v>
      </c>
      <c r="H1906" s="26">
        <v>0</v>
      </c>
      <c r="I1906" s="26">
        <f>G1906+H1906</f>
        <v>0</v>
      </c>
      <c r="J1906" s="26">
        <f>SUM(F1906:H1906)</f>
        <v>18</v>
      </c>
      <c r="K1906" s="26">
        <f>E1906-J1906</f>
        <v>0</v>
      </c>
      <c r="L1906" s="27">
        <v>1555740000</v>
      </c>
      <c r="M1906" s="45">
        <v>1174.616</v>
      </c>
      <c r="N1906" s="27">
        <v>86430000</v>
      </c>
      <c r="O1906" s="27">
        <v>4378403</v>
      </c>
      <c r="P1906" s="37">
        <f>IF(I1906=0,0,H1906/I1906)</f>
        <v>0</v>
      </c>
    </row>
    <row r="1907">
      <c r="A1907" s="24" t="str">
        <v>2025-11</v>
      </c>
      <c r="B1907" s="24" t="str">
        <v>비교 반영</v>
      </c>
      <c r="C1907" s="24" t="str">
        <v>안성시</v>
      </c>
      <c r="D1907" s="24" t="str">
        <v>다세대 전월세</v>
      </c>
      <c r="E1907" s="26">
        <v>36</v>
      </c>
      <c r="F1907" s="26">
        <v>0</v>
      </c>
      <c r="G1907" s="26">
        <v>8</v>
      </c>
      <c r="H1907" s="26">
        <v>28</v>
      </c>
      <c r="I1907" s="26">
        <f>G1907+H1907</f>
        <v>36</v>
      </c>
      <c r="J1907" s="26">
        <f>SUM(F1907:H1907)</f>
        <v>36</v>
      </c>
      <c r="K1907" s="26">
        <f>E1907-J1907</f>
        <v>0</v>
      </c>
      <c r="L1907" s="27">
        <v>939000000</v>
      </c>
      <c r="M1907" s="45">
        <v>1671.39</v>
      </c>
      <c r="N1907" s="27">
        <v>26083333</v>
      </c>
      <c r="O1907" s="27">
        <v>1857216</v>
      </c>
      <c r="P1907" s="37">
        <f>IF(I1907=0,0,H1907/I1907)</f>
        <v>0.7777777777777778</v>
      </c>
    </row>
    <row r="1908">
      <c r="A1908" s="24" t="str">
        <v>2025-11</v>
      </c>
      <c r="B1908" s="24" t="str">
        <v>비교 반영</v>
      </c>
      <c r="C1908" s="24" t="str">
        <v>안성시</v>
      </c>
      <c r="D1908" s="24" t="str">
        <v>분양권</v>
      </c>
      <c r="E1908" s="26">
        <v>9</v>
      </c>
      <c r="F1908" s="26">
        <v>9</v>
      </c>
      <c r="G1908" s="26">
        <v>0</v>
      </c>
      <c r="H1908" s="26">
        <v>0</v>
      </c>
      <c r="I1908" s="26">
        <f>G1908+H1908</f>
        <v>0</v>
      </c>
      <c r="J1908" s="26">
        <f>SUM(F1908:H1908)</f>
        <v>9</v>
      </c>
      <c r="K1908" s="26">
        <f>E1908-J1908</f>
        <v>0</v>
      </c>
      <c r="L1908" s="27">
        <v>3571340000</v>
      </c>
      <c r="M1908" s="45">
        <v>708.9</v>
      </c>
      <c r="N1908" s="27">
        <v>396815556</v>
      </c>
      <c r="O1908" s="27">
        <v>16654087</v>
      </c>
      <c r="P1908" s="37">
        <f>IF(I1908=0,0,H1908/I1908)</f>
        <v>0</v>
      </c>
    </row>
    <row r="1909">
      <c r="A1909" s="24" t="str">
        <v>2025-11</v>
      </c>
      <c r="B1909" s="24" t="str">
        <v>비교 반영</v>
      </c>
      <c r="C1909" s="24" t="str">
        <v>안성시</v>
      </c>
      <c r="D1909" s="24" t="str">
        <v>상가</v>
      </c>
      <c r="E1909" s="26">
        <v>9</v>
      </c>
      <c r="F1909" s="26">
        <v>9</v>
      </c>
      <c r="G1909" s="26">
        <v>0</v>
      </c>
      <c r="H1909" s="26">
        <v>0</v>
      </c>
      <c r="I1909" s="26">
        <f>G1909+H1909</f>
        <v>0</v>
      </c>
      <c r="J1909" s="26">
        <f>SUM(F1909:H1909)</f>
        <v>9</v>
      </c>
      <c r="K1909" s="26">
        <f>E1909-J1909</f>
        <v>0</v>
      </c>
      <c r="L1909" s="27">
        <v>7034940000</v>
      </c>
      <c r="M1909" s="45">
        <v>2216.38</v>
      </c>
      <c r="N1909" s="27">
        <v>781660000</v>
      </c>
      <c r="O1909" s="27">
        <v>10492785</v>
      </c>
      <c r="P1909" s="37">
        <f>IF(I1909=0,0,H1909/I1909)</f>
        <v>0</v>
      </c>
    </row>
    <row r="1910">
      <c r="A1910" s="24" t="str">
        <v>2025-11</v>
      </c>
      <c r="B1910" s="24" t="str">
        <v>비교 반영</v>
      </c>
      <c r="C1910" s="24" t="str">
        <v>안성시</v>
      </c>
      <c r="D1910" s="24" t="str">
        <v>아파트 매매</v>
      </c>
      <c r="E1910" s="26">
        <v>201</v>
      </c>
      <c r="F1910" s="26">
        <v>201</v>
      </c>
      <c r="G1910" s="26">
        <v>0</v>
      </c>
      <c r="H1910" s="26">
        <v>0</v>
      </c>
      <c r="I1910" s="26">
        <f>G1910+H1910</f>
        <v>0</v>
      </c>
      <c r="J1910" s="26">
        <f>SUM(F1910:H1910)</f>
        <v>201</v>
      </c>
      <c r="K1910" s="26">
        <f>E1910-J1910</f>
        <v>0</v>
      </c>
      <c r="L1910" s="27">
        <v>40644000000</v>
      </c>
      <c r="M1910" s="45">
        <v>13953.209</v>
      </c>
      <c r="N1910" s="27">
        <v>202208955</v>
      </c>
      <c r="O1910" s="27">
        <v>9629349</v>
      </c>
      <c r="P1910" s="37">
        <f>IF(I1910=0,0,H1910/I1910)</f>
        <v>0</v>
      </c>
    </row>
    <row r="1911">
      <c r="A1911" s="24" t="str">
        <v>2025-11</v>
      </c>
      <c r="B1911" s="24" t="str">
        <v>비교 반영</v>
      </c>
      <c r="C1911" s="24" t="str">
        <v>안성시</v>
      </c>
      <c r="D1911" s="24" t="str">
        <v>아파트 전월세</v>
      </c>
      <c r="E1911" s="26">
        <v>547</v>
      </c>
      <c r="F1911" s="26">
        <v>0</v>
      </c>
      <c r="G1911" s="26">
        <v>181</v>
      </c>
      <c r="H1911" s="26">
        <v>366</v>
      </c>
      <c r="I1911" s="26">
        <f>G1911+H1911</f>
        <v>547</v>
      </c>
      <c r="J1911" s="26">
        <f>SUM(F1911:H1911)</f>
        <v>547</v>
      </c>
      <c r="K1911" s="26">
        <f>E1911-J1911</f>
        <v>0</v>
      </c>
      <c r="L1911" s="27">
        <v>44811680000</v>
      </c>
      <c r="M1911" s="45">
        <v>32887.643</v>
      </c>
      <c r="N1911" s="27">
        <v>81922633</v>
      </c>
      <c r="O1911" s="27">
        <v>4504360</v>
      </c>
      <c r="P1911" s="37">
        <f>IF(I1911=0,0,H1911/I1911)</f>
        <v>0.6691042047531993</v>
      </c>
    </row>
    <row r="1912">
      <c r="A1912" s="24" t="str">
        <v>2025-11</v>
      </c>
      <c r="B1912" s="24" t="str">
        <v>비교 반영</v>
      </c>
      <c r="C1912" s="24" t="str">
        <v>안성시</v>
      </c>
      <c r="D1912" s="24" t="str">
        <v>오피스텔 전월세</v>
      </c>
      <c r="E1912" s="26">
        <v>11</v>
      </c>
      <c r="F1912" s="26">
        <v>0</v>
      </c>
      <c r="G1912" s="26">
        <v>2</v>
      </c>
      <c r="H1912" s="26">
        <v>9</v>
      </c>
      <c r="I1912" s="26">
        <f>G1912+H1912</f>
        <v>11</v>
      </c>
      <c r="J1912" s="26">
        <f>SUM(F1912:H1912)</f>
        <v>11</v>
      </c>
      <c r="K1912" s="26">
        <f>E1912-J1912</f>
        <v>0</v>
      </c>
      <c r="L1912" s="27">
        <v>117000000</v>
      </c>
      <c r="M1912" s="45">
        <v>381.58</v>
      </c>
      <c r="N1912" s="27">
        <v>10636364</v>
      </c>
      <c r="O1912" s="27">
        <v>1013619</v>
      </c>
      <c r="P1912" s="37">
        <f>IF(I1912=0,0,H1912/I1912)</f>
        <v>0.8181818181818182</v>
      </c>
    </row>
    <row r="1913">
      <c r="A1913" s="24" t="str">
        <v>2025-11</v>
      </c>
      <c r="B1913" s="24" t="str">
        <v>비교 반영</v>
      </c>
      <c r="C1913" s="24" t="str">
        <v>안성시</v>
      </c>
      <c r="D1913" s="24" t="str">
        <v>토지</v>
      </c>
      <c r="E1913" s="26">
        <v>244</v>
      </c>
      <c r="F1913" s="26">
        <v>244</v>
      </c>
      <c r="G1913" s="26">
        <v>0</v>
      </c>
      <c r="H1913" s="26">
        <v>0</v>
      </c>
      <c r="I1913" s="26">
        <f>G1913+H1913</f>
        <v>0</v>
      </c>
      <c r="J1913" s="26">
        <f>SUM(F1913:H1913)</f>
        <v>244</v>
      </c>
      <c r="K1913" s="26">
        <f>E1913-J1913</f>
        <v>0</v>
      </c>
      <c r="L1913" s="27">
        <v>44151180000</v>
      </c>
      <c r="M1913" s="45">
        <v>221726.88</v>
      </c>
      <c r="N1913" s="27">
        <v>180947459</v>
      </c>
      <c r="O1913" s="27">
        <v>658262</v>
      </c>
      <c r="P1913" s="37">
        <f>IF(I1913=0,0,H1913/I1913)</f>
        <v>0</v>
      </c>
    </row>
    <row r="1914">
      <c r="A1914" s="24" t="str">
        <v>2025-11</v>
      </c>
      <c r="B1914" s="24" t="str">
        <v>비교 반영</v>
      </c>
      <c r="C1914" s="24" t="str">
        <v>안양시 동안구</v>
      </c>
      <c r="D1914" s="24" t="str">
        <v>공장창고</v>
      </c>
      <c r="E1914" s="26">
        <v>27</v>
      </c>
      <c r="F1914" s="26">
        <v>27</v>
      </c>
      <c r="G1914" s="26">
        <v>0</v>
      </c>
      <c r="H1914" s="26">
        <v>0</v>
      </c>
      <c r="I1914" s="26">
        <f>G1914+H1914</f>
        <v>0</v>
      </c>
      <c r="J1914" s="26">
        <f>SUM(F1914:H1914)</f>
        <v>27</v>
      </c>
      <c r="K1914" s="26">
        <f>E1914-J1914</f>
        <v>0</v>
      </c>
      <c r="L1914" s="27">
        <v>13061240000</v>
      </c>
      <c r="M1914" s="45">
        <v>2594.19</v>
      </c>
      <c r="N1914" s="27">
        <v>483749630</v>
      </c>
      <c r="O1914" s="27">
        <v>16643982</v>
      </c>
      <c r="P1914" s="37">
        <f>IF(I1914=0,0,H1914/I1914)</f>
        <v>0</v>
      </c>
    </row>
    <row r="1915">
      <c r="A1915" s="24" t="str">
        <v>2025-11</v>
      </c>
      <c r="B1915" s="24" t="str">
        <v>비교 반영</v>
      </c>
      <c r="C1915" s="24" t="str">
        <v>안양시 동안구</v>
      </c>
      <c r="D1915" s="24" t="str">
        <v>다가구 매매</v>
      </c>
      <c r="E1915" s="26">
        <v>3</v>
      </c>
      <c r="F1915" s="26">
        <v>3</v>
      </c>
      <c r="G1915" s="26">
        <v>0</v>
      </c>
      <c r="H1915" s="26">
        <v>0</v>
      </c>
      <c r="I1915" s="26">
        <f>G1915+H1915</f>
        <v>0</v>
      </c>
      <c r="J1915" s="26">
        <f>SUM(F1915:H1915)</f>
        <v>3</v>
      </c>
      <c r="K1915" s="26">
        <f>E1915-J1915</f>
        <v>0</v>
      </c>
      <c r="L1915" s="27">
        <v>2616560000</v>
      </c>
      <c r="M1915" s="45">
        <v>817.62</v>
      </c>
      <c r="N1915" s="27">
        <v>872186667</v>
      </c>
      <c r="O1915" s="27">
        <v>10579224</v>
      </c>
      <c r="P1915" s="37">
        <f>IF(I1915=0,0,H1915/I1915)</f>
        <v>0</v>
      </c>
    </row>
    <row r="1916">
      <c r="A1916" s="24" t="str">
        <v>2025-11</v>
      </c>
      <c r="B1916" s="24" t="str">
        <v>비교 반영</v>
      </c>
      <c r="C1916" s="24" t="str">
        <v>안양시 동안구</v>
      </c>
      <c r="D1916" s="24" t="str">
        <v>다가구 전월세</v>
      </c>
      <c r="E1916" s="26">
        <v>92</v>
      </c>
      <c r="F1916" s="26">
        <v>0</v>
      </c>
      <c r="G1916" s="26">
        <v>22</v>
      </c>
      <c r="H1916" s="26">
        <v>70</v>
      </c>
      <c r="I1916" s="26">
        <f>G1916+H1916</f>
        <v>92</v>
      </c>
      <c r="J1916" s="26">
        <f>SUM(F1916:H1916)</f>
        <v>92</v>
      </c>
      <c r="K1916" s="26">
        <f>E1916-J1916</f>
        <v>0</v>
      </c>
      <c r="L1916" s="27">
        <v>6369250000</v>
      </c>
      <c r="M1916" s="45">
        <v>4663.65</v>
      </c>
      <c r="N1916" s="27">
        <v>69230978</v>
      </c>
      <c r="O1916" s="27">
        <v>4514784</v>
      </c>
      <c r="P1916" s="37">
        <f>IF(I1916=0,0,H1916/I1916)</f>
        <v>0.7608695652173914</v>
      </c>
    </row>
    <row r="1917">
      <c r="A1917" s="24" t="str">
        <v>2025-11</v>
      </c>
      <c r="B1917" s="24" t="str">
        <v>비교 반영</v>
      </c>
      <c r="C1917" s="24" t="str">
        <v>안양시 동안구</v>
      </c>
      <c r="D1917" s="24" t="str">
        <v>다세대 매매</v>
      </c>
      <c r="E1917" s="26">
        <v>30</v>
      </c>
      <c r="F1917" s="26">
        <v>30</v>
      </c>
      <c r="G1917" s="26">
        <v>0</v>
      </c>
      <c r="H1917" s="26">
        <v>0</v>
      </c>
      <c r="I1917" s="26">
        <f>G1917+H1917</f>
        <v>0</v>
      </c>
      <c r="J1917" s="26">
        <f>SUM(F1917:H1917)</f>
        <v>30</v>
      </c>
      <c r="K1917" s="26">
        <f>E1917-J1917</f>
        <v>0</v>
      </c>
      <c r="L1917" s="27">
        <v>9488000000</v>
      </c>
      <c r="M1917" s="45">
        <v>1047.304</v>
      </c>
      <c r="N1917" s="27">
        <v>316266667</v>
      </c>
      <c r="O1917" s="27">
        <v>29948600</v>
      </c>
      <c r="P1917" s="37">
        <f>IF(I1917=0,0,H1917/I1917)</f>
        <v>0</v>
      </c>
    </row>
    <row r="1918">
      <c r="A1918" s="24" t="str">
        <v>2025-11</v>
      </c>
      <c r="B1918" s="24" t="str">
        <v>비교 반영</v>
      </c>
      <c r="C1918" s="24" t="str">
        <v>안양시 동안구</v>
      </c>
      <c r="D1918" s="24" t="str">
        <v>다세대 전월세</v>
      </c>
      <c r="E1918" s="26">
        <v>102</v>
      </c>
      <c r="F1918" s="26">
        <v>0</v>
      </c>
      <c r="G1918" s="26">
        <v>63</v>
      </c>
      <c r="H1918" s="26">
        <v>39</v>
      </c>
      <c r="I1918" s="26">
        <f>G1918+H1918</f>
        <v>102</v>
      </c>
      <c r="J1918" s="26">
        <f>SUM(F1918:H1918)</f>
        <v>102</v>
      </c>
      <c r="K1918" s="26">
        <f>E1918-J1918</f>
        <v>0</v>
      </c>
      <c r="L1918" s="27">
        <v>13200150000</v>
      </c>
      <c r="M1918" s="45">
        <v>4299.51</v>
      </c>
      <c r="N1918" s="27">
        <v>129413235</v>
      </c>
      <c r="O1918" s="27">
        <v>10149263</v>
      </c>
      <c r="P1918" s="37">
        <f>IF(I1918=0,0,H1918/I1918)</f>
        <v>0.38235294117647056</v>
      </c>
    </row>
    <row r="1919">
      <c r="A1919" s="24" t="str">
        <v>2025-11</v>
      </c>
      <c r="B1919" s="24" t="str">
        <v>비교 반영</v>
      </c>
      <c r="C1919" s="24" t="str">
        <v>안양시 동안구</v>
      </c>
      <c r="D1919" s="24" t="str">
        <v>분양권</v>
      </c>
      <c r="E1919" s="26">
        <v>6</v>
      </c>
      <c r="F1919" s="26">
        <v>6</v>
      </c>
      <c r="G1919" s="26">
        <v>0</v>
      </c>
      <c r="H1919" s="26">
        <v>0</v>
      </c>
      <c r="I1919" s="26">
        <f>G1919+H1919</f>
        <v>0</v>
      </c>
      <c r="J1919" s="26">
        <f>SUM(F1919:H1919)</f>
        <v>6</v>
      </c>
      <c r="K1919" s="26">
        <f>E1919-J1919</f>
        <v>0</v>
      </c>
      <c r="L1919" s="27">
        <v>5326470000</v>
      </c>
      <c r="M1919" s="45">
        <v>448.444</v>
      </c>
      <c r="N1919" s="27">
        <v>887745000</v>
      </c>
      <c r="O1919" s="27">
        <v>39265024</v>
      </c>
      <c r="P1919" s="37">
        <f>IF(I1919=0,0,H1919/I1919)</f>
        <v>0</v>
      </c>
    </row>
    <row r="1920">
      <c r="A1920" s="24" t="str">
        <v>2025-11</v>
      </c>
      <c r="B1920" s="24" t="str">
        <v>비교 반영</v>
      </c>
      <c r="C1920" s="24" t="str">
        <v>안양시 동안구</v>
      </c>
      <c r="D1920" s="24" t="str">
        <v>상가</v>
      </c>
      <c r="E1920" s="26">
        <v>32</v>
      </c>
      <c r="F1920" s="26">
        <v>32</v>
      </c>
      <c r="G1920" s="26">
        <v>0</v>
      </c>
      <c r="H1920" s="26">
        <v>0</v>
      </c>
      <c r="I1920" s="26">
        <f>G1920+H1920</f>
        <v>0</v>
      </c>
      <c r="J1920" s="26">
        <f>SUM(F1920:H1920)</f>
        <v>32</v>
      </c>
      <c r="K1920" s="26">
        <f>E1920-J1920</f>
        <v>0</v>
      </c>
      <c r="L1920" s="27">
        <v>32597670000</v>
      </c>
      <c r="M1920" s="45">
        <v>6888.38</v>
      </c>
      <c r="N1920" s="27">
        <v>1018677188</v>
      </c>
      <c r="O1920" s="27">
        <v>15643865</v>
      </c>
      <c r="P1920" s="37">
        <f>IF(I1920=0,0,H1920/I1920)</f>
        <v>0</v>
      </c>
    </row>
    <row r="1921">
      <c r="A1921" s="24" t="str">
        <v>2025-11</v>
      </c>
      <c r="B1921" s="24" t="str">
        <v>비교 반영</v>
      </c>
      <c r="C1921" s="24" t="str">
        <v>안양시 동안구</v>
      </c>
      <c r="D1921" s="24" t="str">
        <v>아파트 매매</v>
      </c>
      <c r="E1921" s="26">
        <v>159</v>
      </c>
      <c r="F1921" s="26">
        <v>159</v>
      </c>
      <c r="G1921" s="26">
        <v>0</v>
      </c>
      <c r="H1921" s="26">
        <v>0</v>
      </c>
      <c r="I1921" s="26">
        <f>G1921+H1921</f>
        <v>0</v>
      </c>
      <c r="J1921" s="26">
        <f>SUM(F1921:H1921)</f>
        <v>159</v>
      </c>
      <c r="K1921" s="26">
        <f>E1921-J1921</f>
        <v>0</v>
      </c>
      <c r="L1921" s="27">
        <v>118432500000</v>
      </c>
      <c r="M1921" s="45">
        <v>10913.968</v>
      </c>
      <c r="N1921" s="27">
        <v>744858491</v>
      </c>
      <c r="O1921" s="27">
        <v>35872598</v>
      </c>
      <c r="P1921" s="37">
        <f>IF(I1921=0,0,H1921/I1921)</f>
        <v>0</v>
      </c>
    </row>
    <row r="1922">
      <c r="A1922" s="24" t="str">
        <v>2025-11</v>
      </c>
      <c r="B1922" s="24" t="str">
        <v>비교 반영</v>
      </c>
      <c r="C1922" s="24" t="str">
        <v>안양시 동안구</v>
      </c>
      <c r="D1922" s="24" t="str">
        <v>아파트 전월세</v>
      </c>
      <c r="E1922" s="26">
        <v>982</v>
      </c>
      <c r="F1922" s="26">
        <v>0</v>
      </c>
      <c r="G1922" s="26">
        <v>648</v>
      </c>
      <c r="H1922" s="26">
        <v>334</v>
      </c>
      <c r="I1922" s="26">
        <f>G1922+H1922</f>
        <v>982</v>
      </c>
      <c r="J1922" s="26">
        <f>SUM(F1922:H1922)</f>
        <v>982</v>
      </c>
      <c r="K1922" s="26">
        <f>E1922-J1922</f>
        <v>0</v>
      </c>
      <c r="L1922" s="27">
        <v>333867480000</v>
      </c>
      <c r="M1922" s="45">
        <v>64925.978</v>
      </c>
      <c r="N1922" s="27">
        <v>339987251</v>
      </c>
      <c r="O1922" s="27">
        <v>16999268</v>
      </c>
      <c r="P1922" s="37">
        <f>IF(I1922=0,0,H1922/I1922)</f>
        <v>0.34012219959266804</v>
      </c>
    </row>
    <row r="1923">
      <c r="A1923" s="24" t="str">
        <v>2025-11</v>
      </c>
      <c r="B1923" s="24" t="str">
        <v>비교 반영</v>
      </c>
      <c r="C1923" s="24" t="str">
        <v>안양시 동안구</v>
      </c>
      <c r="D1923" s="24" t="str">
        <v>오피스텔 매매</v>
      </c>
      <c r="E1923" s="26">
        <v>35</v>
      </c>
      <c r="F1923" s="26">
        <v>35</v>
      </c>
      <c r="G1923" s="26">
        <v>0</v>
      </c>
      <c r="H1923" s="26">
        <v>0</v>
      </c>
      <c r="I1923" s="26">
        <f>G1923+H1923</f>
        <v>0</v>
      </c>
      <c r="J1923" s="26">
        <f>SUM(F1923:H1923)</f>
        <v>35</v>
      </c>
      <c r="K1923" s="26">
        <f>E1923-J1923</f>
        <v>0</v>
      </c>
      <c r="L1923" s="27">
        <v>12801500000</v>
      </c>
      <c r="M1923" s="45">
        <v>2110.835</v>
      </c>
      <c r="N1923" s="27">
        <v>365757143</v>
      </c>
      <c r="O1923" s="27">
        <v>20048467</v>
      </c>
      <c r="P1923" s="37">
        <f>IF(I1923=0,0,H1923/I1923)</f>
        <v>0</v>
      </c>
    </row>
    <row r="1924">
      <c r="A1924" s="24" t="str">
        <v>2025-11</v>
      </c>
      <c r="B1924" s="24" t="str">
        <v>비교 반영</v>
      </c>
      <c r="C1924" s="24" t="str">
        <v>안양시 동안구</v>
      </c>
      <c r="D1924" s="24" t="str">
        <v>오피스텔 전월세</v>
      </c>
      <c r="E1924" s="26">
        <v>172</v>
      </c>
      <c r="F1924" s="26">
        <v>0</v>
      </c>
      <c r="G1924" s="26">
        <v>57</v>
      </c>
      <c r="H1924" s="26">
        <v>115</v>
      </c>
      <c r="I1924" s="26">
        <f>G1924+H1924</f>
        <v>172</v>
      </c>
      <c r="J1924" s="26">
        <f>SUM(F1924:H1924)</f>
        <v>172</v>
      </c>
      <c r="K1924" s="26">
        <f>E1924-J1924</f>
        <v>0</v>
      </c>
      <c r="L1924" s="27">
        <v>29521270000</v>
      </c>
      <c r="M1924" s="45">
        <v>9113.58</v>
      </c>
      <c r="N1924" s="27">
        <v>171635291</v>
      </c>
      <c r="O1924" s="27">
        <v>10708303</v>
      </c>
      <c r="P1924" s="37">
        <f>IF(I1924=0,0,H1924/I1924)</f>
        <v>0.6686046511627907</v>
      </c>
    </row>
    <row r="1925">
      <c r="A1925" s="24" t="str">
        <v>2025-11</v>
      </c>
      <c r="B1925" s="24" t="str">
        <v>비교 반영</v>
      </c>
      <c r="C1925" s="24" t="str">
        <v>안양시 동안구</v>
      </c>
      <c r="D1925" s="24" t="str">
        <v>토지</v>
      </c>
      <c r="E1925" s="26">
        <v>2</v>
      </c>
      <c r="F1925" s="26">
        <v>2</v>
      </c>
      <c r="G1925" s="26">
        <v>0</v>
      </c>
      <c r="H1925" s="26">
        <v>0</v>
      </c>
      <c r="I1925" s="26">
        <f>G1925+H1925</f>
        <v>0</v>
      </c>
      <c r="J1925" s="26">
        <f>SUM(F1925:H1925)</f>
        <v>2</v>
      </c>
      <c r="K1925" s="26">
        <f>E1925-J1925</f>
        <v>0</v>
      </c>
      <c r="L1925" s="27">
        <v>22326380000</v>
      </c>
      <c r="M1925" s="45">
        <v>4507.9</v>
      </c>
      <c r="N1925" s="27">
        <v>11163190000</v>
      </c>
      <c r="O1925" s="27">
        <v>16372637</v>
      </c>
      <c r="P1925" s="37">
        <f>IF(I1925=0,0,H1925/I1925)</f>
        <v>0</v>
      </c>
    </row>
    <row r="1926">
      <c r="A1926" s="24" t="str">
        <v>2025-11</v>
      </c>
      <c r="B1926" s="24" t="str">
        <v>비교 반영</v>
      </c>
      <c r="C1926" s="24" t="str">
        <v>안양시 만안구</v>
      </c>
      <c r="D1926" s="24" t="str">
        <v>공장창고</v>
      </c>
      <c r="E1926" s="26">
        <v>4</v>
      </c>
      <c r="F1926" s="26">
        <v>4</v>
      </c>
      <c r="G1926" s="26">
        <v>0</v>
      </c>
      <c r="H1926" s="26">
        <v>0</v>
      </c>
      <c r="I1926" s="26">
        <f>G1926+H1926</f>
        <v>0</v>
      </c>
      <c r="J1926" s="26">
        <f>SUM(F1926:H1926)</f>
        <v>4</v>
      </c>
      <c r="K1926" s="26">
        <f>E1926-J1926</f>
        <v>0</v>
      </c>
      <c r="L1926" s="27">
        <v>1210000000</v>
      </c>
      <c r="M1926" s="45">
        <v>363.5</v>
      </c>
      <c r="N1926" s="27">
        <v>302500000</v>
      </c>
      <c r="O1926" s="27">
        <v>11004126</v>
      </c>
      <c r="P1926" s="37">
        <f>IF(I1926=0,0,H1926/I1926)</f>
        <v>0</v>
      </c>
    </row>
    <row r="1927">
      <c r="A1927" s="24" t="str">
        <v>2025-11</v>
      </c>
      <c r="B1927" s="24" t="str">
        <v>비교 반영</v>
      </c>
      <c r="C1927" s="24" t="str">
        <v>안양시 만안구</v>
      </c>
      <c r="D1927" s="24" t="str">
        <v>다가구 매매</v>
      </c>
      <c r="E1927" s="26">
        <v>5</v>
      </c>
      <c r="F1927" s="26">
        <v>5</v>
      </c>
      <c r="G1927" s="26">
        <v>0</v>
      </c>
      <c r="H1927" s="26">
        <v>0</v>
      </c>
      <c r="I1927" s="26">
        <f>G1927+H1927</f>
        <v>0</v>
      </c>
      <c r="J1927" s="26">
        <f>SUM(F1927:H1927)</f>
        <v>5</v>
      </c>
      <c r="K1927" s="26">
        <f>E1927-J1927</f>
        <v>0</v>
      </c>
      <c r="L1927" s="27">
        <v>3199000000</v>
      </c>
      <c r="M1927" s="45">
        <v>806.28</v>
      </c>
      <c r="N1927" s="27">
        <v>639800000</v>
      </c>
      <c r="O1927" s="27">
        <v>13116047</v>
      </c>
      <c r="P1927" s="37">
        <f>IF(I1927=0,0,H1927/I1927)</f>
        <v>0</v>
      </c>
    </row>
    <row r="1928">
      <c r="A1928" s="24" t="str">
        <v>2025-11</v>
      </c>
      <c r="B1928" s="24" t="str">
        <v>비교 반영</v>
      </c>
      <c r="C1928" s="24" t="str">
        <v>안양시 만안구</v>
      </c>
      <c r="D1928" s="24" t="str">
        <v>다가구 전월세</v>
      </c>
      <c r="E1928" s="26">
        <v>143</v>
      </c>
      <c r="F1928" s="26">
        <v>0</v>
      </c>
      <c r="G1928" s="26">
        <v>46</v>
      </c>
      <c r="H1928" s="26">
        <v>97</v>
      </c>
      <c r="I1928" s="26">
        <f>G1928+H1928</f>
        <v>143</v>
      </c>
      <c r="J1928" s="26">
        <f>SUM(F1928:H1928)</f>
        <v>143</v>
      </c>
      <c r="K1928" s="26">
        <f>E1928-J1928</f>
        <v>0</v>
      </c>
      <c r="L1928" s="27">
        <v>7255500000</v>
      </c>
      <c r="M1928" s="45">
        <v>6716.944</v>
      </c>
      <c r="N1928" s="27">
        <v>50737762</v>
      </c>
      <c r="O1928" s="27">
        <v>3570839</v>
      </c>
      <c r="P1928" s="37">
        <f>IF(I1928=0,0,H1928/I1928)</f>
        <v>0.6783216783216783</v>
      </c>
    </row>
    <row r="1929">
      <c r="A1929" s="24" t="str">
        <v>2025-11</v>
      </c>
      <c r="B1929" s="24" t="str">
        <v>비교 반영</v>
      </c>
      <c r="C1929" s="24" t="str">
        <v>안양시 만안구</v>
      </c>
      <c r="D1929" s="24" t="str">
        <v>다세대 매매</v>
      </c>
      <c r="E1929" s="26">
        <v>81</v>
      </c>
      <c r="F1929" s="26">
        <v>81</v>
      </c>
      <c r="G1929" s="26">
        <v>0</v>
      </c>
      <c r="H1929" s="26">
        <v>0</v>
      </c>
      <c r="I1929" s="26">
        <f>G1929+H1929</f>
        <v>0</v>
      </c>
      <c r="J1929" s="26">
        <f>SUM(F1929:H1929)</f>
        <v>81</v>
      </c>
      <c r="K1929" s="26">
        <f>E1929-J1929</f>
        <v>0</v>
      </c>
      <c r="L1929" s="27">
        <v>15901500000</v>
      </c>
      <c r="M1929" s="45">
        <v>3452.79</v>
      </c>
      <c r="N1929" s="27">
        <v>196314815</v>
      </c>
      <c r="O1929" s="27">
        <v>15224482</v>
      </c>
      <c r="P1929" s="37">
        <f>IF(I1929=0,0,H1929/I1929)</f>
        <v>0</v>
      </c>
    </row>
    <row r="1930">
      <c r="A1930" s="24" t="str">
        <v>2025-11</v>
      </c>
      <c r="B1930" s="24" t="str">
        <v>비교 반영</v>
      </c>
      <c r="C1930" s="24" t="str">
        <v>안양시 만안구</v>
      </c>
      <c r="D1930" s="24" t="str">
        <v>다세대 전월세</v>
      </c>
      <c r="E1930" s="26">
        <v>140</v>
      </c>
      <c r="F1930" s="26">
        <v>0</v>
      </c>
      <c r="G1930" s="26">
        <v>65</v>
      </c>
      <c r="H1930" s="26">
        <v>75</v>
      </c>
      <c r="I1930" s="26">
        <f>G1930+H1930</f>
        <v>140</v>
      </c>
      <c r="J1930" s="26">
        <f>SUM(F1930:H1930)</f>
        <v>140</v>
      </c>
      <c r="K1930" s="26">
        <f>E1930-J1930</f>
        <v>0</v>
      </c>
      <c r="L1930" s="27">
        <v>11999260000</v>
      </c>
      <c r="M1930" s="45">
        <v>5878.072</v>
      </c>
      <c r="N1930" s="27">
        <v>85709000</v>
      </c>
      <c r="O1930" s="27">
        <v>6748297</v>
      </c>
      <c r="P1930" s="37">
        <f>IF(I1930=0,0,H1930/I1930)</f>
        <v>0.5357142857142857</v>
      </c>
    </row>
    <row r="1931">
      <c r="A1931" s="24" t="str">
        <v>2025-11</v>
      </c>
      <c r="B1931" s="24" t="str">
        <v>비교 반영</v>
      </c>
      <c r="C1931" s="24" t="str">
        <v>안양시 만안구</v>
      </c>
      <c r="D1931" s="24" t="str">
        <v>분양권</v>
      </c>
      <c r="E1931" s="26">
        <v>9</v>
      </c>
      <c r="F1931" s="26">
        <v>9</v>
      </c>
      <c r="G1931" s="26">
        <v>0</v>
      </c>
      <c r="H1931" s="26">
        <v>0</v>
      </c>
      <c r="I1931" s="26">
        <f>G1931+H1931</f>
        <v>0</v>
      </c>
      <c r="J1931" s="26">
        <f>SUM(F1931:H1931)</f>
        <v>9</v>
      </c>
      <c r="K1931" s="26">
        <f>E1931-J1931</f>
        <v>0</v>
      </c>
      <c r="L1931" s="27">
        <v>6987880000</v>
      </c>
      <c r="M1931" s="45">
        <v>549.514</v>
      </c>
      <c r="N1931" s="27">
        <v>776431111</v>
      </c>
      <c r="O1931" s="27">
        <v>42037926</v>
      </c>
      <c r="P1931" s="37">
        <f>IF(I1931=0,0,H1931/I1931)</f>
        <v>0</v>
      </c>
    </row>
    <row r="1932">
      <c r="A1932" s="24" t="str">
        <v>2025-11</v>
      </c>
      <c r="B1932" s="24" t="str">
        <v>비교 반영</v>
      </c>
      <c r="C1932" s="24" t="str">
        <v>안양시 만안구</v>
      </c>
      <c r="D1932" s="24" t="str">
        <v>상가</v>
      </c>
      <c r="E1932" s="26">
        <v>17</v>
      </c>
      <c r="F1932" s="26">
        <v>17</v>
      </c>
      <c r="G1932" s="26">
        <v>0</v>
      </c>
      <c r="H1932" s="26">
        <v>0</v>
      </c>
      <c r="I1932" s="26">
        <f>G1932+H1932</f>
        <v>0</v>
      </c>
      <c r="J1932" s="26">
        <f>SUM(F1932:H1932)</f>
        <v>17</v>
      </c>
      <c r="K1932" s="26">
        <f>E1932-J1932</f>
        <v>0</v>
      </c>
      <c r="L1932" s="27">
        <v>15677310000</v>
      </c>
      <c r="M1932" s="45">
        <v>3655.51</v>
      </c>
      <c r="N1932" s="27">
        <v>922194706</v>
      </c>
      <c r="O1932" s="27">
        <v>14177452</v>
      </c>
      <c r="P1932" s="37">
        <f>IF(I1932=0,0,H1932/I1932)</f>
        <v>0</v>
      </c>
    </row>
    <row r="1933">
      <c r="A1933" s="24" t="str">
        <v>2025-11</v>
      </c>
      <c r="B1933" s="24" t="str">
        <v>비교 반영</v>
      </c>
      <c r="C1933" s="24" t="str">
        <v>안양시 만안구</v>
      </c>
      <c r="D1933" s="24" t="str">
        <v>아파트 매매</v>
      </c>
      <c r="E1933" s="26">
        <v>239</v>
      </c>
      <c r="F1933" s="26">
        <v>239</v>
      </c>
      <c r="G1933" s="26">
        <v>0</v>
      </c>
      <c r="H1933" s="26">
        <v>0</v>
      </c>
      <c r="I1933" s="26">
        <f>G1933+H1933</f>
        <v>0</v>
      </c>
      <c r="J1933" s="26">
        <f>SUM(F1933:H1933)</f>
        <v>239</v>
      </c>
      <c r="K1933" s="26">
        <f>E1933-J1933</f>
        <v>0</v>
      </c>
      <c r="L1933" s="27">
        <v>138220000000</v>
      </c>
      <c r="M1933" s="45">
        <v>16727.895</v>
      </c>
      <c r="N1933" s="27">
        <v>578326360</v>
      </c>
      <c r="O1933" s="27">
        <v>27315189</v>
      </c>
      <c r="P1933" s="37">
        <f>IF(I1933=0,0,H1933/I1933)</f>
        <v>0</v>
      </c>
    </row>
    <row r="1934">
      <c r="A1934" s="24" t="str">
        <v>2025-11</v>
      </c>
      <c r="B1934" s="24" t="str">
        <v>비교 반영</v>
      </c>
      <c r="C1934" s="24" t="str">
        <v>안양시 만안구</v>
      </c>
      <c r="D1934" s="24" t="str">
        <v>아파트 전월세</v>
      </c>
      <c r="E1934" s="26">
        <v>240</v>
      </c>
      <c r="F1934" s="26">
        <v>0</v>
      </c>
      <c r="G1934" s="26">
        <v>147</v>
      </c>
      <c r="H1934" s="26">
        <v>93</v>
      </c>
      <c r="I1934" s="26">
        <f>G1934+H1934</f>
        <v>240</v>
      </c>
      <c r="J1934" s="26">
        <f>SUM(F1934:H1934)</f>
        <v>240</v>
      </c>
      <c r="K1934" s="26">
        <f>E1934-J1934</f>
        <v>0</v>
      </c>
      <c r="L1934" s="27">
        <v>62813870000</v>
      </c>
      <c r="M1934" s="45">
        <v>15125.633</v>
      </c>
      <c r="N1934" s="27">
        <v>261724458</v>
      </c>
      <c r="O1934" s="27">
        <v>13728295</v>
      </c>
      <c r="P1934" s="37">
        <f>IF(I1934=0,0,H1934/I1934)</f>
        <v>0.3875</v>
      </c>
    </row>
    <row r="1935">
      <c r="A1935" s="24" t="str">
        <v>2025-11</v>
      </c>
      <c r="B1935" s="24" t="str">
        <v>비교 반영</v>
      </c>
      <c r="C1935" s="24" t="str">
        <v>안양시 만안구</v>
      </c>
      <c r="D1935" s="24" t="str">
        <v>오피스텔 매매</v>
      </c>
      <c r="E1935" s="26">
        <v>15</v>
      </c>
      <c r="F1935" s="26">
        <v>15</v>
      </c>
      <c r="G1935" s="26">
        <v>0</v>
      </c>
      <c r="H1935" s="26">
        <v>0</v>
      </c>
      <c r="I1935" s="26">
        <f>G1935+H1935</f>
        <v>0</v>
      </c>
      <c r="J1935" s="26">
        <f>SUM(F1935:H1935)</f>
        <v>15</v>
      </c>
      <c r="K1935" s="26">
        <f>E1935-J1935</f>
        <v>0</v>
      </c>
      <c r="L1935" s="27">
        <v>3290500000</v>
      </c>
      <c r="M1935" s="45">
        <v>731.119</v>
      </c>
      <c r="N1935" s="27">
        <v>219366667</v>
      </c>
      <c r="O1935" s="27">
        <v>14878133</v>
      </c>
      <c r="P1935" s="37">
        <f>IF(I1935=0,0,H1935/I1935)</f>
        <v>0</v>
      </c>
    </row>
    <row r="1936">
      <c r="A1936" s="24" t="str">
        <v>2025-11</v>
      </c>
      <c r="B1936" s="24" t="str">
        <v>비교 반영</v>
      </c>
      <c r="C1936" s="24" t="str">
        <v>안양시 만안구</v>
      </c>
      <c r="D1936" s="24" t="str">
        <v>오피스텔 전월세</v>
      </c>
      <c r="E1936" s="26">
        <v>130</v>
      </c>
      <c r="F1936" s="26">
        <v>0</v>
      </c>
      <c r="G1936" s="26">
        <v>44</v>
      </c>
      <c r="H1936" s="26">
        <v>86</v>
      </c>
      <c r="I1936" s="26">
        <f>G1936+H1936</f>
        <v>130</v>
      </c>
      <c r="J1936" s="26">
        <f>SUM(F1936:H1936)</f>
        <v>130</v>
      </c>
      <c r="K1936" s="26">
        <f>E1936-J1936</f>
        <v>0</v>
      </c>
      <c r="L1936" s="27">
        <v>14268180000</v>
      </c>
      <c r="M1936" s="45">
        <v>7095.45</v>
      </c>
      <c r="N1936" s="27">
        <v>109755231</v>
      </c>
      <c r="O1936" s="27">
        <v>6647575</v>
      </c>
      <c r="P1936" s="37">
        <f>IF(I1936=0,0,H1936/I1936)</f>
        <v>0.6615384615384615</v>
      </c>
    </row>
    <row r="1937">
      <c r="A1937" s="24" t="str">
        <v>2025-11</v>
      </c>
      <c r="B1937" s="24" t="str">
        <v>비교 반영</v>
      </c>
      <c r="C1937" s="24" t="str">
        <v>안양시 만안구</v>
      </c>
      <c r="D1937" s="24" t="str">
        <v>토지</v>
      </c>
      <c r="E1937" s="26">
        <v>14</v>
      </c>
      <c r="F1937" s="26">
        <v>14</v>
      </c>
      <c r="G1937" s="26">
        <v>0</v>
      </c>
      <c r="H1937" s="26">
        <v>0</v>
      </c>
      <c r="I1937" s="26">
        <f>G1937+H1937</f>
        <v>0</v>
      </c>
      <c r="J1937" s="26">
        <f>SUM(F1937:H1937)</f>
        <v>14</v>
      </c>
      <c r="K1937" s="26">
        <f>E1937-J1937</f>
        <v>0</v>
      </c>
      <c r="L1937" s="27">
        <v>5139760000</v>
      </c>
      <c r="M1937" s="45">
        <v>14093.49</v>
      </c>
      <c r="N1937" s="27">
        <v>367125714</v>
      </c>
      <c r="O1937" s="27">
        <v>1205588</v>
      </c>
      <c r="P1937" s="37">
        <f>IF(I1937=0,0,H1937/I1937)</f>
        <v>0</v>
      </c>
    </row>
    <row r="1938">
      <c r="A1938" s="24" t="str">
        <v>2025-11</v>
      </c>
      <c r="B1938" s="24" t="str">
        <v>비교 반영</v>
      </c>
      <c r="C1938" s="24" t="str">
        <v>양주시</v>
      </c>
      <c r="D1938" s="24" t="str">
        <v>공장창고</v>
      </c>
      <c r="E1938" s="26">
        <v>3</v>
      </c>
      <c r="F1938" s="26">
        <v>3</v>
      </c>
      <c r="G1938" s="26">
        <v>0</v>
      </c>
      <c r="H1938" s="26">
        <v>0</v>
      </c>
      <c r="I1938" s="26">
        <f>G1938+H1938</f>
        <v>0</v>
      </c>
      <c r="J1938" s="26">
        <f>SUM(F1938:H1938)</f>
        <v>3</v>
      </c>
      <c r="K1938" s="26">
        <f>E1938-J1938</f>
        <v>0</v>
      </c>
      <c r="L1938" s="27">
        <v>590000000</v>
      </c>
      <c r="M1938" s="45">
        <v>811.79</v>
      </c>
      <c r="N1938" s="27">
        <v>196666667</v>
      </c>
      <c r="O1938" s="27">
        <v>2402608</v>
      </c>
      <c r="P1938" s="37">
        <f>IF(I1938=0,0,H1938/I1938)</f>
        <v>0</v>
      </c>
    </row>
    <row r="1939">
      <c r="A1939" s="24" t="str">
        <v>2025-11</v>
      </c>
      <c r="B1939" s="24" t="str">
        <v>비교 반영</v>
      </c>
      <c r="C1939" s="24" t="str">
        <v>양주시</v>
      </c>
      <c r="D1939" s="24" t="str">
        <v>다가구 매매</v>
      </c>
      <c r="E1939" s="26">
        <v>7</v>
      </c>
      <c r="F1939" s="26">
        <v>7</v>
      </c>
      <c r="G1939" s="26">
        <v>0</v>
      </c>
      <c r="H1939" s="26">
        <v>0</v>
      </c>
      <c r="I1939" s="26">
        <f>G1939+H1939</f>
        <v>0</v>
      </c>
      <c r="J1939" s="26">
        <f>SUM(F1939:H1939)</f>
        <v>7</v>
      </c>
      <c r="K1939" s="26">
        <f>E1939-J1939</f>
        <v>0</v>
      </c>
      <c r="L1939" s="27">
        <v>2798000000</v>
      </c>
      <c r="M1939" s="45">
        <v>941.21</v>
      </c>
      <c r="N1939" s="27">
        <v>399714286</v>
      </c>
      <c r="O1939" s="27">
        <v>9827335</v>
      </c>
      <c r="P1939" s="37">
        <f>IF(I1939=0,0,H1939/I1939)</f>
        <v>0</v>
      </c>
    </row>
    <row r="1940">
      <c r="A1940" s="24" t="str">
        <v>2025-11</v>
      </c>
      <c r="B1940" s="24" t="str">
        <v>비교 반영</v>
      </c>
      <c r="C1940" s="24" t="str">
        <v>양주시</v>
      </c>
      <c r="D1940" s="24" t="str">
        <v>다가구 전월세</v>
      </c>
      <c r="E1940" s="26">
        <v>114</v>
      </c>
      <c r="F1940" s="26">
        <v>0</v>
      </c>
      <c r="G1940" s="26">
        <v>23</v>
      </c>
      <c r="H1940" s="26">
        <v>91</v>
      </c>
      <c r="I1940" s="26">
        <f>G1940+H1940</f>
        <v>114</v>
      </c>
      <c r="J1940" s="26">
        <f>SUM(F1940:H1940)</f>
        <v>114</v>
      </c>
      <c r="K1940" s="26">
        <f>E1940-J1940</f>
        <v>0</v>
      </c>
      <c r="L1940" s="27">
        <v>3165870000</v>
      </c>
      <c r="M1940" s="45">
        <v>5413.364</v>
      </c>
      <c r="N1940" s="27">
        <v>27770789</v>
      </c>
      <c r="O1940" s="27">
        <v>1933305</v>
      </c>
      <c r="P1940" s="37">
        <f>IF(I1940=0,0,H1940/I1940)</f>
        <v>0.7982456140350878</v>
      </c>
    </row>
    <row r="1941">
      <c r="A1941" s="24" t="str">
        <v>2025-11</v>
      </c>
      <c r="B1941" s="24" t="str">
        <v>비교 반영</v>
      </c>
      <c r="C1941" s="24" t="str">
        <v>양주시</v>
      </c>
      <c r="D1941" s="24" t="str">
        <v>다세대 매매</v>
      </c>
      <c r="E1941" s="26">
        <v>27</v>
      </c>
      <c r="F1941" s="26">
        <v>27</v>
      </c>
      <c r="G1941" s="26">
        <v>0</v>
      </c>
      <c r="H1941" s="26">
        <v>0</v>
      </c>
      <c r="I1941" s="26">
        <f>G1941+H1941</f>
        <v>0</v>
      </c>
      <c r="J1941" s="26">
        <f>SUM(F1941:H1941)</f>
        <v>27</v>
      </c>
      <c r="K1941" s="26">
        <f>E1941-J1941</f>
        <v>0</v>
      </c>
      <c r="L1941" s="27">
        <v>5369340000</v>
      </c>
      <c r="M1941" s="45">
        <v>1611.95</v>
      </c>
      <c r="N1941" s="27">
        <v>198864444</v>
      </c>
      <c r="O1941" s="27">
        <v>11011436</v>
      </c>
      <c r="P1941" s="37">
        <f>IF(I1941=0,0,H1941/I1941)</f>
        <v>0</v>
      </c>
    </row>
    <row r="1942">
      <c r="A1942" s="24" t="str">
        <v>2025-11</v>
      </c>
      <c r="B1942" s="24" t="str">
        <v>비교 반영</v>
      </c>
      <c r="C1942" s="24" t="str">
        <v>양주시</v>
      </c>
      <c r="D1942" s="24" t="str">
        <v>다세대 전월세</v>
      </c>
      <c r="E1942" s="26">
        <v>57</v>
      </c>
      <c r="F1942" s="26">
        <v>0</v>
      </c>
      <c r="G1942" s="26">
        <v>10</v>
      </c>
      <c r="H1942" s="26">
        <v>47</v>
      </c>
      <c r="I1942" s="26">
        <f>G1942+H1942</f>
        <v>57</v>
      </c>
      <c r="J1942" s="26">
        <f>SUM(F1942:H1942)</f>
        <v>57</v>
      </c>
      <c r="K1942" s="26">
        <f>E1942-J1942</f>
        <v>0</v>
      </c>
      <c r="L1942" s="27">
        <v>1956000000</v>
      </c>
      <c r="M1942" s="45">
        <v>3194.879</v>
      </c>
      <c r="N1942" s="27">
        <v>34315789</v>
      </c>
      <c r="O1942" s="27">
        <v>2023900</v>
      </c>
      <c r="P1942" s="37">
        <f>IF(I1942=0,0,H1942/I1942)</f>
        <v>0.8245614035087719</v>
      </c>
    </row>
    <row r="1943">
      <c r="A1943" s="24" t="str">
        <v>2025-11</v>
      </c>
      <c r="B1943" s="24" t="str">
        <v>비교 반영</v>
      </c>
      <c r="C1943" s="24" t="str">
        <v>양주시</v>
      </c>
      <c r="D1943" s="24" t="str">
        <v>분양권</v>
      </c>
      <c r="E1943" s="26">
        <v>17</v>
      </c>
      <c r="F1943" s="26">
        <v>17</v>
      </c>
      <c r="G1943" s="26">
        <v>0</v>
      </c>
      <c r="H1943" s="26">
        <v>0</v>
      </c>
      <c r="I1943" s="26">
        <f>G1943+H1943</f>
        <v>0</v>
      </c>
      <c r="J1943" s="26">
        <f>SUM(F1943:H1943)</f>
        <v>17</v>
      </c>
      <c r="K1943" s="26">
        <f>E1943-J1943</f>
        <v>0</v>
      </c>
      <c r="L1943" s="27">
        <v>8863700000</v>
      </c>
      <c r="M1943" s="45">
        <v>1393.563</v>
      </c>
      <c r="N1943" s="27">
        <v>521394118</v>
      </c>
      <c r="O1943" s="27">
        <v>21026309</v>
      </c>
      <c r="P1943" s="37">
        <f>IF(I1943=0,0,H1943/I1943)</f>
        <v>0</v>
      </c>
    </row>
    <row r="1944">
      <c r="A1944" s="24" t="str">
        <v>2025-11</v>
      </c>
      <c r="B1944" s="24" t="str">
        <v>비교 반영</v>
      </c>
      <c r="C1944" s="24" t="str">
        <v>양주시</v>
      </c>
      <c r="D1944" s="24" t="str">
        <v>상가</v>
      </c>
      <c r="E1944" s="26">
        <v>23</v>
      </c>
      <c r="F1944" s="26">
        <v>23</v>
      </c>
      <c r="G1944" s="26">
        <v>0</v>
      </c>
      <c r="H1944" s="26">
        <v>0</v>
      </c>
      <c r="I1944" s="26">
        <f>G1944+H1944</f>
        <v>0</v>
      </c>
      <c r="J1944" s="26">
        <f>SUM(F1944:H1944)</f>
        <v>23</v>
      </c>
      <c r="K1944" s="26">
        <f>E1944-J1944</f>
        <v>0</v>
      </c>
      <c r="L1944" s="27">
        <v>12718500000</v>
      </c>
      <c r="M1944" s="45">
        <v>5635.45</v>
      </c>
      <c r="N1944" s="27">
        <v>552978261</v>
      </c>
      <c r="O1944" s="27">
        <v>7460740</v>
      </c>
      <c r="P1944" s="37">
        <f>IF(I1944=0,0,H1944/I1944)</f>
        <v>0</v>
      </c>
    </row>
    <row r="1945">
      <c r="A1945" s="24" t="str">
        <v>2025-11</v>
      </c>
      <c r="B1945" s="24" t="str">
        <v>비교 반영</v>
      </c>
      <c r="C1945" s="24" t="str">
        <v>양주시</v>
      </c>
      <c r="D1945" s="24" t="str">
        <v>아파트 매매</v>
      </c>
      <c r="E1945" s="26">
        <v>230</v>
      </c>
      <c r="F1945" s="26">
        <v>230</v>
      </c>
      <c r="G1945" s="26">
        <v>0</v>
      </c>
      <c r="H1945" s="26">
        <v>0</v>
      </c>
      <c r="I1945" s="26">
        <f>G1945+H1945</f>
        <v>0</v>
      </c>
      <c r="J1945" s="26">
        <f>SUM(F1945:H1945)</f>
        <v>230</v>
      </c>
      <c r="K1945" s="26">
        <f>E1945-J1945</f>
        <v>0</v>
      </c>
      <c r="L1945" s="27">
        <v>68898100000</v>
      </c>
      <c r="M1945" s="45">
        <v>16677.016</v>
      </c>
      <c r="N1945" s="27">
        <v>299556957</v>
      </c>
      <c r="O1945" s="27">
        <v>13657258</v>
      </c>
      <c r="P1945" s="37">
        <f>IF(I1945=0,0,H1945/I1945)</f>
        <v>0</v>
      </c>
    </row>
    <row r="1946">
      <c r="A1946" s="24" t="str">
        <v>2025-11</v>
      </c>
      <c r="B1946" s="24" t="str">
        <v>비교 반영</v>
      </c>
      <c r="C1946" s="24" t="str">
        <v>양주시</v>
      </c>
      <c r="D1946" s="24" t="str">
        <v>아파트 전월세</v>
      </c>
      <c r="E1946" s="26">
        <v>631</v>
      </c>
      <c r="F1946" s="26">
        <v>0</v>
      </c>
      <c r="G1946" s="26">
        <v>258</v>
      </c>
      <c r="H1946" s="26">
        <v>373</v>
      </c>
      <c r="I1946" s="26">
        <f>G1946+H1946</f>
        <v>631</v>
      </c>
      <c r="J1946" s="26">
        <f>SUM(F1946:H1946)</f>
        <v>631</v>
      </c>
      <c r="K1946" s="26">
        <f>E1946-J1946</f>
        <v>0</v>
      </c>
      <c r="L1946" s="27">
        <v>67825290000</v>
      </c>
      <c r="M1946" s="45">
        <v>45520.404</v>
      </c>
      <c r="N1946" s="27">
        <v>107488574</v>
      </c>
      <c r="O1946" s="27">
        <v>4925611</v>
      </c>
      <c r="P1946" s="37">
        <f>IF(I1946=0,0,H1946/I1946)</f>
        <v>0.5911251980982567</v>
      </c>
    </row>
    <row r="1947">
      <c r="A1947" s="24" t="str">
        <v>2025-11</v>
      </c>
      <c r="B1947" s="24" t="str">
        <v>비교 반영</v>
      </c>
      <c r="C1947" s="24" t="str">
        <v>양주시</v>
      </c>
      <c r="D1947" s="24" t="str">
        <v>오피스텔 매매</v>
      </c>
      <c r="E1947" s="26">
        <v>2</v>
      </c>
      <c r="F1947" s="26">
        <v>2</v>
      </c>
      <c r="G1947" s="26">
        <v>0</v>
      </c>
      <c r="H1947" s="26">
        <v>0</v>
      </c>
      <c r="I1947" s="26">
        <f>G1947+H1947</f>
        <v>0</v>
      </c>
      <c r="J1947" s="26">
        <f>SUM(F1947:H1947)</f>
        <v>2</v>
      </c>
      <c r="K1947" s="26">
        <f>E1947-J1947</f>
        <v>0</v>
      </c>
      <c r="L1947" s="27">
        <v>118100000</v>
      </c>
      <c r="M1947" s="45">
        <v>98.43</v>
      </c>
      <c r="N1947" s="27">
        <v>59050000</v>
      </c>
      <c r="O1947" s="27">
        <v>3966405</v>
      </c>
      <c r="P1947" s="37">
        <f>IF(I1947=0,0,H1947/I1947)</f>
        <v>0</v>
      </c>
    </row>
    <row r="1948">
      <c r="A1948" s="24" t="str">
        <v>2025-11</v>
      </c>
      <c r="B1948" s="24" t="str">
        <v>비교 반영</v>
      </c>
      <c r="C1948" s="24" t="str">
        <v>양주시</v>
      </c>
      <c r="D1948" s="24" t="str">
        <v>오피스텔 전월세</v>
      </c>
      <c r="E1948" s="26">
        <v>21</v>
      </c>
      <c r="F1948" s="26">
        <v>0</v>
      </c>
      <c r="G1948" s="26">
        <v>4</v>
      </c>
      <c r="H1948" s="26">
        <v>17</v>
      </c>
      <c r="I1948" s="26">
        <f>G1948+H1948</f>
        <v>21</v>
      </c>
      <c r="J1948" s="26">
        <f>SUM(F1948:H1948)</f>
        <v>21</v>
      </c>
      <c r="K1948" s="26">
        <f>E1948-J1948</f>
        <v>0</v>
      </c>
      <c r="L1948" s="27">
        <v>696000000</v>
      </c>
      <c r="M1948" s="45">
        <v>757.66</v>
      </c>
      <c r="N1948" s="27">
        <v>33142857</v>
      </c>
      <c r="O1948" s="27">
        <v>3036753</v>
      </c>
      <c r="P1948" s="37">
        <f>IF(I1948=0,0,H1948/I1948)</f>
        <v>0.8095238095238095</v>
      </c>
    </row>
    <row r="1949">
      <c r="A1949" s="24" t="str">
        <v>2025-11</v>
      </c>
      <c r="B1949" s="24" t="str">
        <v>비교 반영</v>
      </c>
      <c r="C1949" s="24" t="str">
        <v>양주시</v>
      </c>
      <c r="D1949" s="24" t="str">
        <v>토지</v>
      </c>
      <c r="E1949" s="26">
        <v>163</v>
      </c>
      <c r="F1949" s="26">
        <v>163</v>
      </c>
      <c r="G1949" s="26">
        <v>0</v>
      </c>
      <c r="H1949" s="26">
        <v>0</v>
      </c>
      <c r="I1949" s="26">
        <f>G1949+H1949</f>
        <v>0</v>
      </c>
      <c r="J1949" s="26">
        <f>SUM(F1949:H1949)</f>
        <v>163</v>
      </c>
      <c r="K1949" s="26">
        <f>E1949-J1949</f>
        <v>0</v>
      </c>
      <c r="L1949" s="27">
        <v>38211180000</v>
      </c>
      <c r="M1949" s="45">
        <v>88099.1</v>
      </c>
      <c r="N1949" s="27">
        <v>234424417</v>
      </c>
      <c r="O1949" s="27">
        <v>1433817</v>
      </c>
      <c r="P1949" s="37">
        <f>IF(I1949=0,0,H1949/I1949)</f>
        <v>0</v>
      </c>
    </row>
    <row r="1950">
      <c r="A1950" s="24" t="str">
        <v>2025-11</v>
      </c>
      <c r="B1950" s="24" t="str">
        <v>비교 반영</v>
      </c>
      <c r="C1950" s="24" t="str">
        <v>양평군</v>
      </c>
      <c r="D1950" s="24" t="str">
        <v>공장창고</v>
      </c>
      <c r="E1950" s="26">
        <v>4</v>
      </c>
      <c r="F1950" s="26">
        <v>4</v>
      </c>
      <c r="G1950" s="26">
        <v>0</v>
      </c>
      <c r="H1950" s="26">
        <v>0</v>
      </c>
      <c r="I1950" s="26">
        <f>G1950+H1950</f>
        <v>0</v>
      </c>
      <c r="J1950" s="26">
        <f>SUM(F1950:H1950)</f>
        <v>4</v>
      </c>
      <c r="K1950" s="26">
        <f>E1950-J1950</f>
        <v>0</v>
      </c>
      <c r="L1950" s="27">
        <v>3540100000</v>
      </c>
      <c r="M1950" s="45">
        <v>5481.25</v>
      </c>
      <c r="N1950" s="27">
        <v>885025000</v>
      </c>
      <c r="O1950" s="27">
        <v>2135062</v>
      </c>
      <c r="P1950" s="37">
        <f>IF(I1950=0,0,H1950/I1950)</f>
        <v>0</v>
      </c>
    </row>
    <row r="1951">
      <c r="A1951" s="24" t="str">
        <v>2025-11</v>
      </c>
      <c r="B1951" s="24" t="str">
        <v>비교 반영</v>
      </c>
      <c r="C1951" s="24" t="str">
        <v>양평군</v>
      </c>
      <c r="D1951" s="24" t="str">
        <v>다가구 매매</v>
      </c>
      <c r="E1951" s="26">
        <v>48</v>
      </c>
      <c r="F1951" s="26">
        <v>48</v>
      </c>
      <c r="G1951" s="26">
        <v>0</v>
      </c>
      <c r="H1951" s="26">
        <v>0</v>
      </c>
      <c r="I1951" s="26">
        <f>G1951+H1951</f>
        <v>0</v>
      </c>
      <c r="J1951" s="26">
        <f>SUM(F1951:H1951)</f>
        <v>48</v>
      </c>
      <c r="K1951" s="26">
        <f>E1951-J1951</f>
        <v>0</v>
      </c>
      <c r="L1951" s="27">
        <v>15886280000</v>
      </c>
      <c r="M1951" s="45">
        <v>5846.1</v>
      </c>
      <c r="N1951" s="27">
        <v>330964167</v>
      </c>
      <c r="O1951" s="27">
        <v>8983190</v>
      </c>
      <c r="P1951" s="37">
        <f>IF(I1951=0,0,H1951/I1951)</f>
        <v>0</v>
      </c>
    </row>
    <row r="1952">
      <c r="A1952" s="24" t="str">
        <v>2025-11</v>
      </c>
      <c r="B1952" s="24" t="str">
        <v>비교 반영</v>
      </c>
      <c r="C1952" s="24" t="str">
        <v>양평군</v>
      </c>
      <c r="D1952" s="24" t="str">
        <v>다가구 전월세</v>
      </c>
      <c r="E1952" s="26">
        <v>124</v>
      </c>
      <c r="F1952" s="26">
        <v>0</v>
      </c>
      <c r="G1952" s="26">
        <v>32</v>
      </c>
      <c r="H1952" s="26">
        <v>92</v>
      </c>
      <c r="I1952" s="26">
        <f>G1952+H1952</f>
        <v>124</v>
      </c>
      <c r="J1952" s="26">
        <f>SUM(F1952:H1952)</f>
        <v>124</v>
      </c>
      <c r="K1952" s="26">
        <f>E1952-J1952</f>
        <v>0</v>
      </c>
      <c r="L1952" s="27">
        <v>7586500000</v>
      </c>
      <c r="M1952" s="45">
        <v>8897.595</v>
      </c>
      <c r="N1952" s="27">
        <v>61181452</v>
      </c>
      <c r="O1952" s="27">
        <v>2818665</v>
      </c>
      <c r="P1952" s="37">
        <f>IF(I1952=0,0,H1952/I1952)</f>
        <v>0.7419354838709677</v>
      </c>
    </row>
    <row r="1953">
      <c r="A1953" s="24" t="str">
        <v>2025-11</v>
      </c>
      <c r="B1953" s="24" t="str">
        <v>비교 반영</v>
      </c>
      <c r="C1953" s="24" t="str">
        <v>양평군</v>
      </c>
      <c r="D1953" s="24" t="str">
        <v>다세대 매매</v>
      </c>
      <c r="E1953" s="26">
        <v>12</v>
      </c>
      <c r="F1953" s="26">
        <v>12</v>
      </c>
      <c r="G1953" s="26">
        <v>0</v>
      </c>
      <c r="H1953" s="26">
        <v>0</v>
      </c>
      <c r="I1953" s="26">
        <f>G1953+H1953</f>
        <v>0</v>
      </c>
      <c r="J1953" s="26">
        <f>SUM(F1953:H1953)</f>
        <v>12</v>
      </c>
      <c r="K1953" s="26">
        <f>E1953-J1953</f>
        <v>0</v>
      </c>
      <c r="L1953" s="27">
        <v>1761000000</v>
      </c>
      <c r="M1953" s="45">
        <v>814.072</v>
      </c>
      <c r="N1953" s="27">
        <v>146750000</v>
      </c>
      <c r="O1953" s="27">
        <v>7151072</v>
      </c>
      <c r="P1953" s="37">
        <f>IF(I1953=0,0,H1953/I1953)</f>
        <v>0</v>
      </c>
    </row>
    <row r="1954">
      <c r="A1954" s="24" t="str">
        <v>2025-11</v>
      </c>
      <c r="B1954" s="24" t="str">
        <v>비교 반영</v>
      </c>
      <c r="C1954" s="24" t="str">
        <v>양평군</v>
      </c>
      <c r="D1954" s="24" t="str">
        <v>다세대 전월세</v>
      </c>
      <c r="E1954" s="26">
        <v>35</v>
      </c>
      <c r="F1954" s="26">
        <v>0</v>
      </c>
      <c r="G1954" s="26">
        <v>13</v>
      </c>
      <c r="H1954" s="26">
        <v>22</v>
      </c>
      <c r="I1954" s="26">
        <f>G1954+H1954</f>
        <v>35</v>
      </c>
      <c r="J1954" s="26">
        <f>SUM(F1954:H1954)</f>
        <v>35</v>
      </c>
      <c r="K1954" s="26">
        <f>E1954-J1954</f>
        <v>0</v>
      </c>
      <c r="L1954" s="27">
        <v>2401240000</v>
      </c>
      <c r="M1954" s="45">
        <v>1995.774</v>
      </c>
      <c r="N1954" s="27">
        <v>68606857</v>
      </c>
      <c r="O1954" s="27">
        <v>3977396</v>
      </c>
      <c r="P1954" s="37">
        <f>IF(I1954=0,0,H1954/I1954)</f>
        <v>0.6285714285714286</v>
      </c>
    </row>
    <row r="1955">
      <c r="A1955" s="24" t="str">
        <v>2025-11</v>
      </c>
      <c r="B1955" s="24" t="str">
        <v>비교 반영</v>
      </c>
      <c r="C1955" s="24" t="str">
        <v>양평군</v>
      </c>
      <c r="D1955" s="24" t="str">
        <v>분양권</v>
      </c>
      <c r="E1955" s="26">
        <v>1</v>
      </c>
      <c r="F1955" s="26">
        <v>1</v>
      </c>
      <c r="G1955" s="26">
        <v>0</v>
      </c>
      <c r="H1955" s="26">
        <v>0</v>
      </c>
      <c r="I1955" s="26">
        <f>G1955+H1955</f>
        <v>0</v>
      </c>
      <c r="J1955" s="26">
        <f>SUM(F1955:H1955)</f>
        <v>1</v>
      </c>
      <c r="K1955" s="26">
        <f>E1955-J1955</f>
        <v>0</v>
      </c>
      <c r="L1955" s="27">
        <v>408000000</v>
      </c>
      <c r="M1955" s="45">
        <v>77.919</v>
      </c>
      <c r="N1955" s="27">
        <v>408000000</v>
      </c>
      <c r="O1955" s="27">
        <v>17309774</v>
      </c>
      <c r="P1955" s="37">
        <f>IF(I1955=0,0,H1955/I1955)</f>
        <v>0</v>
      </c>
    </row>
    <row r="1956">
      <c r="A1956" s="24" t="str">
        <v>2025-11</v>
      </c>
      <c r="B1956" s="24" t="str">
        <v>비교 반영</v>
      </c>
      <c r="C1956" s="24" t="str">
        <v>양평군</v>
      </c>
      <c r="D1956" s="24" t="str">
        <v>상가</v>
      </c>
      <c r="E1956" s="26">
        <v>40</v>
      </c>
      <c r="F1956" s="26">
        <v>40</v>
      </c>
      <c r="G1956" s="26">
        <v>0</v>
      </c>
      <c r="H1956" s="26">
        <v>0</v>
      </c>
      <c r="I1956" s="26">
        <f>G1956+H1956</f>
        <v>0</v>
      </c>
      <c r="J1956" s="26">
        <f>SUM(F1956:H1956)</f>
        <v>40</v>
      </c>
      <c r="K1956" s="26">
        <f>E1956-J1956</f>
        <v>0</v>
      </c>
      <c r="L1956" s="27">
        <v>2624600000</v>
      </c>
      <c r="M1956" s="45">
        <v>1064.48</v>
      </c>
      <c r="N1956" s="27">
        <v>65615000</v>
      </c>
      <c r="O1956" s="27">
        <v>8150800</v>
      </c>
      <c r="P1956" s="37">
        <f>IF(I1956=0,0,H1956/I1956)</f>
        <v>0</v>
      </c>
    </row>
    <row r="1957">
      <c r="A1957" s="24" t="str">
        <v>2025-11</v>
      </c>
      <c r="B1957" s="24" t="str">
        <v>비교 반영</v>
      </c>
      <c r="C1957" s="24" t="str">
        <v>양평군</v>
      </c>
      <c r="D1957" s="24" t="str">
        <v>아파트 매매</v>
      </c>
      <c r="E1957" s="26">
        <v>50</v>
      </c>
      <c r="F1957" s="26">
        <v>50</v>
      </c>
      <c r="G1957" s="26">
        <v>0</v>
      </c>
      <c r="H1957" s="26">
        <v>0</v>
      </c>
      <c r="I1957" s="26">
        <f>G1957+H1957</f>
        <v>0</v>
      </c>
      <c r="J1957" s="26">
        <f>SUM(F1957:H1957)</f>
        <v>50</v>
      </c>
      <c r="K1957" s="26">
        <f>E1957-J1957</f>
        <v>0</v>
      </c>
      <c r="L1957" s="27">
        <v>20609430000</v>
      </c>
      <c r="M1957" s="45">
        <v>3865.747</v>
      </c>
      <c r="N1957" s="27">
        <v>412188600</v>
      </c>
      <c r="O1957" s="27">
        <v>17624107</v>
      </c>
      <c r="P1957" s="37">
        <f>IF(I1957=0,0,H1957/I1957)</f>
        <v>0</v>
      </c>
    </row>
    <row r="1958">
      <c r="A1958" s="24" t="str">
        <v>2025-11</v>
      </c>
      <c r="B1958" s="24" t="str">
        <v>비교 반영</v>
      </c>
      <c r="C1958" s="24" t="str">
        <v>양평군</v>
      </c>
      <c r="D1958" s="24" t="str">
        <v>아파트 전월세</v>
      </c>
      <c r="E1958" s="26">
        <v>99</v>
      </c>
      <c r="F1958" s="26">
        <v>0</v>
      </c>
      <c r="G1958" s="26">
        <v>53</v>
      </c>
      <c r="H1958" s="26">
        <v>46</v>
      </c>
      <c r="I1958" s="26">
        <f>G1958+H1958</f>
        <v>99</v>
      </c>
      <c r="J1958" s="26">
        <f>SUM(F1958:H1958)</f>
        <v>99</v>
      </c>
      <c r="K1958" s="26">
        <f>E1958-J1958</f>
        <v>0</v>
      </c>
      <c r="L1958" s="27">
        <v>15977940000</v>
      </c>
      <c r="M1958" s="45">
        <v>7417.672</v>
      </c>
      <c r="N1958" s="27">
        <v>161393333</v>
      </c>
      <c r="O1958" s="27">
        <v>7120783</v>
      </c>
      <c r="P1958" s="37">
        <f>IF(I1958=0,0,H1958/I1958)</f>
        <v>0.46464646464646464</v>
      </c>
    </row>
    <row r="1959">
      <c r="A1959" s="24" t="str">
        <v>2025-11</v>
      </c>
      <c r="B1959" s="24" t="str">
        <v>비교 반영</v>
      </c>
      <c r="C1959" s="24" t="str">
        <v>양평군</v>
      </c>
      <c r="D1959" s="24" t="str">
        <v>오피스텔 전월세</v>
      </c>
      <c r="E1959" s="26">
        <v>8</v>
      </c>
      <c r="F1959" s="26">
        <v>0</v>
      </c>
      <c r="G1959" s="26">
        <v>0</v>
      </c>
      <c r="H1959" s="26">
        <v>8</v>
      </c>
      <c r="I1959" s="26">
        <f>G1959+H1959</f>
        <v>8</v>
      </c>
      <c r="J1959" s="26">
        <f>SUM(F1959:H1959)</f>
        <v>8</v>
      </c>
      <c r="K1959" s="26">
        <f>E1959-J1959</f>
        <v>0</v>
      </c>
      <c r="L1959" s="27">
        <v>172580000</v>
      </c>
      <c r="M1959" s="45">
        <v>362.23</v>
      </c>
      <c r="N1959" s="27">
        <v>21572500</v>
      </c>
      <c r="O1959" s="27">
        <v>1575000</v>
      </c>
      <c r="P1959" s="37">
        <f>IF(I1959=0,0,H1959/I1959)</f>
        <v>1</v>
      </c>
    </row>
    <row r="1960">
      <c r="A1960" s="24" t="str">
        <v>2025-11</v>
      </c>
      <c r="B1960" s="24" t="str">
        <v>비교 반영</v>
      </c>
      <c r="C1960" s="24" t="str">
        <v>양평군</v>
      </c>
      <c r="D1960" s="24" t="str">
        <v>토지</v>
      </c>
      <c r="E1960" s="26">
        <v>464</v>
      </c>
      <c r="F1960" s="26">
        <v>464</v>
      </c>
      <c r="G1960" s="26">
        <v>0</v>
      </c>
      <c r="H1960" s="26">
        <v>0</v>
      </c>
      <c r="I1960" s="26">
        <f>G1960+H1960</f>
        <v>0</v>
      </c>
      <c r="J1960" s="26">
        <f>SUM(F1960:H1960)</f>
        <v>464</v>
      </c>
      <c r="K1960" s="26">
        <f>E1960-J1960</f>
        <v>0</v>
      </c>
      <c r="L1960" s="27">
        <v>31014880000</v>
      </c>
      <c r="M1960" s="45">
        <v>347312.7</v>
      </c>
      <c r="N1960" s="27">
        <v>66842414</v>
      </c>
      <c r="O1960" s="27">
        <v>295205</v>
      </c>
      <c r="P1960" s="37">
        <f>IF(I1960=0,0,H1960/I1960)</f>
        <v>0</v>
      </c>
    </row>
    <row r="1961">
      <c r="A1961" s="24" t="str">
        <v>2025-11</v>
      </c>
      <c r="B1961" s="24" t="str">
        <v>비교 반영</v>
      </c>
      <c r="C1961" s="24" t="str">
        <v>여주시</v>
      </c>
      <c r="D1961" s="24" t="str">
        <v>공장창고</v>
      </c>
      <c r="E1961" s="26">
        <v>3</v>
      </c>
      <c r="F1961" s="26">
        <v>3</v>
      </c>
      <c r="G1961" s="26">
        <v>0</v>
      </c>
      <c r="H1961" s="26">
        <v>0</v>
      </c>
      <c r="I1961" s="26">
        <f>G1961+H1961</f>
        <v>0</v>
      </c>
      <c r="J1961" s="26">
        <f>SUM(F1961:H1961)</f>
        <v>3</v>
      </c>
      <c r="K1961" s="26">
        <f>E1961-J1961</f>
        <v>0</v>
      </c>
      <c r="L1961" s="27">
        <v>406388830000</v>
      </c>
      <c r="M1961" s="45">
        <v>253388.75</v>
      </c>
      <c r="N1961" s="27">
        <v>135462943333</v>
      </c>
      <c r="O1961" s="27">
        <v>5301870</v>
      </c>
      <c r="P1961" s="37">
        <f>IF(I1961=0,0,H1961/I1961)</f>
        <v>0</v>
      </c>
    </row>
    <row r="1962">
      <c r="A1962" s="24" t="str">
        <v>2025-11</v>
      </c>
      <c r="B1962" s="24" t="str">
        <v>비교 반영</v>
      </c>
      <c r="C1962" s="24" t="str">
        <v>여주시</v>
      </c>
      <c r="D1962" s="24" t="str">
        <v>다가구 매매</v>
      </c>
      <c r="E1962" s="26">
        <v>25</v>
      </c>
      <c r="F1962" s="26">
        <v>25</v>
      </c>
      <c r="G1962" s="26">
        <v>0</v>
      </c>
      <c r="H1962" s="26">
        <v>0</v>
      </c>
      <c r="I1962" s="26">
        <f>G1962+H1962</f>
        <v>0</v>
      </c>
      <c r="J1962" s="26">
        <f>SUM(F1962:H1962)</f>
        <v>25</v>
      </c>
      <c r="K1962" s="26">
        <f>E1962-J1962</f>
        <v>0</v>
      </c>
      <c r="L1962" s="27">
        <v>7011500000</v>
      </c>
      <c r="M1962" s="45">
        <v>2660.46</v>
      </c>
      <c r="N1962" s="27">
        <v>280460000</v>
      </c>
      <c r="O1962" s="27">
        <v>8712220</v>
      </c>
      <c r="P1962" s="37">
        <f>IF(I1962=0,0,H1962/I1962)</f>
        <v>0</v>
      </c>
    </row>
    <row r="1963">
      <c r="A1963" s="24" t="str">
        <v>2025-11</v>
      </c>
      <c r="B1963" s="24" t="str">
        <v>비교 반영</v>
      </c>
      <c r="C1963" s="24" t="str">
        <v>여주시</v>
      </c>
      <c r="D1963" s="24" t="str">
        <v>다가구 전월세</v>
      </c>
      <c r="E1963" s="26">
        <v>101</v>
      </c>
      <c r="F1963" s="26">
        <v>0</v>
      </c>
      <c r="G1963" s="26">
        <v>8</v>
      </c>
      <c r="H1963" s="26">
        <v>93</v>
      </c>
      <c r="I1963" s="26">
        <f>G1963+H1963</f>
        <v>101</v>
      </c>
      <c r="J1963" s="26">
        <f>SUM(F1963:H1963)</f>
        <v>101</v>
      </c>
      <c r="K1963" s="26">
        <f>E1963-J1963</f>
        <v>0</v>
      </c>
      <c r="L1963" s="27">
        <v>944000000</v>
      </c>
      <c r="M1963" s="45">
        <v>3774.913</v>
      </c>
      <c r="N1963" s="27">
        <v>9346535</v>
      </c>
      <c r="O1963" s="27">
        <v>826684</v>
      </c>
      <c r="P1963" s="37">
        <f>IF(I1963=0,0,H1963/I1963)</f>
        <v>0.9207920792079208</v>
      </c>
    </row>
    <row r="1964">
      <c r="A1964" s="24" t="str">
        <v>2025-11</v>
      </c>
      <c r="B1964" s="24" t="str">
        <v>비교 반영</v>
      </c>
      <c r="C1964" s="24" t="str">
        <v>여주시</v>
      </c>
      <c r="D1964" s="24" t="str">
        <v>다세대 매매</v>
      </c>
      <c r="E1964" s="26">
        <v>9</v>
      </c>
      <c r="F1964" s="26">
        <v>9</v>
      </c>
      <c r="G1964" s="26">
        <v>0</v>
      </c>
      <c r="H1964" s="26">
        <v>0</v>
      </c>
      <c r="I1964" s="26">
        <f>G1964+H1964</f>
        <v>0</v>
      </c>
      <c r="J1964" s="26">
        <f>SUM(F1964:H1964)</f>
        <v>9</v>
      </c>
      <c r="K1964" s="26">
        <f>E1964-J1964</f>
        <v>0</v>
      </c>
      <c r="L1964" s="27">
        <v>877000000</v>
      </c>
      <c r="M1964" s="45">
        <v>526.278</v>
      </c>
      <c r="N1964" s="27">
        <v>97444444</v>
      </c>
      <c r="O1964" s="27">
        <v>5508825</v>
      </c>
      <c r="P1964" s="37">
        <f>IF(I1964=0,0,H1964/I1964)</f>
        <v>0</v>
      </c>
    </row>
    <row r="1965">
      <c r="A1965" s="24" t="str">
        <v>2025-11</v>
      </c>
      <c r="B1965" s="24" t="str">
        <v>비교 반영</v>
      </c>
      <c r="C1965" s="24" t="str">
        <v>여주시</v>
      </c>
      <c r="D1965" s="24" t="str">
        <v>다세대 전월세</v>
      </c>
      <c r="E1965" s="26">
        <v>30</v>
      </c>
      <c r="F1965" s="26">
        <v>0</v>
      </c>
      <c r="G1965" s="26">
        <v>6</v>
      </c>
      <c r="H1965" s="26">
        <v>24</v>
      </c>
      <c r="I1965" s="26">
        <f>G1965+H1965</f>
        <v>30</v>
      </c>
      <c r="J1965" s="26">
        <f>SUM(F1965:H1965)</f>
        <v>30</v>
      </c>
      <c r="K1965" s="26">
        <f>E1965-J1965</f>
        <v>0</v>
      </c>
      <c r="L1965" s="27">
        <v>896000000</v>
      </c>
      <c r="M1965" s="45">
        <v>1371.726</v>
      </c>
      <c r="N1965" s="27">
        <v>29866667</v>
      </c>
      <c r="O1965" s="27">
        <v>2159311</v>
      </c>
      <c r="P1965" s="37">
        <f>IF(I1965=0,0,H1965/I1965)</f>
        <v>0.8</v>
      </c>
    </row>
    <row r="1966">
      <c r="A1966" s="24" t="str">
        <v>2025-11</v>
      </c>
      <c r="B1966" s="24" t="str">
        <v>비교 반영</v>
      </c>
      <c r="C1966" s="24" t="str">
        <v>여주시</v>
      </c>
      <c r="D1966" s="24" t="str">
        <v>분양권</v>
      </c>
      <c r="E1966" s="26">
        <v>2</v>
      </c>
      <c r="F1966" s="26">
        <v>2</v>
      </c>
      <c r="G1966" s="26">
        <v>0</v>
      </c>
      <c r="H1966" s="26">
        <v>0</v>
      </c>
      <c r="I1966" s="26">
        <f>G1966+H1966</f>
        <v>0</v>
      </c>
      <c r="J1966" s="26">
        <f>SUM(F1966:H1966)</f>
        <v>2</v>
      </c>
      <c r="K1966" s="26">
        <f>E1966-J1966</f>
        <v>0</v>
      </c>
      <c r="L1966" s="27">
        <v>1045150000</v>
      </c>
      <c r="M1966" s="45">
        <v>159.934</v>
      </c>
      <c r="N1966" s="27">
        <v>522575000</v>
      </c>
      <c r="O1966" s="27">
        <v>21602919</v>
      </c>
      <c r="P1966" s="37">
        <f>IF(I1966=0,0,H1966/I1966)</f>
        <v>0</v>
      </c>
    </row>
    <row r="1967">
      <c r="A1967" s="24" t="str">
        <v>2025-11</v>
      </c>
      <c r="B1967" s="24" t="str">
        <v>비교 반영</v>
      </c>
      <c r="C1967" s="24" t="str">
        <v>여주시</v>
      </c>
      <c r="D1967" s="24" t="str">
        <v>상가</v>
      </c>
      <c r="E1967" s="26">
        <v>5</v>
      </c>
      <c r="F1967" s="26">
        <v>5</v>
      </c>
      <c r="G1967" s="26">
        <v>0</v>
      </c>
      <c r="H1967" s="26">
        <v>0</v>
      </c>
      <c r="I1967" s="26">
        <f>G1967+H1967</f>
        <v>0</v>
      </c>
      <c r="J1967" s="26">
        <f>SUM(F1967:H1967)</f>
        <v>5</v>
      </c>
      <c r="K1967" s="26">
        <f>E1967-J1967</f>
        <v>0</v>
      </c>
      <c r="L1967" s="27">
        <v>614610000</v>
      </c>
      <c r="M1967" s="45">
        <v>329.37</v>
      </c>
      <c r="N1967" s="27">
        <v>122922000</v>
      </c>
      <c r="O1967" s="27">
        <v>6168651</v>
      </c>
      <c r="P1967" s="37">
        <f>IF(I1967=0,0,H1967/I1967)</f>
        <v>0</v>
      </c>
    </row>
    <row r="1968">
      <c r="A1968" s="24" t="str">
        <v>2025-11</v>
      </c>
      <c r="B1968" s="24" t="str">
        <v>비교 반영</v>
      </c>
      <c r="C1968" s="24" t="str">
        <v>여주시</v>
      </c>
      <c r="D1968" s="24" t="str">
        <v>아파트 매매</v>
      </c>
      <c r="E1968" s="26">
        <v>62</v>
      </c>
      <c r="F1968" s="26">
        <v>62</v>
      </c>
      <c r="G1968" s="26">
        <v>0</v>
      </c>
      <c r="H1968" s="26">
        <v>0</v>
      </c>
      <c r="I1968" s="26">
        <f>G1968+H1968</f>
        <v>0</v>
      </c>
      <c r="J1968" s="26">
        <f>SUM(F1968:H1968)</f>
        <v>62</v>
      </c>
      <c r="K1968" s="26">
        <f>E1968-J1968</f>
        <v>0</v>
      </c>
      <c r="L1968" s="27">
        <v>13652100000</v>
      </c>
      <c r="M1968" s="45">
        <v>4396.047</v>
      </c>
      <c r="N1968" s="27">
        <v>220195161</v>
      </c>
      <c r="O1968" s="27">
        <v>10266247</v>
      </c>
      <c r="P1968" s="37">
        <f>IF(I1968=0,0,H1968/I1968)</f>
        <v>0</v>
      </c>
    </row>
    <row r="1969">
      <c r="A1969" s="24" t="str">
        <v>2025-11</v>
      </c>
      <c r="B1969" s="24" t="str">
        <v>비교 반영</v>
      </c>
      <c r="C1969" s="24" t="str">
        <v>여주시</v>
      </c>
      <c r="D1969" s="24" t="str">
        <v>아파트 전월세</v>
      </c>
      <c r="E1969" s="26">
        <v>93</v>
      </c>
      <c r="F1969" s="26">
        <v>0</v>
      </c>
      <c r="G1969" s="26">
        <v>43</v>
      </c>
      <c r="H1969" s="26">
        <v>50</v>
      </c>
      <c r="I1969" s="26">
        <f>G1969+H1969</f>
        <v>93</v>
      </c>
      <c r="J1969" s="26">
        <f>SUM(F1969:H1969)</f>
        <v>93</v>
      </c>
      <c r="K1969" s="26">
        <f>E1969-J1969</f>
        <v>0</v>
      </c>
      <c r="L1969" s="27">
        <v>9819780000</v>
      </c>
      <c r="M1969" s="45">
        <v>5795.116</v>
      </c>
      <c r="N1969" s="27">
        <v>105589032</v>
      </c>
      <c r="O1969" s="27">
        <v>5601628</v>
      </c>
      <c r="P1969" s="37">
        <f>IF(I1969=0,0,H1969/I1969)</f>
        <v>0.5376344086021505</v>
      </c>
    </row>
    <row r="1970">
      <c r="A1970" s="24" t="str">
        <v>2025-11</v>
      </c>
      <c r="B1970" s="24" t="str">
        <v>비교 반영</v>
      </c>
      <c r="C1970" s="24" t="str">
        <v>여주시</v>
      </c>
      <c r="D1970" s="24" t="str">
        <v>오피스텔 매매</v>
      </c>
      <c r="E1970" s="26">
        <v>1</v>
      </c>
      <c r="F1970" s="26">
        <v>1</v>
      </c>
      <c r="G1970" s="26">
        <v>0</v>
      </c>
      <c r="H1970" s="26">
        <v>0</v>
      </c>
      <c r="I1970" s="26">
        <f>G1970+H1970</f>
        <v>0</v>
      </c>
      <c r="J1970" s="26">
        <f>SUM(F1970:H1970)</f>
        <v>1</v>
      </c>
      <c r="K1970" s="26">
        <f>E1970-J1970</f>
        <v>0</v>
      </c>
      <c r="L1970" s="27">
        <v>130000000</v>
      </c>
      <c r="M1970" s="45">
        <v>82.79</v>
      </c>
      <c r="N1970" s="27">
        <v>130000000</v>
      </c>
      <c r="O1970" s="27">
        <v>5190869</v>
      </c>
      <c r="P1970" s="37">
        <f>IF(I1970=0,0,H1970/I1970)</f>
        <v>0</v>
      </c>
    </row>
    <row r="1971">
      <c r="A1971" s="24" t="str">
        <v>2025-11</v>
      </c>
      <c r="B1971" s="24" t="str">
        <v>비교 반영</v>
      </c>
      <c r="C1971" s="24" t="str">
        <v>여주시</v>
      </c>
      <c r="D1971" s="24" t="str">
        <v>오피스텔 전월세</v>
      </c>
      <c r="E1971" s="26">
        <v>7</v>
      </c>
      <c r="F1971" s="26">
        <v>0</v>
      </c>
      <c r="G1971" s="26">
        <v>4</v>
      </c>
      <c r="H1971" s="26">
        <v>3</v>
      </c>
      <c r="I1971" s="26">
        <f>G1971+H1971</f>
        <v>7</v>
      </c>
      <c r="J1971" s="26">
        <f>SUM(F1971:H1971)</f>
        <v>7</v>
      </c>
      <c r="K1971" s="26">
        <f>E1971-J1971</f>
        <v>0</v>
      </c>
      <c r="L1971" s="27">
        <v>541000000</v>
      </c>
      <c r="M1971" s="45">
        <v>445.53</v>
      </c>
      <c r="N1971" s="27">
        <v>77285714</v>
      </c>
      <c r="O1971" s="27">
        <v>4014162</v>
      </c>
      <c r="P1971" s="37">
        <f>IF(I1971=0,0,H1971/I1971)</f>
        <v>0.42857142857142855</v>
      </c>
    </row>
    <row r="1972">
      <c r="A1972" s="24" t="str">
        <v>2025-11</v>
      </c>
      <c r="B1972" s="24" t="str">
        <v>비교 반영</v>
      </c>
      <c r="C1972" s="24" t="str">
        <v>여주시</v>
      </c>
      <c r="D1972" s="24" t="str">
        <v>토지</v>
      </c>
      <c r="E1972" s="26">
        <v>363</v>
      </c>
      <c r="F1972" s="26">
        <v>363</v>
      </c>
      <c r="G1972" s="26">
        <v>0</v>
      </c>
      <c r="H1972" s="26">
        <v>0</v>
      </c>
      <c r="I1972" s="26">
        <f>G1972+H1972</f>
        <v>0</v>
      </c>
      <c r="J1972" s="26">
        <f>SUM(F1972:H1972)</f>
        <v>363</v>
      </c>
      <c r="K1972" s="26">
        <f>E1972-J1972</f>
        <v>0</v>
      </c>
      <c r="L1972" s="27">
        <v>29702900000</v>
      </c>
      <c r="M1972" s="45">
        <v>320759.62</v>
      </c>
      <c r="N1972" s="27">
        <v>81826171</v>
      </c>
      <c r="O1972" s="27">
        <v>306121</v>
      </c>
      <c r="P1972" s="37">
        <f>IF(I1972=0,0,H1972/I1972)</f>
        <v>0</v>
      </c>
    </row>
    <row r="1973">
      <c r="A1973" s="24" t="str">
        <v>2025-11</v>
      </c>
      <c r="B1973" s="24" t="str">
        <v>비교 반영</v>
      </c>
      <c r="C1973" s="24" t="str">
        <v>연천군</v>
      </c>
      <c r="D1973" s="24" t="str">
        <v>다가구 매매</v>
      </c>
      <c r="E1973" s="26">
        <v>14</v>
      </c>
      <c r="F1973" s="26">
        <v>14</v>
      </c>
      <c r="G1973" s="26">
        <v>0</v>
      </c>
      <c r="H1973" s="26">
        <v>0</v>
      </c>
      <c r="I1973" s="26">
        <f>G1973+H1973</f>
        <v>0</v>
      </c>
      <c r="J1973" s="26">
        <f>SUM(F1973:H1973)</f>
        <v>14</v>
      </c>
      <c r="K1973" s="26">
        <f>E1973-J1973</f>
        <v>0</v>
      </c>
      <c r="L1973" s="27">
        <v>1593000000</v>
      </c>
      <c r="M1973" s="45">
        <v>1152.27</v>
      </c>
      <c r="N1973" s="27">
        <v>113785714</v>
      </c>
      <c r="O1973" s="27">
        <v>4570210</v>
      </c>
      <c r="P1973" s="37">
        <f>IF(I1973=0,0,H1973/I1973)</f>
        <v>0</v>
      </c>
    </row>
    <row r="1974">
      <c r="A1974" s="24" t="str">
        <v>2025-11</v>
      </c>
      <c r="B1974" s="24" t="str">
        <v>비교 반영</v>
      </c>
      <c r="C1974" s="24" t="str">
        <v>연천군</v>
      </c>
      <c r="D1974" s="24" t="str">
        <v>다가구 전월세</v>
      </c>
      <c r="E1974" s="26">
        <v>18</v>
      </c>
      <c r="F1974" s="26">
        <v>0</v>
      </c>
      <c r="G1974" s="26">
        <v>0</v>
      </c>
      <c r="H1974" s="26">
        <v>18</v>
      </c>
      <c r="I1974" s="26">
        <f>G1974+H1974</f>
        <v>18</v>
      </c>
      <c r="J1974" s="26">
        <f>SUM(F1974:H1974)</f>
        <v>18</v>
      </c>
      <c r="K1974" s="26">
        <f>E1974-J1974</f>
        <v>0</v>
      </c>
      <c r="L1974" s="27">
        <v>155000000</v>
      </c>
      <c r="M1974" s="45">
        <v>842.78</v>
      </c>
      <c r="N1974" s="27">
        <v>8611111</v>
      </c>
      <c r="O1974" s="27">
        <v>607984</v>
      </c>
      <c r="P1974" s="37">
        <f>IF(I1974=0,0,H1974/I1974)</f>
        <v>1</v>
      </c>
    </row>
    <row r="1975">
      <c r="A1975" s="24" t="str">
        <v>2025-11</v>
      </c>
      <c r="B1975" s="24" t="str">
        <v>비교 반영</v>
      </c>
      <c r="C1975" s="24" t="str">
        <v>연천군</v>
      </c>
      <c r="D1975" s="24" t="str">
        <v>다세대 매매</v>
      </c>
      <c r="E1975" s="26">
        <v>8</v>
      </c>
      <c r="F1975" s="26">
        <v>8</v>
      </c>
      <c r="G1975" s="26">
        <v>0</v>
      </c>
      <c r="H1975" s="26">
        <v>0</v>
      </c>
      <c r="I1975" s="26">
        <f>G1975+H1975</f>
        <v>0</v>
      </c>
      <c r="J1975" s="26">
        <f>SUM(F1975:H1975)</f>
        <v>8</v>
      </c>
      <c r="K1975" s="26">
        <f>E1975-J1975</f>
        <v>0</v>
      </c>
      <c r="L1975" s="27">
        <v>506500000</v>
      </c>
      <c r="M1975" s="45">
        <v>412.634</v>
      </c>
      <c r="N1975" s="27">
        <v>63312500</v>
      </c>
      <c r="O1975" s="27">
        <v>4057785</v>
      </c>
      <c r="P1975" s="37">
        <f>IF(I1975=0,0,H1975/I1975)</f>
        <v>0</v>
      </c>
    </row>
    <row r="1976">
      <c r="A1976" s="24" t="str">
        <v>2025-11</v>
      </c>
      <c r="B1976" s="24" t="str">
        <v>비교 반영</v>
      </c>
      <c r="C1976" s="24" t="str">
        <v>연천군</v>
      </c>
      <c r="D1976" s="24" t="str">
        <v>다세대 전월세</v>
      </c>
      <c r="E1976" s="26">
        <v>17</v>
      </c>
      <c r="F1976" s="26">
        <v>0</v>
      </c>
      <c r="G1976" s="26">
        <v>2</v>
      </c>
      <c r="H1976" s="26">
        <v>15</v>
      </c>
      <c r="I1976" s="26">
        <f>G1976+H1976</f>
        <v>17</v>
      </c>
      <c r="J1976" s="26">
        <f>SUM(F1976:H1976)</f>
        <v>17</v>
      </c>
      <c r="K1976" s="26">
        <f>E1976-J1976</f>
        <v>0</v>
      </c>
      <c r="L1976" s="27">
        <v>382130000</v>
      </c>
      <c r="M1976" s="45">
        <v>819.16</v>
      </c>
      <c r="N1976" s="27">
        <v>22478235</v>
      </c>
      <c r="O1976" s="27">
        <v>1542116</v>
      </c>
      <c r="P1976" s="37">
        <f>IF(I1976=0,0,H1976/I1976)</f>
        <v>0.8823529411764706</v>
      </c>
    </row>
    <row r="1977">
      <c r="A1977" s="24" t="str">
        <v>2025-11</v>
      </c>
      <c r="B1977" s="24" t="str">
        <v>비교 반영</v>
      </c>
      <c r="C1977" s="24" t="str">
        <v>연천군</v>
      </c>
      <c r="D1977" s="24" t="str">
        <v>분양권</v>
      </c>
      <c r="E1977" s="26">
        <v>3</v>
      </c>
      <c r="F1977" s="26">
        <v>3</v>
      </c>
      <c r="G1977" s="26">
        <v>0</v>
      </c>
      <c r="H1977" s="26">
        <v>0</v>
      </c>
      <c r="I1977" s="26">
        <f>G1977+H1977</f>
        <v>0</v>
      </c>
      <c r="J1977" s="26">
        <f>SUM(F1977:H1977)</f>
        <v>3</v>
      </c>
      <c r="K1977" s="26">
        <f>E1977-J1977</f>
        <v>0</v>
      </c>
      <c r="L1977" s="27">
        <v>1002270000</v>
      </c>
      <c r="M1977" s="45">
        <v>254.85</v>
      </c>
      <c r="N1977" s="27">
        <v>334090000</v>
      </c>
      <c r="O1977" s="27">
        <v>13000938</v>
      </c>
      <c r="P1977" s="37">
        <f>IF(I1977=0,0,H1977/I1977)</f>
        <v>0</v>
      </c>
    </row>
    <row r="1978">
      <c r="A1978" s="24" t="str">
        <v>2025-11</v>
      </c>
      <c r="B1978" s="24" t="str">
        <v>비교 반영</v>
      </c>
      <c r="C1978" s="24" t="str">
        <v>연천군</v>
      </c>
      <c r="D1978" s="24" t="str">
        <v>상가</v>
      </c>
      <c r="E1978" s="26">
        <v>1</v>
      </c>
      <c r="F1978" s="26">
        <v>1</v>
      </c>
      <c r="G1978" s="26">
        <v>0</v>
      </c>
      <c r="H1978" s="26">
        <v>0</v>
      </c>
      <c r="I1978" s="26">
        <f>G1978+H1978</f>
        <v>0</v>
      </c>
      <c r="J1978" s="26">
        <f>SUM(F1978:H1978)</f>
        <v>1</v>
      </c>
      <c r="K1978" s="26">
        <f>E1978-J1978</f>
        <v>0</v>
      </c>
      <c r="L1978" s="27">
        <v>160000000</v>
      </c>
      <c r="M1978" s="45">
        <v>105.6</v>
      </c>
      <c r="N1978" s="27">
        <v>160000000</v>
      </c>
      <c r="O1978" s="27">
        <v>5008765</v>
      </c>
      <c r="P1978" s="37">
        <f>IF(I1978=0,0,H1978/I1978)</f>
        <v>0</v>
      </c>
    </row>
    <row r="1979">
      <c r="A1979" s="24" t="str">
        <v>2025-11</v>
      </c>
      <c r="B1979" s="24" t="str">
        <v>비교 반영</v>
      </c>
      <c r="C1979" s="24" t="str">
        <v>연천군</v>
      </c>
      <c r="D1979" s="24" t="str">
        <v>아파트 매매</v>
      </c>
      <c r="E1979" s="26">
        <v>14</v>
      </c>
      <c r="F1979" s="26">
        <v>14</v>
      </c>
      <c r="G1979" s="26">
        <v>0</v>
      </c>
      <c r="H1979" s="26">
        <v>0</v>
      </c>
      <c r="I1979" s="26">
        <f>G1979+H1979</f>
        <v>0</v>
      </c>
      <c r="J1979" s="26">
        <f>SUM(F1979:H1979)</f>
        <v>14</v>
      </c>
      <c r="K1979" s="26">
        <f>E1979-J1979</f>
        <v>0</v>
      </c>
      <c r="L1979" s="27">
        <v>2030440000</v>
      </c>
      <c r="M1979" s="45">
        <v>1025.925</v>
      </c>
      <c r="N1979" s="27">
        <v>145031429</v>
      </c>
      <c r="O1979" s="27">
        <v>6542583</v>
      </c>
      <c r="P1979" s="37">
        <f>IF(I1979=0,0,H1979/I1979)</f>
        <v>0</v>
      </c>
    </row>
    <row r="1980">
      <c r="A1980" s="24" t="str">
        <v>2025-11</v>
      </c>
      <c r="B1980" s="24" t="str">
        <v>비교 반영</v>
      </c>
      <c r="C1980" s="24" t="str">
        <v>연천군</v>
      </c>
      <c r="D1980" s="24" t="str">
        <v>아파트 전월세</v>
      </c>
      <c r="E1980" s="26">
        <v>28</v>
      </c>
      <c r="F1980" s="26">
        <v>0</v>
      </c>
      <c r="G1980" s="26">
        <v>14</v>
      </c>
      <c r="H1980" s="26">
        <v>14</v>
      </c>
      <c r="I1980" s="26">
        <f>G1980+H1980</f>
        <v>28</v>
      </c>
      <c r="J1980" s="26">
        <f>SUM(F1980:H1980)</f>
        <v>28</v>
      </c>
      <c r="K1980" s="26">
        <f>E1980-J1980</f>
        <v>0</v>
      </c>
      <c r="L1980" s="27">
        <v>2289920000</v>
      </c>
      <c r="M1980" s="45">
        <v>2055.836</v>
      </c>
      <c r="N1980" s="27">
        <v>81782857</v>
      </c>
      <c r="O1980" s="27">
        <v>3682192</v>
      </c>
      <c r="P1980" s="37">
        <f>IF(I1980=0,0,H1980/I1980)</f>
        <v>0.5</v>
      </c>
    </row>
    <row r="1981">
      <c r="A1981" s="24" t="str">
        <v>2025-11</v>
      </c>
      <c r="B1981" s="24" t="str">
        <v>비교 반영</v>
      </c>
      <c r="C1981" s="24" t="str">
        <v>연천군</v>
      </c>
      <c r="D1981" s="24" t="str">
        <v>오피스텔 전월세</v>
      </c>
      <c r="E1981" s="26">
        <v>2</v>
      </c>
      <c r="F1981" s="26">
        <v>0</v>
      </c>
      <c r="G1981" s="26">
        <v>0</v>
      </c>
      <c r="H1981" s="26">
        <v>2</v>
      </c>
      <c r="I1981" s="26">
        <f>G1981+H1981</f>
        <v>2</v>
      </c>
      <c r="J1981" s="26">
        <f>SUM(F1981:H1981)</f>
        <v>2</v>
      </c>
      <c r="K1981" s="26">
        <f>E1981-J1981</f>
        <v>0</v>
      </c>
      <c r="L1981" s="27">
        <v>15000000</v>
      </c>
      <c r="M1981" s="45">
        <v>102.54</v>
      </c>
      <c r="N1981" s="27">
        <v>7500000</v>
      </c>
      <c r="O1981" s="27">
        <v>483585</v>
      </c>
      <c r="P1981" s="37">
        <f>IF(I1981=0,0,H1981/I1981)</f>
        <v>1</v>
      </c>
    </row>
    <row r="1982">
      <c r="A1982" s="24" t="str">
        <v>2025-11</v>
      </c>
      <c r="B1982" s="24" t="str">
        <v>비교 반영</v>
      </c>
      <c r="C1982" s="24" t="str">
        <v>연천군</v>
      </c>
      <c r="D1982" s="24" t="str">
        <v>토지</v>
      </c>
      <c r="E1982" s="26">
        <v>167</v>
      </c>
      <c r="F1982" s="26">
        <v>167</v>
      </c>
      <c r="G1982" s="26">
        <v>0</v>
      </c>
      <c r="H1982" s="26">
        <v>0</v>
      </c>
      <c r="I1982" s="26">
        <f>G1982+H1982</f>
        <v>0</v>
      </c>
      <c r="J1982" s="26">
        <f>SUM(F1982:H1982)</f>
        <v>167</v>
      </c>
      <c r="K1982" s="26">
        <f>E1982-J1982</f>
        <v>0</v>
      </c>
      <c r="L1982" s="27">
        <v>7236750000</v>
      </c>
      <c r="M1982" s="45">
        <v>199937.34</v>
      </c>
      <c r="N1982" s="27">
        <v>43333832</v>
      </c>
      <c r="O1982" s="27">
        <v>119653</v>
      </c>
      <c r="P1982" s="37">
        <f>IF(I1982=0,0,H1982/I1982)</f>
        <v>0</v>
      </c>
    </row>
    <row r="1983">
      <c r="A1983" s="24" t="str">
        <v>2025-11</v>
      </c>
      <c r="B1983" s="24" t="str">
        <v>비교 반영</v>
      </c>
      <c r="C1983" s="24" t="str">
        <v>오산시</v>
      </c>
      <c r="D1983" s="24" t="str">
        <v>공장창고</v>
      </c>
      <c r="E1983" s="26">
        <v>2</v>
      </c>
      <c r="F1983" s="26">
        <v>2</v>
      </c>
      <c r="G1983" s="26">
        <v>0</v>
      </c>
      <c r="H1983" s="26">
        <v>0</v>
      </c>
      <c r="I1983" s="26">
        <f>G1983+H1983</f>
        <v>0</v>
      </c>
      <c r="J1983" s="26">
        <f>SUM(F1983:H1983)</f>
        <v>2</v>
      </c>
      <c r="K1983" s="26">
        <f>E1983-J1983</f>
        <v>0</v>
      </c>
      <c r="L1983" s="27">
        <v>6762000000</v>
      </c>
      <c r="M1983" s="45">
        <v>786.59</v>
      </c>
      <c r="N1983" s="27">
        <v>3381000000</v>
      </c>
      <c r="O1983" s="27">
        <v>28418513</v>
      </c>
      <c r="P1983" s="37">
        <f>IF(I1983=0,0,H1983/I1983)</f>
        <v>0</v>
      </c>
    </row>
    <row r="1984">
      <c r="A1984" s="24" t="str">
        <v>2025-11</v>
      </c>
      <c r="B1984" s="24" t="str">
        <v>비교 반영</v>
      </c>
      <c r="C1984" s="24" t="str">
        <v>오산시</v>
      </c>
      <c r="D1984" s="24" t="str">
        <v>다가구 매매</v>
      </c>
      <c r="E1984" s="26">
        <v>3</v>
      </c>
      <c r="F1984" s="26">
        <v>3</v>
      </c>
      <c r="G1984" s="26">
        <v>0</v>
      </c>
      <c r="H1984" s="26">
        <v>0</v>
      </c>
      <c r="I1984" s="26">
        <f>G1984+H1984</f>
        <v>0</v>
      </c>
      <c r="J1984" s="26">
        <f>SUM(F1984:H1984)</f>
        <v>3</v>
      </c>
      <c r="K1984" s="26">
        <f>E1984-J1984</f>
        <v>0</v>
      </c>
      <c r="L1984" s="27">
        <v>2022500000</v>
      </c>
      <c r="M1984" s="45">
        <v>596.08</v>
      </c>
      <c r="N1984" s="27">
        <v>674166667</v>
      </c>
      <c r="O1984" s="27">
        <v>11216532</v>
      </c>
      <c r="P1984" s="37">
        <f>IF(I1984=0,0,H1984/I1984)</f>
        <v>0</v>
      </c>
    </row>
    <row r="1985">
      <c r="A1985" s="24" t="str">
        <v>2025-11</v>
      </c>
      <c r="B1985" s="24" t="str">
        <v>비교 반영</v>
      </c>
      <c r="C1985" s="24" t="str">
        <v>오산시</v>
      </c>
      <c r="D1985" s="24" t="str">
        <v>다가구 전월세</v>
      </c>
      <c r="E1985" s="26">
        <v>185</v>
      </c>
      <c r="F1985" s="26">
        <v>0</v>
      </c>
      <c r="G1985" s="26">
        <v>38</v>
      </c>
      <c r="H1985" s="26">
        <v>147</v>
      </c>
      <c r="I1985" s="26">
        <f>G1985+H1985</f>
        <v>185</v>
      </c>
      <c r="J1985" s="26">
        <f>SUM(F1985:H1985)</f>
        <v>185</v>
      </c>
      <c r="K1985" s="26">
        <f>E1985-J1985</f>
        <v>0</v>
      </c>
      <c r="L1985" s="27">
        <v>5281100000</v>
      </c>
      <c r="M1985" s="45">
        <v>7317.684</v>
      </c>
      <c r="N1985" s="27">
        <v>28546486</v>
      </c>
      <c r="O1985" s="27">
        <v>2385752</v>
      </c>
      <c r="P1985" s="37">
        <f>IF(I1985=0,0,H1985/I1985)</f>
        <v>0.7945945945945946</v>
      </c>
    </row>
    <row r="1986">
      <c r="A1986" s="24" t="str">
        <v>2025-11</v>
      </c>
      <c r="B1986" s="24" t="str">
        <v>비교 반영</v>
      </c>
      <c r="C1986" s="24" t="str">
        <v>오산시</v>
      </c>
      <c r="D1986" s="24" t="str">
        <v>다세대 매매</v>
      </c>
      <c r="E1986" s="26">
        <v>21</v>
      </c>
      <c r="F1986" s="26">
        <v>21</v>
      </c>
      <c r="G1986" s="26">
        <v>0</v>
      </c>
      <c r="H1986" s="26">
        <v>0</v>
      </c>
      <c r="I1986" s="26">
        <f>G1986+H1986</f>
        <v>0</v>
      </c>
      <c r="J1986" s="26">
        <f>SUM(F1986:H1986)</f>
        <v>21</v>
      </c>
      <c r="K1986" s="26">
        <f>E1986-J1986</f>
        <v>0</v>
      </c>
      <c r="L1986" s="27">
        <v>1747300000</v>
      </c>
      <c r="M1986" s="45">
        <v>835.51</v>
      </c>
      <c r="N1986" s="27">
        <v>83204762</v>
      </c>
      <c r="O1986" s="27">
        <v>6913380</v>
      </c>
      <c r="P1986" s="37">
        <f>IF(I1986=0,0,H1986/I1986)</f>
        <v>0</v>
      </c>
    </row>
    <row r="1987">
      <c r="A1987" s="24" t="str">
        <v>2025-11</v>
      </c>
      <c r="B1987" s="24" t="str">
        <v>비교 반영</v>
      </c>
      <c r="C1987" s="24" t="str">
        <v>오산시</v>
      </c>
      <c r="D1987" s="24" t="str">
        <v>다세대 전월세</v>
      </c>
      <c r="E1987" s="26">
        <v>83</v>
      </c>
      <c r="F1987" s="26">
        <v>0</v>
      </c>
      <c r="G1987" s="26">
        <v>20</v>
      </c>
      <c r="H1987" s="26">
        <v>63</v>
      </c>
      <c r="I1987" s="26">
        <f>G1987+H1987</f>
        <v>83</v>
      </c>
      <c r="J1987" s="26">
        <f>SUM(F1987:H1987)</f>
        <v>83</v>
      </c>
      <c r="K1987" s="26">
        <f>E1987-J1987</f>
        <v>0</v>
      </c>
      <c r="L1987" s="27">
        <v>3277500000</v>
      </c>
      <c r="M1987" s="45">
        <v>3173.979</v>
      </c>
      <c r="N1987" s="27">
        <v>39487952</v>
      </c>
      <c r="O1987" s="27">
        <v>3413605</v>
      </c>
      <c r="P1987" s="37">
        <f>IF(I1987=0,0,H1987/I1987)</f>
        <v>0.7590361445783133</v>
      </c>
    </row>
    <row r="1988">
      <c r="A1988" s="24" t="str">
        <v>2025-11</v>
      </c>
      <c r="B1988" s="24" t="str">
        <v>비교 반영</v>
      </c>
      <c r="C1988" s="24" t="str">
        <v>오산시</v>
      </c>
      <c r="D1988" s="24" t="str">
        <v>분양권</v>
      </c>
      <c r="E1988" s="26">
        <v>5</v>
      </c>
      <c r="F1988" s="26">
        <v>5</v>
      </c>
      <c r="G1988" s="26">
        <v>0</v>
      </c>
      <c r="H1988" s="26">
        <v>0</v>
      </c>
      <c r="I1988" s="26">
        <f>G1988+H1988</f>
        <v>0</v>
      </c>
      <c r="J1988" s="26">
        <f>SUM(F1988:H1988)</f>
        <v>5</v>
      </c>
      <c r="K1988" s="26">
        <f>E1988-J1988</f>
        <v>0</v>
      </c>
      <c r="L1988" s="27">
        <v>3027800000</v>
      </c>
      <c r="M1988" s="45">
        <v>399.417</v>
      </c>
      <c r="N1988" s="27">
        <v>605560000</v>
      </c>
      <c r="O1988" s="27">
        <v>25059664</v>
      </c>
      <c r="P1988" s="37">
        <f>IF(I1988=0,0,H1988/I1988)</f>
        <v>0</v>
      </c>
    </row>
    <row r="1989">
      <c r="A1989" s="24" t="str">
        <v>2025-11</v>
      </c>
      <c r="B1989" s="24" t="str">
        <v>비교 반영</v>
      </c>
      <c r="C1989" s="24" t="str">
        <v>오산시</v>
      </c>
      <c r="D1989" s="24" t="str">
        <v>상가</v>
      </c>
      <c r="E1989" s="26">
        <v>5</v>
      </c>
      <c r="F1989" s="26">
        <v>5</v>
      </c>
      <c r="G1989" s="26">
        <v>0</v>
      </c>
      <c r="H1989" s="26">
        <v>0</v>
      </c>
      <c r="I1989" s="26">
        <f>G1989+H1989</f>
        <v>0</v>
      </c>
      <c r="J1989" s="26">
        <f>SUM(F1989:H1989)</f>
        <v>5</v>
      </c>
      <c r="K1989" s="26">
        <f>E1989-J1989</f>
        <v>0</v>
      </c>
      <c r="L1989" s="27">
        <v>2983120000</v>
      </c>
      <c r="M1989" s="45">
        <v>798.06</v>
      </c>
      <c r="N1989" s="27">
        <v>596624000</v>
      </c>
      <c r="O1989" s="27">
        <v>12356907</v>
      </c>
      <c r="P1989" s="37">
        <f>IF(I1989=0,0,H1989/I1989)</f>
        <v>0</v>
      </c>
    </row>
    <row r="1990">
      <c r="A1990" s="24" t="str">
        <v>2025-11</v>
      </c>
      <c r="B1990" s="24" t="str">
        <v>비교 반영</v>
      </c>
      <c r="C1990" s="24" t="str">
        <v>오산시</v>
      </c>
      <c r="D1990" s="24" t="str">
        <v>아파트 매매</v>
      </c>
      <c r="E1990" s="26">
        <v>238</v>
      </c>
      <c r="F1990" s="26">
        <v>238</v>
      </c>
      <c r="G1990" s="26">
        <v>0</v>
      </c>
      <c r="H1990" s="26">
        <v>0</v>
      </c>
      <c r="I1990" s="26">
        <f>G1990+H1990</f>
        <v>0</v>
      </c>
      <c r="J1990" s="26">
        <f>SUM(F1990:H1990)</f>
        <v>238</v>
      </c>
      <c r="K1990" s="26">
        <f>E1990-J1990</f>
        <v>0</v>
      </c>
      <c r="L1990" s="27">
        <v>80247320000</v>
      </c>
      <c r="M1990" s="45">
        <v>17324.027</v>
      </c>
      <c r="N1990" s="27">
        <v>337173613</v>
      </c>
      <c r="O1990" s="27">
        <v>15312859</v>
      </c>
      <c r="P1990" s="37">
        <f>IF(I1990=0,0,H1990/I1990)</f>
        <v>0</v>
      </c>
    </row>
    <row r="1991">
      <c r="A1991" s="24" t="str">
        <v>2025-11</v>
      </c>
      <c r="B1991" s="24" t="str">
        <v>비교 반영</v>
      </c>
      <c r="C1991" s="24" t="str">
        <v>오산시</v>
      </c>
      <c r="D1991" s="24" t="str">
        <v>아파트 전월세</v>
      </c>
      <c r="E1991" s="26">
        <v>578</v>
      </c>
      <c r="F1991" s="26">
        <v>0</v>
      </c>
      <c r="G1991" s="26">
        <v>220</v>
      </c>
      <c r="H1991" s="26">
        <v>358</v>
      </c>
      <c r="I1991" s="26">
        <f>G1991+H1991</f>
        <v>578</v>
      </c>
      <c r="J1991" s="26">
        <f>SUM(F1991:H1991)</f>
        <v>578</v>
      </c>
      <c r="K1991" s="26">
        <f>E1991-J1991</f>
        <v>0</v>
      </c>
      <c r="L1991" s="27">
        <v>63292080000</v>
      </c>
      <c r="M1991" s="45">
        <v>34581.583</v>
      </c>
      <c r="N1991" s="27">
        <v>109501869</v>
      </c>
      <c r="O1991" s="27">
        <v>6050331</v>
      </c>
      <c r="P1991" s="37">
        <f>IF(I1991=0,0,H1991/I1991)</f>
        <v>0.6193771626297578</v>
      </c>
    </row>
    <row r="1992">
      <c r="A1992" s="24" t="str">
        <v>2025-11</v>
      </c>
      <c r="B1992" s="24" t="str">
        <v>비교 반영</v>
      </c>
      <c r="C1992" s="24" t="str">
        <v>오산시</v>
      </c>
      <c r="D1992" s="24" t="str">
        <v>오피스텔 매매</v>
      </c>
      <c r="E1992" s="26">
        <v>14</v>
      </c>
      <c r="F1992" s="26">
        <v>14</v>
      </c>
      <c r="G1992" s="26">
        <v>0</v>
      </c>
      <c r="H1992" s="26">
        <v>0</v>
      </c>
      <c r="I1992" s="26">
        <f>G1992+H1992</f>
        <v>0</v>
      </c>
      <c r="J1992" s="26">
        <f>SUM(F1992:H1992)</f>
        <v>14</v>
      </c>
      <c r="K1992" s="26">
        <f>E1992-J1992</f>
        <v>0</v>
      </c>
      <c r="L1992" s="27">
        <v>2166000000</v>
      </c>
      <c r="M1992" s="45">
        <v>503.327</v>
      </c>
      <c r="N1992" s="27">
        <v>154714286</v>
      </c>
      <c r="O1992" s="27">
        <v>14226001</v>
      </c>
      <c r="P1992" s="37">
        <f>IF(I1992=0,0,H1992/I1992)</f>
        <v>0</v>
      </c>
    </row>
    <row r="1993">
      <c r="A1993" s="24" t="str">
        <v>2025-11</v>
      </c>
      <c r="B1993" s="24" t="str">
        <v>비교 반영</v>
      </c>
      <c r="C1993" s="24" t="str">
        <v>오산시</v>
      </c>
      <c r="D1993" s="24" t="str">
        <v>오피스텔 전월세</v>
      </c>
      <c r="E1993" s="26">
        <v>121</v>
      </c>
      <c r="F1993" s="26">
        <v>0</v>
      </c>
      <c r="G1993" s="26">
        <v>51</v>
      </c>
      <c r="H1993" s="26">
        <v>70</v>
      </c>
      <c r="I1993" s="26">
        <f>G1993+H1993</f>
        <v>121</v>
      </c>
      <c r="J1993" s="26">
        <f>SUM(F1993:H1993)</f>
        <v>121</v>
      </c>
      <c r="K1993" s="26">
        <f>E1993-J1993</f>
        <v>0</v>
      </c>
      <c r="L1993" s="27">
        <v>9483000000</v>
      </c>
      <c r="M1993" s="45">
        <v>5467.35</v>
      </c>
      <c r="N1993" s="27">
        <v>78371901</v>
      </c>
      <c r="O1993" s="27">
        <v>5733812</v>
      </c>
      <c r="P1993" s="37">
        <f>IF(I1993=0,0,H1993/I1993)</f>
        <v>0.5785123966942148</v>
      </c>
    </row>
    <row r="1994">
      <c r="A1994" s="24" t="str">
        <v>2025-11</v>
      </c>
      <c r="B1994" s="24" t="str">
        <v>비교 반영</v>
      </c>
      <c r="C1994" s="24" t="str">
        <v>오산시</v>
      </c>
      <c r="D1994" s="24" t="str">
        <v>토지</v>
      </c>
      <c r="E1994" s="26">
        <v>47</v>
      </c>
      <c r="F1994" s="26">
        <v>47</v>
      </c>
      <c r="G1994" s="26">
        <v>0</v>
      </c>
      <c r="H1994" s="26">
        <v>0</v>
      </c>
      <c r="I1994" s="26">
        <f>G1994+H1994</f>
        <v>0</v>
      </c>
      <c r="J1994" s="26">
        <f>SUM(F1994:H1994)</f>
        <v>47</v>
      </c>
      <c r="K1994" s="26">
        <f>E1994-J1994</f>
        <v>0</v>
      </c>
      <c r="L1994" s="27">
        <v>12510280000</v>
      </c>
      <c r="M1994" s="45">
        <v>19070.84</v>
      </c>
      <c r="N1994" s="27">
        <v>266176170</v>
      </c>
      <c r="O1994" s="27">
        <v>2168562</v>
      </c>
      <c r="P1994" s="37">
        <f>IF(I1994=0,0,H1994/I1994)</f>
        <v>0</v>
      </c>
    </row>
    <row r="1995">
      <c r="A1995" s="24" t="str">
        <v>2025-11</v>
      </c>
      <c r="B1995" s="24" t="str">
        <v>비교 반영</v>
      </c>
      <c r="C1995" s="24" t="str">
        <v>용인시 기흥구</v>
      </c>
      <c r="D1995" s="24" t="str">
        <v>공장창고</v>
      </c>
      <c r="E1995" s="26">
        <v>9</v>
      </c>
      <c r="F1995" s="26">
        <v>9</v>
      </c>
      <c r="G1995" s="26">
        <v>0</v>
      </c>
      <c r="H1995" s="26">
        <v>0</v>
      </c>
      <c r="I1995" s="26">
        <f>G1995+H1995</f>
        <v>0</v>
      </c>
      <c r="J1995" s="26">
        <f>SUM(F1995:H1995)</f>
        <v>9</v>
      </c>
      <c r="K1995" s="26">
        <f>E1995-J1995</f>
        <v>0</v>
      </c>
      <c r="L1995" s="27">
        <v>30328570000</v>
      </c>
      <c r="M1995" s="45">
        <v>8079.95</v>
      </c>
      <c r="N1995" s="27">
        <v>3369841111</v>
      </c>
      <c r="O1995" s="27">
        <v>12408459</v>
      </c>
      <c r="P1995" s="37">
        <f>IF(I1995=0,0,H1995/I1995)</f>
        <v>0</v>
      </c>
    </row>
    <row r="1996">
      <c r="A1996" s="24" t="str">
        <v>2025-11</v>
      </c>
      <c r="B1996" s="24" t="str">
        <v>비교 반영</v>
      </c>
      <c r="C1996" s="24" t="str">
        <v>용인시 기흥구</v>
      </c>
      <c r="D1996" s="24" t="str">
        <v>다가구 매매</v>
      </c>
      <c r="E1996" s="26">
        <v>14</v>
      </c>
      <c r="F1996" s="26">
        <v>14</v>
      </c>
      <c r="G1996" s="26">
        <v>0</v>
      </c>
      <c r="H1996" s="26">
        <v>0</v>
      </c>
      <c r="I1996" s="26">
        <f>G1996+H1996</f>
        <v>0</v>
      </c>
      <c r="J1996" s="26">
        <f>SUM(F1996:H1996)</f>
        <v>14</v>
      </c>
      <c r="K1996" s="26">
        <f>E1996-J1996</f>
        <v>0</v>
      </c>
      <c r="L1996" s="27">
        <v>14164010000</v>
      </c>
      <c r="M1996" s="45">
        <v>4721.46</v>
      </c>
      <c r="N1996" s="27">
        <v>1011715000</v>
      </c>
      <c r="O1996" s="27">
        <v>9917096</v>
      </c>
      <c r="P1996" s="37">
        <f>IF(I1996=0,0,H1996/I1996)</f>
        <v>0</v>
      </c>
    </row>
    <row r="1997">
      <c r="A1997" s="24" t="str">
        <v>2025-11</v>
      </c>
      <c r="B1997" s="24" t="str">
        <v>비교 반영</v>
      </c>
      <c r="C1997" s="24" t="str">
        <v>용인시 기흥구</v>
      </c>
      <c r="D1997" s="24" t="str">
        <v>다가구 전월세</v>
      </c>
      <c r="E1997" s="26">
        <v>402</v>
      </c>
      <c r="F1997" s="26">
        <v>0</v>
      </c>
      <c r="G1997" s="26">
        <v>82</v>
      </c>
      <c r="H1997" s="26">
        <v>320</v>
      </c>
      <c r="I1997" s="26">
        <f>G1997+H1997</f>
        <v>402</v>
      </c>
      <c r="J1997" s="26">
        <f>SUM(F1997:H1997)</f>
        <v>402</v>
      </c>
      <c r="K1997" s="26">
        <f>E1997-J1997</f>
        <v>0</v>
      </c>
      <c r="L1997" s="27">
        <v>19570000000</v>
      </c>
      <c r="M1997" s="45">
        <v>17467.947</v>
      </c>
      <c r="N1997" s="27">
        <v>48681592</v>
      </c>
      <c r="O1997" s="27">
        <v>3703596</v>
      </c>
      <c r="P1997" s="37">
        <f>IF(I1997=0,0,H1997/I1997)</f>
        <v>0.7960199004975125</v>
      </c>
    </row>
    <row r="1998">
      <c r="A1998" s="24" t="str">
        <v>2025-11</v>
      </c>
      <c r="B1998" s="24" t="str">
        <v>비교 반영</v>
      </c>
      <c r="C1998" s="24" t="str">
        <v>용인시 기흥구</v>
      </c>
      <c r="D1998" s="24" t="str">
        <v>다세대 매매</v>
      </c>
      <c r="E1998" s="26">
        <v>28</v>
      </c>
      <c r="F1998" s="26">
        <v>28</v>
      </c>
      <c r="G1998" s="26">
        <v>0</v>
      </c>
      <c r="H1998" s="26">
        <v>0</v>
      </c>
      <c r="I1998" s="26">
        <f>G1998+H1998</f>
        <v>0</v>
      </c>
      <c r="J1998" s="26">
        <f>SUM(F1998:H1998)</f>
        <v>28</v>
      </c>
      <c r="K1998" s="26">
        <f>E1998-J1998</f>
        <v>0</v>
      </c>
      <c r="L1998" s="27">
        <v>9341000000</v>
      </c>
      <c r="M1998" s="45">
        <v>2187.733</v>
      </c>
      <c r="N1998" s="27">
        <v>333607143</v>
      </c>
      <c r="O1998" s="27">
        <v>14114765</v>
      </c>
      <c r="P1998" s="37">
        <f>IF(I1998=0,0,H1998/I1998)</f>
        <v>0</v>
      </c>
    </row>
    <row r="1999">
      <c r="A1999" s="24" t="str">
        <v>2025-11</v>
      </c>
      <c r="B1999" s="24" t="str">
        <v>비교 반영</v>
      </c>
      <c r="C1999" s="24" t="str">
        <v>용인시 기흥구</v>
      </c>
      <c r="D1999" s="24" t="str">
        <v>다세대 전월세</v>
      </c>
      <c r="E1999" s="26">
        <v>135</v>
      </c>
      <c r="F1999" s="26">
        <v>0</v>
      </c>
      <c r="G1999" s="26">
        <v>51</v>
      </c>
      <c r="H1999" s="26">
        <v>84</v>
      </c>
      <c r="I1999" s="26">
        <f>G1999+H1999</f>
        <v>135</v>
      </c>
      <c r="J1999" s="26">
        <f>SUM(F1999:H1999)</f>
        <v>135</v>
      </c>
      <c r="K1999" s="26">
        <f>E1999-J1999</f>
        <v>0</v>
      </c>
      <c r="L1999" s="27">
        <v>15208900000</v>
      </c>
      <c r="M1999" s="45">
        <v>6369.474</v>
      </c>
      <c r="N1999" s="27">
        <v>112658519</v>
      </c>
      <c r="O1999" s="27">
        <v>7893486</v>
      </c>
      <c r="P1999" s="37">
        <f>IF(I1999=0,0,H1999/I1999)</f>
        <v>0.6222222222222222</v>
      </c>
    </row>
    <row r="2000">
      <c r="A2000" s="24" t="str">
        <v>2025-11</v>
      </c>
      <c r="B2000" s="24" t="str">
        <v>비교 반영</v>
      </c>
      <c r="C2000" s="24" t="str">
        <v>용인시 기흥구</v>
      </c>
      <c r="D2000" s="24" t="str">
        <v>분양권</v>
      </c>
      <c r="E2000" s="26">
        <v>4</v>
      </c>
      <c r="F2000" s="26">
        <v>4</v>
      </c>
      <c r="G2000" s="26">
        <v>0</v>
      </c>
      <c r="H2000" s="26">
        <v>0</v>
      </c>
      <c r="I2000" s="26">
        <f>G2000+H2000</f>
        <v>0</v>
      </c>
      <c r="J2000" s="26">
        <f>SUM(F2000:H2000)</f>
        <v>4</v>
      </c>
      <c r="K2000" s="26">
        <f>E2000-J2000</f>
        <v>0</v>
      </c>
      <c r="L2000" s="27">
        <v>3556430000</v>
      </c>
      <c r="M2000" s="45">
        <v>338.094</v>
      </c>
      <c r="N2000" s="27">
        <v>889107500</v>
      </c>
      <c r="O2000" s="27">
        <v>34773740</v>
      </c>
      <c r="P2000" s="37">
        <f>IF(I2000=0,0,H2000/I2000)</f>
        <v>0</v>
      </c>
    </row>
    <row r="2001">
      <c r="A2001" s="24" t="str">
        <v>2025-11</v>
      </c>
      <c r="B2001" s="24" t="str">
        <v>비교 반영</v>
      </c>
      <c r="C2001" s="24" t="str">
        <v>용인시 기흥구</v>
      </c>
      <c r="D2001" s="24" t="str">
        <v>상가</v>
      </c>
      <c r="E2001" s="26">
        <v>18</v>
      </c>
      <c r="F2001" s="26">
        <v>18</v>
      </c>
      <c r="G2001" s="26">
        <v>0</v>
      </c>
      <c r="H2001" s="26">
        <v>0</v>
      </c>
      <c r="I2001" s="26">
        <f>G2001+H2001</f>
        <v>0</v>
      </c>
      <c r="J2001" s="26">
        <f>SUM(F2001:H2001)</f>
        <v>18</v>
      </c>
      <c r="K2001" s="26">
        <f>E2001-J2001</f>
        <v>0</v>
      </c>
      <c r="L2001" s="27">
        <v>12710070000</v>
      </c>
      <c r="M2001" s="45">
        <v>3921.96</v>
      </c>
      <c r="N2001" s="27">
        <v>706115000</v>
      </c>
      <c r="O2001" s="27">
        <v>10713204</v>
      </c>
      <c r="P2001" s="37">
        <f>IF(I2001=0,0,H2001/I2001)</f>
        <v>0</v>
      </c>
    </row>
    <row r="2002">
      <c r="A2002" s="24" t="str">
        <v>2025-11</v>
      </c>
      <c r="B2002" s="24" t="str">
        <v>비교 반영</v>
      </c>
      <c r="C2002" s="24" t="str">
        <v>용인시 기흥구</v>
      </c>
      <c r="D2002" s="24" t="str">
        <v>아파트 매매</v>
      </c>
      <c r="E2002" s="26">
        <v>648</v>
      </c>
      <c r="F2002" s="26">
        <v>648</v>
      </c>
      <c r="G2002" s="26">
        <v>0</v>
      </c>
      <c r="H2002" s="26">
        <v>0</v>
      </c>
      <c r="I2002" s="26">
        <f>G2002+H2002</f>
        <v>0</v>
      </c>
      <c r="J2002" s="26">
        <f>SUM(F2002:H2002)</f>
        <v>648</v>
      </c>
      <c r="K2002" s="26">
        <f>E2002-J2002</f>
        <v>0</v>
      </c>
      <c r="L2002" s="27">
        <v>387347250000</v>
      </c>
      <c r="M2002" s="45">
        <v>55666.765</v>
      </c>
      <c r="N2002" s="27">
        <v>597758102</v>
      </c>
      <c r="O2002" s="27">
        <v>23002715</v>
      </c>
      <c r="P2002" s="37">
        <f>IF(I2002=0,0,H2002/I2002)</f>
        <v>0</v>
      </c>
    </row>
    <row r="2003">
      <c r="A2003" s="24" t="str">
        <v>2025-11</v>
      </c>
      <c r="B2003" s="24" t="str">
        <v>비교 반영</v>
      </c>
      <c r="C2003" s="24" t="str">
        <v>용인시 기흥구</v>
      </c>
      <c r="D2003" s="24" t="str">
        <v>아파트 전월세</v>
      </c>
      <c r="E2003" s="26">
        <v>985</v>
      </c>
      <c r="F2003" s="26">
        <v>0</v>
      </c>
      <c r="G2003" s="26">
        <v>606</v>
      </c>
      <c r="H2003" s="26">
        <v>379</v>
      </c>
      <c r="I2003" s="26">
        <f>G2003+H2003</f>
        <v>985</v>
      </c>
      <c r="J2003" s="26">
        <f>SUM(F2003:H2003)</f>
        <v>985</v>
      </c>
      <c r="K2003" s="26">
        <f>E2003-J2003</f>
        <v>0</v>
      </c>
      <c r="L2003" s="27">
        <v>288962660000</v>
      </c>
      <c r="M2003" s="45">
        <v>81595.013</v>
      </c>
      <c r="N2003" s="27">
        <v>293363107</v>
      </c>
      <c r="O2003" s="27">
        <v>11707191</v>
      </c>
      <c r="P2003" s="37">
        <f>IF(I2003=0,0,H2003/I2003)</f>
        <v>0.3847715736040609</v>
      </c>
    </row>
    <row r="2004">
      <c r="A2004" s="24" t="str">
        <v>2025-11</v>
      </c>
      <c r="B2004" s="24" t="str">
        <v>비교 반영</v>
      </c>
      <c r="C2004" s="24" t="str">
        <v>용인시 기흥구</v>
      </c>
      <c r="D2004" s="24" t="str">
        <v>오피스텔 매매</v>
      </c>
      <c r="E2004" s="26">
        <v>20</v>
      </c>
      <c r="F2004" s="26">
        <v>20</v>
      </c>
      <c r="G2004" s="26">
        <v>0</v>
      </c>
      <c r="H2004" s="26">
        <v>0</v>
      </c>
      <c r="I2004" s="26">
        <f>G2004+H2004</f>
        <v>0</v>
      </c>
      <c r="J2004" s="26">
        <f>SUM(F2004:H2004)</f>
        <v>20</v>
      </c>
      <c r="K2004" s="26">
        <f>E2004-J2004</f>
        <v>0</v>
      </c>
      <c r="L2004" s="27">
        <v>5037000000</v>
      </c>
      <c r="M2004" s="45">
        <v>929.938</v>
      </c>
      <c r="N2004" s="27">
        <v>251850000</v>
      </c>
      <c r="O2004" s="27">
        <v>17905752</v>
      </c>
      <c r="P2004" s="37">
        <f>IF(I2004=0,0,H2004/I2004)</f>
        <v>0</v>
      </c>
    </row>
    <row r="2005">
      <c r="A2005" s="24" t="str">
        <v>2025-11</v>
      </c>
      <c r="B2005" s="24" t="str">
        <v>비교 반영</v>
      </c>
      <c r="C2005" s="24" t="str">
        <v>용인시 기흥구</v>
      </c>
      <c r="D2005" s="24" t="str">
        <v>오피스텔 전월세</v>
      </c>
      <c r="E2005" s="26">
        <v>102</v>
      </c>
      <c r="F2005" s="26">
        <v>0</v>
      </c>
      <c r="G2005" s="26">
        <v>29</v>
      </c>
      <c r="H2005" s="26">
        <v>73</v>
      </c>
      <c r="I2005" s="26">
        <f>G2005+H2005</f>
        <v>102</v>
      </c>
      <c r="J2005" s="26">
        <f>SUM(F2005:H2005)</f>
        <v>102</v>
      </c>
      <c r="K2005" s="26">
        <f>E2005-J2005</f>
        <v>0</v>
      </c>
      <c r="L2005" s="27">
        <v>8607000000</v>
      </c>
      <c r="M2005" s="45">
        <v>3853.17</v>
      </c>
      <c r="N2005" s="27">
        <v>84382353</v>
      </c>
      <c r="O2005" s="27">
        <v>7384281</v>
      </c>
      <c r="P2005" s="37">
        <f>IF(I2005=0,0,H2005/I2005)</f>
        <v>0.7156862745098039</v>
      </c>
    </row>
    <row r="2006">
      <c r="A2006" s="24" t="str">
        <v>2025-11</v>
      </c>
      <c r="B2006" s="24" t="str">
        <v>비교 반영</v>
      </c>
      <c r="C2006" s="24" t="str">
        <v>용인시 기흥구</v>
      </c>
      <c r="D2006" s="24" t="str">
        <v>토지</v>
      </c>
      <c r="E2006" s="26">
        <v>63</v>
      </c>
      <c r="F2006" s="26">
        <v>63</v>
      </c>
      <c r="G2006" s="26">
        <v>0</v>
      </c>
      <c r="H2006" s="26">
        <v>0</v>
      </c>
      <c r="I2006" s="26">
        <f>G2006+H2006</f>
        <v>0</v>
      </c>
      <c r="J2006" s="26">
        <f>SUM(F2006:H2006)</f>
        <v>63</v>
      </c>
      <c r="K2006" s="26">
        <f>E2006-J2006</f>
        <v>0</v>
      </c>
      <c r="L2006" s="27">
        <v>75260600000</v>
      </c>
      <c r="M2006" s="45">
        <v>66424.29</v>
      </c>
      <c r="N2006" s="27">
        <v>1194612698</v>
      </c>
      <c r="O2006" s="27">
        <v>3745548</v>
      </c>
      <c r="P2006" s="37">
        <f>IF(I2006=0,0,H2006/I2006)</f>
        <v>0</v>
      </c>
    </row>
    <row r="2007">
      <c r="A2007" s="24" t="str">
        <v>2025-11</v>
      </c>
      <c r="B2007" s="24" t="str">
        <v>비교 반영</v>
      </c>
      <c r="C2007" s="24" t="str">
        <v>용인시 수지구</v>
      </c>
      <c r="D2007" s="24" t="str">
        <v>공장창고</v>
      </c>
      <c r="E2007" s="26">
        <v>1</v>
      </c>
      <c r="F2007" s="26">
        <v>1</v>
      </c>
      <c r="G2007" s="26">
        <v>0</v>
      </c>
      <c r="H2007" s="26">
        <v>0</v>
      </c>
      <c r="I2007" s="26">
        <f>G2007+H2007</f>
        <v>0</v>
      </c>
      <c r="J2007" s="26">
        <f>SUM(F2007:H2007)</f>
        <v>1</v>
      </c>
      <c r="K2007" s="26">
        <f>E2007-J2007</f>
        <v>0</v>
      </c>
      <c r="L2007" s="27">
        <v>237000000</v>
      </c>
      <c r="M2007" s="45">
        <v>38.8</v>
      </c>
      <c r="N2007" s="27">
        <v>237000000</v>
      </c>
      <c r="O2007" s="27">
        <v>20192553</v>
      </c>
      <c r="P2007" s="37">
        <f>IF(I2007=0,0,H2007/I2007)</f>
        <v>0</v>
      </c>
    </row>
    <row r="2008">
      <c r="A2008" s="24" t="str">
        <v>2025-11</v>
      </c>
      <c r="B2008" s="24" t="str">
        <v>비교 반영</v>
      </c>
      <c r="C2008" s="24" t="str">
        <v>용인시 수지구</v>
      </c>
      <c r="D2008" s="24" t="str">
        <v>다가구 매매</v>
      </c>
      <c r="E2008" s="26">
        <v>2</v>
      </c>
      <c r="F2008" s="26">
        <v>2</v>
      </c>
      <c r="G2008" s="26">
        <v>0</v>
      </c>
      <c r="H2008" s="26">
        <v>0</v>
      </c>
      <c r="I2008" s="26">
        <f>G2008+H2008</f>
        <v>0</v>
      </c>
      <c r="J2008" s="26">
        <f>SUM(F2008:H2008)</f>
        <v>2</v>
      </c>
      <c r="K2008" s="26">
        <f>E2008-J2008</f>
        <v>0</v>
      </c>
      <c r="L2008" s="27">
        <v>2355000000</v>
      </c>
      <c r="M2008" s="45">
        <v>572.63</v>
      </c>
      <c r="N2008" s="27">
        <v>1177500000</v>
      </c>
      <c r="O2008" s="27">
        <v>13595382</v>
      </c>
      <c r="P2008" s="37">
        <f>IF(I2008=0,0,H2008/I2008)</f>
        <v>0</v>
      </c>
    </row>
    <row r="2009">
      <c r="A2009" s="24" t="str">
        <v>2025-11</v>
      </c>
      <c r="B2009" s="24" t="str">
        <v>비교 반영</v>
      </c>
      <c r="C2009" s="24" t="str">
        <v>용인시 수지구</v>
      </c>
      <c r="D2009" s="24" t="str">
        <v>다가구 전월세</v>
      </c>
      <c r="E2009" s="26">
        <v>244</v>
      </c>
      <c r="F2009" s="26">
        <v>0</v>
      </c>
      <c r="G2009" s="26">
        <v>48</v>
      </c>
      <c r="H2009" s="26">
        <v>196</v>
      </c>
      <c r="I2009" s="26">
        <f>G2009+H2009</f>
        <v>244</v>
      </c>
      <c r="J2009" s="26">
        <f>SUM(F2009:H2009)</f>
        <v>244</v>
      </c>
      <c r="K2009" s="26">
        <f>E2009-J2009</f>
        <v>0</v>
      </c>
      <c r="L2009" s="27">
        <v>13189190000</v>
      </c>
      <c r="M2009" s="45">
        <v>10121.02</v>
      </c>
      <c r="N2009" s="27">
        <v>54054057</v>
      </c>
      <c r="O2009" s="27">
        <v>4307928</v>
      </c>
      <c r="P2009" s="37">
        <f>IF(I2009=0,0,H2009/I2009)</f>
        <v>0.8032786885245902</v>
      </c>
    </row>
    <row r="2010">
      <c r="A2010" s="24" t="str">
        <v>2025-11</v>
      </c>
      <c r="B2010" s="24" t="str">
        <v>비교 반영</v>
      </c>
      <c r="C2010" s="24" t="str">
        <v>용인시 수지구</v>
      </c>
      <c r="D2010" s="24" t="str">
        <v>다세대 매매</v>
      </c>
      <c r="E2010" s="26">
        <v>11</v>
      </c>
      <c r="F2010" s="26">
        <v>11</v>
      </c>
      <c r="G2010" s="26">
        <v>0</v>
      </c>
      <c r="H2010" s="26">
        <v>0</v>
      </c>
      <c r="I2010" s="26">
        <f>G2010+H2010</f>
        <v>0</v>
      </c>
      <c r="J2010" s="26">
        <f>SUM(F2010:H2010)</f>
        <v>11</v>
      </c>
      <c r="K2010" s="26">
        <f>E2010-J2010</f>
        <v>0</v>
      </c>
      <c r="L2010" s="27">
        <v>3480500000</v>
      </c>
      <c r="M2010" s="45">
        <v>602.526</v>
      </c>
      <c r="N2010" s="27">
        <v>316409091</v>
      </c>
      <c r="O2010" s="27">
        <v>19095914</v>
      </c>
      <c r="P2010" s="37">
        <f>IF(I2010=0,0,H2010/I2010)</f>
        <v>0</v>
      </c>
    </row>
    <row r="2011">
      <c r="A2011" s="24" t="str">
        <v>2025-11</v>
      </c>
      <c r="B2011" s="24" t="str">
        <v>비교 반영</v>
      </c>
      <c r="C2011" s="24" t="str">
        <v>용인시 수지구</v>
      </c>
      <c r="D2011" s="24" t="str">
        <v>다세대 전월세</v>
      </c>
      <c r="E2011" s="26">
        <v>68</v>
      </c>
      <c r="F2011" s="26">
        <v>0</v>
      </c>
      <c r="G2011" s="26">
        <v>29</v>
      </c>
      <c r="H2011" s="26">
        <v>39</v>
      </c>
      <c r="I2011" s="26">
        <f>G2011+H2011</f>
        <v>68</v>
      </c>
      <c r="J2011" s="26">
        <f>SUM(F2011:H2011)</f>
        <v>68</v>
      </c>
      <c r="K2011" s="26">
        <f>E2011-J2011</f>
        <v>0</v>
      </c>
      <c r="L2011" s="27">
        <v>10940750000</v>
      </c>
      <c r="M2011" s="45">
        <v>2777.206</v>
      </c>
      <c r="N2011" s="27">
        <v>160893382</v>
      </c>
      <c r="O2011" s="27">
        <v>13023077</v>
      </c>
      <c r="P2011" s="37">
        <f>IF(I2011=0,0,H2011/I2011)</f>
        <v>0.5735294117647058</v>
      </c>
    </row>
    <row r="2012">
      <c r="A2012" s="24" t="str">
        <v>2025-11</v>
      </c>
      <c r="B2012" s="24" t="str">
        <v>비교 반영</v>
      </c>
      <c r="C2012" s="24" t="str">
        <v>용인시 수지구</v>
      </c>
      <c r="D2012" s="24" t="str">
        <v>상가</v>
      </c>
      <c r="E2012" s="26">
        <v>17</v>
      </c>
      <c r="F2012" s="26">
        <v>17</v>
      </c>
      <c r="G2012" s="26">
        <v>0</v>
      </c>
      <c r="H2012" s="26">
        <v>0</v>
      </c>
      <c r="I2012" s="26">
        <f>G2012+H2012</f>
        <v>0</v>
      </c>
      <c r="J2012" s="26">
        <f>SUM(F2012:H2012)</f>
        <v>17</v>
      </c>
      <c r="K2012" s="26">
        <f>E2012-J2012</f>
        <v>0</v>
      </c>
      <c r="L2012" s="27">
        <v>16820390000</v>
      </c>
      <c r="M2012" s="45">
        <v>3407.62</v>
      </c>
      <c r="N2012" s="27">
        <v>989434706</v>
      </c>
      <c r="O2012" s="27">
        <v>16317721</v>
      </c>
      <c r="P2012" s="37">
        <f>IF(I2012=0,0,H2012/I2012)</f>
        <v>0</v>
      </c>
    </row>
    <row r="2013">
      <c r="A2013" s="24" t="str">
        <v>2025-11</v>
      </c>
      <c r="B2013" s="24" t="str">
        <v>비교 반영</v>
      </c>
      <c r="C2013" s="24" t="str">
        <v>용인시 수지구</v>
      </c>
      <c r="D2013" s="24" t="str">
        <v>아파트 매매</v>
      </c>
      <c r="E2013" s="26">
        <v>258</v>
      </c>
      <c r="F2013" s="26">
        <v>258</v>
      </c>
      <c r="G2013" s="26">
        <v>0</v>
      </c>
      <c r="H2013" s="26">
        <v>0</v>
      </c>
      <c r="I2013" s="26">
        <f>G2013+H2013</f>
        <v>0</v>
      </c>
      <c r="J2013" s="26">
        <f>SUM(F2013:H2013)</f>
        <v>258</v>
      </c>
      <c r="K2013" s="26">
        <f>E2013-J2013</f>
        <v>0</v>
      </c>
      <c r="L2013" s="27">
        <v>211224500000</v>
      </c>
      <c r="M2013" s="45">
        <v>23713.07</v>
      </c>
      <c r="N2013" s="27">
        <v>818699612</v>
      </c>
      <c r="O2013" s="27">
        <v>29446326</v>
      </c>
      <c r="P2013" s="37">
        <f>IF(I2013=0,0,H2013/I2013)</f>
        <v>0</v>
      </c>
    </row>
    <row r="2014">
      <c r="A2014" s="24" t="str">
        <v>2025-11</v>
      </c>
      <c r="B2014" s="24" t="str">
        <v>비교 반영</v>
      </c>
      <c r="C2014" s="24" t="str">
        <v>용인시 수지구</v>
      </c>
      <c r="D2014" s="24" t="str">
        <v>아파트 전월세</v>
      </c>
      <c r="E2014" s="26">
        <v>1006</v>
      </c>
      <c r="F2014" s="26">
        <v>0</v>
      </c>
      <c r="G2014" s="26">
        <v>637</v>
      </c>
      <c r="H2014" s="26">
        <v>369</v>
      </c>
      <c r="I2014" s="26">
        <f>G2014+H2014</f>
        <v>1006</v>
      </c>
      <c r="J2014" s="26">
        <f>SUM(F2014:H2014)</f>
        <v>1006</v>
      </c>
      <c r="K2014" s="26">
        <f>E2014-J2014</f>
        <v>0</v>
      </c>
      <c r="L2014" s="27">
        <v>411882820000</v>
      </c>
      <c r="M2014" s="45">
        <v>89886.381</v>
      </c>
      <c r="N2014" s="27">
        <v>409426262</v>
      </c>
      <c r="O2014" s="27">
        <v>15147968</v>
      </c>
      <c r="P2014" s="37">
        <f>IF(I2014=0,0,H2014/I2014)</f>
        <v>0.3667992047713718</v>
      </c>
    </row>
    <row r="2015">
      <c r="A2015" s="24" t="str">
        <v>2025-11</v>
      </c>
      <c r="B2015" s="24" t="str">
        <v>비교 반영</v>
      </c>
      <c r="C2015" s="24" t="str">
        <v>용인시 수지구</v>
      </c>
      <c r="D2015" s="24" t="str">
        <v>오피스텔 매매</v>
      </c>
      <c r="E2015" s="26">
        <v>40</v>
      </c>
      <c r="F2015" s="26">
        <v>40</v>
      </c>
      <c r="G2015" s="26">
        <v>0</v>
      </c>
      <c r="H2015" s="26">
        <v>0</v>
      </c>
      <c r="I2015" s="26">
        <f>G2015+H2015</f>
        <v>0</v>
      </c>
      <c r="J2015" s="26">
        <f>SUM(F2015:H2015)</f>
        <v>40</v>
      </c>
      <c r="K2015" s="26">
        <f>E2015-J2015</f>
        <v>0</v>
      </c>
      <c r="L2015" s="27">
        <v>12897500000</v>
      </c>
      <c r="M2015" s="45">
        <v>1718.286</v>
      </c>
      <c r="N2015" s="27">
        <v>322437500</v>
      </c>
      <c r="O2015" s="27">
        <v>24813309</v>
      </c>
      <c r="P2015" s="37">
        <f>IF(I2015=0,0,H2015/I2015)</f>
        <v>0</v>
      </c>
    </row>
    <row r="2016">
      <c r="A2016" s="24" t="str">
        <v>2025-11</v>
      </c>
      <c r="B2016" s="24" t="str">
        <v>비교 반영</v>
      </c>
      <c r="C2016" s="24" t="str">
        <v>용인시 수지구</v>
      </c>
      <c r="D2016" s="24" t="str">
        <v>오피스텔 전월세</v>
      </c>
      <c r="E2016" s="26">
        <v>184</v>
      </c>
      <c r="F2016" s="26">
        <v>0</v>
      </c>
      <c r="G2016" s="26">
        <v>39</v>
      </c>
      <c r="H2016" s="26">
        <v>145</v>
      </c>
      <c r="I2016" s="26">
        <f>G2016+H2016</f>
        <v>184</v>
      </c>
      <c r="J2016" s="26">
        <f>SUM(F2016:H2016)</f>
        <v>184</v>
      </c>
      <c r="K2016" s="26">
        <f>E2016-J2016</f>
        <v>0</v>
      </c>
      <c r="L2016" s="27">
        <v>22055830000</v>
      </c>
      <c r="M2016" s="45">
        <v>6341.41</v>
      </c>
      <c r="N2016" s="27">
        <v>119868641</v>
      </c>
      <c r="O2016" s="27">
        <v>11497732</v>
      </c>
      <c r="P2016" s="37">
        <f>IF(I2016=0,0,H2016/I2016)</f>
        <v>0.7880434782608695</v>
      </c>
    </row>
    <row r="2017">
      <c r="A2017" s="24" t="str">
        <v>2025-11</v>
      </c>
      <c r="B2017" s="24" t="str">
        <v>비교 반영</v>
      </c>
      <c r="C2017" s="24" t="str">
        <v>용인시 수지구</v>
      </c>
      <c r="D2017" s="24" t="str">
        <v>토지</v>
      </c>
      <c r="E2017" s="26">
        <v>40</v>
      </c>
      <c r="F2017" s="26">
        <v>40</v>
      </c>
      <c r="G2017" s="26">
        <v>0</v>
      </c>
      <c r="H2017" s="26">
        <v>0</v>
      </c>
      <c r="I2017" s="26">
        <f>G2017+H2017</f>
        <v>0</v>
      </c>
      <c r="J2017" s="26">
        <f>SUM(F2017:H2017)</f>
        <v>40</v>
      </c>
      <c r="K2017" s="26">
        <f>E2017-J2017</f>
        <v>0</v>
      </c>
      <c r="L2017" s="27">
        <v>4680040000</v>
      </c>
      <c r="M2017" s="45">
        <v>13320.09</v>
      </c>
      <c r="N2017" s="27">
        <v>117001000</v>
      </c>
      <c r="O2017" s="27">
        <v>1161494</v>
      </c>
      <c r="P2017" s="37">
        <f>IF(I2017=0,0,H2017/I2017)</f>
        <v>0</v>
      </c>
    </row>
    <row r="2018">
      <c r="A2018" s="24" t="str">
        <v>2025-11</v>
      </c>
      <c r="B2018" s="24" t="str">
        <v>비교 반영</v>
      </c>
      <c r="C2018" s="24" t="str">
        <v>용인시 처인구</v>
      </c>
      <c r="D2018" s="24" t="str">
        <v>공장창고</v>
      </c>
      <c r="E2018" s="26">
        <v>2</v>
      </c>
      <c r="F2018" s="26">
        <v>2</v>
      </c>
      <c r="G2018" s="26">
        <v>0</v>
      </c>
      <c r="H2018" s="26">
        <v>0</v>
      </c>
      <c r="I2018" s="26">
        <f>G2018+H2018</f>
        <v>0</v>
      </c>
      <c r="J2018" s="26">
        <f>SUM(F2018:H2018)</f>
        <v>2</v>
      </c>
      <c r="K2018" s="26">
        <f>E2018-J2018</f>
        <v>0</v>
      </c>
      <c r="L2018" s="27">
        <v>2093960000</v>
      </c>
      <c r="M2018" s="45">
        <v>909.21</v>
      </c>
      <c r="N2018" s="27">
        <v>1046980000</v>
      </c>
      <c r="O2018" s="27">
        <v>7613402</v>
      </c>
      <c r="P2018" s="37">
        <f>IF(I2018=0,0,H2018/I2018)</f>
        <v>0</v>
      </c>
    </row>
    <row r="2019">
      <c r="A2019" s="24" t="str">
        <v>2025-11</v>
      </c>
      <c r="B2019" s="24" t="str">
        <v>비교 반영</v>
      </c>
      <c r="C2019" s="24" t="str">
        <v>용인시 처인구</v>
      </c>
      <c r="D2019" s="24" t="str">
        <v>다가구 매매</v>
      </c>
      <c r="E2019" s="26">
        <v>20</v>
      </c>
      <c r="F2019" s="26">
        <v>20</v>
      </c>
      <c r="G2019" s="26">
        <v>0</v>
      </c>
      <c r="H2019" s="26">
        <v>0</v>
      </c>
      <c r="I2019" s="26">
        <f>G2019+H2019</f>
        <v>0</v>
      </c>
      <c r="J2019" s="26">
        <f>SUM(F2019:H2019)</f>
        <v>20</v>
      </c>
      <c r="K2019" s="26">
        <f>E2019-J2019</f>
        <v>0</v>
      </c>
      <c r="L2019" s="27">
        <v>12770960000</v>
      </c>
      <c r="M2019" s="45">
        <v>4113.31</v>
      </c>
      <c r="N2019" s="27">
        <v>638548000</v>
      </c>
      <c r="O2019" s="27">
        <v>10263765</v>
      </c>
      <c r="P2019" s="37">
        <f>IF(I2019=0,0,H2019/I2019)</f>
        <v>0</v>
      </c>
    </row>
    <row r="2020">
      <c r="A2020" s="24" t="str">
        <v>2025-11</v>
      </c>
      <c r="B2020" s="24" t="str">
        <v>비교 반영</v>
      </c>
      <c r="C2020" s="24" t="str">
        <v>용인시 처인구</v>
      </c>
      <c r="D2020" s="24" t="str">
        <v>다가구 전월세</v>
      </c>
      <c r="E2020" s="26">
        <v>323</v>
      </c>
      <c r="F2020" s="26">
        <v>0</v>
      </c>
      <c r="G2020" s="26">
        <v>36</v>
      </c>
      <c r="H2020" s="26">
        <v>287</v>
      </c>
      <c r="I2020" s="26">
        <f>G2020+H2020</f>
        <v>323</v>
      </c>
      <c r="J2020" s="26">
        <f>SUM(F2020:H2020)</f>
        <v>323</v>
      </c>
      <c r="K2020" s="26">
        <f>E2020-J2020</f>
        <v>0</v>
      </c>
      <c r="L2020" s="27">
        <v>8534500000</v>
      </c>
      <c r="M2020" s="45">
        <v>13133.628</v>
      </c>
      <c r="N2020" s="27">
        <v>26422601</v>
      </c>
      <c r="O2020" s="27">
        <v>2148167</v>
      </c>
      <c r="P2020" s="37">
        <f>IF(I2020=0,0,H2020/I2020)</f>
        <v>0.8885448916408669</v>
      </c>
    </row>
    <row r="2021">
      <c r="A2021" s="24" t="str">
        <v>2025-11</v>
      </c>
      <c r="B2021" s="24" t="str">
        <v>비교 반영</v>
      </c>
      <c r="C2021" s="24" t="str">
        <v>용인시 처인구</v>
      </c>
      <c r="D2021" s="24" t="str">
        <v>다세대 매매</v>
      </c>
      <c r="E2021" s="26">
        <v>91</v>
      </c>
      <c r="F2021" s="26">
        <v>91</v>
      </c>
      <c r="G2021" s="26">
        <v>0</v>
      </c>
      <c r="H2021" s="26">
        <v>0</v>
      </c>
      <c r="I2021" s="26">
        <f>G2021+H2021</f>
        <v>0</v>
      </c>
      <c r="J2021" s="26">
        <f>SUM(F2021:H2021)</f>
        <v>91</v>
      </c>
      <c r="K2021" s="26">
        <f>E2021-J2021</f>
        <v>0</v>
      </c>
      <c r="L2021" s="27">
        <v>12410000000</v>
      </c>
      <c r="M2021" s="45">
        <v>5548.696</v>
      </c>
      <c r="N2021" s="27">
        <v>136373626</v>
      </c>
      <c r="O2021" s="27">
        <v>7393592</v>
      </c>
      <c r="P2021" s="37">
        <f>IF(I2021=0,0,H2021/I2021)</f>
        <v>0</v>
      </c>
    </row>
    <row r="2022">
      <c r="A2022" s="24" t="str">
        <v>2025-11</v>
      </c>
      <c r="B2022" s="24" t="str">
        <v>비교 반영</v>
      </c>
      <c r="C2022" s="24" t="str">
        <v>용인시 처인구</v>
      </c>
      <c r="D2022" s="24" t="str">
        <v>다세대 전월세</v>
      </c>
      <c r="E2022" s="26">
        <v>279</v>
      </c>
      <c r="F2022" s="26">
        <v>0</v>
      </c>
      <c r="G2022" s="26">
        <v>51</v>
      </c>
      <c r="H2022" s="26">
        <v>228</v>
      </c>
      <c r="I2022" s="26">
        <f>G2022+H2022</f>
        <v>279</v>
      </c>
      <c r="J2022" s="26">
        <f>SUM(F2022:H2022)</f>
        <v>279</v>
      </c>
      <c r="K2022" s="26">
        <f>E2022-J2022</f>
        <v>0</v>
      </c>
      <c r="L2022" s="27">
        <v>16923320000</v>
      </c>
      <c r="M2022" s="45">
        <v>13807.305</v>
      </c>
      <c r="N2022" s="27">
        <v>60657061</v>
      </c>
      <c r="O2022" s="27">
        <v>4051830</v>
      </c>
      <c r="P2022" s="37">
        <f>IF(I2022=0,0,H2022/I2022)</f>
        <v>0.8172043010752689</v>
      </c>
    </row>
    <row r="2023">
      <c r="A2023" s="24" t="str">
        <v>2025-11</v>
      </c>
      <c r="B2023" s="24" t="str">
        <v>비교 반영</v>
      </c>
      <c r="C2023" s="24" t="str">
        <v>용인시 처인구</v>
      </c>
      <c r="D2023" s="24" t="str">
        <v>분양권</v>
      </c>
      <c r="E2023" s="26">
        <v>49</v>
      </c>
      <c r="F2023" s="26">
        <v>49</v>
      </c>
      <c r="G2023" s="26">
        <v>0</v>
      </c>
      <c r="H2023" s="26">
        <v>0</v>
      </c>
      <c r="I2023" s="26">
        <f>G2023+H2023</f>
        <v>0</v>
      </c>
      <c r="J2023" s="26">
        <f>SUM(F2023:H2023)</f>
        <v>49</v>
      </c>
      <c r="K2023" s="26">
        <f>E2023-J2023</f>
        <v>0</v>
      </c>
      <c r="L2023" s="27">
        <v>28298380000</v>
      </c>
      <c r="M2023" s="45">
        <v>3708.273</v>
      </c>
      <c r="N2023" s="27">
        <v>577517959</v>
      </c>
      <c r="O2023" s="27">
        <v>25226935</v>
      </c>
      <c r="P2023" s="37">
        <f>IF(I2023=0,0,H2023/I2023)</f>
        <v>0</v>
      </c>
    </row>
    <row r="2024">
      <c r="A2024" s="24" t="str">
        <v>2025-11</v>
      </c>
      <c r="B2024" s="24" t="str">
        <v>비교 반영</v>
      </c>
      <c r="C2024" s="24" t="str">
        <v>용인시 처인구</v>
      </c>
      <c r="D2024" s="24" t="str">
        <v>상가</v>
      </c>
      <c r="E2024" s="26">
        <v>24</v>
      </c>
      <c r="F2024" s="26">
        <v>24</v>
      </c>
      <c r="G2024" s="26">
        <v>0</v>
      </c>
      <c r="H2024" s="26">
        <v>0</v>
      </c>
      <c r="I2024" s="26">
        <f>G2024+H2024</f>
        <v>0</v>
      </c>
      <c r="J2024" s="26">
        <f>SUM(F2024:H2024)</f>
        <v>24</v>
      </c>
      <c r="K2024" s="26">
        <f>E2024-J2024</f>
        <v>0</v>
      </c>
      <c r="L2024" s="27">
        <v>18011360000</v>
      </c>
      <c r="M2024" s="45">
        <v>3152.66</v>
      </c>
      <c r="N2024" s="27">
        <v>750473333</v>
      </c>
      <c r="O2024" s="27">
        <v>18886173</v>
      </c>
      <c r="P2024" s="37">
        <f>IF(I2024=0,0,H2024/I2024)</f>
        <v>0</v>
      </c>
    </row>
    <row r="2025">
      <c r="A2025" s="24" t="str">
        <v>2025-11</v>
      </c>
      <c r="B2025" s="24" t="str">
        <v>비교 반영</v>
      </c>
      <c r="C2025" s="24" t="str">
        <v>용인시 처인구</v>
      </c>
      <c r="D2025" s="24" t="str">
        <v>아파트 매매</v>
      </c>
      <c r="E2025" s="26">
        <v>203</v>
      </c>
      <c r="F2025" s="26">
        <v>203</v>
      </c>
      <c r="G2025" s="26">
        <v>0</v>
      </c>
      <c r="H2025" s="26">
        <v>0</v>
      </c>
      <c r="I2025" s="26">
        <f>G2025+H2025</f>
        <v>0</v>
      </c>
      <c r="J2025" s="26">
        <f>SUM(F2025:H2025)</f>
        <v>203</v>
      </c>
      <c r="K2025" s="26">
        <f>E2025-J2025</f>
        <v>0</v>
      </c>
      <c r="L2025" s="27">
        <v>74918500000</v>
      </c>
      <c r="M2025" s="45">
        <v>14744.577</v>
      </c>
      <c r="N2025" s="27">
        <v>369056650</v>
      </c>
      <c r="O2025" s="27">
        <v>16796986</v>
      </c>
      <c r="P2025" s="37">
        <f>IF(I2025=0,0,H2025/I2025)</f>
        <v>0</v>
      </c>
    </row>
    <row r="2026">
      <c r="A2026" s="24" t="str">
        <v>2025-11</v>
      </c>
      <c r="B2026" s="24" t="str">
        <v>비교 반영</v>
      </c>
      <c r="C2026" s="24" t="str">
        <v>용인시 처인구</v>
      </c>
      <c r="D2026" s="24" t="str">
        <v>아파트 전월세</v>
      </c>
      <c r="E2026" s="26">
        <v>393</v>
      </c>
      <c r="F2026" s="26">
        <v>0</v>
      </c>
      <c r="G2026" s="26">
        <v>216</v>
      </c>
      <c r="H2026" s="26">
        <v>177</v>
      </c>
      <c r="I2026" s="26">
        <f>G2026+H2026</f>
        <v>393</v>
      </c>
      <c r="J2026" s="26">
        <f>SUM(F2026:H2026)</f>
        <v>393</v>
      </c>
      <c r="K2026" s="26">
        <f>E2026-J2026</f>
        <v>0</v>
      </c>
      <c r="L2026" s="27">
        <v>54463050000</v>
      </c>
      <c r="M2026" s="45">
        <v>26092.587</v>
      </c>
      <c r="N2026" s="27">
        <v>138582824</v>
      </c>
      <c r="O2026" s="27">
        <v>6900164</v>
      </c>
      <c r="P2026" s="37">
        <f>IF(I2026=0,0,H2026/I2026)</f>
        <v>0.45038167938931295</v>
      </c>
    </row>
    <row r="2027">
      <c r="A2027" s="24" t="str">
        <v>2025-11</v>
      </c>
      <c r="B2027" s="24" t="str">
        <v>비교 반영</v>
      </c>
      <c r="C2027" s="24" t="str">
        <v>용인시 처인구</v>
      </c>
      <c r="D2027" s="24" t="str">
        <v>오피스텔 매매</v>
      </c>
      <c r="E2027" s="26">
        <v>11</v>
      </c>
      <c r="F2027" s="26">
        <v>11</v>
      </c>
      <c r="G2027" s="26">
        <v>0</v>
      </c>
      <c r="H2027" s="26">
        <v>0</v>
      </c>
      <c r="I2027" s="26">
        <f>G2027+H2027</f>
        <v>0</v>
      </c>
      <c r="J2027" s="26">
        <f>SUM(F2027:H2027)</f>
        <v>11</v>
      </c>
      <c r="K2027" s="26">
        <f>E2027-J2027</f>
        <v>0</v>
      </c>
      <c r="L2027" s="27">
        <v>1052380000</v>
      </c>
      <c r="M2027" s="45">
        <v>325.554</v>
      </c>
      <c r="N2027" s="27">
        <v>95670909</v>
      </c>
      <c r="O2027" s="27">
        <v>10686221</v>
      </c>
      <c r="P2027" s="37">
        <f>IF(I2027=0,0,H2027/I2027)</f>
        <v>0</v>
      </c>
    </row>
    <row r="2028">
      <c r="A2028" s="24" t="str">
        <v>2025-11</v>
      </c>
      <c r="B2028" s="24" t="str">
        <v>비교 반영</v>
      </c>
      <c r="C2028" s="24" t="str">
        <v>용인시 처인구</v>
      </c>
      <c r="D2028" s="24" t="str">
        <v>오피스텔 전월세</v>
      </c>
      <c r="E2028" s="26">
        <v>67</v>
      </c>
      <c r="F2028" s="26">
        <v>0</v>
      </c>
      <c r="G2028" s="26">
        <v>8</v>
      </c>
      <c r="H2028" s="26">
        <v>59</v>
      </c>
      <c r="I2028" s="26">
        <f>G2028+H2028</f>
        <v>67</v>
      </c>
      <c r="J2028" s="26">
        <f>SUM(F2028:H2028)</f>
        <v>67</v>
      </c>
      <c r="K2028" s="26">
        <f>E2028-J2028</f>
        <v>0</v>
      </c>
      <c r="L2028" s="27">
        <v>1950000000</v>
      </c>
      <c r="M2028" s="45">
        <v>1809.59</v>
      </c>
      <c r="N2028" s="27">
        <v>29104478</v>
      </c>
      <c r="O2028" s="27">
        <v>3562288</v>
      </c>
      <c r="P2028" s="37">
        <f>IF(I2028=0,0,H2028/I2028)</f>
        <v>0.8805970149253731</v>
      </c>
    </row>
    <row r="2029">
      <c r="A2029" s="24" t="str">
        <v>2025-11</v>
      </c>
      <c r="B2029" s="24" t="str">
        <v>비교 반영</v>
      </c>
      <c r="C2029" s="24" t="str">
        <v>용인시 처인구</v>
      </c>
      <c r="D2029" s="24" t="str">
        <v>토지</v>
      </c>
      <c r="E2029" s="26">
        <v>626</v>
      </c>
      <c r="F2029" s="26">
        <v>626</v>
      </c>
      <c r="G2029" s="26">
        <v>0</v>
      </c>
      <c r="H2029" s="26">
        <v>0</v>
      </c>
      <c r="I2029" s="26">
        <f>G2029+H2029</f>
        <v>0</v>
      </c>
      <c r="J2029" s="26">
        <f>SUM(F2029:H2029)</f>
        <v>626</v>
      </c>
      <c r="K2029" s="26">
        <f>E2029-J2029</f>
        <v>0</v>
      </c>
      <c r="L2029" s="27">
        <v>148821370000</v>
      </c>
      <c r="M2029" s="45">
        <v>482113.28</v>
      </c>
      <c r="N2029" s="27">
        <v>237733818</v>
      </c>
      <c r="O2029" s="27">
        <v>1020448</v>
      </c>
      <c r="P2029" s="37">
        <f>IF(I2029=0,0,H2029/I2029)</f>
        <v>0</v>
      </c>
    </row>
    <row r="2030">
      <c r="A2030" s="24" t="str">
        <v>2025-11</v>
      </c>
      <c r="B2030" s="24" t="str">
        <v>비교 반영</v>
      </c>
      <c r="C2030" s="24" t="str">
        <v>의왕시</v>
      </c>
      <c r="D2030" s="24" t="str">
        <v>공장창고</v>
      </c>
      <c r="E2030" s="26">
        <v>7</v>
      </c>
      <c r="F2030" s="26">
        <v>7</v>
      </c>
      <c r="G2030" s="26">
        <v>0</v>
      </c>
      <c r="H2030" s="26">
        <v>0</v>
      </c>
      <c r="I2030" s="26">
        <f>G2030+H2030</f>
        <v>0</v>
      </c>
      <c r="J2030" s="26">
        <f>SUM(F2030:H2030)</f>
        <v>7</v>
      </c>
      <c r="K2030" s="26">
        <f>E2030-J2030</f>
        <v>0</v>
      </c>
      <c r="L2030" s="27">
        <v>4449540000</v>
      </c>
      <c r="M2030" s="45">
        <v>1272.71</v>
      </c>
      <c r="N2030" s="27">
        <v>635648571</v>
      </c>
      <c r="O2030" s="27">
        <v>11557403</v>
      </c>
      <c r="P2030" s="37">
        <f>IF(I2030=0,0,H2030/I2030)</f>
        <v>0</v>
      </c>
    </row>
    <row r="2031">
      <c r="A2031" s="24" t="str">
        <v>2025-11</v>
      </c>
      <c r="B2031" s="24" t="str">
        <v>비교 반영</v>
      </c>
      <c r="C2031" s="24" t="str">
        <v>의왕시</v>
      </c>
      <c r="D2031" s="24" t="str">
        <v>다가구 매매</v>
      </c>
      <c r="E2031" s="26">
        <v>2</v>
      </c>
      <c r="F2031" s="26">
        <v>2</v>
      </c>
      <c r="G2031" s="26">
        <v>0</v>
      </c>
      <c r="H2031" s="26">
        <v>0</v>
      </c>
      <c r="I2031" s="26">
        <f>G2031+H2031</f>
        <v>0</v>
      </c>
      <c r="J2031" s="26">
        <f>SUM(F2031:H2031)</f>
        <v>2</v>
      </c>
      <c r="K2031" s="26">
        <f>E2031-J2031</f>
        <v>0</v>
      </c>
      <c r="L2031" s="27">
        <v>1970000000</v>
      </c>
      <c r="M2031" s="45">
        <v>733.21</v>
      </c>
      <c r="N2031" s="27">
        <v>985000000</v>
      </c>
      <c r="O2031" s="27">
        <v>8882034</v>
      </c>
      <c r="P2031" s="37">
        <f>IF(I2031=0,0,H2031/I2031)</f>
        <v>0</v>
      </c>
    </row>
    <row r="2032">
      <c r="A2032" s="24" t="str">
        <v>2025-11</v>
      </c>
      <c r="B2032" s="24" t="str">
        <v>비교 반영</v>
      </c>
      <c r="C2032" s="24" t="str">
        <v>의왕시</v>
      </c>
      <c r="D2032" s="24" t="str">
        <v>다가구 전월세</v>
      </c>
      <c r="E2032" s="26">
        <v>87</v>
      </c>
      <c r="F2032" s="26">
        <v>0</v>
      </c>
      <c r="G2032" s="26">
        <v>26</v>
      </c>
      <c r="H2032" s="26">
        <v>61</v>
      </c>
      <c r="I2032" s="26">
        <f>G2032+H2032</f>
        <v>87</v>
      </c>
      <c r="J2032" s="26">
        <f>SUM(F2032:H2032)</f>
        <v>87</v>
      </c>
      <c r="K2032" s="26">
        <f>E2032-J2032</f>
        <v>0</v>
      </c>
      <c r="L2032" s="27">
        <v>7439000000</v>
      </c>
      <c r="M2032" s="45">
        <v>4491.925</v>
      </c>
      <c r="N2032" s="27">
        <v>85505747</v>
      </c>
      <c r="O2032" s="27">
        <v>5474654</v>
      </c>
      <c r="P2032" s="37">
        <f>IF(I2032=0,0,H2032/I2032)</f>
        <v>0.7011494252873564</v>
      </c>
    </row>
    <row r="2033">
      <c r="A2033" s="24" t="str">
        <v>2025-11</v>
      </c>
      <c r="B2033" s="24" t="str">
        <v>비교 반영</v>
      </c>
      <c r="C2033" s="24" t="str">
        <v>의왕시</v>
      </c>
      <c r="D2033" s="24" t="str">
        <v>다세대 매매</v>
      </c>
      <c r="E2033" s="26">
        <v>11</v>
      </c>
      <c r="F2033" s="26">
        <v>11</v>
      </c>
      <c r="G2033" s="26">
        <v>0</v>
      </c>
      <c r="H2033" s="26">
        <v>0</v>
      </c>
      <c r="I2033" s="26">
        <f>G2033+H2033</f>
        <v>0</v>
      </c>
      <c r="J2033" s="26">
        <f>SUM(F2033:H2033)</f>
        <v>11</v>
      </c>
      <c r="K2033" s="26">
        <f>E2033-J2033</f>
        <v>0</v>
      </c>
      <c r="L2033" s="27">
        <v>1553300000</v>
      </c>
      <c r="M2033" s="45">
        <v>372.11</v>
      </c>
      <c r="N2033" s="27">
        <v>141209091</v>
      </c>
      <c r="O2033" s="27">
        <v>13799349</v>
      </c>
      <c r="P2033" s="37">
        <f>IF(I2033=0,0,H2033/I2033)</f>
        <v>0</v>
      </c>
    </row>
    <row r="2034">
      <c r="A2034" s="24" t="str">
        <v>2025-11</v>
      </c>
      <c r="B2034" s="24" t="str">
        <v>비교 반영</v>
      </c>
      <c r="C2034" s="24" t="str">
        <v>의왕시</v>
      </c>
      <c r="D2034" s="24" t="str">
        <v>다세대 전월세</v>
      </c>
      <c r="E2034" s="26">
        <v>83</v>
      </c>
      <c r="F2034" s="26">
        <v>0</v>
      </c>
      <c r="G2034" s="26">
        <v>34</v>
      </c>
      <c r="H2034" s="26">
        <v>49</v>
      </c>
      <c r="I2034" s="26">
        <f>G2034+H2034</f>
        <v>83</v>
      </c>
      <c r="J2034" s="26">
        <f>SUM(F2034:H2034)</f>
        <v>83</v>
      </c>
      <c r="K2034" s="26">
        <f>E2034-J2034</f>
        <v>0</v>
      </c>
      <c r="L2034" s="27">
        <v>9290000000</v>
      </c>
      <c r="M2034" s="45">
        <v>3391.432</v>
      </c>
      <c r="N2034" s="27">
        <v>111927711</v>
      </c>
      <c r="O2034" s="27">
        <v>9055391</v>
      </c>
      <c r="P2034" s="37">
        <f>IF(I2034=0,0,H2034/I2034)</f>
        <v>0.5903614457831325</v>
      </c>
    </row>
    <row r="2035">
      <c r="A2035" s="24" t="str">
        <v>2025-11</v>
      </c>
      <c r="B2035" s="24" t="str">
        <v>비교 반영</v>
      </c>
      <c r="C2035" s="24" t="str">
        <v>의왕시</v>
      </c>
      <c r="D2035" s="24" t="str">
        <v>분양권</v>
      </c>
      <c r="E2035" s="26">
        <v>7</v>
      </c>
      <c r="F2035" s="26">
        <v>7</v>
      </c>
      <c r="G2035" s="26">
        <v>0</v>
      </c>
      <c r="H2035" s="26">
        <v>0</v>
      </c>
      <c r="I2035" s="26">
        <f>G2035+H2035</f>
        <v>0</v>
      </c>
      <c r="J2035" s="26">
        <f>SUM(F2035:H2035)</f>
        <v>7</v>
      </c>
      <c r="K2035" s="26">
        <f>E2035-J2035</f>
        <v>0</v>
      </c>
      <c r="L2035" s="27">
        <v>6212300000</v>
      </c>
      <c r="M2035" s="45">
        <v>494.61</v>
      </c>
      <c r="N2035" s="27">
        <v>887471429</v>
      </c>
      <c r="O2035" s="27">
        <v>41520649</v>
      </c>
      <c r="P2035" s="37">
        <f>IF(I2035=0,0,H2035/I2035)</f>
        <v>0</v>
      </c>
    </row>
    <row r="2036">
      <c r="A2036" s="24" t="str">
        <v>2025-11</v>
      </c>
      <c r="B2036" s="24" t="str">
        <v>비교 반영</v>
      </c>
      <c r="C2036" s="24" t="str">
        <v>의왕시</v>
      </c>
      <c r="D2036" s="24" t="str">
        <v>상가</v>
      </c>
      <c r="E2036" s="26">
        <v>26</v>
      </c>
      <c r="F2036" s="26">
        <v>26</v>
      </c>
      <c r="G2036" s="26">
        <v>0</v>
      </c>
      <c r="H2036" s="26">
        <v>0</v>
      </c>
      <c r="I2036" s="26">
        <f>G2036+H2036</f>
        <v>0</v>
      </c>
      <c r="J2036" s="26">
        <f>SUM(F2036:H2036)</f>
        <v>26</v>
      </c>
      <c r="K2036" s="26">
        <f>E2036-J2036</f>
        <v>0</v>
      </c>
      <c r="L2036" s="27">
        <v>15867700000</v>
      </c>
      <c r="M2036" s="45">
        <v>3099.97</v>
      </c>
      <c r="N2036" s="27">
        <v>610296154</v>
      </c>
      <c r="O2036" s="27">
        <v>16921198</v>
      </c>
      <c r="P2036" s="37">
        <f>IF(I2036=0,0,H2036/I2036)</f>
        <v>0</v>
      </c>
    </row>
    <row r="2037">
      <c r="A2037" s="24" t="str">
        <v>2025-11</v>
      </c>
      <c r="B2037" s="24" t="str">
        <v>비교 반영</v>
      </c>
      <c r="C2037" s="24" t="str">
        <v>의왕시</v>
      </c>
      <c r="D2037" s="24" t="str">
        <v>아파트 매매</v>
      </c>
      <c r="E2037" s="26">
        <v>82</v>
      </c>
      <c r="F2037" s="26">
        <v>82</v>
      </c>
      <c r="G2037" s="26">
        <v>0</v>
      </c>
      <c r="H2037" s="26">
        <v>0</v>
      </c>
      <c r="I2037" s="26">
        <f>G2037+H2037</f>
        <v>0</v>
      </c>
      <c r="J2037" s="26">
        <f>SUM(F2037:H2037)</f>
        <v>82</v>
      </c>
      <c r="K2037" s="26">
        <f>E2037-J2037</f>
        <v>0</v>
      </c>
      <c r="L2037" s="27">
        <v>59943400000</v>
      </c>
      <c r="M2037" s="45">
        <v>6579.677</v>
      </c>
      <c r="N2037" s="27">
        <v>731017073</v>
      </c>
      <c r="O2037" s="27">
        <v>30116977</v>
      </c>
      <c r="P2037" s="37">
        <f>IF(I2037=0,0,H2037/I2037)</f>
        <v>0</v>
      </c>
    </row>
    <row r="2038">
      <c r="A2038" s="24" t="str">
        <v>2025-11</v>
      </c>
      <c r="B2038" s="24" t="str">
        <v>비교 반영</v>
      </c>
      <c r="C2038" s="24" t="str">
        <v>의왕시</v>
      </c>
      <c r="D2038" s="24" t="str">
        <v>아파트 전월세</v>
      </c>
      <c r="E2038" s="26">
        <v>425</v>
      </c>
      <c r="F2038" s="26">
        <v>0</v>
      </c>
      <c r="G2038" s="26">
        <v>261</v>
      </c>
      <c r="H2038" s="26">
        <v>164</v>
      </c>
      <c r="I2038" s="26">
        <f>G2038+H2038</f>
        <v>425</v>
      </c>
      <c r="J2038" s="26">
        <f>SUM(F2038:H2038)</f>
        <v>425</v>
      </c>
      <c r="K2038" s="26">
        <f>E2038-J2038</f>
        <v>0</v>
      </c>
      <c r="L2038" s="27">
        <v>140582480000</v>
      </c>
      <c r="M2038" s="45">
        <v>30249.895</v>
      </c>
      <c r="N2038" s="27">
        <v>330782306</v>
      </c>
      <c r="O2038" s="27">
        <v>15363209</v>
      </c>
      <c r="P2038" s="37">
        <f>IF(I2038=0,0,H2038/I2038)</f>
        <v>0.38588235294117645</v>
      </c>
    </row>
    <row r="2039">
      <c r="A2039" s="24" t="str">
        <v>2025-11</v>
      </c>
      <c r="B2039" s="24" t="str">
        <v>비교 반영</v>
      </c>
      <c r="C2039" s="24" t="str">
        <v>의왕시</v>
      </c>
      <c r="D2039" s="24" t="str">
        <v>오피스텔 매매</v>
      </c>
      <c r="E2039" s="26">
        <v>6</v>
      </c>
      <c r="F2039" s="26">
        <v>6</v>
      </c>
      <c r="G2039" s="26">
        <v>0</v>
      </c>
      <c r="H2039" s="26">
        <v>0</v>
      </c>
      <c r="I2039" s="26">
        <f>G2039+H2039</f>
        <v>0</v>
      </c>
      <c r="J2039" s="26">
        <f>SUM(F2039:H2039)</f>
        <v>6</v>
      </c>
      <c r="K2039" s="26">
        <f>E2039-J2039</f>
        <v>0</v>
      </c>
      <c r="L2039" s="27">
        <v>1057000000</v>
      </c>
      <c r="M2039" s="45">
        <v>242.865</v>
      </c>
      <c r="N2039" s="27">
        <v>176166667</v>
      </c>
      <c r="O2039" s="27">
        <v>14387478</v>
      </c>
      <c r="P2039" s="37">
        <f>IF(I2039=0,0,H2039/I2039)</f>
        <v>0</v>
      </c>
    </row>
    <row r="2040">
      <c r="A2040" s="24" t="str">
        <v>2025-11</v>
      </c>
      <c r="B2040" s="24" t="str">
        <v>비교 반영</v>
      </c>
      <c r="C2040" s="24" t="str">
        <v>의왕시</v>
      </c>
      <c r="D2040" s="24" t="str">
        <v>오피스텔 전월세</v>
      </c>
      <c r="E2040" s="26">
        <v>24</v>
      </c>
      <c r="F2040" s="26">
        <v>0</v>
      </c>
      <c r="G2040" s="26">
        <v>6</v>
      </c>
      <c r="H2040" s="26">
        <v>18</v>
      </c>
      <c r="I2040" s="26">
        <f>G2040+H2040</f>
        <v>24</v>
      </c>
      <c r="J2040" s="26">
        <f>SUM(F2040:H2040)</f>
        <v>24</v>
      </c>
      <c r="K2040" s="26">
        <f>E2040-J2040</f>
        <v>0</v>
      </c>
      <c r="L2040" s="27">
        <v>1935000000</v>
      </c>
      <c r="M2040" s="45">
        <v>923.81</v>
      </c>
      <c r="N2040" s="27">
        <v>80625000</v>
      </c>
      <c r="O2040" s="27">
        <v>6924253</v>
      </c>
      <c r="P2040" s="37">
        <f>IF(I2040=0,0,H2040/I2040)</f>
        <v>0.75</v>
      </c>
    </row>
    <row r="2041">
      <c r="A2041" s="24" t="str">
        <v>2025-11</v>
      </c>
      <c r="B2041" s="24" t="str">
        <v>비교 반영</v>
      </c>
      <c r="C2041" s="24" t="str">
        <v>의왕시</v>
      </c>
      <c r="D2041" s="24" t="str">
        <v>토지</v>
      </c>
      <c r="E2041" s="26">
        <v>17</v>
      </c>
      <c r="F2041" s="26">
        <v>17</v>
      </c>
      <c r="G2041" s="26">
        <v>0</v>
      </c>
      <c r="H2041" s="26">
        <v>0</v>
      </c>
      <c r="I2041" s="26">
        <f>G2041+H2041</f>
        <v>0</v>
      </c>
      <c r="J2041" s="26">
        <f>SUM(F2041:H2041)</f>
        <v>17</v>
      </c>
      <c r="K2041" s="26">
        <f>E2041-J2041</f>
        <v>0</v>
      </c>
      <c r="L2041" s="27">
        <v>17781650000</v>
      </c>
      <c r="M2041" s="45">
        <v>14966.22</v>
      </c>
      <c r="N2041" s="27">
        <v>1045979412</v>
      </c>
      <c r="O2041" s="27">
        <v>3927666</v>
      </c>
      <c r="P2041" s="37">
        <f>IF(I2041=0,0,H2041/I2041)</f>
        <v>0</v>
      </c>
    </row>
    <row r="2042">
      <c r="A2042" s="24" t="str">
        <v>2025-11</v>
      </c>
      <c r="B2042" s="24" t="str">
        <v>비교 반영</v>
      </c>
      <c r="C2042" s="24" t="str">
        <v>의정부시</v>
      </c>
      <c r="D2042" s="24" t="str">
        <v>공장창고</v>
      </c>
      <c r="E2042" s="26">
        <v>6</v>
      </c>
      <c r="F2042" s="26">
        <v>6</v>
      </c>
      <c r="G2042" s="26">
        <v>0</v>
      </c>
      <c r="H2042" s="26">
        <v>0</v>
      </c>
      <c r="I2042" s="26">
        <f>G2042+H2042</f>
        <v>0</v>
      </c>
      <c r="J2042" s="26">
        <f>SUM(F2042:H2042)</f>
        <v>6</v>
      </c>
      <c r="K2042" s="26">
        <f>E2042-J2042</f>
        <v>0</v>
      </c>
      <c r="L2042" s="27">
        <v>4633130000</v>
      </c>
      <c r="M2042" s="45">
        <v>1582.48</v>
      </c>
      <c r="N2042" s="27">
        <v>772188333</v>
      </c>
      <c r="O2042" s="27">
        <v>9678563</v>
      </c>
      <c r="P2042" s="37">
        <f>IF(I2042=0,0,H2042/I2042)</f>
        <v>0</v>
      </c>
    </row>
    <row r="2043">
      <c r="A2043" s="24" t="str">
        <v>2025-11</v>
      </c>
      <c r="B2043" s="24" t="str">
        <v>비교 반영</v>
      </c>
      <c r="C2043" s="24" t="str">
        <v>의정부시</v>
      </c>
      <c r="D2043" s="24" t="str">
        <v>다가구 매매</v>
      </c>
      <c r="E2043" s="26">
        <v>15</v>
      </c>
      <c r="F2043" s="26">
        <v>15</v>
      </c>
      <c r="G2043" s="26">
        <v>0</v>
      </c>
      <c r="H2043" s="26">
        <v>0</v>
      </c>
      <c r="I2043" s="26">
        <f>G2043+H2043</f>
        <v>0</v>
      </c>
      <c r="J2043" s="26">
        <f>SUM(F2043:H2043)</f>
        <v>15</v>
      </c>
      <c r="K2043" s="26">
        <f>E2043-J2043</f>
        <v>0</v>
      </c>
      <c r="L2043" s="27">
        <v>5042100000</v>
      </c>
      <c r="M2043" s="45">
        <v>2538.09</v>
      </c>
      <c r="N2043" s="27">
        <v>336140000</v>
      </c>
      <c r="O2043" s="27">
        <v>6567182</v>
      </c>
      <c r="P2043" s="37">
        <f>IF(I2043=0,0,H2043/I2043)</f>
        <v>0</v>
      </c>
    </row>
    <row r="2044">
      <c r="A2044" s="24" t="str">
        <v>2025-11</v>
      </c>
      <c r="B2044" s="24" t="str">
        <v>비교 반영</v>
      </c>
      <c r="C2044" s="24" t="str">
        <v>의정부시</v>
      </c>
      <c r="D2044" s="24" t="str">
        <v>다가구 전월세</v>
      </c>
      <c r="E2044" s="26">
        <v>235</v>
      </c>
      <c r="F2044" s="26">
        <v>0</v>
      </c>
      <c r="G2044" s="26">
        <v>52</v>
      </c>
      <c r="H2044" s="26">
        <v>183</v>
      </c>
      <c r="I2044" s="26">
        <f>G2044+H2044</f>
        <v>235</v>
      </c>
      <c r="J2044" s="26">
        <f>SUM(F2044:H2044)</f>
        <v>235</v>
      </c>
      <c r="K2044" s="26">
        <f>E2044-J2044</f>
        <v>0</v>
      </c>
      <c r="L2044" s="27">
        <v>5327080000</v>
      </c>
      <c r="M2044" s="45">
        <v>10884.578</v>
      </c>
      <c r="N2044" s="27">
        <v>22668426</v>
      </c>
      <c r="O2044" s="27">
        <v>1617902</v>
      </c>
      <c r="P2044" s="37">
        <f>IF(I2044=0,0,H2044/I2044)</f>
        <v>0.7787234042553192</v>
      </c>
    </row>
    <row r="2045">
      <c r="A2045" s="24" t="str">
        <v>2025-11</v>
      </c>
      <c r="B2045" s="24" t="str">
        <v>비교 반영</v>
      </c>
      <c r="C2045" s="24" t="str">
        <v>의정부시</v>
      </c>
      <c r="D2045" s="24" t="str">
        <v>다세대 매매</v>
      </c>
      <c r="E2045" s="26">
        <v>58</v>
      </c>
      <c r="F2045" s="26">
        <v>58</v>
      </c>
      <c r="G2045" s="26">
        <v>0</v>
      </c>
      <c r="H2045" s="26">
        <v>0</v>
      </c>
      <c r="I2045" s="26">
        <f>G2045+H2045</f>
        <v>0</v>
      </c>
      <c r="J2045" s="26">
        <f>SUM(F2045:H2045)</f>
        <v>58</v>
      </c>
      <c r="K2045" s="26">
        <f>E2045-J2045</f>
        <v>0</v>
      </c>
      <c r="L2045" s="27">
        <v>9402350000</v>
      </c>
      <c r="M2045" s="45">
        <v>2799.596</v>
      </c>
      <c r="N2045" s="27">
        <v>162109483</v>
      </c>
      <c r="O2045" s="27">
        <v>11102369</v>
      </c>
      <c r="P2045" s="37">
        <f>IF(I2045=0,0,H2045/I2045)</f>
        <v>0</v>
      </c>
    </row>
    <row r="2046">
      <c r="A2046" s="24" t="str">
        <v>2025-11</v>
      </c>
      <c r="B2046" s="24" t="str">
        <v>비교 반영</v>
      </c>
      <c r="C2046" s="24" t="str">
        <v>의정부시</v>
      </c>
      <c r="D2046" s="24" t="str">
        <v>다세대 전월세</v>
      </c>
      <c r="E2046" s="26">
        <v>151</v>
      </c>
      <c r="F2046" s="26">
        <v>0</v>
      </c>
      <c r="G2046" s="26">
        <v>49</v>
      </c>
      <c r="H2046" s="26">
        <v>102</v>
      </c>
      <c r="I2046" s="26">
        <f>G2046+H2046</f>
        <v>151</v>
      </c>
      <c r="J2046" s="26">
        <f>SUM(F2046:H2046)</f>
        <v>151</v>
      </c>
      <c r="K2046" s="26">
        <f>E2046-J2046</f>
        <v>0</v>
      </c>
      <c r="L2046" s="27">
        <v>7917660000</v>
      </c>
      <c r="M2046" s="45">
        <v>7075.111</v>
      </c>
      <c r="N2046" s="27">
        <v>52434834</v>
      </c>
      <c r="O2046" s="27">
        <v>3699459</v>
      </c>
      <c r="P2046" s="37">
        <f>IF(I2046=0,0,H2046/I2046)</f>
        <v>0.6754966887417219</v>
      </c>
    </row>
    <row r="2047">
      <c r="A2047" s="24" t="str">
        <v>2025-11</v>
      </c>
      <c r="B2047" s="24" t="str">
        <v>비교 반영</v>
      </c>
      <c r="C2047" s="24" t="str">
        <v>의정부시</v>
      </c>
      <c r="D2047" s="24" t="str">
        <v>분양권</v>
      </c>
      <c r="E2047" s="26">
        <v>21</v>
      </c>
      <c r="F2047" s="26">
        <v>21</v>
      </c>
      <c r="G2047" s="26">
        <v>0</v>
      </c>
      <c r="H2047" s="26">
        <v>0</v>
      </c>
      <c r="I2047" s="26">
        <f>G2047+H2047</f>
        <v>0</v>
      </c>
      <c r="J2047" s="26">
        <f>SUM(F2047:H2047)</f>
        <v>21</v>
      </c>
      <c r="K2047" s="26">
        <f>E2047-J2047</f>
        <v>0</v>
      </c>
      <c r="L2047" s="27">
        <v>10864340000</v>
      </c>
      <c r="M2047" s="45">
        <v>1517.431</v>
      </c>
      <c r="N2047" s="27">
        <v>517349524</v>
      </c>
      <c r="O2047" s="27">
        <v>23668405</v>
      </c>
      <c r="P2047" s="37">
        <f>IF(I2047=0,0,H2047/I2047)</f>
        <v>0</v>
      </c>
    </row>
    <row r="2048">
      <c r="A2048" s="24" t="str">
        <v>2025-11</v>
      </c>
      <c r="B2048" s="24" t="str">
        <v>비교 반영</v>
      </c>
      <c r="C2048" s="24" t="str">
        <v>의정부시</v>
      </c>
      <c r="D2048" s="24" t="str">
        <v>상가</v>
      </c>
      <c r="E2048" s="26">
        <v>12</v>
      </c>
      <c r="F2048" s="26">
        <v>12</v>
      </c>
      <c r="G2048" s="26">
        <v>0</v>
      </c>
      <c r="H2048" s="26">
        <v>0</v>
      </c>
      <c r="I2048" s="26">
        <f>G2048+H2048</f>
        <v>0</v>
      </c>
      <c r="J2048" s="26">
        <f>SUM(F2048:H2048)</f>
        <v>12</v>
      </c>
      <c r="K2048" s="26">
        <f>E2048-J2048</f>
        <v>0</v>
      </c>
      <c r="L2048" s="27">
        <v>32294990000</v>
      </c>
      <c r="M2048" s="45">
        <v>8312.43</v>
      </c>
      <c r="N2048" s="27">
        <v>2691249167</v>
      </c>
      <c r="O2048" s="27">
        <v>12843452</v>
      </c>
      <c r="P2048" s="37">
        <f>IF(I2048=0,0,H2048/I2048)</f>
        <v>0</v>
      </c>
    </row>
    <row r="2049">
      <c r="A2049" s="24" t="str">
        <v>2025-11</v>
      </c>
      <c r="B2049" s="24" t="str">
        <v>비교 반영</v>
      </c>
      <c r="C2049" s="24" t="str">
        <v>의정부시</v>
      </c>
      <c r="D2049" s="24" t="str">
        <v>아파트 매매</v>
      </c>
      <c r="E2049" s="26">
        <v>430</v>
      </c>
      <c r="F2049" s="26">
        <v>430</v>
      </c>
      <c r="G2049" s="26">
        <v>0</v>
      </c>
      <c r="H2049" s="26">
        <v>0</v>
      </c>
      <c r="I2049" s="26">
        <f>G2049+H2049</f>
        <v>0</v>
      </c>
      <c r="J2049" s="26">
        <f>SUM(F2049:H2049)</f>
        <v>430</v>
      </c>
      <c r="K2049" s="26">
        <f>E2049-J2049</f>
        <v>0</v>
      </c>
      <c r="L2049" s="27">
        <v>161091540000</v>
      </c>
      <c r="M2049" s="45">
        <v>30063.937</v>
      </c>
      <c r="N2049" s="27">
        <v>374631488</v>
      </c>
      <c r="O2049" s="27">
        <v>17713382</v>
      </c>
      <c r="P2049" s="37">
        <f>IF(I2049=0,0,H2049/I2049)</f>
        <v>0</v>
      </c>
    </row>
    <row r="2050">
      <c r="A2050" s="24" t="str">
        <v>2025-11</v>
      </c>
      <c r="B2050" s="24" t="str">
        <v>비교 반영</v>
      </c>
      <c r="C2050" s="24" t="str">
        <v>의정부시</v>
      </c>
      <c r="D2050" s="24" t="str">
        <v>아파트 전월세</v>
      </c>
      <c r="E2050" s="26">
        <v>846</v>
      </c>
      <c r="F2050" s="26">
        <v>0</v>
      </c>
      <c r="G2050" s="26">
        <v>368</v>
      </c>
      <c r="H2050" s="26">
        <v>478</v>
      </c>
      <c r="I2050" s="26">
        <f>G2050+H2050</f>
        <v>846</v>
      </c>
      <c r="J2050" s="26">
        <f>SUM(F2050:H2050)</f>
        <v>846</v>
      </c>
      <c r="K2050" s="26">
        <f>E2050-J2050</f>
        <v>0</v>
      </c>
      <c r="L2050" s="27">
        <v>107945900000</v>
      </c>
      <c r="M2050" s="45">
        <v>50149.85</v>
      </c>
      <c r="N2050" s="27">
        <v>127595626</v>
      </c>
      <c r="O2050" s="27">
        <v>7115593</v>
      </c>
      <c r="P2050" s="37">
        <f>IF(I2050=0,0,H2050/I2050)</f>
        <v>0.5650118203309693</v>
      </c>
    </row>
    <row r="2051">
      <c r="A2051" s="24" t="str">
        <v>2025-11</v>
      </c>
      <c r="B2051" s="24" t="str">
        <v>비교 반영</v>
      </c>
      <c r="C2051" s="24" t="str">
        <v>의정부시</v>
      </c>
      <c r="D2051" s="24" t="str">
        <v>오피스텔 매매</v>
      </c>
      <c r="E2051" s="26">
        <v>12</v>
      </c>
      <c r="F2051" s="26">
        <v>12</v>
      </c>
      <c r="G2051" s="26">
        <v>0</v>
      </c>
      <c r="H2051" s="26">
        <v>0</v>
      </c>
      <c r="I2051" s="26">
        <f>G2051+H2051</f>
        <v>0</v>
      </c>
      <c r="J2051" s="26">
        <f>SUM(F2051:H2051)</f>
        <v>12</v>
      </c>
      <c r="K2051" s="26">
        <f>E2051-J2051</f>
        <v>0</v>
      </c>
      <c r="L2051" s="27">
        <v>1889000000</v>
      </c>
      <c r="M2051" s="45">
        <v>654.904</v>
      </c>
      <c r="N2051" s="27">
        <v>157416667</v>
      </c>
      <c r="O2051" s="27">
        <v>9535181</v>
      </c>
      <c r="P2051" s="37">
        <f>IF(I2051=0,0,H2051/I2051)</f>
        <v>0</v>
      </c>
    </row>
    <row r="2052">
      <c r="A2052" s="24" t="str">
        <v>2025-11</v>
      </c>
      <c r="B2052" s="24" t="str">
        <v>비교 반영</v>
      </c>
      <c r="C2052" s="24" t="str">
        <v>의정부시</v>
      </c>
      <c r="D2052" s="24" t="str">
        <v>오피스텔 전월세</v>
      </c>
      <c r="E2052" s="26">
        <v>112</v>
      </c>
      <c r="F2052" s="26">
        <v>0</v>
      </c>
      <c r="G2052" s="26">
        <v>25</v>
      </c>
      <c r="H2052" s="26">
        <v>87</v>
      </c>
      <c r="I2052" s="26">
        <f>G2052+H2052</f>
        <v>112</v>
      </c>
      <c r="J2052" s="26">
        <f>SUM(F2052:H2052)</f>
        <v>112</v>
      </c>
      <c r="K2052" s="26">
        <f>E2052-J2052</f>
        <v>0</v>
      </c>
      <c r="L2052" s="27">
        <v>5099500000</v>
      </c>
      <c r="M2052" s="45">
        <v>5048.52</v>
      </c>
      <c r="N2052" s="27">
        <v>45531250</v>
      </c>
      <c r="O2052" s="27">
        <v>3339167</v>
      </c>
      <c r="P2052" s="37">
        <f>IF(I2052=0,0,H2052/I2052)</f>
        <v>0.7767857142857143</v>
      </c>
    </row>
    <row r="2053">
      <c r="A2053" s="24" t="str">
        <v>2025-11</v>
      </c>
      <c r="B2053" s="24" t="str">
        <v>비교 반영</v>
      </c>
      <c r="C2053" s="24" t="str">
        <v>의정부시</v>
      </c>
      <c r="D2053" s="24" t="str">
        <v>토지</v>
      </c>
      <c r="E2053" s="26">
        <v>20</v>
      </c>
      <c r="F2053" s="26">
        <v>20</v>
      </c>
      <c r="G2053" s="26">
        <v>0</v>
      </c>
      <c r="H2053" s="26">
        <v>0</v>
      </c>
      <c r="I2053" s="26">
        <f>G2053+H2053</f>
        <v>0</v>
      </c>
      <c r="J2053" s="26">
        <f>SUM(F2053:H2053)</f>
        <v>20</v>
      </c>
      <c r="K2053" s="26">
        <f>E2053-J2053</f>
        <v>0</v>
      </c>
      <c r="L2053" s="27">
        <v>11018360000</v>
      </c>
      <c r="M2053" s="45">
        <v>301556.46</v>
      </c>
      <c r="N2053" s="27">
        <v>550918000</v>
      </c>
      <c r="O2053" s="27">
        <v>120788</v>
      </c>
      <c r="P2053" s="37">
        <f>IF(I2053=0,0,H2053/I2053)</f>
        <v>0</v>
      </c>
    </row>
    <row r="2054">
      <c r="A2054" s="24" t="str">
        <v>2025-11</v>
      </c>
      <c r="B2054" s="24" t="str">
        <v>비교 반영</v>
      </c>
      <c r="C2054" s="24" t="str">
        <v>이천시</v>
      </c>
      <c r="D2054" s="24" t="str">
        <v>공장창고</v>
      </c>
      <c r="E2054" s="26">
        <v>2</v>
      </c>
      <c r="F2054" s="26">
        <v>2</v>
      </c>
      <c r="G2054" s="26">
        <v>0</v>
      </c>
      <c r="H2054" s="26">
        <v>0</v>
      </c>
      <c r="I2054" s="26">
        <f>G2054+H2054</f>
        <v>0</v>
      </c>
      <c r="J2054" s="26">
        <f>SUM(F2054:H2054)</f>
        <v>2</v>
      </c>
      <c r="K2054" s="26">
        <f>E2054-J2054</f>
        <v>0</v>
      </c>
      <c r="L2054" s="27">
        <v>73265510000</v>
      </c>
      <c r="M2054" s="45">
        <v>39997.86</v>
      </c>
      <c r="N2054" s="27">
        <v>36632755000</v>
      </c>
      <c r="O2054" s="27">
        <v>6055325</v>
      </c>
      <c r="P2054" s="37">
        <f>IF(I2054=0,0,H2054/I2054)</f>
        <v>0</v>
      </c>
    </row>
    <row r="2055">
      <c r="A2055" s="24" t="str">
        <v>2025-11</v>
      </c>
      <c r="B2055" s="24" t="str">
        <v>비교 반영</v>
      </c>
      <c r="C2055" s="24" t="str">
        <v>이천시</v>
      </c>
      <c r="D2055" s="24" t="str">
        <v>다가구 매매</v>
      </c>
      <c r="E2055" s="26">
        <v>15</v>
      </c>
      <c r="F2055" s="26">
        <v>15</v>
      </c>
      <c r="G2055" s="26">
        <v>0</v>
      </c>
      <c r="H2055" s="26">
        <v>0</v>
      </c>
      <c r="I2055" s="26">
        <f>G2055+H2055</f>
        <v>0</v>
      </c>
      <c r="J2055" s="26">
        <f>SUM(F2055:H2055)</f>
        <v>15</v>
      </c>
      <c r="K2055" s="26">
        <f>E2055-J2055</f>
        <v>0</v>
      </c>
      <c r="L2055" s="27">
        <v>4349690000</v>
      </c>
      <c r="M2055" s="45">
        <v>2098.21</v>
      </c>
      <c r="N2055" s="27">
        <v>289979333</v>
      </c>
      <c r="O2055" s="27">
        <v>6853051</v>
      </c>
      <c r="P2055" s="37">
        <f>IF(I2055=0,0,H2055/I2055)</f>
        <v>0</v>
      </c>
    </row>
    <row r="2056">
      <c r="A2056" s="24" t="str">
        <v>2025-11</v>
      </c>
      <c r="B2056" s="24" t="str">
        <v>비교 반영</v>
      </c>
      <c r="C2056" s="24" t="str">
        <v>이천시</v>
      </c>
      <c r="D2056" s="24" t="str">
        <v>다가구 전월세</v>
      </c>
      <c r="E2056" s="26">
        <v>422</v>
      </c>
      <c r="F2056" s="26">
        <v>0</v>
      </c>
      <c r="G2056" s="26">
        <v>63</v>
      </c>
      <c r="H2056" s="26">
        <v>359</v>
      </c>
      <c r="I2056" s="26">
        <f>G2056+H2056</f>
        <v>422</v>
      </c>
      <c r="J2056" s="26">
        <f>SUM(F2056:H2056)</f>
        <v>422</v>
      </c>
      <c r="K2056" s="26">
        <f>E2056-J2056</f>
        <v>0</v>
      </c>
      <c r="L2056" s="27">
        <v>9617250000</v>
      </c>
      <c r="M2056" s="45">
        <v>15312.403</v>
      </c>
      <c r="N2056" s="27">
        <v>22789692</v>
      </c>
      <c r="O2056" s="27">
        <v>2076262</v>
      </c>
      <c r="P2056" s="37">
        <f>IF(I2056=0,0,H2056/I2056)</f>
        <v>0.8507109004739336</v>
      </c>
    </row>
    <row r="2057">
      <c r="A2057" s="24" t="str">
        <v>2025-11</v>
      </c>
      <c r="B2057" s="24" t="str">
        <v>비교 반영</v>
      </c>
      <c r="C2057" s="24" t="str">
        <v>이천시</v>
      </c>
      <c r="D2057" s="24" t="str">
        <v>다세대 매매</v>
      </c>
      <c r="E2057" s="26">
        <v>26</v>
      </c>
      <c r="F2057" s="26">
        <v>26</v>
      </c>
      <c r="G2057" s="26">
        <v>0</v>
      </c>
      <c r="H2057" s="26">
        <v>0</v>
      </c>
      <c r="I2057" s="26">
        <f>G2057+H2057</f>
        <v>0</v>
      </c>
      <c r="J2057" s="26">
        <f>SUM(F2057:H2057)</f>
        <v>26</v>
      </c>
      <c r="K2057" s="26">
        <f>E2057-J2057</f>
        <v>0</v>
      </c>
      <c r="L2057" s="27">
        <v>2191500000</v>
      </c>
      <c r="M2057" s="45">
        <v>1414.754</v>
      </c>
      <c r="N2057" s="27">
        <v>84288462</v>
      </c>
      <c r="O2057" s="27">
        <v>5120769</v>
      </c>
      <c r="P2057" s="37">
        <f>IF(I2057=0,0,H2057/I2057)</f>
        <v>0</v>
      </c>
    </row>
    <row r="2058">
      <c r="A2058" s="24" t="str">
        <v>2025-11</v>
      </c>
      <c r="B2058" s="24" t="str">
        <v>비교 반영</v>
      </c>
      <c r="C2058" s="24" t="str">
        <v>이천시</v>
      </c>
      <c r="D2058" s="24" t="str">
        <v>다세대 전월세</v>
      </c>
      <c r="E2058" s="26">
        <v>79</v>
      </c>
      <c r="F2058" s="26">
        <v>0</v>
      </c>
      <c r="G2058" s="26">
        <v>12</v>
      </c>
      <c r="H2058" s="26">
        <v>67</v>
      </c>
      <c r="I2058" s="26">
        <f>G2058+H2058</f>
        <v>79</v>
      </c>
      <c r="J2058" s="26">
        <f>SUM(F2058:H2058)</f>
        <v>79</v>
      </c>
      <c r="K2058" s="26">
        <f>E2058-J2058</f>
        <v>0</v>
      </c>
      <c r="L2058" s="27">
        <v>2030500000</v>
      </c>
      <c r="M2058" s="45">
        <v>3518.637</v>
      </c>
      <c r="N2058" s="27">
        <v>25702532</v>
      </c>
      <c r="O2058" s="27">
        <v>1907669</v>
      </c>
      <c r="P2058" s="37">
        <f>IF(I2058=0,0,H2058/I2058)</f>
        <v>0.8481012658227848</v>
      </c>
    </row>
    <row r="2059">
      <c r="A2059" s="24" t="str">
        <v>2025-11</v>
      </c>
      <c r="B2059" s="24" t="str">
        <v>비교 반영</v>
      </c>
      <c r="C2059" s="24" t="str">
        <v>이천시</v>
      </c>
      <c r="D2059" s="24" t="str">
        <v>분양권</v>
      </c>
      <c r="E2059" s="26">
        <v>16</v>
      </c>
      <c r="F2059" s="26">
        <v>16</v>
      </c>
      <c r="G2059" s="26">
        <v>0</v>
      </c>
      <c r="H2059" s="26">
        <v>0</v>
      </c>
      <c r="I2059" s="26">
        <f>G2059+H2059</f>
        <v>0</v>
      </c>
      <c r="J2059" s="26">
        <f>SUM(F2059:H2059)</f>
        <v>16</v>
      </c>
      <c r="K2059" s="26">
        <f>E2059-J2059</f>
        <v>0</v>
      </c>
      <c r="L2059" s="27">
        <v>8816680000</v>
      </c>
      <c r="M2059" s="45">
        <v>1305.774</v>
      </c>
      <c r="N2059" s="27">
        <v>551042500</v>
      </c>
      <c r="O2059" s="27">
        <v>22320898</v>
      </c>
      <c r="P2059" s="37">
        <f>IF(I2059=0,0,H2059/I2059)</f>
        <v>0</v>
      </c>
    </row>
    <row r="2060">
      <c r="A2060" s="24" t="str">
        <v>2025-11</v>
      </c>
      <c r="B2060" s="24" t="str">
        <v>비교 반영</v>
      </c>
      <c r="C2060" s="24" t="str">
        <v>이천시</v>
      </c>
      <c r="D2060" s="24" t="str">
        <v>상가</v>
      </c>
      <c r="E2060" s="26">
        <v>7</v>
      </c>
      <c r="F2060" s="26">
        <v>7</v>
      </c>
      <c r="G2060" s="26">
        <v>0</v>
      </c>
      <c r="H2060" s="26">
        <v>0</v>
      </c>
      <c r="I2060" s="26">
        <f>G2060+H2060</f>
        <v>0</v>
      </c>
      <c r="J2060" s="26">
        <f>SUM(F2060:H2060)</f>
        <v>7</v>
      </c>
      <c r="K2060" s="26">
        <f>E2060-J2060</f>
        <v>0</v>
      </c>
      <c r="L2060" s="27">
        <v>5026820000</v>
      </c>
      <c r="M2060" s="45">
        <v>1142.04</v>
      </c>
      <c r="N2060" s="27">
        <v>718117143</v>
      </c>
      <c r="O2060" s="27">
        <v>14550792</v>
      </c>
      <c r="P2060" s="37">
        <f>IF(I2060=0,0,H2060/I2060)</f>
        <v>0</v>
      </c>
    </row>
    <row r="2061">
      <c r="A2061" s="24" t="str">
        <v>2025-11</v>
      </c>
      <c r="B2061" s="24" t="str">
        <v>비교 반영</v>
      </c>
      <c r="C2061" s="24" t="str">
        <v>이천시</v>
      </c>
      <c r="D2061" s="24" t="str">
        <v>아파트 매매</v>
      </c>
      <c r="E2061" s="26">
        <v>104</v>
      </c>
      <c r="F2061" s="26">
        <v>104</v>
      </c>
      <c r="G2061" s="26">
        <v>0</v>
      </c>
      <c r="H2061" s="26">
        <v>0</v>
      </c>
      <c r="I2061" s="26">
        <f>G2061+H2061</f>
        <v>0</v>
      </c>
      <c r="J2061" s="26">
        <f>SUM(F2061:H2061)</f>
        <v>104</v>
      </c>
      <c r="K2061" s="26">
        <f>E2061-J2061</f>
        <v>0</v>
      </c>
      <c r="L2061" s="27">
        <v>24795500000</v>
      </c>
      <c r="M2061" s="45">
        <v>7391.531</v>
      </c>
      <c r="N2061" s="27">
        <v>238418269</v>
      </c>
      <c r="O2061" s="27">
        <v>11089528</v>
      </c>
      <c r="P2061" s="37">
        <f>IF(I2061=0,0,H2061/I2061)</f>
        <v>0</v>
      </c>
    </row>
    <row r="2062">
      <c r="A2062" s="24" t="str">
        <v>2025-11</v>
      </c>
      <c r="B2062" s="24" t="str">
        <v>비교 반영</v>
      </c>
      <c r="C2062" s="24" t="str">
        <v>이천시</v>
      </c>
      <c r="D2062" s="24" t="str">
        <v>아파트 전월세</v>
      </c>
      <c r="E2062" s="26">
        <v>319</v>
      </c>
      <c r="F2062" s="26">
        <v>0</v>
      </c>
      <c r="G2062" s="26">
        <v>123</v>
      </c>
      <c r="H2062" s="26">
        <v>196</v>
      </c>
      <c r="I2062" s="26">
        <f>G2062+H2062</f>
        <v>319</v>
      </c>
      <c r="J2062" s="26">
        <f>SUM(F2062:H2062)</f>
        <v>319</v>
      </c>
      <c r="K2062" s="26">
        <f>E2062-J2062</f>
        <v>0</v>
      </c>
      <c r="L2062" s="27">
        <v>32432120000</v>
      </c>
      <c r="M2062" s="45">
        <v>19721.43</v>
      </c>
      <c r="N2062" s="27">
        <v>101668088</v>
      </c>
      <c r="O2062" s="27">
        <v>5436402</v>
      </c>
      <c r="P2062" s="37">
        <f>IF(I2062=0,0,H2062/I2062)</f>
        <v>0.6144200626959248</v>
      </c>
    </row>
    <row r="2063">
      <c r="A2063" s="24" t="str">
        <v>2025-11</v>
      </c>
      <c r="B2063" s="24" t="str">
        <v>비교 반영</v>
      </c>
      <c r="C2063" s="24" t="str">
        <v>이천시</v>
      </c>
      <c r="D2063" s="24" t="str">
        <v>오피스텔 매매</v>
      </c>
      <c r="E2063" s="26">
        <v>1</v>
      </c>
      <c r="F2063" s="26">
        <v>1</v>
      </c>
      <c r="G2063" s="26">
        <v>0</v>
      </c>
      <c r="H2063" s="26">
        <v>0</v>
      </c>
      <c r="I2063" s="26">
        <f>G2063+H2063</f>
        <v>0</v>
      </c>
      <c r="J2063" s="26">
        <f>SUM(F2063:H2063)</f>
        <v>1</v>
      </c>
      <c r="K2063" s="26">
        <f>E2063-J2063</f>
        <v>0</v>
      </c>
      <c r="L2063" s="27">
        <v>55000000</v>
      </c>
      <c r="M2063" s="45">
        <v>30.68</v>
      </c>
      <c r="N2063" s="27">
        <v>55000000</v>
      </c>
      <c r="O2063" s="27">
        <v>5926277</v>
      </c>
      <c r="P2063" s="37">
        <f>IF(I2063=0,0,H2063/I2063)</f>
        <v>0</v>
      </c>
    </row>
    <row r="2064">
      <c r="A2064" s="24" t="str">
        <v>2025-11</v>
      </c>
      <c r="B2064" s="24" t="str">
        <v>비교 반영</v>
      </c>
      <c r="C2064" s="24" t="str">
        <v>이천시</v>
      </c>
      <c r="D2064" s="24" t="str">
        <v>오피스텔 전월세</v>
      </c>
      <c r="E2064" s="26">
        <v>63</v>
      </c>
      <c r="F2064" s="26">
        <v>0</v>
      </c>
      <c r="G2064" s="26">
        <v>27</v>
      </c>
      <c r="H2064" s="26">
        <v>36</v>
      </c>
      <c r="I2064" s="26">
        <f>G2064+H2064</f>
        <v>63</v>
      </c>
      <c r="J2064" s="26">
        <f>SUM(F2064:H2064)</f>
        <v>63</v>
      </c>
      <c r="K2064" s="26">
        <f>E2064-J2064</f>
        <v>0</v>
      </c>
      <c r="L2064" s="27">
        <v>3875400000</v>
      </c>
      <c r="M2064" s="45">
        <v>2320.43</v>
      </c>
      <c r="N2064" s="27">
        <v>61514286</v>
      </c>
      <c r="O2064" s="27">
        <v>5521063</v>
      </c>
      <c r="P2064" s="37">
        <f>IF(I2064=0,0,H2064/I2064)</f>
        <v>0.5714285714285714</v>
      </c>
    </row>
    <row r="2065">
      <c r="A2065" s="24" t="str">
        <v>2025-11</v>
      </c>
      <c r="B2065" s="24" t="str">
        <v>비교 반영</v>
      </c>
      <c r="C2065" s="24" t="str">
        <v>이천시</v>
      </c>
      <c r="D2065" s="24" t="str">
        <v>토지</v>
      </c>
      <c r="E2065" s="26">
        <v>316</v>
      </c>
      <c r="F2065" s="26">
        <v>316</v>
      </c>
      <c r="G2065" s="26">
        <v>0</v>
      </c>
      <c r="H2065" s="26">
        <v>0</v>
      </c>
      <c r="I2065" s="26">
        <f>G2065+H2065</f>
        <v>0</v>
      </c>
      <c r="J2065" s="26">
        <f>SUM(F2065:H2065)</f>
        <v>316</v>
      </c>
      <c r="K2065" s="26">
        <f>E2065-J2065</f>
        <v>0</v>
      </c>
      <c r="L2065" s="27">
        <v>48717110000</v>
      </c>
      <c r="M2065" s="45">
        <v>389365.58</v>
      </c>
      <c r="N2065" s="27">
        <v>154168070</v>
      </c>
      <c r="O2065" s="27">
        <v>413617</v>
      </c>
      <c r="P2065" s="37">
        <f>IF(I2065=0,0,H2065/I2065)</f>
        <v>0</v>
      </c>
    </row>
    <row r="2066">
      <c r="A2066" s="24" t="str">
        <v>2025-11</v>
      </c>
      <c r="B2066" s="24" t="str">
        <v>비교 반영</v>
      </c>
      <c r="C2066" s="24" t="str">
        <v>파주시</v>
      </c>
      <c r="D2066" s="24" t="str">
        <v>공장창고</v>
      </c>
      <c r="E2066" s="26">
        <v>23</v>
      </c>
      <c r="F2066" s="26">
        <v>23</v>
      </c>
      <c r="G2066" s="26">
        <v>0</v>
      </c>
      <c r="H2066" s="26">
        <v>0</v>
      </c>
      <c r="I2066" s="26">
        <f>G2066+H2066</f>
        <v>0</v>
      </c>
      <c r="J2066" s="26">
        <f>SUM(F2066:H2066)</f>
        <v>23</v>
      </c>
      <c r="K2066" s="26">
        <f>E2066-J2066</f>
        <v>0</v>
      </c>
      <c r="L2066" s="27">
        <v>22755060000</v>
      </c>
      <c r="M2066" s="45">
        <v>14480.51</v>
      </c>
      <c r="N2066" s="27">
        <v>989350435</v>
      </c>
      <c r="O2066" s="27">
        <v>5194799</v>
      </c>
      <c r="P2066" s="37">
        <f>IF(I2066=0,0,H2066/I2066)</f>
        <v>0</v>
      </c>
    </row>
    <row r="2067">
      <c r="A2067" s="24" t="str">
        <v>2025-11</v>
      </c>
      <c r="B2067" s="24" t="str">
        <v>비교 반영</v>
      </c>
      <c r="C2067" s="24" t="str">
        <v>파주시</v>
      </c>
      <c r="D2067" s="24" t="str">
        <v>다가구 매매</v>
      </c>
      <c r="E2067" s="26">
        <v>14</v>
      </c>
      <c r="F2067" s="26">
        <v>14</v>
      </c>
      <c r="G2067" s="26">
        <v>0</v>
      </c>
      <c r="H2067" s="26">
        <v>0</v>
      </c>
      <c r="I2067" s="26">
        <f>G2067+H2067</f>
        <v>0</v>
      </c>
      <c r="J2067" s="26">
        <f>SUM(F2067:H2067)</f>
        <v>14</v>
      </c>
      <c r="K2067" s="26">
        <f>E2067-J2067</f>
        <v>0</v>
      </c>
      <c r="L2067" s="27">
        <v>4694110000</v>
      </c>
      <c r="M2067" s="45">
        <v>2046.537</v>
      </c>
      <c r="N2067" s="27">
        <v>335293571</v>
      </c>
      <c r="O2067" s="27">
        <v>7582427</v>
      </c>
      <c r="P2067" s="37">
        <f>IF(I2067=0,0,H2067/I2067)</f>
        <v>0</v>
      </c>
    </row>
    <row r="2068">
      <c r="A2068" s="24" t="str">
        <v>2025-11</v>
      </c>
      <c r="B2068" s="24" t="str">
        <v>비교 반영</v>
      </c>
      <c r="C2068" s="24" t="str">
        <v>파주시</v>
      </c>
      <c r="D2068" s="24" t="str">
        <v>다가구 전월세</v>
      </c>
      <c r="E2068" s="26">
        <v>286</v>
      </c>
      <c r="F2068" s="26">
        <v>0</v>
      </c>
      <c r="G2068" s="26">
        <v>68</v>
      </c>
      <c r="H2068" s="26">
        <v>218</v>
      </c>
      <c r="I2068" s="26">
        <f>G2068+H2068</f>
        <v>286</v>
      </c>
      <c r="J2068" s="26">
        <f>SUM(F2068:H2068)</f>
        <v>286</v>
      </c>
      <c r="K2068" s="26">
        <f>E2068-J2068</f>
        <v>0</v>
      </c>
      <c r="L2068" s="27">
        <v>14167000000</v>
      </c>
      <c r="M2068" s="45">
        <v>15634.25</v>
      </c>
      <c r="N2068" s="27">
        <v>49534965</v>
      </c>
      <c r="O2068" s="27">
        <v>2995542</v>
      </c>
      <c r="P2068" s="37">
        <f>IF(I2068=0,0,H2068/I2068)</f>
        <v>0.7622377622377622</v>
      </c>
    </row>
    <row r="2069">
      <c r="A2069" s="24" t="str">
        <v>2025-11</v>
      </c>
      <c r="B2069" s="24" t="str">
        <v>비교 반영</v>
      </c>
      <c r="C2069" s="24" t="str">
        <v>파주시</v>
      </c>
      <c r="D2069" s="24" t="str">
        <v>다세대 매매</v>
      </c>
      <c r="E2069" s="26">
        <v>53</v>
      </c>
      <c r="F2069" s="26">
        <v>53</v>
      </c>
      <c r="G2069" s="26">
        <v>0</v>
      </c>
      <c r="H2069" s="26">
        <v>0</v>
      </c>
      <c r="I2069" s="26">
        <f>G2069+H2069</f>
        <v>0</v>
      </c>
      <c r="J2069" s="26">
        <f>SUM(F2069:H2069)</f>
        <v>53</v>
      </c>
      <c r="K2069" s="26">
        <f>E2069-J2069</f>
        <v>0</v>
      </c>
      <c r="L2069" s="27">
        <v>12720500000</v>
      </c>
      <c r="M2069" s="45">
        <v>3319.637</v>
      </c>
      <c r="N2069" s="27">
        <v>240009434</v>
      </c>
      <c r="O2069" s="27">
        <v>12667421</v>
      </c>
      <c r="P2069" s="37">
        <f>IF(I2069=0,0,H2069/I2069)</f>
        <v>0</v>
      </c>
    </row>
    <row r="2070">
      <c r="A2070" s="24" t="str">
        <v>2025-11</v>
      </c>
      <c r="B2070" s="24" t="str">
        <v>비교 반영</v>
      </c>
      <c r="C2070" s="24" t="str">
        <v>파주시</v>
      </c>
      <c r="D2070" s="24" t="str">
        <v>다세대 전월세</v>
      </c>
      <c r="E2070" s="26">
        <v>97</v>
      </c>
      <c r="F2070" s="26">
        <v>0</v>
      </c>
      <c r="G2070" s="26">
        <v>28</v>
      </c>
      <c r="H2070" s="26">
        <v>69</v>
      </c>
      <c r="I2070" s="26">
        <f>G2070+H2070</f>
        <v>97</v>
      </c>
      <c r="J2070" s="26">
        <f>SUM(F2070:H2070)</f>
        <v>97</v>
      </c>
      <c r="K2070" s="26">
        <f>E2070-J2070</f>
        <v>0</v>
      </c>
      <c r="L2070" s="27">
        <v>6119600000</v>
      </c>
      <c r="M2070" s="45">
        <v>5518.694</v>
      </c>
      <c r="N2070" s="27">
        <v>63088660</v>
      </c>
      <c r="O2070" s="27">
        <v>3665737</v>
      </c>
      <c r="P2070" s="37">
        <f>IF(I2070=0,0,H2070/I2070)</f>
        <v>0.711340206185567</v>
      </c>
    </row>
    <row r="2071">
      <c r="A2071" s="24" t="str">
        <v>2025-11</v>
      </c>
      <c r="B2071" s="24" t="str">
        <v>비교 반영</v>
      </c>
      <c r="C2071" s="24" t="str">
        <v>파주시</v>
      </c>
      <c r="D2071" s="24" t="str">
        <v>분양권</v>
      </c>
      <c r="E2071" s="26">
        <v>3</v>
      </c>
      <c r="F2071" s="26">
        <v>3</v>
      </c>
      <c r="G2071" s="26">
        <v>0</v>
      </c>
      <c r="H2071" s="26">
        <v>0</v>
      </c>
      <c r="I2071" s="26">
        <f>G2071+H2071</f>
        <v>0</v>
      </c>
      <c r="J2071" s="26">
        <f>SUM(F2071:H2071)</f>
        <v>3</v>
      </c>
      <c r="K2071" s="26">
        <f>E2071-J2071</f>
        <v>0</v>
      </c>
      <c r="L2071" s="27">
        <v>1422000000</v>
      </c>
      <c r="M2071" s="45">
        <v>254.503</v>
      </c>
      <c r="N2071" s="27">
        <v>474000000</v>
      </c>
      <c r="O2071" s="27">
        <v>18470612</v>
      </c>
      <c r="P2071" s="37">
        <f>IF(I2071=0,0,H2071/I2071)</f>
        <v>0</v>
      </c>
    </row>
    <row r="2072">
      <c r="A2072" s="24" t="str">
        <v>2025-11</v>
      </c>
      <c r="B2072" s="24" t="str">
        <v>비교 반영</v>
      </c>
      <c r="C2072" s="24" t="str">
        <v>파주시</v>
      </c>
      <c r="D2072" s="24" t="str">
        <v>상가</v>
      </c>
      <c r="E2072" s="26">
        <v>49</v>
      </c>
      <c r="F2072" s="26">
        <v>49</v>
      </c>
      <c r="G2072" s="26">
        <v>0</v>
      </c>
      <c r="H2072" s="26">
        <v>0</v>
      </c>
      <c r="I2072" s="26">
        <f>G2072+H2072</f>
        <v>0</v>
      </c>
      <c r="J2072" s="26">
        <f>SUM(F2072:H2072)</f>
        <v>49</v>
      </c>
      <c r="K2072" s="26">
        <f>E2072-J2072</f>
        <v>0</v>
      </c>
      <c r="L2072" s="27">
        <v>27965850000</v>
      </c>
      <c r="M2072" s="45">
        <v>8899.7</v>
      </c>
      <c r="N2072" s="27">
        <v>570731633</v>
      </c>
      <c r="O2072" s="27">
        <v>10387888</v>
      </c>
      <c r="P2072" s="37">
        <f>IF(I2072=0,0,H2072/I2072)</f>
        <v>0</v>
      </c>
    </row>
    <row r="2073">
      <c r="A2073" s="24" t="str">
        <v>2025-11</v>
      </c>
      <c r="B2073" s="24" t="str">
        <v>비교 반영</v>
      </c>
      <c r="C2073" s="24" t="str">
        <v>파주시</v>
      </c>
      <c r="D2073" s="24" t="str">
        <v>아파트 매매</v>
      </c>
      <c r="E2073" s="26">
        <v>412</v>
      </c>
      <c r="F2073" s="26">
        <v>412</v>
      </c>
      <c r="G2073" s="26">
        <v>0</v>
      </c>
      <c r="H2073" s="26">
        <v>0</v>
      </c>
      <c r="I2073" s="26">
        <f>G2073+H2073</f>
        <v>0</v>
      </c>
      <c r="J2073" s="26">
        <f>SUM(F2073:H2073)</f>
        <v>412</v>
      </c>
      <c r="K2073" s="26">
        <f>E2073-J2073</f>
        <v>0</v>
      </c>
      <c r="L2073" s="27">
        <v>171273580000</v>
      </c>
      <c r="M2073" s="45">
        <v>33241.255</v>
      </c>
      <c r="N2073" s="27">
        <v>415712573</v>
      </c>
      <c r="O2073" s="27">
        <v>17032860</v>
      </c>
      <c r="P2073" s="37">
        <f>IF(I2073=0,0,H2073/I2073)</f>
        <v>0</v>
      </c>
    </row>
    <row r="2074">
      <c r="A2074" s="24" t="str">
        <v>2025-11</v>
      </c>
      <c r="B2074" s="24" t="str">
        <v>비교 반영</v>
      </c>
      <c r="C2074" s="24" t="str">
        <v>파주시</v>
      </c>
      <c r="D2074" s="24" t="str">
        <v>아파트 전월세</v>
      </c>
      <c r="E2074" s="26">
        <v>1461</v>
      </c>
      <c r="F2074" s="26">
        <v>0</v>
      </c>
      <c r="G2074" s="26">
        <v>435</v>
      </c>
      <c r="H2074" s="26">
        <v>1026</v>
      </c>
      <c r="I2074" s="26">
        <f>G2074+H2074</f>
        <v>1461</v>
      </c>
      <c r="J2074" s="26">
        <f>SUM(F2074:H2074)</f>
        <v>1461</v>
      </c>
      <c r="K2074" s="26">
        <f>E2074-J2074</f>
        <v>0</v>
      </c>
      <c r="L2074" s="27">
        <v>159671940000</v>
      </c>
      <c r="M2074" s="45">
        <v>86386.77</v>
      </c>
      <c r="N2074" s="27">
        <v>109289487</v>
      </c>
      <c r="O2074" s="27">
        <v>6110208</v>
      </c>
      <c r="P2074" s="37">
        <f>IF(I2074=0,0,H2074/I2074)</f>
        <v>0.702258726899384</v>
      </c>
    </row>
    <row r="2075">
      <c r="A2075" s="24" t="str">
        <v>2025-11</v>
      </c>
      <c r="B2075" s="24" t="str">
        <v>비교 반영</v>
      </c>
      <c r="C2075" s="24" t="str">
        <v>파주시</v>
      </c>
      <c r="D2075" s="24" t="str">
        <v>오피스텔 매매</v>
      </c>
      <c r="E2075" s="26">
        <v>14</v>
      </c>
      <c r="F2075" s="26">
        <v>14</v>
      </c>
      <c r="G2075" s="26">
        <v>0</v>
      </c>
      <c r="H2075" s="26">
        <v>0</v>
      </c>
      <c r="I2075" s="26">
        <f>G2075+H2075</f>
        <v>0</v>
      </c>
      <c r="J2075" s="26">
        <f>SUM(F2075:H2075)</f>
        <v>14</v>
      </c>
      <c r="K2075" s="26">
        <f>E2075-J2075</f>
        <v>0</v>
      </c>
      <c r="L2075" s="27">
        <v>1190000000</v>
      </c>
      <c r="M2075" s="45">
        <v>284.687</v>
      </c>
      <c r="N2075" s="27">
        <v>85000000</v>
      </c>
      <c r="O2075" s="27">
        <v>13818278</v>
      </c>
      <c r="P2075" s="37">
        <f>IF(I2075=0,0,H2075/I2075)</f>
        <v>0</v>
      </c>
    </row>
    <row r="2076">
      <c r="A2076" s="24" t="str">
        <v>2025-11</v>
      </c>
      <c r="B2076" s="24" t="str">
        <v>비교 반영</v>
      </c>
      <c r="C2076" s="24" t="str">
        <v>파주시</v>
      </c>
      <c r="D2076" s="24" t="str">
        <v>오피스텔 전월세</v>
      </c>
      <c r="E2076" s="26">
        <v>231</v>
      </c>
      <c r="F2076" s="26">
        <v>0</v>
      </c>
      <c r="G2076" s="26">
        <v>55</v>
      </c>
      <c r="H2076" s="26">
        <v>176</v>
      </c>
      <c r="I2076" s="26">
        <f>G2076+H2076</f>
        <v>231</v>
      </c>
      <c r="J2076" s="26">
        <f>SUM(F2076:H2076)</f>
        <v>231</v>
      </c>
      <c r="K2076" s="26">
        <f>E2076-J2076</f>
        <v>0</v>
      </c>
      <c r="L2076" s="27">
        <v>13027670000</v>
      </c>
      <c r="M2076" s="45">
        <v>8473.3</v>
      </c>
      <c r="N2076" s="27">
        <v>56396840</v>
      </c>
      <c r="O2076" s="27">
        <v>5082633</v>
      </c>
      <c r="P2076" s="37">
        <f>IF(I2076=0,0,H2076/I2076)</f>
        <v>0.7619047619047619</v>
      </c>
    </row>
    <row r="2077">
      <c r="A2077" s="24" t="str">
        <v>2025-11</v>
      </c>
      <c r="B2077" s="24" t="str">
        <v>비교 반영</v>
      </c>
      <c r="C2077" s="24" t="str">
        <v>파주시</v>
      </c>
      <c r="D2077" s="24" t="str">
        <v>토지</v>
      </c>
      <c r="E2077" s="26">
        <v>379</v>
      </c>
      <c r="F2077" s="26">
        <v>379</v>
      </c>
      <c r="G2077" s="26">
        <v>0</v>
      </c>
      <c r="H2077" s="26">
        <v>0</v>
      </c>
      <c r="I2077" s="26">
        <f>G2077+H2077</f>
        <v>0</v>
      </c>
      <c r="J2077" s="26">
        <f>SUM(F2077:H2077)</f>
        <v>379</v>
      </c>
      <c r="K2077" s="26">
        <f>E2077-J2077</f>
        <v>0</v>
      </c>
      <c r="L2077" s="27">
        <v>62225920000</v>
      </c>
      <c r="M2077" s="45">
        <v>359609.68</v>
      </c>
      <c r="N2077" s="27">
        <v>164184485</v>
      </c>
      <c r="O2077" s="27">
        <v>572024</v>
      </c>
      <c r="P2077" s="37">
        <f>IF(I2077=0,0,H2077/I2077)</f>
        <v>0</v>
      </c>
    </row>
    <row r="2078">
      <c r="A2078" s="24" t="str">
        <v>2025-11</v>
      </c>
      <c r="B2078" s="24" t="str">
        <v>비교 반영</v>
      </c>
      <c r="C2078" s="24" t="str">
        <v>평택시</v>
      </c>
      <c r="D2078" s="24" t="str">
        <v>공장창고</v>
      </c>
      <c r="E2078" s="26">
        <v>5</v>
      </c>
      <c r="F2078" s="26">
        <v>5</v>
      </c>
      <c r="G2078" s="26">
        <v>0</v>
      </c>
      <c r="H2078" s="26">
        <v>0</v>
      </c>
      <c r="I2078" s="26">
        <f>G2078+H2078</f>
        <v>0</v>
      </c>
      <c r="J2078" s="26">
        <f>SUM(F2078:H2078)</f>
        <v>5</v>
      </c>
      <c r="K2078" s="26">
        <f>E2078-J2078</f>
        <v>0</v>
      </c>
      <c r="L2078" s="27">
        <v>11410210000</v>
      </c>
      <c r="M2078" s="45">
        <v>4363.36</v>
      </c>
      <c r="N2078" s="27">
        <v>2282042000</v>
      </c>
      <c r="O2078" s="27">
        <v>8644646</v>
      </c>
      <c r="P2078" s="37">
        <f>IF(I2078=0,0,H2078/I2078)</f>
        <v>0</v>
      </c>
    </row>
    <row r="2079">
      <c r="A2079" s="24" t="str">
        <v>2025-11</v>
      </c>
      <c r="B2079" s="24" t="str">
        <v>비교 반영</v>
      </c>
      <c r="C2079" s="24" t="str">
        <v>평택시</v>
      </c>
      <c r="D2079" s="24" t="str">
        <v>다가구 매매</v>
      </c>
      <c r="E2079" s="26">
        <v>21</v>
      </c>
      <c r="F2079" s="26">
        <v>21</v>
      </c>
      <c r="G2079" s="26">
        <v>0</v>
      </c>
      <c r="H2079" s="26">
        <v>0</v>
      </c>
      <c r="I2079" s="26">
        <f>G2079+H2079</f>
        <v>0</v>
      </c>
      <c r="J2079" s="26">
        <f>SUM(F2079:H2079)</f>
        <v>21</v>
      </c>
      <c r="K2079" s="26">
        <f>E2079-J2079</f>
        <v>0</v>
      </c>
      <c r="L2079" s="27">
        <v>10996600000</v>
      </c>
      <c r="M2079" s="45">
        <v>5209.91</v>
      </c>
      <c r="N2079" s="27">
        <v>523647619</v>
      </c>
      <c r="O2079" s="27">
        <v>6977548</v>
      </c>
      <c r="P2079" s="37">
        <f>IF(I2079=0,0,H2079/I2079)</f>
        <v>0</v>
      </c>
    </row>
    <row r="2080">
      <c r="A2080" s="24" t="str">
        <v>2025-11</v>
      </c>
      <c r="B2080" s="24" t="str">
        <v>비교 반영</v>
      </c>
      <c r="C2080" s="24" t="str">
        <v>평택시</v>
      </c>
      <c r="D2080" s="24" t="str">
        <v>다가구 전월세</v>
      </c>
      <c r="E2080" s="26">
        <v>1322</v>
      </c>
      <c r="F2080" s="26">
        <v>0</v>
      </c>
      <c r="G2080" s="26">
        <v>90</v>
      </c>
      <c r="H2080" s="26">
        <v>1232</v>
      </c>
      <c r="I2080" s="26">
        <f>G2080+H2080</f>
        <v>1322</v>
      </c>
      <c r="J2080" s="26">
        <f>SUM(F2080:H2080)</f>
        <v>1322</v>
      </c>
      <c r="K2080" s="26">
        <f>E2080-J2080</f>
        <v>0</v>
      </c>
      <c r="L2080" s="27">
        <v>14537750000</v>
      </c>
      <c r="M2080" s="45">
        <v>59126.873</v>
      </c>
      <c r="N2080" s="27">
        <v>10996785</v>
      </c>
      <c r="O2080" s="27">
        <v>812806</v>
      </c>
      <c r="P2080" s="37">
        <f>IF(I2080=0,0,H2080/I2080)</f>
        <v>0.9319213313161876</v>
      </c>
    </row>
    <row r="2081">
      <c r="A2081" s="24" t="str">
        <v>2025-11</v>
      </c>
      <c r="B2081" s="24" t="str">
        <v>비교 반영</v>
      </c>
      <c r="C2081" s="24" t="str">
        <v>평택시</v>
      </c>
      <c r="D2081" s="24" t="str">
        <v>다세대 매매</v>
      </c>
      <c r="E2081" s="26">
        <v>56</v>
      </c>
      <c r="F2081" s="26">
        <v>56</v>
      </c>
      <c r="G2081" s="26">
        <v>0</v>
      </c>
      <c r="H2081" s="26">
        <v>0</v>
      </c>
      <c r="I2081" s="26">
        <f>G2081+H2081</f>
        <v>0</v>
      </c>
      <c r="J2081" s="26">
        <f>SUM(F2081:H2081)</f>
        <v>56</v>
      </c>
      <c r="K2081" s="26">
        <f>E2081-J2081</f>
        <v>0</v>
      </c>
      <c r="L2081" s="27">
        <v>5536500000</v>
      </c>
      <c r="M2081" s="45">
        <v>2905.112</v>
      </c>
      <c r="N2081" s="27">
        <v>98866071</v>
      </c>
      <c r="O2081" s="27">
        <v>6300094</v>
      </c>
      <c r="P2081" s="37">
        <f>IF(I2081=0,0,H2081/I2081)</f>
        <v>0</v>
      </c>
    </row>
    <row r="2082">
      <c r="A2082" s="24" t="str">
        <v>2025-11</v>
      </c>
      <c r="B2082" s="24" t="str">
        <v>비교 반영</v>
      </c>
      <c r="C2082" s="24" t="str">
        <v>평택시</v>
      </c>
      <c r="D2082" s="24" t="str">
        <v>다세대 전월세</v>
      </c>
      <c r="E2082" s="26">
        <v>310</v>
      </c>
      <c r="F2082" s="26">
        <v>0</v>
      </c>
      <c r="G2082" s="26">
        <v>38</v>
      </c>
      <c r="H2082" s="26">
        <v>272</v>
      </c>
      <c r="I2082" s="26">
        <f>G2082+H2082</f>
        <v>310</v>
      </c>
      <c r="J2082" s="26">
        <f>SUM(F2082:H2082)</f>
        <v>310</v>
      </c>
      <c r="K2082" s="26">
        <f>E2082-J2082</f>
        <v>0</v>
      </c>
      <c r="L2082" s="27">
        <v>5314240000</v>
      </c>
      <c r="M2082" s="45">
        <v>12199.208</v>
      </c>
      <c r="N2082" s="27">
        <v>17142710</v>
      </c>
      <c r="O2082" s="27">
        <v>1440072</v>
      </c>
      <c r="P2082" s="37">
        <f>IF(I2082=0,0,H2082/I2082)</f>
        <v>0.8774193548387097</v>
      </c>
    </row>
    <row r="2083">
      <c r="A2083" s="24" t="str">
        <v>2025-11</v>
      </c>
      <c r="B2083" s="24" t="str">
        <v>비교 반영</v>
      </c>
      <c r="C2083" s="24" t="str">
        <v>평택시</v>
      </c>
      <c r="D2083" s="24" t="str">
        <v>분양권</v>
      </c>
      <c r="E2083" s="26">
        <v>156</v>
      </c>
      <c r="F2083" s="26">
        <v>156</v>
      </c>
      <c r="G2083" s="26">
        <v>0</v>
      </c>
      <c r="H2083" s="26">
        <v>0</v>
      </c>
      <c r="I2083" s="26">
        <f>G2083+H2083</f>
        <v>0</v>
      </c>
      <c r="J2083" s="26">
        <f>SUM(F2083:H2083)</f>
        <v>156</v>
      </c>
      <c r="K2083" s="26">
        <f>E2083-J2083</f>
        <v>0</v>
      </c>
      <c r="L2083" s="27">
        <v>71001710000</v>
      </c>
      <c r="M2083" s="45">
        <v>12672.739</v>
      </c>
      <c r="N2083" s="27">
        <v>455139167</v>
      </c>
      <c r="O2083" s="27">
        <v>18521362</v>
      </c>
      <c r="P2083" s="37">
        <f>IF(I2083=0,0,H2083/I2083)</f>
        <v>0</v>
      </c>
    </row>
    <row r="2084">
      <c r="A2084" s="24" t="str">
        <v>2025-11</v>
      </c>
      <c r="B2084" s="24" t="str">
        <v>비교 반영</v>
      </c>
      <c r="C2084" s="24" t="str">
        <v>평택시</v>
      </c>
      <c r="D2084" s="24" t="str">
        <v>상가</v>
      </c>
      <c r="E2084" s="26">
        <v>38</v>
      </c>
      <c r="F2084" s="26">
        <v>38</v>
      </c>
      <c r="G2084" s="26">
        <v>0</v>
      </c>
      <c r="H2084" s="26">
        <v>0</v>
      </c>
      <c r="I2084" s="26">
        <f>G2084+H2084</f>
        <v>0</v>
      </c>
      <c r="J2084" s="26">
        <f>SUM(F2084:H2084)</f>
        <v>38</v>
      </c>
      <c r="K2084" s="26">
        <f>E2084-J2084</f>
        <v>0</v>
      </c>
      <c r="L2084" s="27">
        <v>32563190000</v>
      </c>
      <c r="M2084" s="45">
        <v>5449.67</v>
      </c>
      <c r="N2084" s="27">
        <v>856926053</v>
      </c>
      <c r="O2084" s="27">
        <v>19752922</v>
      </c>
      <c r="P2084" s="37">
        <f>IF(I2084=0,0,H2084/I2084)</f>
        <v>0</v>
      </c>
    </row>
    <row r="2085">
      <c r="A2085" s="24" t="str">
        <v>2025-11</v>
      </c>
      <c r="B2085" s="24" t="str">
        <v>비교 반영</v>
      </c>
      <c r="C2085" s="24" t="str">
        <v>평택시</v>
      </c>
      <c r="D2085" s="24" t="str">
        <v>아파트 매매</v>
      </c>
      <c r="E2085" s="26">
        <v>615</v>
      </c>
      <c r="F2085" s="26">
        <v>615</v>
      </c>
      <c r="G2085" s="26">
        <v>0</v>
      </c>
      <c r="H2085" s="26">
        <v>0</v>
      </c>
      <c r="I2085" s="26">
        <f>G2085+H2085</f>
        <v>0</v>
      </c>
      <c r="J2085" s="26">
        <f>SUM(F2085:H2085)</f>
        <v>615</v>
      </c>
      <c r="K2085" s="26">
        <f>E2085-J2085</f>
        <v>0</v>
      </c>
      <c r="L2085" s="27">
        <v>195400580000</v>
      </c>
      <c r="M2085" s="45">
        <v>44177.92</v>
      </c>
      <c r="N2085" s="27">
        <v>317724520</v>
      </c>
      <c r="O2085" s="27">
        <v>14621610</v>
      </c>
      <c r="P2085" s="37">
        <f>IF(I2085=0,0,H2085/I2085)</f>
        <v>0</v>
      </c>
    </row>
    <row r="2086">
      <c r="A2086" s="24" t="str">
        <v>2025-11</v>
      </c>
      <c r="B2086" s="24" t="str">
        <v>비교 반영</v>
      </c>
      <c r="C2086" s="24" t="str">
        <v>평택시</v>
      </c>
      <c r="D2086" s="24" t="str">
        <v>아파트 전월세</v>
      </c>
      <c r="E2086" s="26">
        <v>2033</v>
      </c>
      <c r="F2086" s="26">
        <v>0</v>
      </c>
      <c r="G2086" s="26">
        <v>597</v>
      </c>
      <c r="H2086" s="26">
        <v>1436</v>
      </c>
      <c r="I2086" s="26">
        <f>G2086+H2086</f>
        <v>2033</v>
      </c>
      <c r="J2086" s="26">
        <f>SUM(F2086:H2086)</f>
        <v>2033</v>
      </c>
      <c r="K2086" s="26">
        <f>E2086-J2086</f>
        <v>0</v>
      </c>
      <c r="L2086" s="27">
        <v>166571790000</v>
      </c>
      <c r="M2086" s="45">
        <v>117528.011</v>
      </c>
      <c r="N2086" s="27">
        <v>81933984</v>
      </c>
      <c r="O2086" s="27">
        <v>4685271</v>
      </c>
      <c r="P2086" s="37">
        <f>IF(I2086=0,0,H2086/I2086)</f>
        <v>0.7063453025086079</v>
      </c>
    </row>
    <row r="2087">
      <c r="A2087" s="24" t="str">
        <v>2025-11</v>
      </c>
      <c r="B2087" s="24" t="str">
        <v>비교 반영</v>
      </c>
      <c r="C2087" s="24" t="str">
        <v>평택시</v>
      </c>
      <c r="D2087" s="24" t="str">
        <v>오피스텔 매매</v>
      </c>
      <c r="E2087" s="26">
        <v>13</v>
      </c>
      <c r="F2087" s="26">
        <v>13</v>
      </c>
      <c r="G2087" s="26">
        <v>0</v>
      </c>
      <c r="H2087" s="26">
        <v>0</v>
      </c>
      <c r="I2087" s="26">
        <f>G2087+H2087</f>
        <v>0</v>
      </c>
      <c r="J2087" s="26">
        <f>SUM(F2087:H2087)</f>
        <v>13</v>
      </c>
      <c r="K2087" s="26">
        <f>E2087-J2087</f>
        <v>0</v>
      </c>
      <c r="L2087" s="27">
        <v>1690500000</v>
      </c>
      <c r="M2087" s="45">
        <v>538.835</v>
      </c>
      <c r="N2087" s="27">
        <v>130038462</v>
      </c>
      <c r="O2087" s="27">
        <v>10371319</v>
      </c>
      <c r="P2087" s="37">
        <f>IF(I2087=0,0,H2087/I2087)</f>
        <v>0</v>
      </c>
    </row>
    <row r="2088">
      <c r="A2088" s="24" t="str">
        <v>2025-11</v>
      </c>
      <c r="B2088" s="24" t="str">
        <v>비교 반영</v>
      </c>
      <c r="C2088" s="24" t="str">
        <v>평택시</v>
      </c>
      <c r="D2088" s="24" t="str">
        <v>오피스텔 전월세</v>
      </c>
      <c r="E2088" s="26">
        <v>87</v>
      </c>
      <c r="F2088" s="26">
        <v>0</v>
      </c>
      <c r="G2088" s="26">
        <v>11</v>
      </c>
      <c r="H2088" s="26">
        <v>76</v>
      </c>
      <c r="I2088" s="26">
        <f>G2088+H2088</f>
        <v>87</v>
      </c>
      <c r="J2088" s="26">
        <f>SUM(F2088:H2088)</f>
        <v>87</v>
      </c>
      <c r="K2088" s="26">
        <f>E2088-J2088</f>
        <v>0</v>
      </c>
      <c r="L2088" s="27">
        <v>1896960000</v>
      </c>
      <c r="M2088" s="45">
        <v>3229.72</v>
      </c>
      <c r="N2088" s="27">
        <v>21804138</v>
      </c>
      <c r="O2088" s="27">
        <v>1941636</v>
      </c>
      <c r="P2088" s="37">
        <f>IF(I2088=0,0,H2088/I2088)</f>
        <v>0.8735632183908046</v>
      </c>
    </row>
    <row r="2089">
      <c r="A2089" s="24" t="str">
        <v>2025-11</v>
      </c>
      <c r="B2089" s="24" t="str">
        <v>비교 반영</v>
      </c>
      <c r="C2089" s="24" t="str">
        <v>평택시</v>
      </c>
      <c r="D2089" s="24" t="str">
        <v>토지</v>
      </c>
      <c r="E2089" s="26">
        <v>259</v>
      </c>
      <c r="F2089" s="26">
        <v>259</v>
      </c>
      <c r="G2089" s="26">
        <v>0</v>
      </c>
      <c r="H2089" s="26">
        <v>0</v>
      </c>
      <c r="I2089" s="26">
        <f>G2089+H2089</f>
        <v>0</v>
      </c>
      <c r="J2089" s="26">
        <f>SUM(F2089:H2089)</f>
        <v>259</v>
      </c>
      <c r="K2089" s="26">
        <f>E2089-J2089</f>
        <v>0</v>
      </c>
      <c r="L2089" s="27">
        <v>73551360000</v>
      </c>
      <c r="M2089" s="45">
        <v>170130.69</v>
      </c>
      <c r="N2089" s="27">
        <v>283982085</v>
      </c>
      <c r="O2089" s="27">
        <v>1429166</v>
      </c>
      <c r="P2089" s="37">
        <f>IF(I2089=0,0,H2089/I2089)</f>
        <v>0</v>
      </c>
    </row>
    <row r="2090">
      <c r="A2090" s="24" t="str">
        <v>2025-11</v>
      </c>
      <c r="B2090" s="24" t="str">
        <v>비교 반영</v>
      </c>
      <c r="C2090" s="24" t="str">
        <v>포천시</v>
      </c>
      <c r="D2090" s="24" t="str">
        <v>공장창고</v>
      </c>
      <c r="E2090" s="26">
        <v>16</v>
      </c>
      <c r="F2090" s="26">
        <v>16</v>
      </c>
      <c r="G2090" s="26">
        <v>0</v>
      </c>
      <c r="H2090" s="26">
        <v>0</v>
      </c>
      <c r="I2090" s="26">
        <f>G2090+H2090</f>
        <v>0</v>
      </c>
      <c r="J2090" s="26">
        <f>SUM(F2090:H2090)</f>
        <v>16</v>
      </c>
      <c r="K2090" s="26">
        <f>E2090-J2090</f>
        <v>0</v>
      </c>
      <c r="L2090" s="27">
        <v>13898420000</v>
      </c>
      <c r="M2090" s="45">
        <v>15250.58</v>
      </c>
      <c r="N2090" s="27">
        <v>868651250</v>
      </c>
      <c r="O2090" s="27">
        <v>3012685</v>
      </c>
      <c r="P2090" s="37">
        <f>IF(I2090=0,0,H2090/I2090)</f>
        <v>0</v>
      </c>
    </row>
    <row r="2091">
      <c r="A2091" s="24" t="str">
        <v>2025-11</v>
      </c>
      <c r="B2091" s="24" t="str">
        <v>비교 반영</v>
      </c>
      <c r="C2091" s="24" t="str">
        <v>포천시</v>
      </c>
      <c r="D2091" s="24" t="str">
        <v>다가구 매매</v>
      </c>
      <c r="E2091" s="26">
        <v>16</v>
      </c>
      <c r="F2091" s="26">
        <v>16</v>
      </c>
      <c r="G2091" s="26">
        <v>0</v>
      </c>
      <c r="H2091" s="26">
        <v>0</v>
      </c>
      <c r="I2091" s="26">
        <f>G2091+H2091</f>
        <v>0</v>
      </c>
      <c r="J2091" s="26">
        <f>SUM(F2091:H2091)</f>
        <v>16</v>
      </c>
      <c r="K2091" s="26">
        <f>E2091-J2091</f>
        <v>0</v>
      </c>
      <c r="L2091" s="27">
        <v>3487890000</v>
      </c>
      <c r="M2091" s="45">
        <v>2081.97</v>
      </c>
      <c r="N2091" s="27">
        <v>217993125</v>
      </c>
      <c r="O2091" s="27">
        <v>5538127</v>
      </c>
      <c r="P2091" s="37">
        <f>IF(I2091=0,0,H2091/I2091)</f>
        <v>0</v>
      </c>
    </row>
    <row r="2092">
      <c r="A2092" s="24" t="str">
        <v>2025-11</v>
      </c>
      <c r="B2092" s="24" t="str">
        <v>비교 반영</v>
      </c>
      <c r="C2092" s="24" t="str">
        <v>포천시</v>
      </c>
      <c r="D2092" s="24" t="str">
        <v>다가구 전월세</v>
      </c>
      <c r="E2092" s="26">
        <v>71</v>
      </c>
      <c r="F2092" s="26">
        <v>0</v>
      </c>
      <c r="G2092" s="26">
        <v>6</v>
      </c>
      <c r="H2092" s="26">
        <v>65</v>
      </c>
      <c r="I2092" s="26">
        <f>G2092+H2092</f>
        <v>71</v>
      </c>
      <c r="J2092" s="26">
        <f>SUM(F2092:H2092)</f>
        <v>71</v>
      </c>
      <c r="K2092" s="26">
        <f>E2092-J2092</f>
        <v>0</v>
      </c>
      <c r="L2092" s="27">
        <v>788000000</v>
      </c>
      <c r="M2092" s="45">
        <v>4391.757</v>
      </c>
      <c r="N2092" s="27">
        <v>11098592</v>
      </c>
      <c r="O2092" s="27">
        <v>593147</v>
      </c>
      <c r="P2092" s="37">
        <f>IF(I2092=0,0,H2092/I2092)</f>
        <v>0.9154929577464789</v>
      </c>
    </row>
    <row r="2093">
      <c r="A2093" s="24" t="str">
        <v>2025-11</v>
      </c>
      <c r="B2093" s="24" t="str">
        <v>비교 반영</v>
      </c>
      <c r="C2093" s="24" t="str">
        <v>포천시</v>
      </c>
      <c r="D2093" s="24" t="str">
        <v>다세대 매매</v>
      </c>
      <c r="E2093" s="26">
        <v>32</v>
      </c>
      <c r="F2093" s="26">
        <v>32</v>
      </c>
      <c r="G2093" s="26">
        <v>0</v>
      </c>
      <c r="H2093" s="26">
        <v>0</v>
      </c>
      <c r="I2093" s="26">
        <f>G2093+H2093</f>
        <v>0</v>
      </c>
      <c r="J2093" s="26">
        <f>SUM(F2093:H2093)</f>
        <v>32</v>
      </c>
      <c r="K2093" s="26">
        <f>E2093-J2093</f>
        <v>0</v>
      </c>
      <c r="L2093" s="27">
        <v>2088500000</v>
      </c>
      <c r="M2093" s="45">
        <v>1870.747</v>
      </c>
      <c r="N2093" s="27">
        <v>65265625</v>
      </c>
      <c r="O2093" s="27">
        <v>3690575</v>
      </c>
      <c r="P2093" s="37">
        <f>IF(I2093=0,0,H2093/I2093)</f>
        <v>0</v>
      </c>
    </row>
    <row r="2094">
      <c r="A2094" s="24" t="str">
        <v>2025-11</v>
      </c>
      <c r="B2094" s="24" t="str">
        <v>비교 반영</v>
      </c>
      <c r="C2094" s="24" t="str">
        <v>포천시</v>
      </c>
      <c r="D2094" s="24" t="str">
        <v>다세대 전월세</v>
      </c>
      <c r="E2094" s="26">
        <v>64</v>
      </c>
      <c r="F2094" s="26">
        <v>0</v>
      </c>
      <c r="G2094" s="26">
        <v>11</v>
      </c>
      <c r="H2094" s="26">
        <v>53</v>
      </c>
      <c r="I2094" s="26">
        <f>G2094+H2094</f>
        <v>64</v>
      </c>
      <c r="J2094" s="26">
        <f>SUM(F2094:H2094)</f>
        <v>64</v>
      </c>
      <c r="K2094" s="26">
        <f>E2094-J2094</f>
        <v>0</v>
      </c>
      <c r="L2094" s="27">
        <v>1336340000</v>
      </c>
      <c r="M2094" s="45">
        <v>3166.53</v>
      </c>
      <c r="N2094" s="27">
        <v>20880313</v>
      </c>
      <c r="O2094" s="27">
        <v>1395108</v>
      </c>
      <c r="P2094" s="37">
        <f>IF(I2094=0,0,H2094/I2094)</f>
        <v>0.828125</v>
      </c>
    </row>
    <row r="2095">
      <c r="A2095" s="24" t="str">
        <v>2025-11</v>
      </c>
      <c r="B2095" s="24" t="str">
        <v>비교 반영</v>
      </c>
      <c r="C2095" s="24" t="str">
        <v>포천시</v>
      </c>
      <c r="D2095" s="24" t="str">
        <v>상가</v>
      </c>
      <c r="E2095" s="26">
        <v>8</v>
      </c>
      <c r="F2095" s="26">
        <v>8</v>
      </c>
      <c r="G2095" s="26">
        <v>0</v>
      </c>
      <c r="H2095" s="26">
        <v>0</v>
      </c>
      <c r="I2095" s="26">
        <f>G2095+H2095</f>
        <v>0</v>
      </c>
      <c r="J2095" s="26">
        <f>SUM(F2095:H2095)</f>
        <v>8</v>
      </c>
      <c r="K2095" s="26">
        <f>E2095-J2095</f>
        <v>0</v>
      </c>
      <c r="L2095" s="27">
        <v>2571100000</v>
      </c>
      <c r="M2095" s="45">
        <v>1662.38</v>
      </c>
      <c r="N2095" s="27">
        <v>321387500</v>
      </c>
      <c r="O2095" s="27">
        <v>5112853</v>
      </c>
      <c r="P2095" s="37">
        <f>IF(I2095=0,0,H2095/I2095)</f>
        <v>0</v>
      </c>
    </row>
    <row r="2096">
      <c r="A2096" s="24" t="str">
        <v>2025-11</v>
      </c>
      <c r="B2096" s="24" t="str">
        <v>비교 반영</v>
      </c>
      <c r="C2096" s="24" t="str">
        <v>포천시</v>
      </c>
      <c r="D2096" s="24" t="str">
        <v>아파트 매매</v>
      </c>
      <c r="E2096" s="26">
        <v>65</v>
      </c>
      <c r="F2096" s="26">
        <v>65</v>
      </c>
      <c r="G2096" s="26">
        <v>0</v>
      </c>
      <c r="H2096" s="26">
        <v>0</v>
      </c>
      <c r="I2096" s="26">
        <f>G2096+H2096</f>
        <v>0</v>
      </c>
      <c r="J2096" s="26">
        <f>SUM(F2096:H2096)</f>
        <v>65</v>
      </c>
      <c r="K2096" s="26">
        <f>E2096-J2096</f>
        <v>0</v>
      </c>
      <c r="L2096" s="27">
        <v>12286000000</v>
      </c>
      <c r="M2096" s="45">
        <v>4342.182</v>
      </c>
      <c r="N2096" s="27">
        <v>189015385</v>
      </c>
      <c r="O2096" s="27">
        <v>9353563</v>
      </c>
      <c r="P2096" s="37">
        <f>IF(I2096=0,0,H2096/I2096)</f>
        <v>0</v>
      </c>
    </row>
    <row r="2097">
      <c r="A2097" s="24" t="str">
        <v>2025-11</v>
      </c>
      <c r="B2097" s="24" t="str">
        <v>비교 반영</v>
      </c>
      <c r="C2097" s="24" t="str">
        <v>포천시</v>
      </c>
      <c r="D2097" s="24" t="str">
        <v>아파트 전월세</v>
      </c>
      <c r="E2097" s="26">
        <v>191</v>
      </c>
      <c r="F2097" s="26">
        <v>0</v>
      </c>
      <c r="G2097" s="26">
        <v>143</v>
      </c>
      <c r="H2097" s="26">
        <v>48</v>
      </c>
      <c r="I2097" s="26">
        <f>G2097+H2097</f>
        <v>191</v>
      </c>
      <c r="J2097" s="26">
        <f>SUM(F2097:H2097)</f>
        <v>191</v>
      </c>
      <c r="K2097" s="26">
        <f>E2097-J2097</f>
        <v>0</v>
      </c>
      <c r="L2097" s="27">
        <v>34971390000</v>
      </c>
      <c r="M2097" s="45">
        <v>13922.453</v>
      </c>
      <c r="N2097" s="27">
        <v>183096283</v>
      </c>
      <c r="O2097" s="27">
        <v>8303702</v>
      </c>
      <c r="P2097" s="37">
        <f>IF(I2097=0,0,H2097/I2097)</f>
        <v>0.2513089005235602</v>
      </c>
    </row>
    <row r="2098">
      <c r="A2098" s="24" t="str">
        <v>2025-11</v>
      </c>
      <c r="B2098" s="24" t="str">
        <v>비교 반영</v>
      </c>
      <c r="C2098" s="24" t="str">
        <v>포천시</v>
      </c>
      <c r="D2098" s="24" t="str">
        <v>오피스텔 전월세</v>
      </c>
      <c r="E2098" s="26">
        <v>1</v>
      </c>
      <c r="F2098" s="26">
        <v>0</v>
      </c>
      <c r="G2098" s="26">
        <v>0</v>
      </c>
      <c r="H2098" s="26">
        <v>1</v>
      </c>
      <c r="I2098" s="26">
        <f>G2098+H2098</f>
        <v>1</v>
      </c>
      <c r="J2098" s="26">
        <f>SUM(F2098:H2098)</f>
        <v>1</v>
      </c>
      <c r="K2098" s="26">
        <f>E2098-J2098</f>
        <v>0</v>
      </c>
      <c r="L2098" s="27">
        <v>5000000</v>
      </c>
      <c r="M2098" s="45">
        <v>71.06</v>
      </c>
      <c r="N2098" s="27">
        <v>5000000</v>
      </c>
      <c r="O2098" s="27">
        <v>232605</v>
      </c>
      <c r="P2098" s="37">
        <f>IF(I2098=0,0,H2098/I2098)</f>
        <v>1</v>
      </c>
    </row>
    <row r="2099">
      <c r="A2099" s="24" t="str">
        <v>2025-11</v>
      </c>
      <c r="B2099" s="24" t="str">
        <v>비교 반영</v>
      </c>
      <c r="C2099" s="24" t="str">
        <v>포천시</v>
      </c>
      <c r="D2099" s="24" t="str">
        <v>토지</v>
      </c>
      <c r="E2099" s="26">
        <v>272</v>
      </c>
      <c r="F2099" s="26">
        <v>272</v>
      </c>
      <c r="G2099" s="26">
        <v>0</v>
      </c>
      <c r="H2099" s="26">
        <v>0</v>
      </c>
      <c r="I2099" s="26">
        <f>G2099+H2099</f>
        <v>0</v>
      </c>
      <c r="J2099" s="26">
        <f>SUM(F2099:H2099)</f>
        <v>272</v>
      </c>
      <c r="K2099" s="26">
        <f>E2099-J2099</f>
        <v>0</v>
      </c>
      <c r="L2099" s="27">
        <v>26943490000</v>
      </c>
      <c r="M2099" s="45">
        <v>371743.87</v>
      </c>
      <c r="N2099" s="27">
        <v>99056949</v>
      </c>
      <c r="O2099" s="27">
        <v>239599</v>
      </c>
      <c r="P2099" s="37">
        <f>IF(I2099=0,0,H2099/I2099)</f>
        <v>0</v>
      </c>
    </row>
    <row r="2100">
      <c r="A2100" s="24" t="str">
        <v>2025-11</v>
      </c>
      <c r="B2100" s="24" t="str">
        <v>비교 반영</v>
      </c>
      <c r="C2100" s="24" t="str">
        <v>하남시</v>
      </c>
      <c r="D2100" s="24" t="str">
        <v>공장창고</v>
      </c>
      <c r="E2100" s="26">
        <v>24</v>
      </c>
      <c r="F2100" s="26">
        <v>24</v>
      </c>
      <c r="G2100" s="26">
        <v>0</v>
      </c>
      <c r="H2100" s="26">
        <v>0</v>
      </c>
      <c r="I2100" s="26">
        <f>G2100+H2100</f>
        <v>0</v>
      </c>
      <c r="J2100" s="26">
        <f>SUM(F2100:H2100)</f>
        <v>24</v>
      </c>
      <c r="K2100" s="26">
        <f>E2100-J2100</f>
        <v>0</v>
      </c>
      <c r="L2100" s="27">
        <v>8577360000</v>
      </c>
      <c r="M2100" s="45">
        <v>1846.79</v>
      </c>
      <c r="N2100" s="27">
        <v>357390000</v>
      </c>
      <c r="O2100" s="27">
        <v>15353618</v>
      </c>
      <c r="P2100" s="37">
        <f>IF(I2100=0,0,H2100/I2100)</f>
        <v>0</v>
      </c>
    </row>
    <row r="2101">
      <c r="A2101" s="24" t="str">
        <v>2025-11</v>
      </c>
      <c r="B2101" s="24" t="str">
        <v>비교 반영</v>
      </c>
      <c r="C2101" s="24" t="str">
        <v>하남시</v>
      </c>
      <c r="D2101" s="24" t="str">
        <v>다가구 매매</v>
      </c>
      <c r="E2101" s="26">
        <v>11</v>
      </c>
      <c r="F2101" s="26">
        <v>11</v>
      </c>
      <c r="G2101" s="26">
        <v>0</v>
      </c>
      <c r="H2101" s="26">
        <v>0</v>
      </c>
      <c r="I2101" s="26">
        <f>G2101+H2101</f>
        <v>0</v>
      </c>
      <c r="J2101" s="26">
        <f>SUM(F2101:H2101)</f>
        <v>11</v>
      </c>
      <c r="K2101" s="26">
        <f>E2101-J2101</f>
        <v>0</v>
      </c>
      <c r="L2101" s="27">
        <v>14029150000</v>
      </c>
      <c r="M2101" s="45">
        <v>2677.28</v>
      </c>
      <c r="N2101" s="27">
        <v>1275377273</v>
      </c>
      <c r="O2101" s="27">
        <v>17322564</v>
      </c>
      <c r="P2101" s="37">
        <f>IF(I2101=0,0,H2101/I2101)</f>
        <v>0</v>
      </c>
    </row>
    <row r="2102">
      <c r="A2102" s="24" t="str">
        <v>2025-11</v>
      </c>
      <c r="B2102" s="24" t="str">
        <v>비교 반영</v>
      </c>
      <c r="C2102" s="24" t="str">
        <v>하남시</v>
      </c>
      <c r="D2102" s="24" t="str">
        <v>다가구 전월세</v>
      </c>
      <c r="E2102" s="26">
        <v>213</v>
      </c>
      <c r="F2102" s="26">
        <v>0</v>
      </c>
      <c r="G2102" s="26">
        <v>75</v>
      </c>
      <c r="H2102" s="26">
        <v>138</v>
      </c>
      <c r="I2102" s="26">
        <f>G2102+H2102</f>
        <v>213</v>
      </c>
      <c r="J2102" s="26">
        <f>SUM(F2102:H2102)</f>
        <v>213</v>
      </c>
      <c r="K2102" s="26">
        <f>E2102-J2102</f>
        <v>0</v>
      </c>
      <c r="L2102" s="27">
        <v>26518920000</v>
      </c>
      <c r="M2102" s="45">
        <v>11576.547</v>
      </c>
      <c r="N2102" s="27">
        <v>124501972</v>
      </c>
      <c r="O2102" s="27">
        <v>7572711</v>
      </c>
      <c r="P2102" s="37">
        <f>IF(I2102=0,0,H2102/I2102)</f>
        <v>0.647887323943662</v>
      </c>
    </row>
    <row r="2103">
      <c r="A2103" s="24" t="str">
        <v>2025-11</v>
      </c>
      <c r="B2103" s="24" t="str">
        <v>비교 반영</v>
      </c>
      <c r="C2103" s="24" t="str">
        <v>하남시</v>
      </c>
      <c r="D2103" s="24" t="str">
        <v>다세대 매매</v>
      </c>
      <c r="E2103" s="26">
        <v>10</v>
      </c>
      <c r="F2103" s="26">
        <v>10</v>
      </c>
      <c r="G2103" s="26">
        <v>0</v>
      </c>
      <c r="H2103" s="26">
        <v>0</v>
      </c>
      <c r="I2103" s="26">
        <f>G2103+H2103</f>
        <v>0</v>
      </c>
      <c r="J2103" s="26">
        <f>SUM(F2103:H2103)</f>
        <v>10</v>
      </c>
      <c r="K2103" s="26">
        <f>E2103-J2103</f>
        <v>0</v>
      </c>
      <c r="L2103" s="27">
        <v>4961000000</v>
      </c>
      <c r="M2103" s="45">
        <v>594.425</v>
      </c>
      <c r="N2103" s="27">
        <v>496100000</v>
      </c>
      <c r="O2103" s="27">
        <v>27589686</v>
      </c>
      <c r="P2103" s="37">
        <f>IF(I2103=0,0,H2103/I2103)</f>
        <v>0</v>
      </c>
    </row>
    <row r="2104">
      <c r="A2104" s="24" t="str">
        <v>2025-11</v>
      </c>
      <c r="B2104" s="24" t="str">
        <v>비교 반영</v>
      </c>
      <c r="C2104" s="24" t="str">
        <v>하남시</v>
      </c>
      <c r="D2104" s="24" t="str">
        <v>다세대 전월세</v>
      </c>
      <c r="E2104" s="26">
        <v>40</v>
      </c>
      <c r="F2104" s="26">
        <v>0</v>
      </c>
      <c r="G2104" s="26">
        <v>22</v>
      </c>
      <c r="H2104" s="26">
        <v>18</v>
      </c>
      <c r="I2104" s="26">
        <f>G2104+H2104</f>
        <v>40</v>
      </c>
      <c r="J2104" s="26">
        <f>SUM(F2104:H2104)</f>
        <v>40</v>
      </c>
      <c r="K2104" s="26">
        <f>E2104-J2104</f>
        <v>0</v>
      </c>
      <c r="L2104" s="27">
        <v>8945500000</v>
      </c>
      <c r="M2104" s="45">
        <v>2413.026</v>
      </c>
      <c r="N2104" s="27">
        <v>223637500</v>
      </c>
      <c r="O2104" s="27">
        <v>12255110</v>
      </c>
      <c r="P2104" s="37">
        <f>IF(I2104=0,0,H2104/I2104)</f>
        <v>0.45</v>
      </c>
    </row>
    <row r="2105">
      <c r="A2105" s="24" t="str">
        <v>2025-11</v>
      </c>
      <c r="B2105" s="24" t="str">
        <v>비교 반영</v>
      </c>
      <c r="C2105" s="24" t="str">
        <v>하남시</v>
      </c>
      <c r="D2105" s="24" t="str">
        <v>상가</v>
      </c>
      <c r="E2105" s="26">
        <v>18</v>
      </c>
      <c r="F2105" s="26">
        <v>18</v>
      </c>
      <c r="G2105" s="26">
        <v>0</v>
      </c>
      <c r="H2105" s="26">
        <v>0</v>
      </c>
      <c r="I2105" s="26">
        <f>G2105+H2105</f>
        <v>0</v>
      </c>
      <c r="J2105" s="26">
        <f>SUM(F2105:H2105)</f>
        <v>18</v>
      </c>
      <c r="K2105" s="26">
        <f>E2105-J2105</f>
        <v>0</v>
      </c>
      <c r="L2105" s="27">
        <v>19893760000</v>
      </c>
      <c r="M2105" s="45">
        <v>2776.73</v>
      </c>
      <c r="N2105" s="27">
        <v>1105208889</v>
      </c>
      <c r="O2105" s="27">
        <v>23684151</v>
      </c>
      <c r="P2105" s="37">
        <f>IF(I2105=0,0,H2105/I2105)</f>
        <v>0</v>
      </c>
    </row>
    <row r="2106">
      <c r="A2106" s="24" t="str">
        <v>2025-11</v>
      </c>
      <c r="B2106" s="24" t="str">
        <v>비교 반영</v>
      </c>
      <c r="C2106" s="24" t="str">
        <v>하남시</v>
      </c>
      <c r="D2106" s="24" t="str">
        <v>아파트 매매</v>
      </c>
      <c r="E2106" s="26">
        <v>154</v>
      </c>
      <c r="F2106" s="26">
        <v>154</v>
      </c>
      <c r="G2106" s="26">
        <v>0</v>
      </c>
      <c r="H2106" s="26">
        <v>0</v>
      </c>
      <c r="I2106" s="26">
        <f>G2106+H2106</f>
        <v>0</v>
      </c>
      <c r="J2106" s="26">
        <f>SUM(F2106:H2106)</f>
        <v>154</v>
      </c>
      <c r="K2106" s="26">
        <f>E2106-J2106</f>
        <v>0</v>
      </c>
      <c r="L2106" s="27">
        <v>153926000000</v>
      </c>
      <c r="M2106" s="45">
        <v>12649.225</v>
      </c>
      <c r="N2106" s="27">
        <v>999519481</v>
      </c>
      <c r="O2106" s="27">
        <v>40227466</v>
      </c>
      <c r="P2106" s="37">
        <f>IF(I2106=0,0,H2106/I2106)</f>
        <v>0</v>
      </c>
    </row>
    <row r="2107">
      <c r="A2107" s="24" t="str">
        <v>2025-11</v>
      </c>
      <c r="B2107" s="24" t="str">
        <v>비교 반영</v>
      </c>
      <c r="C2107" s="24" t="str">
        <v>하남시</v>
      </c>
      <c r="D2107" s="24" t="str">
        <v>아파트 전월세</v>
      </c>
      <c r="E2107" s="26">
        <v>1011</v>
      </c>
      <c r="F2107" s="26">
        <v>0</v>
      </c>
      <c r="G2107" s="26">
        <v>464</v>
      </c>
      <c r="H2107" s="26">
        <v>547</v>
      </c>
      <c r="I2107" s="26">
        <f>G2107+H2107</f>
        <v>1011</v>
      </c>
      <c r="J2107" s="26">
        <f>SUM(F2107:H2107)</f>
        <v>1011</v>
      </c>
      <c r="K2107" s="26">
        <f>E2107-J2107</f>
        <v>0</v>
      </c>
      <c r="L2107" s="27">
        <v>363311630000</v>
      </c>
      <c r="M2107" s="45">
        <v>67491.326</v>
      </c>
      <c r="N2107" s="27">
        <v>359358684</v>
      </c>
      <c r="O2107" s="27">
        <v>17795326</v>
      </c>
      <c r="P2107" s="37">
        <f>IF(I2107=0,0,H2107/I2107)</f>
        <v>0.5410484668644906</v>
      </c>
    </row>
    <row r="2108">
      <c r="A2108" s="24" t="str">
        <v>2025-11</v>
      </c>
      <c r="B2108" s="24" t="str">
        <v>비교 반영</v>
      </c>
      <c r="C2108" s="24" t="str">
        <v>하남시</v>
      </c>
      <c r="D2108" s="24" t="str">
        <v>오피스텔 매매</v>
      </c>
      <c r="E2108" s="26">
        <v>71</v>
      </c>
      <c r="F2108" s="26">
        <v>71</v>
      </c>
      <c r="G2108" s="26">
        <v>0</v>
      </c>
      <c r="H2108" s="26">
        <v>0</v>
      </c>
      <c r="I2108" s="26">
        <f>G2108+H2108</f>
        <v>0</v>
      </c>
      <c r="J2108" s="26">
        <f>SUM(F2108:H2108)</f>
        <v>71</v>
      </c>
      <c r="K2108" s="26">
        <f>E2108-J2108</f>
        <v>0</v>
      </c>
      <c r="L2108" s="27">
        <v>23286130000</v>
      </c>
      <c r="M2108" s="45">
        <v>2880.211</v>
      </c>
      <c r="N2108" s="27">
        <v>327973662</v>
      </c>
      <c r="O2108" s="27">
        <v>26726840</v>
      </c>
      <c r="P2108" s="37">
        <f>IF(I2108=0,0,H2108/I2108)</f>
        <v>0</v>
      </c>
    </row>
    <row r="2109">
      <c r="A2109" s="24" t="str">
        <v>2025-11</v>
      </c>
      <c r="B2109" s="24" t="str">
        <v>비교 반영</v>
      </c>
      <c r="C2109" s="24" t="str">
        <v>하남시</v>
      </c>
      <c r="D2109" s="24" t="str">
        <v>오피스텔 전월세</v>
      </c>
      <c r="E2109" s="26">
        <v>712</v>
      </c>
      <c r="F2109" s="26">
        <v>0</v>
      </c>
      <c r="G2109" s="26">
        <v>138</v>
      </c>
      <c r="H2109" s="26">
        <v>574</v>
      </c>
      <c r="I2109" s="26">
        <f>G2109+H2109</f>
        <v>712</v>
      </c>
      <c r="J2109" s="26">
        <f>SUM(F2109:H2109)</f>
        <v>712</v>
      </c>
      <c r="K2109" s="26">
        <f>E2109-J2109</f>
        <v>0</v>
      </c>
      <c r="L2109" s="27">
        <v>66644950000</v>
      </c>
      <c r="M2109" s="45">
        <v>20216.34</v>
      </c>
      <c r="N2109" s="27">
        <v>93602458</v>
      </c>
      <c r="O2109" s="27">
        <v>10897812</v>
      </c>
      <c r="P2109" s="37">
        <f>IF(I2109=0,0,H2109/I2109)</f>
        <v>0.8061797752808989</v>
      </c>
    </row>
    <row r="2110">
      <c r="A2110" s="24" t="str">
        <v>2025-11</v>
      </c>
      <c r="B2110" s="24" t="str">
        <v>비교 반영</v>
      </c>
      <c r="C2110" s="24" t="str">
        <v>하남시</v>
      </c>
      <c r="D2110" s="24" t="str">
        <v>토지</v>
      </c>
      <c r="E2110" s="26">
        <v>140</v>
      </c>
      <c r="F2110" s="26">
        <v>140</v>
      </c>
      <c r="G2110" s="26">
        <v>0</v>
      </c>
      <c r="H2110" s="26">
        <v>0</v>
      </c>
      <c r="I2110" s="26">
        <f>G2110+H2110</f>
        <v>0</v>
      </c>
      <c r="J2110" s="26">
        <f>SUM(F2110:H2110)</f>
        <v>140</v>
      </c>
      <c r="K2110" s="26">
        <f>E2110-J2110</f>
        <v>0</v>
      </c>
      <c r="L2110" s="27">
        <v>26197760000</v>
      </c>
      <c r="M2110" s="45">
        <v>138815.69</v>
      </c>
      <c r="N2110" s="27">
        <v>187126857</v>
      </c>
      <c r="O2110" s="27">
        <v>623879</v>
      </c>
      <c r="P2110" s="37">
        <f>IF(I2110=0,0,H2110/I2110)</f>
        <v>0</v>
      </c>
    </row>
    <row r="2111">
      <c r="A2111" s="24" t="str">
        <v>2025-11</v>
      </c>
      <c r="B2111" s="24" t="str">
        <v>비교 반영</v>
      </c>
      <c r="C2111" s="24" t="str">
        <v>화성시 동탄구</v>
      </c>
      <c r="D2111" s="24" t="str">
        <v>공장창고</v>
      </c>
      <c r="E2111" s="26">
        <v>17</v>
      </c>
      <c r="F2111" s="26">
        <v>17</v>
      </c>
      <c r="G2111" s="26">
        <v>0</v>
      </c>
      <c r="H2111" s="26">
        <v>0</v>
      </c>
      <c r="I2111" s="26">
        <f>G2111+H2111</f>
        <v>0</v>
      </c>
      <c r="J2111" s="26">
        <f>SUM(F2111:H2111)</f>
        <v>17</v>
      </c>
      <c r="K2111" s="26">
        <f>E2111-J2111</f>
        <v>0</v>
      </c>
      <c r="L2111" s="27">
        <v>12085000000</v>
      </c>
      <c r="M2111" s="45">
        <v>1769.65</v>
      </c>
      <c r="N2111" s="27">
        <v>710882353</v>
      </c>
      <c r="O2111" s="27">
        <v>22575318</v>
      </c>
      <c r="P2111" s="37">
        <f>IF(I2111=0,0,H2111/I2111)</f>
        <v>0</v>
      </c>
    </row>
    <row r="2112">
      <c r="A2112" s="24" t="str">
        <v>2025-11</v>
      </c>
      <c r="B2112" s="24" t="str">
        <v>비교 반영</v>
      </c>
      <c r="C2112" s="24" t="str">
        <v>화성시 동탄구</v>
      </c>
      <c r="D2112" s="24" t="str">
        <v>다가구 매매</v>
      </c>
      <c r="E2112" s="26">
        <v>1</v>
      </c>
      <c r="F2112" s="26">
        <v>1</v>
      </c>
      <c r="G2112" s="26">
        <v>0</v>
      </c>
      <c r="H2112" s="26">
        <v>0</v>
      </c>
      <c r="I2112" s="26">
        <f>G2112+H2112</f>
        <v>0</v>
      </c>
      <c r="J2112" s="26">
        <f>SUM(F2112:H2112)</f>
        <v>1</v>
      </c>
      <c r="K2112" s="26">
        <f>E2112-J2112</f>
        <v>0</v>
      </c>
      <c r="L2112" s="27">
        <v>1600000000</v>
      </c>
      <c r="M2112" s="45">
        <v>396.88</v>
      </c>
      <c r="N2112" s="27">
        <v>1600000000</v>
      </c>
      <c r="O2112" s="27">
        <v>13327091</v>
      </c>
      <c r="P2112" s="37">
        <f>IF(I2112=0,0,H2112/I2112)</f>
        <v>0</v>
      </c>
    </row>
    <row r="2113">
      <c r="A2113" s="24" t="str">
        <v>2025-11</v>
      </c>
      <c r="B2113" s="24" t="str">
        <v>비교 반영</v>
      </c>
      <c r="C2113" s="24" t="str">
        <v>화성시 동탄구</v>
      </c>
      <c r="D2113" s="24" t="str">
        <v>다가구 전월세</v>
      </c>
      <c r="E2113" s="26">
        <v>189</v>
      </c>
      <c r="F2113" s="26">
        <v>0</v>
      </c>
      <c r="G2113" s="26">
        <v>47</v>
      </c>
      <c r="H2113" s="26">
        <v>142</v>
      </c>
      <c r="I2113" s="26">
        <f>G2113+H2113</f>
        <v>189</v>
      </c>
      <c r="J2113" s="26">
        <f>SUM(F2113:H2113)</f>
        <v>189</v>
      </c>
      <c r="K2113" s="26">
        <f>E2113-J2113</f>
        <v>0</v>
      </c>
      <c r="L2113" s="27">
        <v>13385370000</v>
      </c>
      <c r="M2113" s="45">
        <v>11898.874</v>
      </c>
      <c r="N2113" s="27">
        <v>70822063</v>
      </c>
      <c r="O2113" s="27">
        <v>3718768</v>
      </c>
      <c r="P2113" s="37">
        <f>IF(I2113=0,0,H2113/I2113)</f>
        <v>0.7513227513227513</v>
      </c>
    </row>
    <row r="2114">
      <c r="A2114" s="24" t="str">
        <v>2025-11</v>
      </c>
      <c r="B2114" s="24" t="str">
        <v>비교 반영</v>
      </c>
      <c r="C2114" s="24" t="str">
        <v>화성시 동탄구</v>
      </c>
      <c r="D2114" s="24" t="str">
        <v>다세대 매매</v>
      </c>
      <c r="E2114" s="26">
        <v>7</v>
      </c>
      <c r="F2114" s="26">
        <v>7</v>
      </c>
      <c r="G2114" s="26">
        <v>0</v>
      </c>
      <c r="H2114" s="26">
        <v>0</v>
      </c>
      <c r="I2114" s="26">
        <f>G2114+H2114</f>
        <v>0</v>
      </c>
      <c r="J2114" s="26">
        <f>SUM(F2114:H2114)</f>
        <v>7</v>
      </c>
      <c r="K2114" s="26">
        <f>E2114-J2114</f>
        <v>0</v>
      </c>
      <c r="L2114" s="27">
        <v>3886500000</v>
      </c>
      <c r="M2114" s="45">
        <v>593.664</v>
      </c>
      <c r="N2114" s="27">
        <v>555214286</v>
      </c>
      <c r="O2114" s="27">
        <v>21641759</v>
      </c>
      <c r="P2114" s="37">
        <f>IF(I2114=0,0,H2114/I2114)</f>
        <v>0</v>
      </c>
    </row>
    <row r="2115">
      <c r="A2115" s="24" t="str">
        <v>2025-11</v>
      </c>
      <c r="B2115" s="24" t="str">
        <v>비교 반영</v>
      </c>
      <c r="C2115" s="24" t="str">
        <v>화성시 동탄구</v>
      </c>
      <c r="D2115" s="24" t="str">
        <v>다세대 전월세</v>
      </c>
      <c r="E2115" s="26">
        <v>15</v>
      </c>
      <c r="F2115" s="26">
        <v>0</v>
      </c>
      <c r="G2115" s="26">
        <v>9</v>
      </c>
      <c r="H2115" s="26">
        <v>6</v>
      </c>
      <c r="I2115" s="26">
        <f>G2115+H2115</f>
        <v>15</v>
      </c>
      <c r="J2115" s="26">
        <f>SUM(F2115:H2115)</f>
        <v>15</v>
      </c>
      <c r="K2115" s="26">
        <f>E2115-J2115</f>
        <v>0</v>
      </c>
      <c r="L2115" s="27">
        <v>5337500000</v>
      </c>
      <c r="M2115" s="45">
        <v>1274.206</v>
      </c>
      <c r="N2115" s="27">
        <v>355833333</v>
      </c>
      <c r="O2115" s="27">
        <v>13847547</v>
      </c>
      <c r="P2115" s="37">
        <f>IF(I2115=0,0,H2115/I2115)</f>
        <v>0.4</v>
      </c>
    </row>
    <row r="2116">
      <c r="A2116" s="24" t="str">
        <v>2025-11</v>
      </c>
      <c r="B2116" s="24" t="str">
        <v>비교 반영</v>
      </c>
      <c r="C2116" s="24" t="str">
        <v>화성시 동탄구</v>
      </c>
      <c r="D2116" s="24" t="str">
        <v>상가</v>
      </c>
      <c r="E2116" s="26">
        <v>25</v>
      </c>
      <c r="F2116" s="26">
        <v>25</v>
      </c>
      <c r="G2116" s="26">
        <v>0</v>
      </c>
      <c r="H2116" s="26">
        <v>0</v>
      </c>
      <c r="I2116" s="26">
        <f>G2116+H2116</f>
        <v>0</v>
      </c>
      <c r="J2116" s="26">
        <f>SUM(F2116:H2116)</f>
        <v>25</v>
      </c>
      <c r="K2116" s="26">
        <f>E2116-J2116</f>
        <v>0</v>
      </c>
      <c r="L2116" s="27">
        <v>8693220000</v>
      </c>
      <c r="M2116" s="45">
        <v>1302.68</v>
      </c>
      <c r="N2116" s="27">
        <v>347728800</v>
      </c>
      <c r="O2116" s="27">
        <v>22060611</v>
      </c>
      <c r="P2116" s="37">
        <f>IF(I2116=0,0,H2116/I2116)</f>
        <v>0</v>
      </c>
    </row>
    <row r="2117">
      <c r="A2117" s="24" t="str">
        <v>2025-11</v>
      </c>
      <c r="B2117" s="24" t="str">
        <v>비교 반영</v>
      </c>
      <c r="C2117" s="24" t="str">
        <v>화성시 동탄구</v>
      </c>
      <c r="D2117" s="24" t="str">
        <v>아파트 매매</v>
      </c>
      <c r="E2117" s="26">
        <v>1073</v>
      </c>
      <c r="F2117" s="26">
        <v>1073</v>
      </c>
      <c r="G2117" s="26">
        <v>0</v>
      </c>
      <c r="H2117" s="26">
        <v>0</v>
      </c>
      <c r="I2117" s="26">
        <f>G2117+H2117</f>
        <v>0</v>
      </c>
      <c r="J2117" s="26">
        <f>SUM(F2117:H2117)</f>
        <v>1073</v>
      </c>
      <c r="K2117" s="26">
        <f>E2117-J2117</f>
        <v>0</v>
      </c>
      <c r="L2117" s="27">
        <v>816083500000</v>
      </c>
      <c r="M2117" s="45">
        <v>85827.022</v>
      </c>
      <c r="N2117" s="27">
        <v>760562442</v>
      </c>
      <c r="O2117" s="27">
        <v>31432951</v>
      </c>
      <c r="P2117" s="37">
        <f>IF(I2117=0,0,H2117/I2117)</f>
        <v>0</v>
      </c>
    </row>
    <row r="2118">
      <c r="A2118" s="24" t="str">
        <v>2025-11</v>
      </c>
      <c r="B2118" s="24" t="str">
        <v>비교 반영</v>
      </c>
      <c r="C2118" s="24" t="str">
        <v>화성시 동탄구</v>
      </c>
      <c r="D2118" s="24" t="str">
        <v>아파트 전월세</v>
      </c>
      <c r="E2118" s="26">
        <v>1548</v>
      </c>
      <c r="F2118" s="26">
        <v>0</v>
      </c>
      <c r="G2118" s="26">
        <v>707</v>
      </c>
      <c r="H2118" s="26">
        <v>841</v>
      </c>
      <c r="I2118" s="26">
        <f>G2118+H2118</f>
        <v>1548</v>
      </c>
      <c r="J2118" s="26">
        <f>SUM(F2118:H2118)</f>
        <v>1548</v>
      </c>
      <c r="K2118" s="26">
        <f>E2118-J2118</f>
        <v>0</v>
      </c>
      <c r="L2118" s="27">
        <v>353151260000</v>
      </c>
      <c r="M2118" s="45">
        <v>111162.832</v>
      </c>
      <c r="N2118" s="27">
        <v>228133889</v>
      </c>
      <c r="O2118" s="27">
        <v>10502091</v>
      </c>
      <c r="P2118" s="37">
        <f>IF(I2118=0,0,H2118/I2118)</f>
        <v>0.5432816537467701</v>
      </c>
    </row>
    <row r="2119">
      <c r="A2119" s="24" t="str">
        <v>2025-11</v>
      </c>
      <c r="B2119" s="24" t="str">
        <v>비교 반영</v>
      </c>
      <c r="C2119" s="24" t="str">
        <v>화성시 동탄구</v>
      </c>
      <c r="D2119" s="24" t="str">
        <v>오피스텔 매매</v>
      </c>
      <c r="E2119" s="26">
        <v>108</v>
      </c>
      <c r="F2119" s="26">
        <v>108</v>
      </c>
      <c r="G2119" s="26">
        <v>0</v>
      </c>
      <c r="H2119" s="26">
        <v>0</v>
      </c>
      <c r="I2119" s="26">
        <f>G2119+H2119</f>
        <v>0</v>
      </c>
      <c r="J2119" s="26">
        <f>SUM(F2119:H2119)</f>
        <v>108</v>
      </c>
      <c r="K2119" s="26">
        <f>E2119-J2119</f>
        <v>0</v>
      </c>
      <c r="L2119" s="27">
        <v>9672020000</v>
      </c>
      <c r="M2119" s="45">
        <v>2564.816</v>
      </c>
      <c r="N2119" s="27">
        <v>89555741</v>
      </c>
      <c r="O2119" s="27">
        <v>12466243</v>
      </c>
      <c r="P2119" s="37">
        <f>IF(I2119=0,0,H2119/I2119)</f>
        <v>0</v>
      </c>
    </row>
    <row r="2120">
      <c r="A2120" s="24" t="str">
        <v>2025-11</v>
      </c>
      <c r="B2120" s="24" t="str">
        <v>비교 반영</v>
      </c>
      <c r="C2120" s="24" t="str">
        <v>화성시 동탄구</v>
      </c>
      <c r="D2120" s="24" t="str">
        <v>오피스텔 전월세</v>
      </c>
      <c r="E2120" s="26">
        <v>494</v>
      </c>
      <c r="F2120" s="26">
        <v>0</v>
      </c>
      <c r="G2120" s="26">
        <v>170</v>
      </c>
      <c r="H2120" s="26">
        <v>324</v>
      </c>
      <c r="I2120" s="26">
        <f>G2120+H2120</f>
        <v>494</v>
      </c>
      <c r="J2120" s="26">
        <f>SUM(F2120:H2120)</f>
        <v>494</v>
      </c>
      <c r="K2120" s="26">
        <f>E2120-J2120</f>
        <v>0</v>
      </c>
      <c r="L2120" s="27">
        <v>44301940000</v>
      </c>
      <c r="M2120" s="45">
        <v>15967.7</v>
      </c>
      <c r="N2120" s="27">
        <v>89680040</v>
      </c>
      <c r="O2120" s="27">
        <v>9171809</v>
      </c>
      <c r="P2120" s="37">
        <f>IF(I2120=0,0,H2120/I2120)</f>
        <v>0.6558704453441295</v>
      </c>
    </row>
    <row r="2121">
      <c r="A2121" s="24" t="str">
        <v>2025-11</v>
      </c>
      <c r="B2121" s="24" t="str">
        <v>비교 반영</v>
      </c>
      <c r="C2121" s="24" t="str">
        <v>화성시 동탄구</v>
      </c>
      <c r="D2121" s="24" t="str">
        <v>토지</v>
      </c>
      <c r="E2121" s="26">
        <v>24</v>
      </c>
      <c r="F2121" s="26">
        <v>24</v>
      </c>
      <c r="G2121" s="26">
        <v>0</v>
      </c>
      <c r="H2121" s="26">
        <v>0</v>
      </c>
      <c r="I2121" s="26">
        <f>G2121+H2121</f>
        <v>0</v>
      </c>
      <c r="J2121" s="26">
        <f>SUM(F2121:H2121)</f>
        <v>24</v>
      </c>
      <c r="K2121" s="26">
        <f>E2121-J2121</f>
        <v>0</v>
      </c>
      <c r="L2121" s="27">
        <v>29551500000</v>
      </c>
      <c r="M2121" s="45">
        <v>16588.68</v>
      </c>
      <c r="N2121" s="27">
        <v>1231312500</v>
      </c>
      <c r="O2121" s="27">
        <v>5889010</v>
      </c>
      <c r="P2121" s="37">
        <f>IF(I2121=0,0,H2121/I2121)</f>
        <v>0</v>
      </c>
    </row>
    <row r="2122">
      <c r="A2122" s="24" t="str">
        <v>2025-11</v>
      </c>
      <c r="B2122" s="24" t="str">
        <v>비교 반영</v>
      </c>
      <c r="C2122" s="24" t="str">
        <v>화성시 만세구</v>
      </c>
      <c r="D2122" s="24" t="str">
        <v>공장창고</v>
      </c>
      <c r="E2122" s="26">
        <v>22</v>
      </c>
      <c r="F2122" s="26">
        <v>22</v>
      </c>
      <c r="G2122" s="26">
        <v>0</v>
      </c>
      <c r="H2122" s="26">
        <v>0</v>
      </c>
      <c r="I2122" s="26">
        <f>G2122+H2122</f>
        <v>0</v>
      </c>
      <c r="J2122" s="26">
        <f>SUM(F2122:H2122)</f>
        <v>22</v>
      </c>
      <c r="K2122" s="26">
        <f>E2122-J2122</f>
        <v>0</v>
      </c>
      <c r="L2122" s="27">
        <v>43953080000</v>
      </c>
      <c r="M2122" s="45">
        <v>18534.44</v>
      </c>
      <c r="N2122" s="27">
        <v>1997867273</v>
      </c>
      <c r="O2122" s="27">
        <v>7839429</v>
      </c>
      <c r="P2122" s="37">
        <f>IF(I2122=0,0,H2122/I2122)</f>
        <v>0</v>
      </c>
    </row>
    <row r="2123">
      <c r="A2123" s="24" t="str">
        <v>2025-11</v>
      </c>
      <c r="B2123" s="24" t="str">
        <v>비교 반영</v>
      </c>
      <c r="C2123" s="24" t="str">
        <v>화성시 만세구</v>
      </c>
      <c r="D2123" s="24" t="str">
        <v>다가구 매매</v>
      </c>
      <c r="E2123" s="26">
        <v>12</v>
      </c>
      <c r="F2123" s="26">
        <v>12</v>
      </c>
      <c r="G2123" s="26">
        <v>0</v>
      </c>
      <c r="H2123" s="26">
        <v>0</v>
      </c>
      <c r="I2123" s="26">
        <f>G2123+H2123</f>
        <v>0</v>
      </c>
      <c r="J2123" s="26">
        <f>SUM(F2123:H2123)</f>
        <v>12</v>
      </c>
      <c r="K2123" s="26">
        <f>E2123-J2123</f>
        <v>0</v>
      </c>
      <c r="L2123" s="27">
        <v>3650540000</v>
      </c>
      <c r="M2123" s="45">
        <v>1513.12</v>
      </c>
      <c r="N2123" s="27">
        <v>304211667</v>
      </c>
      <c r="O2123" s="27">
        <v>7975508</v>
      </c>
      <c r="P2123" s="37">
        <f>IF(I2123=0,0,H2123/I2123)</f>
        <v>0</v>
      </c>
    </row>
    <row r="2124">
      <c r="A2124" s="24" t="str">
        <v>2025-11</v>
      </c>
      <c r="B2124" s="24" t="str">
        <v>비교 반영</v>
      </c>
      <c r="C2124" s="24" t="str">
        <v>화성시 만세구</v>
      </c>
      <c r="D2124" s="24" t="str">
        <v>다가구 전월세</v>
      </c>
      <c r="E2124" s="26">
        <v>399</v>
      </c>
      <c r="F2124" s="26">
        <v>0</v>
      </c>
      <c r="G2124" s="26">
        <v>51</v>
      </c>
      <c r="H2124" s="26">
        <v>348</v>
      </c>
      <c r="I2124" s="26">
        <f>G2124+H2124</f>
        <v>399</v>
      </c>
      <c r="J2124" s="26">
        <f>SUM(F2124:H2124)</f>
        <v>399</v>
      </c>
      <c r="K2124" s="26">
        <f>E2124-J2124</f>
        <v>0</v>
      </c>
      <c r="L2124" s="27">
        <v>8904800000</v>
      </c>
      <c r="M2124" s="45">
        <v>16737.119</v>
      </c>
      <c r="N2124" s="27">
        <v>22317794</v>
      </c>
      <c r="O2124" s="27">
        <v>1758807</v>
      </c>
      <c r="P2124" s="37">
        <f>IF(I2124=0,0,H2124/I2124)</f>
        <v>0.8721804511278195</v>
      </c>
    </row>
    <row r="2125">
      <c r="A2125" s="24" t="str">
        <v>2025-11</v>
      </c>
      <c r="B2125" s="24" t="str">
        <v>비교 반영</v>
      </c>
      <c r="C2125" s="24" t="str">
        <v>화성시 만세구</v>
      </c>
      <c r="D2125" s="24" t="str">
        <v>다세대 매매</v>
      </c>
      <c r="E2125" s="26">
        <v>36</v>
      </c>
      <c r="F2125" s="26">
        <v>36</v>
      </c>
      <c r="G2125" s="26">
        <v>0</v>
      </c>
      <c r="H2125" s="26">
        <v>0</v>
      </c>
      <c r="I2125" s="26">
        <f>G2125+H2125</f>
        <v>0</v>
      </c>
      <c r="J2125" s="26">
        <f>SUM(F2125:H2125)</f>
        <v>36</v>
      </c>
      <c r="K2125" s="26">
        <f>E2125-J2125</f>
        <v>0</v>
      </c>
      <c r="L2125" s="27">
        <v>3958500000</v>
      </c>
      <c r="M2125" s="45">
        <v>2061.412</v>
      </c>
      <c r="N2125" s="27">
        <v>109958333</v>
      </c>
      <c r="O2125" s="27">
        <v>6348052</v>
      </c>
      <c r="P2125" s="37">
        <f>IF(I2125=0,0,H2125/I2125)</f>
        <v>0</v>
      </c>
    </row>
    <row r="2126">
      <c r="A2126" s="24" t="str">
        <v>2025-11</v>
      </c>
      <c r="B2126" s="24" t="str">
        <v>비교 반영</v>
      </c>
      <c r="C2126" s="24" t="str">
        <v>화성시 만세구</v>
      </c>
      <c r="D2126" s="24" t="str">
        <v>다세대 전월세</v>
      </c>
      <c r="E2126" s="26">
        <v>57</v>
      </c>
      <c r="F2126" s="26">
        <v>0</v>
      </c>
      <c r="G2126" s="26">
        <v>5</v>
      </c>
      <c r="H2126" s="26">
        <v>52</v>
      </c>
      <c r="I2126" s="26">
        <f>G2126+H2126</f>
        <v>57</v>
      </c>
      <c r="J2126" s="26">
        <f>SUM(F2126:H2126)</f>
        <v>57</v>
      </c>
      <c r="K2126" s="26">
        <f>E2126-J2126</f>
        <v>0</v>
      </c>
      <c r="L2126" s="27">
        <v>832500000</v>
      </c>
      <c r="M2126" s="45">
        <v>2530.477</v>
      </c>
      <c r="N2126" s="27">
        <v>14605263</v>
      </c>
      <c r="O2126" s="27">
        <v>1087568</v>
      </c>
      <c r="P2126" s="37">
        <f>IF(I2126=0,0,H2126/I2126)</f>
        <v>0.9122807017543859</v>
      </c>
    </row>
    <row r="2127">
      <c r="A2127" s="24" t="str">
        <v>2025-11</v>
      </c>
      <c r="B2127" s="24" t="str">
        <v>비교 반영</v>
      </c>
      <c r="C2127" s="24" t="str">
        <v>화성시 만세구</v>
      </c>
      <c r="D2127" s="24" t="str">
        <v>분양권</v>
      </c>
      <c r="E2127" s="26">
        <v>3</v>
      </c>
      <c r="F2127" s="26">
        <v>3</v>
      </c>
      <c r="G2127" s="26">
        <v>0</v>
      </c>
      <c r="H2127" s="26">
        <v>0</v>
      </c>
      <c r="I2127" s="26">
        <f>G2127+H2127</f>
        <v>0</v>
      </c>
      <c r="J2127" s="26">
        <f>SUM(F2127:H2127)</f>
        <v>3</v>
      </c>
      <c r="K2127" s="26">
        <f>E2127-J2127</f>
        <v>0</v>
      </c>
      <c r="L2127" s="27">
        <v>970400000</v>
      </c>
      <c r="M2127" s="45">
        <v>199.884</v>
      </c>
      <c r="N2127" s="27">
        <v>323466667</v>
      </c>
      <c r="O2127" s="27">
        <v>16048977</v>
      </c>
      <c r="P2127" s="37">
        <f>IF(I2127=0,0,H2127/I2127)</f>
        <v>0</v>
      </c>
    </row>
    <row r="2128">
      <c r="A2128" s="24" t="str">
        <v>2025-11</v>
      </c>
      <c r="B2128" s="24" t="str">
        <v>비교 반영</v>
      </c>
      <c r="C2128" s="24" t="str">
        <v>화성시 만세구</v>
      </c>
      <c r="D2128" s="24" t="str">
        <v>상가</v>
      </c>
      <c r="E2128" s="26">
        <v>26</v>
      </c>
      <c r="F2128" s="26">
        <v>26</v>
      </c>
      <c r="G2128" s="26">
        <v>0</v>
      </c>
      <c r="H2128" s="26">
        <v>0</v>
      </c>
      <c r="I2128" s="26">
        <f>G2128+H2128</f>
        <v>0</v>
      </c>
      <c r="J2128" s="26">
        <f>SUM(F2128:H2128)</f>
        <v>26</v>
      </c>
      <c r="K2128" s="26">
        <f>E2128-J2128</f>
        <v>0</v>
      </c>
      <c r="L2128" s="27">
        <v>13851010000</v>
      </c>
      <c r="M2128" s="45">
        <v>3796.6</v>
      </c>
      <c r="N2128" s="27">
        <v>532731154</v>
      </c>
      <c r="O2128" s="27">
        <v>12060386</v>
      </c>
      <c r="P2128" s="37">
        <f>IF(I2128=0,0,H2128/I2128)</f>
        <v>0</v>
      </c>
    </row>
    <row r="2129">
      <c r="A2129" s="24" t="str">
        <v>2025-11</v>
      </c>
      <c r="B2129" s="24" t="str">
        <v>비교 반영</v>
      </c>
      <c r="C2129" s="24" t="str">
        <v>화성시 만세구</v>
      </c>
      <c r="D2129" s="24" t="str">
        <v>아파트 매매</v>
      </c>
      <c r="E2129" s="26">
        <v>127</v>
      </c>
      <c r="F2129" s="26">
        <v>127</v>
      </c>
      <c r="G2129" s="26">
        <v>0</v>
      </c>
      <c r="H2129" s="26">
        <v>0</v>
      </c>
      <c r="I2129" s="26">
        <f>G2129+H2129</f>
        <v>0</v>
      </c>
      <c r="J2129" s="26">
        <f>SUM(F2129:H2129)</f>
        <v>127</v>
      </c>
      <c r="K2129" s="26">
        <f>E2129-J2129</f>
        <v>0</v>
      </c>
      <c r="L2129" s="27">
        <v>47057300000</v>
      </c>
      <c r="M2129" s="45">
        <v>9825.483</v>
      </c>
      <c r="N2129" s="27">
        <v>370529921</v>
      </c>
      <c r="O2129" s="27">
        <v>15832435</v>
      </c>
      <c r="P2129" s="37">
        <f>IF(I2129=0,0,H2129/I2129)</f>
        <v>0</v>
      </c>
    </row>
    <row r="2130">
      <c r="A2130" s="24" t="str">
        <v>2025-11</v>
      </c>
      <c r="B2130" s="24" t="str">
        <v>비교 반영</v>
      </c>
      <c r="C2130" s="24" t="str">
        <v>화성시 만세구</v>
      </c>
      <c r="D2130" s="24" t="str">
        <v>아파트 전월세</v>
      </c>
      <c r="E2130" s="26">
        <v>813</v>
      </c>
      <c r="F2130" s="26">
        <v>0</v>
      </c>
      <c r="G2130" s="26">
        <v>306</v>
      </c>
      <c r="H2130" s="26">
        <v>507</v>
      </c>
      <c r="I2130" s="26">
        <f>G2130+H2130</f>
        <v>813</v>
      </c>
      <c r="J2130" s="26">
        <f>SUM(F2130:H2130)</f>
        <v>813</v>
      </c>
      <c r="K2130" s="26">
        <f>E2130-J2130</f>
        <v>0</v>
      </c>
      <c r="L2130" s="27">
        <v>85846670000</v>
      </c>
      <c r="M2130" s="45">
        <v>48185.585</v>
      </c>
      <c r="N2130" s="27">
        <v>105592460</v>
      </c>
      <c r="O2130" s="27">
        <v>5889534</v>
      </c>
      <c r="P2130" s="37">
        <f>IF(I2130=0,0,H2130/I2130)</f>
        <v>0.6236162361623616</v>
      </c>
    </row>
    <row r="2131">
      <c r="A2131" s="24" t="str">
        <v>2025-11</v>
      </c>
      <c r="B2131" s="24" t="str">
        <v>비교 반영</v>
      </c>
      <c r="C2131" s="24" t="str">
        <v>화성시 만세구</v>
      </c>
      <c r="D2131" s="24" t="str">
        <v>오피스텔 매매</v>
      </c>
      <c r="E2131" s="26">
        <v>6</v>
      </c>
      <c r="F2131" s="26">
        <v>6</v>
      </c>
      <c r="G2131" s="26">
        <v>0</v>
      </c>
      <c r="H2131" s="26">
        <v>0</v>
      </c>
      <c r="I2131" s="26">
        <f>G2131+H2131</f>
        <v>0</v>
      </c>
      <c r="J2131" s="26">
        <f>SUM(F2131:H2131)</f>
        <v>6</v>
      </c>
      <c r="K2131" s="26">
        <f>E2131-J2131</f>
        <v>0</v>
      </c>
      <c r="L2131" s="27">
        <v>325000000</v>
      </c>
      <c r="M2131" s="45">
        <v>155.555</v>
      </c>
      <c r="N2131" s="27">
        <v>54166667</v>
      </c>
      <c r="O2131" s="27">
        <v>6906754</v>
      </c>
      <c r="P2131" s="37">
        <f>IF(I2131=0,0,H2131/I2131)</f>
        <v>0</v>
      </c>
    </row>
    <row r="2132">
      <c r="A2132" s="24" t="str">
        <v>2025-11</v>
      </c>
      <c r="B2132" s="24" t="str">
        <v>비교 반영</v>
      </c>
      <c r="C2132" s="24" t="str">
        <v>화성시 만세구</v>
      </c>
      <c r="D2132" s="24" t="str">
        <v>오피스텔 전월세</v>
      </c>
      <c r="E2132" s="26">
        <v>53</v>
      </c>
      <c r="F2132" s="26">
        <v>0</v>
      </c>
      <c r="G2132" s="26">
        <v>4</v>
      </c>
      <c r="H2132" s="26">
        <v>49</v>
      </c>
      <c r="I2132" s="26">
        <f>G2132+H2132</f>
        <v>53</v>
      </c>
      <c r="J2132" s="26">
        <f>SUM(F2132:H2132)</f>
        <v>53</v>
      </c>
      <c r="K2132" s="26">
        <f>E2132-J2132</f>
        <v>0</v>
      </c>
      <c r="L2132" s="27">
        <v>658000000</v>
      </c>
      <c r="M2132" s="45">
        <v>1558.12</v>
      </c>
      <c r="N2132" s="27">
        <v>12415094</v>
      </c>
      <c r="O2132" s="27">
        <v>1396046</v>
      </c>
      <c r="P2132" s="37">
        <f>IF(I2132=0,0,H2132/I2132)</f>
        <v>0.9245283018867925</v>
      </c>
    </row>
    <row r="2133">
      <c r="A2133" s="24" t="str">
        <v>2025-11</v>
      </c>
      <c r="B2133" s="24" t="str">
        <v>비교 반영</v>
      </c>
      <c r="C2133" s="24" t="str">
        <v>화성시 만세구</v>
      </c>
      <c r="D2133" s="24" t="str">
        <v>토지</v>
      </c>
      <c r="E2133" s="26">
        <v>612</v>
      </c>
      <c r="F2133" s="26">
        <v>612</v>
      </c>
      <c r="G2133" s="26">
        <v>0</v>
      </c>
      <c r="H2133" s="26">
        <v>0</v>
      </c>
      <c r="I2133" s="26">
        <f>G2133+H2133</f>
        <v>0</v>
      </c>
      <c r="J2133" s="26">
        <f>SUM(F2133:H2133)</f>
        <v>612</v>
      </c>
      <c r="K2133" s="26">
        <f>E2133-J2133</f>
        <v>0</v>
      </c>
      <c r="L2133" s="27">
        <v>86467220000</v>
      </c>
      <c r="M2133" s="45">
        <v>350123.08</v>
      </c>
      <c r="N2133" s="27">
        <v>141286307</v>
      </c>
      <c r="O2133" s="27">
        <v>816404</v>
      </c>
      <c r="P2133" s="37">
        <f>IF(I2133=0,0,H2133/I2133)</f>
        <v>0</v>
      </c>
    </row>
    <row r="2134">
      <c r="A2134" s="24" t="str">
        <v>2025-11</v>
      </c>
      <c r="B2134" s="24" t="str">
        <v>비교 반영</v>
      </c>
      <c r="C2134" s="24" t="str">
        <v>화성시 병점구</v>
      </c>
      <c r="D2134" s="24" t="str">
        <v>다가구 매매</v>
      </c>
      <c r="E2134" s="26">
        <v>3</v>
      </c>
      <c r="F2134" s="26">
        <v>3</v>
      </c>
      <c r="G2134" s="26">
        <v>0</v>
      </c>
      <c r="H2134" s="26">
        <v>0</v>
      </c>
      <c r="I2134" s="26">
        <f>G2134+H2134</f>
        <v>0</v>
      </c>
      <c r="J2134" s="26">
        <f>SUM(F2134:H2134)</f>
        <v>3</v>
      </c>
      <c r="K2134" s="26">
        <f>E2134-J2134</f>
        <v>0</v>
      </c>
      <c r="L2134" s="27">
        <v>5210000000</v>
      </c>
      <c r="M2134" s="45">
        <v>2049.11</v>
      </c>
      <c r="N2134" s="27">
        <v>1736666667</v>
      </c>
      <c r="O2134" s="27">
        <v>8405181</v>
      </c>
      <c r="P2134" s="37">
        <f>IF(I2134=0,0,H2134/I2134)</f>
        <v>0</v>
      </c>
    </row>
    <row r="2135">
      <c r="A2135" s="24" t="str">
        <v>2025-11</v>
      </c>
      <c r="B2135" s="24" t="str">
        <v>비교 반영</v>
      </c>
      <c r="C2135" s="24" t="str">
        <v>화성시 병점구</v>
      </c>
      <c r="D2135" s="24" t="str">
        <v>다가구 전월세</v>
      </c>
      <c r="E2135" s="26">
        <v>83</v>
      </c>
      <c r="F2135" s="26">
        <v>0</v>
      </c>
      <c r="G2135" s="26">
        <v>14</v>
      </c>
      <c r="H2135" s="26">
        <v>69</v>
      </c>
      <c r="I2135" s="26">
        <f>G2135+H2135</f>
        <v>83</v>
      </c>
      <c r="J2135" s="26">
        <f>SUM(F2135:H2135)</f>
        <v>83</v>
      </c>
      <c r="K2135" s="26">
        <f>E2135-J2135</f>
        <v>0</v>
      </c>
      <c r="L2135" s="27">
        <v>1975500000</v>
      </c>
      <c r="M2135" s="45">
        <v>2789.17</v>
      </c>
      <c r="N2135" s="27">
        <v>23801205</v>
      </c>
      <c r="O2135" s="27">
        <v>2341406</v>
      </c>
      <c r="P2135" s="37">
        <f>IF(I2135=0,0,H2135/I2135)</f>
        <v>0.8313253012048193</v>
      </c>
    </row>
    <row r="2136">
      <c r="A2136" s="24" t="str">
        <v>2025-11</v>
      </c>
      <c r="B2136" s="24" t="str">
        <v>비교 반영</v>
      </c>
      <c r="C2136" s="24" t="str">
        <v>화성시 병점구</v>
      </c>
      <c r="D2136" s="24" t="str">
        <v>다세대 매매</v>
      </c>
      <c r="E2136" s="26">
        <v>8</v>
      </c>
      <c r="F2136" s="26">
        <v>8</v>
      </c>
      <c r="G2136" s="26">
        <v>0</v>
      </c>
      <c r="H2136" s="26">
        <v>0</v>
      </c>
      <c r="I2136" s="26">
        <f>G2136+H2136</f>
        <v>0</v>
      </c>
      <c r="J2136" s="26">
        <f>SUM(F2136:H2136)</f>
        <v>8</v>
      </c>
      <c r="K2136" s="26">
        <f>E2136-J2136</f>
        <v>0</v>
      </c>
      <c r="L2136" s="27">
        <v>627000000</v>
      </c>
      <c r="M2136" s="45">
        <v>406.815</v>
      </c>
      <c r="N2136" s="27">
        <v>78375000</v>
      </c>
      <c r="O2136" s="27">
        <v>5095012</v>
      </c>
      <c r="P2136" s="37">
        <f>IF(I2136=0,0,H2136/I2136)</f>
        <v>0</v>
      </c>
    </row>
    <row r="2137">
      <c r="A2137" s="24" t="str">
        <v>2025-11</v>
      </c>
      <c r="B2137" s="24" t="str">
        <v>비교 반영</v>
      </c>
      <c r="C2137" s="24" t="str">
        <v>화성시 병점구</v>
      </c>
      <c r="D2137" s="24" t="str">
        <v>다세대 전월세</v>
      </c>
      <c r="E2137" s="26">
        <v>116</v>
      </c>
      <c r="F2137" s="26">
        <v>0</v>
      </c>
      <c r="G2137" s="26">
        <v>33</v>
      </c>
      <c r="H2137" s="26">
        <v>83</v>
      </c>
      <c r="I2137" s="26">
        <f>G2137+H2137</f>
        <v>116</v>
      </c>
      <c r="J2137" s="26">
        <f>SUM(F2137:H2137)</f>
        <v>116</v>
      </c>
      <c r="K2137" s="26">
        <f>E2137-J2137</f>
        <v>0</v>
      </c>
      <c r="L2137" s="27">
        <v>5159600000</v>
      </c>
      <c r="M2137" s="45">
        <v>3198.544</v>
      </c>
      <c r="N2137" s="27">
        <v>44479310</v>
      </c>
      <c r="O2137" s="27">
        <v>5332591</v>
      </c>
      <c r="P2137" s="37">
        <f>IF(I2137=0,0,H2137/I2137)</f>
        <v>0.7155172413793104</v>
      </c>
    </row>
    <row r="2138">
      <c r="A2138" s="24" t="str">
        <v>2025-11</v>
      </c>
      <c r="B2138" s="24" t="str">
        <v>비교 반영</v>
      </c>
      <c r="C2138" s="24" t="str">
        <v>화성시 병점구</v>
      </c>
      <c r="D2138" s="24" t="str">
        <v>상가</v>
      </c>
      <c r="E2138" s="26">
        <v>9</v>
      </c>
      <c r="F2138" s="26">
        <v>9</v>
      </c>
      <c r="G2138" s="26">
        <v>0</v>
      </c>
      <c r="H2138" s="26">
        <v>0</v>
      </c>
      <c r="I2138" s="26">
        <f>G2138+H2138</f>
        <v>0</v>
      </c>
      <c r="J2138" s="26">
        <f>SUM(F2138:H2138)</f>
        <v>9</v>
      </c>
      <c r="K2138" s="26">
        <f>E2138-J2138</f>
        <v>0</v>
      </c>
      <c r="L2138" s="27">
        <v>5887900000</v>
      </c>
      <c r="M2138" s="45">
        <v>1848.99</v>
      </c>
      <c r="N2138" s="27">
        <v>654211111</v>
      </c>
      <c r="O2138" s="27">
        <v>10526899</v>
      </c>
      <c r="P2138" s="37">
        <f>IF(I2138=0,0,H2138/I2138)</f>
        <v>0</v>
      </c>
    </row>
    <row r="2139">
      <c r="A2139" s="24" t="str">
        <v>2025-11</v>
      </c>
      <c r="B2139" s="24" t="str">
        <v>비교 반영</v>
      </c>
      <c r="C2139" s="24" t="str">
        <v>화성시 병점구</v>
      </c>
      <c r="D2139" s="24" t="str">
        <v>아파트 매매</v>
      </c>
      <c r="E2139" s="26">
        <v>257</v>
      </c>
      <c r="F2139" s="26">
        <v>257</v>
      </c>
      <c r="G2139" s="26">
        <v>0</v>
      </c>
      <c r="H2139" s="26">
        <v>0</v>
      </c>
      <c r="I2139" s="26">
        <f>G2139+H2139</f>
        <v>0</v>
      </c>
      <c r="J2139" s="26">
        <f>SUM(F2139:H2139)</f>
        <v>257</v>
      </c>
      <c r="K2139" s="26">
        <f>E2139-J2139</f>
        <v>0</v>
      </c>
      <c r="L2139" s="27">
        <v>128021900000</v>
      </c>
      <c r="M2139" s="45">
        <v>20028.205</v>
      </c>
      <c r="N2139" s="27">
        <v>498139689</v>
      </c>
      <c r="O2139" s="27">
        <v>21130844</v>
      </c>
      <c r="P2139" s="37">
        <f>IF(I2139=0,0,H2139/I2139)</f>
        <v>0</v>
      </c>
    </row>
    <row r="2140">
      <c r="A2140" s="24" t="str">
        <v>2025-11</v>
      </c>
      <c r="B2140" s="24" t="str">
        <v>비교 반영</v>
      </c>
      <c r="C2140" s="24" t="str">
        <v>화성시 병점구</v>
      </c>
      <c r="D2140" s="24" t="str">
        <v>아파트 전월세</v>
      </c>
      <c r="E2140" s="26">
        <v>408</v>
      </c>
      <c r="F2140" s="26">
        <v>0</v>
      </c>
      <c r="G2140" s="26">
        <v>159</v>
      </c>
      <c r="H2140" s="26">
        <v>249</v>
      </c>
      <c r="I2140" s="26">
        <f>G2140+H2140</f>
        <v>408</v>
      </c>
      <c r="J2140" s="26">
        <f>SUM(F2140:H2140)</f>
        <v>408</v>
      </c>
      <c r="K2140" s="26">
        <f>E2140-J2140</f>
        <v>0</v>
      </c>
      <c r="L2140" s="27">
        <v>63942770000</v>
      </c>
      <c r="M2140" s="45">
        <v>28154.165</v>
      </c>
      <c r="N2140" s="27">
        <v>156722475</v>
      </c>
      <c r="O2140" s="27">
        <v>7507985</v>
      </c>
      <c r="P2140" s="37">
        <f>IF(I2140=0,0,H2140/I2140)</f>
        <v>0.6102941176470589</v>
      </c>
    </row>
    <row r="2141">
      <c r="A2141" s="24" t="str">
        <v>2025-11</v>
      </c>
      <c r="B2141" s="24" t="str">
        <v>비교 반영</v>
      </c>
      <c r="C2141" s="24" t="str">
        <v>화성시 병점구</v>
      </c>
      <c r="D2141" s="24" t="str">
        <v>오피스텔 매매</v>
      </c>
      <c r="E2141" s="26">
        <v>5</v>
      </c>
      <c r="F2141" s="26">
        <v>5</v>
      </c>
      <c r="G2141" s="26">
        <v>0</v>
      </c>
      <c r="H2141" s="26">
        <v>0</v>
      </c>
      <c r="I2141" s="26">
        <f>G2141+H2141</f>
        <v>0</v>
      </c>
      <c r="J2141" s="26">
        <f>SUM(F2141:H2141)</f>
        <v>5</v>
      </c>
      <c r="K2141" s="26">
        <f>E2141-J2141</f>
        <v>0</v>
      </c>
      <c r="L2141" s="27">
        <v>403500000</v>
      </c>
      <c r="M2141" s="45">
        <v>129.719</v>
      </c>
      <c r="N2141" s="27">
        <v>80700000</v>
      </c>
      <c r="O2141" s="27">
        <v>10282875</v>
      </c>
      <c r="P2141" s="37">
        <f>IF(I2141=0,0,H2141/I2141)</f>
        <v>0</v>
      </c>
    </row>
    <row r="2142">
      <c r="A2142" s="24" t="str">
        <v>2025-11</v>
      </c>
      <c r="B2142" s="24" t="str">
        <v>비교 반영</v>
      </c>
      <c r="C2142" s="24" t="str">
        <v>화성시 병점구</v>
      </c>
      <c r="D2142" s="24" t="str">
        <v>오피스텔 전월세</v>
      </c>
      <c r="E2142" s="26">
        <v>62</v>
      </c>
      <c r="F2142" s="26">
        <v>0</v>
      </c>
      <c r="G2142" s="26">
        <v>12</v>
      </c>
      <c r="H2142" s="26">
        <v>50</v>
      </c>
      <c r="I2142" s="26">
        <f>G2142+H2142</f>
        <v>62</v>
      </c>
      <c r="J2142" s="26">
        <f>SUM(F2142:H2142)</f>
        <v>62</v>
      </c>
      <c r="K2142" s="26">
        <f>E2142-J2142</f>
        <v>0</v>
      </c>
      <c r="L2142" s="27">
        <v>4163800000</v>
      </c>
      <c r="M2142" s="45">
        <v>1859.07</v>
      </c>
      <c r="N2142" s="27">
        <v>67158065</v>
      </c>
      <c r="O2142" s="27">
        <v>7404039</v>
      </c>
      <c r="P2142" s="37">
        <f>IF(I2142=0,0,H2142/I2142)</f>
        <v>0.8064516129032258</v>
      </c>
    </row>
    <row r="2143">
      <c r="A2143" s="24" t="str">
        <v>2025-11</v>
      </c>
      <c r="B2143" s="24" t="str">
        <v>비교 반영</v>
      </c>
      <c r="C2143" s="24" t="str">
        <v>화성시 병점구</v>
      </c>
      <c r="D2143" s="24" t="str">
        <v>토지</v>
      </c>
      <c r="E2143" s="26">
        <v>9</v>
      </c>
      <c r="F2143" s="26">
        <v>9</v>
      </c>
      <c r="G2143" s="26">
        <v>0</v>
      </c>
      <c r="H2143" s="26">
        <v>0</v>
      </c>
      <c r="I2143" s="26">
        <f>G2143+H2143</f>
        <v>0</v>
      </c>
      <c r="J2143" s="26">
        <f>SUM(F2143:H2143)</f>
        <v>9</v>
      </c>
      <c r="K2143" s="26">
        <f>E2143-J2143</f>
        <v>0</v>
      </c>
      <c r="L2143" s="27">
        <v>10680080000</v>
      </c>
      <c r="M2143" s="45">
        <v>17377.2</v>
      </c>
      <c r="N2143" s="27">
        <v>1186675556</v>
      </c>
      <c r="O2143" s="27">
        <v>2031746</v>
      </c>
      <c r="P2143" s="37">
        <f>IF(I2143=0,0,H2143/I2143)</f>
        <v>0</v>
      </c>
    </row>
    <row r="2144">
      <c r="A2144" s="24" t="str">
        <v>2025-11</v>
      </c>
      <c r="B2144" s="24" t="str">
        <v>비교 반영</v>
      </c>
      <c r="C2144" s="24" t="str">
        <v>화성시 효행구</v>
      </c>
      <c r="D2144" s="24" t="str">
        <v>공장창고</v>
      </c>
      <c r="E2144" s="26">
        <v>3</v>
      </c>
      <c r="F2144" s="26">
        <v>3</v>
      </c>
      <c r="G2144" s="26">
        <v>0</v>
      </c>
      <c r="H2144" s="26">
        <v>0</v>
      </c>
      <c r="I2144" s="26">
        <f>G2144+H2144</f>
        <v>0</v>
      </c>
      <c r="J2144" s="26">
        <f>SUM(F2144:H2144)</f>
        <v>3</v>
      </c>
      <c r="K2144" s="26">
        <f>E2144-J2144</f>
        <v>0</v>
      </c>
      <c r="L2144" s="27">
        <v>3511140000</v>
      </c>
      <c r="M2144" s="45">
        <v>1398.63</v>
      </c>
      <c r="N2144" s="27">
        <v>1170380000</v>
      </c>
      <c r="O2144" s="27">
        <v>8298888</v>
      </c>
      <c r="P2144" s="37">
        <f>IF(I2144=0,0,H2144/I2144)</f>
        <v>0</v>
      </c>
    </row>
    <row r="2145">
      <c r="A2145" s="24" t="str">
        <v>2025-11</v>
      </c>
      <c r="B2145" s="24" t="str">
        <v>비교 반영</v>
      </c>
      <c r="C2145" s="24" t="str">
        <v>화성시 효행구</v>
      </c>
      <c r="D2145" s="24" t="str">
        <v>다가구 매매</v>
      </c>
      <c r="E2145" s="26">
        <v>1</v>
      </c>
      <c r="F2145" s="26">
        <v>1</v>
      </c>
      <c r="G2145" s="26">
        <v>0</v>
      </c>
      <c r="H2145" s="26">
        <v>0</v>
      </c>
      <c r="I2145" s="26">
        <f>G2145+H2145</f>
        <v>0</v>
      </c>
      <c r="J2145" s="26">
        <f>SUM(F2145:H2145)</f>
        <v>1</v>
      </c>
      <c r="K2145" s="26">
        <f>E2145-J2145</f>
        <v>0</v>
      </c>
      <c r="L2145" s="27">
        <v>970000000</v>
      </c>
      <c r="M2145" s="45">
        <v>299.21</v>
      </c>
      <c r="N2145" s="27">
        <v>970000000</v>
      </c>
      <c r="O2145" s="27">
        <v>10716926</v>
      </c>
      <c r="P2145" s="37">
        <f>IF(I2145=0,0,H2145/I2145)</f>
        <v>0</v>
      </c>
    </row>
    <row r="2146">
      <c r="A2146" s="24" t="str">
        <v>2025-11</v>
      </c>
      <c r="B2146" s="24" t="str">
        <v>비교 반영</v>
      </c>
      <c r="C2146" s="24" t="str">
        <v>화성시 효행구</v>
      </c>
      <c r="D2146" s="24" t="str">
        <v>다가구 전월세</v>
      </c>
      <c r="E2146" s="26">
        <v>77</v>
      </c>
      <c r="F2146" s="26">
        <v>0</v>
      </c>
      <c r="G2146" s="26">
        <v>20</v>
      </c>
      <c r="H2146" s="26">
        <v>57</v>
      </c>
      <c r="I2146" s="26">
        <f>G2146+H2146</f>
        <v>77</v>
      </c>
      <c r="J2146" s="26">
        <f>SUM(F2146:H2146)</f>
        <v>77</v>
      </c>
      <c r="K2146" s="26">
        <f>E2146-J2146</f>
        <v>0</v>
      </c>
      <c r="L2146" s="27">
        <v>2831000000</v>
      </c>
      <c r="M2146" s="45">
        <v>3386.899</v>
      </c>
      <c r="N2146" s="27">
        <v>36766234</v>
      </c>
      <c r="O2146" s="27">
        <v>2763199</v>
      </c>
      <c r="P2146" s="37">
        <f>IF(I2146=0,0,H2146/I2146)</f>
        <v>0.7402597402597403</v>
      </c>
    </row>
    <row r="2147">
      <c r="A2147" s="24" t="str">
        <v>2025-11</v>
      </c>
      <c r="B2147" s="24" t="str">
        <v>비교 반영</v>
      </c>
      <c r="C2147" s="24" t="str">
        <v>화성시 효행구</v>
      </c>
      <c r="D2147" s="24" t="str">
        <v>다세대 매매</v>
      </c>
      <c r="E2147" s="26">
        <v>40</v>
      </c>
      <c r="F2147" s="26">
        <v>40</v>
      </c>
      <c r="G2147" s="26">
        <v>0</v>
      </c>
      <c r="H2147" s="26">
        <v>0</v>
      </c>
      <c r="I2147" s="26">
        <f>G2147+H2147</f>
        <v>0</v>
      </c>
      <c r="J2147" s="26">
        <f>SUM(F2147:H2147)</f>
        <v>40</v>
      </c>
      <c r="K2147" s="26">
        <f>E2147-J2147</f>
        <v>0</v>
      </c>
      <c r="L2147" s="27">
        <v>4109000000</v>
      </c>
      <c r="M2147" s="45">
        <v>1618.247</v>
      </c>
      <c r="N2147" s="27">
        <v>102725000</v>
      </c>
      <c r="O2147" s="27">
        <v>8393941</v>
      </c>
      <c r="P2147" s="37">
        <f>IF(I2147=0,0,H2147/I2147)</f>
        <v>0</v>
      </c>
    </row>
    <row r="2148">
      <c r="A2148" s="24" t="str">
        <v>2025-11</v>
      </c>
      <c r="B2148" s="24" t="str">
        <v>비교 반영</v>
      </c>
      <c r="C2148" s="24" t="str">
        <v>화성시 효행구</v>
      </c>
      <c r="D2148" s="24" t="str">
        <v>다세대 전월세</v>
      </c>
      <c r="E2148" s="26">
        <v>41</v>
      </c>
      <c r="F2148" s="26">
        <v>0</v>
      </c>
      <c r="G2148" s="26">
        <v>10</v>
      </c>
      <c r="H2148" s="26">
        <v>31</v>
      </c>
      <c r="I2148" s="26">
        <f>G2148+H2148</f>
        <v>41</v>
      </c>
      <c r="J2148" s="26">
        <f>SUM(F2148:H2148)</f>
        <v>41</v>
      </c>
      <c r="K2148" s="26">
        <f>E2148-J2148</f>
        <v>0</v>
      </c>
      <c r="L2148" s="27">
        <v>1380580000</v>
      </c>
      <c r="M2148" s="45">
        <v>1612.005</v>
      </c>
      <c r="N2148" s="27">
        <v>33672683</v>
      </c>
      <c r="O2148" s="27">
        <v>2831195</v>
      </c>
      <c r="P2148" s="37">
        <f>IF(I2148=0,0,H2148/I2148)</f>
        <v>0.7560975609756098</v>
      </c>
    </row>
    <row r="2149">
      <c r="A2149" s="24" t="str">
        <v>2025-11</v>
      </c>
      <c r="B2149" s="24" t="str">
        <v>비교 반영</v>
      </c>
      <c r="C2149" s="24" t="str">
        <v>화성시 효행구</v>
      </c>
      <c r="D2149" s="24" t="str">
        <v>분양권</v>
      </c>
      <c r="E2149" s="26">
        <v>12</v>
      </c>
      <c r="F2149" s="26">
        <v>12</v>
      </c>
      <c r="G2149" s="26">
        <v>0</v>
      </c>
      <c r="H2149" s="26">
        <v>0</v>
      </c>
      <c r="I2149" s="26">
        <f>G2149+H2149</f>
        <v>0</v>
      </c>
      <c r="J2149" s="26">
        <f>SUM(F2149:H2149)</f>
        <v>12</v>
      </c>
      <c r="K2149" s="26">
        <f>E2149-J2149</f>
        <v>0</v>
      </c>
      <c r="L2149" s="27">
        <v>6475360000</v>
      </c>
      <c r="M2149" s="45">
        <v>1003.634</v>
      </c>
      <c r="N2149" s="27">
        <v>539613333</v>
      </c>
      <c r="O2149" s="27">
        <v>21328640</v>
      </c>
      <c r="P2149" s="37">
        <f>IF(I2149=0,0,H2149/I2149)</f>
        <v>0</v>
      </c>
    </row>
    <row r="2150">
      <c r="A2150" s="24" t="str">
        <v>2025-11</v>
      </c>
      <c r="B2150" s="24" t="str">
        <v>비교 반영</v>
      </c>
      <c r="C2150" s="24" t="str">
        <v>화성시 효행구</v>
      </c>
      <c r="D2150" s="24" t="str">
        <v>상가</v>
      </c>
      <c r="E2150" s="26">
        <v>14</v>
      </c>
      <c r="F2150" s="26">
        <v>14</v>
      </c>
      <c r="G2150" s="26">
        <v>0</v>
      </c>
      <c r="H2150" s="26">
        <v>0</v>
      </c>
      <c r="I2150" s="26">
        <f>G2150+H2150</f>
        <v>0</v>
      </c>
      <c r="J2150" s="26">
        <f>SUM(F2150:H2150)</f>
        <v>14</v>
      </c>
      <c r="K2150" s="26">
        <f>E2150-J2150</f>
        <v>0</v>
      </c>
      <c r="L2150" s="27">
        <v>13994830000</v>
      </c>
      <c r="M2150" s="45">
        <v>5065.54</v>
      </c>
      <c r="N2150" s="27">
        <v>999630714</v>
      </c>
      <c r="O2150" s="27">
        <v>9133064</v>
      </c>
      <c r="P2150" s="37">
        <f>IF(I2150=0,0,H2150/I2150)</f>
        <v>0</v>
      </c>
    </row>
    <row r="2151">
      <c r="A2151" s="24" t="str">
        <v>2025-11</v>
      </c>
      <c r="B2151" s="24" t="str">
        <v>비교 반영</v>
      </c>
      <c r="C2151" s="24" t="str">
        <v>화성시 효행구</v>
      </c>
      <c r="D2151" s="24" t="str">
        <v>아파트 매매</v>
      </c>
      <c r="E2151" s="26">
        <v>143</v>
      </c>
      <c r="F2151" s="26">
        <v>143</v>
      </c>
      <c r="G2151" s="26">
        <v>0</v>
      </c>
      <c r="H2151" s="26">
        <v>0</v>
      </c>
      <c r="I2151" s="26">
        <f>G2151+H2151</f>
        <v>0</v>
      </c>
      <c r="J2151" s="26">
        <f>SUM(F2151:H2151)</f>
        <v>143</v>
      </c>
      <c r="K2151" s="26">
        <f>E2151-J2151</f>
        <v>0</v>
      </c>
      <c r="L2151" s="27">
        <v>53009030000</v>
      </c>
      <c r="M2151" s="45">
        <v>10889.336</v>
      </c>
      <c r="N2151" s="27">
        <v>370692517</v>
      </c>
      <c r="O2151" s="27">
        <v>16092483</v>
      </c>
      <c r="P2151" s="37">
        <f>IF(I2151=0,0,H2151/I2151)</f>
        <v>0</v>
      </c>
    </row>
    <row r="2152">
      <c r="A2152" s="24" t="str">
        <v>2025-11</v>
      </c>
      <c r="B2152" s="24" t="str">
        <v>비교 반영</v>
      </c>
      <c r="C2152" s="24" t="str">
        <v>화성시 효행구</v>
      </c>
      <c r="D2152" s="24" t="str">
        <v>아파트 전월세</v>
      </c>
      <c r="E2152" s="26">
        <v>477</v>
      </c>
      <c r="F2152" s="26">
        <v>0</v>
      </c>
      <c r="G2152" s="26">
        <v>95</v>
      </c>
      <c r="H2152" s="26">
        <v>382</v>
      </c>
      <c r="I2152" s="26">
        <f>G2152+H2152</f>
        <v>477</v>
      </c>
      <c r="J2152" s="26">
        <f>SUM(F2152:H2152)</f>
        <v>477</v>
      </c>
      <c r="K2152" s="26">
        <f>E2152-J2152</f>
        <v>0</v>
      </c>
      <c r="L2152" s="27">
        <v>36613310000</v>
      </c>
      <c r="M2152" s="45">
        <v>25459.9</v>
      </c>
      <c r="N2152" s="27">
        <v>76757463</v>
      </c>
      <c r="O2152" s="27">
        <v>4753975</v>
      </c>
      <c r="P2152" s="37">
        <f>IF(I2152=0,0,H2152/I2152)</f>
        <v>0.80083857442348</v>
      </c>
    </row>
    <row r="2153">
      <c r="A2153" s="24" t="str">
        <v>2025-11</v>
      </c>
      <c r="B2153" s="24" t="str">
        <v>비교 반영</v>
      </c>
      <c r="C2153" s="24" t="str">
        <v>화성시 효행구</v>
      </c>
      <c r="D2153" s="24" t="str">
        <v>오피스텔 매매</v>
      </c>
      <c r="E2153" s="26">
        <v>2</v>
      </c>
      <c r="F2153" s="26">
        <v>2</v>
      </c>
      <c r="G2153" s="26">
        <v>0</v>
      </c>
      <c r="H2153" s="26">
        <v>0</v>
      </c>
      <c r="I2153" s="26">
        <f>G2153+H2153</f>
        <v>0</v>
      </c>
      <c r="J2153" s="26">
        <f>SUM(F2153:H2153)</f>
        <v>2</v>
      </c>
      <c r="K2153" s="26">
        <f>E2153-J2153</f>
        <v>0</v>
      </c>
      <c r="L2153" s="27">
        <v>160000000</v>
      </c>
      <c r="M2153" s="45">
        <v>41.5</v>
      </c>
      <c r="N2153" s="27">
        <v>80000000</v>
      </c>
      <c r="O2153" s="27">
        <v>12745195</v>
      </c>
      <c r="P2153" s="37">
        <f>IF(I2153=0,0,H2153/I2153)</f>
        <v>0</v>
      </c>
    </row>
    <row r="2154">
      <c r="A2154" s="24" t="str">
        <v>2025-11</v>
      </c>
      <c r="B2154" s="24" t="str">
        <v>비교 반영</v>
      </c>
      <c r="C2154" s="24" t="str">
        <v>화성시 효행구</v>
      </c>
      <c r="D2154" s="24" t="str">
        <v>오피스텔 전월세</v>
      </c>
      <c r="E2154" s="26">
        <v>66</v>
      </c>
      <c r="F2154" s="26">
        <v>0</v>
      </c>
      <c r="G2154" s="26">
        <v>12</v>
      </c>
      <c r="H2154" s="26">
        <v>54</v>
      </c>
      <c r="I2154" s="26">
        <f>G2154+H2154</f>
        <v>66</v>
      </c>
      <c r="J2154" s="26">
        <f>SUM(F2154:H2154)</f>
        <v>66</v>
      </c>
      <c r="K2154" s="26">
        <f>E2154-J2154</f>
        <v>0</v>
      </c>
      <c r="L2154" s="27">
        <v>1677260000</v>
      </c>
      <c r="M2154" s="45">
        <v>3401.97</v>
      </c>
      <c r="N2154" s="27">
        <v>25413030</v>
      </c>
      <c r="O2154" s="27">
        <v>1629838</v>
      </c>
      <c r="P2154" s="37">
        <f>IF(I2154=0,0,H2154/I2154)</f>
        <v>0.8181818181818182</v>
      </c>
    </row>
    <row r="2155">
      <c r="A2155" s="24" t="str">
        <v>2025-11</v>
      </c>
      <c r="B2155" s="24" t="str">
        <v>비교 반영</v>
      </c>
      <c r="C2155" s="24" t="str">
        <v>화성시 효행구</v>
      </c>
      <c r="D2155" s="24" t="str">
        <v>토지</v>
      </c>
      <c r="E2155" s="26">
        <v>151</v>
      </c>
      <c r="F2155" s="26">
        <v>151</v>
      </c>
      <c r="G2155" s="26">
        <v>0</v>
      </c>
      <c r="H2155" s="26">
        <v>0</v>
      </c>
      <c r="I2155" s="26">
        <f>G2155+H2155</f>
        <v>0</v>
      </c>
      <c r="J2155" s="26">
        <f>SUM(F2155:H2155)</f>
        <v>151</v>
      </c>
      <c r="K2155" s="26">
        <f>E2155-J2155</f>
        <v>0</v>
      </c>
      <c r="L2155" s="27">
        <v>22105420000</v>
      </c>
      <c r="M2155" s="45">
        <v>72911.71</v>
      </c>
      <c r="N2155" s="27">
        <v>146393510</v>
      </c>
      <c r="O2155" s="27">
        <v>1002250</v>
      </c>
      <c r="P2155" s="37">
        <f>IF(I2155=0,0,H2155/I2155)</f>
        <v>0</v>
      </c>
    </row>
    <row r="2156">
      <c r="A2156" s="24" t="str">
        <v>2025-12</v>
      </c>
      <c r="B2156" s="24" t="str">
        <v>비교 반영</v>
      </c>
      <c r="C2156" s="24" t="str">
        <v>가평군</v>
      </c>
      <c r="D2156" s="24" t="str">
        <v>다가구 매매</v>
      </c>
      <c r="E2156" s="26">
        <v>19</v>
      </c>
      <c r="F2156" s="26">
        <v>19</v>
      </c>
      <c r="G2156" s="26">
        <v>0</v>
      </c>
      <c r="H2156" s="26">
        <v>0</v>
      </c>
      <c r="I2156" s="26">
        <f>G2156+H2156</f>
        <v>0</v>
      </c>
      <c r="J2156" s="26">
        <f>SUM(F2156:H2156)</f>
        <v>19</v>
      </c>
      <c r="K2156" s="26">
        <f>E2156-J2156</f>
        <v>0</v>
      </c>
      <c r="L2156" s="27">
        <v>4177450000</v>
      </c>
      <c r="M2156" s="45">
        <v>2634.14</v>
      </c>
      <c r="N2156" s="27">
        <v>219865789</v>
      </c>
      <c r="O2156" s="27">
        <v>5242603</v>
      </c>
      <c r="P2156" s="37">
        <f>IF(I2156=0,0,H2156/I2156)</f>
        <v>0</v>
      </c>
    </row>
    <row r="2157">
      <c r="A2157" s="24" t="str">
        <v>2025-12</v>
      </c>
      <c r="B2157" s="24" t="str">
        <v>비교 반영</v>
      </c>
      <c r="C2157" s="24" t="str">
        <v>가평군</v>
      </c>
      <c r="D2157" s="24" t="str">
        <v>다가구 전월세</v>
      </c>
      <c r="E2157" s="26">
        <v>31</v>
      </c>
      <c r="F2157" s="26">
        <v>0</v>
      </c>
      <c r="G2157" s="26">
        <v>5</v>
      </c>
      <c r="H2157" s="26">
        <v>26</v>
      </c>
      <c r="I2157" s="26">
        <f>G2157+H2157</f>
        <v>31</v>
      </c>
      <c r="J2157" s="26">
        <f>SUM(F2157:H2157)</f>
        <v>31</v>
      </c>
      <c r="K2157" s="26">
        <f>E2157-J2157</f>
        <v>0</v>
      </c>
      <c r="L2157" s="27">
        <v>708000000</v>
      </c>
      <c r="M2157" s="45">
        <v>2023.98</v>
      </c>
      <c r="N2157" s="27">
        <v>22838710</v>
      </c>
      <c r="O2157" s="27">
        <v>1156383</v>
      </c>
      <c r="P2157" s="37">
        <f>IF(I2157=0,0,H2157/I2157)</f>
        <v>0.8387096774193549</v>
      </c>
    </row>
    <row r="2158">
      <c r="A2158" s="24" t="str">
        <v>2025-12</v>
      </c>
      <c r="B2158" s="24" t="str">
        <v>비교 반영</v>
      </c>
      <c r="C2158" s="24" t="str">
        <v>가평군</v>
      </c>
      <c r="D2158" s="24" t="str">
        <v>다세대 매매</v>
      </c>
      <c r="E2158" s="26">
        <v>21</v>
      </c>
      <c r="F2158" s="26">
        <v>21</v>
      </c>
      <c r="G2158" s="26">
        <v>0</v>
      </c>
      <c r="H2158" s="26">
        <v>0</v>
      </c>
      <c r="I2158" s="26">
        <f>G2158+H2158</f>
        <v>0</v>
      </c>
      <c r="J2158" s="26">
        <f>SUM(F2158:H2158)</f>
        <v>21</v>
      </c>
      <c r="K2158" s="26">
        <f>E2158-J2158</f>
        <v>0</v>
      </c>
      <c r="L2158" s="27">
        <v>3322930000</v>
      </c>
      <c r="M2158" s="45">
        <v>1264.713</v>
      </c>
      <c r="N2158" s="27">
        <v>158234762</v>
      </c>
      <c r="O2158" s="27">
        <v>8685680</v>
      </c>
      <c r="P2158" s="37">
        <f>IF(I2158=0,0,H2158/I2158)</f>
        <v>0</v>
      </c>
    </row>
    <row r="2159">
      <c r="A2159" s="24" t="str">
        <v>2025-12</v>
      </c>
      <c r="B2159" s="24" t="str">
        <v>비교 반영</v>
      </c>
      <c r="C2159" s="24" t="str">
        <v>가평군</v>
      </c>
      <c r="D2159" s="24" t="str">
        <v>다세대 전월세</v>
      </c>
      <c r="E2159" s="26">
        <v>60</v>
      </c>
      <c r="F2159" s="26">
        <v>0</v>
      </c>
      <c r="G2159" s="26">
        <v>18</v>
      </c>
      <c r="H2159" s="26">
        <v>42</v>
      </c>
      <c r="I2159" s="26">
        <f>G2159+H2159</f>
        <v>60</v>
      </c>
      <c r="J2159" s="26">
        <f>SUM(F2159:H2159)</f>
        <v>60</v>
      </c>
      <c r="K2159" s="26">
        <f>E2159-J2159</f>
        <v>0</v>
      </c>
      <c r="L2159" s="27">
        <v>1984370000</v>
      </c>
      <c r="M2159" s="45">
        <v>3157.809</v>
      </c>
      <c r="N2159" s="27">
        <v>33072833</v>
      </c>
      <c r="O2159" s="27">
        <v>2077358</v>
      </c>
      <c r="P2159" s="37">
        <f>IF(I2159=0,0,H2159/I2159)</f>
        <v>0.7</v>
      </c>
    </row>
    <row r="2160">
      <c r="A2160" s="24" t="str">
        <v>2025-12</v>
      </c>
      <c r="B2160" s="24" t="str">
        <v>비교 반영</v>
      </c>
      <c r="C2160" s="24" t="str">
        <v>가평군</v>
      </c>
      <c r="D2160" s="24" t="str">
        <v>분양권</v>
      </c>
      <c r="E2160" s="26">
        <v>2</v>
      </c>
      <c r="F2160" s="26">
        <v>2</v>
      </c>
      <c r="G2160" s="26">
        <v>0</v>
      </c>
      <c r="H2160" s="26">
        <v>0</v>
      </c>
      <c r="I2160" s="26">
        <f>G2160+H2160</f>
        <v>0</v>
      </c>
      <c r="J2160" s="26">
        <f>SUM(F2160:H2160)</f>
        <v>2</v>
      </c>
      <c r="K2160" s="26">
        <f>E2160-J2160</f>
        <v>0</v>
      </c>
      <c r="L2160" s="27">
        <v>774620000</v>
      </c>
      <c r="M2160" s="45">
        <v>144.689</v>
      </c>
      <c r="N2160" s="27">
        <v>387310000</v>
      </c>
      <c r="O2160" s="27">
        <v>17698147</v>
      </c>
      <c r="P2160" s="37">
        <f>IF(I2160=0,0,H2160/I2160)</f>
        <v>0</v>
      </c>
    </row>
    <row r="2161">
      <c r="A2161" s="24" t="str">
        <v>2025-12</v>
      </c>
      <c r="B2161" s="24" t="str">
        <v>비교 반영</v>
      </c>
      <c r="C2161" s="24" t="str">
        <v>가평군</v>
      </c>
      <c r="D2161" s="24" t="str">
        <v>상가</v>
      </c>
      <c r="E2161" s="26">
        <v>11</v>
      </c>
      <c r="F2161" s="26">
        <v>11</v>
      </c>
      <c r="G2161" s="26">
        <v>0</v>
      </c>
      <c r="H2161" s="26">
        <v>0</v>
      </c>
      <c r="I2161" s="26">
        <f>G2161+H2161</f>
        <v>0</v>
      </c>
      <c r="J2161" s="26">
        <f>SUM(F2161:H2161)</f>
        <v>11</v>
      </c>
      <c r="K2161" s="26">
        <f>E2161-J2161</f>
        <v>0</v>
      </c>
      <c r="L2161" s="27">
        <v>5243220000</v>
      </c>
      <c r="M2161" s="45">
        <v>3220.16</v>
      </c>
      <c r="N2161" s="27">
        <v>476656364</v>
      </c>
      <c r="O2161" s="27">
        <v>5382639</v>
      </c>
      <c r="P2161" s="37">
        <f>IF(I2161=0,0,H2161/I2161)</f>
        <v>0</v>
      </c>
    </row>
    <row r="2162">
      <c r="A2162" s="24" t="str">
        <v>2025-12</v>
      </c>
      <c r="B2162" s="24" t="str">
        <v>비교 반영</v>
      </c>
      <c r="C2162" s="24" t="str">
        <v>가평군</v>
      </c>
      <c r="D2162" s="24" t="str">
        <v>아파트 매매</v>
      </c>
      <c r="E2162" s="26">
        <v>33</v>
      </c>
      <c r="F2162" s="26">
        <v>33</v>
      </c>
      <c r="G2162" s="26">
        <v>0</v>
      </c>
      <c r="H2162" s="26">
        <v>0</v>
      </c>
      <c r="I2162" s="26">
        <f>G2162+H2162</f>
        <v>0</v>
      </c>
      <c r="J2162" s="26">
        <f>SUM(F2162:H2162)</f>
        <v>33</v>
      </c>
      <c r="K2162" s="26">
        <f>E2162-J2162</f>
        <v>0</v>
      </c>
      <c r="L2162" s="27">
        <v>8466580000</v>
      </c>
      <c r="M2162" s="45">
        <v>2478.604</v>
      </c>
      <c r="N2162" s="27">
        <v>256563030</v>
      </c>
      <c r="O2162" s="27">
        <v>11292122</v>
      </c>
      <c r="P2162" s="37">
        <f>IF(I2162=0,0,H2162/I2162)</f>
        <v>0</v>
      </c>
    </row>
    <row r="2163">
      <c r="A2163" s="24" t="str">
        <v>2025-12</v>
      </c>
      <c r="B2163" s="24" t="str">
        <v>비교 반영</v>
      </c>
      <c r="C2163" s="24" t="str">
        <v>가평군</v>
      </c>
      <c r="D2163" s="24" t="str">
        <v>아파트 전월세</v>
      </c>
      <c r="E2163" s="26">
        <v>47</v>
      </c>
      <c r="F2163" s="26">
        <v>0</v>
      </c>
      <c r="G2163" s="26">
        <v>22</v>
      </c>
      <c r="H2163" s="26">
        <v>25</v>
      </c>
      <c r="I2163" s="26">
        <f>G2163+H2163</f>
        <v>47</v>
      </c>
      <c r="J2163" s="26">
        <f>SUM(F2163:H2163)</f>
        <v>47</v>
      </c>
      <c r="K2163" s="26">
        <f>E2163-J2163</f>
        <v>0</v>
      </c>
      <c r="L2163" s="27">
        <v>4820500000</v>
      </c>
      <c r="M2163" s="45">
        <v>3409.815</v>
      </c>
      <c r="N2163" s="27">
        <v>102563830</v>
      </c>
      <c r="O2163" s="27">
        <v>4673431</v>
      </c>
      <c r="P2163" s="37">
        <f>IF(I2163=0,0,H2163/I2163)</f>
        <v>0.5319148936170213</v>
      </c>
    </row>
    <row r="2164">
      <c r="A2164" s="24" t="str">
        <v>2025-12</v>
      </c>
      <c r="B2164" s="24" t="str">
        <v>비교 반영</v>
      </c>
      <c r="C2164" s="24" t="str">
        <v>가평군</v>
      </c>
      <c r="D2164" s="24" t="str">
        <v>오피스텔 전월세</v>
      </c>
      <c r="E2164" s="26">
        <v>4</v>
      </c>
      <c r="F2164" s="26">
        <v>0</v>
      </c>
      <c r="G2164" s="26">
        <v>1</v>
      </c>
      <c r="H2164" s="26">
        <v>3</v>
      </c>
      <c r="I2164" s="26">
        <f>G2164+H2164</f>
        <v>4</v>
      </c>
      <c r="J2164" s="26">
        <f>SUM(F2164:H2164)</f>
        <v>4</v>
      </c>
      <c r="K2164" s="26">
        <f>E2164-J2164</f>
        <v>0</v>
      </c>
      <c r="L2164" s="27">
        <v>165910000</v>
      </c>
      <c r="M2164" s="45">
        <v>181.36</v>
      </c>
      <c r="N2164" s="27">
        <v>41477500</v>
      </c>
      <c r="O2164" s="27">
        <v>3024166</v>
      </c>
      <c r="P2164" s="37">
        <f>IF(I2164=0,0,H2164/I2164)</f>
        <v>0.75</v>
      </c>
    </row>
    <row r="2165">
      <c r="A2165" s="24" t="str">
        <v>2025-12</v>
      </c>
      <c r="B2165" s="24" t="str">
        <v>비교 반영</v>
      </c>
      <c r="C2165" s="24" t="str">
        <v>가평군</v>
      </c>
      <c r="D2165" s="24" t="str">
        <v>토지</v>
      </c>
      <c r="E2165" s="26">
        <v>324</v>
      </c>
      <c r="F2165" s="26">
        <v>324</v>
      </c>
      <c r="G2165" s="26">
        <v>0</v>
      </c>
      <c r="H2165" s="26">
        <v>0</v>
      </c>
      <c r="I2165" s="26">
        <f>G2165+H2165</f>
        <v>0</v>
      </c>
      <c r="J2165" s="26">
        <f>SUM(F2165:H2165)</f>
        <v>324</v>
      </c>
      <c r="K2165" s="26">
        <f>E2165-J2165</f>
        <v>0</v>
      </c>
      <c r="L2165" s="27">
        <v>30449490000</v>
      </c>
      <c r="M2165" s="45">
        <v>342522.26</v>
      </c>
      <c r="N2165" s="27">
        <v>93979907</v>
      </c>
      <c r="O2165" s="27">
        <v>293877</v>
      </c>
      <c r="P2165" s="37">
        <f>IF(I2165=0,0,H2165/I2165)</f>
        <v>0</v>
      </c>
    </row>
    <row r="2166">
      <c r="A2166" s="24" t="str">
        <v>2025-12</v>
      </c>
      <c r="B2166" s="24" t="str">
        <v>비교 반영</v>
      </c>
      <c r="C2166" s="24" t="str">
        <v>고양시 덕양구</v>
      </c>
      <c r="D2166" s="24" t="str">
        <v>공장창고</v>
      </c>
      <c r="E2166" s="26">
        <v>4</v>
      </c>
      <c r="F2166" s="26">
        <v>4</v>
      </c>
      <c r="G2166" s="26">
        <v>0</v>
      </c>
      <c r="H2166" s="26">
        <v>0</v>
      </c>
      <c r="I2166" s="26">
        <f>G2166+H2166</f>
        <v>0</v>
      </c>
      <c r="J2166" s="26">
        <f>SUM(F2166:H2166)</f>
        <v>4</v>
      </c>
      <c r="K2166" s="26">
        <f>E2166-J2166</f>
        <v>0</v>
      </c>
      <c r="L2166" s="27">
        <v>2010190000</v>
      </c>
      <c r="M2166" s="45">
        <v>336.52</v>
      </c>
      <c r="N2166" s="27">
        <v>502547500</v>
      </c>
      <c r="O2166" s="27">
        <v>19746987</v>
      </c>
      <c r="P2166" s="37">
        <f>IF(I2166=0,0,H2166/I2166)</f>
        <v>0</v>
      </c>
    </row>
    <row r="2167">
      <c r="A2167" s="24" t="str">
        <v>2025-12</v>
      </c>
      <c r="B2167" s="24" t="str">
        <v>비교 반영</v>
      </c>
      <c r="C2167" s="24" t="str">
        <v>고양시 덕양구</v>
      </c>
      <c r="D2167" s="24" t="str">
        <v>다가구 매매</v>
      </c>
      <c r="E2167" s="26">
        <v>7</v>
      </c>
      <c r="F2167" s="26">
        <v>7</v>
      </c>
      <c r="G2167" s="26">
        <v>0</v>
      </c>
      <c r="H2167" s="26">
        <v>0</v>
      </c>
      <c r="I2167" s="26">
        <f>G2167+H2167</f>
        <v>0</v>
      </c>
      <c r="J2167" s="26">
        <f>SUM(F2167:H2167)</f>
        <v>7</v>
      </c>
      <c r="K2167" s="26">
        <f>E2167-J2167</f>
        <v>0</v>
      </c>
      <c r="L2167" s="27">
        <v>8200000000</v>
      </c>
      <c r="M2167" s="45">
        <v>2149.69</v>
      </c>
      <c r="N2167" s="27">
        <v>1171428571</v>
      </c>
      <c r="O2167" s="27">
        <v>12609928</v>
      </c>
      <c r="P2167" s="37">
        <f>IF(I2167=0,0,H2167/I2167)</f>
        <v>0</v>
      </c>
    </row>
    <row r="2168">
      <c r="A2168" s="24" t="str">
        <v>2025-12</v>
      </c>
      <c r="B2168" s="24" t="str">
        <v>비교 반영</v>
      </c>
      <c r="C2168" s="24" t="str">
        <v>고양시 덕양구</v>
      </c>
      <c r="D2168" s="24" t="str">
        <v>다가구 전월세</v>
      </c>
      <c r="E2168" s="26">
        <v>357</v>
      </c>
      <c r="F2168" s="26">
        <v>0</v>
      </c>
      <c r="G2168" s="26">
        <v>92</v>
      </c>
      <c r="H2168" s="26">
        <v>265</v>
      </c>
      <c r="I2168" s="26">
        <f>G2168+H2168</f>
        <v>357</v>
      </c>
      <c r="J2168" s="26">
        <f>SUM(F2168:H2168)</f>
        <v>357</v>
      </c>
      <c r="K2168" s="26">
        <f>E2168-J2168</f>
        <v>0</v>
      </c>
      <c r="L2168" s="27">
        <v>25694400000</v>
      </c>
      <c r="M2168" s="45">
        <v>16845.906</v>
      </c>
      <c r="N2168" s="27">
        <v>71973109</v>
      </c>
      <c r="O2168" s="27">
        <v>5042184</v>
      </c>
      <c r="P2168" s="37">
        <f>IF(I2168=0,0,H2168/I2168)</f>
        <v>0.742296918767507</v>
      </c>
    </row>
    <row r="2169">
      <c r="A2169" s="24" t="str">
        <v>2025-12</v>
      </c>
      <c r="B2169" s="24" t="str">
        <v>비교 반영</v>
      </c>
      <c r="C2169" s="24" t="str">
        <v>고양시 덕양구</v>
      </c>
      <c r="D2169" s="24" t="str">
        <v>다세대 매매</v>
      </c>
      <c r="E2169" s="26">
        <v>60</v>
      </c>
      <c r="F2169" s="26">
        <v>60</v>
      </c>
      <c r="G2169" s="26">
        <v>0</v>
      </c>
      <c r="H2169" s="26">
        <v>0</v>
      </c>
      <c r="I2169" s="26">
        <f>G2169+H2169</f>
        <v>0</v>
      </c>
      <c r="J2169" s="26">
        <f>SUM(F2169:H2169)</f>
        <v>60</v>
      </c>
      <c r="K2169" s="26">
        <f>E2169-J2169</f>
        <v>0</v>
      </c>
      <c r="L2169" s="27">
        <v>12134500000</v>
      </c>
      <c r="M2169" s="45">
        <v>3069.844</v>
      </c>
      <c r="N2169" s="27">
        <v>202241667</v>
      </c>
      <c r="O2169" s="27">
        <v>13067129</v>
      </c>
      <c r="P2169" s="37">
        <f>IF(I2169=0,0,H2169/I2169)</f>
        <v>0</v>
      </c>
    </row>
    <row r="2170">
      <c r="A2170" s="24" t="str">
        <v>2025-12</v>
      </c>
      <c r="B2170" s="24" t="str">
        <v>비교 반영</v>
      </c>
      <c r="C2170" s="24" t="str">
        <v>고양시 덕양구</v>
      </c>
      <c r="D2170" s="24" t="str">
        <v>다세대 전월세</v>
      </c>
      <c r="E2170" s="26">
        <v>157</v>
      </c>
      <c r="F2170" s="26">
        <v>0</v>
      </c>
      <c r="G2170" s="26">
        <v>65</v>
      </c>
      <c r="H2170" s="26">
        <v>92</v>
      </c>
      <c r="I2170" s="26">
        <f>G2170+H2170</f>
        <v>157</v>
      </c>
      <c r="J2170" s="26">
        <f>SUM(F2170:H2170)</f>
        <v>157</v>
      </c>
      <c r="K2170" s="26">
        <f>E2170-J2170</f>
        <v>0</v>
      </c>
      <c r="L2170" s="27">
        <v>18673320000</v>
      </c>
      <c r="M2170" s="45">
        <v>7624.408</v>
      </c>
      <c r="N2170" s="27">
        <v>118938344</v>
      </c>
      <c r="O2170" s="27">
        <v>8096364</v>
      </c>
      <c r="P2170" s="37">
        <f>IF(I2170=0,0,H2170/I2170)</f>
        <v>0.5859872611464968</v>
      </c>
    </row>
    <row r="2171">
      <c r="A2171" s="24" t="str">
        <v>2025-12</v>
      </c>
      <c r="B2171" s="24" t="str">
        <v>비교 반영</v>
      </c>
      <c r="C2171" s="24" t="str">
        <v>고양시 덕양구</v>
      </c>
      <c r="D2171" s="24" t="str">
        <v>분양권</v>
      </c>
      <c r="E2171" s="26">
        <v>3</v>
      </c>
      <c r="F2171" s="26">
        <v>3</v>
      </c>
      <c r="G2171" s="26">
        <v>0</v>
      </c>
      <c r="H2171" s="26">
        <v>0</v>
      </c>
      <c r="I2171" s="26">
        <f>G2171+H2171</f>
        <v>0</v>
      </c>
      <c r="J2171" s="26">
        <f>SUM(F2171:H2171)</f>
        <v>3</v>
      </c>
      <c r="K2171" s="26">
        <f>E2171-J2171</f>
        <v>0</v>
      </c>
      <c r="L2171" s="27">
        <v>1741230000</v>
      </c>
      <c r="M2171" s="45">
        <v>209.958</v>
      </c>
      <c r="N2171" s="27">
        <v>580410000</v>
      </c>
      <c r="O2171" s="27">
        <v>27415636</v>
      </c>
      <c r="P2171" s="37">
        <f>IF(I2171=0,0,H2171/I2171)</f>
        <v>0</v>
      </c>
    </row>
    <row r="2172">
      <c r="A2172" s="24" t="str">
        <v>2025-12</v>
      </c>
      <c r="B2172" s="24" t="str">
        <v>비교 반영</v>
      </c>
      <c r="C2172" s="24" t="str">
        <v>고양시 덕양구</v>
      </c>
      <c r="D2172" s="24" t="str">
        <v>상가</v>
      </c>
      <c r="E2172" s="26">
        <v>76</v>
      </c>
      <c r="F2172" s="26">
        <v>76</v>
      </c>
      <c r="G2172" s="26">
        <v>0</v>
      </c>
      <c r="H2172" s="26">
        <v>0</v>
      </c>
      <c r="I2172" s="26">
        <f>G2172+H2172</f>
        <v>0</v>
      </c>
      <c r="J2172" s="26">
        <f>SUM(F2172:H2172)</f>
        <v>76</v>
      </c>
      <c r="K2172" s="26">
        <f>E2172-J2172</f>
        <v>0</v>
      </c>
      <c r="L2172" s="27">
        <v>38326100000</v>
      </c>
      <c r="M2172" s="45">
        <v>8867.93</v>
      </c>
      <c r="N2172" s="27">
        <v>504290789</v>
      </c>
      <c r="O2172" s="27">
        <v>14287195</v>
      </c>
      <c r="P2172" s="37">
        <f>IF(I2172=0,0,H2172/I2172)</f>
        <v>0</v>
      </c>
    </row>
    <row r="2173">
      <c r="A2173" s="24" t="str">
        <v>2025-12</v>
      </c>
      <c r="B2173" s="24" t="str">
        <v>비교 반영</v>
      </c>
      <c r="C2173" s="24" t="str">
        <v>고양시 덕양구</v>
      </c>
      <c r="D2173" s="24" t="str">
        <v>아파트 매매</v>
      </c>
      <c r="E2173" s="26">
        <v>347</v>
      </c>
      <c r="F2173" s="26">
        <v>347</v>
      </c>
      <c r="G2173" s="26">
        <v>0</v>
      </c>
      <c r="H2173" s="26">
        <v>0</v>
      </c>
      <c r="I2173" s="26">
        <f>G2173+H2173</f>
        <v>0</v>
      </c>
      <c r="J2173" s="26">
        <f>SUM(F2173:H2173)</f>
        <v>347</v>
      </c>
      <c r="K2173" s="26">
        <f>E2173-J2173</f>
        <v>0</v>
      </c>
      <c r="L2173" s="27">
        <v>196529850000</v>
      </c>
      <c r="M2173" s="45">
        <v>25905.819</v>
      </c>
      <c r="N2173" s="27">
        <v>566368444</v>
      </c>
      <c r="O2173" s="27">
        <v>25078745</v>
      </c>
      <c r="P2173" s="37">
        <f>IF(I2173=0,0,H2173/I2173)</f>
        <v>0</v>
      </c>
    </row>
    <row r="2174">
      <c r="A2174" s="24" t="str">
        <v>2025-12</v>
      </c>
      <c r="B2174" s="24" t="str">
        <v>비교 반영</v>
      </c>
      <c r="C2174" s="24" t="str">
        <v>고양시 덕양구</v>
      </c>
      <c r="D2174" s="24" t="str">
        <v>아파트 전월세</v>
      </c>
      <c r="E2174" s="26">
        <v>1002</v>
      </c>
      <c r="F2174" s="26">
        <v>0</v>
      </c>
      <c r="G2174" s="26">
        <v>439</v>
      </c>
      <c r="H2174" s="26">
        <v>563</v>
      </c>
      <c r="I2174" s="26">
        <f>G2174+H2174</f>
        <v>1002</v>
      </c>
      <c r="J2174" s="26">
        <f>SUM(F2174:H2174)</f>
        <v>1002</v>
      </c>
      <c r="K2174" s="26">
        <f>E2174-J2174</f>
        <v>0</v>
      </c>
      <c r="L2174" s="27">
        <v>225134860000</v>
      </c>
      <c r="M2174" s="45">
        <v>67934.327</v>
      </c>
      <c r="N2174" s="27">
        <v>224685489</v>
      </c>
      <c r="O2174" s="27">
        <v>10955396</v>
      </c>
      <c r="P2174" s="37">
        <f>IF(I2174=0,0,H2174/I2174)</f>
        <v>0.56187624750499</v>
      </c>
    </row>
    <row r="2175">
      <c r="A2175" s="24" t="str">
        <v>2025-12</v>
      </c>
      <c r="B2175" s="24" t="str">
        <v>비교 반영</v>
      </c>
      <c r="C2175" s="24" t="str">
        <v>고양시 덕양구</v>
      </c>
      <c r="D2175" s="24" t="str">
        <v>오피스텔 매매</v>
      </c>
      <c r="E2175" s="26">
        <v>42</v>
      </c>
      <c r="F2175" s="26">
        <v>42</v>
      </c>
      <c r="G2175" s="26">
        <v>0</v>
      </c>
      <c r="H2175" s="26">
        <v>0</v>
      </c>
      <c r="I2175" s="26">
        <f>G2175+H2175</f>
        <v>0</v>
      </c>
      <c r="J2175" s="26">
        <f>SUM(F2175:H2175)</f>
        <v>42</v>
      </c>
      <c r="K2175" s="26">
        <f>E2175-J2175</f>
        <v>0</v>
      </c>
      <c r="L2175" s="27">
        <v>9157400000</v>
      </c>
      <c r="M2175" s="45">
        <v>1471.245</v>
      </c>
      <c r="N2175" s="27">
        <v>218033333</v>
      </c>
      <c r="O2175" s="27">
        <v>20576040</v>
      </c>
      <c r="P2175" s="37">
        <f>IF(I2175=0,0,H2175/I2175)</f>
        <v>0</v>
      </c>
    </row>
    <row r="2176">
      <c r="A2176" s="24" t="str">
        <v>2025-12</v>
      </c>
      <c r="B2176" s="24" t="str">
        <v>비교 반영</v>
      </c>
      <c r="C2176" s="24" t="str">
        <v>고양시 덕양구</v>
      </c>
      <c r="D2176" s="24" t="str">
        <v>오피스텔 전월세</v>
      </c>
      <c r="E2176" s="26">
        <v>476</v>
      </c>
      <c r="F2176" s="26">
        <v>0</v>
      </c>
      <c r="G2176" s="26">
        <v>147</v>
      </c>
      <c r="H2176" s="26">
        <v>329</v>
      </c>
      <c r="I2176" s="26">
        <f>G2176+H2176</f>
        <v>476</v>
      </c>
      <c r="J2176" s="26">
        <f>SUM(F2176:H2176)</f>
        <v>476</v>
      </c>
      <c r="K2176" s="26">
        <f>E2176-J2176</f>
        <v>0</v>
      </c>
      <c r="L2176" s="27">
        <v>70420150000</v>
      </c>
      <c r="M2176" s="45">
        <v>21059.19</v>
      </c>
      <c r="N2176" s="27">
        <v>147941492</v>
      </c>
      <c r="O2176" s="27">
        <v>11054265</v>
      </c>
      <c r="P2176" s="37">
        <f>IF(I2176=0,0,H2176/I2176)</f>
        <v>0.6911764705882353</v>
      </c>
    </row>
    <row r="2177">
      <c r="A2177" s="24" t="str">
        <v>2025-12</v>
      </c>
      <c r="B2177" s="24" t="str">
        <v>비교 반영</v>
      </c>
      <c r="C2177" s="24" t="str">
        <v>고양시 덕양구</v>
      </c>
      <c r="D2177" s="24" t="str">
        <v>토지</v>
      </c>
      <c r="E2177" s="26">
        <v>67</v>
      </c>
      <c r="F2177" s="26">
        <v>67</v>
      </c>
      <c r="G2177" s="26">
        <v>0</v>
      </c>
      <c r="H2177" s="26">
        <v>0</v>
      </c>
      <c r="I2177" s="26">
        <f>G2177+H2177</f>
        <v>0</v>
      </c>
      <c r="J2177" s="26">
        <f>SUM(F2177:H2177)</f>
        <v>67</v>
      </c>
      <c r="K2177" s="26">
        <f>E2177-J2177</f>
        <v>0</v>
      </c>
      <c r="L2177" s="27">
        <v>20928480000</v>
      </c>
      <c r="M2177" s="45">
        <v>45250.66</v>
      </c>
      <c r="N2177" s="27">
        <v>312365373</v>
      </c>
      <c r="O2177" s="27">
        <v>1528929</v>
      </c>
      <c r="P2177" s="37">
        <f>IF(I2177=0,0,H2177/I2177)</f>
        <v>0</v>
      </c>
    </row>
    <row r="2178">
      <c r="A2178" s="24" t="str">
        <v>2025-12</v>
      </c>
      <c r="B2178" s="24" t="str">
        <v>비교 반영</v>
      </c>
      <c r="C2178" s="24" t="str">
        <v>고양시 일산동구</v>
      </c>
      <c r="D2178" s="24" t="str">
        <v>공장창고</v>
      </c>
      <c r="E2178" s="26">
        <v>1</v>
      </c>
      <c r="F2178" s="26">
        <v>1</v>
      </c>
      <c r="G2178" s="26">
        <v>0</v>
      </c>
      <c r="H2178" s="26">
        <v>0</v>
      </c>
      <c r="I2178" s="26">
        <f>G2178+H2178</f>
        <v>0</v>
      </c>
      <c r="J2178" s="26">
        <f>SUM(F2178:H2178)</f>
        <v>1</v>
      </c>
      <c r="K2178" s="26">
        <f>E2178-J2178</f>
        <v>0</v>
      </c>
      <c r="L2178" s="27">
        <v>600000000</v>
      </c>
      <c r="M2178" s="45">
        <v>258.54</v>
      </c>
      <c r="N2178" s="27">
        <v>600000000</v>
      </c>
      <c r="O2178" s="27">
        <v>7671815</v>
      </c>
      <c r="P2178" s="37">
        <f>IF(I2178=0,0,H2178/I2178)</f>
        <v>0</v>
      </c>
    </row>
    <row r="2179">
      <c r="A2179" s="24" t="str">
        <v>2025-12</v>
      </c>
      <c r="B2179" s="24" t="str">
        <v>비교 반영</v>
      </c>
      <c r="C2179" s="24" t="str">
        <v>고양시 일산동구</v>
      </c>
      <c r="D2179" s="24" t="str">
        <v>다가구 매매</v>
      </c>
      <c r="E2179" s="26">
        <v>5</v>
      </c>
      <c r="F2179" s="26">
        <v>5</v>
      </c>
      <c r="G2179" s="26">
        <v>0</v>
      </c>
      <c r="H2179" s="26">
        <v>0</v>
      </c>
      <c r="I2179" s="26">
        <f>G2179+H2179</f>
        <v>0</v>
      </c>
      <c r="J2179" s="26">
        <f>SUM(F2179:H2179)</f>
        <v>5</v>
      </c>
      <c r="K2179" s="26">
        <f>E2179-J2179</f>
        <v>0</v>
      </c>
      <c r="L2179" s="27">
        <v>3712800000</v>
      </c>
      <c r="M2179" s="45">
        <v>1444.77</v>
      </c>
      <c r="N2179" s="27">
        <v>742560000</v>
      </c>
      <c r="O2179" s="27">
        <v>8495275</v>
      </c>
      <c r="P2179" s="37">
        <f>IF(I2179=0,0,H2179/I2179)</f>
        <v>0</v>
      </c>
    </row>
    <row r="2180">
      <c r="A2180" s="24" t="str">
        <v>2025-12</v>
      </c>
      <c r="B2180" s="24" t="str">
        <v>비교 반영</v>
      </c>
      <c r="C2180" s="24" t="str">
        <v>고양시 일산동구</v>
      </c>
      <c r="D2180" s="24" t="str">
        <v>다가구 전월세</v>
      </c>
      <c r="E2180" s="26">
        <v>206</v>
      </c>
      <c r="F2180" s="26">
        <v>0</v>
      </c>
      <c r="G2180" s="26">
        <v>33</v>
      </c>
      <c r="H2180" s="26">
        <v>173</v>
      </c>
      <c r="I2180" s="26">
        <f>G2180+H2180</f>
        <v>206</v>
      </c>
      <c r="J2180" s="26">
        <f>SUM(F2180:H2180)</f>
        <v>206</v>
      </c>
      <c r="K2180" s="26">
        <f>E2180-J2180</f>
        <v>0</v>
      </c>
      <c r="L2180" s="27">
        <v>7360780000</v>
      </c>
      <c r="M2180" s="45">
        <v>9776.3</v>
      </c>
      <c r="N2180" s="27">
        <v>35731942</v>
      </c>
      <c r="O2180" s="27">
        <v>2488994</v>
      </c>
      <c r="P2180" s="37">
        <f>IF(I2180=0,0,H2180/I2180)</f>
        <v>0.8398058252427184</v>
      </c>
    </row>
    <row r="2181">
      <c r="A2181" s="24" t="str">
        <v>2025-12</v>
      </c>
      <c r="B2181" s="24" t="str">
        <v>비교 반영</v>
      </c>
      <c r="C2181" s="24" t="str">
        <v>고양시 일산동구</v>
      </c>
      <c r="D2181" s="24" t="str">
        <v>다세대 매매</v>
      </c>
      <c r="E2181" s="26">
        <v>23</v>
      </c>
      <c r="F2181" s="26">
        <v>23</v>
      </c>
      <c r="G2181" s="26">
        <v>0</v>
      </c>
      <c r="H2181" s="26">
        <v>0</v>
      </c>
      <c r="I2181" s="26">
        <f>G2181+H2181</f>
        <v>0</v>
      </c>
      <c r="J2181" s="26">
        <f>SUM(F2181:H2181)</f>
        <v>23</v>
      </c>
      <c r="K2181" s="26">
        <f>E2181-J2181</f>
        <v>0</v>
      </c>
      <c r="L2181" s="27">
        <v>7162600000</v>
      </c>
      <c r="M2181" s="45">
        <v>1497.13</v>
      </c>
      <c r="N2181" s="27">
        <v>311417391</v>
      </c>
      <c r="O2181" s="27">
        <v>15815604</v>
      </c>
      <c r="P2181" s="37">
        <f>IF(I2181=0,0,H2181/I2181)</f>
        <v>0</v>
      </c>
    </row>
    <row r="2182">
      <c r="A2182" s="24" t="str">
        <v>2025-12</v>
      </c>
      <c r="B2182" s="24" t="str">
        <v>비교 반영</v>
      </c>
      <c r="C2182" s="24" t="str">
        <v>고양시 일산동구</v>
      </c>
      <c r="D2182" s="24" t="str">
        <v>다세대 전월세</v>
      </c>
      <c r="E2182" s="26">
        <v>55</v>
      </c>
      <c r="F2182" s="26">
        <v>0</v>
      </c>
      <c r="G2182" s="26">
        <v>23</v>
      </c>
      <c r="H2182" s="26">
        <v>32</v>
      </c>
      <c r="I2182" s="26">
        <f>G2182+H2182</f>
        <v>55</v>
      </c>
      <c r="J2182" s="26">
        <f>SUM(F2182:H2182)</f>
        <v>55</v>
      </c>
      <c r="K2182" s="26">
        <f>E2182-J2182</f>
        <v>0</v>
      </c>
      <c r="L2182" s="27">
        <v>7009800000</v>
      </c>
      <c r="M2182" s="45">
        <v>3536.514</v>
      </c>
      <c r="N2182" s="27">
        <v>127450909</v>
      </c>
      <c r="O2182" s="27">
        <v>6552467</v>
      </c>
      <c r="P2182" s="37">
        <f>IF(I2182=0,0,H2182/I2182)</f>
        <v>0.5818181818181818</v>
      </c>
    </row>
    <row r="2183">
      <c r="A2183" s="24" t="str">
        <v>2025-12</v>
      </c>
      <c r="B2183" s="24" t="str">
        <v>비교 반영</v>
      </c>
      <c r="C2183" s="24" t="str">
        <v>고양시 일산동구</v>
      </c>
      <c r="D2183" s="24" t="str">
        <v>상가</v>
      </c>
      <c r="E2183" s="26">
        <v>25</v>
      </c>
      <c r="F2183" s="26">
        <v>25</v>
      </c>
      <c r="G2183" s="26">
        <v>0</v>
      </c>
      <c r="H2183" s="26">
        <v>0</v>
      </c>
      <c r="I2183" s="26">
        <f>G2183+H2183</f>
        <v>0</v>
      </c>
      <c r="J2183" s="26">
        <f>SUM(F2183:H2183)</f>
        <v>25</v>
      </c>
      <c r="K2183" s="26">
        <f>E2183-J2183</f>
        <v>0</v>
      </c>
      <c r="L2183" s="27">
        <v>8561650000</v>
      </c>
      <c r="M2183" s="45">
        <v>2006.01</v>
      </c>
      <c r="N2183" s="27">
        <v>342466000</v>
      </c>
      <c r="O2183" s="27">
        <v>14109089</v>
      </c>
      <c r="P2183" s="37">
        <f>IF(I2183=0,0,H2183/I2183)</f>
        <v>0</v>
      </c>
    </row>
    <row r="2184">
      <c r="A2184" s="24" t="str">
        <v>2025-12</v>
      </c>
      <c r="B2184" s="24" t="str">
        <v>비교 반영</v>
      </c>
      <c r="C2184" s="24" t="str">
        <v>고양시 일산동구</v>
      </c>
      <c r="D2184" s="24" t="str">
        <v>아파트 매매</v>
      </c>
      <c r="E2184" s="26">
        <v>180</v>
      </c>
      <c r="F2184" s="26">
        <v>180</v>
      </c>
      <c r="G2184" s="26">
        <v>0</v>
      </c>
      <c r="H2184" s="26">
        <v>0</v>
      </c>
      <c r="I2184" s="26">
        <f>G2184+H2184</f>
        <v>0</v>
      </c>
      <c r="J2184" s="26">
        <f>SUM(F2184:H2184)</f>
        <v>180</v>
      </c>
      <c r="K2184" s="26">
        <f>E2184-J2184</f>
        <v>0</v>
      </c>
      <c r="L2184" s="27">
        <v>93905720000</v>
      </c>
      <c r="M2184" s="45">
        <v>15161.313</v>
      </c>
      <c r="N2184" s="27">
        <v>521698444</v>
      </c>
      <c r="O2184" s="27">
        <v>20475279</v>
      </c>
      <c r="P2184" s="37">
        <f>IF(I2184=0,0,H2184/I2184)</f>
        <v>0</v>
      </c>
    </row>
    <row r="2185">
      <c r="A2185" s="24" t="str">
        <v>2025-12</v>
      </c>
      <c r="B2185" s="24" t="str">
        <v>비교 반영</v>
      </c>
      <c r="C2185" s="24" t="str">
        <v>고양시 일산동구</v>
      </c>
      <c r="D2185" s="24" t="str">
        <v>아파트 전월세</v>
      </c>
      <c r="E2185" s="26">
        <v>501</v>
      </c>
      <c r="F2185" s="26">
        <v>0</v>
      </c>
      <c r="G2185" s="26">
        <v>295</v>
      </c>
      <c r="H2185" s="26">
        <v>206</v>
      </c>
      <c r="I2185" s="26">
        <f>G2185+H2185</f>
        <v>501</v>
      </c>
      <c r="J2185" s="26">
        <f>SUM(F2185:H2185)</f>
        <v>501</v>
      </c>
      <c r="K2185" s="26">
        <f>E2185-J2185</f>
        <v>0</v>
      </c>
      <c r="L2185" s="27">
        <v>138386090000</v>
      </c>
      <c r="M2185" s="45">
        <v>42852.82</v>
      </c>
      <c r="N2185" s="27">
        <v>276219741</v>
      </c>
      <c r="O2185" s="27">
        <v>10675485</v>
      </c>
      <c r="P2185" s="37">
        <f>IF(I2185=0,0,H2185/I2185)</f>
        <v>0.4111776447105788</v>
      </c>
    </row>
    <row r="2186">
      <c r="A2186" s="24" t="str">
        <v>2025-12</v>
      </c>
      <c r="B2186" s="24" t="str">
        <v>비교 반영</v>
      </c>
      <c r="C2186" s="24" t="str">
        <v>고양시 일산동구</v>
      </c>
      <c r="D2186" s="24" t="str">
        <v>오피스텔 매매</v>
      </c>
      <c r="E2186" s="26">
        <v>67</v>
      </c>
      <c r="F2186" s="26">
        <v>67</v>
      </c>
      <c r="G2186" s="26">
        <v>0</v>
      </c>
      <c r="H2186" s="26">
        <v>0</v>
      </c>
      <c r="I2186" s="26">
        <f>G2186+H2186</f>
        <v>0</v>
      </c>
      <c r="J2186" s="26">
        <f>SUM(F2186:H2186)</f>
        <v>67</v>
      </c>
      <c r="K2186" s="26">
        <f>E2186-J2186</f>
        <v>0</v>
      </c>
      <c r="L2186" s="27">
        <v>13242600000</v>
      </c>
      <c r="M2186" s="45">
        <v>3721.639</v>
      </c>
      <c r="N2186" s="27">
        <v>197650746</v>
      </c>
      <c r="O2186" s="27">
        <v>11762879</v>
      </c>
      <c r="P2186" s="37">
        <f>IF(I2186=0,0,H2186/I2186)</f>
        <v>0</v>
      </c>
    </row>
    <row r="2187">
      <c r="A2187" s="24" t="str">
        <v>2025-12</v>
      </c>
      <c r="B2187" s="24" t="str">
        <v>비교 반영</v>
      </c>
      <c r="C2187" s="24" t="str">
        <v>고양시 일산동구</v>
      </c>
      <c r="D2187" s="24" t="str">
        <v>오피스텔 전월세</v>
      </c>
      <c r="E2187" s="26">
        <v>412</v>
      </c>
      <c r="F2187" s="26">
        <v>0</v>
      </c>
      <c r="G2187" s="26">
        <v>86</v>
      </c>
      <c r="H2187" s="26">
        <v>326</v>
      </c>
      <c r="I2187" s="26">
        <f>G2187+H2187</f>
        <v>412</v>
      </c>
      <c r="J2187" s="26">
        <f>SUM(F2187:H2187)</f>
        <v>412</v>
      </c>
      <c r="K2187" s="26">
        <f>E2187-J2187</f>
        <v>0</v>
      </c>
      <c r="L2187" s="27">
        <v>23219780000</v>
      </c>
      <c r="M2187" s="45">
        <v>17438.07</v>
      </c>
      <c r="N2187" s="27">
        <v>56358689</v>
      </c>
      <c r="O2187" s="27">
        <v>4401840</v>
      </c>
      <c r="P2187" s="37">
        <f>IF(I2187=0,0,H2187/I2187)</f>
        <v>0.7912621359223301</v>
      </c>
    </row>
    <row r="2188">
      <c r="A2188" s="24" t="str">
        <v>2025-12</v>
      </c>
      <c r="B2188" s="24" t="str">
        <v>비교 반영</v>
      </c>
      <c r="C2188" s="24" t="str">
        <v>고양시 일산동구</v>
      </c>
      <c r="D2188" s="24" t="str">
        <v>토지</v>
      </c>
      <c r="E2188" s="26">
        <v>64</v>
      </c>
      <c r="F2188" s="26">
        <v>64</v>
      </c>
      <c r="G2188" s="26">
        <v>0</v>
      </c>
      <c r="H2188" s="26">
        <v>0</v>
      </c>
      <c r="I2188" s="26">
        <f>G2188+H2188</f>
        <v>0</v>
      </c>
      <c r="J2188" s="26">
        <f>SUM(F2188:H2188)</f>
        <v>64</v>
      </c>
      <c r="K2188" s="26">
        <f>E2188-J2188</f>
        <v>0</v>
      </c>
      <c r="L2188" s="27">
        <v>15119110000</v>
      </c>
      <c r="M2188" s="45">
        <v>18716.41</v>
      </c>
      <c r="N2188" s="27">
        <v>236236094</v>
      </c>
      <c r="O2188" s="27">
        <v>2670412</v>
      </c>
      <c r="P2188" s="37">
        <f>IF(I2188=0,0,H2188/I2188)</f>
        <v>0</v>
      </c>
    </row>
    <row r="2189">
      <c r="A2189" s="24" t="str">
        <v>2025-12</v>
      </c>
      <c r="B2189" s="24" t="str">
        <v>비교 반영</v>
      </c>
      <c r="C2189" s="24" t="str">
        <v>고양시 일산서구</v>
      </c>
      <c r="D2189" s="24" t="str">
        <v>다가구 매매</v>
      </c>
      <c r="E2189" s="26">
        <v>2</v>
      </c>
      <c r="F2189" s="26">
        <v>2</v>
      </c>
      <c r="G2189" s="26">
        <v>0</v>
      </c>
      <c r="H2189" s="26">
        <v>0</v>
      </c>
      <c r="I2189" s="26">
        <f>G2189+H2189</f>
        <v>0</v>
      </c>
      <c r="J2189" s="26">
        <f>SUM(F2189:H2189)</f>
        <v>2</v>
      </c>
      <c r="K2189" s="26">
        <f>E2189-J2189</f>
        <v>0</v>
      </c>
      <c r="L2189" s="27">
        <v>1250000000</v>
      </c>
      <c r="M2189" s="45">
        <v>782.28</v>
      </c>
      <c r="N2189" s="27">
        <v>625000000</v>
      </c>
      <c r="O2189" s="27">
        <v>5282292</v>
      </c>
      <c r="P2189" s="37">
        <f>IF(I2189=0,0,H2189/I2189)</f>
        <v>0</v>
      </c>
    </row>
    <row r="2190">
      <c r="A2190" s="24" t="str">
        <v>2025-12</v>
      </c>
      <c r="B2190" s="24" t="str">
        <v>비교 반영</v>
      </c>
      <c r="C2190" s="24" t="str">
        <v>고양시 일산서구</v>
      </c>
      <c r="D2190" s="24" t="str">
        <v>다가구 전월세</v>
      </c>
      <c r="E2190" s="26">
        <v>122</v>
      </c>
      <c r="F2190" s="26">
        <v>0</v>
      </c>
      <c r="G2190" s="26">
        <v>23</v>
      </c>
      <c r="H2190" s="26">
        <v>99</v>
      </c>
      <c r="I2190" s="26">
        <f>G2190+H2190</f>
        <v>122</v>
      </c>
      <c r="J2190" s="26">
        <f>SUM(F2190:H2190)</f>
        <v>122</v>
      </c>
      <c r="K2190" s="26">
        <f>E2190-J2190</f>
        <v>0</v>
      </c>
      <c r="L2190" s="27">
        <v>3791050000</v>
      </c>
      <c r="M2190" s="45">
        <v>5748.395</v>
      </c>
      <c r="N2190" s="27">
        <v>31074180</v>
      </c>
      <c r="O2190" s="27">
        <v>2180156</v>
      </c>
      <c r="P2190" s="37">
        <f>IF(I2190=0,0,H2190/I2190)</f>
        <v>0.8114754098360656</v>
      </c>
    </row>
    <row r="2191">
      <c r="A2191" s="24" t="str">
        <v>2025-12</v>
      </c>
      <c r="B2191" s="24" t="str">
        <v>비교 반영</v>
      </c>
      <c r="C2191" s="24" t="str">
        <v>고양시 일산서구</v>
      </c>
      <c r="D2191" s="24" t="str">
        <v>다세대 매매</v>
      </c>
      <c r="E2191" s="26">
        <v>10</v>
      </c>
      <c r="F2191" s="26">
        <v>10</v>
      </c>
      <c r="G2191" s="26">
        <v>0</v>
      </c>
      <c r="H2191" s="26">
        <v>0</v>
      </c>
      <c r="I2191" s="26">
        <f>G2191+H2191</f>
        <v>0</v>
      </c>
      <c r="J2191" s="26">
        <f>SUM(F2191:H2191)</f>
        <v>10</v>
      </c>
      <c r="K2191" s="26">
        <f>E2191-J2191</f>
        <v>0</v>
      </c>
      <c r="L2191" s="27">
        <v>2755000000</v>
      </c>
      <c r="M2191" s="45">
        <v>760.67</v>
      </c>
      <c r="N2191" s="27">
        <v>275500000</v>
      </c>
      <c r="O2191" s="27">
        <v>11972916</v>
      </c>
      <c r="P2191" s="37">
        <f>IF(I2191=0,0,H2191/I2191)</f>
        <v>0</v>
      </c>
    </row>
    <row r="2192">
      <c r="A2192" s="24" t="str">
        <v>2025-12</v>
      </c>
      <c r="B2192" s="24" t="str">
        <v>비교 반영</v>
      </c>
      <c r="C2192" s="24" t="str">
        <v>고양시 일산서구</v>
      </c>
      <c r="D2192" s="24" t="str">
        <v>다세대 전월세</v>
      </c>
      <c r="E2192" s="26">
        <v>30</v>
      </c>
      <c r="F2192" s="26">
        <v>0</v>
      </c>
      <c r="G2192" s="26">
        <v>14</v>
      </c>
      <c r="H2192" s="26">
        <v>16</v>
      </c>
      <c r="I2192" s="26">
        <f>G2192+H2192</f>
        <v>30</v>
      </c>
      <c r="J2192" s="26">
        <f>SUM(F2192:H2192)</f>
        <v>30</v>
      </c>
      <c r="K2192" s="26">
        <f>E2192-J2192</f>
        <v>0</v>
      </c>
      <c r="L2192" s="27">
        <v>3160000000</v>
      </c>
      <c r="M2192" s="45">
        <v>1871.28</v>
      </c>
      <c r="N2192" s="27">
        <v>105333333</v>
      </c>
      <c r="O2192" s="27">
        <v>5582425</v>
      </c>
      <c r="P2192" s="37">
        <f>IF(I2192=0,0,H2192/I2192)</f>
        <v>0.5333333333333333</v>
      </c>
    </row>
    <row r="2193">
      <c r="A2193" s="24" t="str">
        <v>2025-12</v>
      </c>
      <c r="B2193" s="24" t="str">
        <v>비교 반영</v>
      </c>
      <c r="C2193" s="24" t="str">
        <v>고양시 일산서구</v>
      </c>
      <c r="D2193" s="24" t="str">
        <v>상가</v>
      </c>
      <c r="E2193" s="26">
        <v>9</v>
      </c>
      <c r="F2193" s="26">
        <v>9</v>
      </c>
      <c r="G2193" s="26">
        <v>0</v>
      </c>
      <c r="H2193" s="26">
        <v>0</v>
      </c>
      <c r="I2193" s="26">
        <f>G2193+H2193</f>
        <v>0</v>
      </c>
      <c r="J2193" s="26">
        <f>SUM(F2193:H2193)</f>
        <v>9</v>
      </c>
      <c r="K2193" s="26">
        <f>E2193-J2193</f>
        <v>0</v>
      </c>
      <c r="L2193" s="27">
        <v>5940500000</v>
      </c>
      <c r="M2193" s="45">
        <v>956.12</v>
      </c>
      <c r="N2193" s="27">
        <v>660055556</v>
      </c>
      <c r="O2193" s="27">
        <v>20539279</v>
      </c>
      <c r="P2193" s="37">
        <f>IF(I2193=0,0,H2193/I2193)</f>
        <v>0</v>
      </c>
    </row>
    <row r="2194">
      <c r="A2194" s="24" t="str">
        <v>2025-12</v>
      </c>
      <c r="B2194" s="24" t="str">
        <v>비교 반영</v>
      </c>
      <c r="C2194" s="24" t="str">
        <v>고양시 일산서구</v>
      </c>
      <c r="D2194" s="24" t="str">
        <v>아파트 매매</v>
      </c>
      <c r="E2194" s="26">
        <v>192</v>
      </c>
      <c r="F2194" s="26">
        <v>192</v>
      </c>
      <c r="G2194" s="26">
        <v>0</v>
      </c>
      <c r="H2194" s="26">
        <v>0</v>
      </c>
      <c r="I2194" s="26">
        <f>G2194+H2194</f>
        <v>0</v>
      </c>
      <c r="J2194" s="26">
        <f>SUM(F2194:H2194)</f>
        <v>192</v>
      </c>
      <c r="K2194" s="26">
        <f>E2194-J2194</f>
        <v>0</v>
      </c>
      <c r="L2194" s="27">
        <v>83323330000</v>
      </c>
      <c r="M2194" s="45">
        <v>15336.824</v>
      </c>
      <c r="N2194" s="27">
        <v>433975677</v>
      </c>
      <c r="O2194" s="27">
        <v>17959977</v>
      </c>
      <c r="P2194" s="37">
        <f>IF(I2194=0,0,H2194/I2194)</f>
        <v>0</v>
      </c>
    </row>
    <row r="2195">
      <c r="A2195" s="24" t="str">
        <v>2025-12</v>
      </c>
      <c r="B2195" s="24" t="str">
        <v>비교 반영</v>
      </c>
      <c r="C2195" s="24" t="str">
        <v>고양시 일산서구</v>
      </c>
      <c r="D2195" s="24" t="str">
        <v>아파트 전월세</v>
      </c>
      <c r="E2195" s="26">
        <v>624</v>
      </c>
      <c r="F2195" s="26">
        <v>0</v>
      </c>
      <c r="G2195" s="26">
        <v>403</v>
      </c>
      <c r="H2195" s="26">
        <v>221</v>
      </c>
      <c r="I2195" s="26">
        <f>G2195+H2195</f>
        <v>624</v>
      </c>
      <c r="J2195" s="26">
        <f>SUM(F2195:H2195)</f>
        <v>624</v>
      </c>
      <c r="K2195" s="26">
        <f>E2195-J2195</f>
        <v>0</v>
      </c>
      <c r="L2195" s="27">
        <v>143340130000</v>
      </c>
      <c r="M2195" s="45">
        <v>49263.583</v>
      </c>
      <c r="N2195" s="27">
        <v>229711747</v>
      </c>
      <c r="O2195" s="27">
        <v>9618701</v>
      </c>
      <c r="P2195" s="37">
        <f>IF(I2195=0,0,H2195/I2195)</f>
        <v>0.3541666666666667</v>
      </c>
    </row>
    <row r="2196">
      <c r="A2196" s="24" t="str">
        <v>2025-12</v>
      </c>
      <c r="B2196" s="24" t="str">
        <v>비교 반영</v>
      </c>
      <c r="C2196" s="24" t="str">
        <v>고양시 일산서구</v>
      </c>
      <c r="D2196" s="24" t="str">
        <v>오피스텔 매매</v>
      </c>
      <c r="E2196" s="26">
        <v>17</v>
      </c>
      <c r="F2196" s="26">
        <v>17</v>
      </c>
      <c r="G2196" s="26">
        <v>0</v>
      </c>
      <c r="H2196" s="26">
        <v>0</v>
      </c>
      <c r="I2196" s="26">
        <f>G2196+H2196</f>
        <v>0</v>
      </c>
      <c r="J2196" s="26">
        <f>SUM(F2196:H2196)</f>
        <v>17</v>
      </c>
      <c r="K2196" s="26">
        <f>E2196-J2196</f>
        <v>0</v>
      </c>
      <c r="L2196" s="27">
        <v>8198000000</v>
      </c>
      <c r="M2196" s="45">
        <v>1243.817</v>
      </c>
      <c r="N2196" s="27">
        <v>482235294</v>
      </c>
      <c r="O2196" s="27">
        <v>21788435</v>
      </c>
      <c r="P2196" s="37">
        <f>IF(I2196=0,0,H2196/I2196)</f>
        <v>0</v>
      </c>
    </row>
    <row r="2197">
      <c r="A2197" s="24" t="str">
        <v>2025-12</v>
      </c>
      <c r="B2197" s="24" t="str">
        <v>비교 반영</v>
      </c>
      <c r="C2197" s="24" t="str">
        <v>고양시 일산서구</v>
      </c>
      <c r="D2197" s="24" t="str">
        <v>오피스텔 전월세</v>
      </c>
      <c r="E2197" s="26">
        <v>151</v>
      </c>
      <c r="F2197" s="26">
        <v>0</v>
      </c>
      <c r="G2197" s="26">
        <v>66</v>
      </c>
      <c r="H2197" s="26">
        <v>85</v>
      </c>
      <c r="I2197" s="26">
        <f>G2197+H2197</f>
        <v>151</v>
      </c>
      <c r="J2197" s="26">
        <f>SUM(F2197:H2197)</f>
        <v>151</v>
      </c>
      <c r="K2197" s="26">
        <f>E2197-J2197</f>
        <v>0</v>
      </c>
      <c r="L2197" s="27">
        <v>25258630000</v>
      </c>
      <c r="M2197" s="45">
        <v>9241.38</v>
      </c>
      <c r="N2197" s="27">
        <v>167275695</v>
      </c>
      <c r="O2197" s="27">
        <v>9035404</v>
      </c>
      <c r="P2197" s="37">
        <f>IF(I2197=0,0,H2197/I2197)</f>
        <v>0.5629139072847682</v>
      </c>
    </row>
    <row r="2198">
      <c r="A2198" s="24" t="str">
        <v>2025-12</v>
      </c>
      <c r="B2198" s="24" t="str">
        <v>비교 반영</v>
      </c>
      <c r="C2198" s="24" t="str">
        <v>고양시 일산서구</v>
      </c>
      <c r="D2198" s="24" t="str">
        <v>토지</v>
      </c>
      <c r="E2198" s="26">
        <v>14</v>
      </c>
      <c r="F2198" s="26">
        <v>14</v>
      </c>
      <c r="G2198" s="26">
        <v>0</v>
      </c>
      <c r="H2198" s="26">
        <v>0</v>
      </c>
      <c r="I2198" s="26">
        <f>G2198+H2198</f>
        <v>0</v>
      </c>
      <c r="J2198" s="26">
        <f>SUM(F2198:H2198)</f>
        <v>14</v>
      </c>
      <c r="K2198" s="26">
        <f>E2198-J2198</f>
        <v>0</v>
      </c>
      <c r="L2198" s="27">
        <v>2130760000</v>
      </c>
      <c r="M2198" s="45">
        <v>4354.15</v>
      </c>
      <c r="N2198" s="27">
        <v>152197143</v>
      </c>
      <c r="O2198" s="27">
        <v>1617729</v>
      </c>
      <c r="P2198" s="37">
        <f>IF(I2198=0,0,H2198/I2198)</f>
        <v>0</v>
      </c>
    </row>
    <row r="2199">
      <c r="A2199" s="24" t="str">
        <v>2025-12</v>
      </c>
      <c r="B2199" s="24" t="str">
        <v>비교 반영</v>
      </c>
      <c r="C2199" s="24" t="str">
        <v>과천시</v>
      </c>
      <c r="D2199" s="24" t="str">
        <v>공장창고</v>
      </c>
      <c r="E2199" s="26">
        <v>6</v>
      </c>
      <c r="F2199" s="26">
        <v>6</v>
      </c>
      <c r="G2199" s="26">
        <v>0</v>
      </c>
      <c r="H2199" s="26">
        <v>0</v>
      </c>
      <c r="I2199" s="26">
        <f>G2199+H2199</f>
        <v>0</v>
      </c>
      <c r="J2199" s="26">
        <f>SUM(F2199:H2199)</f>
        <v>6</v>
      </c>
      <c r="K2199" s="26">
        <f>E2199-J2199</f>
        <v>0</v>
      </c>
      <c r="L2199" s="27">
        <v>8822050000</v>
      </c>
      <c r="M2199" s="45">
        <v>1119.82</v>
      </c>
      <c r="N2199" s="27">
        <v>1470341667</v>
      </c>
      <c r="O2199" s="27">
        <v>26043293</v>
      </c>
      <c r="P2199" s="37">
        <f>IF(I2199=0,0,H2199/I2199)</f>
        <v>0</v>
      </c>
    </row>
    <row r="2200">
      <c r="A2200" s="24" t="str">
        <v>2025-12</v>
      </c>
      <c r="B2200" s="24" t="str">
        <v>비교 반영</v>
      </c>
      <c r="C2200" s="24" t="str">
        <v>과천시</v>
      </c>
      <c r="D2200" s="24" t="str">
        <v>다가구 매매</v>
      </c>
      <c r="E2200" s="26">
        <v>2</v>
      </c>
      <c r="F2200" s="26">
        <v>2</v>
      </c>
      <c r="G2200" s="26">
        <v>0</v>
      </c>
      <c r="H2200" s="26">
        <v>0</v>
      </c>
      <c r="I2200" s="26">
        <f>G2200+H2200</f>
        <v>0</v>
      </c>
      <c r="J2200" s="26">
        <f>SUM(F2200:H2200)</f>
        <v>2</v>
      </c>
      <c r="K2200" s="26">
        <f>E2200-J2200</f>
        <v>0</v>
      </c>
      <c r="L2200" s="27">
        <v>8837600000</v>
      </c>
      <c r="M2200" s="45">
        <v>790.23</v>
      </c>
      <c r="N2200" s="27">
        <v>4418800000</v>
      </c>
      <c r="O2200" s="27">
        <v>36970509</v>
      </c>
      <c r="P2200" s="37">
        <f>IF(I2200=0,0,H2200/I2200)</f>
        <v>0</v>
      </c>
    </row>
    <row r="2201">
      <c r="A2201" s="24" t="str">
        <v>2025-12</v>
      </c>
      <c r="B2201" s="24" t="str">
        <v>비교 반영</v>
      </c>
      <c r="C2201" s="24" t="str">
        <v>과천시</v>
      </c>
      <c r="D2201" s="24" t="str">
        <v>다가구 전월세</v>
      </c>
      <c r="E2201" s="26">
        <v>64</v>
      </c>
      <c r="F2201" s="26">
        <v>0</v>
      </c>
      <c r="G2201" s="26">
        <v>16</v>
      </c>
      <c r="H2201" s="26">
        <v>48</v>
      </c>
      <c r="I2201" s="26">
        <f>G2201+H2201</f>
        <v>64</v>
      </c>
      <c r="J2201" s="26">
        <f>SUM(F2201:H2201)</f>
        <v>64</v>
      </c>
      <c r="K2201" s="26">
        <f>E2201-J2201</f>
        <v>0</v>
      </c>
      <c r="L2201" s="27">
        <v>11077500000</v>
      </c>
      <c r="M2201" s="45">
        <v>3781.725</v>
      </c>
      <c r="N2201" s="27">
        <v>173085938</v>
      </c>
      <c r="O2201" s="27">
        <v>9683368</v>
      </c>
      <c r="P2201" s="37">
        <f>IF(I2201=0,0,H2201/I2201)</f>
        <v>0.75</v>
      </c>
    </row>
    <row r="2202">
      <c r="A2202" s="24" t="str">
        <v>2025-12</v>
      </c>
      <c r="B2202" s="24" t="str">
        <v>비교 반영</v>
      </c>
      <c r="C2202" s="24" t="str">
        <v>과천시</v>
      </c>
      <c r="D2202" s="24" t="str">
        <v>다세대 매매</v>
      </c>
      <c r="E2202" s="26">
        <v>9</v>
      </c>
      <c r="F2202" s="26">
        <v>9</v>
      </c>
      <c r="G2202" s="26">
        <v>0</v>
      </c>
      <c r="H2202" s="26">
        <v>0</v>
      </c>
      <c r="I2202" s="26">
        <f>G2202+H2202</f>
        <v>0</v>
      </c>
      <c r="J2202" s="26">
        <f>SUM(F2202:H2202)</f>
        <v>9</v>
      </c>
      <c r="K2202" s="26">
        <f>E2202-J2202</f>
        <v>0</v>
      </c>
      <c r="L2202" s="27">
        <v>8540000000</v>
      </c>
      <c r="M2202" s="45">
        <v>521.31</v>
      </c>
      <c r="N2202" s="27">
        <v>948888889</v>
      </c>
      <c r="O2202" s="27">
        <v>54154733</v>
      </c>
      <c r="P2202" s="37">
        <f>IF(I2202=0,0,H2202/I2202)</f>
        <v>0</v>
      </c>
    </row>
    <row r="2203">
      <c r="A2203" s="24" t="str">
        <v>2025-12</v>
      </c>
      <c r="B2203" s="24" t="str">
        <v>비교 반영</v>
      </c>
      <c r="C2203" s="24" t="str">
        <v>과천시</v>
      </c>
      <c r="D2203" s="24" t="str">
        <v>다세대 전월세</v>
      </c>
      <c r="E2203" s="26">
        <v>58</v>
      </c>
      <c r="F2203" s="26">
        <v>0</v>
      </c>
      <c r="G2203" s="26">
        <v>31</v>
      </c>
      <c r="H2203" s="26">
        <v>27</v>
      </c>
      <c r="I2203" s="26">
        <f>G2203+H2203</f>
        <v>58</v>
      </c>
      <c r="J2203" s="26">
        <f>SUM(F2203:H2203)</f>
        <v>58</v>
      </c>
      <c r="K2203" s="26">
        <f>E2203-J2203</f>
        <v>0</v>
      </c>
      <c r="L2203" s="27">
        <v>20086880000</v>
      </c>
      <c r="M2203" s="45">
        <v>3493.77</v>
      </c>
      <c r="N2203" s="27">
        <v>346325517</v>
      </c>
      <c r="O2203" s="27">
        <v>19006090</v>
      </c>
      <c r="P2203" s="37">
        <f>IF(I2203=0,0,H2203/I2203)</f>
        <v>0.46551724137931033</v>
      </c>
    </row>
    <row r="2204">
      <c r="A2204" s="24" t="str">
        <v>2025-12</v>
      </c>
      <c r="B2204" s="24" t="str">
        <v>비교 반영</v>
      </c>
      <c r="C2204" s="24" t="str">
        <v>과천시</v>
      </c>
      <c r="D2204" s="24" t="str">
        <v>분양권</v>
      </c>
      <c r="E2204" s="26">
        <v>2</v>
      </c>
      <c r="F2204" s="26">
        <v>2</v>
      </c>
      <c r="G2204" s="26">
        <v>0</v>
      </c>
      <c r="H2204" s="26">
        <v>0</v>
      </c>
      <c r="I2204" s="26">
        <f>G2204+H2204</f>
        <v>0</v>
      </c>
      <c r="J2204" s="26">
        <f>SUM(F2204:H2204)</f>
        <v>2</v>
      </c>
      <c r="K2204" s="26">
        <f>E2204-J2204</f>
        <v>0</v>
      </c>
      <c r="L2204" s="27">
        <v>4040980000</v>
      </c>
      <c r="M2204" s="45">
        <v>119.922</v>
      </c>
      <c r="N2204" s="27">
        <v>2020490000</v>
      </c>
      <c r="O2204" s="27">
        <v>111394165</v>
      </c>
      <c r="P2204" s="37">
        <f>IF(I2204=0,0,H2204/I2204)</f>
        <v>0</v>
      </c>
    </row>
    <row r="2205">
      <c r="A2205" s="24" t="str">
        <v>2025-12</v>
      </c>
      <c r="B2205" s="24" t="str">
        <v>비교 반영</v>
      </c>
      <c r="C2205" s="24" t="str">
        <v>과천시</v>
      </c>
      <c r="D2205" s="24" t="str">
        <v>상가</v>
      </c>
      <c r="E2205" s="26">
        <v>5</v>
      </c>
      <c r="F2205" s="26">
        <v>5</v>
      </c>
      <c r="G2205" s="26">
        <v>0</v>
      </c>
      <c r="H2205" s="26">
        <v>0</v>
      </c>
      <c r="I2205" s="26">
        <f>G2205+H2205</f>
        <v>0</v>
      </c>
      <c r="J2205" s="26">
        <f>SUM(F2205:H2205)</f>
        <v>5</v>
      </c>
      <c r="K2205" s="26">
        <f>E2205-J2205</f>
        <v>0</v>
      </c>
      <c r="L2205" s="27">
        <v>1160000000</v>
      </c>
      <c r="M2205" s="45">
        <v>199.11</v>
      </c>
      <c r="N2205" s="27">
        <v>232000000</v>
      </c>
      <c r="O2205" s="27">
        <v>19259257</v>
      </c>
      <c r="P2205" s="37">
        <f>IF(I2205=0,0,H2205/I2205)</f>
        <v>0</v>
      </c>
    </row>
    <row r="2206">
      <c r="A2206" s="24" t="str">
        <v>2025-12</v>
      </c>
      <c r="B2206" s="24" t="str">
        <v>비교 반영</v>
      </c>
      <c r="C2206" s="24" t="str">
        <v>과천시</v>
      </c>
      <c r="D2206" s="24" t="str">
        <v>아파트 매매</v>
      </c>
      <c r="E2206" s="26">
        <v>8</v>
      </c>
      <c r="F2206" s="26">
        <v>8</v>
      </c>
      <c r="G2206" s="26">
        <v>0</v>
      </c>
      <c r="H2206" s="26">
        <v>0</v>
      </c>
      <c r="I2206" s="26">
        <f>G2206+H2206</f>
        <v>0</v>
      </c>
      <c r="J2206" s="26">
        <f>SUM(F2206:H2206)</f>
        <v>8</v>
      </c>
      <c r="K2206" s="26">
        <f>E2206-J2206</f>
        <v>0</v>
      </c>
      <c r="L2206" s="27">
        <v>17422500000</v>
      </c>
      <c r="M2206" s="45">
        <v>702.334</v>
      </c>
      <c r="N2206" s="27">
        <v>2177812500</v>
      </c>
      <c r="O2206" s="27">
        <v>82005210</v>
      </c>
      <c r="P2206" s="37">
        <f>IF(I2206=0,0,H2206/I2206)</f>
        <v>0</v>
      </c>
    </row>
    <row r="2207">
      <c r="A2207" s="24" t="str">
        <v>2025-12</v>
      </c>
      <c r="B2207" s="24" t="str">
        <v>비교 반영</v>
      </c>
      <c r="C2207" s="24" t="str">
        <v>과천시</v>
      </c>
      <c r="D2207" s="24" t="str">
        <v>아파트 전월세</v>
      </c>
      <c r="E2207" s="26">
        <v>213</v>
      </c>
      <c r="F2207" s="26">
        <v>0</v>
      </c>
      <c r="G2207" s="26">
        <v>130</v>
      </c>
      <c r="H2207" s="26">
        <v>83</v>
      </c>
      <c r="I2207" s="26">
        <f>G2207+H2207</f>
        <v>213</v>
      </c>
      <c r="J2207" s="26">
        <f>SUM(F2207:H2207)</f>
        <v>213</v>
      </c>
      <c r="K2207" s="26">
        <f>E2207-J2207</f>
        <v>0</v>
      </c>
      <c r="L2207" s="27">
        <v>162445210000</v>
      </c>
      <c r="M2207" s="45">
        <v>17081.312</v>
      </c>
      <c r="N2207" s="27">
        <v>762653568</v>
      </c>
      <c r="O2207" s="27">
        <v>31438390</v>
      </c>
      <c r="P2207" s="37">
        <f>IF(I2207=0,0,H2207/I2207)</f>
        <v>0.38967136150234744</v>
      </c>
    </row>
    <row r="2208">
      <c r="A2208" s="24" t="str">
        <v>2025-12</v>
      </c>
      <c r="B2208" s="24" t="str">
        <v>비교 반영</v>
      </c>
      <c r="C2208" s="24" t="str">
        <v>과천시</v>
      </c>
      <c r="D2208" s="24" t="str">
        <v>오피스텔 매매</v>
      </c>
      <c r="E2208" s="26">
        <v>7</v>
      </c>
      <c r="F2208" s="26">
        <v>7</v>
      </c>
      <c r="G2208" s="26">
        <v>0</v>
      </c>
      <c r="H2208" s="26">
        <v>0</v>
      </c>
      <c r="I2208" s="26">
        <f>G2208+H2208</f>
        <v>0</v>
      </c>
      <c r="J2208" s="26">
        <f>SUM(F2208:H2208)</f>
        <v>7</v>
      </c>
      <c r="K2208" s="26">
        <f>E2208-J2208</f>
        <v>0</v>
      </c>
      <c r="L2208" s="27">
        <v>4127000000</v>
      </c>
      <c r="M2208" s="45">
        <v>355.736</v>
      </c>
      <c r="N2208" s="27">
        <v>589571429</v>
      </c>
      <c r="O2208" s="27">
        <v>38351403</v>
      </c>
      <c r="P2208" s="37">
        <f>IF(I2208=0,0,H2208/I2208)</f>
        <v>0</v>
      </c>
    </row>
    <row r="2209">
      <c r="A2209" s="24" t="str">
        <v>2025-12</v>
      </c>
      <c r="B2209" s="24" t="str">
        <v>비교 반영</v>
      </c>
      <c r="C2209" s="24" t="str">
        <v>과천시</v>
      </c>
      <c r="D2209" s="24" t="str">
        <v>오피스텔 전월세</v>
      </c>
      <c r="E2209" s="26">
        <v>21</v>
      </c>
      <c r="F2209" s="26">
        <v>0</v>
      </c>
      <c r="G2209" s="26">
        <v>9</v>
      </c>
      <c r="H2209" s="26">
        <v>12</v>
      </c>
      <c r="I2209" s="26">
        <f>G2209+H2209</f>
        <v>21</v>
      </c>
      <c r="J2209" s="26">
        <f>SUM(F2209:H2209)</f>
        <v>21</v>
      </c>
      <c r="K2209" s="26">
        <f>E2209-J2209</f>
        <v>0</v>
      </c>
      <c r="L2209" s="27">
        <v>7672500000</v>
      </c>
      <c r="M2209" s="45">
        <v>1234.21</v>
      </c>
      <c r="N2209" s="27">
        <v>365357143</v>
      </c>
      <c r="O2209" s="27">
        <v>20550502</v>
      </c>
      <c r="P2209" s="37">
        <f>IF(I2209=0,0,H2209/I2209)</f>
        <v>0.5714285714285714</v>
      </c>
    </row>
    <row r="2210">
      <c r="A2210" s="24" t="str">
        <v>2025-12</v>
      </c>
      <c r="B2210" s="24" t="str">
        <v>비교 반영</v>
      </c>
      <c r="C2210" s="24" t="str">
        <v>과천시</v>
      </c>
      <c r="D2210" s="24" t="str">
        <v>토지</v>
      </c>
      <c r="E2210" s="26">
        <v>21</v>
      </c>
      <c r="F2210" s="26">
        <v>21</v>
      </c>
      <c r="G2210" s="26">
        <v>0</v>
      </c>
      <c r="H2210" s="26">
        <v>0</v>
      </c>
      <c r="I2210" s="26">
        <f>G2210+H2210</f>
        <v>0</v>
      </c>
      <c r="J2210" s="26">
        <f>SUM(F2210:H2210)</f>
        <v>21</v>
      </c>
      <c r="K2210" s="26">
        <f>E2210-J2210</f>
        <v>0</v>
      </c>
      <c r="L2210" s="27">
        <v>21579630000</v>
      </c>
      <c r="M2210" s="45">
        <v>8199.04</v>
      </c>
      <c r="N2210" s="27">
        <v>1027601429</v>
      </c>
      <c r="O2210" s="27">
        <v>8700728</v>
      </c>
      <c r="P2210" s="37">
        <f>IF(I2210=0,0,H2210/I2210)</f>
        <v>0</v>
      </c>
    </row>
    <row r="2211">
      <c r="A2211" s="24" t="str">
        <v>2025-12</v>
      </c>
      <c r="B2211" s="24" t="str">
        <v>비교 반영</v>
      </c>
      <c r="C2211" s="24" t="str">
        <v>광명시</v>
      </c>
      <c r="D2211" s="24" t="str">
        <v>공장창고</v>
      </c>
      <c r="E2211" s="26">
        <v>5</v>
      </c>
      <c r="F2211" s="26">
        <v>5</v>
      </c>
      <c r="G2211" s="26">
        <v>0</v>
      </c>
      <c r="H2211" s="26">
        <v>0</v>
      </c>
      <c r="I2211" s="26">
        <f>G2211+H2211</f>
        <v>0</v>
      </c>
      <c r="J2211" s="26">
        <f>SUM(F2211:H2211)</f>
        <v>5</v>
      </c>
      <c r="K2211" s="26">
        <f>E2211-J2211</f>
        <v>0</v>
      </c>
      <c r="L2211" s="27">
        <v>2260000000</v>
      </c>
      <c r="M2211" s="45">
        <v>714.05</v>
      </c>
      <c r="N2211" s="27">
        <v>452000000</v>
      </c>
      <c r="O2211" s="27">
        <v>10462957</v>
      </c>
      <c r="P2211" s="37">
        <f>IF(I2211=0,0,H2211/I2211)</f>
        <v>0</v>
      </c>
    </row>
    <row r="2212">
      <c r="A2212" s="24" t="str">
        <v>2025-12</v>
      </c>
      <c r="B2212" s="24" t="str">
        <v>비교 반영</v>
      </c>
      <c r="C2212" s="24" t="str">
        <v>광명시</v>
      </c>
      <c r="D2212" s="24" t="str">
        <v>다가구 매매</v>
      </c>
      <c r="E2212" s="26">
        <v>3</v>
      </c>
      <c r="F2212" s="26">
        <v>3</v>
      </c>
      <c r="G2212" s="26">
        <v>0</v>
      </c>
      <c r="H2212" s="26">
        <v>0</v>
      </c>
      <c r="I2212" s="26">
        <f>G2212+H2212</f>
        <v>0</v>
      </c>
      <c r="J2212" s="26">
        <f>SUM(F2212:H2212)</f>
        <v>3</v>
      </c>
      <c r="K2212" s="26">
        <f>E2212-J2212</f>
        <v>0</v>
      </c>
      <c r="L2212" s="27">
        <v>2405000000</v>
      </c>
      <c r="M2212" s="45">
        <v>626.7</v>
      </c>
      <c r="N2212" s="27">
        <v>801666667</v>
      </c>
      <c r="O2212" s="27">
        <v>12686154</v>
      </c>
      <c r="P2212" s="37">
        <f>IF(I2212=0,0,H2212/I2212)</f>
        <v>0</v>
      </c>
    </row>
    <row r="2213">
      <c r="A2213" s="24" t="str">
        <v>2025-12</v>
      </c>
      <c r="B2213" s="24" t="str">
        <v>비교 반영</v>
      </c>
      <c r="C2213" s="24" t="str">
        <v>광명시</v>
      </c>
      <c r="D2213" s="24" t="str">
        <v>다가구 전월세</v>
      </c>
      <c r="E2213" s="26">
        <v>94</v>
      </c>
      <c r="F2213" s="26">
        <v>0</v>
      </c>
      <c r="G2213" s="26">
        <v>28</v>
      </c>
      <c r="H2213" s="26">
        <v>66</v>
      </c>
      <c r="I2213" s="26">
        <f>G2213+H2213</f>
        <v>94</v>
      </c>
      <c r="J2213" s="26">
        <f>SUM(F2213:H2213)</f>
        <v>94</v>
      </c>
      <c r="K2213" s="26">
        <f>E2213-J2213</f>
        <v>0</v>
      </c>
      <c r="L2213" s="27">
        <v>6931000000</v>
      </c>
      <c r="M2213" s="45">
        <v>4475.315</v>
      </c>
      <c r="N2213" s="27">
        <v>73734043</v>
      </c>
      <c r="O2213" s="27">
        <v>5119728</v>
      </c>
      <c r="P2213" s="37">
        <f>IF(I2213=0,0,H2213/I2213)</f>
        <v>0.7021276595744681</v>
      </c>
    </row>
    <row r="2214">
      <c r="A2214" s="24" t="str">
        <v>2025-12</v>
      </c>
      <c r="B2214" s="24" t="str">
        <v>비교 반영</v>
      </c>
      <c r="C2214" s="24" t="str">
        <v>광명시</v>
      </c>
      <c r="D2214" s="24" t="str">
        <v>다세대 매매</v>
      </c>
      <c r="E2214" s="26">
        <v>74</v>
      </c>
      <c r="F2214" s="26">
        <v>74</v>
      </c>
      <c r="G2214" s="26">
        <v>0</v>
      </c>
      <c r="H2214" s="26">
        <v>0</v>
      </c>
      <c r="I2214" s="26">
        <f>G2214+H2214</f>
        <v>0</v>
      </c>
      <c r="J2214" s="26">
        <f>SUM(F2214:H2214)</f>
        <v>74</v>
      </c>
      <c r="K2214" s="26">
        <f>E2214-J2214</f>
        <v>0</v>
      </c>
      <c r="L2214" s="27">
        <v>28064000000</v>
      </c>
      <c r="M2214" s="45">
        <v>3647.545</v>
      </c>
      <c r="N2214" s="27">
        <v>379243243</v>
      </c>
      <c r="O2214" s="27">
        <v>25434518</v>
      </c>
      <c r="P2214" s="37">
        <f>IF(I2214=0,0,H2214/I2214)</f>
        <v>0</v>
      </c>
    </row>
    <row r="2215">
      <c r="A2215" s="24" t="str">
        <v>2025-12</v>
      </c>
      <c r="B2215" s="24" t="str">
        <v>비교 반영</v>
      </c>
      <c r="C2215" s="24" t="str">
        <v>광명시</v>
      </c>
      <c r="D2215" s="24" t="str">
        <v>다세대 전월세</v>
      </c>
      <c r="E2215" s="26">
        <v>70</v>
      </c>
      <c r="F2215" s="26">
        <v>0</v>
      </c>
      <c r="G2215" s="26">
        <v>34</v>
      </c>
      <c r="H2215" s="26">
        <v>36</v>
      </c>
      <c r="I2215" s="26">
        <f>G2215+H2215</f>
        <v>70</v>
      </c>
      <c r="J2215" s="26">
        <f>SUM(F2215:H2215)</f>
        <v>70</v>
      </c>
      <c r="K2215" s="26">
        <f>E2215-J2215</f>
        <v>0</v>
      </c>
      <c r="L2215" s="27">
        <v>8567750000</v>
      </c>
      <c r="M2215" s="45">
        <v>3446.58</v>
      </c>
      <c r="N2215" s="27">
        <v>122396429</v>
      </c>
      <c r="O2215" s="27">
        <v>8217752</v>
      </c>
      <c r="P2215" s="37">
        <f>IF(I2215=0,0,H2215/I2215)</f>
        <v>0.5142857142857142</v>
      </c>
    </row>
    <row r="2216">
      <c r="A2216" s="24" t="str">
        <v>2025-12</v>
      </c>
      <c r="B2216" s="24" t="str">
        <v>비교 반영</v>
      </c>
      <c r="C2216" s="24" t="str">
        <v>광명시</v>
      </c>
      <c r="D2216" s="24" t="str">
        <v>분양권</v>
      </c>
      <c r="E2216" s="26">
        <v>37</v>
      </c>
      <c r="F2216" s="26">
        <v>37</v>
      </c>
      <c r="G2216" s="26">
        <v>0</v>
      </c>
      <c r="H2216" s="26">
        <v>0</v>
      </c>
      <c r="I2216" s="26">
        <f>G2216+H2216</f>
        <v>0</v>
      </c>
      <c r="J2216" s="26">
        <f>SUM(F2216:H2216)</f>
        <v>37</v>
      </c>
      <c r="K2216" s="26">
        <f>E2216-J2216</f>
        <v>0</v>
      </c>
      <c r="L2216" s="27">
        <v>38965420000</v>
      </c>
      <c r="M2216" s="45">
        <v>2396.021</v>
      </c>
      <c r="N2216" s="27">
        <v>1053119459</v>
      </c>
      <c r="O2216" s="27">
        <v>53760506</v>
      </c>
      <c r="P2216" s="37">
        <f>IF(I2216=0,0,H2216/I2216)</f>
        <v>0</v>
      </c>
    </row>
    <row r="2217">
      <c r="A2217" s="24" t="str">
        <v>2025-12</v>
      </c>
      <c r="B2217" s="24" t="str">
        <v>비교 반영</v>
      </c>
      <c r="C2217" s="24" t="str">
        <v>광명시</v>
      </c>
      <c r="D2217" s="24" t="str">
        <v>상가</v>
      </c>
      <c r="E2217" s="26">
        <v>26</v>
      </c>
      <c r="F2217" s="26">
        <v>26</v>
      </c>
      <c r="G2217" s="26">
        <v>0</v>
      </c>
      <c r="H2217" s="26">
        <v>0</v>
      </c>
      <c r="I2217" s="26">
        <f>G2217+H2217</f>
        <v>0</v>
      </c>
      <c r="J2217" s="26">
        <f>SUM(F2217:H2217)</f>
        <v>26</v>
      </c>
      <c r="K2217" s="26">
        <f>E2217-J2217</f>
        <v>0</v>
      </c>
      <c r="L2217" s="27">
        <v>7987440000</v>
      </c>
      <c r="M2217" s="45">
        <v>944.12</v>
      </c>
      <c r="N2217" s="27">
        <v>307209231</v>
      </c>
      <c r="O2217" s="27">
        <v>27967588</v>
      </c>
      <c r="P2217" s="37">
        <f>IF(I2217=0,0,H2217/I2217)</f>
        <v>0</v>
      </c>
    </row>
    <row r="2218">
      <c r="A2218" s="24" t="str">
        <v>2025-12</v>
      </c>
      <c r="B2218" s="24" t="str">
        <v>비교 반영</v>
      </c>
      <c r="C2218" s="24" t="str">
        <v>광명시</v>
      </c>
      <c r="D2218" s="24" t="str">
        <v>아파트 매매</v>
      </c>
      <c r="E2218" s="26">
        <v>300</v>
      </c>
      <c r="F2218" s="26">
        <v>300</v>
      </c>
      <c r="G2218" s="26">
        <v>0</v>
      </c>
      <c r="H2218" s="26">
        <v>0</v>
      </c>
      <c r="I2218" s="26">
        <f>G2218+H2218</f>
        <v>0</v>
      </c>
      <c r="J2218" s="26">
        <f>SUM(F2218:H2218)</f>
        <v>300</v>
      </c>
      <c r="K2218" s="26">
        <f>E2218-J2218</f>
        <v>0</v>
      </c>
      <c r="L2218" s="27">
        <v>242150000000</v>
      </c>
      <c r="M2218" s="45">
        <v>21371.963</v>
      </c>
      <c r="N2218" s="27">
        <v>807166667</v>
      </c>
      <c r="O2218" s="27">
        <v>37455420</v>
      </c>
      <c r="P2218" s="37">
        <f>IF(I2218=0,0,H2218/I2218)</f>
        <v>0</v>
      </c>
    </row>
    <row r="2219">
      <c r="A2219" s="24" t="str">
        <v>2025-12</v>
      </c>
      <c r="B2219" s="24" t="str">
        <v>비교 반영</v>
      </c>
      <c r="C2219" s="24" t="str">
        <v>광명시</v>
      </c>
      <c r="D2219" s="24" t="str">
        <v>아파트 전월세</v>
      </c>
      <c r="E2219" s="26">
        <v>690</v>
      </c>
      <c r="F2219" s="26">
        <v>0</v>
      </c>
      <c r="G2219" s="26">
        <v>461</v>
      </c>
      <c r="H2219" s="26">
        <v>229</v>
      </c>
      <c r="I2219" s="26">
        <f>G2219+H2219</f>
        <v>690</v>
      </c>
      <c r="J2219" s="26">
        <f>SUM(F2219:H2219)</f>
        <v>690</v>
      </c>
      <c r="K2219" s="26">
        <f>E2219-J2219</f>
        <v>0</v>
      </c>
      <c r="L2219" s="27">
        <v>212316470000</v>
      </c>
      <c r="M2219" s="45">
        <v>45584.609</v>
      </c>
      <c r="N2219" s="27">
        <v>307705029</v>
      </c>
      <c r="O2219" s="27">
        <v>15397140</v>
      </c>
      <c r="P2219" s="37">
        <f>IF(I2219=0,0,H2219/I2219)</f>
        <v>0.3318840579710145</v>
      </c>
    </row>
    <row r="2220">
      <c r="A2220" s="24" t="str">
        <v>2025-12</v>
      </c>
      <c r="B2220" s="24" t="str">
        <v>비교 반영</v>
      </c>
      <c r="C2220" s="24" t="str">
        <v>광명시</v>
      </c>
      <c r="D2220" s="24" t="str">
        <v>오피스텔 매매</v>
      </c>
      <c r="E2220" s="26">
        <v>24</v>
      </c>
      <c r="F2220" s="26">
        <v>24</v>
      </c>
      <c r="G2220" s="26">
        <v>0</v>
      </c>
      <c r="H2220" s="26">
        <v>0</v>
      </c>
      <c r="I2220" s="26">
        <f>G2220+H2220</f>
        <v>0</v>
      </c>
      <c r="J2220" s="26">
        <f>SUM(F2220:H2220)</f>
        <v>24</v>
      </c>
      <c r="K2220" s="26">
        <f>E2220-J2220</f>
        <v>0</v>
      </c>
      <c r="L2220" s="27">
        <v>6122800000</v>
      </c>
      <c r="M2220" s="45">
        <v>936.781</v>
      </c>
      <c r="N2220" s="27">
        <v>255116667</v>
      </c>
      <c r="O2220" s="27">
        <v>21606609</v>
      </c>
      <c r="P2220" s="37">
        <f>IF(I2220=0,0,H2220/I2220)</f>
        <v>0</v>
      </c>
    </row>
    <row r="2221">
      <c r="A2221" s="24" t="str">
        <v>2025-12</v>
      </c>
      <c r="B2221" s="24" t="str">
        <v>비교 반영</v>
      </c>
      <c r="C2221" s="24" t="str">
        <v>광명시</v>
      </c>
      <c r="D2221" s="24" t="str">
        <v>오피스텔 전월세</v>
      </c>
      <c r="E2221" s="26">
        <v>178</v>
      </c>
      <c r="F2221" s="26">
        <v>0</v>
      </c>
      <c r="G2221" s="26">
        <v>55</v>
      </c>
      <c r="H2221" s="26">
        <v>123</v>
      </c>
      <c r="I2221" s="26">
        <f>G2221+H2221</f>
        <v>178</v>
      </c>
      <c r="J2221" s="26">
        <f>SUM(F2221:H2221)</f>
        <v>178</v>
      </c>
      <c r="K2221" s="26">
        <f>E2221-J2221</f>
        <v>0</v>
      </c>
      <c r="L2221" s="27">
        <v>14644950000</v>
      </c>
      <c r="M2221" s="45">
        <v>5461.63</v>
      </c>
      <c r="N2221" s="27">
        <v>82275000</v>
      </c>
      <c r="O2221" s="27">
        <v>8864214</v>
      </c>
      <c r="P2221" s="37">
        <f>IF(I2221=0,0,H2221/I2221)</f>
        <v>0.6910112359550562</v>
      </c>
    </row>
    <row r="2222">
      <c r="A2222" s="24" t="str">
        <v>2025-12</v>
      </c>
      <c r="B2222" s="24" t="str">
        <v>비교 반영</v>
      </c>
      <c r="C2222" s="24" t="str">
        <v>광명시</v>
      </c>
      <c r="D2222" s="24" t="str">
        <v>토지</v>
      </c>
      <c r="E2222" s="26">
        <v>96</v>
      </c>
      <c r="F2222" s="26">
        <v>96</v>
      </c>
      <c r="G2222" s="26">
        <v>0</v>
      </c>
      <c r="H2222" s="26">
        <v>0</v>
      </c>
      <c r="I2222" s="26">
        <f>G2222+H2222</f>
        <v>0</v>
      </c>
      <c r="J2222" s="26">
        <f>SUM(F2222:H2222)</f>
        <v>96</v>
      </c>
      <c r="K2222" s="26">
        <f>E2222-J2222</f>
        <v>0</v>
      </c>
      <c r="L2222" s="27">
        <v>143652610000</v>
      </c>
      <c r="M2222" s="45">
        <v>46923.2</v>
      </c>
      <c r="N2222" s="27">
        <v>1496381354</v>
      </c>
      <c r="O2222" s="27">
        <v>10120466</v>
      </c>
      <c r="P2222" s="37">
        <f>IF(I2222=0,0,H2222/I2222)</f>
        <v>0</v>
      </c>
    </row>
    <row r="2223">
      <c r="A2223" s="24" t="str">
        <v>2025-12</v>
      </c>
      <c r="B2223" s="24" t="str">
        <v>비교 반영</v>
      </c>
      <c r="C2223" s="24" t="str">
        <v>광주시</v>
      </c>
      <c r="D2223" s="24" t="str">
        <v>공장창고</v>
      </c>
      <c r="E2223" s="26">
        <v>6</v>
      </c>
      <c r="F2223" s="26">
        <v>6</v>
      </c>
      <c r="G2223" s="26">
        <v>0</v>
      </c>
      <c r="H2223" s="26">
        <v>0</v>
      </c>
      <c r="I2223" s="26">
        <f>G2223+H2223</f>
        <v>0</v>
      </c>
      <c r="J2223" s="26">
        <f>SUM(F2223:H2223)</f>
        <v>6</v>
      </c>
      <c r="K2223" s="26">
        <f>E2223-J2223</f>
        <v>0</v>
      </c>
      <c r="L2223" s="27">
        <v>110933940000</v>
      </c>
      <c r="M2223" s="45">
        <v>57627.53</v>
      </c>
      <c r="N2223" s="27">
        <v>18488990000</v>
      </c>
      <c r="O2223" s="27">
        <v>6363690</v>
      </c>
      <c r="P2223" s="37">
        <f>IF(I2223=0,0,H2223/I2223)</f>
        <v>0</v>
      </c>
    </row>
    <row r="2224">
      <c r="A2224" s="24" t="str">
        <v>2025-12</v>
      </c>
      <c r="B2224" s="24" t="str">
        <v>비교 반영</v>
      </c>
      <c r="C2224" s="24" t="str">
        <v>광주시</v>
      </c>
      <c r="D2224" s="24" t="str">
        <v>다가구 매매</v>
      </c>
      <c r="E2224" s="26">
        <v>20</v>
      </c>
      <c r="F2224" s="26">
        <v>20</v>
      </c>
      <c r="G2224" s="26">
        <v>0</v>
      </c>
      <c r="H2224" s="26">
        <v>0</v>
      </c>
      <c r="I2224" s="26">
        <f>G2224+H2224</f>
        <v>0</v>
      </c>
      <c r="J2224" s="26">
        <f>SUM(F2224:H2224)</f>
        <v>20</v>
      </c>
      <c r="K2224" s="26">
        <f>E2224-J2224</f>
        <v>0</v>
      </c>
      <c r="L2224" s="27">
        <v>12588680000</v>
      </c>
      <c r="M2224" s="45">
        <v>3890.66</v>
      </c>
      <c r="N2224" s="27">
        <v>629434000</v>
      </c>
      <c r="O2224" s="27">
        <v>10696249</v>
      </c>
      <c r="P2224" s="37">
        <f>IF(I2224=0,0,H2224/I2224)</f>
        <v>0</v>
      </c>
    </row>
    <row r="2225">
      <c r="A2225" s="24" t="str">
        <v>2025-12</v>
      </c>
      <c r="B2225" s="24" t="str">
        <v>비교 반영</v>
      </c>
      <c r="C2225" s="24" t="str">
        <v>광주시</v>
      </c>
      <c r="D2225" s="24" t="str">
        <v>다가구 전월세</v>
      </c>
      <c r="E2225" s="26">
        <v>473</v>
      </c>
      <c r="F2225" s="26">
        <v>0</v>
      </c>
      <c r="G2225" s="26">
        <v>106</v>
      </c>
      <c r="H2225" s="26">
        <v>367</v>
      </c>
      <c r="I2225" s="26">
        <f>G2225+H2225</f>
        <v>473</v>
      </c>
      <c r="J2225" s="26">
        <f>SUM(F2225:H2225)</f>
        <v>473</v>
      </c>
      <c r="K2225" s="26">
        <f>E2225-J2225</f>
        <v>0</v>
      </c>
      <c r="L2225" s="27">
        <v>17761860000</v>
      </c>
      <c r="M2225" s="45">
        <v>19034.394</v>
      </c>
      <c r="N2225" s="27">
        <v>37551501</v>
      </c>
      <c r="O2225" s="27">
        <v>3084779</v>
      </c>
      <c r="P2225" s="37">
        <f>IF(I2225=0,0,H2225/I2225)</f>
        <v>0.7758985200845666</v>
      </c>
    </row>
    <row r="2226">
      <c r="A2226" s="24" t="str">
        <v>2025-12</v>
      </c>
      <c r="B2226" s="24" t="str">
        <v>비교 반영</v>
      </c>
      <c r="C2226" s="24" t="str">
        <v>광주시</v>
      </c>
      <c r="D2226" s="24" t="str">
        <v>다세대 매매</v>
      </c>
      <c r="E2226" s="26">
        <v>168</v>
      </c>
      <c r="F2226" s="26">
        <v>168</v>
      </c>
      <c r="G2226" s="26">
        <v>0</v>
      </c>
      <c r="H2226" s="26">
        <v>0</v>
      </c>
      <c r="I2226" s="26">
        <f>G2226+H2226</f>
        <v>0</v>
      </c>
      <c r="J2226" s="26">
        <f>SUM(F2226:H2226)</f>
        <v>168</v>
      </c>
      <c r="K2226" s="26">
        <f>E2226-J2226</f>
        <v>0</v>
      </c>
      <c r="L2226" s="27">
        <v>33843540000</v>
      </c>
      <c r="M2226" s="45">
        <v>10493.603</v>
      </c>
      <c r="N2226" s="27">
        <v>201449643</v>
      </c>
      <c r="O2226" s="27">
        <v>10661683</v>
      </c>
      <c r="P2226" s="37">
        <f>IF(I2226=0,0,H2226/I2226)</f>
        <v>0</v>
      </c>
    </row>
    <row r="2227">
      <c r="A2227" s="24" t="str">
        <v>2025-12</v>
      </c>
      <c r="B2227" s="24" t="str">
        <v>비교 반영</v>
      </c>
      <c r="C2227" s="24" t="str">
        <v>광주시</v>
      </c>
      <c r="D2227" s="24" t="str">
        <v>다세대 전월세</v>
      </c>
      <c r="E2227" s="26">
        <v>271</v>
      </c>
      <c r="F2227" s="26">
        <v>0</v>
      </c>
      <c r="G2227" s="26">
        <v>109</v>
      </c>
      <c r="H2227" s="26">
        <v>162</v>
      </c>
      <c r="I2227" s="26">
        <f>G2227+H2227</f>
        <v>271</v>
      </c>
      <c r="J2227" s="26">
        <f>SUM(F2227:H2227)</f>
        <v>271</v>
      </c>
      <c r="K2227" s="26">
        <f>E2227-J2227</f>
        <v>0</v>
      </c>
      <c r="L2227" s="27">
        <v>24781610000</v>
      </c>
      <c r="M2227" s="45">
        <v>16693.594</v>
      </c>
      <c r="N2227" s="27">
        <v>91445055</v>
      </c>
      <c r="O2227" s="27">
        <v>4907432</v>
      </c>
      <c r="P2227" s="37">
        <f>IF(I2227=0,0,H2227/I2227)</f>
        <v>0.5977859778597786</v>
      </c>
    </row>
    <row r="2228">
      <c r="A2228" s="24" t="str">
        <v>2025-12</v>
      </c>
      <c r="B2228" s="24" t="str">
        <v>비교 반영</v>
      </c>
      <c r="C2228" s="24" t="str">
        <v>광주시</v>
      </c>
      <c r="D2228" s="24" t="str">
        <v>분양권</v>
      </c>
      <c r="E2228" s="26">
        <v>23</v>
      </c>
      <c r="F2228" s="26">
        <v>23</v>
      </c>
      <c r="G2228" s="26">
        <v>0</v>
      </c>
      <c r="H2228" s="26">
        <v>0</v>
      </c>
      <c r="I2228" s="26">
        <f>G2228+H2228</f>
        <v>0</v>
      </c>
      <c r="J2228" s="26">
        <f>SUM(F2228:H2228)</f>
        <v>23</v>
      </c>
      <c r="K2228" s="26">
        <f>E2228-J2228</f>
        <v>0</v>
      </c>
      <c r="L2228" s="27">
        <v>14149290000</v>
      </c>
      <c r="M2228" s="45">
        <v>1907.398</v>
      </c>
      <c r="N2228" s="27">
        <v>615186522</v>
      </c>
      <c r="O2228" s="27">
        <v>24522680</v>
      </c>
      <c r="P2228" s="37">
        <f>IF(I2228=0,0,H2228/I2228)</f>
        <v>0</v>
      </c>
    </row>
    <row r="2229">
      <c r="A2229" s="24" t="str">
        <v>2025-12</v>
      </c>
      <c r="B2229" s="24" t="str">
        <v>비교 반영</v>
      </c>
      <c r="C2229" s="24" t="str">
        <v>광주시</v>
      </c>
      <c r="D2229" s="24" t="str">
        <v>상가</v>
      </c>
      <c r="E2229" s="26">
        <v>23</v>
      </c>
      <c r="F2229" s="26">
        <v>23</v>
      </c>
      <c r="G2229" s="26">
        <v>0</v>
      </c>
      <c r="H2229" s="26">
        <v>0</v>
      </c>
      <c r="I2229" s="26">
        <f>G2229+H2229</f>
        <v>0</v>
      </c>
      <c r="J2229" s="26">
        <f>SUM(F2229:H2229)</f>
        <v>23</v>
      </c>
      <c r="K2229" s="26">
        <f>E2229-J2229</f>
        <v>0</v>
      </c>
      <c r="L2229" s="27">
        <v>19753040000</v>
      </c>
      <c r="M2229" s="45">
        <v>4723.89</v>
      </c>
      <c r="N2229" s="27">
        <v>858827826</v>
      </c>
      <c r="O2229" s="27">
        <v>13823206</v>
      </c>
      <c r="P2229" s="37">
        <f>IF(I2229=0,0,H2229/I2229)</f>
        <v>0</v>
      </c>
    </row>
    <row r="2230">
      <c r="A2230" s="24" t="str">
        <v>2025-12</v>
      </c>
      <c r="B2230" s="24" t="str">
        <v>비교 반영</v>
      </c>
      <c r="C2230" s="24" t="str">
        <v>광주시</v>
      </c>
      <c r="D2230" s="24" t="str">
        <v>아파트 매매</v>
      </c>
      <c r="E2230" s="26">
        <v>256</v>
      </c>
      <c r="F2230" s="26">
        <v>256</v>
      </c>
      <c r="G2230" s="26">
        <v>0</v>
      </c>
      <c r="H2230" s="26">
        <v>0</v>
      </c>
      <c r="I2230" s="26">
        <f>G2230+H2230</f>
        <v>0</v>
      </c>
      <c r="J2230" s="26">
        <f>SUM(F2230:H2230)</f>
        <v>256</v>
      </c>
      <c r="K2230" s="26">
        <f>E2230-J2230</f>
        <v>0</v>
      </c>
      <c r="L2230" s="27">
        <v>116447630000</v>
      </c>
      <c r="M2230" s="45">
        <v>20946.333</v>
      </c>
      <c r="N2230" s="27">
        <v>454873555</v>
      </c>
      <c r="O2230" s="27">
        <v>18377958</v>
      </c>
      <c r="P2230" s="37">
        <f>IF(I2230=0,0,H2230/I2230)</f>
        <v>0</v>
      </c>
    </row>
    <row r="2231">
      <c r="A2231" s="24" t="str">
        <v>2025-12</v>
      </c>
      <c r="B2231" s="24" t="str">
        <v>비교 반영</v>
      </c>
      <c r="C2231" s="24" t="str">
        <v>광주시</v>
      </c>
      <c r="D2231" s="24" t="str">
        <v>아파트 전월세</v>
      </c>
      <c r="E2231" s="26">
        <v>587</v>
      </c>
      <c r="F2231" s="26">
        <v>0</v>
      </c>
      <c r="G2231" s="26">
        <v>200</v>
      </c>
      <c r="H2231" s="26">
        <v>387</v>
      </c>
      <c r="I2231" s="26">
        <f>G2231+H2231</f>
        <v>587</v>
      </c>
      <c r="J2231" s="26">
        <f>SUM(F2231:H2231)</f>
        <v>587</v>
      </c>
      <c r="K2231" s="26">
        <f>E2231-J2231</f>
        <v>0</v>
      </c>
      <c r="L2231" s="27">
        <v>93893840000</v>
      </c>
      <c r="M2231" s="45">
        <v>34528.135</v>
      </c>
      <c r="N2231" s="27">
        <v>159955434</v>
      </c>
      <c r="O2231" s="27">
        <v>8989563</v>
      </c>
      <c r="P2231" s="37">
        <f>IF(I2231=0,0,H2231/I2231)</f>
        <v>0.6592844974446337</v>
      </c>
    </row>
    <row r="2232">
      <c r="A2232" s="24" t="str">
        <v>2025-12</v>
      </c>
      <c r="B2232" s="24" t="str">
        <v>비교 반영</v>
      </c>
      <c r="C2232" s="24" t="str">
        <v>광주시</v>
      </c>
      <c r="D2232" s="24" t="str">
        <v>오피스텔 전월세</v>
      </c>
      <c r="E2232" s="26">
        <v>5</v>
      </c>
      <c r="F2232" s="26">
        <v>0</v>
      </c>
      <c r="G2232" s="26">
        <v>3</v>
      </c>
      <c r="H2232" s="26">
        <v>2</v>
      </c>
      <c r="I2232" s="26">
        <f>G2232+H2232</f>
        <v>5</v>
      </c>
      <c r="J2232" s="26">
        <f>SUM(F2232:H2232)</f>
        <v>5</v>
      </c>
      <c r="K2232" s="26">
        <f>E2232-J2232</f>
        <v>0</v>
      </c>
      <c r="L2232" s="27">
        <v>463500000</v>
      </c>
      <c r="M2232" s="45">
        <v>217.47</v>
      </c>
      <c r="N2232" s="27">
        <v>92700000</v>
      </c>
      <c r="O2232" s="27">
        <v>7045714</v>
      </c>
      <c r="P2232" s="37">
        <f>IF(I2232=0,0,H2232/I2232)</f>
        <v>0.4</v>
      </c>
    </row>
    <row r="2233">
      <c r="A2233" s="24" t="str">
        <v>2025-12</v>
      </c>
      <c r="B2233" s="24" t="str">
        <v>비교 반영</v>
      </c>
      <c r="C2233" s="24" t="str">
        <v>광주시</v>
      </c>
      <c r="D2233" s="24" t="str">
        <v>토지</v>
      </c>
      <c r="E2233" s="26">
        <v>279</v>
      </c>
      <c r="F2233" s="26">
        <v>279</v>
      </c>
      <c r="G2233" s="26">
        <v>0</v>
      </c>
      <c r="H2233" s="26">
        <v>0</v>
      </c>
      <c r="I2233" s="26">
        <f>G2233+H2233</f>
        <v>0</v>
      </c>
      <c r="J2233" s="26">
        <f>SUM(F2233:H2233)</f>
        <v>279</v>
      </c>
      <c r="K2233" s="26">
        <f>E2233-J2233</f>
        <v>0</v>
      </c>
      <c r="L2233" s="27">
        <v>62717120000</v>
      </c>
      <c r="M2233" s="45">
        <v>233872.05</v>
      </c>
      <c r="N2233" s="27">
        <v>224792545</v>
      </c>
      <c r="O2233" s="27">
        <v>886507</v>
      </c>
      <c r="P2233" s="37">
        <f>IF(I2233=0,0,H2233/I2233)</f>
        <v>0</v>
      </c>
    </row>
    <row r="2234">
      <c r="A2234" s="24" t="str">
        <v>2025-12</v>
      </c>
      <c r="B2234" s="24" t="str">
        <v>비교 반영</v>
      </c>
      <c r="C2234" s="24" t="str">
        <v>구리시</v>
      </c>
      <c r="D2234" s="24" t="str">
        <v>공장창고</v>
      </c>
      <c r="E2234" s="26">
        <v>1</v>
      </c>
      <c r="F2234" s="26">
        <v>1</v>
      </c>
      <c r="G2234" s="26">
        <v>0</v>
      </c>
      <c r="H2234" s="26">
        <v>0</v>
      </c>
      <c r="I2234" s="26">
        <f>G2234+H2234</f>
        <v>0</v>
      </c>
      <c r="J2234" s="26">
        <f>SUM(F2234:H2234)</f>
        <v>1</v>
      </c>
      <c r="K2234" s="26">
        <f>E2234-J2234</f>
        <v>0</v>
      </c>
      <c r="L2234" s="27">
        <v>385000000</v>
      </c>
      <c r="M2234" s="45">
        <v>90.07</v>
      </c>
      <c r="N2234" s="27">
        <v>385000000</v>
      </c>
      <c r="O2234" s="27">
        <v>14130423</v>
      </c>
      <c r="P2234" s="37">
        <f>IF(I2234=0,0,H2234/I2234)</f>
        <v>0</v>
      </c>
    </row>
    <row r="2235">
      <c r="A2235" s="24" t="str">
        <v>2025-12</v>
      </c>
      <c r="B2235" s="24" t="str">
        <v>비교 반영</v>
      </c>
      <c r="C2235" s="24" t="str">
        <v>구리시</v>
      </c>
      <c r="D2235" s="24" t="str">
        <v>다가구 매매</v>
      </c>
      <c r="E2235" s="26">
        <v>4</v>
      </c>
      <c r="F2235" s="26">
        <v>4</v>
      </c>
      <c r="G2235" s="26">
        <v>0</v>
      </c>
      <c r="H2235" s="26">
        <v>0</v>
      </c>
      <c r="I2235" s="26">
        <f>G2235+H2235</f>
        <v>0</v>
      </c>
      <c r="J2235" s="26">
        <f>SUM(F2235:H2235)</f>
        <v>4</v>
      </c>
      <c r="K2235" s="26">
        <f>E2235-J2235</f>
        <v>0</v>
      </c>
      <c r="L2235" s="27">
        <v>1980000000</v>
      </c>
      <c r="M2235" s="45">
        <v>525.56</v>
      </c>
      <c r="N2235" s="27">
        <v>495000000</v>
      </c>
      <c r="O2235" s="27">
        <v>12454247</v>
      </c>
      <c r="P2235" s="37">
        <f>IF(I2235=0,0,H2235/I2235)</f>
        <v>0</v>
      </c>
    </row>
    <row r="2236">
      <c r="A2236" s="24" t="str">
        <v>2025-12</v>
      </c>
      <c r="B2236" s="24" t="str">
        <v>비교 반영</v>
      </c>
      <c r="C2236" s="24" t="str">
        <v>구리시</v>
      </c>
      <c r="D2236" s="24" t="str">
        <v>다가구 전월세</v>
      </c>
      <c r="E2236" s="26">
        <v>152</v>
      </c>
      <c r="F2236" s="26">
        <v>0</v>
      </c>
      <c r="G2236" s="26">
        <v>31</v>
      </c>
      <c r="H2236" s="26">
        <v>121</v>
      </c>
      <c r="I2236" s="26">
        <f>G2236+H2236</f>
        <v>152</v>
      </c>
      <c r="J2236" s="26">
        <f>SUM(F2236:H2236)</f>
        <v>152</v>
      </c>
      <c r="K2236" s="26">
        <f>E2236-J2236</f>
        <v>0</v>
      </c>
      <c r="L2236" s="27">
        <v>7282500000</v>
      </c>
      <c r="M2236" s="45">
        <v>6549.529</v>
      </c>
      <c r="N2236" s="27">
        <v>47911184</v>
      </c>
      <c r="O2236" s="27">
        <v>3675742</v>
      </c>
      <c r="P2236" s="37">
        <f>IF(I2236=0,0,H2236/I2236)</f>
        <v>0.7960526315789473</v>
      </c>
    </row>
    <row r="2237">
      <c r="A2237" s="24" t="str">
        <v>2025-12</v>
      </c>
      <c r="B2237" s="24" t="str">
        <v>비교 반영</v>
      </c>
      <c r="C2237" s="24" t="str">
        <v>구리시</v>
      </c>
      <c r="D2237" s="24" t="str">
        <v>다세대 매매</v>
      </c>
      <c r="E2237" s="26">
        <v>51</v>
      </c>
      <c r="F2237" s="26">
        <v>51</v>
      </c>
      <c r="G2237" s="26">
        <v>0</v>
      </c>
      <c r="H2237" s="26">
        <v>0</v>
      </c>
      <c r="I2237" s="26">
        <f>G2237+H2237</f>
        <v>0</v>
      </c>
      <c r="J2237" s="26">
        <f>SUM(F2237:H2237)</f>
        <v>51</v>
      </c>
      <c r="K2237" s="26">
        <f>E2237-J2237</f>
        <v>0</v>
      </c>
      <c r="L2237" s="27">
        <v>18810000000</v>
      </c>
      <c r="M2237" s="45">
        <v>2509.618</v>
      </c>
      <c r="N2237" s="27">
        <v>368823529</v>
      </c>
      <c r="O2237" s="27">
        <v>24777403</v>
      </c>
      <c r="P2237" s="37">
        <f>IF(I2237=0,0,H2237/I2237)</f>
        <v>0</v>
      </c>
    </row>
    <row r="2238">
      <c r="A2238" s="24" t="str">
        <v>2025-12</v>
      </c>
      <c r="B2238" s="24" t="str">
        <v>비교 반영</v>
      </c>
      <c r="C2238" s="24" t="str">
        <v>구리시</v>
      </c>
      <c r="D2238" s="24" t="str">
        <v>다세대 전월세</v>
      </c>
      <c r="E2238" s="26">
        <v>62</v>
      </c>
      <c r="F2238" s="26">
        <v>0</v>
      </c>
      <c r="G2238" s="26">
        <v>31</v>
      </c>
      <c r="H2238" s="26">
        <v>31</v>
      </c>
      <c r="I2238" s="26">
        <f>G2238+H2238</f>
        <v>62</v>
      </c>
      <c r="J2238" s="26">
        <f>SUM(F2238:H2238)</f>
        <v>62</v>
      </c>
      <c r="K2238" s="26">
        <f>E2238-J2238</f>
        <v>0</v>
      </c>
      <c r="L2238" s="27">
        <v>7163300000</v>
      </c>
      <c r="M2238" s="45">
        <v>3022.22</v>
      </c>
      <c r="N2238" s="27">
        <v>115537097</v>
      </c>
      <c r="O2238" s="27">
        <v>7835409</v>
      </c>
      <c r="P2238" s="37">
        <f>IF(I2238=0,0,H2238/I2238)</f>
        <v>0.5</v>
      </c>
    </row>
    <row r="2239">
      <c r="A2239" s="24" t="str">
        <v>2025-12</v>
      </c>
      <c r="B2239" s="24" t="str">
        <v>비교 반영</v>
      </c>
      <c r="C2239" s="24" t="str">
        <v>구리시</v>
      </c>
      <c r="D2239" s="24" t="str">
        <v>분양권</v>
      </c>
      <c r="E2239" s="26">
        <v>2</v>
      </c>
      <c r="F2239" s="26">
        <v>2</v>
      </c>
      <c r="G2239" s="26">
        <v>0</v>
      </c>
      <c r="H2239" s="26">
        <v>0</v>
      </c>
      <c r="I2239" s="26">
        <f>G2239+H2239</f>
        <v>0</v>
      </c>
      <c r="J2239" s="26">
        <f>SUM(F2239:H2239)</f>
        <v>2</v>
      </c>
      <c r="K2239" s="26">
        <f>E2239-J2239</f>
        <v>0</v>
      </c>
      <c r="L2239" s="27">
        <v>1886810000</v>
      </c>
      <c r="M2239" s="45">
        <v>128.836</v>
      </c>
      <c r="N2239" s="27">
        <v>943405000</v>
      </c>
      <c r="O2239" s="27">
        <v>48413395</v>
      </c>
      <c r="P2239" s="37">
        <f>IF(I2239=0,0,H2239/I2239)</f>
        <v>0</v>
      </c>
    </row>
    <row r="2240">
      <c r="A2240" s="24" t="str">
        <v>2025-12</v>
      </c>
      <c r="B2240" s="24" t="str">
        <v>비교 반영</v>
      </c>
      <c r="C2240" s="24" t="str">
        <v>구리시</v>
      </c>
      <c r="D2240" s="24" t="str">
        <v>상가</v>
      </c>
      <c r="E2240" s="26">
        <v>6</v>
      </c>
      <c r="F2240" s="26">
        <v>6</v>
      </c>
      <c r="G2240" s="26">
        <v>0</v>
      </c>
      <c r="H2240" s="26">
        <v>0</v>
      </c>
      <c r="I2240" s="26">
        <f>G2240+H2240</f>
        <v>0</v>
      </c>
      <c r="J2240" s="26">
        <f>SUM(F2240:H2240)</f>
        <v>6</v>
      </c>
      <c r="K2240" s="26">
        <f>E2240-J2240</f>
        <v>0</v>
      </c>
      <c r="L2240" s="27">
        <v>3986660000</v>
      </c>
      <c r="M2240" s="45">
        <v>708.04</v>
      </c>
      <c r="N2240" s="27">
        <v>664443333</v>
      </c>
      <c r="O2240" s="27">
        <v>18613413</v>
      </c>
      <c r="P2240" s="37">
        <f>IF(I2240=0,0,H2240/I2240)</f>
        <v>0</v>
      </c>
    </row>
    <row r="2241">
      <c r="A2241" s="24" t="str">
        <v>2025-12</v>
      </c>
      <c r="B2241" s="24" t="str">
        <v>비교 반영</v>
      </c>
      <c r="C2241" s="24" t="str">
        <v>구리시</v>
      </c>
      <c r="D2241" s="24" t="str">
        <v>아파트 매매</v>
      </c>
      <c r="E2241" s="26">
        <v>317</v>
      </c>
      <c r="F2241" s="26">
        <v>317</v>
      </c>
      <c r="G2241" s="26">
        <v>0</v>
      </c>
      <c r="H2241" s="26">
        <v>0</v>
      </c>
      <c r="I2241" s="26">
        <f>G2241+H2241</f>
        <v>0</v>
      </c>
      <c r="J2241" s="26">
        <f>SUM(F2241:H2241)</f>
        <v>317</v>
      </c>
      <c r="K2241" s="26">
        <f>E2241-J2241</f>
        <v>0</v>
      </c>
      <c r="L2241" s="27">
        <v>214027000000</v>
      </c>
      <c r="M2241" s="45">
        <v>23104.657</v>
      </c>
      <c r="N2241" s="27">
        <v>675164038</v>
      </c>
      <c r="O2241" s="27">
        <v>30622712</v>
      </c>
      <c r="P2241" s="37">
        <f>IF(I2241=0,0,H2241/I2241)</f>
        <v>0</v>
      </c>
    </row>
    <row r="2242">
      <c r="A2242" s="24" t="str">
        <v>2025-12</v>
      </c>
      <c r="B2242" s="24" t="str">
        <v>비교 반영</v>
      </c>
      <c r="C2242" s="24" t="str">
        <v>구리시</v>
      </c>
      <c r="D2242" s="24" t="str">
        <v>아파트 전월세</v>
      </c>
      <c r="E2242" s="26">
        <v>399</v>
      </c>
      <c r="F2242" s="26">
        <v>0</v>
      </c>
      <c r="G2242" s="26">
        <v>248</v>
      </c>
      <c r="H2242" s="26">
        <v>151</v>
      </c>
      <c r="I2242" s="26">
        <f>G2242+H2242</f>
        <v>399</v>
      </c>
      <c r="J2242" s="26">
        <f>SUM(F2242:H2242)</f>
        <v>399</v>
      </c>
      <c r="K2242" s="26">
        <f>E2242-J2242</f>
        <v>0</v>
      </c>
      <c r="L2242" s="27">
        <v>118732920000</v>
      </c>
      <c r="M2242" s="45">
        <v>27319.054</v>
      </c>
      <c r="N2242" s="27">
        <v>297576241</v>
      </c>
      <c r="O2242" s="27">
        <v>14367463</v>
      </c>
      <c r="P2242" s="37">
        <f>IF(I2242=0,0,H2242/I2242)</f>
        <v>0.37844611528822053</v>
      </c>
    </row>
    <row r="2243">
      <c r="A2243" s="24" t="str">
        <v>2025-12</v>
      </c>
      <c r="B2243" s="24" t="str">
        <v>비교 반영</v>
      </c>
      <c r="C2243" s="24" t="str">
        <v>구리시</v>
      </c>
      <c r="D2243" s="24" t="str">
        <v>오피스텔 매매</v>
      </c>
      <c r="E2243" s="26">
        <v>8</v>
      </c>
      <c r="F2243" s="26">
        <v>8</v>
      </c>
      <c r="G2243" s="26">
        <v>0</v>
      </c>
      <c r="H2243" s="26">
        <v>0</v>
      </c>
      <c r="I2243" s="26">
        <f>G2243+H2243</f>
        <v>0</v>
      </c>
      <c r="J2243" s="26">
        <f>SUM(F2243:H2243)</f>
        <v>8</v>
      </c>
      <c r="K2243" s="26">
        <f>E2243-J2243</f>
        <v>0</v>
      </c>
      <c r="L2243" s="27">
        <v>1169500000</v>
      </c>
      <c r="M2243" s="45">
        <v>268.643</v>
      </c>
      <c r="N2243" s="27">
        <v>146187500</v>
      </c>
      <c r="O2243" s="27">
        <v>14391276</v>
      </c>
      <c r="P2243" s="37">
        <f>IF(I2243=0,0,H2243/I2243)</f>
        <v>0</v>
      </c>
    </row>
    <row r="2244">
      <c r="A2244" s="24" t="str">
        <v>2025-12</v>
      </c>
      <c r="B2244" s="24" t="str">
        <v>비교 반영</v>
      </c>
      <c r="C2244" s="24" t="str">
        <v>구리시</v>
      </c>
      <c r="D2244" s="24" t="str">
        <v>오피스텔 전월세</v>
      </c>
      <c r="E2244" s="26">
        <v>118</v>
      </c>
      <c r="F2244" s="26">
        <v>0</v>
      </c>
      <c r="G2244" s="26">
        <v>36</v>
      </c>
      <c r="H2244" s="26">
        <v>82</v>
      </c>
      <c r="I2244" s="26">
        <f>G2244+H2244</f>
        <v>118</v>
      </c>
      <c r="J2244" s="26">
        <f>SUM(F2244:H2244)</f>
        <v>118</v>
      </c>
      <c r="K2244" s="26">
        <f>E2244-J2244</f>
        <v>0</v>
      </c>
      <c r="L2244" s="27">
        <v>9509480000</v>
      </c>
      <c r="M2244" s="45">
        <v>4448.72</v>
      </c>
      <c r="N2244" s="27">
        <v>80588814</v>
      </c>
      <c r="O2244" s="27">
        <v>7066369</v>
      </c>
      <c r="P2244" s="37">
        <f>IF(I2244=0,0,H2244/I2244)</f>
        <v>0.6949152542372882</v>
      </c>
    </row>
    <row r="2245">
      <c r="A2245" s="24" t="str">
        <v>2025-12</v>
      </c>
      <c r="B2245" s="24" t="str">
        <v>비교 반영</v>
      </c>
      <c r="C2245" s="24" t="str">
        <v>구리시</v>
      </c>
      <c r="D2245" s="24" t="str">
        <v>토지</v>
      </c>
      <c r="E2245" s="26">
        <v>17</v>
      </c>
      <c r="F2245" s="26">
        <v>17</v>
      </c>
      <c r="G2245" s="26">
        <v>0</v>
      </c>
      <c r="H2245" s="26">
        <v>0</v>
      </c>
      <c r="I2245" s="26">
        <f>G2245+H2245</f>
        <v>0</v>
      </c>
      <c r="J2245" s="26">
        <f>SUM(F2245:H2245)</f>
        <v>17</v>
      </c>
      <c r="K2245" s="26">
        <f>E2245-J2245</f>
        <v>0</v>
      </c>
      <c r="L2245" s="27">
        <v>23900660000</v>
      </c>
      <c r="M2245" s="45">
        <v>3747.32</v>
      </c>
      <c r="N2245" s="27">
        <v>1405921176</v>
      </c>
      <c r="O2245" s="27">
        <v>21084520</v>
      </c>
      <c r="P2245" s="37">
        <f>IF(I2245=0,0,H2245/I2245)</f>
        <v>0</v>
      </c>
    </row>
    <row r="2246">
      <c r="A2246" s="24" t="str">
        <v>2025-12</v>
      </c>
      <c r="B2246" s="24" t="str">
        <v>비교 반영</v>
      </c>
      <c r="C2246" s="24" t="str">
        <v>군포시</v>
      </c>
      <c r="D2246" s="24" t="str">
        <v>공장창고</v>
      </c>
      <c r="E2246" s="26">
        <v>4</v>
      </c>
      <c r="F2246" s="26">
        <v>4</v>
      </c>
      <c r="G2246" s="26">
        <v>0</v>
      </c>
      <c r="H2246" s="26">
        <v>0</v>
      </c>
      <c r="I2246" s="26">
        <f>G2246+H2246</f>
        <v>0</v>
      </c>
      <c r="J2246" s="26">
        <f>SUM(F2246:H2246)</f>
        <v>4</v>
      </c>
      <c r="K2246" s="26">
        <f>E2246-J2246</f>
        <v>0</v>
      </c>
      <c r="L2246" s="27">
        <v>1308000000</v>
      </c>
      <c r="M2246" s="45">
        <v>539.63</v>
      </c>
      <c r="N2246" s="27">
        <v>327000000</v>
      </c>
      <c r="O2246" s="27">
        <v>8012836</v>
      </c>
      <c r="P2246" s="37">
        <f>IF(I2246=0,0,H2246/I2246)</f>
        <v>0</v>
      </c>
    </row>
    <row r="2247">
      <c r="A2247" s="24" t="str">
        <v>2025-12</v>
      </c>
      <c r="B2247" s="24" t="str">
        <v>비교 반영</v>
      </c>
      <c r="C2247" s="24" t="str">
        <v>군포시</v>
      </c>
      <c r="D2247" s="24" t="str">
        <v>다가구 매매</v>
      </c>
      <c r="E2247" s="26">
        <v>2</v>
      </c>
      <c r="F2247" s="26">
        <v>2</v>
      </c>
      <c r="G2247" s="26">
        <v>0</v>
      </c>
      <c r="H2247" s="26">
        <v>0</v>
      </c>
      <c r="I2247" s="26">
        <f>G2247+H2247</f>
        <v>0</v>
      </c>
      <c r="J2247" s="26">
        <f>SUM(F2247:H2247)</f>
        <v>2</v>
      </c>
      <c r="K2247" s="26">
        <f>E2247-J2247</f>
        <v>0</v>
      </c>
      <c r="L2247" s="27">
        <v>1404000000</v>
      </c>
      <c r="M2247" s="45">
        <v>713.19</v>
      </c>
      <c r="N2247" s="27">
        <v>702000000</v>
      </c>
      <c r="O2247" s="27">
        <v>6507834</v>
      </c>
      <c r="P2247" s="37">
        <f>IF(I2247=0,0,H2247/I2247)</f>
        <v>0</v>
      </c>
    </row>
    <row r="2248">
      <c r="A2248" s="24" t="str">
        <v>2025-12</v>
      </c>
      <c r="B2248" s="24" t="str">
        <v>비교 반영</v>
      </c>
      <c r="C2248" s="24" t="str">
        <v>군포시</v>
      </c>
      <c r="D2248" s="24" t="str">
        <v>다가구 전월세</v>
      </c>
      <c r="E2248" s="26">
        <v>152</v>
      </c>
      <c r="F2248" s="26">
        <v>0</v>
      </c>
      <c r="G2248" s="26">
        <v>28</v>
      </c>
      <c r="H2248" s="26">
        <v>124</v>
      </c>
      <c r="I2248" s="26">
        <f>G2248+H2248</f>
        <v>152</v>
      </c>
      <c r="J2248" s="26">
        <f>SUM(F2248:H2248)</f>
        <v>152</v>
      </c>
      <c r="K2248" s="26">
        <f>E2248-J2248</f>
        <v>0</v>
      </c>
      <c r="L2248" s="27">
        <v>6000000000</v>
      </c>
      <c r="M2248" s="45">
        <v>6744.806</v>
      </c>
      <c r="N2248" s="27">
        <v>39473684</v>
      </c>
      <c r="O2248" s="27">
        <v>2940738</v>
      </c>
      <c r="P2248" s="37">
        <f>IF(I2248=0,0,H2248/I2248)</f>
        <v>0.8157894736842105</v>
      </c>
    </row>
    <row r="2249">
      <c r="A2249" s="24" t="str">
        <v>2025-12</v>
      </c>
      <c r="B2249" s="24" t="str">
        <v>비교 반영</v>
      </c>
      <c r="C2249" s="24" t="str">
        <v>군포시</v>
      </c>
      <c r="D2249" s="24" t="str">
        <v>다세대 매매</v>
      </c>
      <c r="E2249" s="26">
        <v>35</v>
      </c>
      <c r="F2249" s="26">
        <v>35</v>
      </c>
      <c r="G2249" s="26">
        <v>0</v>
      </c>
      <c r="H2249" s="26">
        <v>0</v>
      </c>
      <c r="I2249" s="26">
        <f>G2249+H2249</f>
        <v>0</v>
      </c>
      <c r="J2249" s="26">
        <f>SUM(F2249:H2249)</f>
        <v>35</v>
      </c>
      <c r="K2249" s="26">
        <f>E2249-J2249</f>
        <v>0</v>
      </c>
      <c r="L2249" s="27">
        <v>8849400000</v>
      </c>
      <c r="M2249" s="45">
        <v>1496.1</v>
      </c>
      <c r="N2249" s="27">
        <v>252840000</v>
      </c>
      <c r="O2249" s="27">
        <v>19553649</v>
      </c>
      <c r="P2249" s="37">
        <f>IF(I2249=0,0,H2249/I2249)</f>
        <v>0</v>
      </c>
    </row>
    <row r="2250">
      <c r="A2250" s="24" t="str">
        <v>2025-12</v>
      </c>
      <c r="B2250" s="24" t="str">
        <v>비교 반영</v>
      </c>
      <c r="C2250" s="24" t="str">
        <v>군포시</v>
      </c>
      <c r="D2250" s="24" t="str">
        <v>다세대 전월세</v>
      </c>
      <c r="E2250" s="26">
        <v>112</v>
      </c>
      <c r="F2250" s="26">
        <v>0</v>
      </c>
      <c r="G2250" s="26">
        <v>41</v>
      </c>
      <c r="H2250" s="26">
        <v>71</v>
      </c>
      <c r="I2250" s="26">
        <f>G2250+H2250</f>
        <v>112</v>
      </c>
      <c r="J2250" s="26">
        <f>SUM(F2250:H2250)</f>
        <v>112</v>
      </c>
      <c r="K2250" s="26">
        <f>E2250-J2250</f>
        <v>0</v>
      </c>
      <c r="L2250" s="27">
        <v>8384300000</v>
      </c>
      <c r="M2250" s="45">
        <v>4148.933</v>
      </c>
      <c r="N2250" s="27">
        <v>74859821</v>
      </c>
      <c r="O2250" s="27">
        <v>6680439</v>
      </c>
      <c r="P2250" s="37">
        <f>IF(I2250=0,0,H2250/I2250)</f>
        <v>0.6339285714285714</v>
      </c>
    </row>
    <row r="2251">
      <c r="A2251" s="24" t="str">
        <v>2025-12</v>
      </c>
      <c r="B2251" s="24" t="str">
        <v>비교 반영</v>
      </c>
      <c r="C2251" s="24" t="str">
        <v>군포시</v>
      </c>
      <c r="D2251" s="24" t="str">
        <v>분양권</v>
      </c>
      <c r="E2251" s="26">
        <v>2</v>
      </c>
      <c r="F2251" s="26">
        <v>2</v>
      </c>
      <c r="G2251" s="26">
        <v>0</v>
      </c>
      <c r="H2251" s="26">
        <v>0</v>
      </c>
      <c r="I2251" s="26">
        <f>G2251+H2251</f>
        <v>0</v>
      </c>
      <c r="J2251" s="26">
        <f>SUM(F2251:H2251)</f>
        <v>2</v>
      </c>
      <c r="K2251" s="26">
        <f>E2251-J2251</f>
        <v>0</v>
      </c>
      <c r="L2251" s="27">
        <v>1724720000</v>
      </c>
      <c r="M2251" s="45">
        <v>136.628</v>
      </c>
      <c r="N2251" s="27">
        <v>862360000</v>
      </c>
      <c r="O2251" s="27">
        <v>41730491</v>
      </c>
      <c r="P2251" s="37">
        <f>IF(I2251=0,0,H2251/I2251)</f>
        <v>0</v>
      </c>
    </row>
    <row r="2252">
      <c r="A2252" s="24" t="str">
        <v>2025-12</v>
      </c>
      <c r="B2252" s="24" t="str">
        <v>비교 반영</v>
      </c>
      <c r="C2252" s="24" t="str">
        <v>군포시</v>
      </c>
      <c r="D2252" s="24" t="str">
        <v>상가</v>
      </c>
      <c r="E2252" s="26">
        <v>8</v>
      </c>
      <c r="F2252" s="26">
        <v>8</v>
      </c>
      <c r="G2252" s="26">
        <v>0</v>
      </c>
      <c r="H2252" s="26">
        <v>0</v>
      </c>
      <c r="I2252" s="26">
        <f>G2252+H2252</f>
        <v>0</v>
      </c>
      <c r="J2252" s="26">
        <f>SUM(F2252:H2252)</f>
        <v>8</v>
      </c>
      <c r="K2252" s="26">
        <f>E2252-J2252</f>
        <v>0</v>
      </c>
      <c r="L2252" s="27">
        <v>3001000000</v>
      </c>
      <c r="M2252" s="45">
        <v>601.03</v>
      </c>
      <c r="N2252" s="27">
        <v>375125000</v>
      </c>
      <c r="O2252" s="27">
        <v>16506099</v>
      </c>
      <c r="P2252" s="37">
        <f>IF(I2252=0,0,H2252/I2252)</f>
        <v>0</v>
      </c>
    </row>
    <row r="2253">
      <c r="A2253" s="24" t="str">
        <v>2025-12</v>
      </c>
      <c r="B2253" s="24" t="str">
        <v>비교 반영</v>
      </c>
      <c r="C2253" s="24" t="str">
        <v>군포시</v>
      </c>
      <c r="D2253" s="24" t="str">
        <v>아파트 매매</v>
      </c>
      <c r="E2253" s="26">
        <v>292</v>
      </c>
      <c r="F2253" s="26">
        <v>292</v>
      </c>
      <c r="G2253" s="26">
        <v>0</v>
      </c>
      <c r="H2253" s="26">
        <v>0</v>
      </c>
      <c r="I2253" s="26">
        <f>G2253+H2253</f>
        <v>0</v>
      </c>
      <c r="J2253" s="26">
        <f>SUM(F2253:H2253)</f>
        <v>292</v>
      </c>
      <c r="K2253" s="26">
        <f>E2253-J2253</f>
        <v>0</v>
      </c>
      <c r="L2253" s="27">
        <v>141075730000</v>
      </c>
      <c r="M2253" s="45">
        <v>20288.5</v>
      </c>
      <c r="N2253" s="27">
        <v>483136062</v>
      </c>
      <c r="O2253" s="27">
        <v>22986719</v>
      </c>
      <c r="P2253" s="37">
        <f>IF(I2253=0,0,H2253/I2253)</f>
        <v>0</v>
      </c>
    </row>
    <row r="2254">
      <c r="A2254" s="24" t="str">
        <v>2025-12</v>
      </c>
      <c r="B2254" s="24" t="str">
        <v>비교 반영</v>
      </c>
      <c r="C2254" s="24" t="str">
        <v>군포시</v>
      </c>
      <c r="D2254" s="24" t="str">
        <v>아파트 전월세</v>
      </c>
      <c r="E2254" s="26">
        <v>468</v>
      </c>
      <c r="F2254" s="26">
        <v>0</v>
      </c>
      <c r="G2254" s="26">
        <v>301</v>
      </c>
      <c r="H2254" s="26">
        <v>167</v>
      </c>
      <c r="I2254" s="26">
        <f>G2254+H2254</f>
        <v>468</v>
      </c>
      <c r="J2254" s="26">
        <f>SUM(F2254:H2254)</f>
        <v>468</v>
      </c>
      <c r="K2254" s="26">
        <f>E2254-J2254</f>
        <v>0</v>
      </c>
      <c r="L2254" s="27">
        <v>106551830000</v>
      </c>
      <c r="M2254" s="45">
        <v>29864.46</v>
      </c>
      <c r="N2254" s="27">
        <v>227674850</v>
      </c>
      <c r="O2254" s="27">
        <v>11794536</v>
      </c>
      <c r="P2254" s="37">
        <f>IF(I2254=0,0,H2254/I2254)</f>
        <v>0.35683760683760685</v>
      </c>
    </row>
    <row r="2255">
      <c r="A2255" s="24" t="str">
        <v>2025-12</v>
      </c>
      <c r="B2255" s="24" t="str">
        <v>비교 반영</v>
      </c>
      <c r="C2255" s="24" t="str">
        <v>군포시</v>
      </c>
      <c r="D2255" s="24" t="str">
        <v>오피스텔 매매</v>
      </c>
      <c r="E2255" s="26">
        <v>17</v>
      </c>
      <c r="F2255" s="26">
        <v>17</v>
      </c>
      <c r="G2255" s="26">
        <v>0</v>
      </c>
      <c r="H2255" s="26">
        <v>0</v>
      </c>
      <c r="I2255" s="26">
        <f>G2255+H2255</f>
        <v>0</v>
      </c>
      <c r="J2255" s="26">
        <f>SUM(F2255:H2255)</f>
        <v>17</v>
      </c>
      <c r="K2255" s="26">
        <f>E2255-J2255</f>
        <v>0</v>
      </c>
      <c r="L2255" s="27">
        <v>3385500000</v>
      </c>
      <c r="M2255" s="45">
        <v>685.354</v>
      </c>
      <c r="N2255" s="27">
        <v>199147059</v>
      </c>
      <c r="O2255" s="27">
        <v>16329860</v>
      </c>
      <c r="P2255" s="37">
        <f>IF(I2255=0,0,H2255/I2255)</f>
        <v>0</v>
      </c>
    </row>
    <row r="2256">
      <c r="A2256" s="24" t="str">
        <v>2025-12</v>
      </c>
      <c r="B2256" s="24" t="str">
        <v>비교 반영</v>
      </c>
      <c r="C2256" s="24" t="str">
        <v>군포시</v>
      </c>
      <c r="D2256" s="24" t="str">
        <v>오피스텔 전월세</v>
      </c>
      <c r="E2256" s="26">
        <v>74</v>
      </c>
      <c r="F2256" s="26">
        <v>0</v>
      </c>
      <c r="G2256" s="26">
        <v>23</v>
      </c>
      <c r="H2256" s="26">
        <v>51</v>
      </c>
      <c r="I2256" s="26">
        <f>G2256+H2256</f>
        <v>74</v>
      </c>
      <c r="J2256" s="26">
        <f>SUM(F2256:H2256)</f>
        <v>74</v>
      </c>
      <c r="K2256" s="26">
        <f>E2256-J2256</f>
        <v>0</v>
      </c>
      <c r="L2256" s="27">
        <v>6899770000</v>
      </c>
      <c r="M2256" s="45">
        <v>2554.89</v>
      </c>
      <c r="N2256" s="27">
        <v>93240135</v>
      </c>
      <c r="O2256" s="27">
        <v>8927647</v>
      </c>
      <c r="P2256" s="37">
        <f>IF(I2256=0,0,H2256/I2256)</f>
        <v>0.6891891891891891</v>
      </c>
    </row>
    <row r="2257">
      <c r="A2257" s="24" t="str">
        <v>2025-12</v>
      </c>
      <c r="B2257" s="24" t="str">
        <v>비교 반영</v>
      </c>
      <c r="C2257" s="24" t="str">
        <v>군포시</v>
      </c>
      <c r="D2257" s="24" t="str">
        <v>토지</v>
      </c>
      <c r="E2257" s="26">
        <v>12</v>
      </c>
      <c r="F2257" s="26">
        <v>12</v>
      </c>
      <c r="G2257" s="26">
        <v>0</v>
      </c>
      <c r="H2257" s="26">
        <v>0</v>
      </c>
      <c r="I2257" s="26">
        <f>G2257+H2257</f>
        <v>0</v>
      </c>
      <c r="J2257" s="26">
        <f>SUM(F2257:H2257)</f>
        <v>12</v>
      </c>
      <c r="K2257" s="26">
        <f>E2257-J2257</f>
        <v>0</v>
      </c>
      <c r="L2257" s="27">
        <v>1452170000</v>
      </c>
      <c r="M2257" s="45">
        <v>1771.18</v>
      </c>
      <c r="N2257" s="27">
        <v>121014167</v>
      </c>
      <c r="O2257" s="27">
        <v>2710375</v>
      </c>
      <c r="P2257" s="37">
        <f>IF(I2257=0,0,H2257/I2257)</f>
        <v>0</v>
      </c>
    </row>
    <row r="2258">
      <c r="A2258" s="24" t="str">
        <v>2025-12</v>
      </c>
      <c r="B2258" s="24" t="str">
        <v>비교 반영</v>
      </c>
      <c r="C2258" s="24" t="str">
        <v>김포시</v>
      </c>
      <c r="D2258" s="24" t="str">
        <v>공장창고</v>
      </c>
      <c r="E2258" s="26">
        <v>20</v>
      </c>
      <c r="F2258" s="26">
        <v>20</v>
      </c>
      <c r="G2258" s="26">
        <v>0</v>
      </c>
      <c r="H2258" s="26">
        <v>0</v>
      </c>
      <c r="I2258" s="26">
        <f>G2258+H2258</f>
        <v>0</v>
      </c>
      <c r="J2258" s="26">
        <f>SUM(F2258:H2258)</f>
        <v>20</v>
      </c>
      <c r="K2258" s="26">
        <f>E2258-J2258</f>
        <v>0</v>
      </c>
      <c r="L2258" s="27">
        <v>34507890000</v>
      </c>
      <c r="M2258" s="45">
        <v>16956.59</v>
      </c>
      <c r="N2258" s="27">
        <v>1725394500</v>
      </c>
      <c r="O2258" s="27">
        <v>6727512</v>
      </c>
      <c r="P2258" s="37">
        <f>IF(I2258=0,0,H2258/I2258)</f>
        <v>0</v>
      </c>
    </row>
    <row r="2259">
      <c r="A2259" s="24" t="str">
        <v>2025-12</v>
      </c>
      <c r="B2259" s="24" t="str">
        <v>비교 반영</v>
      </c>
      <c r="C2259" s="24" t="str">
        <v>김포시</v>
      </c>
      <c r="D2259" s="24" t="str">
        <v>다가구 매매</v>
      </c>
      <c r="E2259" s="26">
        <v>9</v>
      </c>
      <c r="F2259" s="26">
        <v>9</v>
      </c>
      <c r="G2259" s="26">
        <v>0</v>
      </c>
      <c r="H2259" s="26">
        <v>0</v>
      </c>
      <c r="I2259" s="26">
        <f>G2259+H2259</f>
        <v>0</v>
      </c>
      <c r="J2259" s="26">
        <f>SUM(F2259:H2259)</f>
        <v>9</v>
      </c>
      <c r="K2259" s="26">
        <f>E2259-J2259</f>
        <v>0</v>
      </c>
      <c r="L2259" s="27">
        <v>4582430000</v>
      </c>
      <c r="M2259" s="45">
        <v>1005.05</v>
      </c>
      <c r="N2259" s="27">
        <v>509158889</v>
      </c>
      <c r="O2259" s="27">
        <v>15072413</v>
      </c>
      <c r="P2259" s="37">
        <f>IF(I2259=0,0,H2259/I2259)</f>
        <v>0</v>
      </c>
    </row>
    <row r="2260">
      <c r="A2260" s="24" t="str">
        <v>2025-12</v>
      </c>
      <c r="B2260" s="24" t="str">
        <v>비교 반영</v>
      </c>
      <c r="C2260" s="24" t="str">
        <v>김포시</v>
      </c>
      <c r="D2260" s="24" t="str">
        <v>다가구 전월세</v>
      </c>
      <c r="E2260" s="26">
        <v>252</v>
      </c>
      <c r="F2260" s="26">
        <v>0</v>
      </c>
      <c r="G2260" s="26">
        <v>32</v>
      </c>
      <c r="H2260" s="26">
        <v>220</v>
      </c>
      <c r="I2260" s="26">
        <f>G2260+H2260</f>
        <v>252</v>
      </c>
      <c r="J2260" s="26">
        <f>SUM(F2260:H2260)</f>
        <v>252</v>
      </c>
      <c r="K2260" s="26">
        <f>E2260-J2260</f>
        <v>0</v>
      </c>
      <c r="L2260" s="27">
        <v>7951500000</v>
      </c>
      <c r="M2260" s="45">
        <v>11260.081</v>
      </c>
      <c r="N2260" s="27">
        <v>31553571</v>
      </c>
      <c r="O2260" s="27">
        <v>2334437</v>
      </c>
      <c r="P2260" s="37">
        <f>IF(I2260=0,0,H2260/I2260)</f>
        <v>0.873015873015873</v>
      </c>
    </row>
    <row r="2261">
      <c r="A2261" s="24" t="str">
        <v>2025-12</v>
      </c>
      <c r="B2261" s="24" t="str">
        <v>비교 반영</v>
      </c>
      <c r="C2261" s="24" t="str">
        <v>김포시</v>
      </c>
      <c r="D2261" s="24" t="str">
        <v>다세대 매매</v>
      </c>
      <c r="E2261" s="26">
        <v>35</v>
      </c>
      <c r="F2261" s="26">
        <v>35</v>
      </c>
      <c r="G2261" s="26">
        <v>0</v>
      </c>
      <c r="H2261" s="26">
        <v>0</v>
      </c>
      <c r="I2261" s="26">
        <f>G2261+H2261</f>
        <v>0</v>
      </c>
      <c r="J2261" s="26">
        <f>SUM(F2261:H2261)</f>
        <v>35</v>
      </c>
      <c r="K2261" s="26">
        <f>E2261-J2261</f>
        <v>0</v>
      </c>
      <c r="L2261" s="27">
        <v>7489000000</v>
      </c>
      <c r="M2261" s="45">
        <v>2092.005</v>
      </c>
      <c r="N2261" s="27">
        <v>213971429</v>
      </c>
      <c r="O2261" s="27">
        <v>11834113</v>
      </c>
      <c r="P2261" s="37">
        <f>IF(I2261=0,0,H2261/I2261)</f>
        <v>0</v>
      </c>
    </row>
    <row r="2262">
      <c r="A2262" s="24" t="str">
        <v>2025-12</v>
      </c>
      <c r="B2262" s="24" t="str">
        <v>비교 반영</v>
      </c>
      <c r="C2262" s="24" t="str">
        <v>김포시</v>
      </c>
      <c r="D2262" s="24" t="str">
        <v>다세대 전월세</v>
      </c>
      <c r="E2262" s="26">
        <v>99</v>
      </c>
      <c r="F2262" s="26">
        <v>0</v>
      </c>
      <c r="G2262" s="26">
        <v>23</v>
      </c>
      <c r="H2262" s="26">
        <v>76</v>
      </c>
      <c r="I2262" s="26">
        <f>G2262+H2262</f>
        <v>99</v>
      </c>
      <c r="J2262" s="26">
        <f>SUM(F2262:H2262)</f>
        <v>99</v>
      </c>
      <c r="K2262" s="26">
        <f>E2262-J2262</f>
        <v>0</v>
      </c>
      <c r="L2262" s="27">
        <v>8656250000</v>
      </c>
      <c r="M2262" s="45">
        <v>4825.97</v>
      </c>
      <c r="N2262" s="27">
        <v>87436869</v>
      </c>
      <c r="O2262" s="27">
        <v>5929523</v>
      </c>
      <c r="P2262" s="37">
        <f>IF(I2262=0,0,H2262/I2262)</f>
        <v>0.7676767676767676</v>
      </c>
    </row>
    <row r="2263">
      <c r="A2263" s="24" t="str">
        <v>2025-12</v>
      </c>
      <c r="B2263" s="24" t="str">
        <v>비교 반영</v>
      </c>
      <c r="C2263" s="24" t="str">
        <v>김포시</v>
      </c>
      <c r="D2263" s="24" t="str">
        <v>분양권</v>
      </c>
      <c r="E2263" s="26">
        <v>31</v>
      </c>
      <c r="F2263" s="26">
        <v>31</v>
      </c>
      <c r="G2263" s="26">
        <v>0</v>
      </c>
      <c r="H2263" s="26">
        <v>0</v>
      </c>
      <c r="I2263" s="26">
        <f>G2263+H2263</f>
        <v>0</v>
      </c>
      <c r="J2263" s="26">
        <f>SUM(F2263:H2263)</f>
        <v>31</v>
      </c>
      <c r="K2263" s="26">
        <f>E2263-J2263</f>
        <v>0</v>
      </c>
      <c r="L2263" s="27">
        <v>19476570000</v>
      </c>
      <c r="M2263" s="45">
        <v>2298.186</v>
      </c>
      <c r="N2263" s="27">
        <v>628276452</v>
      </c>
      <c r="O2263" s="27">
        <v>28015728</v>
      </c>
      <c r="P2263" s="37">
        <f>IF(I2263=0,0,H2263/I2263)</f>
        <v>0</v>
      </c>
    </row>
    <row r="2264">
      <c r="A2264" s="24" t="str">
        <v>2025-12</v>
      </c>
      <c r="B2264" s="24" t="str">
        <v>비교 반영</v>
      </c>
      <c r="C2264" s="24" t="str">
        <v>김포시</v>
      </c>
      <c r="D2264" s="24" t="str">
        <v>상가</v>
      </c>
      <c r="E2264" s="26">
        <v>27</v>
      </c>
      <c r="F2264" s="26">
        <v>27</v>
      </c>
      <c r="G2264" s="26">
        <v>0</v>
      </c>
      <c r="H2264" s="26">
        <v>0</v>
      </c>
      <c r="I2264" s="26">
        <f>G2264+H2264</f>
        <v>0</v>
      </c>
      <c r="J2264" s="26">
        <f>SUM(F2264:H2264)</f>
        <v>27</v>
      </c>
      <c r="K2264" s="26">
        <f>E2264-J2264</f>
        <v>0</v>
      </c>
      <c r="L2264" s="27">
        <v>19197790000</v>
      </c>
      <c r="M2264" s="45">
        <v>3974.7</v>
      </c>
      <c r="N2264" s="27">
        <v>711029259</v>
      </c>
      <c r="O2264" s="27">
        <v>15966932</v>
      </c>
      <c r="P2264" s="37">
        <f>IF(I2264=0,0,H2264/I2264)</f>
        <v>0</v>
      </c>
    </row>
    <row r="2265">
      <c r="A2265" s="24" t="str">
        <v>2025-12</v>
      </c>
      <c r="B2265" s="24" t="str">
        <v>비교 반영</v>
      </c>
      <c r="C2265" s="24" t="str">
        <v>김포시</v>
      </c>
      <c r="D2265" s="24" t="str">
        <v>아파트 매매</v>
      </c>
      <c r="E2265" s="26">
        <v>372</v>
      </c>
      <c r="F2265" s="26">
        <v>372</v>
      </c>
      <c r="G2265" s="26">
        <v>0</v>
      </c>
      <c r="H2265" s="26">
        <v>0</v>
      </c>
      <c r="I2265" s="26">
        <f>G2265+H2265</f>
        <v>0</v>
      </c>
      <c r="J2265" s="26">
        <f>SUM(F2265:H2265)</f>
        <v>372</v>
      </c>
      <c r="K2265" s="26">
        <f>E2265-J2265</f>
        <v>0</v>
      </c>
      <c r="L2265" s="27">
        <v>168081300000</v>
      </c>
      <c r="M2265" s="45">
        <v>30711.14</v>
      </c>
      <c r="N2265" s="27">
        <v>451831452</v>
      </c>
      <c r="O2265" s="27">
        <v>18092478</v>
      </c>
      <c r="P2265" s="37">
        <f>IF(I2265=0,0,H2265/I2265)</f>
        <v>0</v>
      </c>
    </row>
    <row r="2266">
      <c r="A2266" s="24" t="str">
        <v>2025-12</v>
      </c>
      <c r="B2266" s="24" t="str">
        <v>비교 반영</v>
      </c>
      <c r="C2266" s="24" t="str">
        <v>김포시</v>
      </c>
      <c r="D2266" s="24" t="str">
        <v>아파트 전월세</v>
      </c>
      <c r="E2266" s="26">
        <v>1206</v>
      </c>
      <c r="F2266" s="26">
        <v>0</v>
      </c>
      <c r="G2266" s="26">
        <v>491</v>
      </c>
      <c r="H2266" s="26">
        <v>715</v>
      </c>
      <c r="I2266" s="26">
        <f>G2266+H2266</f>
        <v>1206</v>
      </c>
      <c r="J2266" s="26">
        <f>SUM(F2266:H2266)</f>
        <v>1206</v>
      </c>
      <c r="K2266" s="26">
        <f>E2266-J2266</f>
        <v>0</v>
      </c>
      <c r="L2266" s="27">
        <v>192571340000</v>
      </c>
      <c r="M2266" s="45">
        <v>84124.842</v>
      </c>
      <c r="N2266" s="27">
        <v>159677728</v>
      </c>
      <c r="O2266" s="27">
        <v>7567318</v>
      </c>
      <c r="P2266" s="37">
        <f>IF(I2266=0,0,H2266/I2266)</f>
        <v>0.5928689883913765</v>
      </c>
    </row>
    <row r="2267">
      <c r="A2267" s="24" t="str">
        <v>2025-12</v>
      </c>
      <c r="B2267" s="24" t="str">
        <v>비교 반영</v>
      </c>
      <c r="C2267" s="24" t="str">
        <v>김포시</v>
      </c>
      <c r="D2267" s="24" t="str">
        <v>오피스텔 매매</v>
      </c>
      <c r="E2267" s="26">
        <v>19</v>
      </c>
      <c r="F2267" s="26">
        <v>19</v>
      </c>
      <c r="G2267" s="26">
        <v>0</v>
      </c>
      <c r="H2267" s="26">
        <v>0</v>
      </c>
      <c r="I2267" s="26">
        <f>G2267+H2267</f>
        <v>0</v>
      </c>
      <c r="J2267" s="26">
        <f>SUM(F2267:H2267)</f>
        <v>19</v>
      </c>
      <c r="K2267" s="26">
        <f>E2267-J2267</f>
        <v>0</v>
      </c>
      <c r="L2267" s="27">
        <v>1970000000</v>
      </c>
      <c r="M2267" s="45">
        <v>513.309</v>
      </c>
      <c r="N2267" s="27">
        <v>103684211</v>
      </c>
      <c r="O2267" s="27">
        <v>12687088</v>
      </c>
      <c r="P2267" s="37">
        <f>IF(I2267=0,0,H2267/I2267)</f>
        <v>0</v>
      </c>
    </row>
    <row r="2268">
      <c r="A2268" s="24" t="str">
        <v>2025-12</v>
      </c>
      <c r="B2268" s="24" t="str">
        <v>비교 반영</v>
      </c>
      <c r="C2268" s="24" t="str">
        <v>김포시</v>
      </c>
      <c r="D2268" s="24" t="str">
        <v>오피스텔 전월세</v>
      </c>
      <c r="E2268" s="26">
        <v>456</v>
      </c>
      <c r="F2268" s="26">
        <v>0</v>
      </c>
      <c r="G2268" s="26">
        <v>106</v>
      </c>
      <c r="H2268" s="26">
        <v>350</v>
      </c>
      <c r="I2268" s="26">
        <f>G2268+H2268</f>
        <v>456</v>
      </c>
      <c r="J2268" s="26">
        <f>SUM(F2268:H2268)</f>
        <v>456</v>
      </c>
      <c r="K2268" s="26">
        <f>E2268-J2268</f>
        <v>0</v>
      </c>
      <c r="L2268" s="27">
        <v>17499940000</v>
      </c>
      <c r="M2268" s="45">
        <v>13033.23</v>
      </c>
      <c r="N2268" s="27">
        <v>38377061</v>
      </c>
      <c r="O2268" s="27">
        <v>4438734</v>
      </c>
      <c r="P2268" s="37">
        <f>IF(I2268=0,0,H2268/I2268)</f>
        <v>0.7675438596491229</v>
      </c>
    </row>
    <row r="2269">
      <c r="A2269" s="24" t="str">
        <v>2025-12</v>
      </c>
      <c r="B2269" s="24" t="str">
        <v>비교 반영</v>
      </c>
      <c r="C2269" s="24" t="str">
        <v>김포시</v>
      </c>
      <c r="D2269" s="24" t="str">
        <v>토지</v>
      </c>
      <c r="E2269" s="26">
        <v>330</v>
      </c>
      <c r="F2269" s="26">
        <v>330</v>
      </c>
      <c r="G2269" s="26">
        <v>0</v>
      </c>
      <c r="H2269" s="26">
        <v>0</v>
      </c>
      <c r="I2269" s="26">
        <f>G2269+H2269</f>
        <v>0</v>
      </c>
      <c r="J2269" s="26">
        <f>SUM(F2269:H2269)</f>
        <v>330</v>
      </c>
      <c r="K2269" s="26">
        <f>E2269-J2269</f>
        <v>0</v>
      </c>
      <c r="L2269" s="27">
        <v>75309530000</v>
      </c>
      <c r="M2269" s="45">
        <v>232940.45</v>
      </c>
      <c r="N2269" s="27">
        <v>228210697</v>
      </c>
      <c r="O2269" s="27">
        <v>1068759</v>
      </c>
      <c r="P2269" s="37">
        <f>IF(I2269=0,0,H2269/I2269)</f>
        <v>0</v>
      </c>
    </row>
    <row r="2270">
      <c r="A2270" s="24" t="str">
        <v>2025-12</v>
      </c>
      <c r="B2270" s="24" t="str">
        <v>비교 반영</v>
      </c>
      <c r="C2270" s="24" t="str">
        <v>남양주시</v>
      </c>
      <c r="D2270" s="24" t="str">
        <v>공장창고</v>
      </c>
      <c r="E2270" s="26">
        <v>14</v>
      </c>
      <c r="F2270" s="26">
        <v>14</v>
      </c>
      <c r="G2270" s="26">
        <v>0</v>
      </c>
      <c r="H2270" s="26">
        <v>0</v>
      </c>
      <c r="I2270" s="26">
        <f>G2270+H2270</f>
        <v>0</v>
      </c>
      <c r="J2270" s="26">
        <f>SUM(F2270:H2270)</f>
        <v>14</v>
      </c>
      <c r="K2270" s="26">
        <f>E2270-J2270</f>
        <v>0</v>
      </c>
      <c r="L2270" s="27">
        <v>3749400000</v>
      </c>
      <c r="M2270" s="45">
        <v>2385.98</v>
      </c>
      <c r="N2270" s="27">
        <v>267814286</v>
      </c>
      <c r="O2270" s="27">
        <v>5194809</v>
      </c>
      <c r="P2270" s="37">
        <f>IF(I2270=0,0,H2270/I2270)</f>
        <v>0</v>
      </c>
    </row>
    <row r="2271">
      <c r="A2271" s="24" t="str">
        <v>2025-12</v>
      </c>
      <c r="B2271" s="24" t="str">
        <v>비교 반영</v>
      </c>
      <c r="C2271" s="24" t="str">
        <v>남양주시</v>
      </c>
      <c r="D2271" s="24" t="str">
        <v>다가구 매매</v>
      </c>
      <c r="E2271" s="26">
        <v>8</v>
      </c>
      <c r="F2271" s="26">
        <v>8</v>
      </c>
      <c r="G2271" s="26">
        <v>0</v>
      </c>
      <c r="H2271" s="26">
        <v>0</v>
      </c>
      <c r="I2271" s="26">
        <f>G2271+H2271</f>
        <v>0</v>
      </c>
      <c r="J2271" s="26">
        <f>SUM(F2271:H2271)</f>
        <v>8</v>
      </c>
      <c r="K2271" s="26">
        <f>E2271-J2271</f>
        <v>0</v>
      </c>
      <c r="L2271" s="27">
        <v>5268290000</v>
      </c>
      <c r="M2271" s="45">
        <v>1985.88</v>
      </c>
      <c r="N2271" s="27">
        <v>658536250</v>
      </c>
      <c r="O2271" s="27">
        <v>8769832</v>
      </c>
      <c r="P2271" s="37">
        <f>IF(I2271=0,0,H2271/I2271)</f>
        <v>0</v>
      </c>
    </row>
    <row r="2272">
      <c r="A2272" s="24" t="str">
        <v>2025-12</v>
      </c>
      <c r="B2272" s="24" t="str">
        <v>비교 반영</v>
      </c>
      <c r="C2272" s="24" t="str">
        <v>남양주시</v>
      </c>
      <c r="D2272" s="24" t="str">
        <v>다가구 전월세</v>
      </c>
      <c r="E2272" s="26">
        <v>426</v>
      </c>
      <c r="F2272" s="26">
        <v>0</v>
      </c>
      <c r="G2272" s="26">
        <v>119</v>
      </c>
      <c r="H2272" s="26">
        <v>307</v>
      </c>
      <c r="I2272" s="26">
        <f>G2272+H2272</f>
        <v>426</v>
      </c>
      <c r="J2272" s="26">
        <f>SUM(F2272:H2272)</f>
        <v>426</v>
      </c>
      <c r="K2272" s="26">
        <f>E2272-J2272</f>
        <v>0</v>
      </c>
      <c r="L2272" s="27">
        <v>31890610000</v>
      </c>
      <c r="M2272" s="45">
        <v>20034.369</v>
      </c>
      <c r="N2272" s="27">
        <v>74860587</v>
      </c>
      <c r="O2272" s="27">
        <v>5262132</v>
      </c>
      <c r="P2272" s="37">
        <f>IF(I2272=0,0,H2272/I2272)</f>
        <v>0.7206572769953051</v>
      </c>
    </row>
    <row r="2273">
      <c r="A2273" s="24" t="str">
        <v>2025-12</v>
      </c>
      <c r="B2273" s="24" t="str">
        <v>비교 반영</v>
      </c>
      <c r="C2273" s="24" t="str">
        <v>남양주시</v>
      </c>
      <c r="D2273" s="24" t="str">
        <v>다세대 매매</v>
      </c>
      <c r="E2273" s="26">
        <v>96</v>
      </c>
      <c r="F2273" s="26">
        <v>96</v>
      </c>
      <c r="G2273" s="26">
        <v>0</v>
      </c>
      <c r="H2273" s="26">
        <v>0</v>
      </c>
      <c r="I2273" s="26">
        <f>G2273+H2273</f>
        <v>0</v>
      </c>
      <c r="J2273" s="26">
        <f>SUM(F2273:H2273)</f>
        <v>96</v>
      </c>
      <c r="K2273" s="26">
        <f>E2273-J2273</f>
        <v>0</v>
      </c>
      <c r="L2273" s="27">
        <v>16792900000</v>
      </c>
      <c r="M2273" s="45">
        <v>5416.144</v>
      </c>
      <c r="N2273" s="27">
        <v>174926042</v>
      </c>
      <c r="O2273" s="27">
        <v>10249675</v>
      </c>
      <c r="P2273" s="37">
        <f>IF(I2273=0,0,H2273/I2273)</f>
        <v>0</v>
      </c>
    </row>
    <row r="2274">
      <c r="A2274" s="24" t="str">
        <v>2025-12</v>
      </c>
      <c r="B2274" s="24" t="str">
        <v>비교 반영</v>
      </c>
      <c r="C2274" s="24" t="str">
        <v>남양주시</v>
      </c>
      <c r="D2274" s="24" t="str">
        <v>다세대 전월세</v>
      </c>
      <c r="E2274" s="26">
        <v>225</v>
      </c>
      <c r="F2274" s="26">
        <v>0</v>
      </c>
      <c r="G2274" s="26">
        <v>104</v>
      </c>
      <c r="H2274" s="26">
        <v>121</v>
      </c>
      <c r="I2274" s="26">
        <f>G2274+H2274</f>
        <v>225</v>
      </c>
      <c r="J2274" s="26">
        <f>SUM(F2274:H2274)</f>
        <v>225</v>
      </c>
      <c r="K2274" s="26">
        <f>E2274-J2274</f>
        <v>0</v>
      </c>
      <c r="L2274" s="27">
        <v>19303410000</v>
      </c>
      <c r="M2274" s="45">
        <v>12190.911</v>
      </c>
      <c r="N2274" s="27">
        <v>85792933</v>
      </c>
      <c r="O2274" s="27">
        <v>5234467</v>
      </c>
      <c r="P2274" s="37">
        <f>IF(I2274=0,0,H2274/I2274)</f>
        <v>0.5377777777777778</v>
      </c>
    </row>
    <row r="2275">
      <c r="A2275" s="24" t="str">
        <v>2025-12</v>
      </c>
      <c r="B2275" s="24" t="str">
        <v>비교 반영</v>
      </c>
      <c r="C2275" s="24" t="str">
        <v>남양주시</v>
      </c>
      <c r="D2275" s="24" t="str">
        <v>분양권</v>
      </c>
      <c r="E2275" s="26">
        <v>5</v>
      </c>
      <c r="F2275" s="26">
        <v>5</v>
      </c>
      <c r="G2275" s="26">
        <v>0</v>
      </c>
      <c r="H2275" s="26">
        <v>0</v>
      </c>
      <c r="I2275" s="26">
        <f>G2275+H2275</f>
        <v>0</v>
      </c>
      <c r="J2275" s="26">
        <f>SUM(F2275:H2275)</f>
        <v>5</v>
      </c>
      <c r="K2275" s="26">
        <f>E2275-J2275</f>
        <v>0</v>
      </c>
      <c r="L2275" s="27">
        <v>2993780000</v>
      </c>
      <c r="M2275" s="45">
        <v>402.612</v>
      </c>
      <c r="N2275" s="27">
        <v>598756000</v>
      </c>
      <c r="O2275" s="27">
        <v>24581466</v>
      </c>
      <c r="P2275" s="37">
        <f>IF(I2275=0,0,H2275/I2275)</f>
        <v>0</v>
      </c>
    </row>
    <row r="2276">
      <c r="A2276" s="24" t="str">
        <v>2025-12</v>
      </c>
      <c r="B2276" s="24" t="str">
        <v>비교 반영</v>
      </c>
      <c r="C2276" s="24" t="str">
        <v>남양주시</v>
      </c>
      <c r="D2276" s="24" t="str">
        <v>상가</v>
      </c>
      <c r="E2276" s="26">
        <v>47</v>
      </c>
      <c r="F2276" s="26">
        <v>47</v>
      </c>
      <c r="G2276" s="26">
        <v>0</v>
      </c>
      <c r="H2276" s="26">
        <v>0</v>
      </c>
      <c r="I2276" s="26">
        <f>G2276+H2276</f>
        <v>0</v>
      </c>
      <c r="J2276" s="26">
        <f>SUM(F2276:H2276)</f>
        <v>47</v>
      </c>
      <c r="K2276" s="26">
        <f>E2276-J2276</f>
        <v>0</v>
      </c>
      <c r="L2276" s="27">
        <v>21182310000</v>
      </c>
      <c r="M2276" s="45">
        <v>6580.58</v>
      </c>
      <c r="N2276" s="27">
        <v>450687447</v>
      </c>
      <c r="O2276" s="27">
        <v>10641032</v>
      </c>
      <c r="P2276" s="37">
        <f>IF(I2276=0,0,H2276/I2276)</f>
        <v>0</v>
      </c>
    </row>
    <row r="2277">
      <c r="A2277" s="24" t="str">
        <v>2025-12</v>
      </c>
      <c r="B2277" s="24" t="str">
        <v>비교 반영</v>
      </c>
      <c r="C2277" s="24" t="str">
        <v>남양주시</v>
      </c>
      <c r="D2277" s="24" t="str">
        <v>아파트 매매</v>
      </c>
      <c r="E2277" s="26">
        <v>654</v>
      </c>
      <c r="F2277" s="26">
        <v>654</v>
      </c>
      <c r="G2277" s="26">
        <v>0</v>
      </c>
      <c r="H2277" s="26">
        <v>0</v>
      </c>
      <c r="I2277" s="26">
        <f>G2277+H2277</f>
        <v>0</v>
      </c>
      <c r="J2277" s="26">
        <f>SUM(F2277:H2277)</f>
        <v>654</v>
      </c>
      <c r="K2277" s="26">
        <f>E2277-J2277</f>
        <v>0</v>
      </c>
      <c r="L2277" s="27">
        <v>363239000000</v>
      </c>
      <c r="M2277" s="45">
        <v>52925.584</v>
      </c>
      <c r="N2277" s="27">
        <v>555411315</v>
      </c>
      <c r="O2277" s="27">
        <v>22688272</v>
      </c>
      <c r="P2277" s="37">
        <f>IF(I2277=0,0,H2277/I2277)</f>
        <v>0</v>
      </c>
    </row>
    <row r="2278">
      <c r="A2278" s="24" t="str">
        <v>2025-12</v>
      </c>
      <c r="B2278" s="24" t="str">
        <v>비교 반영</v>
      </c>
      <c r="C2278" s="24" t="str">
        <v>남양주시</v>
      </c>
      <c r="D2278" s="24" t="str">
        <v>아파트 전월세</v>
      </c>
      <c r="E2278" s="26">
        <v>2185</v>
      </c>
      <c r="F2278" s="26">
        <v>0</v>
      </c>
      <c r="G2278" s="26">
        <v>852</v>
      </c>
      <c r="H2278" s="26">
        <v>1333</v>
      </c>
      <c r="I2278" s="26">
        <f>G2278+H2278</f>
        <v>2185</v>
      </c>
      <c r="J2278" s="26">
        <f>SUM(F2278:H2278)</f>
        <v>2185</v>
      </c>
      <c r="K2278" s="26">
        <f>E2278-J2278</f>
        <v>0</v>
      </c>
      <c r="L2278" s="27">
        <v>383759160000</v>
      </c>
      <c r="M2278" s="45">
        <v>135319.64</v>
      </c>
      <c r="N2278" s="27">
        <v>175633483</v>
      </c>
      <c r="O2278" s="27">
        <v>9375027</v>
      </c>
      <c r="P2278" s="37">
        <f>IF(I2278=0,0,H2278/I2278)</f>
        <v>0.6100686498855835</v>
      </c>
    </row>
    <row r="2279">
      <c r="A2279" s="24" t="str">
        <v>2025-12</v>
      </c>
      <c r="B2279" s="24" t="str">
        <v>비교 반영</v>
      </c>
      <c r="C2279" s="24" t="str">
        <v>남양주시</v>
      </c>
      <c r="D2279" s="24" t="str">
        <v>오피스텔 매매</v>
      </c>
      <c r="E2279" s="26">
        <v>15</v>
      </c>
      <c r="F2279" s="26">
        <v>15</v>
      </c>
      <c r="G2279" s="26">
        <v>0</v>
      </c>
      <c r="H2279" s="26">
        <v>0</v>
      </c>
      <c r="I2279" s="26">
        <f>G2279+H2279</f>
        <v>0</v>
      </c>
      <c r="J2279" s="26">
        <f>SUM(F2279:H2279)</f>
        <v>15</v>
      </c>
      <c r="K2279" s="26">
        <f>E2279-J2279</f>
        <v>0</v>
      </c>
      <c r="L2279" s="27">
        <v>4309500000</v>
      </c>
      <c r="M2279" s="45">
        <v>689.674</v>
      </c>
      <c r="N2279" s="27">
        <v>287300000</v>
      </c>
      <c r="O2279" s="27">
        <v>20656543</v>
      </c>
      <c r="P2279" s="37">
        <f>IF(I2279=0,0,H2279/I2279)</f>
        <v>0</v>
      </c>
    </row>
    <row r="2280">
      <c r="A2280" s="24" t="str">
        <v>2025-12</v>
      </c>
      <c r="B2280" s="24" t="str">
        <v>비교 반영</v>
      </c>
      <c r="C2280" s="24" t="str">
        <v>남양주시</v>
      </c>
      <c r="D2280" s="24" t="str">
        <v>오피스텔 전월세</v>
      </c>
      <c r="E2280" s="26">
        <v>227</v>
      </c>
      <c r="F2280" s="26">
        <v>0</v>
      </c>
      <c r="G2280" s="26">
        <v>77</v>
      </c>
      <c r="H2280" s="26">
        <v>150</v>
      </c>
      <c r="I2280" s="26">
        <f>G2280+H2280</f>
        <v>227</v>
      </c>
      <c r="J2280" s="26">
        <f>SUM(F2280:H2280)</f>
        <v>227</v>
      </c>
      <c r="K2280" s="26">
        <f>E2280-J2280</f>
        <v>0</v>
      </c>
      <c r="L2280" s="27">
        <v>22699770000</v>
      </c>
      <c r="M2280" s="45">
        <v>8069.18</v>
      </c>
      <c r="N2280" s="27">
        <v>99998987</v>
      </c>
      <c r="O2280" s="27">
        <v>9299651</v>
      </c>
      <c r="P2280" s="37">
        <f>IF(I2280=0,0,H2280/I2280)</f>
        <v>0.6607929515418502</v>
      </c>
    </row>
    <row r="2281">
      <c r="A2281" s="24" t="str">
        <v>2025-12</v>
      </c>
      <c r="B2281" s="24" t="str">
        <v>비교 반영</v>
      </c>
      <c r="C2281" s="24" t="str">
        <v>남양주시</v>
      </c>
      <c r="D2281" s="24" t="str">
        <v>토지</v>
      </c>
      <c r="E2281" s="26">
        <v>303</v>
      </c>
      <c r="F2281" s="26">
        <v>303</v>
      </c>
      <c r="G2281" s="26">
        <v>0</v>
      </c>
      <c r="H2281" s="26">
        <v>0</v>
      </c>
      <c r="I2281" s="26">
        <f>G2281+H2281</f>
        <v>0</v>
      </c>
      <c r="J2281" s="26">
        <f>SUM(F2281:H2281)</f>
        <v>303</v>
      </c>
      <c r="K2281" s="26">
        <f>E2281-J2281</f>
        <v>0</v>
      </c>
      <c r="L2281" s="27">
        <v>358213590000</v>
      </c>
      <c r="M2281" s="45">
        <v>372588.09</v>
      </c>
      <c r="N2281" s="27">
        <v>1182223069</v>
      </c>
      <c r="O2281" s="27">
        <v>3178247</v>
      </c>
      <c r="P2281" s="37">
        <f>IF(I2281=0,0,H2281/I2281)</f>
        <v>0</v>
      </c>
    </row>
    <row r="2282">
      <c r="A2282" s="24" t="str">
        <v>2025-12</v>
      </c>
      <c r="B2282" s="24" t="str">
        <v>비교 반영</v>
      </c>
      <c r="C2282" s="24" t="str">
        <v>동두천시</v>
      </c>
      <c r="D2282" s="24" t="str">
        <v>공장창고</v>
      </c>
      <c r="E2282" s="26">
        <v>2</v>
      </c>
      <c r="F2282" s="26">
        <v>2</v>
      </c>
      <c r="G2282" s="26">
        <v>0</v>
      </c>
      <c r="H2282" s="26">
        <v>0</v>
      </c>
      <c r="I2282" s="26">
        <f>G2282+H2282</f>
        <v>0</v>
      </c>
      <c r="J2282" s="26">
        <f>SUM(F2282:H2282)</f>
        <v>2</v>
      </c>
      <c r="K2282" s="26">
        <f>E2282-J2282</f>
        <v>0</v>
      </c>
      <c r="L2282" s="27">
        <v>3820000000</v>
      </c>
      <c r="M2282" s="45">
        <v>4336.78</v>
      </c>
      <c r="N2282" s="27">
        <v>1910000000</v>
      </c>
      <c r="O2282" s="27">
        <v>2911861</v>
      </c>
      <c r="P2282" s="37">
        <f>IF(I2282=0,0,H2282/I2282)</f>
        <v>0</v>
      </c>
    </row>
    <row r="2283">
      <c r="A2283" s="24" t="str">
        <v>2025-12</v>
      </c>
      <c r="B2283" s="24" t="str">
        <v>비교 반영</v>
      </c>
      <c r="C2283" s="24" t="str">
        <v>동두천시</v>
      </c>
      <c r="D2283" s="24" t="str">
        <v>다가구 매매</v>
      </c>
      <c r="E2283" s="26">
        <v>3</v>
      </c>
      <c r="F2283" s="26">
        <v>3</v>
      </c>
      <c r="G2283" s="26">
        <v>0</v>
      </c>
      <c r="H2283" s="26">
        <v>0</v>
      </c>
      <c r="I2283" s="26">
        <f>G2283+H2283</f>
        <v>0</v>
      </c>
      <c r="J2283" s="26">
        <f>SUM(F2283:H2283)</f>
        <v>3</v>
      </c>
      <c r="K2283" s="26">
        <f>E2283-J2283</f>
        <v>0</v>
      </c>
      <c r="L2283" s="27">
        <v>270000000</v>
      </c>
      <c r="M2283" s="45">
        <v>191.59</v>
      </c>
      <c r="N2283" s="27">
        <v>90000000</v>
      </c>
      <c r="O2283" s="27">
        <v>4658708</v>
      </c>
      <c r="P2283" s="37">
        <f>IF(I2283=0,0,H2283/I2283)</f>
        <v>0</v>
      </c>
    </row>
    <row r="2284">
      <c r="A2284" s="24" t="str">
        <v>2025-12</v>
      </c>
      <c r="B2284" s="24" t="str">
        <v>비교 반영</v>
      </c>
      <c r="C2284" s="24" t="str">
        <v>동두천시</v>
      </c>
      <c r="D2284" s="24" t="str">
        <v>다가구 전월세</v>
      </c>
      <c r="E2284" s="26">
        <v>55</v>
      </c>
      <c r="F2284" s="26">
        <v>0</v>
      </c>
      <c r="G2284" s="26">
        <v>16</v>
      </c>
      <c r="H2284" s="26">
        <v>39</v>
      </c>
      <c r="I2284" s="26">
        <f>G2284+H2284</f>
        <v>55</v>
      </c>
      <c r="J2284" s="26">
        <f>SUM(F2284:H2284)</f>
        <v>55</v>
      </c>
      <c r="K2284" s="26">
        <f>E2284-J2284</f>
        <v>0</v>
      </c>
      <c r="L2284" s="27">
        <v>1152000000</v>
      </c>
      <c r="M2284" s="45">
        <v>3235.83</v>
      </c>
      <c r="N2284" s="27">
        <v>20945455</v>
      </c>
      <c r="O2284" s="27">
        <v>1176905</v>
      </c>
      <c r="P2284" s="37">
        <f>IF(I2284=0,0,H2284/I2284)</f>
        <v>0.7090909090909091</v>
      </c>
    </row>
    <row r="2285">
      <c r="A2285" s="24" t="str">
        <v>2025-12</v>
      </c>
      <c r="B2285" s="24" t="str">
        <v>비교 반영</v>
      </c>
      <c r="C2285" s="24" t="str">
        <v>동두천시</v>
      </c>
      <c r="D2285" s="24" t="str">
        <v>다세대 매매</v>
      </c>
      <c r="E2285" s="26">
        <v>20</v>
      </c>
      <c r="F2285" s="26">
        <v>20</v>
      </c>
      <c r="G2285" s="26">
        <v>0</v>
      </c>
      <c r="H2285" s="26">
        <v>0</v>
      </c>
      <c r="I2285" s="26">
        <f>G2285+H2285</f>
        <v>0</v>
      </c>
      <c r="J2285" s="26">
        <f>SUM(F2285:H2285)</f>
        <v>20</v>
      </c>
      <c r="K2285" s="26">
        <f>E2285-J2285</f>
        <v>0</v>
      </c>
      <c r="L2285" s="27">
        <v>1734500000</v>
      </c>
      <c r="M2285" s="45">
        <v>1116.543</v>
      </c>
      <c r="N2285" s="27">
        <v>86725000</v>
      </c>
      <c r="O2285" s="27">
        <v>5135390</v>
      </c>
      <c r="P2285" s="37">
        <f>IF(I2285=0,0,H2285/I2285)</f>
        <v>0</v>
      </c>
    </row>
    <row r="2286">
      <c r="A2286" s="24" t="str">
        <v>2025-12</v>
      </c>
      <c r="B2286" s="24" t="str">
        <v>비교 반영</v>
      </c>
      <c r="C2286" s="24" t="str">
        <v>동두천시</v>
      </c>
      <c r="D2286" s="24" t="str">
        <v>다세대 전월세</v>
      </c>
      <c r="E2286" s="26">
        <v>42</v>
      </c>
      <c r="F2286" s="26">
        <v>0</v>
      </c>
      <c r="G2286" s="26">
        <v>10</v>
      </c>
      <c r="H2286" s="26">
        <v>32</v>
      </c>
      <c r="I2286" s="26">
        <f>G2286+H2286</f>
        <v>42</v>
      </c>
      <c r="J2286" s="26">
        <f>SUM(F2286:H2286)</f>
        <v>42</v>
      </c>
      <c r="K2286" s="26">
        <f>E2286-J2286</f>
        <v>0</v>
      </c>
      <c r="L2286" s="27">
        <v>1086000000</v>
      </c>
      <c r="M2286" s="45">
        <v>2001.693</v>
      </c>
      <c r="N2286" s="27">
        <v>25857143</v>
      </c>
      <c r="O2286" s="27">
        <v>1793523</v>
      </c>
      <c r="P2286" s="37">
        <f>IF(I2286=0,0,H2286/I2286)</f>
        <v>0.7619047619047619</v>
      </c>
    </row>
    <row r="2287">
      <c r="A2287" s="24" t="str">
        <v>2025-12</v>
      </c>
      <c r="B2287" s="24" t="str">
        <v>비교 반영</v>
      </c>
      <c r="C2287" s="24" t="str">
        <v>동두천시</v>
      </c>
      <c r="D2287" s="24" t="str">
        <v>상가</v>
      </c>
      <c r="E2287" s="26">
        <v>5</v>
      </c>
      <c r="F2287" s="26">
        <v>5</v>
      </c>
      <c r="G2287" s="26">
        <v>0</v>
      </c>
      <c r="H2287" s="26">
        <v>0</v>
      </c>
      <c r="I2287" s="26">
        <f>G2287+H2287</f>
        <v>0</v>
      </c>
      <c r="J2287" s="26">
        <f>SUM(F2287:H2287)</f>
        <v>5</v>
      </c>
      <c r="K2287" s="26">
        <f>E2287-J2287</f>
        <v>0</v>
      </c>
      <c r="L2287" s="27">
        <v>1223500000</v>
      </c>
      <c r="M2287" s="45">
        <v>753.15</v>
      </c>
      <c r="N2287" s="27">
        <v>244700000</v>
      </c>
      <c r="O2287" s="27">
        <v>5370282</v>
      </c>
      <c r="P2287" s="37">
        <f>IF(I2287=0,0,H2287/I2287)</f>
        <v>0</v>
      </c>
    </row>
    <row r="2288">
      <c r="A2288" s="24" t="str">
        <v>2025-12</v>
      </c>
      <c r="B2288" s="24" t="str">
        <v>비교 반영</v>
      </c>
      <c r="C2288" s="24" t="str">
        <v>동두천시</v>
      </c>
      <c r="D2288" s="24" t="str">
        <v>아파트 매매</v>
      </c>
      <c r="E2288" s="26">
        <v>53</v>
      </c>
      <c r="F2288" s="26">
        <v>53</v>
      </c>
      <c r="G2288" s="26">
        <v>0</v>
      </c>
      <c r="H2288" s="26">
        <v>0</v>
      </c>
      <c r="I2288" s="26">
        <f>G2288+H2288</f>
        <v>0</v>
      </c>
      <c r="J2288" s="26">
        <f>SUM(F2288:H2288)</f>
        <v>53</v>
      </c>
      <c r="K2288" s="26">
        <f>E2288-J2288</f>
        <v>0</v>
      </c>
      <c r="L2288" s="27">
        <v>8935000000</v>
      </c>
      <c r="M2288" s="45">
        <v>3587.577</v>
      </c>
      <c r="N2288" s="27">
        <v>168584906</v>
      </c>
      <c r="O2288" s="27">
        <v>8233185</v>
      </c>
      <c r="P2288" s="37">
        <f>IF(I2288=0,0,H2288/I2288)</f>
        <v>0</v>
      </c>
    </row>
    <row r="2289">
      <c r="A2289" s="24" t="str">
        <v>2025-12</v>
      </c>
      <c r="B2289" s="24" t="str">
        <v>비교 반영</v>
      </c>
      <c r="C2289" s="24" t="str">
        <v>동두천시</v>
      </c>
      <c r="D2289" s="24" t="str">
        <v>아파트 전월세</v>
      </c>
      <c r="E2289" s="26">
        <v>94</v>
      </c>
      <c r="F2289" s="26">
        <v>0</v>
      </c>
      <c r="G2289" s="26">
        <v>44</v>
      </c>
      <c r="H2289" s="26">
        <v>50</v>
      </c>
      <c r="I2289" s="26">
        <f>G2289+H2289</f>
        <v>94</v>
      </c>
      <c r="J2289" s="26">
        <f>SUM(F2289:H2289)</f>
        <v>94</v>
      </c>
      <c r="K2289" s="26">
        <f>E2289-J2289</f>
        <v>0</v>
      </c>
      <c r="L2289" s="27">
        <v>7105580000</v>
      </c>
      <c r="M2289" s="45">
        <v>5891.237</v>
      </c>
      <c r="N2289" s="27">
        <v>75591277</v>
      </c>
      <c r="O2289" s="27">
        <v>3987196</v>
      </c>
      <c r="P2289" s="37">
        <f>IF(I2289=0,0,H2289/I2289)</f>
        <v>0.5319148936170213</v>
      </c>
    </row>
    <row r="2290">
      <c r="A2290" s="24" t="str">
        <v>2025-12</v>
      </c>
      <c r="B2290" s="24" t="str">
        <v>비교 반영</v>
      </c>
      <c r="C2290" s="24" t="str">
        <v>동두천시</v>
      </c>
      <c r="D2290" s="24" t="str">
        <v>오피스텔 전월세</v>
      </c>
      <c r="E2290" s="26">
        <v>3</v>
      </c>
      <c r="F2290" s="26">
        <v>0</v>
      </c>
      <c r="G2290" s="26">
        <v>0</v>
      </c>
      <c r="H2290" s="26">
        <v>3</v>
      </c>
      <c r="I2290" s="26">
        <f>G2290+H2290</f>
        <v>3</v>
      </c>
      <c r="J2290" s="26">
        <f>SUM(F2290:H2290)</f>
        <v>3</v>
      </c>
      <c r="K2290" s="26">
        <f>E2290-J2290</f>
        <v>0</v>
      </c>
      <c r="L2290" s="27">
        <v>40000000</v>
      </c>
      <c r="M2290" s="45">
        <v>135.81</v>
      </c>
      <c r="N2290" s="27">
        <v>13333333</v>
      </c>
      <c r="O2290" s="27">
        <v>973650</v>
      </c>
      <c r="P2290" s="37">
        <f>IF(I2290=0,0,H2290/I2290)</f>
        <v>1</v>
      </c>
    </row>
    <row r="2291">
      <c r="A2291" s="24" t="str">
        <v>2025-12</v>
      </c>
      <c r="B2291" s="24" t="str">
        <v>비교 반영</v>
      </c>
      <c r="C2291" s="24" t="str">
        <v>동두천시</v>
      </c>
      <c r="D2291" s="24" t="str">
        <v>토지</v>
      </c>
      <c r="E2291" s="26">
        <v>33</v>
      </c>
      <c r="F2291" s="26">
        <v>33</v>
      </c>
      <c r="G2291" s="26">
        <v>0</v>
      </c>
      <c r="H2291" s="26">
        <v>0</v>
      </c>
      <c r="I2291" s="26">
        <f>G2291+H2291</f>
        <v>0</v>
      </c>
      <c r="J2291" s="26">
        <f>SUM(F2291:H2291)</f>
        <v>33</v>
      </c>
      <c r="K2291" s="26">
        <f>E2291-J2291</f>
        <v>0</v>
      </c>
      <c r="L2291" s="27">
        <v>2085070000</v>
      </c>
      <c r="M2291" s="45">
        <v>14102.86</v>
      </c>
      <c r="N2291" s="27">
        <v>63183939</v>
      </c>
      <c r="O2291" s="27">
        <v>488751</v>
      </c>
      <c r="P2291" s="37">
        <f>IF(I2291=0,0,H2291/I2291)</f>
        <v>0</v>
      </c>
    </row>
    <row r="2292">
      <c r="A2292" s="24" t="str">
        <v>2025-12</v>
      </c>
      <c r="B2292" s="24" t="str">
        <v>비교 반영</v>
      </c>
      <c r="C2292" s="24" t="str">
        <v>부천시 소사구</v>
      </c>
      <c r="D2292" s="24" t="str">
        <v>공장창고</v>
      </c>
      <c r="E2292" s="26">
        <v>2</v>
      </c>
      <c r="F2292" s="26">
        <v>2</v>
      </c>
      <c r="G2292" s="26">
        <v>0</v>
      </c>
      <c r="H2292" s="26">
        <v>0</v>
      </c>
      <c r="I2292" s="26">
        <f>G2292+H2292</f>
        <v>0</v>
      </c>
      <c r="J2292" s="26">
        <f>SUM(F2292:H2292)</f>
        <v>2</v>
      </c>
      <c r="K2292" s="26">
        <f>E2292-J2292</f>
        <v>0</v>
      </c>
      <c r="L2292" s="27">
        <v>143000000</v>
      </c>
      <c r="M2292" s="45">
        <v>60.32</v>
      </c>
      <c r="N2292" s="27">
        <v>71500000</v>
      </c>
      <c r="O2292" s="27">
        <v>7836990</v>
      </c>
      <c r="P2292" s="37">
        <f>IF(I2292=0,0,H2292/I2292)</f>
        <v>0</v>
      </c>
    </row>
    <row r="2293">
      <c r="A2293" s="24" t="str">
        <v>2025-12</v>
      </c>
      <c r="B2293" s="24" t="str">
        <v>비교 반영</v>
      </c>
      <c r="C2293" s="24" t="str">
        <v>부천시 소사구</v>
      </c>
      <c r="D2293" s="24" t="str">
        <v>다가구 매매</v>
      </c>
      <c r="E2293" s="26">
        <v>2</v>
      </c>
      <c r="F2293" s="26">
        <v>2</v>
      </c>
      <c r="G2293" s="26">
        <v>0</v>
      </c>
      <c r="H2293" s="26">
        <v>0</v>
      </c>
      <c r="I2293" s="26">
        <f>G2293+H2293</f>
        <v>0</v>
      </c>
      <c r="J2293" s="26">
        <f>SUM(F2293:H2293)</f>
        <v>2</v>
      </c>
      <c r="K2293" s="26">
        <f>E2293-J2293</f>
        <v>0</v>
      </c>
      <c r="L2293" s="27">
        <v>840000000</v>
      </c>
      <c r="M2293" s="45">
        <v>420.18</v>
      </c>
      <c r="N2293" s="27">
        <v>420000000</v>
      </c>
      <c r="O2293" s="27">
        <v>6608738</v>
      </c>
      <c r="P2293" s="37">
        <f>IF(I2293=0,0,H2293/I2293)</f>
        <v>0</v>
      </c>
    </row>
    <row r="2294">
      <c r="A2294" s="24" t="str">
        <v>2025-12</v>
      </c>
      <c r="B2294" s="24" t="str">
        <v>비교 반영</v>
      </c>
      <c r="C2294" s="24" t="str">
        <v>부천시 소사구</v>
      </c>
      <c r="D2294" s="24" t="str">
        <v>다가구 전월세</v>
      </c>
      <c r="E2294" s="26">
        <v>142</v>
      </c>
      <c r="F2294" s="26">
        <v>0</v>
      </c>
      <c r="G2294" s="26">
        <v>39</v>
      </c>
      <c r="H2294" s="26">
        <v>103</v>
      </c>
      <c r="I2294" s="26">
        <f>G2294+H2294</f>
        <v>142</v>
      </c>
      <c r="J2294" s="26">
        <f>SUM(F2294:H2294)</f>
        <v>142</v>
      </c>
      <c r="K2294" s="26">
        <f>E2294-J2294</f>
        <v>0</v>
      </c>
      <c r="L2294" s="27">
        <v>7353300000</v>
      </c>
      <c r="M2294" s="45">
        <v>8175.763</v>
      </c>
      <c r="N2294" s="27">
        <v>51783803</v>
      </c>
      <c r="O2294" s="27">
        <v>2973231</v>
      </c>
      <c r="P2294" s="37">
        <f>IF(I2294=0,0,H2294/I2294)</f>
        <v>0.7253521126760564</v>
      </c>
    </row>
    <row r="2295">
      <c r="A2295" s="24" t="str">
        <v>2025-12</v>
      </c>
      <c r="B2295" s="24" t="str">
        <v>비교 반영</v>
      </c>
      <c r="C2295" s="24" t="str">
        <v>부천시 소사구</v>
      </c>
      <c r="D2295" s="24" t="str">
        <v>다세대 매매</v>
      </c>
      <c r="E2295" s="26">
        <v>60</v>
      </c>
      <c r="F2295" s="26">
        <v>60</v>
      </c>
      <c r="G2295" s="26">
        <v>0</v>
      </c>
      <c r="H2295" s="26">
        <v>0</v>
      </c>
      <c r="I2295" s="26">
        <f>G2295+H2295</f>
        <v>0</v>
      </c>
      <c r="J2295" s="26">
        <f>SUM(F2295:H2295)</f>
        <v>60</v>
      </c>
      <c r="K2295" s="26">
        <f>E2295-J2295</f>
        <v>0</v>
      </c>
      <c r="L2295" s="27">
        <v>10518100000</v>
      </c>
      <c r="M2295" s="45">
        <v>2712.529</v>
      </c>
      <c r="N2295" s="27">
        <v>175301667</v>
      </c>
      <c r="O2295" s="27">
        <v>12818509</v>
      </c>
      <c r="P2295" s="37">
        <f>IF(I2295=0,0,H2295/I2295)</f>
        <v>0</v>
      </c>
    </row>
    <row r="2296">
      <c r="A2296" s="24" t="str">
        <v>2025-12</v>
      </c>
      <c r="B2296" s="24" t="str">
        <v>비교 반영</v>
      </c>
      <c r="C2296" s="24" t="str">
        <v>부천시 소사구</v>
      </c>
      <c r="D2296" s="24" t="str">
        <v>다세대 전월세</v>
      </c>
      <c r="E2296" s="26">
        <v>95</v>
      </c>
      <c r="F2296" s="26">
        <v>0</v>
      </c>
      <c r="G2296" s="26">
        <v>38</v>
      </c>
      <c r="H2296" s="26">
        <v>57</v>
      </c>
      <c r="I2296" s="26">
        <f>G2296+H2296</f>
        <v>95</v>
      </c>
      <c r="J2296" s="26">
        <f>SUM(F2296:H2296)</f>
        <v>95</v>
      </c>
      <c r="K2296" s="26">
        <f>E2296-J2296</f>
        <v>0</v>
      </c>
      <c r="L2296" s="27">
        <v>6168700000</v>
      </c>
      <c r="M2296" s="45">
        <v>4399.448</v>
      </c>
      <c r="N2296" s="27">
        <v>64933684</v>
      </c>
      <c r="O2296" s="27">
        <v>4635217</v>
      </c>
      <c r="P2296" s="37">
        <f>IF(I2296=0,0,H2296/I2296)</f>
        <v>0.6</v>
      </c>
    </row>
    <row r="2297">
      <c r="A2297" s="24" t="str">
        <v>2025-12</v>
      </c>
      <c r="B2297" s="24" t="str">
        <v>비교 반영</v>
      </c>
      <c r="C2297" s="24" t="str">
        <v>부천시 소사구</v>
      </c>
      <c r="D2297" s="24" t="str">
        <v>분양권</v>
      </c>
      <c r="E2297" s="26">
        <v>12</v>
      </c>
      <c r="F2297" s="26">
        <v>12</v>
      </c>
      <c r="G2297" s="26">
        <v>0</v>
      </c>
      <c r="H2297" s="26">
        <v>0</v>
      </c>
      <c r="I2297" s="26">
        <f>G2297+H2297</f>
        <v>0</v>
      </c>
      <c r="J2297" s="26">
        <f>SUM(F2297:H2297)</f>
        <v>12</v>
      </c>
      <c r="K2297" s="26">
        <f>E2297-J2297</f>
        <v>0</v>
      </c>
      <c r="L2297" s="27">
        <v>8064300000</v>
      </c>
      <c r="M2297" s="45">
        <v>822.574</v>
      </c>
      <c r="N2297" s="27">
        <v>672025000</v>
      </c>
      <c r="O2297" s="27">
        <v>32409050</v>
      </c>
      <c r="P2297" s="37">
        <f>IF(I2297=0,0,H2297/I2297)</f>
        <v>0</v>
      </c>
    </row>
    <row r="2298">
      <c r="A2298" s="24" t="str">
        <v>2025-12</v>
      </c>
      <c r="B2298" s="24" t="str">
        <v>비교 반영</v>
      </c>
      <c r="C2298" s="24" t="str">
        <v>부천시 소사구</v>
      </c>
      <c r="D2298" s="24" t="str">
        <v>상가</v>
      </c>
      <c r="E2298" s="26">
        <v>6</v>
      </c>
      <c r="F2298" s="26">
        <v>6</v>
      </c>
      <c r="G2298" s="26">
        <v>0</v>
      </c>
      <c r="H2298" s="26">
        <v>0</v>
      </c>
      <c r="I2298" s="26">
        <f>G2298+H2298</f>
        <v>0</v>
      </c>
      <c r="J2298" s="26">
        <f>SUM(F2298:H2298)</f>
        <v>6</v>
      </c>
      <c r="K2298" s="26">
        <f>E2298-J2298</f>
        <v>0</v>
      </c>
      <c r="L2298" s="27">
        <v>3642000000</v>
      </c>
      <c r="M2298" s="45">
        <v>1459.3</v>
      </c>
      <c r="N2298" s="27">
        <v>607000000</v>
      </c>
      <c r="O2298" s="27">
        <v>8250304</v>
      </c>
      <c r="P2298" s="37">
        <f>IF(I2298=0,0,H2298/I2298)</f>
        <v>0</v>
      </c>
    </row>
    <row r="2299">
      <c r="A2299" s="24" t="str">
        <v>2025-12</v>
      </c>
      <c r="B2299" s="24" t="str">
        <v>비교 반영</v>
      </c>
      <c r="C2299" s="24" t="str">
        <v>부천시 소사구</v>
      </c>
      <c r="D2299" s="24" t="str">
        <v>아파트 매매</v>
      </c>
      <c r="E2299" s="26">
        <v>177</v>
      </c>
      <c r="F2299" s="26">
        <v>177</v>
      </c>
      <c r="G2299" s="26">
        <v>0</v>
      </c>
      <c r="H2299" s="26">
        <v>0</v>
      </c>
      <c r="I2299" s="26">
        <f>G2299+H2299</f>
        <v>0</v>
      </c>
      <c r="J2299" s="26">
        <f>SUM(F2299:H2299)</f>
        <v>177</v>
      </c>
      <c r="K2299" s="26">
        <f>E2299-J2299</f>
        <v>0</v>
      </c>
      <c r="L2299" s="27">
        <v>92046500000</v>
      </c>
      <c r="M2299" s="45">
        <v>12800.806</v>
      </c>
      <c r="N2299" s="27">
        <v>520036723</v>
      </c>
      <c r="O2299" s="27">
        <v>23770843</v>
      </c>
      <c r="P2299" s="37">
        <f>IF(I2299=0,0,H2299/I2299)</f>
        <v>0</v>
      </c>
    </row>
    <row r="2300">
      <c r="A2300" s="24" t="str">
        <v>2025-12</v>
      </c>
      <c r="B2300" s="24" t="str">
        <v>비교 반영</v>
      </c>
      <c r="C2300" s="24" t="str">
        <v>부천시 소사구</v>
      </c>
      <c r="D2300" s="24" t="str">
        <v>아파트 전월세</v>
      </c>
      <c r="E2300" s="26">
        <v>245</v>
      </c>
      <c r="F2300" s="26">
        <v>0</v>
      </c>
      <c r="G2300" s="26">
        <v>146</v>
      </c>
      <c r="H2300" s="26">
        <v>99</v>
      </c>
      <c r="I2300" s="26">
        <f>G2300+H2300</f>
        <v>245</v>
      </c>
      <c r="J2300" s="26">
        <f>SUM(F2300:H2300)</f>
        <v>245</v>
      </c>
      <c r="K2300" s="26">
        <f>E2300-J2300</f>
        <v>0</v>
      </c>
      <c r="L2300" s="27">
        <v>58590380000</v>
      </c>
      <c r="M2300" s="45">
        <v>17067.771</v>
      </c>
      <c r="N2300" s="27">
        <v>239144408</v>
      </c>
      <c r="O2300" s="27">
        <v>11348125</v>
      </c>
      <c r="P2300" s="37">
        <f>IF(I2300=0,0,H2300/I2300)</f>
        <v>0.40408163265306124</v>
      </c>
    </row>
    <row r="2301">
      <c r="A2301" s="24" t="str">
        <v>2025-12</v>
      </c>
      <c r="B2301" s="24" t="str">
        <v>비교 반영</v>
      </c>
      <c r="C2301" s="24" t="str">
        <v>부천시 소사구</v>
      </c>
      <c r="D2301" s="24" t="str">
        <v>오피스텔 매매</v>
      </c>
      <c r="E2301" s="26">
        <v>7</v>
      </c>
      <c r="F2301" s="26">
        <v>7</v>
      </c>
      <c r="G2301" s="26">
        <v>0</v>
      </c>
      <c r="H2301" s="26">
        <v>0</v>
      </c>
      <c r="I2301" s="26">
        <f>G2301+H2301</f>
        <v>0</v>
      </c>
      <c r="J2301" s="26">
        <f>SUM(F2301:H2301)</f>
        <v>7</v>
      </c>
      <c r="K2301" s="26">
        <f>E2301-J2301</f>
        <v>0</v>
      </c>
      <c r="L2301" s="27">
        <v>1913000000</v>
      </c>
      <c r="M2301" s="45">
        <v>446.927</v>
      </c>
      <c r="N2301" s="27">
        <v>273285714</v>
      </c>
      <c r="O2301" s="27">
        <v>14149887</v>
      </c>
      <c r="P2301" s="37">
        <f>IF(I2301=0,0,H2301/I2301)</f>
        <v>0</v>
      </c>
    </row>
    <row r="2302">
      <c r="A2302" s="24" t="str">
        <v>2025-12</v>
      </c>
      <c r="B2302" s="24" t="str">
        <v>비교 반영</v>
      </c>
      <c r="C2302" s="24" t="str">
        <v>부천시 소사구</v>
      </c>
      <c r="D2302" s="24" t="str">
        <v>오피스텔 전월세</v>
      </c>
      <c r="E2302" s="26">
        <v>67</v>
      </c>
      <c r="F2302" s="26">
        <v>0</v>
      </c>
      <c r="G2302" s="26">
        <v>30</v>
      </c>
      <c r="H2302" s="26">
        <v>37</v>
      </c>
      <c r="I2302" s="26">
        <f>G2302+H2302</f>
        <v>67</v>
      </c>
      <c r="J2302" s="26">
        <f>SUM(F2302:H2302)</f>
        <v>67</v>
      </c>
      <c r="K2302" s="26">
        <f>E2302-J2302</f>
        <v>0</v>
      </c>
      <c r="L2302" s="27">
        <v>7020250000</v>
      </c>
      <c r="M2302" s="45">
        <v>3297.68</v>
      </c>
      <c r="N2302" s="27">
        <v>104779851</v>
      </c>
      <c r="O2302" s="27">
        <v>7037504</v>
      </c>
      <c r="P2302" s="37">
        <f>IF(I2302=0,0,H2302/I2302)</f>
        <v>0.5522388059701493</v>
      </c>
    </row>
    <row r="2303">
      <c r="A2303" s="24" t="str">
        <v>2025-12</v>
      </c>
      <c r="B2303" s="24" t="str">
        <v>비교 반영</v>
      </c>
      <c r="C2303" s="24" t="str">
        <v>부천시 소사구</v>
      </c>
      <c r="D2303" s="24" t="str">
        <v>토지</v>
      </c>
      <c r="E2303" s="26">
        <v>4</v>
      </c>
      <c r="F2303" s="26">
        <v>4</v>
      </c>
      <c r="G2303" s="26">
        <v>0</v>
      </c>
      <c r="H2303" s="26">
        <v>0</v>
      </c>
      <c r="I2303" s="26">
        <f>G2303+H2303</f>
        <v>0</v>
      </c>
      <c r="J2303" s="26">
        <f>SUM(F2303:H2303)</f>
        <v>4</v>
      </c>
      <c r="K2303" s="26">
        <f>E2303-J2303</f>
        <v>0</v>
      </c>
      <c r="L2303" s="27">
        <v>4329870000</v>
      </c>
      <c r="M2303" s="45">
        <v>33011.72</v>
      </c>
      <c r="N2303" s="27">
        <v>1082467500</v>
      </c>
      <c r="O2303" s="27">
        <v>433592</v>
      </c>
      <c r="P2303" s="37">
        <f>IF(I2303=0,0,H2303/I2303)</f>
        <v>0</v>
      </c>
    </row>
    <row r="2304">
      <c r="A2304" s="24" t="str">
        <v>2025-12</v>
      </c>
      <c r="B2304" s="24" t="str">
        <v>비교 반영</v>
      </c>
      <c r="C2304" s="24" t="str">
        <v>부천시 오정구</v>
      </c>
      <c r="D2304" s="24" t="str">
        <v>공장창고</v>
      </c>
      <c r="E2304" s="26">
        <v>3</v>
      </c>
      <c r="F2304" s="26">
        <v>3</v>
      </c>
      <c r="G2304" s="26">
        <v>0</v>
      </c>
      <c r="H2304" s="26">
        <v>0</v>
      </c>
      <c r="I2304" s="26">
        <f>G2304+H2304</f>
        <v>0</v>
      </c>
      <c r="J2304" s="26">
        <f>SUM(F2304:H2304)</f>
        <v>3</v>
      </c>
      <c r="K2304" s="26">
        <f>E2304-J2304</f>
        <v>0</v>
      </c>
      <c r="L2304" s="27">
        <v>1800000000</v>
      </c>
      <c r="M2304" s="45">
        <v>708.01</v>
      </c>
      <c r="N2304" s="27">
        <v>600000000</v>
      </c>
      <c r="O2304" s="27">
        <v>8404419</v>
      </c>
      <c r="P2304" s="37">
        <f>IF(I2304=0,0,H2304/I2304)</f>
        <v>0</v>
      </c>
    </row>
    <row r="2305">
      <c r="A2305" s="24" t="str">
        <v>2025-12</v>
      </c>
      <c r="B2305" s="24" t="str">
        <v>비교 반영</v>
      </c>
      <c r="C2305" s="24" t="str">
        <v>부천시 오정구</v>
      </c>
      <c r="D2305" s="24" t="str">
        <v>다가구 매매</v>
      </c>
      <c r="E2305" s="26">
        <v>2</v>
      </c>
      <c r="F2305" s="26">
        <v>2</v>
      </c>
      <c r="G2305" s="26">
        <v>0</v>
      </c>
      <c r="H2305" s="26">
        <v>0</v>
      </c>
      <c r="I2305" s="26">
        <f>G2305+H2305</f>
        <v>0</v>
      </c>
      <c r="J2305" s="26">
        <f>SUM(F2305:H2305)</f>
        <v>2</v>
      </c>
      <c r="K2305" s="26">
        <f>E2305-J2305</f>
        <v>0</v>
      </c>
      <c r="L2305" s="27">
        <v>1370000000</v>
      </c>
      <c r="M2305" s="45">
        <v>262.94</v>
      </c>
      <c r="N2305" s="27">
        <v>685000000</v>
      </c>
      <c r="O2305" s="27">
        <v>17224178</v>
      </c>
      <c r="P2305" s="37">
        <f>IF(I2305=0,0,H2305/I2305)</f>
        <v>0</v>
      </c>
    </row>
    <row r="2306">
      <c r="A2306" s="24" t="str">
        <v>2025-12</v>
      </c>
      <c r="B2306" s="24" t="str">
        <v>비교 반영</v>
      </c>
      <c r="C2306" s="24" t="str">
        <v>부천시 오정구</v>
      </c>
      <c r="D2306" s="24" t="str">
        <v>다가구 전월세</v>
      </c>
      <c r="E2306" s="26">
        <v>45</v>
      </c>
      <c r="F2306" s="26">
        <v>0</v>
      </c>
      <c r="G2306" s="26">
        <v>13</v>
      </c>
      <c r="H2306" s="26">
        <v>32</v>
      </c>
      <c r="I2306" s="26">
        <f>G2306+H2306</f>
        <v>45</v>
      </c>
      <c r="J2306" s="26">
        <f>SUM(F2306:H2306)</f>
        <v>45</v>
      </c>
      <c r="K2306" s="26">
        <f>E2306-J2306</f>
        <v>0</v>
      </c>
      <c r="L2306" s="27">
        <v>4104950000</v>
      </c>
      <c r="M2306" s="45">
        <v>2724.09</v>
      </c>
      <c r="N2306" s="27">
        <v>91221111</v>
      </c>
      <c r="O2306" s="27">
        <v>4981510</v>
      </c>
      <c r="P2306" s="37">
        <f>IF(I2306=0,0,H2306/I2306)</f>
        <v>0.7111111111111111</v>
      </c>
    </row>
    <row r="2307">
      <c r="A2307" s="24" t="str">
        <v>2025-12</v>
      </c>
      <c r="B2307" s="24" t="str">
        <v>비교 반영</v>
      </c>
      <c r="C2307" s="24" t="str">
        <v>부천시 오정구</v>
      </c>
      <c r="D2307" s="24" t="str">
        <v>다세대 매매</v>
      </c>
      <c r="E2307" s="26">
        <v>102</v>
      </c>
      <c r="F2307" s="26">
        <v>102</v>
      </c>
      <c r="G2307" s="26">
        <v>0</v>
      </c>
      <c r="H2307" s="26">
        <v>0</v>
      </c>
      <c r="I2307" s="26">
        <f>G2307+H2307</f>
        <v>0</v>
      </c>
      <c r="J2307" s="26">
        <f>SUM(F2307:H2307)</f>
        <v>102</v>
      </c>
      <c r="K2307" s="26">
        <f>E2307-J2307</f>
        <v>0</v>
      </c>
      <c r="L2307" s="27">
        <v>14018500000</v>
      </c>
      <c r="M2307" s="45">
        <v>4290.561</v>
      </c>
      <c r="N2307" s="27">
        <v>137436275</v>
      </c>
      <c r="O2307" s="27">
        <v>10800953</v>
      </c>
      <c r="P2307" s="37">
        <f>IF(I2307=0,0,H2307/I2307)</f>
        <v>0</v>
      </c>
    </row>
    <row r="2308">
      <c r="A2308" s="24" t="str">
        <v>2025-12</v>
      </c>
      <c r="B2308" s="24" t="str">
        <v>비교 반영</v>
      </c>
      <c r="C2308" s="24" t="str">
        <v>부천시 오정구</v>
      </c>
      <c r="D2308" s="24" t="str">
        <v>다세대 전월세</v>
      </c>
      <c r="E2308" s="26">
        <v>159</v>
      </c>
      <c r="F2308" s="26">
        <v>0</v>
      </c>
      <c r="G2308" s="26">
        <v>77</v>
      </c>
      <c r="H2308" s="26">
        <v>82</v>
      </c>
      <c r="I2308" s="26">
        <f>G2308+H2308</f>
        <v>159</v>
      </c>
      <c r="J2308" s="26">
        <f>SUM(F2308:H2308)</f>
        <v>159</v>
      </c>
      <c r="K2308" s="26">
        <f>E2308-J2308</f>
        <v>0</v>
      </c>
      <c r="L2308" s="27">
        <v>9593720000</v>
      </c>
      <c r="M2308" s="45">
        <v>6997.799</v>
      </c>
      <c r="N2308" s="27">
        <v>60337862</v>
      </c>
      <c r="O2308" s="27">
        <v>4532107</v>
      </c>
      <c r="P2308" s="37">
        <f>IF(I2308=0,0,H2308/I2308)</f>
        <v>0.5157232704402516</v>
      </c>
    </row>
    <row r="2309">
      <c r="A2309" s="24" t="str">
        <v>2025-12</v>
      </c>
      <c r="B2309" s="24" t="str">
        <v>비교 반영</v>
      </c>
      <c r="C2309" s="24" t="str">
        <v>부천시 오정구</v>
      </c>
      <c r="D2309" s="24" t="str">
        <v>상가</v>
      </c>
      <c r="E2309" s="26">
        <v>2</v>
      </c>
      <c r="F2309" s="26">
        <v>2</v>
      </c>
      <c r="G2309" s="26">
        <v>0</v>
      </c>
      <c r="H2309" s="26">
        <v>0</v>
      </c>
      <c r="I2309" s="26">
        <f>G2309+H2309</f>
        <v>0</v>
      </c>
      <c r="J2309" s="26">
        <f>SUM(F2309:H2309)</f>
        <v>2</v>
      </c>
      <c r="K2309" s="26">
        <f>E2309-J2309</f>
        <v>0</v>
      </c>
      <c r="L2309" s="27">
        <v>6171000000</v>
      </c>
      <c r="M2309" s="45">
        <v>2703.46</v>
      </c>
      <c r="N2309" s="27">
        <v>3085500000</v>
      </c>
      <c r="O2309" s="27">
        <v>7545885</v>
      </c>
      <c r="P2309" s="37">
        <f>IF(I2309=0,0,H2309/I2309)</f>
        <v>0</v>
      </c>
    </row>
    <row r="2310">
      <c r="A2310" s="24" t="str">
        <v>2025-12</v>
      </c>
      <c r="B2310" s="24" t="str">
        <v>비교 반영</v>
      </c>
      <c r="C2310" s="24" t="str">
        <v>부천시 오정구</v>
      </c>
      <c r="D2310" s="24" t="str">
        <v>아파트 매매</v>
      </c>
      <c r="E2310" s="26">
        <v>50</v>
      </c>
      <c r="F2310" s="26">
        <v>50</v>
      </c>
      <c r="G2310" s="26">
        <v>0</v>
      </c>
      <c r="H2310" s="26">
        <v>0</v>
      </c>
      <c r="I2310" s="26">
        <f>G2310+H2310</f>
        <v>0</v>
      </c>
      <c r="J2310" s="26">
        <f>SUM(F2310:H2310)</f>
        <v>50</v>
      </c>
      <c r="K2310" s="26">
        <f>E2310-J2310</f>
        <v>0</v>
      </c>
      <c r="L2310" s="27">
        <v>19202500000</v>
      </c>
      <c r="M2310" s="45">
        <v>3174.902</v>
      </c>
      <c r="N2310" s="27">
        <v>384050000</v>
      </c>
      <c r="O2310" s="27">
        <v>19994109</v>
      </c>
      <c r="P2310" s="37">
        <f>IF(I2310=0,0,H2310/I2310)</f>
        <v>0</v>
      </c>
    </row>
    <row r="2311">
      <c r="A2311" s="24" t="str">
        <v>2025-12</v>
      </c>
      <c r="B2311" s="24" t="str">
        <v>비교 반영</v>
      </c>
      <c r="C2311" s="24" t="str">
        <v>부천시 오정구</v>
      </c>
      <c r="D2311" s="24" t="str">
        <v>아파트 전월세</v>
      </c>
      <c r="E2311" s="26">
        <v>147</v>
      </c>
      <c r="F2311" s="26">
        <v>0</v>
      </c>
      <c r="G2311" s="26">
        <v>57</v>
      </c>
      <c r="H2311" s="26">
        <v>90</v>
      </c>
      <c r="I2311" s="26">
        <f>G2311+H2311</f>
        <v>147</v>
      </c>
      <c r="J2311" s="26">
        <f>SUM(F2311:H2311)</f>
        <v>147</v>
      </c>
      <c r="K2311" s="26">
        <f>E2311-J2311</f>
        <v>0</v>
      </c>
      <c r="L2311" s="27">
        <v>17059050000</v>
      </c>
      <c r="M2311" s="45">
        <v>8043.736</v>
      </c>
      <c r="N2311" s="27">
        <v>116047959</v>
      </c>
      <c r="O2311" s="27">
        <v>7010865</v>
      </c>
      <c r="P2311" s="37">
        <f>IF(I2311=0,0,H2311/I2311)</f>
        <v>0.6122448979591837</v>
      </c>
    </row>
    <row r="2312">
      <c r="A2312" s="24" t="str">
        <v>2025-12</v>
      </c>
      <c r="B2312" s="24" t="str">
        <v>비교 반영</v>
      </c>
      <c r="C2312" s="24" t="str">
        <v>부천시 오정구</v>
      </c>
      <c r="D2312" s="24" t="str">
        <v>오피스텔 매매</v>
      </c>
      <c r="E2312" s="26">
        <v>1</v>
      </c>
      <c r="F2312" s="26">
        <v>1</v>
      </c>
      <c r="G2312" s="26">
        <v>0</v>
      </c>
      <c r="H2312" s="26">
        <v>0</v>
      </c>
      <c r="I2312" s="26">
        <f>G2312+H2312</f>
        <v>0</v>
      </c>
      <c r="J2312" s="26">
        <f>SUM(F2312:H2312)</f>
        <v>1</v>
      </c>
      <c r="K2312" s="26">
        <f>E2312-J2312</f>
        <v>0</v>
      </c>
      <c r="L2312" s="27">
        <v>270000000</v>
      </c>
      <c r="M2312" s="45">
        <v>64.71</v>
      </c>
      <c r="N2312" s="27">
        <v>270000000</v>
      </c>
      <c r="O2312" s="27">
        <v>13793261</v>
      </c>
      <c r="P2312" s="37">
        <f>IF(I2312=0,0,H2312/I2312)</f>
        <v>0</v>
      </c>
    </row>
    <row r="2313">
      <c r="A2313" s="24" t="str">
        <v>2025-12</v>
      </c>
      <c r="B2313" s="24" t="str">
        <v>비교 반영</v>
      </c>
      <c r="C2313" s="24" t="str">
        <v>부천시 오정구</v>
      </c>
      <c r="D2313" s="24" t="str">
        <v>오피스텔 전월세</v>
      </c>
      <c r="E2313" s="26">
        <v>4</v>
      </c>
      <c r="F2313" s="26">
        <v>0</v>
      </c>
      <c r="G2313" s="26">
        <v>2</v>
      </c>
      <c r="H2313" s="26">
        <v>2</v>
      </c>
      <c r="I2313" s="26">
        <f>G2313+H2313</f>
        <v>4</v>
      </c>
      <c r="J2313" s="26">
        <f>SUM(F2313:H2313)</f>
        <v>4</v>
      </c>
      <c r="K2313" s="26">
        <f>E2313-J2313</f>
        <v>0</v>
      </c>
      <c r="L2313" s="27">
        <v>585000000</v>
      </c>
      <c r="M2313" s="45">
        <v>217.63</v>
      </c>
      <c r="N2313" s="27">
        <v>146250000</v>
      </c>
      <c r="O2313" s="27">
        <v>8886110</v>
      </c>
      <c r="P2313" s="37">
        <f>IF(I2313=0,0,H2313/I2313)</f>
        <v>0.5</v>
      </c>
    </row>
    <row r="2314">
      <c r="A2314" s="24" t="str">
        <v>2025-12</v>
      </c>
      <c r="B2314" s="24" t="str">
        <v>비교 반영</v>
      </c>
      <c r="C2314" s="24" t="str">
        <v>부천시 오정구</v>
      </c>
      <c r="D2314" s="24" t="str">
        <v>토지</v>
      </c>
      <c r="E2314" s="26">
        <v>53</v>
      </c>
      <c r="F2314" s="26">
        <v>53</v>
      </c>
      <c r="G2314" s="26">
        <v>0</v>
      </c>
      <c r="H2314" s="26">
        <v>0</v>
      </c>
      <c r="I2314" s="26">
        <f>G2314+H2314</f>
        <v>0</v>
      </c>
      <c r="J2314" s="26">
        <f>SUM(F2314:H2314)</f>
        <v>53</v>
      </c>
      <c r="K2314" s="26">
        <f>E2314-J2314</f>
        <v>0</v>
      </c>
      <c r="L2314" s="27">
        <v>627627810000</v>
      </c>
      <c r="M2314" s="45">
        <v>243576.82</v>
      </c>
      <c r="N2314" s="27">
        <v>11842034151</v>
      </c>
      <c r="O2314" s="27">
        <v>8518063</v>
      </c>
      <c r="P2314" s="37">
        <f>IF(I2314=0,0,H2314/I2314)</f>
        <v>0</v>
      </c>
    </row>
    <row r="2315">
      <c r="A2315" s="24" t="str">
        <v>2025-12</v>
      </c>
      <c r="B2315" s="24" t="str">
        <v>비교 반영</v>
      </c>
      <c r="C2315" s="24" t="str">
        <v>부천시 원미구</v>
      </c>
      <c r="D2315" s="24" t="str">
        <v>공장창고</v>
      </c>
      <c r="E2315" s="26">
        <v>6</v>
      </c>
      <c r="F2315" s="26">
        <v>6</v>
      </c>
      <c r="G2315" s="26">
        <v>0</v>
      </c>
      <c r="H2315" s="26">
        <v>0</v>
      </c>
      <c r="I2315" s="26">
        <f>G2315+H2315</f>
        <v>0</v>
      </c>
      <c r="J2315" s="26">
        <f>SUM(F2315:H2315)</f>
        <v>6</v>
      </c>
      <c r="K2315" s="26">
        <f>E2315-J2315</f>
        <v>0</v>
      </c>
      <c r="L2315" s="27">
        <v>7898000000</v>
      </c>
      <c r="M2315" s="45">
        <v>2759.81</v>
      </c>
      <c r="N2315" s="27">
        <v>1316333333</v>
      </c>
      <c r="O2315" s="27">
        <v>9460466</v>
      </c>
      <c r="P2315" s="37">
        <f>IF(I2315=0,0,H2315/I2315)</f>
        <v>0</v>
      </c>
    </row>
    <row r="2316">
      <c r="A2316" s="24" t="str">
        <v>2025-12</v>
      </c>
      <c r="B2316" s="24" t="str">
        <v>비교 반영</v>
      </c>
      <c r="C2316" s="24" t="str">
        <v>부천시 원미구</v>
      </c>
      <c r="D2316" s="24" t="str">
        <v>다가구 매매</v>
      </c>
      <c r="E2316" s="26">
        <v>10</v>
      </c>
      <c r="F2316" s="26">
        <v>10</v>
      </c>
      <c r="G2316" s="26">
        <v>0</v>
      </c>
      <c r="H2316" s="26">
        <v>0</v>
      </c>
      <c r="I2316" s="26">
        <f>G2316+H2316</f>
        <v>0</v>
      </c>
      <c r="J2316" s="26">
        <f>SUM(F2316:H2316)</f>
        <v>10</v>
      </c>
      <c r="K2316" s="26">
        <f>E2316-J2316</f>
        <v>0</v>
      </c>
      <c r="L2316" s="27">
        <v>5835000000</v>
      </c>
      <c r="M2316" s="45">
        <v>2329.36</v>
      </c>
      <c r="N2316" s="27">
        <v>583500000</v>
      </c>
      <c r="O2316" s="27">
        <v>8280925</v>
      </c>
      <c r="P2316" s="37">
        <f>IF(I2316=0,0,H2316/I2316)</f>
        <v>0</v>
      </c>
    </row>
    <row r="2317">
      <c r="A2317" s="24" t="str">
        <v>2025-12</v>
      </c>
      <c r="B2317" s="24" t="str">
        <v>비교 반영</v>
      </c>
      <c r="C2317" s="24" t="str">
        <v>부천시 원미구</v>
      </c>
      <c r="D2317" s="24" t="str">
        <v>다가구 전월세</v>
      </c>
      <c r="E2317" s="26">
        <v>193</v>
      </c>
      <c r="F2317" s="26">
        <v>0</v>
      </c>
      <c r="G2317" s="26">
        <v>47</v>
      </c>
      <c r="H2317" s="26">
        <v>146</v>
      </c>
      <c r="I2317" s="26">
        <f>G2317+H2317</f>
        <v>193</v>
      </c>
      <c r="J2317" s="26">
        <f>SUM(F2317:H2317)</f>
        <v>193</v>
      </c>
      <c r="K2317" s="26">
        <f>E2317-J2317</f>
        <v>0</v>
      </c>
      <c r="L2317" s="27">
        <v>7926600000</v>
      </c>
      <c r="M2317" s="45">
        <v>9537.939</v>
      </c>
      <c r="N2317" s="27">
        <v>41070466</v>
      </c>
      <c r="O2317" s="27">
        <v>2747306</v>
      </c>
      <c r="P2317" s="37">
        <f>IF(I2317=0,0,H2317/I2317)</f>
        <v>0.7564766839378239</v>
      </c>
    </row>
    <row r="2318">
      <c r="A2318" s="24" t="str">
        <v>2025-12</v>
      </c>
      <c r="B2318" s="24" t="str">
        <v>비교 반영</v>
      </c>
      <c r="C2318" s="24" t="str">
        <v>부천시 원미구</v>
      </c>
      <c r="D2318" s="24" t="str">
        <v>다세대 매매</v>
      </c>
      <c r="E2318" s="26">
        <v>69</v>
      </c>
      <c r="F2318" s="26">
        <v>69</v>
      </c>
      <c r="G2318" s="26">
        <v>0</v>
      </c>
      <c r="H2318" s="26">
        <v>0</v>
      </c>
      <c r="I2318" s="26">
        <f>G2318+H2318</f>
        <v>0</v>
      </c>
      <c r="J2318" s="26">
        <f>SUM(F2318:H2318)</f>
        <v>69</v>
      </c>
      <c r="K2318" s="26">
        <f>E2318-J2318</f>
        <v>0</v>
      </c>
      <c r="L2318" s="27">
        <v>11172500000</v>
      </c>
      <c r="M2318" s="45">
        <v>3212.92</v>
      </c>
      <c r="N2318" s="27">
        <v>161920290</v>
      </c>
      <c r="O2318" s="27">
        <v>11495426</v>
      </c>
      <c r="P2318" s="37">
        <f>IF(I2318=0,0,H2318/I2318)</f>
        <v>0</v>
      </c>
    </row>
    <row r="2319">
      <c r="A2319" s="24" t="str">
        <v>2025-12</v>
      </c>
      <c r="B2319" s="24" t="str">
        <v>비교 반영</v>
      </c>
      <c r="C2319" s="24" t="str">
        <v>부천시 원미구</v>
      </c>
      <c r="D2319" s="24" t="str">
        <v>다세대 전월세</v>
      </c>
      <c r="E2319" s="26">
        <v>207</v>
      </c>
      <c r="F2319" s="26">
        <v>0</v>
      </c>
      <c r="G2319" s="26">
        <v>78</v>
      </c>
      <c r="H2319" s="26">
        <v>129</v>
      </c>
      <c r="I2319" s="26">
        <f>G2319+H2319</f>
        <v>207</v>
      </c>
      <c r="J2319" s="26">
        <f>SUM(F2319:H2319)</f>
        <v>207</v>
      </c>
      <c r="K2319" s="26">
        <f>E2319-J2319</f>
        <v>0</v>
      </c>
      <c r="L2319" s="27">
        <v>11996000000</v>
      </c>
      <c r="M2319" s="45">
        <v>8574.162</v>
      </c>
      <c r="N2319" s="27">
        <v>57951691</v>
      </c>
      <c r="O2319" s="27">
        <v>4625081</v>
      </c>
      <c r="P2319" s="37">
        <f>IF(I2319=0,0,H2319/I2319)</f>
        <v>0.6231884057971014</v>
      </c>
    </row>
    <row r="2320">
      <c r="A2320" s="24" t="str">
        <v>2025-12</v>
      </c>
      <c r="B2320" s="24" t="str">
        <v>비교 반영</v>
      </c>
      <c r="C2320" s="24" t="str">
        <v>부천시 원미구</v>
      </c>
      <c r="D2320" s="24" t="str">
        <v>상가</v>
      </c>
      <c r="E2320" s="26">
        <v>49</v>
      </c>
      <c r="F2320" s="26">
        <v>49</v>
      </c>
      <c r="G2320" s="26">
        <v>0</v>
      </c>
      <c r="H2320" s="26">
        <v>0</v>
      </c>
      <c r="I2320" s="26">
        <f>G2320+H2320</f>
        <v>0</v>
      </c>
      <c r="J2320" s="26">
        <f>SUM(F2320:H2320)</f>
        <v>49</v>
      </c>
      <c r="K2320" s="26">
        <f>E2320-J2320</f>
        <v>0</v>
      </c>
      <c r="L2320" s="27">
        <v>45634010000</v>
      </c>
      <c r="M2320" s="45">
        <v>11645.11</v>
      </c>
      <c r="N2320" s="27">
        <v>931306327</v>
      </c>
      <c r="O2320" s="27">
        <v>12954470</v>
      </c>
      <c r="P2320" s="37">
        <f>IF(I2320=0,0,H2320/I2320)</f>
        <v>0</v>
      </c>
    </row>
    <row r="2321">
      <c r="A2321" s="24" t="str">
        <v>2025-12</v>
      </c>
      <c r="B2321" s="24" t="str">
        <v>비교 반영</v>
      </c>
      <c r="C2321" s="24" t="str">
        <v>부천시 원미구</v>
      </c>
      <c r="D2321" s="24" t="str">
        <v>아파트 매매</v>
      </c>
      <c r="E2321" s="26">
        <v>319</v>
      </c>
      <c r="F2321" s="26">
        <v>319</v>
      </c>
      <c r="G2321" s="26">
        <v>0</v>
      </c>
      <c r="H2321" s="26">
        <v>0</v>
      </c>
      <c r="I2321" s="26">
        <f>G2321+H2321</f>
        <v>0</v>
      </c>
      <c r="J2321" s="26">
        <f>SUM(F2321:H2321)</f>
        <v>319</v>
      </c>
      <c r="K2321" s="26">
        <f>E2321-J2321</f>
        <v>0</v>
      </c>
      <c r="L2321" s="27">
        <v>175529000000</v>
      </c>
      <c r="M2321" s="45">
        <v>23029.711</v>
      </c>
      <c r="N2321" s="27">
        <v>550247649</v>
      </c>
      <c r="O2321" s="27">
        <v>25196197</v>
      </c>
      <c r="P2321" s="37">
        <f>IF(I2321=0,0,H2321/I2321)</f>
        <v>0</v>
      </c>
    </row>
    <row r="2322">
      <c r="A2322" s="24" t="str">
        <v>2025-12</v>
      </c>
      <c r="B2322" s="24" t="str">
        <v>비교 반영</v>
      </c>
      <c r="C2322" s="24" t="str">
        <v>부천시 원미구</v>
      </c>
      <c r="D2322" s="24" t="str">
        <v>아파트 전월세</v>
      </c>
      <c r="E2322" s="26">
        <v>672</v>
      </c>
      <c r="F2322" s="26">
        <v>0</v>
      </c>
      <c r="G2322" s="26">
        <v>388</v>
      </c>
      <c r="H2322" s="26">
        <v>284</v>
      </c>
      <c r="I2322" s="26">
        <f>G2322+H2322</f>
        <v>672</v>
      </c>
      <c r="J2322" s="26">
        <f>SUM(F2322:H2322)</f>
        <v>672</v>
      </c>
      <c r="K2322" s="26">
        <f>E2322-J2322</f>
        <v>0</v>
      </c>
      <c r="L2322" s="27">
        <v>149894900000</v>
      </c>
      <c r="M2322" s="45">
        <v>41463.198</v>
      </c>
      <c r="N2322" s="27">
        <v>223057887</v>
      </c>
      <c r="O2322" s="27">
        <v>11950847</v>
      </c>
      <c r="P2322" s="37">
        <f>IF(I2322=0,0,H2322/I2322)</f>
        <v>0.4226190476190476</v>
      </c>
    </row>
    <row r="2323">
      <c r="A2323" s="24" t="str">
        <v>2025-12</v>
      </c>
      <c r="B2323" s="24" t="str">
        <v>비교 반영</v>
      </c>
      <c r="C2323" s="24" t="str">
        <v>부천시 원미구</v>
      </c>
      <c r="D2323" s="24" t="str">
        <v>오피스텔 매매</v>
      </c>
      <c r="E2323" s="26">
        <v>38</v>
      </c>
      <c r="F2323" s="26">
        <v>38</v>
      </c>
      <c r="G2323" s="26">
        <v>0</v>
      </c>
      <c r="H2323" s="26">
        <v>0</v>
      </c>
      <c r="I2323" s="26">
        <f>G2323+H2323</f>
        <v>0</v>
      </c>
      <c r="J2323" s="26">
        <f>SUM(F2323:H2323)</f>
        <v>38</v>
      </c>
      <c r="K2323" s="26">
        <f>E2323-J2323</f>
        <v>0</v>
      </c>
      <c r="L2323" s="27">
        <v>5792000000</v>
      </c>
      <c r="M2323" s="45">
        <v>1516.987</v>
      </c>
      <c r="N2323" s="27">
        <v>152421053</v>
      </c>
      <c r="O2323" s="27">
        <v>12621800</v>
      </c>
      <c r="P2323" s="37">
        <f>IF(I2323=0,0,H2323/I2323)</f>
        <v>0</v>
      </c>
    </row>
    <row r="2324">
      <c r="A2324" s="24" t="str">
        <v>2025-12</v>
      </c>
      <c r="B2324" s="24" t="str">
        <v>비교 반영</v>
      </c>
      <c r="C2324" s="24" t="str">
        <v>부천시 원미구</v>
      </c>
      <c r="D2324" s="24" t="str">
        <v>오피스텔 전월세</v>
      </c>
      <c r="E2324" s="26">
        <v>272</v>
      </c>
      <c r="F2324" s="26">
        <v>0</v>
      </c>
      <c r="G2324" s="26">
        <v>63</v>
      </c>
      <c r="H2324" s="26">
        <v>209</v>
      </c>
      <c r="I2324" s="26">
        <f>G2324+H2324</f>
        <v>272</v>
      </c>
      <c r="J2324" s="26">
        <f>SUM(F2324:H2324)</f>
        <v>272</v>
      </c>
      <c r="K2324" s="26">
        <f>E2324-J2324</f>
        <v>0</v>
      </c>
      <c r="L2324" s="27">
        <v>20491490000</v>
      </c>
      <c r="M2324" s="45">
        <v>11577.48</v>
      </c>
      <c r="N2324" s="27">
        <v>75336360</v>
      </c>
      <c r="O2324" s="27">
        <v>5851054</v>
      </c>
      <c r="P2324" s="37">
        <f>IF(I2324=0,0,H2324/I2324)</f>
        <v>0.7683823529411765</v>
      </c>
    </row>
    <row r="2325">
      <c r="A2325" s="24" t="str">
        <v>2025-12</v>
      </c>
      <c r="B2325" s="24" t="str">
        <v>비교 반영</v>
      </c>
      <c r="C2325" s="24" t="str">
        <v>부천시 원미구</v>
      </c>
      <c r="D2325" s="24" t="str">
        <v>토지</v>
      </c>
      <c r="E2325" s="26">
        <v>11</v>
      </c>
      <c r="F2325" s="26">
        <v>11</v>
      </c>
      <c r="G2325" s="26">
        <v>0</v>
      </c>
      <c r="H2325" s="26">
        <v>0</v>
      </c>
      <c r="I2325" s="26">
        <f>G2325+H2325</f>
        <v>0</v>
      </c>
      <c r="J2325" s="26">
        <f>SUM(F2325:H2325)</f>
        <v>11</v>
      </c>
      <c r="K2325" s="26">
        <f>E2325-J2325</f>
        <v>0</v>
      </c>
      <c r="L2325" s="27">
        <v>16252620000</v>
      </c>
      <c r="M2325" s="45">
        <v>3180.98</v>
      </c>
      <c r="N2325" s="27">
        <v>1477510909</v>
      </c>
      <c r="O2325" s="27">
        <v>16890288</v>
      </c>
      <c r="P2325" s="37">
        <f>IF(I2325=0,0,H2325/I2325)</f>
        <v>0</v>
      </c>
    </row>
    <row r="2326">
      <c r="A2326" s="24" t="str">
        <v>2025-12</v>
      </c>
      <c r="B2326" s="24" t="str">
        <v>비교 반영</v>
      </c>
      <c r="C2326" s="24" t="str">
        <v>성남시 분당구</v>
      </c>
      <c r="D2326" s="24" t="str">
        <v>공장창고</v>
      </c>
      <c r="E2326" s="26">
        <v>1</v>
      </c>
      <c r="F2326" s="26">
        <v>1</v>
      </c>
      <c r="G2326" s="26">
        <v>0</v>
      </c>
      <c r="H2326" s="26">
        <v>0</v>
      </c>
      <c r="I2326" s="26">
        <f>G2326+H2326</f>
        <v>0</v>
      </c>
      <c r="J2326" s="26">
        <f>SUM(F2326:H2326)</f>
        <v>1</v>
      </c>
      <c r="K2326" s="26">
        <f>E2326-J2326</f>
        <v>0</v>
      </c>
      <c r="L2326" s="27">
        <v>500000000</v>
      </c>
      <c r="M2326" s="45">
        <v>18</v>
      </c>
      <c r="N2326" s="27">
        <v>500000000</v>
      </c>
      <c r="O2326" s="27">
        <v>91827361</v>
      </c>
      <c r="P2326" s="37">
        <f>IF(I2326=0,0,H2326/I2326)</f>
        <v>0</v>
      </c>
    </row>
    <row r="2327">
      <c r="A2327" s="24" t="str">
        <v>2025-12</v>
      </c>
      <c r="B2327" s="24" t="str">
        <v>비교 반영</v>
      </c>
      <c r="C2327" s="24" t="str">
        <v>성남시 분당구</v>
      </c>
      <c r="D2327" s="24" t="str">
        <v>다가구 매매</v>
      </c>
      <c r="E2327" s="26">
        <v>9</v>
      </c>
      <c r="F2327" s="26">
        <v>9</v>
      </c>
      <c r="G2327" s="26">
        <v>0</v>
      </c>
      <c r="H2327" s="26">
        <v>0</v>
      </c>
      <c r="I2327" s="26">
        <f>G2327+H2327</f>
        <v>0</v>
      </c>
      <c r="J2327" s="26">
        <f>SUM(F2327:H2327)</f>
        <v>9</v>
      </c>
      <c r="K2327" s="26">
        <f>E2327-J2327</f>
        <v>0</v>
      </c>
      <c r="L2327" s="27">
        <v>24820000000</v>
      </c>
      <c r="M2327" s="45">
        <v>2872.79</v>
      </c>
      <c r="N2327" s="27">
        <v>2757777778</v>
      </c>
      <c r="O2327" s="27">
        <v>28560940</v>
      </c>
      <c r="P2327" s="37">
        <f>IF(I2327=0,0,H2327/I2327)</f>
        <v>0</v>
      </c>
    </row>
    <row r="2328">
      <c r="A2328" s="24" t="str">
        <v>2025-12</v>
      </c>
      <c r="B2328" s="24" t="str">
        <v>비교 반영</v>
      </c>
      <c r="C2328" s="24" t="str">
        <v>성남시 분당구</v>
      </c>
      <c r="D2328" s="24" t="str">
        <v>다가구 전월세</v>
      </c>
      <c r="E2328" s="26">
        <v>492</v>
      </c>
      <c r="F2328" s="26">
        <v>0</v>
      </c>
      <c r="G2328" s="26">
        <v>103</v>
      </c>
      <c r="H2328" s="26">
        <v>389</v>
      </c>
      <c r="I2328" s="26">
        <f>G2328+H2328</f>
        <v>492</v>
      </c>
      <c r="J2328" s="26">
        <f>SUM(F2328:H2328)</f>
        <v>492</v>
      </c>
      <c r="K2328" s="26">
        <f>E2328-J2328</f>
        <v>0</v>
      </c>
      <c r="L2328" s="27">
        <v>42230900000</v>
      </c>
      <c r="M2328" s="45">
        <v>22219.392</v>
      </c>
      <c r="N2328" s="27">
        <v>85835163</v>
      </c>
      <c r="O2328" s="27">
        <v>6283083</v>
      </c>
      <c r="P2328" s="37">
        <f>IF(I2328=0,0,H2328/I2328)</f>
        <v>0.790650406504065</v>
      </c>
    </row>
    <row r="2329">
      <c r="A2329" s="24" t="str">
        <v>2025-12</v>
      </c>
      <c r="B2329" s="24" t="str">
        <v>비교 반영</v>
      </c>
      <c r="C2329" s="24" t="str">
        <v>성남시 분당구</v>
      </c>
      <c r="D2329" s="24" t="str">
        <v>다세대 매매</v>
      </c>
      <c r="E2329" s="26">
        <v>28</v>
      </c>
      <c r="F2329" s="26">
        <v>28</v>
      </c>
      <c r="G2329" s="26">
        <v>0</v>
      </c>
      <c r="H2329" s="26">
        <v>0</v>
      </c>
      <c r="I2329" s="26">
        <f>G2329+H2329</f>
        <v>0</v>
      </c>
      <c r="J2329" s="26">
        <f>SUM(F2329:H2329)</f>
        <v>28</v>
      </c>
      <c r="K2329" s="26">
        <f>E2329-J2329</f>
        <v>0</v>
      </c>
      <c r="L2329" s="27">
        <v>30373000000</v>
      </c>
      <c r="M2329" s="45">
        <v>2748.578</v>
      </c>
      <c r="N2329" s="27">
        <v>1084750000</v>
      </c>
      <c r="O2329" s="27">
        <v>36530383</v>
      </c>
      <c r="P2329" s="37">
        <f>IF(I2329=0,0,H2329/I2329)</f>
        <v>0</v>
      </c>
    </row>
    <row r="2330">
      <c r="A2330" s="24" t="str">
        <v>2025-12</v>
      </c>
      <c r="B2330" s="24" t="str">
        <v>비교 반영</v>
      </c>
      <c r="C2330" s="24" t="str">
        <v>성남시 분당구</v>
      </c>
      <c r="D2330" s="24" t="str">
        <v>다세대 전월세</v>
      </c>
      <c r="E2330" s="26">
        <v>125</v>
      </c>
      <c r="F2330" s="26">
        <v>0</v>
      </c>
      <c r="G2330" s="26">
        <v>72</v>
      </c>
      <c r="H2330" s="26">
        <v>53</v>
      </c>
      <c r="I2330" s="26">
        <f>G2330+H2330</f>
        <v>125</v>
      </c>
      <c r="J2330" s="26">
        <f>SUM(F2330:H2330)</f>
        <v>125</v>
      </c>
      <c r="K2330" s="26">
        <f>E2330-J2330</f>
        <v>0</v>
      </c>
      <c r="L2330" s="27">
        <v>56012430000</v>
      </c>
      <c r="M2330" s="45">
        <v>10928.135</v>
      </c>
      <c r="N2330" s="27">
        <v>448099440</v>
      </c>
      <c r="O2330" s="27">
        <v>16943884</v>
      </c>
      <c r="P2330" s="37">
        <f>IF(I2330=0,0,H2330/I2330)</f>
        <v>0.424</v>
      </c>
    </row>
    <row r="2331">
      <c r="A2331" s="24" t="str">
        <v>2025-12</v>
      </c>
      <c r="B2331" s="24" t="str">
        <v>비교 반영</v>
      </c>
      <c r="C2331" s="24" t="str">
        <v>성남시 분당구</v>
      </c>
      <c r="D2331" s="24" t="str">
        <v>상가</v>
      </c>
      <c r="E2331" s="26">
        <v>60</v>
      </c>
      <c r="F2331" s="26">
        <v>60</v>
      </c>
      <c r="G2331" s="26">
        <v>0</v>
      </c>
      <c r="H2331" s="26">
        <v>0</v>
      </c>
      <c r="I2331" s="26">
        <f>G2331+H2331</f>
        <v>0</v>
      </c>
      <c r="J2331" s="26">
        <f>SUM(F2331:H2331)</f>
        <v>60</v>
      </c>
      <c r="K2331" s="26">
        <f>E2331-J2331</f>
        <v>0</v>
      </c>
      <c r="L2331" s="27">
        <v>163433190000</v>
      </c>
      <c r="M2331" s="45">
        <v>20613.16</v>
      </c>
      <c r="N2331" s="27">
        <v>2723886500</v>
      </c>
      <c r="O2331" s="27">
        <v>26210197</v>
      </c>
      <c r="P2331" s="37">
        <f>IF(I2331=0,0,H2331/I2331)</f>
        <v>0</v>
      </c>
    </row>
    <row r="2332">
      <c r="A2332" s="24" t="str">
        <v>2025-12</v>
      </c>
      <c r="B2332" s="24" t="str">
        <v>비교 반영</v>
      </c>
      <c r="C2332" s="24" t="str">
        <v>성남시 분당구</v>
      </c>
      <c r="D2332" s="24" t="str">
        <v>아파트 매매</v>
      </c>
      <c r="E2332" s="26">
        <v>264</v>
      </c>
      <c r="F2332" s="26">
        <v>264</v>
      </c>
      <c r="G2332" s="26">
        <v>0</v>
      </c>
      <c r="H2332" s="26">
        <v>0</v>
      </c>
      <c r="I2332" s="26">
        <f>G2332+H2332</f>
        <v>0</v>
      </c>
      <c r="J2332" s="26">
        <f>SUM(F2332:H2332)</f>
        <v>264</v>
      </c>
      <c r="K2332" s="26">
        <f>E2332-J2332</f>
        <v>0</v>
      </c>
      <c r="L2332" s="27">
        <v>396397720000</v>
      </c>
      <c r="M2332" s="45">
        <v>22333.308</v>
      </c>
      <c r="N2332" s="27">
        <v>1501506515</v>
      </c>
      <c r="O2332" s="27">
        <v>58674946</v>
      </c>
      <c r="P2332" s="37">
        <f>IF(I2332=0,0,H2332/I2332)</f>
        <v>0</v>
      </c>
    </row>
    <row r="2333">
      <c r="A2333" s="24" t="str">
        <v>2025-12</v>
      </c>
      <c r="B2333" s="24" t="str">
        <v>비교 반영</v>
      </c>
      <c r="C2333" s="24" t="str">
        <v>성남시 분당구</v>
      </c>
      <c r="D2333" s="24" t="str">
        <v>아파트 전월세</v>
      </c>
      <c r="E2333" s="26">
        <v>1547</v>
      </c>
      <c r="F2333" s="26">
        <v>0</v>
      </c>
      <c r="G2333" s="26">
        <v>968</v>
      </c>
      <c r="H2333" s="26">
        <v>579</v>
      </c>
      <c r="I2333" s="26">
        <f>G2333+H2333</f>
        <v>1547</v>
      </c>
      <c r="J2333" s="26">
        <f>SUM(F2333:H2333)</f>
        <v>1547</v>
      </c>
      <c r="K2333" s="26">
        <f>E2333-J2333</f>
        <v>0</v>
      </c>
      <c r="L2333" s="27">
        <v>818028630000</v>
      </c>
      <c r="M2333" s="45">
        <v>125484.904</v>
      </c>
      <c r="N2333" s="27">
        <v>528783859</v>
      </c>
      <c r="O2333" s="27">
        <v>21550216</v>
      </c>
      <c r="P2333" s="37">
        <f>IF(I2333=0,0,H2333/I2333)</f>
        <v>0.3742727860374919</v>
      </c>
    </row>
    <row r="2334">
      <c r="A2334" s="24" t="str">
        <v>2025-12</v>
      </c>
      <c r="B2334" s="24" t="str">
        <v>비교 반영</v>
      </c>
      <c r="C2334" s="24" t="str">
        <v>성남시 분당구</v>
      </c>
      <c r="D2334" s="24" t="str">
        <v>오피스텔 매매</v>
      </c>
      <c r="E2334" s="26">
        <v>122</v>
      </c>
      <c r="F2334" s="26">
        <v>122</v>
      </c>
      <c r="G2334" s="26">
        <v>0</v>
      </c>
      <c r="H2334" s="26">
        <v>0</v>
      </c>
      <c r="I2334" s="26">
        <f>G2334+H2334</f>
        <v>0</v>
      </c>
      <c r="J2334" s="26">
        <f>SUM(F2334:H2334)</f>
        <v>122</v>
      </c>
      <c r="K2334" s="26">
        <f>E2334-J2334</f>
        <v>0</v>
      </c>
      <c r="L2334" s="27">
        <v>57598100000</v>
      </c>
      <c r="M2334" s="45">
        <v>6950.244</v>
      </c>
      <c r="N2334" s="27">
        <v>472115574</v>
      </c>
      <c r="O2334" s="27">
        <v>27395719</v>
      </c>
      <c r="P2334" s="37">
        <f>IF(I2334=0,0,H2334/I2334)</f>
        <v>0</v>
      </c>
    </row>
    <row r="2335">
      <c r="A2335" s="24" t="str">
        <v>2025-12</v>
      </c>
      <c r="B2335" s="24" t="str">
        <v>비교 반영</v>
      </c>
      <c r="C2335" s="24" t="str">
        <v>성남시 분당구</v>
      </c>
      <c r="D2335" s="24" t="str">
        <v>오피스텔 전월세</v>
      </c>
      <c r="E2335" s="26">
        <v>590</v>
      </c>
      <c r="F2335" s="26">
        <v>0</v>
      </c>
      <c r="G2335" s="26">
        <v>155</v>
      </c>
      <c r="H2335" s="26">
        <v>435</v>
      </c>
      <c r="I2335" s="26">
        <f>G2335+H2335</f>
        <v>590</v>
      </c>
      <c r="J2335" s="26">
        <f>SUM(F2335:H2335)</f>
        <v>590</v>
      </c>
      <c r="K2335" s="26">
        <f>E2335-J2335</f>
        <v>0</v>
      </c>
      <c r="L2335" s="27">
        <v>83177190000</v>
      </c>
      <c r="M2335" s="45">
        <v>24526.76</v>
      </c>
      <c r="N2335" s="27">
        <v>140978288</v>
      </c>
      <c r="O2335" s="27">
        <v>11210853</v>
      </c>
      <c r="P2335" s="37">
        <f>IF(I2335=0,0,H2335/I2335)</f>
        <v>0.7372881355932204</v>
      </c>
    </row>
    <row r="2336">
      <c r="A2336" s="24" t="str">
        <v>2025-12</v>
      </c>
      <c r="B2336" s="24" t="str">
        <v>비교 반영</v>
      </c>
      <c r="C2336" s="24" t="str">
        <v>성남시 분당구</v>
      </c>
      <c r="D2336" s="24" t="str">
        <v>토지</v>
      </c>
      <c r="E2336" s="26">
        <v>29</v>
      </c>
      <c r="F2336" s="26">
        <v>29</v>
      </c>
      <c r="G2336" s="26">
        <v>0</v>
      </c>
      <c r="H2336" s="26">
        <v>0</v>
      </c>
      <c r="I2336" s="26">
        <f>G2336+H2336</f>
        <v>0</v>
      </c>
      <c r="J2336" s="26">
        <f>SUM(F2336:H2336)</f>
        <v>29</v>
      </c>
      <c r="K2336" s="26">
        <f>E2336-J2336</f>
        <v>0</v>
      </c>
      <c r="L2336" s="27">
        <v>6575730000</v>
      </c>
      <c r="M2336" s="45">
        <v>5838.82</v>
      </c>
      <c r="N2336" s="27">
        <v>226749310</v>
      </c>
      <c r="O2336" s="27">
        <v>3723004</v>
      </c>
      <c r="P2336" s="37">
        <f>IF(I2336=0,0,H2336/I2336)</f>
        <v>0</v>
      </c>
    </row>
    <row r="2337">
      <c r="A2337" s="24" t="str">
        <v>2025-12</v>
      </c>
      <c r="B2337" s="24" t="str">
        <v>비교 반영</v>
      </c>
      <c r="C2337" s="24" t="str">
        <v>성남시 수정구</v>
      </c>
      <c r="D2337" s="24" t="str">
        <v>공장창고</v>
      </c>
      <c r="E2337" s="26">
        <v>2</v>
      </c>
      <c r="F2337" s="26">
        <v>2</v>
      </c>
      <c r="G2337" s="26">
        <v>0</v>
      </c>
      <c r="H2337" s="26">
        <v>0</v>
      </c>
      <c r="I2337" s="26">
        <f>G2337+H2337</f>
        <v>0</v>
      </c>
      <c r="J2337" s="26">
        <f>SUM(F2337:H2337)</f>
        <v>2</v>
      </c>
      <c r="K2337" s="26">
        <f>E2337-J2337</f>
        <v>0</v>
      </c>
      <c r="L2337" s="27">
        <v>15405000000</v>
      </c>
      <c r="M2337" s="45">
        <v>815.51</v>
      </c>
      <c r="N2337" s="27">
        <v>7702500000</v>
      </c>
      <c r="O2337" s="27">
        <v>62446344</v>
      </c>
      <c r="P2337" s="37">
        <f>IF(I2337=0,0,H2337/I2337)</f>
        <v>0</v>
      </c>
    </row>
    <row r="2338">
      <c r="A2338" s="24" t="str">
        <v>2025-12</v>
      </c>
      <c r="B2338" s="24" t="str">
        <v>비교 반영</v>
      </c>
      <c r="C2338" s="24" t="str">
        <v>성남시 수정구</v>
      </c>
      <c r="D2338" s="24" t="str">
        <v>다가구 매매</v>
      </c>
      <c r="E2338" s="26">
        <v>72</v>
      </c>
      <c r="F2338" s="26">
        <v>72</v>
      </c>
      <c r="G2338" s="26">
        <v>0</v>
      </c>
      <c r="H2338" s="26">
        <v>0</v>
      </c>
      <c r="I2338" s="26">
        <f>G2338+H2338</f>
        <v>0</v>
      </c>
      <c r="J2338" s="26">
        <f>SUM(F2338:H2338)</f>
        <v>72</v>
      </c>
      <c r="K2338" s="26">
        <f>E2338-J2338</f>
        <v>0</v>
      </c>
      <c r="L2338" s="27">
        <v>55536360000</v>
      </c>
      <c r="M2338" s="45">
        <v>9233.31</v>
      </c>
      <c r="N2338" s="27">
        <v>771338333</v>
      </c>
      <c r="O2338" s="27">
        <v>19883581</v>
      </c>
      <c r="P2338" s="37">
        <f>IF(I2338=0,0,H2338/I2338)</f>
        <v>0</v>
      </c>
    </row>
    <row r="2339">
      <c r="A2339" s="24" t="str">
        <v>2025-12</v>
      </c>
      <c r="B2339" s="24" t="str">
        <v>비교 반영</v>
      </c>
      <c r="C2339" s="24" t="str">
        <v>성남시 수정구</v>
      </c>
      <c r="D2339" s="24" t="str">
        <v>다가구 전월세</v>
      </c>
      <c r="E2339" s="26">
        <v>704</v>
      </c>
      <c r="F2339" s="26">
        <v>0</v>
      </c>
      <c r="G2339" s="26">
        <v>163</v>
      </c>
      <c r="H2339" s="26">
        <v>541</v>
      </c>
      <c r="I2339" s="26">
        <f>G2339+H2339</f>
        <v>704</v>
      </c>
      <c r="J2339" s="26">
        <f>SUM(F2339:H2339)</f>
        <v>704</v>
      </c>
      <c r="K2339" s="26">
        <f>E2339-J2339</f>
        <v>0</v>
      </c>
      <c r="L2339" s="27">
        <v>39157120000</v>
      </c>
      <c r="M2339" s="45">
        <v>27344.748</v>
      </c>
      <c r="N2339" s="27">
        <v>55620909</v>
      </c>
      <c r="O2339" s="27">
        <v>4733817</v>
      </c>
      <c r="P2339" s="37">
        <f>IF(I2339=0,0,H2339/I2339)</f>
        <v>0.7684659090909091</v>
      </c>
    </row>
    <row r="2340">
      <c r="A2340" s="24" t="str">
        <v>2025-12</v>
      </c>
      <c r="B2340" s="24" t="str">
        <v>비교 반영</v>
      </c>
      <c r="C2340" s="24" t="str">
        <v>성남시 수정구</v>
      </c>
      <c r="D2340" s="24" t="str">
        <v>다세대 매매</v>
      </c>
      <c r="E2340" s="26">
        <v>41</v>
      </c>
      <c r="F2340" s="26">
        <v>41</v>
      </c>
      <c r="G2340" s="26">
        <v>0</v>
      </c>
      <c r="H2340" s="26">
        <v>0</v>
      </c>
      <c r="I2340" s="26">
        <f>G2340+H2340</f>
        <v>0</v>
      </c>
      <c r="J2340" s="26">
        <f>SUM(F2340:H2340)</f>
        <v>41</v>
      </c>
      <c r="K2340" s="26">
        <f>E2340-J2340</f>
        <v>0</v>
      </c>
      <c r="L2340" s="27">
        <v>14512980000</v>
      </c>
      <c r="M2340" s="45">
        <v>2059.973</v>
      </c>
      <c r="N2340" s="27">
        <v>353975122</v>
      </c>
      <c r="O2340" s="27">
        <v>23290010</v>
      </c>
      <c r="P2340" s="37">
        <f>IF(I2340=0,0,H2340/I2340)</f>
        <v>0</v>
      </c>
    </row>
    <row r="2341">
      <c r="A2341" s="24" t="str">
        <v>2025-12</v>
      </c>
      <c r="B2341" s="24" t="str">
        <v>비교 반영</v>
      </c>
      <c r="C2341" s="24" t="str">
        <v>성남시 수정구</v>
      </c>
      <c r="D2341" s="24" t="str">
        <v>다세대 전월세</v>
      </c>
      <c r="E2341" s="26">
        <v>119</v>
      </c>
      <c r="F2341" s="26">
        <v>0</v>
      </c>
      <c r="G2341" s="26">
        <v>48</v>
      </c>
      <c r="H2341" s="26">
        <v>71</v>
      </c>
      <c r="I2341" s="26">
        <f>G2341+H2341</f>
        <v>119</v>
      </c>
      <c r="J2341" s="26">
        <f>SUM(F2341:H2341)</f>
        <v>119</v>
      </c>
      <c r="K2341" s="26">
        <f>E2341-J2341</f>
        <v>0</v>
      </c>
      <c r="L2341" s="27">
        <v>27821700000</v>
      </c>
      <c r="M2341" s="45">
        <v>7139.621</v>
      </c>
      <c r="N2341" s="27">
        <v>233795798</v>
      </c>
      <c r="O2341" s="27">
        <v>12881995</v>
      </c>
      <c r="P2341" s="37">
        <f>IF(I2341=0,0,H2341/I2341)</f>
        <v>0.5966386554621849</v>
      </c>
    </row>
    <row r="2342">
      <c r="A2342" s="24" t="str">
        <v>2025-12</v>
      </c>
      <c r="B2342" s="24" t="str">
        <v>비교 반영</v>
      </c>
      <c r="C2342" s="24" t="str">
        <v>성남시 수정구</v>
      </c>
      <c r="D2342" s="24" t="str">
        <v>분양권</v>
      </c>
      <c r="E2342" s="26">
        <v>4</v>
      </c>
      <c r="F2342" s="26">
        <v>4</v>
      </c>
      <c r="G2342" s="26">
        <v>0</v>
      </c>
      <c r="H2342" s="26">
        <v>0</v>
      </c>
      <c r="I2342" s="26">
        <f>G2342+H2342</f>
        <v>0</v>
      </c>
      <c r="J2342" s="26">
        <f>SUM(F2342:H2342)</f>
        <v>4</v>
      </c>
      <c r="K2342" s="26">
        <f>E2342-J2342</f>
        <v>0</v>
      </c>
      <c r="L2342" s="27">
        <v>5089590000</v>
      </c>
      <c r="M2342" s="45">
        <v>289.56</v>
      </c>
      <c r="N2342" s="27">
        <v>1272397500</v>
      </c>
      <c r="O2342" s="27">
        <v>58105713</v>
      </c>
      <c r="P2342" s="37">
        <f>IF(I2342=0,0,H2342/I2342)</f>
        <v>0</v>
      </c>
    </row>
    <row r="2343">
      <c r="A2343" s="24" t="str">
        <v>2025-12</v>
      </c>
      <c r="B2343" s="24" t="str">
        <v>비교 반영</v>
      </c>
      <c r="C2343" s="24" t="str">
        <v>성남시 수정구</v>
      </c>
      <c r="D2343" s="24" t="str">
        <v>상가</v>
      </c>
      <c r="E2343" s="26">
        <v>9</v>
      </c>
      <c r="F2343" s="26">
        <v>9</v>
      </c>
      <c r="G2343" s="26">
        <v>0</v>
      </c>
      <c r="H2343" s="26">
        <v>0</v>
      </c>
      <c r="I2343" s="26">
        <f>G2343+H2343</f>
        <v>0</v>
      </c>
      <c r="J2343" s="26">
        <f>SUM(F2343:H2343)</f>
        <v>9</v>
      </c>
      <c r="K2343" s="26">
        <f>E2343-J2343</f>
        <v>0</v>
      </c>
      <c r="L2343" s="27">
        <v>22132320000</v>
      </c>
      <c r="M2343" s="45">
        <v>5071.76</v>
      </c>
      <c r="N2343" s="27">
        <v>2459146667</v>
      </c>
      <c r="O2343" s="27">
        <v>14425898</v>
      </c>
      <c r="P2343" s="37">
        <f>IF(I2343=0,0,H2343/I2343)</f>
        <v>0</v>
      </c>
    </row>
    <row r="2344">
      <c r="A2344" s="24" t="str">
        <v>2025-12</v>
      </c>
      <c r="B2344" s="24" t="str">
        <v>비교 반영</v>
      </c>
      <c r="C2344" s="24" t="str">
        <v>성남시 수정구</v>
      </c>
      <c r="D2344" s="24" t="str">
        <v>아파트 매매</v>
      </c>
      <c r="E2344" s="26">
        <v>110</v>
      </c>
      <c r="F2344" s="26">
        <v>110</v>
      </c>
      <c r="G2344" s="26">
        <v>0</v>
      </c>
      <c r="H2344" s="26">
        <v>0</v>
      </c>
      <c r="I2344" s="26">
        <f>G2344+H2344</f>
        <v>0</v>
      </c>
      <c r="J2344" s="26">
        <f>SUM(F2344:H2344)</f>
        <v>110</v>
      </c>
      <c r="K2344" s="26">
        <f>E2344-J2344</f>
        <v>0</v>
      </c>
      <c r="L2344" s="27">
        <v>124835000000</v>
      </c>
      <c r="M2344" s="45">
        <v>8856.134</v>
      </c>
      <c r="N2344" s="27">
        <v>1134863636</v>
      </c>
      <c r="O2344" s="27">
        <v>46597948</v>
      </c>
      <c r="P2344" s="37">
        <f>IF(I2344=0,0,H2344/I2344)</f>
        <v>0</v>
      </c>
    </row>
    <row r="2345">
      <c r="A2345" s="24" t="str">
        <v>2025-12</v>
      </c>
      <c r="B2345" s="24" t="str">
        <v>비교 반영</v>
      </c>
      <c r="C2345" s="24" t="str">
        <v>성남시 수정구</v>
      </c>
      <c r="D2345" s="24" t="str">
        <v>아파트 전월세</v>
      </c>
      <c r="E2345" s="26">
        <v>588</v>
      </c>
      <c r="F2345" s="26">
        <v>0</v>
      </c>
      <c r="G2345" s="26">
        <v>274</v>
      </c>
      <c r="H2345" s="26">
        <v>314</v>
      </c>
      <c r="I2345" s="26">
        <f>G2345+H2345</f>
        <v>588</v>
      </c>
      <c r="J2345" s="26">
        <f>SUM(F2345:H2345)</f>
        <v>588</v>
      </c>
      <c r="K2345" s="26">
        <f>E2345-J2345</f>
        <v>0</v>
      </c>
      <c r="L2345" s="27">
        <v>222994210000</v>
      </c>
      <c r="M2345" s="45">
        <v>37904.457</v>
      </c>
      <c r="N2345" s="27">
        <v>379241854</v>
      </c>
      <c r="O2345" s="27">
        <v>19448133</v>
      </c>
      <c r="P2345" s="37">
        <f>IF(I2345=0,0,H2345/I2345)</f>
        <v>0.5340136054421769</v>
      </c>
    </row>
    <row r="2346">
      <c r="A2346" s="24" t="str">
        <v>2025-12</v>
      </c>
      <c r="B2346" s="24" t="str">
        <v>비교 반영</v>
      </c>
      <c r="C2346" s="24" t="str">
        <v>성남시 수정구</v>
      </c>
      <c r="D2346" s="24" t="str">
        <v>오피스텔 매매</v>
      </c>
      <c r="E2346" s="26">
        <v>17</v>
      </c>
      <c r="F2346" s="26">
        <v>17</v>
      </c>
      <c r="G2346" s="26">
        <v>0</v>
      </c>
      <c r="H2346" s="26">
        <v>0</v>
      </c>
      <c r="I2346" s="26">
        <f>G2346+H2346</f>
        <v>0</v>
      </c>
      <c r="J2346" s="26">
        <f>SUM(F2346:H2346)</f>
        <v>17</v>
      </c>
      <c r="K2346" s="26">
        <f>E2346-J2346</f>
        <v>0</v>
      </c>
      <c r="L2346" s="27">
        <v>4214000000</v>
      </c>
      <c r="M2346" s="45">
        <v>592.45</v>
      </c>
      <c r="N2346" s="27">
        <v>247882353</v>
      </c>
      <c r="O2346" s="27">
        <v>23513508</v>
      </c>
      <c r="P2346" s="37">
        <f>IF(I2346=0,0,H2346/I2346)</f>
        <v>0</v>
      </c>
    </row>
    <row r="2347">
      <c r="A2347" s="24" t="str">
        <v>2025-12</v>
      </c>
      <c r="B2347" s="24" t="str">
        <v>비교 반영</v>
      </c>
      <c r="C2347" s="24" t="str">
        <v>성남시 수정구</v>
      </c>
      <c r="D2347" s="24" t="str">
        <v>오피스텔 전월세</v>
      </c>
      <c r="E2347" s="26">
        <v>118</v>
      </c>
      <c r="F2347" s="26">
        <v>0</v>
      </c>
      <c r="G2347" s="26">
        <v>34</v>
      </c>
      <c r="H2347" s="26">
        <v>84</v>
      </c>
      <c r="I2347" s="26">
        <f>G2347+H2347</f>
        <v>118</v>
      </c>
      <c r="J2347" s="26">
        <f>SUM(F2347:H2347)</f>
        <v>118</v>
      </c>
      <c r="K2347" s="26">
        <f>E2347-J2347</f>
        <v>0</v>
      </c>
      <c r="L2347" s="27">
        <v>15803970000</v>
      </c>
      <c r="M2347" s="45">
        <v>4484.77</v>
      </c>
      <c r="N2347" s="27">
        <v>133931949</v>
      </c>
      <c r="O2347" s="27">
        <v>11649321</v>
      </c>
      <c r="P2347" s="37">
        <f>IF(I2347=0,0,H2347/I2347)</f>
        <v>0.711864406779661</v>
      </c>
    </row>
    <row r="2348">
      <c r="A2348" s="24" t="str">
        <v>2025-12</v>
      </c>
      <c r="B2348" s="24" t="str">
        <v>비교 반영</v>
      </c>
      <c r="C2348" s="24" t="str">
        <v>성남시 수정구</v>
      </c>
      <c r="D2348" s="24" t="str">
        <v>토지</v>
      </c>
      <c r="E2348" s="26">
        <v>26</v>
      </c>
      <c r="F2348" s="26">
        <v>26</v>
      </c>
      <c r="G2348" s="26">
        <v>0</v>
      </c>
      <c r="H2348" s="26">
        <v>0</v>
      </c>
      <c r="I2348" s="26">
        <f>G2348+H2348</f>
        <v>0</v>
      </c>
      <c r="J2348" s="26">
        <f>SUM(F2348:H2348)</f>
        <v>26</v>
      </c>
      <c r="K2348" s="26">
        <f>E2348-J2348</f>
        <v>0</v>
      </c>
      <c r="L2348" s="27">
        <v>16852700000</v>
      </c>
      <c r="M2348" s="45">
        <v>12205.81</v>
      </c>
      <c r="N2348" s="27">
        <v>648180769</v>
      </c>
      <c r="O2348" s="27">
        <v>4564335</v>
      </c>
      <c r="P2348" s="37">
        <f>IF(I2348=0,0,H2348/I2348)</f>
        <v>0</v>
      </c>
    </row>
    <row r="2349">
      <c r="A2349" s="24" t="str">
        <v>2025-12</v>
      </c>
      <c r="B2349" s="24" t="str">
        <v>비교 반영</v>
      </c>
      <c r="C2349" s="24" t="str">
        <v>성남시 중원구</v>
      </c>
      <c r="D2349" s="24" t="str">
        <v>공장창고</v>
      </c>
      <c r="E2349" s="26">
        <v>19</v>
      </c>
      <c r="F2349" s="26">
        <v>19</v>
      </c>
      <c r="G2349" s="26">
        <v>0</v>
      </c>
      <c r="H2349" s="26">
        <v>0</v>
      </c>
      <c r="I2349" s="26">
        <f>G2349+H2349</f>
        <v>0</v>
      </c>
      <c r="J2349" s="26">
        <f>SUM(F2349:H2349)</f>
        <v>19</v>
      </c>
      <c r="K2349" s="26">
        <f>E2349-J2349</f>
        <v>0</v>
      </c>
      <c r="L2349" s="27">
        <v>40143300000</v>
      </c>
      <c r="M2349" s="45">
        <v>8955.72</v>
      </c>
      <c r="N2349" s="27">
        <v>2112805263</v>
      </c>
      <c r="O2349" s="27">
        <v>14817917</v>
      </c>
      <c r="P2349" s="37">
        <f>IF(I2349=0,0,H2349/I2349)</f>
        <v>0</v>
      </c>
    </row>
    <row r="2350">
      <c r="A2350" s="24" t="str">
        <v>2025-12</v>
      </c>
      <c r="B2350" s="24" t="str">
        <v>비교 반영</v>
      </c>
      <c r="C2350" s="24" t="str">
        <v>성남시 중원구</v>
      </c>
      <c r="D2350" s="24" t="str">
        <v>다가구 매매</v>
      </c>
      <c r="E2350" s="26">
        <v>8</v>
      </c>
      <c r="F2350" s="26">
        <v>8</v>
      </c>
      <c r="G2350" s="26">
        <v>0</v>
      </c>
      <c r="H2350" s="26">
        <v>0</v>
      </c>
      <c r="I2350" s="26">
        <f>G2350+H2350</f>
        <v>0</v>
      </c>
      <c r="J2350" s="26">
        <f>SUM(F2350:H2350)</f>
        <v>8</v>
      </c>
      <c r="K2350" s="26">
        <f>E2350-J2350</f>
        <v>0</v>
      </c>
      <c r="L2350" s="27">
        <v>4795600000</v>
      </c>
      <c r="M2350" s="45">
        <v>1242.9</v>
      </c>
      <c r="N2350" s="27">
        <v>599450000</v>
      </c>
      <c r="O2350" s="27">
        <v>12755027</v>
      </c>
      <c r="P2350" s="37">
        <f>IF(I2350=0,0,H2350/I2350)</f>
        <v>0</v>
      </c>
    </row>
    <row r="2351">
      <c r="A2351" s="24" t="str">
        <v>2025-12</v>
      </c>
      <c r="B2351" s="24" t="str">
        <v>비교 반영</v>
      </c>
      <c r="C2351" s="24" t="str">
        <v>성남시 중원구</v>
      </c>
      <c r="D2351" s="24" t="str">
        <v>다가구 전월세</v>
      </c>
      <c r="E2351" s="26">
        <v>209</v>
      </c>
      <c r="F2351" s="26">
        <v>0</v>
      </c>
      <c r="G2351" s="26">
        <v>55</v>
      </c>
      <c r="H2351" s="26">
        <v>154</v>
      </c>
      <c r="I2351" s="26">
        <f>G2351+H2351</f>
        <v>209</v>
      </c>
      <c r="J2351" s="26">
        <f>SUM(F2351:H2351)</f>
        <v>209</v>
      </c>
      <c r="K2351" s="26">
        <f>E2351-J2351</f>
        <v>0</v>
      </c>
      <c r="L2351" s="27">
        <v>11675570000</v>
      </c>
      <c r="M2351" s="45">
        <v>9989.149</v>
      </c>
      <c r="N2351" s="27">
        <v>55863971</v>
      </c>
      <c r="O2351" s="27">
        <v>3863885</v>
      </c>
      <c r="P2351" s="37">
        <f>IF(I2351=0,0,H2351/I2351)</f>
        <v>0.7368421052631579</v>
      </c>
    </row>
    <row r="2352">
      <c r="A2352" s="24" t="str">
        <v>2025-12</v>
      </c>
      <c r="B2352" s="24" t="str">
        <v>비교 반영</v>
      </c>
      <c r="C2352" s="24" t="str">
        <v>성남시 중원구</v>
      </c>
      <c r="D2352" s="24" t="str">
        <v>다세대 매매</v>
      </c>
      <c r="E2352" s="26">
        <v>66</v>
      </c>
      <c r="F2352" s="26">
        <v>66</v>
      </c>
      <c r="G2352" s="26">
        <v>0</v>
      </c>
      <c r="H2352" s="26">
        <v>0</v>
      </c>
      <c r="I2352" s="26">
        <f>G2352+H2352</f>
        <v>0</v>
      </c>
      <c r="J2352" s="26">
        <f>SUM(F2352:H2352)</f>
        <v>66</v>
      </c>
      <c r="K2352" s="26">
        <f>E2352-J2352</f>
        <v>0</v>
      </c>
      <c r="L2352" s="27">
        <v>20088300000</v>
      </c>
      <c r="M2352" s="45">
        <v>3512.349</v>
      </c>
      <c r="N2352" s="27">
        <v>304368182</v>
      </c>
      <c r="O2352" s="27">
        <v>18906891</v>
      </c>
      <c r="P2352" s="37">
        <f>IF(I2352=0,0,H2352/I2352)</f>
        <v>0</v>
      </c>
    </row>
    <row r="2353">
      <c r="A2353" s="24" t="str">
        <v>2025-12</v>
      </c>
      <c r="B2353" s="24" t="str">
        <v>비교 반영</v>
      </c>
      <c r="C2353" s="24" t="str">
        <v>성남시 중원구</v>
      </c>
      <c r="D2353" s="24" t="str">
        <v>다세대 전월세</v>
      </c>
      <c r="E2353" s="26">
        <v>176</v>
      </c>
      <c r="F2353" s="26">
        <v>0</v>
      </c>
      <c r="G2353" s="26">
        <v>106</v>
      </c>
      <c r="H2353" s="26">
        <v>70</v>
      </c>
      <c r="I2353" s="26">
        <f>G2353+H2353</f>
        <v>176</v>
      </c>
      <c r="J2353" s="26">
        <f>SUM(F2353:H2353)</f>
        <v>176</v>
      </c>
      <c r="K2353" s="26">
        <f>E2353-J2353</f>
        <v>0</v>
      </c>
      <c r="L2353" s="27">
        <v>20534630000</v>
      </c>
      <c r="M2353" s="45">
        <v>8004.278</v>
      </c>
      <c r="N2353" s="27">
        <v>116674034</v>
      </c>
      <c r="O2353" s="27">
        <v>8480849</v>
      </c>
      <c r="P2353" s="37">
        <f>IF(I2353=0,0,H2353/I2353)</f>
        <v>0.3977272727272727</v>
      </c>
    </row>
    <row r="2354">
      <c r="A2354" s="24" t="str">
        <v>2025-12</v>
      </c>
      <c r="B2354" s="24" t="str">
        <v>비교 반영</v>
      </c>
      <c r="C2354" s="24" t="str">
        <v>성남시 중원구</v>
      </c>
      <c r="D2354" s="24" t="str">
        <v>분양권</v>
      </c>
      <c r="E2354" s="26">
        <v>31</v>
      </c>
      <c r="F2354" s="26">
        <v>31</v>
      </c>
      <c r="G2354" s="26">
        <v>0</v>
      </c>
      <c r="H2354" s="26">
        <v>0</v>
      </c>
      <c r="I2354" s="26">
        <f>G2354+H2354</f>
        <v>0</v>
      </c>
      <c r="J2354" s="26">
        <f>SUM(F2354:H2354)</f>
        <v>31</v>
      </c>
      <c r="K2354" s="26">
        <f>E2354-J2354</f>
        <v>0</v>
      </c>
      <c r="L2354" s="27">
        <v>33375120000</v>
      </c>
      <c r="M2354" s="45">
        <v>2098.195</v>
      </c>
      <c r="N2354" s="27">
        <v>1076616774</v>
      </c>
      <c r="O2354" s="27">
        <v>52583755</v>
      </c>
      <c r="P2354" s="37">
        <f>IF(I2354=0,0,H2354/I2354)</f>
        <v>0</v>
      </c>
    </row>
    <row r="2355">
      <c r="A2355" s="24" t="str">
        <v>2025-12</v>
      </c>
      <c r="B2355" s="24" t="str">
        <v>비교 반영</v>
      </c>
      <c r="C2355" s="24" t="str">
        <v>성남시 중원구</v>
      </c>
      <c r="D2355" s="24" t="str">
        <v>상가</v>
      </c>
      <c r="E2355" s="26">
        <v>14</v>
      </c>
      <c r="F2355" s="26">
        <v>14</v>
      </c>
      <c r="G2355" s="26">
        <v>0</v>
      </c>
      <c r="H2355" s="26">
        <v>0</v>
      </c>
      <c r="I2355" s="26">
        <f>G2355+H2355</f>
        <v>0</v>
      </c>
      <c r="J2355" s="26">
        <f>SUM(F2355:H2355)</f>
        <v>14</v>
      </c>
      <c r="K2355" s="26">
        <f>E2355-J2355</f>
        <v>0</v>
      </c>
      <c r="L2355" s="27">
        <v>7901230000</v>
      </c>
      <c r="M2355" s="45">
        <v>1704.69</v>
      </c>
      <c r="N2355" s="27">
        <v>564373571</v>
      </c>
      <c r="O2355" s="27">
        <v>15322298</v>
      </c>
      <c r="P2355" s="37">
        <f>IF(I2355=0,0,H2355/I2355)</f>
        <v>0</v>
      </c>
    </row>
    <row r="2356">
      <c r="A2356" s="24" t="str">
        <v>2025-12</v>
      </c>
      <c r="B2356" s="24" t="str">
        <v>비교 반영</v>
      </c>
      <c r="C2356" s="24" t="str">
        <v>성남시 중원구</v>
      </c>
      <c r="D2356" s="24" t="str">
        <v>아파트 매매</v>
      </c>
      <c r="E2356" s="26">
        <v>129</v>
      </c>
      <c r="F2356" s="26">
        <v>129</v>
      </c>
      <c r="G2356" s="26">
        <v>0</v>
      </c>
      <c r="H2356" s="26">
        <v>0</v>
      </c>
      <c r="I2356" s="26">
        <f>G2356+H2356</f>
        <v>0</v>
      </c>
      <c r="J2356" s="26">
        <f>SUM(F2356:H2356)</f>
        <v>129</v>
      </c>
      <c r="K2356" s="26">
        <f>E2356-J2356</f>
        <v>0</v>
      </c>
      <c r="L2356" s="27">
        <v>100978000000</v>
      </c>
      <c r="M2356" s="45">
        <v>8980.332</v>
      </c>
      <c r="N2356" s="27">
        <v>782775194</v>
      </c>
      <c r="O2356" s="27">
        <v>37171405</v>
      </c>
      <c r="P2356" s="37">
        <f>IF(I2356=0,0,H2356/I2356)</f>
        <v>0</v>
      </c>
    </row>
    <row r="2357">
      <c r="A2357" s="24" t="str">
        <v>2025-12</v>
      </c>
      <c r="B2357" s="24" t="str">
        <v>비교 반영</v>
      </c>
      <c r="C2357" s="24" t="str">
        <v>성남시 중원구</v>
      </c>
      <c r="D2357" s="24" t="str">
        <v>아파트 전월세</v>
      </c>
      <c r="E2357" s="26">
        <v>243</v>
      </c>
      <c r="F2357" s="26">
        <v>0</v>
      </c>
      <c r="G2357" s="26">
        <v>141</v>
      </c>
      <c r="H2357" s="26">
        <v>102</v>
      </c>
      <c r="I2357" s="26">
        <f>G2357+H2357</f>
        <v>243</v>
      </c>
      <c r="J2357" s="26">
        <f>SUM(F2357:H2357)</f>
        <v>243</v>
      </c>
      <c r="K2357" s="26">
        <f>E2357-J2357</f>
        <v>0</v>
      </c>
      <c r="L2357" s="27">
        <v>76849700000</v>
      </c>
      <c r="M2357" s="45">
        <v>15748.751</v>
      </c>
      <c r="N2357" s="27">
        <v>316253909</v>
      </c>
      <c r="O2357" s="27">
        <v>16131348</v>
      </c>
      <c r="P2357" s="37">
        <f>IF(I2357=0,0,H2357/I2357)</f>
        <v>0.41975308641975306</v>
      </c>
    </row>
    <row r="2358">
      <c r="A2358" s="24" t="str">
        <v>2025-12</v>
      </c>
      <c r="B2358" s="24" t="str">
        <v>비교 반영</v>
      </c>
      <c r="C2358" s="24" t="str">
        <v>성남시 중원구</v>
      </c>
      <c r="D2358" s="24" t="str">
        <v>오피스텔 매매</v>
      </c>
      <c r="E2358" s="26">
        <v>23</v>
      </c>
      <c r="F2358" s="26">
        <v>23</v>
      </c>
      <c r="G2358" s="26">
        <v>0</v>
      </c>
      <c r="H2358" s="26">
        <v>0</v>
      </c>
      <c r="I2358" s="26">
        <f>G2358+H2358</f>
        <v>0</v>
      </c>
      <c r="J2358" s="26">
        <f>SUM(F2358:H2358)</f>
        <v>23</v>
      </c>
      <c r="K2358" s="26">
        <f>E2358-J2358</f>
        <v>0</v>
      </c>
      <c r="L2358" s="27">
        <v>4762500000</v>
      </c>
      <c r="M2358" s="45">
        <v>868.403</v>
      </c>
      <c r="N2358" s="27">
        <v>207065217</v>
      </c>
      <c r="O2358" s="27">
        <v>18129602</v>
      </c>
      <c r="P2358" s="37">
        <f>IF(I2358=0,0,H2358/I2358)</f>
        <v>0</v>
      </c>
    </row>
    <row r="2359">
      <c r="A2359" s="24" t="str">
        <v>2025-12</v>
      </c>
      <c r="B2359" s="24" t="str">
        <v>비교 반영</v>
      </c>
      <c r="C2359" s="24" t="str">
        <v>성남시 중원구</v>
      </c>
      <c r="D2359" s="24" t="str">
        <v>오피스텔 전월세</v>
      </c>
      <c r="E2359" s="26">
        <v>159</v>
      </c>
      <c r="F2359" s="26">
        <v>0</v>
      </c>
      <c r="G2359" s="26">
        <v>28</v>
      </c>
      <c r="H2359" s="26">
        <v>131</v>
      </c>
      <c r="I2359" s="26">
        <f>G2359+H2359</f>
        <v>159</v>
      </c>
      <c r="J2359" s="26">
        <f>SUM(F2359:H2359)</f>
        <v>159</v>
      </c>
      <c r="K2359" s="26">
        <f>E2359-J2359</f>
        <v>0</v>
      </c>
      <c r="L2359" s="27">
        <v>15691750000</v>
      </c>
      <c r="M2359" s="45">
        <v>5062.47</v>
      </c>
      <c r="N2359" s="27">
        <v>98690252</v>
      </c>
      <c r="O2359" s="27">
        <v>10246688</v>
      </c>
      <c r="P2359" s="37">
        <f>IF(I2359=0,0,H2359/I2359)</f>
        <v>0.8238993710691824</v>
      </c>
    </row>
    <row r="2360">
      <c r="A2360" s="24" t="str">
        <v>2025-12</v>
      </c>
      <c r="B2360" s="24" t="str">
        <v>비교 반영</v>
      </c>
      <c r="C2360" s="24" t="str">
        <v>성남시 중원구</v>
      </c>
      <c r="D2360" s="24" t="str">
        <v>토지</v>
      </c>
      <c r="E2360" s="26">
        <v>6</v>
      </c>
      <c r="F2360" s="26">
        <v>6</v>
      </c>
      <c r="G2360" s="26">
        <v>0</v>
      </c>
      <c r="H2360" s="26">
        <v>0</v>
      </c>
      <c r="I2360" s="26">
        <f>G2360+H2360</f>
        <v>0</v>
      </c>
      <c r="J2360" s="26">
        <f>SUM(F2360:H2360)</f>
        <v>6</v>
      </c>
      <c r="K2360" s="26">
        <f>E2360-J2360</f>
        <v>0</v>
      </c>
      <c r="L2360" s="27">
        <v>3465000000</v>
      </c>
      <c r="M2360" s="45">
        <v>728.8</v>
      </c>
      <c r="N2360" s="27">
        <v>577500000</v>
      </c>
      <c r="O2360" s="27">
        <v>15716994</v>
      </c>
      <c r="P2360" s="37">
        <f>IF(I2360=0,0,H2360/I2360)</f>
        <v>0</v>
      </c>
    </row>
    <row r="2361">
      <c r="A2361" s="24" t="str">
        <v>2025-12</v>
      </c>
      <c r="B2361" s="24" t="str">
        <v>비교 반영</v>
      </c>
      <c r="C2361" s="24" t="str">
        <v>수원시 권선구</v>
      </c>
      <c r="D2361" s="24" t="str">
        <v>공장창고</v>
      </c>
      <c r="E2361" s="26">
        <v>3</v>
      </c>
      <c r="F2361" s="26">
        <v>3</v>
      </c>
      <c r="G2361" s="26">
        <v>0</v>
      </c>
      <c r="H2361" s="26">
        <v>0</v>
      </c>
      <c r="I2361" s="26">
        <f>G2361+H2361</f>
        <v>0</v>
      </c>
      <c r="J2361" s="26">
        <f>SUM(F2361:H2361)</f>
        <v>3</v>
      </c>
      <c r="K2361" s="26">
        <f>E2361-J2361</f>
        <v>0</v>
      </c>
      <c r="L2361" s="27">
        <v>1061000000</v>
      </c>
      <c r="M2361" s="45">
        <v>201.31</v>
      </c>
      <c r="N2361" s="27">
        <v>353666667</v>
      </c>
      <c r="O2361" s="27">
        <v>17423068</v>
      </c>
      <c r="P2361" s="37">
        <f>IF(I2361=0,0,H2361/I2361)</f>
        <v>0</v>
      </c>
    </row>
    <row r="2362">
      <c r="A2362" s="24" t="str">
        <v>2025-12</v>
      </c>
      <c r="B2362" s="24" t="str">
        <v>비교 반영</v>
      </c>
      <c r="C2362" s="24" t="str">
        <v>수원시 권선구</v>
      </c>
      <c r="D2362" s="24" t="str">
        <v>다가구 매매</v>
      </c>
      <c r="E2362" s="26">
        <v>9</v>
      </c>
      <c r="F2362" s="26">
        <v>9</v>
      </c>
      <c r="G2362" s="26">
        <v>0</v>
      </c>
      <c r="H2362" s="26">
        <v>0</v>
      </c>
      <c r="I2362" s="26">
        <f>G2362+H2362</f>
        <v>0</v>
      </c>
      <c r="J2362" s="26">
        <f>SUM(F2362:H2362)</f>
        <v>9</v>
      </c>
      <c r="K2362" s="26">
        <f>E2362-J2362</f>
        <v>0</v>
      </c>
      <c r="L2362" s="27">
        <v>4794490000</v>
      </c>
      <c r="M2362" s="45">
        <v>2027.58</v>
      </c>
      <c r="N2362" s="27">
        <v>532721111</v>
      </c>
      <c r="O2362" s="27">
        <v>7816980</v>
      </c>
      <c r="P2362" s="37">
        <f>IF(I2362=0,0,H2362/I2362)</f>
        <v>0</v>
      </c>
    </row>
    <row r="2363">
      <c r="A2363" s="24" t="str">
        <v>2025-12</v>
      </c>
      <c r="B2363" s="24" t="str">
        <v>비교 반영</v>
      </c>
      <c r="C2363" s="24" t="str">
        <v>수원시 권선구</v>
      </c>
      <c r="D2363" s="24" t="str">
        <v>다가구 전월세</v>
      </c>
      <c r="E2363" s="26">
        <v>273</v>
      </c>
      <c r="F2363" s="26">
        <v>0</v>
      </c>
      <c r="G2363" s="26">
        <v>47</v>
      </c>
      <c r="H2363" s="26">
        <v>226</v>
      </c>
      <c r="I2363" s="26">
        <f>G2363+H2363</f>
        <v>273</v>
      </c>
      <c r="J2363" s="26">
        <f>SUM(F2363:H2363)</f>
        <v>273</v>
      </c>
      <c r="K2363" s="26">
        <f>E2363-J2363</f>
        <v>0</v>
      </c>
      <c r="L2363" s="27">
        <v>7599450000</v>
      </c>
      <c r="M2363" s="45">
        <v>11897.694</v>
      </c>
      <c r="N2363" s="27">
        <v>27836813</v>
      </c>
      <c r="O2363" s="27">
        <v>2111514</v>
      </c>
      <c r="P2363" s="37">
        <f>IF(I2363=0,0,H2363/I2363)</f>
        <v>0.8278388278388278</v>
      </c>
    </row>
    <row r="2364">
      <c r="A2364" s="24" t="str">
        <v>2025-12</v>
      </c>
      <c r="B2364" s="24" t="str">
        <v>비교 반영</v>
      </c>
      <c r="C2364" s="24" t="str">
        <v>수원시 권선구</v>
      </c>
      <c r="D2364" s="24" t="str">
        <v>다세대 매매</v>
      </c>
      <c r="E2364" s="26">
        <v>45</v>
      </c>
      <c r="F2364" s="26">
        <v>45</v>
      </c>
      <c r="G2364" s="26">
        <v>0</v>
      </c>
      <c r="H2364" s="26">
        <v>0</v>
      </c>
      <c r="I2364" s="26">
        <f>G2364+H2364</f>
        <v>0</v>
      </c>
      <c r="J2364" s="26">
        <f>SUM(F2364:H2364)</f>
        <v>45</v>
      </c>
      <c r="K2364" s="26">
        <f>E2364-J2364</f>
        <v>0</v>
      </c>
      <c r="L2364" s="27">
        <v>8109000000</v>
      </c>
      <c r="M2364" s="45">
        <v>2337.096</v>
      </c>
      <c r="N2364" s="27">
        <v>180200000</v>
      </c>
      <c r="O2364" s="27">
        <v>11470051</v>
      </c>
      <c r="P2364" s="37">
        <f>IF(I2364=0,0,H2364/I2364)</f>
        <v>0</v>
      </c>
    </row>
    <row r="2365">
      <c r="A2365" s="24" t="str">
        <v>2025-12</v>
      </c>
      <c r="B2365" s="24" t="str">
        <v>비교 반영</v>
      </c>
      <c r="C2365" s="24" t="str">
        <v>수원시 권선구</v>
      </c>
      <c r="D2365" s="24" t="str">
        <v>다세대 전월세</v>
      </c>
      <c r="E2365" s="26">
        <v>221</v>
      </c>
      <c r="F2365" s="26">
        <v>0</v>
      </c>
      <c r="G2365" s="26">
        <v>64</v>
      </c>
      <c r="H2365" s="26">
        <v>157</v>
      </c>
      <c r="I2365" s="26">
        <f>G2365+H2365</f>
        <v>221</v>
      </c>
      <c r="J2365" s="26">
        <f>SUM(F2365:H2365)</f>
        <v>221</v>
      </c>
      <c r="K2365" s="26">
        <f>E2365-J2365</f>
        <v>0</v>
      </c>
      <c r="L2365" s="27">
        <v>11852320000</v>
      </c>
      <c r="M2365" s="45">
        <v>7900.611</v>
      </c>
      <c r="N2365" s="27">
        <v>53630407</v>
      </c>
      <c r="O2365" s="27">
        <v>4959265</v>
      </c>
      <c r="P2365" s="37">
        <f>IF(I2365=0,0,H2365/I2365)</f>
        <v>0.7104072398190046</v>
      </c>
    </row>
    <row r="2366">
      <c r="A2366" s="24" t="str">
        <v>2025-12</v>
      </c>
      <c r="B2366" s="24" t="str">
        <v>비교 반영</v>
      </c>
      <c r="C2366" s="24" t="str">
        <v>수원시 권선구</v>
      </c>
      <c r="D2366" s="24" t="str">
        <v>분양권</v>
      </c>
      <c r="E2366" s="26">
        <v>21</v>
      </c>
      <c r="F2366" s="26">
        <v>21</v>
      </c>
      <c r="G2366" s="26">
        <v>0</v>
      </c>
      <c r="H2366" s="26">
        <v>0</v>
      </c>
      <c r="I2366" s="26">
        <f>G2366+H2366</f>
        <v>0</v>
      </c>
      <c r="J2366" s="26">
        <f>SUM(F2366:H2366)</f>
        <v>21</v>
      </c>
      <c r="K2366" s="26">
        <f>E2366-J2366</f>
        <v>0</v>
      </c>
      <c r="L2366" s="27">
        <v>18357390000</v>
      </c>
      <c r="M2366" s="45">
        <v>1634.69</v>
      </c>
      <c r="N2366" s="27">
        <v>874161429</v>
      </c>
      <c r="O2366" s="27">
        <v>37123604</v>
      </c>
      <c r="P2366" s="37">
        <f>IF(I2366=0,0,H2366/I2366)</f>
        <v>0</v>
      </c>
    </row>
    <row r="2367">
      <c r="A2367" s="24" t="str">
        <v>2025-12</v>
      </c>
      <c r="B2367" s="24" t="str">
        <v>비교 반영</v>
      </c>
      <c r="C2367" s="24" t="str">
        <v>수원시 권선구</v>
      </c>
      <c r="D2367" s="24" t="str">
        <v>상가</v>
      </c>
      <c r="E2367" s="26">
        <v>28</v>
      </c>
      <c r="F2367" s="26">
        <v>28</v>
      </c>
      <c r="G2367" s="26">
        <v>0</v>
      </c>
      <c r="H2367" s="26">
        <v>0</v>
      </c>
      <c r="I2367" s="26">
        <f>G2367+H2367</f>
        <v>0</v>
      </c>
      <c r="J2367" s="26">
        <f>SUM(F2367:H2367)</f>
        <v>28</v>
      </c>
      <c r="K2367" s="26">
        <f>E2367-J2367</f>
        <v>0</v>
      </c>
      <c r="L2367" s="27">
        <v>10168420000</v>
      </c>
      <c r="M2367" s="45">
        <v>2623.38</v>
      </c>
      <c r="N2367" s="27">
        <v>363157857</v>
      </c>
      <c r="O2367" s="27">
        <v>12813474</v>
      </c>
      <c r="P2367" s="37">
        <f>IF(I2367=0,0,H2367/I2367)</f>
        <v>0</v>
      </c>
    </row>
    <row r="2368">
      <c r="A2368" s="24" t="str">
        <v>2025-12</v>
      </c>
      <c r="B2368" s="24" t="str">
        <v>비교 반영</v>
      </c>
      <c r="C2368" s="24" t="str">
        <v>수원시 권선구</v>
      </c>
      <c r="D2368" s="24" t="str">
        <v>아파트 매매</v>
      </c>
      <c r="E2368" s="26">
        <v>413</v>
      </c>
      <c r="F2368" s="26">
        <v>413</v>
      </c>
      <c r="G2368" s="26">
        <v>0</v>
      </c>
      <c r="H2368" s="26">
        <v>0</v>
      </c>
      <c r="I2368" s="26">
        <f>G2368+H2368</f>
        <v>0</v>
      </c>
      <c r="J2368" s="26">
        <f>SUM(F2368:H2368)</f>
        <v>413</v>
      </c>
      <c r="K2368" s="26">
        <f>E2368-J2368</f>
        <v>0</v>
      </c>
      <c r="L2368" s="27">
        <v>192282000000</v>
      </c>
      <c r="M2368" s="45">
        <v>30112.975</v>
      </c>
      <c r="N2368" s="27">
        <v>465573850</v>
      </c>
      <c r="O2368" s="27">
        <v>21108607</v>
      </c>
      <c r="P2368" s="37">
        <f>IF(I2368=0,0,H2368/I2368)</f>
        <v>0</v>
      </c>
    </row>
    <row r="2369">
      <c r="A2369" s="24" t="str">
        <v>2025-12</v>
      </c>
      <c r="B2369" s="24" t="str">
        <v>비교 반영</v>
      </c>
      <c r="C2369" s="24" t="str">
        <v>수원시 권선구</v>
      </c>
      <c r="D2369" s="24" t="str">
        <v>아파트 전월세</v>
      </c>
      <c r="E2369" s="26">
        <v>663</v>
      </c>
      <c r="F2369" s="26">
        <v>0</v>
      </c>
      <c r="G2369" s="26">
        <v>280</v>
      </c>
      <c r="H2369" s="26">
        <v>383</v>
      </c>
      <c r="I2369" s="26">
        <f>G2369+H2369</f>
        <v>663</v>
      </c>
      <c r="J2369" s="26">
        <f>SUM(F2369:H2369)</f>
        <v>663</v>
      </c>
      <c r="K2369" s="26">
        <f>E2369-J2369</f>
        <v>0</v>
      </c>
      <c r="L2369" s="27">
        <v>116757300000</v>
      </c>
      <c r="M2369" s="45">
        <v>41799.909</v>
      </c>
      <c r="N2369" s="27">
        <v>176104525</v>
      </c>
      <c r="O2369" s="27">
        <v>9233861</v>
      </c>
      <c r="P2369" s="37">
        <f>IF(I2369=0,0,H2369/I2369)</f>
        <v>0.5776772247360482</v>
      </c>
    </row>
    <row r="2370">
      <c r="A2370" s="24" t="str">
        <v>2025-12</v>
      </c>
      <c r="B2370" s="24" t="str">
        <v>비교 반영</v>
      </c>
      <c r="C2370" s="24" t="str">
        <v>수원시 권선구</v>
      </c>
      <c r="D2370" s="24" t="str">
        <v>오피스텔 매매</v>
      </c>
      <c r="E2370" s="26">
        <v>14</v>
      </c>
      <c r="F2370" s="26">
        <v>14</v>
      </c>
      <c r="G2370" s="26">
        <v>0</v>
      </c>
      <c r="H2370" s="26">
        <v>0</v>
      </c>
      <c r="I2370" s="26">
        <f>G2370+H2370</f>
        <v>0</v>
      </c>
      <c r="J2370" s="26">
        <f>SUM(F2370:H2370)</f>
        <v>14</v>
      </c>
      <c r="K2370" s="26">
        <f>E2370-J2370</f>
        <v>0</v>
      </c>
      <c r="L2370" s="27">
        <v>1982500000</v>
      </c>
      <c r="M2370" s="45">
        <v>559.052</v>
      </c>
      <c r="N2370" s="27">
        <v>141607143</v>
      </c>
      <c r="O2370" s="27">
        <v>11722914</v>
      </c>
      <c r="P2370" s="37">
        <f>IF(I2370=0,0,H2370/I2370)</f>
        <v>0</v>
      </c>
    </row>
    <row r="2371">
      <c r="A2371" s="24" t="str">
        <v>2025-12</v>
      </c>
      <c r="B2371" s="24" t="str">
        <v>비교 반영</v>
      </c>
      <c r="C2371" s="24" t="str">
        <v>수원시 권선구</v>
      </c>
      <c r="D2371" s="24" t="str">
        <v>오피스텔 전월세</v>
      </c>
      <c r="E2371" s="26">
        <v>356</v>
      </c>
      <c r="F2371" s="26">
        <v>0</v>
      </c>
      <c r="G2371" s="26">
        <v>43</v>
      </c>
      <c r="H2371" s="26">
        <v>313</v>
      </c>
      <c r="I2371" s="26">
        <f>G2371+H2371</f>
        <v>356</v>
      </c>
      <c r="J2371" s="26">
        <f>SUM(F2371:H2371)</f>
        <v>356</v>
      </c>
      <c r="K2371" s="26">
        <f>E2371-J2371</f>
        <v>0</v>
      </c>
      <c r="L2371" s="27">
        <v>10163490000</v>
      </c>
      <c r="M2371" s="45">
        <v>11389.11</v>
      </c>
      <c r="N2371" s="27">
        <v>28549129</v>
      </c>
      <c r="O2371" s="27">
        <v>2950038</v>
      </c>
      <c r="P2371" s="37">
        <f>IF(I2371=0,0,H2371/I2371)</f>
        <v>0.8792134831460674</v>
      </c>
    </row>
    <row r="2372">
      <c r="A2372" s="24" t="str">
        <v>2025-12</v>
      </c>
      <c r="B2372" s="24" t="str">
        <v>비교 반영</v>
      </c>
      <c r="C2372" s="24" t="str">
        <v>수원시 권선구</v>
      </c>
      <c r="D2372" s="24" t="str">
        <v>토지</v>
      </c>
      <c r="E2372" s="26">
        <v>28</v>
      </c>
      <c r="F2372" s="26">
        <v>28</v>
      </c>
      <c r="G2372" s="26">
        <v>0</v>
      </c>
      <c r="H2372" s="26">
        <v>0</v>
      </c>
      <c r="I2372" s="26">
        <f>G2372+H2372</f>
        <v>0</v>
      </c>
      <c r="J2372" s="26">
        <f>SUM(F2372:H2372)</f>
        <v>28</v>
      </c>
      <c r="K2372" s="26">
        <f>E2372-J2372</f>
        <v>0</v>
      </c>
      <c r="L2372" s="27">
        <v>18009160000</v>
      </c>
      <c r="M2372" s="45">
        <v>14241.12</v>
      </c>
      <c r="N2372" s="27">
        <v>643184286</v>
      </c>
      <c r="O2372" s="27">
        <v>4180458</v>
      </c>
      <c r="P2372" s="37">
        <f>IF(I2372=0,0,H2372/I2372)</f>
        <v>0</v>
      </c>
    </row>
    <row r="2373">
      <c r="A2373" s="24" t="str">
        <v>2025-12</v>
      </c>
      <c r="B2373" s="24" t="str">
        <v>비교 반영</v>
      </c>
      <c r="C2373" s="24" t="str">
        <v>수원시 영통구</v>
      </c>
      <c r="D2373" s="24" t="str">
        <v>공장창고</v>
      </c>
      <c r="E2373" s="26">
        <v>11</v>
      </c>
      <c r="F2373" s="26">
        <v>11</v>
      </c>
      <c r="G2373" s="26">
        <v>0</v>
      </c>
      <c r="H2373" s="26">
        <v>0</v>
      </c>
      <c r="I2373" s="26">
        <f>G2373+H2373</f>
        <v>0</v>
      </c>
      <c r="J2373" s="26">
        <f>SUM(F2373:H2373)</f>
        <v>11</v>
      </c>
      <c r="K2373" s="26">
        <f>E2373-J2373</f>
        <v>0</v>
      </c>
      <c r="L2373" s="27">
        <v>3835250000</v>
      </c>
      <c r="M2373" s="45">
        <v>1325.95</v>
      </c>
      <c r="N2373" s="27">
        <v>348659091</v>
      </c>
      <c r="O2373" s="27">
        <v>9561833</v>
      </c>
      <c r="P2373" s="37">
        <f>IF(I2373=0,0,H2373/I2373)</f>
        <v>0</v>
      </c>
    </row>
    <row r="2374">
      <c r="A2374" s="24" t="str">
        <v>2025-12</v>
      </c>
      <c r="B2374" s="24" t="str">
        <v>비교 반영</v>
      </c>
      <c r="C2374" s="24" t="str">
        <v>수원시 영통구</v>
      </c>
      <c r="D2374" s="24" t="str">
        <v>다가구 매매</v>
      </c>
      <c r="E2374" s="26">
        <v>5</v>
      </c>
      <c r="F2374" s="26">
        <v>5</v>
      </c>
      <c r="G2374" s="26">
        <v>0</v>
      </c>
      <c r="H2374" s="26">
        <v>0</v>
      </c>
      <c r="I2374" s="26">
        <f>G2374+H2374</f>
        <v>0</v>
      </c>
      <c r="J2374" s="26">
        <f>SUM(F2374:H2374)</f>
        <v>5</v>
      </c>
      <c r="K2374" s="26">
        <f>E2374-J2374</f>
        <v>0</v>
      </c>
      <c r="L2374" s="27">
        <v>8335000000</v>
      </c>
      <c r="M2374" s="45">
        <v>2807.63</v>
      </c>
      <c r="N2374" s="27">
        <v>1667000000</v>
      </c>
      <c r="O2374" s="27">
        <v>9813871</v>
      </c>
      <c r="P2374" s="37">
        <f>IF(I2374=0,0,H2374/I2374)</f>
        <v>0</v>
      </c>
    </row>
    <row r="2375">
      <c r="A2375" s="24" t="str">
        <v>2025-12</v>
      </c>
      <c r="B2375" s="24" t="str">
        <v>비교 반영</v>
      </c>
      <c r="C2375" s="24" t="str">
        <v>수원시 영통구</v>
      </c>
      <c r="D2375" s="24" t="str">
        <v>다가구 전월세</v>
      </c>
      <c r="E2375" s="26">
        <v>629</v>
      </c>
      <c r="F2375" s="26">
        <v>0</v>
      </c>
      <c r="G2375" s="26">
        <v>139</v>
      </c>
      <c r="H2375" s="26">
        <v>490</v>
      </c>
      <c r="I2375" s="26">
        <f>G2375+H2375</f>
        <v>629</v>
      </c>
      <c r="J2375" s="26">
        <f>SUM(F2375:H2375)</f>
        <v>629</v>
      </c>
      <c r="K2375" s="26">
        <f>E2375-J2375</f>
        <v>0</v>
      </c>
      <c r="L2375" s="27">
        <v>27257430000</v>
      </c>
      <c r="M2375" s="45">
        <v>22119.909</v>
      </c>
      <c r="N2375" s="27">
        <v>43334547</v>
      </c>
      <c r="O2375" s="27">
        <v>4073579</v>
      </c>
      <c r="P2375" s="37">
        <f>IF(I2375=0,0,H2375/I2375)</f>
        <v>0.7790143084260731</v>
      </c>
    </row>
    <row r="2376">
      <c r="A2376" s="24" t="str">
        <v>2025-12</v>
      </c>
      <c r="B2376" s="24" t="str">
        <v>비교 반영</v>
      </c>
      <c r="C2376" s="24" t="str">
        <v>수원시 영통구</v>
      </c>
      <c r="D2376" s="24" t="str">
        <v>다세대 매매</v>
      </c>
      <c r="E2376" s="26">
        <v>9</v>
      </c>
      <c r="F2376" s="26">
        <v>9</v>
      </c>
      <c r="G2376" s="26">
        <v>0</v>
      </c>
      <c r="H2376" s="26">
        <v>0</v>
      </c>
      <c r="I2376" s="26">
        <f>G2376+H2376</f>
        <v>0</v>
      </c>
      <c r="J2376" s="26">
        <f>SUM(F2376:H2376)</f>
        <v>9</v>
      </c>
      <c r="K2376" s="26">
        <f>E2376-J2376</f>
        <v>0</v>
      </c>
      <c r="L2376" s="27">
        <v>8334000000</v>
      </c>
      <c r="M2376" s="45">
        <v>848.942</v>
      </c>
      <c r="N2376" s="27">
        <v>926000000</v>
      </c>
      <c r="O2376" s="27">
        <v>32452644</v>
      </c>
      <c r="P2376" s="37">
        <f>IF(I2376=0,0,H2376/I2376)</f>
        <v>0</v>
      </c>
    </row>
    <row r="2377">
      <c r="A2377" s="24" t="str">
        <v>2025-12</v>
      </c>
      <c r="B2377" s="24" t="str">
        <v>비교 반영</v>
      </c>
      <c r="C2377" s="24" t="str">
        <v>수원시 영통구</v>
      </c>
      <c r="D2377" s="24" t="str">
        <v>다세대 전월세</v>
      </c>
      <c r="E2377" s="26">
        <v>69</v>
      </c>
      <c r="F2377" s="26">
        <v>0</v>
      </c>
      <c r="G2377" s="26">
        <v>23</v>
      </c>
      <c r="H2377" s="26">
        <v>46</v>
      </c>
      <c r="I2377" s="26">
        <f>G2377+H2377</f>
        <v>69</v>
      </c>
      <c r="J2377" s="26">
        <f>SUM(F2377:H2377)</f>
        <v>69</v>
      </c>
      <c r="K2377" s="26">
        <f>E2377-J2377</f>
        <v>0</v>
      </c>
      <c r="L2377" s="27">
        <v>11396830000</v>
      </c>
      <c r="M2377" s="45">
        <v>3140.45</v>
      </c>
      <c r="N2377" s="27">
        <v>165171449</v>
      </c>
      <c r="O2377" s="27">
        <v>11996838</v>
      </c>
      <c r="P2377" s="37">
        <f>IF(I2377=0,0,H2377/I2377)</f>
        <v>0.6666666666666666</v>
      </c>
    </row>
    <row r="2378">
      <c r="A2378" s="24" t="str">
        <v>2025-12</v>
      </c>
      <c r="B2378" s="24" t="str">
        <v>비교 반영</v>
      </c>
      <c r="C2378" s="24" t="str">
        <v>수원시 영통구</v>
      </c>
      <c r="D2378" s="24" t="str">
        <v>분양권</v>
      </c>
      <c r="E2378" s="26">
        <v>1</v>
      </c>
      <c r="F2378" s="26">
        <v>1</v>
      </c>
      <c r="G2378" s="26">
        <v>0</v>
      </c>
      <c r="H2378" s="26">
        <v>0</v>
      </c>
      <c r="I2378" s="26">
        <f>G2378+H2378</f>
        <v>0</v>
      </c>
      <c r="J2378" s="26">
        <f>SUM(F2378:H2378)</f>
        <v>1</v>
      </c>
      <c r="K2378" s="26">
        <f>E2378-J2378</f>
        <v>0</v>
      </c>
      <c r="L2378" s="27">
        <v>1190580000</v>
      </c>
      <c r="M2378" s="45">
        <v>84.996</v>
      </c>
      <c r="N2378" s="27">
        <v>1190580000</v>
      </c>
      <c r="O2378" s="27">
        <v>46305726</v>
      </c>
      <c r="P2378" s="37">
        <f>IF(I2378=0,0,H2378/I2378)</f>
        <v>0</v>
      </c>
    </row>
    <row r="2379">
      <c r="A2379" s="24" t="str">
        <v>2025-12</v>
      </c>
      <c r="B2379" s="24" t="str">
        <v>비교 반영</v>
      </c>
      <c r="C2379" s="24" t="str">
        <v>수원시 영통구</v>
      </c>
      <c r="D2379" s="24" t="str">
        <v>상가</v>
      </c>
      <c r="E2379" s="26">
        <v>34</v>
      </c>
      <c r="F2379" s="26">
        <v>34</v>
      </c>
      <c r="G2379" s="26">
        <v>0</v>
      </c>
      <c r="H2379" s="26">
        <v>0</v>
      </c>
      <c r="I2379" s="26">
        <f>G2379+H2379</f>
        <v>0</v>
      </c>
      <c r="J2379" s="26">
        <f>SUM(F2379:H2379)</f>
        <v>34</v>
      </c>
      <c r="K2379" s="26">
        <f>E2379-J2379</f>
        <v>0</v>
      </c>
      <c r="L2379" s="27">
        <v>85437490000</v>
      </c>
      <c r="M2379" s="45">
        <v>38031.21</v>
      </c>
      <c r="N2379" s="27">
        <v>2512867353</v>
      </c>
      <c r="O2379" s="27">
        <v>7426479</v>
      </c>
      <c r="P2379" s="37">
        <f>IF(I2379=0,0,H2379/I2379)</f>
        <v>0</v>
      </c>
    </row>
    <row r="2380">
      <c r="A2380" s="24" t="str">
        <v>2025-12</v>
      </c>
      <c r="B2380" s="24" t="str">
        <v>비교 반영</v>
      </c>
      <c r="C2380" s="24" t="str">
        <v>수원시 영통구</v>
      </c>
      <c r="D2380" s="24" t="str">
        <v>아파트 매매</v>
      </c>
      <c r="E2380" s="26">
        <v>414</v>
      </c>
      <c r="F2380" s="26">
        <v>414</v>
      </c>
      <c r="G2380" s="26">
        <v>0</v>
      </c>
      <c r="H2380" s="26">
        <v>0</v>
      </c>
      <c r="I2380" s="26">
        <f>G2380+H2380</f>
        <v>0</v>
      </c>
      <c r="J2380" s="26">
        <f>SUM(F2380:H2380)</f>
        <v>414</v>
      </c>
      <c r="K2380" s="26">
        <f>E2380-J2380</f>
        <v>0</v>
      </c>
      <c r="L2380" s="27">
        <v>303202400000</v>
      </c>
      <c r="M2380" s="45">
        <v>32857.679</v>
      </c>
      <c r="N2380" s="27">
        <v>732372947</v>
      </c>
      <c r="O2380" s="27">
        <v>30504953</v>
      </c>
      <c r="P2380" s="37">
        <f>IF(I2380=0,0,H2380/I2380)</f>
        <v>0</v>
      </c>
    </row>
    <row r="2381">
      <c r="A2381" s="24" t="str">
        <v>2025-12</v>
      </c>
      <c r="B2381" s="24" t="str">
        <v>비교 반영</v>
      </c>
      <c r="C2381" s="24" t="str">
        <v>수원시 영통구</v>
      </c>
      <c r="D2381" s="24" t="str">
        <v>아파트 전월세</v>
      </c>
      <c r="E2381" s="26">
        <v>1032</v>
      </c>
      <c r="F2381" s="26">
        <v>0</v>
      </c>
      <c r="G2381" s="26">
        <v>561</v>
      </c>
      <c r="H2381" s="26">
        <v>471</v>
      </c>
      <c r="I2381" s="26">
        <f>G2381+H2381</f>
        <v>1032</v>
      </c>
      <c r="J2381" s="26">
        <f>SUM(F2381:H2381)</f>
        <v>1032</v>
      </c>
      <c r="K2381" s="26">
        <f>E2381-J2381</f>
        <v>0</v>
      </c>
      <c r="L2381" s="27">
        <v>298045350000</v>
      </c>
      <c r="M2381" s="45">
        <v>72130.807</v>
      </c>
      <c r="N2381" s="27">
        <v>288803634</v>
      </c>
      <c r="O2381" s="27">
        <v>13659543</v>
      </c>
      <c r="P2381" s="37">
        <f>IF(I2381=0,0,H2381/I2381)</f>
        <v>0.4563953488372093</v>
      </c>
    </row>
    <row r="2382">
      <c r="A2382" s="24" t="str">
        <v>2025-12</v>
      </c>
      <c r="B2382" s="24" t="str">
        <v>비교 반영</v>
      </c>
      <c r="C2382" s="24" t="str">
        <v>수원시 영통구</v>
      </c>
      <c r="D2382" s="24" t="str">
        <v>오피스텔 매매</v>
      </c>
      <c r="E2382" s="26">
        <v>64</v>
      </c>
      <c r="F2382" s="26">
        <v>64</v>
      </c>
      <c r="G2382" s="26">
        <v>0</v>
      </c>
      <c r="H2382" s="26">
        <v>0</v>
      </c>
      <c r="I2382" s="26">
        <f>G2382+H2382</f>
        <v>0</v>
      </c>
      <c r="J2382" s="26">
        <f>SUM(F2382:H2382)</f>
        <v>64</v>
      </c>
      <c r="K2382" s="26">
        <f>E2382-J2382</f>
        <v>0</v>
      </c>
      <c r="L2382" s="27">
        <v>22417000000</v>
      </c>
      <c r="M2382" s="45">
        <v>2817.828</v>
      </c>
      <c r="N2382" s="27">
        <v>350265625</v>
      </c>
      <c r="O2382" s="27">
        <v>26298902</v>
      </c>
      <c r="P2382" s="37">
        <f>IF(I2382=0,0,H2382/I2382)</f>
        <v>0</v>
      </c>
    </row>
    <row r="2383">
      <c r="A2383" s="24" t="str">
        <v>2025-12</v>
      </c>
      <c r="B2383" s="24" t="str">
        <v>비교 반영</v>
      </c>
      <c r="C2383" s="24" t="str">
        <v>수원시 영통구</v>
      </c>
      <c r="D2383" s="24" t="str">
        <v>오피스텔 전월세</v>
      </c>
      <c r="E2383" s="26">
        <v>526</v>
      </c>
      <c r="F2383" s="26">
        <v>0</v>
      </c>
      <c r="G2383" s="26">
        <v>115</v>
      </c>
      <c r="H2383" s="26">
        <v>411</v>
      </c>
      <c r="I2383" s="26">
        <f>G2383+H2383</f>
        <v>526</v>
      </c>
      <c r="J2383" s="26">
        <f>SUM(F2383:H2383)</f>
        <v>526</v>
      </c>
      <c r="K2383" s="26">
        <f>E2383-J2383</f>
        <v>0</v>
      </c>
      <c r="L2383" s="27">
        <v>69306780000</v>
      </c>
      <c r="M2383" s="45">
        <v>19803.67</v>
      </c>
      <c r="N2383" s="27">
        <v>131761939</v>
      </c>
      <c r="O2383" s="27">
        <v>11569235</v>
      </c>
      <c r="P2383" s="37">
        <f>IF(I2383=0,0,H2383/I2383)</f>
        <v>0.7813688212927756</v>
      </c>
    </row>
    <row r="2384">
      <c r="A2384" s="24" t="str">
        <v>2025-12</v>
      </c>
      <c r="B2384" s="24" t="str">
        <v>비교 반영</v>
      </c>
      <c r="C2384" s="24" t="str">
        <v>수원시 영통구</v>
      </c>
      <c r="D2384" s="24" t="str">
        <v>토지</v>
      </c>
      <c r="E2384" s="26">
        <v>22</v>
      </c>
      <c r="F2384" s="26">
        <v>22</v>
      </c>
      <c r="G2384" s="26">
        <v>0</v>
      </c>
      <c r="H2384" s="26">
        <v>0</v>
      </c>
      <c r="I2384" s="26">
        <f>G2384+H2384</f>
        <v>0</v>
      </c>
      <c r="J2384" s="26">
        <f>SUM(F2384:H2384)</f>
        <v>22</v>
      </c>
      <c r="K2384" s="26">
        <f>E2384-J2384</f>
        <v>0</v>
      </c>
      <c r="L2384" s="27">
        <v>73699860000</v>
      </c>
      <c r="M2384" s="45">
        <v>13374.92</v>
      </c>
      <c r="N2384" s="27">
        <v>3349993636</v>
      </c>
      <c r="O2384" s="27">
        <v>18215877</v>
      </c>
      <c r="P2384" s="37">
        <f>IF(I2384=0,0,H2384/I2384)</f>
        <v>0</v>
      </c>
    </row>
    <row r="2385">
      <c r="A2385" s="24" t="str">
        <v>2025-12</v>
      </c>
      <c r="B2385" s="24" t="str">
        <v>비교 반영</v>
      </c>
      <c r="C2385" s="24" t="str">
        <v>수원시 장안구</v>
      </c>
      <c r="D2385" s="24" t="str">
        <v>다가구 매매</v>
      </c>
      <c r="E2385" s="26">
        <v>5</v>
      </c>
      <c r="F2385" s="26">
        <v>5</v>
      </c>
      <c r="G2385" s="26">
        <v>0</v>
      </c>
      <c r="H2385" s="26">
        <v>0</v>
      </c>
      <c r="I2385" s="26">
        <f>G2385+H2385</f>
        <v>0</v>
      </c>
      <c r="J2385" s="26">
        <f>SUM(F2385:H2385)</f>
        <v>5</v>
      </c>
      <c r="K2385" s="26">
        <f>E2385-J2385</f>
        <v>0</v>
      </c>
      <c r="L2385" s="27">
        <v>1859000000</v>
      </c>
      <c r="M2385" s="45">
        <v>848.16</v>
      </c>
      <c r="N2385" s="27">
        <v>371800000</v>
      </c>
      <c r="O2385" s="27">
        <v>7245631</v>
      </c>
      <c r="P2385" s="37">
        <f>IF(I2385=0,0,H2385/I2385)</f>
        <v>0</v>
      </c>
    </row>
    <row r="2386">
      <c r="A2386" s="24" t="str">
        <v>2025-12</v>
      </c>
      <c r="B2386" s="24" t="str">
        <v>비교 반영</v>
      </c>
      <c r="C2386" s="24" t="str">
        <v>수원시 장안구</v>
      </c>
      <c r="D2386" s="24" t="str">
        <v>다가구 전월세</v>
      </c>
      <c r="E2386" s="26">
        <v>614</v>
      </c>
      <c r="F2386" s="26">
        <v>0</v>
      </c>
      <c r="G2386" s="26">
        <v>105</v>
      </c>
      <c r="H2386" s="26">
        <v>509</v>
      </c>
      <c r="I2386" s="26">
        <f>G2386+H2386</f>
        <v>614</v>
      </c>
      <c r="J2386" s="26">
        <f>SUM(F2386:H2386)</f>
        <v>614</v>
      </c>
      <c r="K2386" s="26">
        <f>E2386-J2386</f>
        <v>0</v>
      </c>
      <c r="L2386" s="27">
        <v>15684500000</v>
      </c>
      <c r="M2386" s="45">
        <v>19982.264</v>
      </c>
      <c r="N2386" s="27">
        <v>25544788</v>
      </c>
      <c r="O2386" s="27">
        <v>2594780</v>
      </c>
      <c r="P2386" s="37">
        <f>IF(I2386=0,0,H2386/I2386)</f>
        <v>0.8289902280130294</v>
      </c>
    </row>
    <row r="2387">
      <c r="A2387" s="24" t="str">
        <v>2025-12</v>
      </c>
      <c r="B2387" s="24" t="str">
        <v>비교 반영</v>
      </c>
      <c r="C2387" s="24" t="str">
        <v>수원시 장안구</v>
      </c>
      <c r="D2387" s="24" t="str">
        <v>다세대 매매</v>
      </c>
      <c r="E2387" s="26">
        <v>39</v>
      </c>
      <c r="F2387" s="26">
        <v>39</v>
      </c>
      <c r="G2387" s="26">
        <v>0</v>
      </c>
      <c r="H2387" s="26">
        <v>0</v>
      </c>
      <c r="I2387" s="26">
        <f>G2387+H2387</f>
        <v>0</v>
      </c>
      <c r="J2387" s="26">
        <f>SUM(F2387:H2387)</f>
        <v>39</v>
      </c>
      <c r="K2387" s="26">
        <f>E2387-J2387</f>
        <v>0</v>
      </c>
      <c r="L2387" s="27">
        <v>5939500000</v>
      </c>
      <c r="M2387" s="45">
        <v>1843.055</v>
      </c>
      <c r="N2387" s="27">
        <v>152294872</v>
      </c>
      <c r="O2387" s="27">
        <v>10653350</v>
      </c>
      <c r="P2387" s="37">
        <f>IF(I2387=0,0,H2387/I2387)</f>
        <v>0</v>
      </c>
    </row>
    <row r="2388">
      <c r="A2388" s="24" t="str">
        <v>2025-12</v>
      </c>
      <c r="B2388" s="24" t="str">
        <v>비교 반영</v>
      </c>
      <c r="C2388" s="24" t="str">
        <v>수원시 장안구</v>
      </c>
      <c r="D2388" s="24" t="str">
        <v>다세대 전월세</v>
      </c>
      <c r="E2388" s="26">
        <v>300</v>
      </c>
      <c r="F2388" s="26">
        <v>0</v>
      </c>
      <c r="G2388" s="26">
        <v>47</v>
      </c>
      <c r="H2388" s="26">
        <v>253</v>
      </c>
      <c r="I2388" s="26">
        <f>G2388+H2388</f>
        <v>300</v>
      </c>
      <c r="J2388" s="26">
        <f>SUM(F2388:H2388)</f>
        <v>300</v>
      </c>
      <c r="K2388" s="26">
        <f>E2388-J2388</f>
        <v>0</v>
      </c>
      <c r="L2388" s="27">
        <v>8709730000</v>
      </c>
      <c r="M2388" s="45">
        <v>8359.165</v>
      </c>
      <c r="N2388" s="27">
        <v>29032433</v>
      </c>
      <c r="O2388" s="27">
        <v>3444422</v>
      </c>
      <c r="P2388" s="37">
        <f>IF(I2388=0,0,H2388/I2388)</f>
        <v>0.8433333333333334</v>
      </c>
    </row>
    <row r="2389">
      <c r="A2389" s="24" t="str">
        <v>2025-12</v>
      </c>
      <c r="B2389" s="24" t="str">
        <v>비교 반영</v>
      </c>
      <c r="C2389" s="24" t="str">
        <v>수원시 장안구</v>
      </c>
      <c r="D2389" s="24" t="str">
        <v>상가</v>
      </c>
      <c r="E2389" s="26">
        <v>3</v>
      </c>
      <c r="F2389" s="26">
        <v>3</v>
      </c>
      <c r="G2389" s="26">
        <v>0</v>
      </c>
      <c r="H2389" s="26">
        <v>0</v>
      </c>
      <c r="I2389" s="26">
        <f>G2389+H2389</f>
        <v>0</v>
      </c>
      <c r="J2389" s="26">
        <f>SUM(F2389:H2389)</f>
        <v>3</v>
      </c>
      <c r="K2389" s="26">
        <f>E2389-J2389</f>
        <v>0</v>
      </c>
      <c r="L2389" s="27">
        <v>887000000</v>
      </c>
      <c r="M2389" s="45">
        <v>290.51</v>
      </c>
      <c r="N2389" s="27">
        <v>295666667</v>
      </c>
      <c r="O2389" s="27">
        <v>10093392</v>
      </c>
      <c r="P2389" s="37">
        <f>IF(I2389=0,0,H2389/I2389)</f>
        <v>0</v>
      </c>
    </row>
    <row r="2390">
      <c r="A2390" s="24" t="str">
        <v>2025-12</v>
      </c>
      <c r="B2390" s="24" t="str">
        <v>비교 반영</v>
      </c>
      <c r="C2390" s="24" t="str">
        <v>수원시 장안구</v>
      </c>
      <c r="D2390" s="24" t="str">
        <v>아파트 매매</v>
      </c>
      <c r="E2390" s="26">
        <v>187</v>
      </c>
      <c r="F2390" s="26">
        <v>187</v>
      </c>
      <c r="G2390" s="26">
        <v>0</v>
      </c>
      <c r="H2390" s="26">
        <v>0</v>
      </c>
      <c r="I2390" s="26">
        <f>G2390+H2390</f>
        <v>0</v>
      </c>
      <c r="J2390" s="26">
        <f>SUM(F2390:H2390)</f>
        <v>187</v>
      </c>
      <c r="K2390" s="26">
        <f>E2390-J2390</f>
        <v>0</v>
      </c>
      <c r="L2390" s="27">
        <v>103625200000</v>
      </c>
      <c r="M2390" s="45">
        <v>13819.706</v>
      </c>
      <c r="N2390" s="27">
        <v>554145455</v>
      </c>
      <c r="O2390" s="27">
        <v>24787982</v>
      </c>
      <c r="P2390" s="37">
        <f>IF(I2390=0,0,H2390/I2390)</f>
        <v>0</v>
      </c>
    </row>
    <row r="2391">
      <c r="A2391" s="24" t="str">
        <v>2025-12</v>
      </c>
      <c r="B2391" s="24" t="str">
        <v>비교 반영</v>
      </c>
      <c r="C2391" s="24" t="str">
        <v>수원시 장안구</v>
      </c>
      <c r="D2391" s="24" t="str">
        <v>아파트 전월세</v>
      </c>
      <c r="E2391" s="26">
        <v>427</v>
      </c>
      <c r="F2391" s="26">
        <v>0</v>
      </c>
      <c r="G2391" s="26">
        <v>266</v>
      </c>
      <c r="H2391" s="26">
        <v>161</v>
      </c>
      <c r="I2391" s="26">
        <f>G2391+H2391</f>
        <v>427</v>
      </c>
      <c r="J2391" s="26">
        <f>SUM(F2391:H2391)</f>
        <v>427</v>
      </c>
      <c r="K2391" s="26">
        <f>E2391-J2391</f>
        <v>0</v>
      </c>
      <c r="L2391" s="27">
        <v>102961760000</v>
      </c>
      <c r="M2391" s="45">
        <v>28783.725</v>
      </c>
      <c r="N2391" s="27">
        <v>241128244</v>
      </c>
      <c r="O2391" s="27">
        <v>11825066</v>
      </c>
      <c r="P2391" s="37">
        <f>IF(I2391=0,0,H2391/I2391)</f>
        <v>0.3770491803278688</v>
      </c>
    </row>
    <row r="2392">
      <c r="A2392" s="24" t="str">
        <v>2025-12</v>
      </c>
      <c r="B2392" s="24" t="str">
        <v>비교 반영</v>
      </c>
      <c r="C2392" s="24" t="str">
        <v>수원시 장안구</v>
      </c>
      <c r="D2392" s="24" t="str">
        <v>오피스텔 매매</v>
      </c>
      <c r="E2392" s="26">
        <v>4</v>
      </c>
      <c r="F2392" s="26">
        <v>4</v>
      </c>
      <c r="G2392" s="26">
        <v>0</v>
      </c>
      <c r="H2392" s="26">
        <v>0</v>
      </c>
      <c r="I2392" s="26">
        <f>G2392+H2392</f>
        <v>0</v>
      </c>
      <c r="J2392" s="26">
        <f>SUM(F2392:H2392)</f>
        <v>4</v>
      </c>
      <c r="K2392" s="26">
        <f>E2392-J2392</f>
        <v>0</v>
      </c>
      <c r="L2392" s="27">
        <v>1803000000</v>
      </c>
      <c r="M2392" s="45">
        <v>282.277</v>
      </c>
      <c r="N2392" s="27">
        <v>450750000</v>
      </c>
      <c r="O2392" s="27">
        <v>21115182</v>
      </c>
      <c r="P2392" s="37">
        <f>IF(I2392=0,0,H2392/I2392)</f>
        <v>0</v>
      </c>
    </row>
    <row r="2393">
      <c r="A2393" s="24" t="str">
        <v>2025-12</v>
      </c>
      <c r="B2393" s="24" t="str">
        <v>비교 반영</v>
      </c>
      <c r="C2393" s="24" t="str">
        <v>수원시 장안구</v>
      </c>
      <c r="D2393" s="24" t="str">
        <v>오피스텔 전월세</v>
      </c>
      <c r="E2393" s="26">
        <v>55</v>
      </c>
      <c r="F2393" s="26">
        <v>0</v>
      </c>
      <c r="G2393" s="26">
        <v>31</v>
      </c>
      <c r="H2393" s="26">
        <v>24</v>
      </c>
      <c r="I2393" s="26">
        <f>G2393+H2393</f>
        <v>55</v>
      </c>
      <c r="J2393" s="26">
        <f>SUM(F2393:H2393)</f>
        <v>55</v>
      </c>
      <c r="K2393" s="26">
        <f>E2393-J2393</f>
        <v>0</v>
      </c>
      <c r="L2393" s="27">
        <v>10741740000</v>
      </c>
      <c r="M2393" s="45">
        <v>3308.05</v>
      </c>
      <c r="N2393" s="27">
        <v>195304364</v>
      </c>
      <c r="O2393" s="27">
        <v>10734385</v>
      </c>
      <c r="P2393" s="37">
        <f>IF(I2393=0,0,H2393/I2393)</f>
        <v>0.43636363636363634</v>
      </c>
    </row>
    <row r="2394">
      <c r="A2394" s="24" t="str">
        <v>2025-12</v>
      </c>
      <c r="B2394" s="24" t="str">
        <v>비교 반영</v>
      </c>
      <c r="C2394" s="24" t="str">
        <v>수원시 장안구</v>
      </c>
      <c r="D2394" s="24" t="str">
        <v>토지</v>
      </c>
      <c r="E2394" s="26">
        <v>42</v>
      </c>
      <c r="F2394" s="26">
        <v>42</v>
      </c>
      <c r="G2394" s="26">
        <v>0</v>
      </c>
      <c r="H2394" s="26">
        <v>0</v>
      </c>
      <c r="I2394" s="26">
        <f>G2394+H2394</f>
        <v>0</v>
      </c>
      <c r="J2394" s="26">
        <f>SUM(F2394:H2394)</f>
        <v>42</v>
      </c>
      <c r="K2394" s="26">
        <f>E2394-J2394</f>
        <v>0</v>
      </c>
      <c r="L2394" s="27">
        <v>1823960000</v>
      </c>
      <c r="M2394" s="45">
        <v>17013.4</v>
      </c>
      <c r="N2394" s="27">
        <v>43427619</v>
      </c>
      <c r="O2394" s="27">
        <v>354404</v>
      </c>
      <c r="P2394" s="37">
        <f>IF(I2394=0,0,H2394/I2394)</f>
        <v>0</v>
      </c>
    </row>
    <row r="2395">
      <c r="A2395" s="24" t="str">
        <v>2025-12</v>
      </c>
      <c r="B2395" s="24" t="str">
        <v>비교 반영</v>
      </c>
      <c r="C2395" s="24" t="str">
        <v>수원시 팔달구</v>
      </c>
      <c r="D2395" s="24" t="str">
        <v>공장창고</v>
      </c>
      <c r="E2395" s="26">
        <v>1</v>
      </c>
      <c r="F2395" s="26">
        <v>1</v>
      </c>
      <c r="G2395" s="26">
        <v>0</v>
      </c>
      <c r="H2395" s="26">
        <v>0</v>
      </c>
      <c r="I2395" s="26">
        <f>G2395+H2395</f>
        <v>0</v>
      </c>
      <c r="J2395" s="26">
        <f>SUM(F2395:H2395)</f>
        <v>1</v>
      </c>
      <c r="K2395" s="26">
        <f>E2395-J2395</f>
        <v>0</v>
      </c>
      <c r="L2395" s="27">
        <v>3312000000</v>
      </c>
      <c r="M2395" s="45">
        <v>138.9</v>
      </c>
      <c r="N2395" s="27">
        <v>3312000000</v>
      </c>
      <c r="O2395" s="27">
        <v>78824765</v>
      </c>
      <c r="P2395" s="37">
        <f>IF(I2395=0,0,H2395/I2395)</f>
        <v>0</v>
      </c>
    </row>
    <row r="2396">
      <c r="A2396" s="24" t="str">
        <v>2025-12</v>
      </c>
      <c r="B2396" s="24" t="str">
        <v>비교 반영</v>
      </c>
      <c r="C2396" s="24" t="str">
        <v>수원시 팔달구</v>
      </c>
      <c r="D2396" s="24" t="str">
        <v>다가구 매매</v>
      </c>
      <c r="E2396" s="26">
        <v>6</v>
      </c>
      <c r="F2396" s="26">
        <v>6</v>
      </c>
      <c r="G2396" s="26">
        <v>0</v>
      </c>
      <c r="H2396" s="26">
        <v>0</v>
      </c>
      <c r="I2396" s="26">
        <f>G2396+H2396</f>
        <v>0</v>
      </c>
      <c r="J2396" s="26">
        <f>SUM(F2396:H2396)</f>
        <v>6</v>
      </c>
      <c r="K2396" s="26">
        <f>E2396-J2396</f>
        <v>0</v>
      </c>
      <c r="L2396" s="27">
        <v>2677000000</v>
      </c>
      <c r="M2396" s="45">
        <v>1167.17</v>
      </c>
      <c r="N2396" s="27">
        <v>446166667</v>
      </c>
      <c r="O2396" s="27">
        <v>7582089</v>
      </c>
      <c r="P2396" s="37">
        <f>IF(I2396=0,0,H2396/I2396)</f>
        <v>0</v>
      </c>
    </row>
    <row r="2397">
      <c r="A2397" s="24" t="str">
        <v>2025-12</v>
      </c>
      <c r="B2397" s="24" t="str">
        <v>비교 반영</v>
      </c>
      <c r="C2397" s="24" t="str">
        <v>수원시 팔달구</v>
      </c>
      <c r="D2397" s="24" t="str">
        <v>다가구 전월세</v>
      </c>
      <c r="E2397" s="26">
        <v>261</v>
      </c>
      <c r="F2397" s="26">
        <v>0</v>
      </c>
      <c r="G2397" s="26">
        <v>56</v>
      </c>
      <c r="H2397" s="26">
        <v>205</v>
      </c>
      <c r="I2397" s="26">
        <f>G2397+H2397</f>
        <v>261</v>
      </c>
      <c r="J2397" s="26">
        <f>SUM(F2397:H2397)</f>
        <v>261</v>
      </c>
      <c r="K2397" s="26">
        <f>E2397-J2397</f>
        <v>0</v>
      </c>
      <c r="L2397" s="27">
        <v>7747560000</v>
      </c>
      <c r="M2397" s="45">
        <v>9993.982</v>
      </c>
      <c r="N2397" s="27">
        <v>29684138</v>
      </c>
      <c r="O2397" s="27">
        <v>2562719</v>
      </c>
      <c r="P2397" s="37">
        <f>IF(I2397=0,0,H2397/I2397)</f>
        <v>0.7854406130268199</v>
      </c>
    </row>
    <row r="2398">
      <c r="A2398" s="24" t="str">
        <v>2025-12</v>
      </c>
      <c r="B2398" s="24" t="str">
        <v>비교 반영</v>
      </c>
      <c r="C2398" s="24" t="str">
        <v>수원시 팔달구</v>
      </c>
      <c r="D2398" s="24" t="str">
        <v>다세대 매매</v>
      </c>
      <c r="E2398" s="26">
        <v>44</v>
      </c>
      <c r="F2398" s="26">
        <v>44</v>
      </c>
      <c r="G2398" s="26">
        <v>0</v>
      </c>
      <c r="H2398" s="26">
        <v>0</v>
      </c>
      <c r="I2398" s="26">
        <f>G2398+H2398</f>
        <v>0</v>
      </c>
      <c r="J2398" s="26">
        <f>SUM(F2398:H2398)</f>
        <v>44</v>
      </c>
      <c r="K2398" s="26">
        <f>E2398-J2398</f>
        <v>0</v>
      </c>
      <c r="L2398" s="27">
        <v>9770700000</v>
      </c>
      <c r="M2398" s="45">
        <v>2066.645</v>
      </c>
      <c r="N2398" s="27">
        <v>222061364</v>
      </c>
      <c r="O2398" s="27">
        <v>15629116</v>
      </c>
      <c r="P2398" s="37">
        <f>IF(I2398=0,0,H2398/I2398)</f>
        <v>0</v>
      </c>
    </row>
    <row r="2399">
      <c r="A2399" s="24" t="str">
        <v>2025-12</v>
      </c>
      <c r="B2399" s="24" t="str">
        <v>비교 반영</v>
      </c>
      <c r="C2399" s="24" t="str">
        <v>수원시 팔달구</v>
      </c>
      <c r="D2399" s="24" t="str">
        <v>다세대 전월세</v>
      </c>
      <c r="E2399" s="26">
        <v>239</v>
      </c>
      <c r="F2399" s="26">
        <v>0</v>
      </c>
      <c r="G2399" s="26">
        <v>59</v>
      </c>
      <c r="H2399" s="26">
        <v>180</v>
      </c>
      <c r="I2399" s="26">
        <f>G2399+H2399</f>
        <v>239</v>
      </c>
      <c r="J2399" s="26">
        <f>SUM(F2399:H2399)</f>
        <v>239</v>
      </c>
      <c r="K2399" s="26">
        <f>E2399-J2399</f>
        <v>0</v>
      </c>
      <c r="L2399" s="27">
        <v>13412010000</v>
      </c>
      <c r="M2399" s="45">
        <v>7435.188</v>
      </c>
      <c r="N2399" s="27">
        <v>56117197</v>
      </c>
      <c r="O2399" s="27">
        <v>5963161</v>
      </c>
      <c r="P2399" s="37">
        <f>IF(I2399=0,0,H2399/I2399)</f>
        <v>0.7531380753138075</v>
      </c>
    </row>
    <row r="2400">
      <c r="A2400" s="24" t="str">
        <v>2025-12</v>
      </c>
      <c r="B2400" s="24" t="str">
        <v>비교 반영</v>
      </c>
      <c r="C2400" s="24" t="str">
        <v>수원시 팔달구</v>
      </c>
      <c r="D2400" s="24" t="str">
        <v>분양권</v>
      </c>
      <c r="E2400" s="26">
        <v>22</v>
      </c>
      <c r="F2400" s="26">
        <v>22</v>
      </c>
      <c r="G2400" s="26">
        <v>0</v>
      </c>
      <c r="H2400" s="26">
        <v>0</v>
      </c>
      <c r="I2400" s="26">
        <f>G2400+H2400</f>
        <v>0</v>
      </c>
      <c r="J2400" s="26">
        <f>SUM(F2400:H2400)</f>
        <v>22</v>
      </c>
      <c r="K2400" s="26">
        <f>E2400-J2400</f>
        <v>0</v>
      </c>
      <c r="L2400" s="27">
        <v>12644990000</v>
      </c>
      <c r="M2400" s="45">
        <v>1583.255</v>
      </c>
      <c r="N2400" s="27">
        <v>574772273</v>
      </c>
      <c r="O2400" s="27">
        <v>26402328</v>
      </c>
      <c r="P2400" s="37">
        <f>IF(I2400=0,0,H2400/I2400)</f>
        <v>0</v>
      </c>
    </row>
    <row r="2401">
      <c r="A2401" s="24" t="str">
        <v>2025-12</v>
      </c>
      <c r="B2401" s="24" t="str">
        <v>비교 반영</v>
      </c>
      <c r="C2401" s="24" t="str">
        <v>수원시 팔달구</v>
      </c>
      <c r="D2401" s="24" t="str">
        <v>상가</v>
      </c>
      <c r="E2401" s="26">
        <v>41</v>
      </c>
      <c r="F2401" s="26">
        <v>41</v>
      </c>
      <c r="G2401" s="26">
        <v>0</v>
      </c>
      <c r="H2401" s="26">
        <v>0</v>
      </c>
      <c r="I2401" s="26">
        <f>G2401+H2401</f>
        <v>0</v>
      </c>
      <c r="J2401" s="26">
        <f>SUM(F2401:H2401)</f>
        <v>41</v>
      </c>
      <c r="K2401" s="26">
        <f>E2401-J2401</f>
        <v>0</v>
      </c>
      <c r="L2401" s="27">
        <v>30663990000</v>
      </c>
      <c r="M2401" s="45">
        <v>8185.67</v>
      </c>
      <c r="N2401" s="27">
        <v>747902195</v>
      </c>
      <c r="O2401" s="27">
        <v>12383660</v>
      </c>
      <c r="P2401" s="37">
        <f>IF(I2401=0,0,H2401/I2401)</f>
        <v>0</v>
      </c>
    </row>
    <row r="2402">
      <c r="A2402" s="24" t="str">
        <v>2025-12</v>
      </c>
      <c r="B2402" s="24" t="str">
        <v>비교 반영</v>
      </c>
      <c r="C2402" s="24" t="str">
        <v>수원시 팔달구</v>
      </c>
      <c r="D2402" s="24" t="str">
        <v>아파트 매매</v>
      </c>
      <c r="E2402" s="26">
        <v>163</v>
      </c>
      <c r="F2402" s="26">
        <v>163</v>
      </c>
      <c r="G2402" s="26">
        <v>0</v>
      </c>
      <c r="H2402" s="26">
        <v>0</v>
      </c>
      <c r="I2402" s="26">
        <f>G2402+H2402</f>
        <v>0</v>
      </c>
      <c r="J2402" s="26">
        <f>SUM(F2402:H2402)</f>
        <v>163</v>
      </c>
      <c r="K2402" s="26">
        <f>E2402-J2402</f>
        <v>0</v>
      </c>
      <c r="L2402" s="27">
        <v>102491500000</v>
      </c>
      <c r="M2402" s="45">
        <v>11648.19</v>
      </c>
      <c r="N2402" s="27">
        <v>628782209</v>
      </c>
      <c r="O2402" s="27">
        <v>29087340</v>
      </c>
      <c r="P2402" s="37">
        <f>IF(I2402=0,0,H2402/I2402)</f>
        <v>0</v>
      </c>
    </row>
    <row r="2403">
      <c r="A2403" s="24" t="str">
        <v>2025-12</v>
      </c>
      <c r="B2403" s="24" t="str">
        <v>비교 반영</v>
      </c>
      <c r="C2403" s="24" t="str">
        <v>수원시 팔달구</v>
      </c>
      <c r="D2403" s="24" t="str">
        <v>아파트 전월세</v>
      </c>
      <c r="E2403" s="26">
        <v>383</v>
      </c>
      <c r="F2403" s="26">
        <v>0</v>
      </c>
      <c r="G2403" s="26">
        <v>218</v>
      </c>
      <c r="H2403" s="26">
        <v>165</v>
      </c>
      <c r="I2403" s="26">
        <f>G2403+H2403</f>
        <v>383</v>
      </c>
      <c r="J2403" s="26">
        <f>SUM(F2403:H2403)</f>
        <v>383</v>
      </c>
      <c r="K2403" s="26">
        <f>E2403-J2403</f>
        <v>0</v>
      </c>
      <c r="L2403" s="27">
        <v>82398170000</v>
      </c>
      <c r="M2403" s="45">
        <v>22630.402</v>
      </c>
      <c r="N2403" s="27">
        <v>215138825</v>
      </c>
      <c r="O2403" s="27">
        <v>12036491</v>
      </c>
      <c r="P2403" s="37">
        <f>IF(I2403=0,0,H2403/I2403)</f>
        <v>0.4308093994778068</v>
      </c>
    </row>
    <row r="2404">
      <c r="A2404" s="24" t="str">
        <v>2025-12</v>
      </c>
      <c r="B2404" s="24" t="str">
        <v>비교 반영</v>
      </c>
      <c r="C2404" s="24" t="str">
        <v>수원시 팔달구</v>
      </c>
      <c r="D2404" s="24" t="str">
        <v>오피스텔 매매</v>
      </c>
      <c r="E2404" s="26">
        <v>26</v>
      </c>
      <c r="F2404" s="26">
        <v>26</v>
      </c>
      <c r="G2404" s="26">
        <v>0</v>
      </c>
      <c r="H2404" s="26">
        <v>0</v>
      </c>
      <c r="I2404" s="26">
        <f>G2404+H2404</f>
        <v>0</v>
      </c>
      <c r="J2404" s="26">
        <f>SUM(F2404:H2404)</f>
        <v>26</v>
      </c>
      <c r="K2404" s="26">
        <f>E2404-J2404</f>
        <v>0</v>
      </c>
      <c r="L2404" s="27">
        <v>2453000000</v>
      </c>
      <c r="M2404" s="45">
        <v>965.568</v>
      </c>
      <c r="N2404" s="27">
        <v>94346154</v>
      </c>
      <c r="O2404" s="27">
        <v>8398259</v>
      </c>
      <c r="P2404" s="37">
        <f>IF(I2404=0,0,H2404/I2404)</f>
        <v>0</v>
      </c>
    </row>
    <row r="2405">
      <c r="A2405" s="24" t="str">
        <v>2025-12</v>
      </c>
      <c r="B2405" s="24" t="str">
        <v>비교 반영</v>
      </c>
      <c r="C2405" s="24" t="str">
        <v>수원시 팔달구</v>
      </c>
      <c r="D2405" s="24" t="str">
        <v>오피스텔 전월세</v>
      </c>
      <c r="E2405" s="26">
        <v>160</v>
      </c>
      <c r="F2405" s="26">
        <v>0</v>
      </c>
      <c r="G2405" s="26">
        <v>33</v>
      </c>
      <c r="H2405" s="26">
        <v>127</v>
      </c>
      <c r="I2405" s="26">
        <f>G2405+H2405</f>
        <v>160</v>
      </c>
      <c r="J2405" s="26">
        <f>SUM(F2405:H2405)</f>
        <v>160</v>
      </c>
      <c r="K2405" s="26">
        <f>E2405-J2405</f>
        <v>0</v>
      </c>
      <c r="L2405" s="27">
        <v>8496150000</v>
      </c>
      <c r="M2405" s="45">
        <v>6818.36</v>
      </c>
      <c r="N2405" s="27">
        <v>53100938</v>
      </c>
      <c r="O2405" s="27">
        <v>4119238</v>
      </c>
      <c r="P2405" s="37">
        <f>IF(I2405=0,0,H2405/I2405)</f>
        <v>0.79375</v>
      </c>
    </row>
    <row r="2406">
      <c r="A2406" s="24" t="str">
        <v>2025-12</v>
      </c>
      <c r="B2406" s="24" t="str">
        <v>비교 반영</v>
      </c>
      <c r="C2406" s="24" t="str">
        <v>수원시 팔달구</v>
      </c>
      <c r="D2406" s="24" t="str">
        <v>토지</v>
      </c>
      <c r="E2406" s="26">
        <v>8</v>
      </c>
      <c r="F2406" s="26">
        <v>8</v>
      </c>
      <c r="G2406" s="26">
        <v>0</v>
      </c>
      <c r="H2406" s="26">
        <v>0</v>
      </c>
      <c r="I2406" s="26">
        <f>G2406+H2406</f>
        <v>0</v>
      </c>
      <c r="J2406" s="26">
        <f>SUM(F2406:H2406)</f>
        <v>8</v>
      </c>
      <c r="K2406" s="26">
        <f>E2406-J2406</f>
        <v>0</v>
      </c>
      <c r="L2406" s="27">
        <v>10189700000</v>
      </c>
      <c r="M2406" s="45">
        <v>1746.8</v>
      </c>
      <c r="N2406" s="27">
        <v>1273712500</v>
      </c>
      <c r="O2406" s="27">
        <v>19283809</v>
      </c>
      <c r="P2406" s="37">
        <f>IF(I2406=0,0,H2406/I2406)</f>
        <v>0</v>
      </c>
    </row>
    <row r="2407">
      <c r="A2407" s="24" t="str">
        <v>2025-12</v>
      </c>
      <c r="B2407" s="24" t="str">
        <v>비교 반영</v>
      </c>
      <c r="C2407" s="24" t="str">
        <v>시흥시</v>
      </c>
      <c r="D2407" s="24" t="str">
        <v>공장창고</v>
      </c>
      <c r="E2407" s="26">
        <v>30</v>
      </c>
      <c r="F2407" s="26">
        <v>30</v>
      </c>
      <c r="G2407" s="26">
        <v>0</v>
      </c>
      <c r="H2407" s="26">
        <v>0</v>
      </c>
      <c r="I2407" s="26">
        <f>G2407+H2407</f>
        <v>0</v>
      </c>
      <c r="J2407" s="26">
        <f>SUM(F2407:H2407)</f>
        <v>30</v>
      </c>
      <c r="K2407" s="26">
        <f>E2407-J2407</f>
        <v>0</v>
      </c>
      <c r="L2407" s="27">
        <v>18746030000</v>
      </c>
      <c r="M2407" s="45">
        <v>6530.76</v>
      </c>
      <c r="N2407" s="27">
        <v>624867667</v>
      </c>
      <c r="O2407" s="27">
        <v>9488994</v>
      </c>
      <c r="P2407" s="37">
        <f>IF(I2407=0,0,H2407/I2407)</f>
        <v>0</v>
      </c>
    </row>
    <row r="2408">
      <c r="A2408" s="24" t="str">
        <v>2025-12</v>
      </c>
      <c r="B2408" s="24" t="str">
        <v>비교 반영</v>
      </c>
      <c r="C2408" s="24" t="str">
        <v>시흥시</v>
      </c>
      <c r="D2408" s="24" t="str">
        <v>다가구 매매</v>
      </c>
      <c r="E2408" s="26">
        <v>6</v>
      </c>
      <c r="F2408" s="26">
        <v>6</v>
      </c>
      <c r="G2408" s="26">
        <v>0</v>
      </c>
      <c r="H2408" s="26">
        <v>0</v>
      </c>
      <c r="I2408" s="26">
        <f>G2408+H2408</f>
        <v>0</v>
      </c>
      <c r="J2408" s="26">
        <f>SUM(F2408:H2408)</f>
        <v>6</v>
      </c>
      <c r="K2408" s="26">
        <f>E2408-J2408</f>
        <v>0</v>
      </c>
      <c r="L2408" s="27">
        <v>3870000000</v>
      </c>
      <c r="M2408" s="45">
        <v>2114.03</v>
      </c>
      <c r="N2408" s="27">
        <v>645000000</v>
      </c>
      <c r="O2408" s="27">
        <v>6051659</v>
      </c>
      <c r="P2408" s="37">
        <f>IF(I2408=0,0,H2408/I2408)</f>
        <v>0</v>
      </c>
    </row>
    <row r="2409">
      <c r="A2409" s="24" t="str">
        <v>2025-12</v>
      </c>
      <c r="B2409" s="24" t="str">
        <v>비교 반영</v>
      </c>
      <c r="C2409" s="24" t="str">
        <v>시흥시</v>
      </c>
      <c r="D2409" s="24" t="str">
        <v>다가구 전월세</v>
      </c>
      <c r="E2409" s="26">
        <v>161</v>
      </c>
      <c r="F2409" s="26">
        <v>0</v>
      </c>
      <c r="G2409" s="26">
        <v>27</v>
      </c>
      <c r="H2409" s="26">
        <v>134</v>
      </c>
      <c r="I2409" s="26">
        <f>G2409+H2409</f>
        <v>161</v>
      </c>
      <c r="J2409" s="26">
        <f>SUM(F2409:H2409)</f>
        <v>161</v>
      </c>
      <c r="K2409" s="26">
        <f>E2409-J2409</f>
        <v>0</v>
      </c>
      <c r="L2409" s="27">
        <v>3694700000</v>
      </c>
      <c r="M2409" s="45">
        <v>6916.681</v>
      </c>
      <c r="N2409" s="27">
        <v>22948447</v>
      </c>
      <c r="O2409" s="27">
        <v>1765859</v>
      </c>
      <c r="P2409" s="37">
        <f>IF(I2409=0,0,H2409/I2409)</f>
        <v>0.8322981366459627</v>
      </c>
    </row>
    <row r="2410">
      <c r="A2410" s="24" t="str">
        <v>2025-12</v>
      </c>
      <c r="B2410" s="24" t="str">
        <v>비교 반영</v>
      </c>
      <c r="C2410" s="24" t="str">
        <v>시흥시</v>
      </c>
      <c r="D2410" s="24" t="str">
        <v>다세대 매매</v>
      </c>
      <c r="E2410" s="26">
        <v>77</v>
      </c>
      <c r="F2410" s="26">
        <v>77</v>
      </c>
      <c r="G2410" s="26">
        <v>0</v>
      </c>
      <c r="H2410" s="26">
        <v>0</v>
      </c>
      <c r="I2410" s="26">
        <f>G2410+H2410</f>
        <v>0</v>
      </c>
      <c r="J2410" s="26">
        <f>SUM(F2410:H2410)</f>
        <v>77</v>
      </c>
      <c r="K2410" s="26">
        <f>E2410-J2410</f>
        <v>0</v>
      </c>
      <c r="L2410" s="27">
        <v>8769000000</v>
      </c>
      <c r="M2410" s="45">
        <v>3358.138</v>
      </c>
      <c r="N2410" s="27">
        <v>113883117</v>
      </c>
      <c r="O2410" s="27">
        <v>8632292</v>
      </c>
      <c r="P2410" s="37">
        <f>IF(I2410=0,0,H2410/I2410)</f>
        <v>0</v>
      </c>
    </row>
    <row r="2411">
      <c r="A2411" s="24" t="str">
        <v>2025-12</v>
      </c>
      <c r="B2411" s="24" t="str">
        <v>비교 반영</v>
      </c>
      <c r="C2411" s="24" t="str">
        <v>시흥시</v>
      </c>
      <c r="D2411" s="24" t="str">
        <v>다세대 전월세</v>
      </c>
      <c r="E2411" s="26">
        <v>169</v>
      </c>
      <c r="F2411" s="26">
        <v>0</v>
      </c>
      <c r="G2411" s="26">
        <v>50</v>
      </c>
      <c r="H2411" s="26">
        <v>119</v>
      </c>
      <c r="I2411" s="26">
        <f>G2411+H2411</f>
        <v>169</v>
      </c>
      <c r="J2411" s="26">
        <f>SUM(F2411:H2411)</f>
        <v>169</v>
      </c>
      <c r="K2411" s="26">
        <f>E2411-J2411</f>
        <v>0</v>
      </c>
      <c r="L2411" s="27">
        <v>5803230000</v>
      </c>
      <c r="M2411" s="45">
        <v>6263.819</v>
      </c>
      <c r="N2411" s="27">
        <v>34338639</v>
      </c>
      <c r="O2411" s="27">
        <v>3062705</v>
      </c>
      <c r="P2411" s="37">
        <f>IF(I2411=0,0,H2411/I2411)</f>
        <v>0.7041420118343196</v>
      </c>
    </row>
    <row r="2412">
      <c r="A2412" s="24" t="str">
        <v>2025-12</v>
      </c>
      <c r="B2412" s="24" t="str">
        <v>비교 반영</v>
      </c>
      <c r="C2412" s="24" t="str">
        <v>시흥시</v>
      </c>
      <c r="D2412" s="24" t="str">
        <v>분양권</v>
      </c>
      <c r="E2412" s="26">
        <v>4</v>
      </c>
      <c r="F2412" s="26">
        <v>4</v>
      </c>
      <c r="G2412" s="26">
        <v>0</v>
      </c>
      <c r="H2412" s="26">
        <v>0</v>
      </c>
      <c r="I2412" s="26">
        <f>G2412+H2412</f>
        <v>0</v>
      </c>
      <c r="J2412" s="26">
        <f>SUM(F2412:H2412)</f>
        <v>4</v>
      </c>
      <c r="K2412" s="26">
        <f>E2412-J2412</f>
        <v>0</v>
      </c>
      <c r="L2412" s="27">
        <v>2890400000</v>
      </c>
      <c r="M2412" s="45">
        <v>366.517</v>
      </c>
      <c r="N2412" s="27">
        <v>722600000</v>
      </c>
      <c r="O2412" s="27">
        <v>26069844</v>
      </c>
      <c r="P2412" s="37">
        <f>IF(I2412=0,0,H2412/I2412)</f>
        <v>0</v>
      </c>
    </row>
    <row r="2413">
      <c r="A2413" s="24" t="str">
        <v>2025-12</v>
      </c>
      <c r="B2413" s="24" t="str">
        <v>비교 반영</v>
      </c>
      <c r="C2413" s="24" t="str">
        <v>시흥시</v>
      </c>
      <c r="D2413" s="24" t="str">
        <v>상가</v>
      </c>
      <c r="E2413" s="26">
        <v>53</v>
      </c>
      <c r="F2413" s="26">
        <v>53</v>
      </c>
      <c r="G2413" s="26">
        <v>0</v>
      </c>
      <c r="H2413" s="26">
        <v>0</v>
      </c>
      <c r="I2413" s="26">
        <f>G2413+H2413</f>
        <v>0</v>
      </c>
      <c r="J2413" s="26">
        <f>SUM(F2413:H2413)</f>
        <v>53</v>
      </c>
      <c r="K2413" s="26">
        <f>E2413-J2413</f>
        <v>0</v>
      </c>
      <c r="L2413" s="27">
        <v>17963630000</v>
      </c>
      <c r="M2413" s="45">
        <v>5289.03</v>
      </c>
      <c r="N2413" s="27">
        <v>338936415</v>
      </c>
      <c r="O2413" s="27">
        <v>11227748</v>
      </c>
      <c r="P2413" s="37">
        <f>IF(I2413=0,0,H2413/I2413)</f>
        <v>0</v>
      </c>
    </row>
    <row r="2414">
      <c r="A2414" s="24" t="str">
        <v>2025-12</v>
      </c>
      <c r="B2414" s="24" t="str">
        <v>비교 반영</v>
      </c>
      <c r="C2414" s="24" t="str">
        <v>시흥시</v>
      </c>
      <c r="D2414" s="24" t="str">
        <v>아파트 매매</v>
      </c>
      <c r="E2414" s="26">
        <v>423</v>
      </c>
      <c r="F2414" s="26">
        <v>423</v>
      </c>
      <c r="G2414" s="26">
        <v>0</v>
      </c>
      <c r="H2414" s="26">
        <v>0</v>
      </c>
      <c r="I2414" s="26">
        <f>G2414+H2414</f>
        <v>0</v>
      </c>
      <c r="J2414" s="26">
        <f>SUM(F2414:H2414)</f>
        <v>423</v>
      </c>
      <c r="K2414" s="26">
        <f>E2414-J2414</f>
        <v>0</v>
      </c>
      <c r="L2414" s="27">
        <v>176222800000</v>
      </c>
      <c r="M2414" s="45">
        <v>30324.431</v>
      </c>
      <c r="N2414" s="27">
        <v>416602364</v>
      </c>
      <c r="O2414" s="27">
        <v>19210738</v>
      </c>
      <c r="P2414" s="37">
        <f>IF(I2414=0,0,H2414/I2414)</f>
        <v>0</v>
      </c>
    </row>
    <row r="2415">
      <c r="A2415" s="24" t="str">
        <v>2025-12</v>
      </c>
      <c r="B2415" s="24" t="str">
        <v>비교 반영</v>
      </c>
      <c r="C2415" s="24" t="str">
        <v>시흥시</v>
      </c>
      <c r="D2415" s="24" t="str">
        <v>아파트 전월세</v>
      </c>
      <c r="E2415" s="26">
        <v>941</v>
      </c>
      <c r="F2415" s="26">
        <v>0</v>
      </c>
      <c r="G2415" s="26">
        <v>439</v>
      </c>
      <c r="H2415" s="26">
        <v>502</v>
      </c>
      <c r="I2415" s="26">
        <f>G2415+H2415</f>
        <v>941</v>
      </c>
      <c r="J2415" s="26">
        <f>SUM(F2415:H2415)</f>
        <v>941</v>
      </c>
      <c r="K2415" s="26">
        <f>E2415-J2415</f>
        <v>0</v>
      </c>
      <c r="L2415" s="27">
        <v>154584680000</v>
      </c>
      <c r="M2415" s="45">
        <v>63149.477</v>
      </c>
      <c r="N2415" s="27">
        <v>164277024</v>
      </c>
      <c r="O2415" s="27">
        <v>8092287</v>
      </c>
      <c r="P2415" s="37">
        <f>IF(I2415=0,0,H2415/I2415)</f>
        <v>0.5334750265674814</v>
      </c>
    </row>
    <row r="2416">
      <c r="A2416" s="24" t="str">
        <v>2025-12</v>
      </c>
      <c r="B2416" s="24" t="str">
        <v>비교 반영</v>
      </c>
      <c r="C2416" s="24" t="str">
        <v>시흥시</v>
      </c>
      <c r="D2416" s="24" t="str">
        <v>오피스텔 매매</v>
      </c>
      <c r="E2416" s="26">
        <v>31</v>
      </c>
      <c r="F2416" s="26">
        <v>31</v>
      </c>
      <c r="G2416" s="26">
        <v>0</v>
      </c>
      <c r="H2416" s="26">
        <v>0</v>
      </c>
      <c r="I2416" s="26">
        <f>G2416+H2416</f>
        <v>0</v>
      </c>
      <c r="J2416" s="26">
        <f>SUM(F2416:H2416)</f>
        <v>31</v>
      </c>
      <c r="K2416" s="26">
        <f>E2416-J2416</f>
        <v>0</v>
      </c>
      <c r="L2416" s="27">
        <v>3319630000</v>
      </c>
      <c r="M2416" s="45">
        <v>979.292</v>
      </c>
      <c r="N2416" s="27">
        <v>107084839</v>
      </c>
      <c r="O2416" s="27">
        <v>11206038</v>
      </c>
      <c r="P2416" s="37">
        <f>IF(I2416=0,0,H2416/I2416)</f>
        <v>0</v>
      </c>
    </row>
    <row r="2417">
      <c r="A2417" s="24" t="str">
        <v>2025-12</v>
      </c>
      <c r="B2417" s="24" t="str">
        <v>비교 반영</v>
      </c>
      <c r="C2417" s="24" t="str">
        <v>시흥시</v>
      </c>
      <c r="D2417" s="24" t="str">
        <v>오피스텔 전월세</v>
      </c>
      <c r="E2417" s="26">
        <v>386</v>
      </c>
      <c r="F2417" s="26">
        <v>0</v>
      </c>
      <c r="G2417" s="26">
        <v>102</v>
      </c>
      <c r="H2417" s="26">
        <v>284</v>
      </c>
      <c r="I2417" s="26">
        <f>G2417+H2417</f>
        <v>386</v>
      </c>
      <c r="J2417" s="26">
        <f>SUM(F2417:H2417)</f>
        <v>386</v>
      </c>
      <c r="K2417" s="26">
        <f>E2417-J2417</f>
        <v>0</v>
      </c>
      <c r="L2417" s="27">
        <v>17557690000</v>
      </c>
      <c r="M2417" s="45">
        <v>13136.14</v>
      </c>
      <c r="N2417" s="27">
        <v>45486244</v>
      </c>
      <c r="O2417" s="27">
        <v>4418493</v>
      </c>
      <c r="P2417" s="37">
        <f>IF(I2417=0,0,H2417/I2417)</f>
        <v>0.7357512953367875</v>
      </c>
    </row>
    <row r="2418">
      <c r="A2418" s="24" t="str">
        <v>2025-12</v>
      </c>
      <c r="B2418" s="24" t="str">
        <v>비교 반영</v>
      </c>
      <c r="C2418" s="24" t="str">
        <v>시흥시</v>
      </c>
      <c r="D2418" s="24" t="str">
        <v>토지</v>
      </c>
      <c r="E2418" s="26">
        <v>87</v>
      </c>
      <c r="F2418" s="26">
        <v>87</v>
      </c>
      <c r="G2418" s="26">
        <v>0</v>
      </c>
      <c r="H2418" s="26">
        <v>0</v>
      </c>
      <c r="I2418" s="26">
        <f>G2418+H2418</f>
        <v>0</v>
      </c>
      <c r="J2418" s="26">
        <f>SUM(F2418:H2418)</f>
        <v>87</v>
      </c>
      <c r="K2418" s="26">
        <f>E2418-J2418</f>
        <v>0</v>
      </c>
      <c r="L2418" s="27">
        <v>29702520000</v>
      </c>
      <c r="M2418" s="45">
        <v>64066.25</v>
      </c>
      <c r="N2418" s="27">
        <v>341408276</v>
      </c>
      <c r="O2418" s="27">
        <v>1532635</v>
      </c>
      <c r="P2418" s="37">
        <f>IF(I2418=0,0,H2418/I2418)</f>
        <v>0</v>
      </c>
    </row>
    <row r="2419">
      <c r="A2419" s="24" t="str">
        <v>2025-12</v>
      </c>
      <c r="B2419" s="24" t="str">
        <v>비교 반영</v>
      </c>
      <c r="C2419" s="24" t="str">
        <v>안산시 단원구</v>
      </c>
      <c r="D2419" s="24" t="str">
        <v>공장창고</v>
      </c>
      <c r="E2419" s="26">
        <v>10</v>
      </c>
      <c r="F2419" s="26">
        <v>10</v>
      </c>
      <c r="G2419" s="26">
        <v>0</v>
      </c>
      <c r="H2419" s="26">
        <v>0</v>
      </c>
      <c r="I2419" s="26">
        <f>G2419+H2419</f>
        <v>0</v>
      </c>
      <c r="J2419" s="26">
        <f>SUM(F2419:H2419)</f>
        <v>10</v>
      </c>
      <c r="K2419" s="26">
        <f>E2419-J2419</f>
        <v>0</v>
      </c>
      <c r="L2419" s="27">
        <v>24673590000</v>
      </c>
      <c r="M2419" s="45">
        <v>9704.23</v>
      </c>
      <c r="N2419" s="27">
        <v>2467359000</v>
      </c>
      <c r="O2419" s="27">
        <v>8405158</v>
      </c>
      <c r="P2419" s="37">
        <f>IF(I2419=0,0,H2419/I2419)</f>
        <v>0</v>
      </c>
    </row>
    <row r="2420">
      <c r="A2420" s="24" t="str">
        <v>2025-12</v>
      </c>
      <c r="B2420" s="24" t="str">
        <v>비교 반영</v>
      </c>
      <c r="C2420" s="24" t="str">
        <v>안산시 단원구</v>
      </c>
      <c r="D2420" s="24" t="str">
        <v>다가구 매매</v>
      </c>
      <c r="E2420" s="26">
        <v>2</v>
      </c>
      <c r="F2420" s="26">
        <v>2</v>
      </c>
      <c r="G2420" s="26">
        <v>0</v>
      </c>
      <c r="H2420" s="26">
        <v>0</v>
      </c>
      <c r="I2420" s="26">
        <f>G2420+H2420</f>
        <v>0</v>
      </c>
      <c r="J2420" s="26">
        <f>SUM(F2420:H2420)</f>
        <v>2</v>
      </c>
      <c r="K2420" s="26">
        <f>E2420-J2420</f>
        <v>0</v>
      </c>
      <c r="L2420" s="27">
        <v>1206000000</v>
      </c>
      <c r="M2420" s="45">
        <v>983.88</v>
      </c>
      <c r="N2420" s="27">
        <v>603000000</v>
      </c>
      <c r="O2420" s="27">
        <v>4052097</v>
      </c>
      <c r="P2420" s="37">
        <f>IF(I2420=0,0,H2420/I2420)</f>
        <v>0</v>
      </c>
    </row>
    <row r="2421">
      <c r="A2421" s="24" t="str">
        <v>2025-12</v>
      </c>
      <c r="B2421" s="24" t="str">
        <v>비교 반영</v>
      </c>
      <c r="C2421" s="24" t="str">
        <v>안산시 단원구</v>
      </c>
      <c r="D2421" s="24" t="str">
        <v>다가구 전월세</v>
      </c>
      <c r="E2421" s="26">
        <v>137</v>
      </c>
      <c r="F2421" s="26">
        <v>0</v>
      </c>
      <c r="G2421" s="26">
        <v>26</v>
      </c>
      <c r="H2421" s="26">
        <v>111</v>
      </c>
      <c r="I2421" s="26">
        <f>G2421+H2421</f>
        <v>137</v>
      </c>
      <c r="J2421" s="26">
        <f>SUM(F2421:H2421)</f>
        <v>137</v>
      </c>
      <c r="K2421" s="26">
        <f>E2421-J2421</f>
        <v>0</v>
      </c>
      <c r="L2421" s="27">
        <v>3806200000</v>
      </c>
      <c r="M2421" s="45">
        <v>6977.64</v>
      </c>
      <c r="N2421" s="27">
        <v>27782482</v>
      </c>
      <c r="O2421" s="27">
        <v>1803257</v>
      </c>
      <c r="P2421" s="37">
        <f>IF(I2421=0,0,H2421/I2421)</f>
        <v>0.8102189781021898</v>
      </c>
    </row>
    <row r="2422">
      <c r="A2422" s="24" t="str">
        <v>2025-12</v>
      </c>
      <c r="B2422" s="24" t="str">
        <v>비교 반영</v>
      </c>
      <c r="C2422" s="24" t="str">
        <v>안산시 단원구</v>
      </c>
      <c r="D2422" s="24" t="str">
        <v>다세대 매매</v>
      </c>
      <c r="E2422" s="26">
        <v>53</v>
      </c>
      <c r="F2422" s="26">
        <v>53</v>
      </c>
      <c r="G2422" s="26">
        <v>0</v>
      </c>
      <c r="H2422" s="26">
        <v>0</v>
      </c>
      <c r="I2422" s="26">
        <f>G2422+H2422</f>
        <v>0</v>
      </c>
      <c r="J2422" s="26">
        <f>SUM(F2422:H2422)</f>
        <v>53</v>
      </c>
      <c r="K2422" s="26">
        <f>E2422-J2422</f>
        <v>0</v>
      </c>
      <c r="L2422" s="27">
        <v>11019500000</v>
      </c>
      <c r="M2422" s="45">
        <v>2874.172</v>
      </c>
      <c r="N2422" s="27">
        <v>207915094</v>
      </c>
      <c r="O2422" s="27">
        <v>12674293</v>
      </c>
      <c r="P2422" s="37">
        <f>IF(I2422=0,0,H2422/I2422)</f>
        <v>0</v>
      </c>
    </row>
    <row r="2423">
      <c r="A2423" s="24" t="str">
        <v>2025-12</v>
      </c>
      <c r="B2423" s="24" t="str">
        <v>비교 반영</v>
      </c>
      <c r="C2423" s="24" t="str">
        <v>안산시 단원구</v>
      </c>
      <c r="D2423" s="24" t="str">
        <v>다세대 전월세</v>
      </c>
      <c r="E2423" s="26">
        <v>152</v>
      </c>
      <c r="F2423" s="26">
        <v>0</v>
      </c>
      <c r="G2423" s="26">
        <v>24</v>
      </c>
      <c r="H2423" s="26">
        <v>128</v>
      </c>
      <c r="I2423" s="26">
        <f>G2423+H2423</f>
        <v>152</v>
      </c>
      <c r="J2423" s="26">
        <f>SUM(F2423:H2423)</f>
        <v>152</v>
      </c>
      <c r="K2423" s="26">
        <f>E2423-J2423</f>
        <v>0</v>
      </c>
      <c r="L2423" s="27">
        <v>3277740000</v>
      </c>
      <c r="M2423" s="45">
        <v>5950.311</v>
      </c>
      <c r="N2423" s="27">
        <v>21564079</v>
      </c>
      <c r="O2423" s="27">
        <v>1820998</v>
      </c>
      <c r="P2423" s="37">
        <f>IF(I2423=0,0,H2423/I2423)</f>
        <v>0.8421052631578947</v>
      </c>
    </row>
    <row r="2424">
      <c r="A2424" s="24" t="str">
        <v>2025-12</v>
      </c>
      <c r="B2424" s="24" t="str">
        <v>비교 반영</v>
      </c>
      <c r="C2424" s="24" t="str">
        <v>안산시 단원구</v>
      </c>
      <c r="D2424" s="24" t="str">
        <v>분양권</v>
      </c>
      <c r="E2424" s="26">
        <v>2</v>
      </c>
      <c r="F2424" s="26">
        <v>2</v>
      </c>
      <c r="G2424" s="26">
        <v>0</v>
      </c>
      <c r="H2424" s="26">
        <v>0</v>
      </c>
      <c r="I2424" s="26">
        <f>G2424+H2424</f>
        <v>0</v>
      </c>
      <c r="J2424" s="26">
        <f>SUM(F2424:H2424)</f>
        <v>2</v>
      </c>
      <c r="K2424" s="26">
        <f>E2424-J2424</f>
        <v>0</v>
      </c>
      <c r="L2424" s="27">
        <v>1323400000</v>
      </c>
      <c r="M2424" s="45">
        <v>119.987</v>
      </c>
      <c r="N2424" s="27">
        <v>661700000</v>
      </c>
      <c r="O2424" s="27">
        <v>36461249</v>
      </c>
      <c r="P2424" s="37">
        <f>IF(I2424=0,0,H2424/I2424)</f>
        <v>0</v>
      </c>
    </row>
    <row r="2425">
      <c r="A2425" s="24" t="str">
        <v>2025-12</v>
      </c>
      <c r="B2425" s="24" t="str">
        <v>비교 반영</v>
      </c>
      <c r="C2425" s="24" t="str">
        <v>안산시 단원구</v>
      </c>
      <c r="D2425" s="24" t="str">
        <v>상가</v>
      </c>
      <c r="E2425" s="26">
        <v>35</v>
      </c>
      <c r="F2425" s="26">
        <v>35</v>
      </c>
      <c r="G2425" s="26">
        <v>0</v>
      </c>
      <c r="H2425" s="26">
        <v>0</v>
      </c>
      <c r="I2425" s="26">
        <f>G2425+H2425</f>
        <v>0</v>
      </c>
      <c r="J2425" s="26">
        <f>SUM(F2425:H2425)</f>
        <v>35</v>
      </c>
      <c r="K2425" s="26">
        <f>E2425-J2425</f>
        <v>0</v>
      </c>
      <c r="L2425" s="27">
        <v>4161750000</v>
      </c>
      <c r="M2425" s="45">
        <v>1451.19</v>
      </c>
      <c r="N2425" s="27">
        <v>118907143</v>
      </c>
      <c r="O2425" s="27">
        <v>9480392</v>
      </c>
      <c r="P2425" s="37">
        <f>IF(I2425=0,0,H2425/I2425)</f>
        <v>0</v>
      </c>
    </row>
    <row r="2426">
      <c r="A2426" s="24" t="str">
        <v>2025-12</v>
      </c>
      <c r="B2426" s="24" t="str">
        <v>비교 반영</v>
      </c>
      <c r="C2426" s="24" t="str">
        <v>안산시 단원구</v>
      </c>
      <c r="D2426" s="24" t="str">
        <v>아파트 매매</v>
      </c>
      <c r="E2426" s="26">
        <v>190</v>
      </c>
      <c r="F2426" s="26">
        <v>190</v>
      </c>
      <c r="G2426" s="26">
        <v>0</v>
      </c>
      <c r="H2426" s="26">
        <v>0</v>
      </c>
      <c r="I2426" s="26">
        <f>G2426+H2426</f>
        <v>0</v>
      </c>
      <c r="J2426" s="26">
        <f>SUM(F2426:H2426)</f>
        <v>190</v>
      </c>
      <c r="K2426" s="26">
        <f>E2426-J2426</f>
        <v>0</v>
      </c>
      <c r="L2426" s="27">
        <v>92023000000</v>
      </c>
      <c r="M2426" s="45">
        <v>12963.852</v>
      </c>
      <c r="N2426" s="27">
        <v>484331579</v>
      </c>
      <c r="O2426" s="27">
        <v>23465885</v>
      </c>
      <c r="P2426" s="37">
        <f>IF(I2426=0,0,H2426/I2426)</f>
        <v>0</v>
      </c>
    </row>
    <row r="2427">
      <c r="A2427" s="24" t="str">
        <v>2025-12</v>
      </c>
      <c r="B2427" s="24" t="str">
        <v>비교 반영</v>
      </c>
      <c r="C2427" s="24" t="str">
        <v>안산시 단원구</v>
      </c>
      <c r="D2427" s="24" t="str">
        <v>아파트 전월세</v>
      </c>
      <c r="E2427" s="26">
        <v>437</v>
      </c>
      <c r="F2427" s="26">
        <v>0</v>
      </c>
      <c r="G2427" s="26">
        <v>260</v>
      </c>
      <c r="H2427" s="26">
        <v>177</v>
      </c>
      <c r="I2427" s="26">
        <f>G2427+H2427</f>
        <v>437</v>
      </c>
      <c r="J2427" s="26">
        <f>SUM(F2427:H2427)</f>
        <v>437</v>
      </c>
      <c r="K2427" s="26">
        <f>E2427-J2427</f>
        <v>0</v>
      </c>
      <c r="L2427" s="27">
        <v>79128330000</v>
      </c>
      <c r="M2427" s="45">
        <v>27013.09</v>
      </c>
      <c r="N2427" s="27">
        <v>181071693</v>
      </c>
      <c r="O2427" s="27">
        <v>9683500</v>
      </c>
      <c r="P2427" s="37">
        <f>IF(I2427=0,0,H2427/I2427)</f>
        <v>0.40503432494279173</v>
      </c>
    </row>
    <row r="2428">
      <c r="A2428" s="24" t="str">
        <v>2025-12</v>
      </c>
      <c r="B2428" s="24" t="str">
        <v>비교 반영</v>
      </c>
      <c r="C2428" s="24" t="str">
        <v>안산시 단원구</v>
      </c>
      <c r="D2428" s="24" t="str">
        <v>오피스텔 매매</v>
      </c>
      <c r="E2428" s="26">
        <v>29</v>
      </c>
      <c r="F2428" s="26">
        <v>29</v>
      </c>
      <c r="G2428" s="26">
        <v>0</v>
      </c>
      <c r="H2428" s="26">
        <v>0</v>
      </c>
      <c r="I2428" s="26">
        <f>G2428+H2428</f>
        <v>0</v>
      </c>
      <c r="J2428" s="26">
        <f>SUM(F2428:H2428)</f>
        <v>29</v>
      </c>
      <c r="K2428" s="26">
        <f>E2428-J2428</f>
        <v>0</v>
      </c>
      <c r="L2428" s="27">
        <v>2854070000</v>
      </c>
      <c r="M2428" s="45">
        <v>728.062</v>
      </c>
      <c r="N2428" s="27">
        <v>98416207</v>
      </c>
      <c r="O2428" s="27">
        <v>12958981</v>
      </c>
      <c r="P2428" s="37">
        <f>IF(I2428=0,0,H2428/I2428)</f>
        <v>0</v>
      </c>
    </row>
    <row r="2429">
      <c r="A2429" s="24" t="str">
        <v>2025-12</v>
      </c>
      <c r="B2429" s="24" t="str">
        <v>비교 반영</v>
      </c>
      <c r="C2429" s="24" t="str">
        <v>안산시 단원구</v>
      </c>
      <c r="D2429" s="24" t="str">
        <v>오피스텔 전월세</v>
      </c>
      <c r="E2429" s="26">
        <v>361</v>
      </c>
      <c r="F2429" s="26">
        <v>0</v>
      </c>
      <c r="G2429" s="26">
        <v>51</v>
      </c>
      <c r="H2429" s="26">
        <v>310</v>
      </c>
      <c r="I2429" s="26">
        <f>G2429+H2429</f>
        <v>361</v>
      </c>
      <c r="J2429" s="26">
        <f>SUM(F2429:H2429)</f>
        <v>361</v>
      </c>
      <c r="K2429" s="26">
        <f>E2429-J2429</f>
        <v>0</v>
      </c>
      <c r="L2429" s="27">
        <v>8706250000</v>
      </c>
      <c r="M2429" s="45">
        <v>9831.82</v>
      </c>
      <c r="N2429" s="27">
        <v>24117036</v>
      </c>
      <c r="O2429" s="27">
        <v>2927331</v>
      </c>
      <c r="P2429" s="37">
        <f>IF(I2429=0,0,H2429/I2429)</f>
        <v>0.8587257617728532</v>
      </c>
    </row>
    <row r="2430">
      <c r="A2430" s="24" t="str">
        <v>2025-12</v>
      </c>
      <c r="B2430" s="24" t="str">
        <v>비교 반영</v>
      </c>
      <c r="C2430" s="24" t="str">
        <v>안산시 단원구</v>
      </c>
      <c r="D2430" s="24" t="str">
        <v>토지</v>
      </c>
      <c r="E2430" s="26">
        <v>89</v>
      </c>
      <c r="F2430" s="26">
        <v>89</v>
      </c>
      <c r="G2430" s="26">
        <v>0</v>
      </c>
      <c r="H2430" s="26">
        <v>0</v>
      </c>
      <c r="I2430" s="26">
        <f>G2430+H2430</f>
        <v>0</v>
      </c>
      <c r="J2430" s="26">
        <f>SUM(F2430:H2430)</f>
        <v>89</v>
      </c>
      <c r="K2430" s="26">
        <f>E2430-J2430</f>
        <v>0</v>
      </c>
      <c r="L2430" s="27">
        <v>10166270000</v>
      </c>
      <c r="M2430" s="45">
        <v>31898.23</v>
      </c>
      <c r="N2430" s="27">
        <v>114227753</v>
      </c>
      <c r="O2430" s="27">
        <v>1053585</v>
      </c>
      <c r="P2430" s="37">
        <f>IF(I2430=0,0,H2430/I2430)</f>
        <v>0</v>
      </c>
    </row>
    <row r="2431">
      <c r="A2431" s="24" t="str">
        <v>2025-12</v>
      </c>
      <c r="B2431" s="24" t="str">
        <v>비교 반영</v>
      </c>
      <c r="C2431" s="24" t="str">
        <v>안산시 상록구</v>
      </c>
      <c r="D2431" s="24" t="str">
        <v>공장창고</v>
      </c>
      <c r="E2431" s="26">
        <v>3</v>
      </c>
      <c r="F2431" s="26">
        <v>3</v>
      </c>
      <c r="G2431" s="26">
        <v>0</v>
      </c>
      <c r="H2431" s="26">
        <v>0</v>
      </c>
      <c r="I2431" s="26">
        <f>G2431+H2431</f>
        <v>0</v>
      </c>
      <c r="J2431" s="26">
        <f>SUM(F2431:H2431)</f>
        <v>3</v>
      </c>
      <c r="K2431" s="26">
        <f>E2431-J2431</f>
        <v>0</v>
      </c>
      <c r="L2431" s="27">
        <v>1246240000</v>
      </c>
      <c r="M2431" s="45">
        <v>488.48</v>
      </c>
      <c r="N2431" s="27">
        <v>415413333</v>
      </c>
      <c r="O2431" s="27">
        <v>8433921</v>
      </c>
      <c r="P2431" s="37">
        <f>IF(I2431=0,0,H2431/I2431)</f>
        <v>0</v>
      </c>
    </row>
    <row r="2432">
      <c r="A2432" s="24" t="str">
        <v>2025-12</v>
      </c>
      <c r="B2432" s="24" t="str">
        <v>비교 반영</v>
      </c>
      <c r="C2432" s="24" t="str">
        <v>안산시 상록구</v>
      </c>
      <c r="D2432" s="24" t="str">
        <v>다가구 매매</v>
      </c>
      <c r="E2432" s="26">
        <v>4</v>
      </c>
      <c r="F2432" s="26">
        <v>4</v>
      </c>
      <c r="G2432" s="26">
        <v>0</v>
      </c>
      <c r="H2432" s="26">
        <v>0</v>
      </c>
      <c r="I2432" s="26">
        <f>G2432+H2432</f>
        <v>0</v>
      </c>
      <c r="J2432" s="26">
        <f>SUM(F2432:H2432)</f>
        <v>4</v>
      </c>
      <c r="K2432" s="26">
        <f>E2432-J2432</f>
        <v>0</v>
      </c>
      <c r="L2432" s="27">
        <v>2875000000</v>
      </c>
      <c r="M2432" s="45">
        <v>1833.76</v>
      </c>
      <c r="N2432" s="27">
        <v>718750000</v>
      </c>
      <c r="O2432" s="27">
        <v>5182866</v>
      </c>
      <c r="P2432" s="37">
        <f>IF(I2432=0,0,H2432/I2432)</f>
        <v>0</v>
      </c>
    </row>
    <row r="2433">
      <c r="A2433" s="24" t="str">
        <v>2025-12</v>
      </c>
      <c r="B2433" s="24" t="str">
        <v>비교 반영</v>
      </c>
      <c r="C2433" s="24" t="str">
        <v>안산시 상록구</v>
      </c>
      <c r="D2433" s="24" t="str">
        <v>다가구 전월세</v>
      </c>
      <c r="E2433" s="26">
        <v>391</v>
      </c>
      <c r="F2433" s="26">
        <v>0</v>
      </c>
      <c r="G2433" s="26">
        <v>66</v>
      </c>
      <c r="H2433" s="26">
        <v>325</v>
      </c>
      <c r="I2433" s="26">
        <f>G2433+H2433</f>
        <v>391</v>
      </c>
      <c r="J2433" s="26">
        <f>SUM(F2433:H2433)</f>
        <v>391</v>
      </c>
      <c r="K2433" s="26">
        <f>E2433-J2433</f>
        <v>0</v>
      </c>
      <c r="L2433" s="27">
        <v>8754720000</v>
      </c>
      <c r="M2433" s="45">
        <v>16985.266</v>
      </c>
      <c r="N2433" s="27">
        <v>22390588</v>
      </c>
      <c r="O2433" s="27">
        <v>1703902</v>
      </c>
      <c r="P2433" s="37">
        <f>IF(I2433=0,0,H2433/I2433)</f>
        <v>0.8312020460358056</v>
      </c>
    </row>
    <row r="2434">
      <c r="A2434" s="24" t="str">
        <v>2025-12</v>
      </c>
      <c r="B2434" s="24" t="str">
        <v>비교 반영</v>
      </c>
      <c r="C2434" s="24" t="str">
        <v>안산시 상록구</v>
      </c>
      <c r="D2434" s="24" t="str">
        <v>다세대 매매</v>
      </c>
      <c r="E2434" s="26">
        <v>115</v>
      </c>
      <c r="F2434" s="26">
        <v>115</v>
      </c>
      <c r="G2434" s="26">
        <v>0</v>
      </c>
      <c r="H2434" s="26">
        <v>0</v>
      </c>
      <c r="I2434" s="26">
        <f>G2434+H2434</f>
        <v>0</v>
      </c>
      <c r="J2434" s="26">
        <f>SUM(F2434:H2434)</f>
        <v>115</v>
      </c>
      <c r="K2434" s="26">
        <f>E2434-J2434</f>
        <v>0</v>
      </c>
      <c r="L2434" s="27">
        <v>15515500000</v>
      </c>
      <c r="M2434" s="45">
        <v>6356.146</v>
      </c>
      <c r="N2434" s="27">
        <v>134917391</v>
      </c>
      <c r="O2434" s="27">
        <v>8069498</v>
      </c>
      <c r="P2434" s="37">
        <f>IF(I2434=0,0,H2434/I2434)</f>
        <v>0</v>
      </c>
    </row>
    <row r="2435">
      <c r="A2435" s="24" t="str">
        <v>2025-12</v>
      </c>
      <c r="B2435" s="24" t="str">
        <v>비교 반영</v>
      </c>
      <c r="C2435" s="24" t="str">
        <v>안산시 상록구</v>
      </c>
      <c r="D2435" s="24" t="str">
        <v>다세대 전월세</v>
      </c>
      <c r="E2435" s="26">
        <v>324</v>
      </c>
      <c r="F2435" s="26">
        <v>0</v>
      </c>
      <c r="G2435" s="26">
        <v>43</v>
      </c>
      <c r="H2435" s="26">
        <v>281</v>
      </c>
      <c r="I2435" s="26">
        <f>G2435+H2435</f>
        <v>324</v>
      </c>
      <c r="J2435" s="26">
        <f>SUM(F2435:H2435)</f>
        <v>324</v>
      </c>
      <c r="K2435" s="26">
        <f>E2435-J2435</f>
        <v>0</v>
      </c>
      <c r="L2435" s="27">
        <v>9774920000</v>
      </c>
      <c r="M2435" s="45">
        <v>12856.384</v>
      </c>
      <c r="N2435" s="27">
        <v>30169506</v>
      </c>
      <c r="O2435" s="27">
        <v>2513443</v>
      </c>
      <c r="P2435" s="37">
        <f>IF(I2435=0,0,H2435/I2435)</f>
        <v>0.8672839506172839</v>
      </c>
    </row>
    <row r="2436">
      <c r="A2436" s="24" t="str">
        <v>2025-12</v>
      </c>
      <c r="B2436" s="24" t="str">
        <v>비교 반영</v>
      </c>
      <c r="C2436" s="24" t="str">
        <v>안산시 상록구</v>
      </c>
      <c r="D2436" s="24" t="str">
        <v>분양권</v>
      </c>
      <c r="E2436" s="26">
        <v>2</v>
      </c>
      <c r="F2436" s="26">
        <v>2</v>
      </c>
      <c r="G2436" s="26">
        <v>0</v>
      </c>
      <c r="H2436" s="26">
        <v>0</v>
      </c>
      <c r="I2436" s="26">
        <f>G2436+H2436</f>
        <v>0</v>
      </c>
      <c r="J2436" s="26">
        <f>SUM(F2436:H2436)</f>
        <v>2</v>
      </c>
      <c r="K2436" s="26">
        <f>E2436-J2436</f>
        <v>0</v>
      </c>
      <c r="L2436" s="27">
        <v>933900000</v>
      </c>
      <c r="M2436" s="45">
        <v>149.954</v>
      </c>
      <c r="N2436" s="27">
        <v>466950000</v>
      </c>
      <c r="O2436" s="27">
        <v>20588131</v>
      </c>
      <c r="P2436" s="37">
        <f>IF(I2436=0,0,H2436/I2436)</f>
        <v>0</v>
      </c>
    </row>
    <row r="2437">
      <c r="A2437" s="24" t="str">
        <v>2025-12</v>
      </c>
      <c r="B2437" s="24" t="str">
        <v>비교 반영</v>
      </c>
      <c r="C2437" s="24" t="str">
        <v>안산시 상록구</v>
      </c>
      <c r="D2437" s="24" t="str">
        <v>상가</v>
      </c>
      <c r="E2437" s="26">
        <v>17</v>
      </c>
      <c r="F2437" s="26">
        <v>17</v>
      </c>
      <c r="G2437" s="26">
        <v>0</v>
      </c>
      <c r="H2437" s="26">
        <v>0</v>
      </c>
      <c r="I2437" s="26">
        <f>G2437+H2437</f>
        <v>0</v>
      </c>
      <c r="J2437" s="26">
        <f>SUM(F2437:H2437)</f>
        <v>17</v>
      </c>
      <c r="K2437" s="26">
        <f>E2437-J2437</f>
        <v>0</v>
      </c>
      <c r="L2437" s="27">
        <v>12006000000</v>
      </c>
      <c r="M2437" s="45">
        <v>3966.91</v>
      </c>
      <c r="N2437" s="27">
        <v>706235294</v>
      </c>
      <c r="O2437" s="27">
        <v>10005081</v>
      </c>
      <c r="P2437" s="37">
        <f>IF(I2437=0,0,H2437/I2437)</f>
        <v>0</v>
      </c>
    </row>
    <row r="2438">
      <c r="A2438" s="24" t="str">
        <v>2025-12</v>
      </c>
      <c r="B2438" s="24" t="str">
        <v>비교 반영</v>
      </c>
      <c r="C2438" s="24" t="str">
        <v>안산시 상록구</v>
      </c>
      <c r="D2438" s="24" t="str">
        <v>아파트 매매</v>
      </c>
      <c r="E2438" s="26">
        <v>158</v>
      </c>
      <c r="F2438" s="26">
        <v>158</v>
      </c>
      <c r="G2438" s="26">
        <v>0</v>
      </c>
      <c r="H2438" s="26">
        <v>0</v>
      </c>
      <c r="I2438" s="26">
        <f>G2438+H2438</f>
        <v>0</v>
      </c>
      <c r="J2438" s="26">
        <f>SUM(F2438:H2438)</f>
        <v>158</v>
      </c>
      <c r="K2438" s="26">
        <f>E2438-J2438</f>
        <v>0</v>
      </c>
      <c r="L2438" s="27">
        <v>62027500000</v>
      </c>
      <c r="M2438" s="45">
        <v>11994.066</v>
      </c>
      <c r="N2438" s="27">
        <v>392579114</v>
      </c>
      <c r="O2438" s="27">
        <v>17095918</v>
      </c>
      <c r="P2438" s="37">
        <f>IF(I2438=0,0,H2438/I2438)</f>
        <v>0</v>
      </c>
    </row>
    <row r="2439">
      <c r="A2439" s="24" t="str">
        <v>2025-12</v>
      </c>
      <c r="B2439" s="24" t="str">
        <v>비교 반영</v>
      </c>
      <c r="C2439" s="24" t="str">
        <v>안산시 상록구</v>
      </c>
      <c r="D2439" s="24" t="str">
        <v>아파트 전월세</v>
      </c>
      <c r="E2439" s="26">
        <v>247</v>
      </c>
      <c r="F2439" s="26">
        <v>0</v>
      </c>
      <c r="G2439" s="26">
        <v>154</v>
      </c>
      <c r="H2439" s="26">
        <v>93</v>
      </c>
      <c r="I2439" s="26">
        <f>G2439+H2439</f>
        <v>247</v>
      </c>
      <c r="J2439" s="26">
        <f>SUM(F2439:H2439)</f>
        <v>247</v>
      </c>
      <c r="K2439" s="26">
        <f>E2439-J2439</f>
        <v>0</v>
      </c>
      <c r="L2439" s="27">
        <v>40669360000</v>
      </c>
      <c r="M2439" s="45">
        <v>16936.181</v>
      </c>
      <c r="N2439" s="27">
        <v>164653279</v>
      </c>
      <c r="O2439" s="27">
        <v>7938281</v>
      </c>
      <c r="P2439" s="37">
        <f>IF(I2439=0,0,H2439/I2439)</f>
        <v>0.3765182186234818</v>
      </c>
    </row>
    <row r="2440">
      <c r="A2440" s="24" t="str">
        <v>2025-12</v>
      </c>
      <c r="B2440" s="24" t="str">
        <v>비교 반영</v>
      </c>
      <c r="C2440" s="24" t="str">
        <v>안산시 상록구</v>
      </c>
      <c r="D2440" s="24" t="str">
        <v>오피스텔 매매</v>
      </c>
      <c r="E2440" s="26">
        <v>10</v>
      </c>
      <c r="F2440" s="26">
        <v>10</v>
      </c>
      <c r="G2440" s="26">
        <v>0</v>
      </c>
      <c r="H2440" s="26">
        <v>0</v>
      </c>
      <c r="I2440" s="26">
        <f>G2440+H2440</f>
        <v>0</v>
      </c>
      <c r="J2440" s="26">
        <f>SUM(F2440:H2440)</f>
        <v>10</v>
      </c>
      <c r="K2440" s="26">
        <f>E2440-J2440</f>
        <v>0</v>
      </c>
      <c r="L2440" s="27">
        <v>1323500000</v>
      </c>
      <c r="M2440" s="45">
        <v>455.885</v>
      </c>
      <c r="N2440" s="27">
        <v>132350000</v>
      </c>
      <c r="O2440" s="27">
        <v>9597171</v>
      </c>
      <c r="P2440" s="37">
        <f>IF(I2440=0,0,H2440/I2440)</f>
        <v>0</v>
      </c>
    </row>
    <row r="2441">
      <c r="A2441" s="24" t="str">
        <v>2025-12</v>
      </c>
      <c r="B2441" s="24" t="str">
        <v>비교 반영</v>
      </c>
      <c r="C2441" s="24" t="str">
        <v>안산시 상록구</v>
      </c>
      <c r="D2441" s="24" t="str">
        <v>오피스텔 전월세</v>
      </c>
      <c r="E2441" s="26">
        <v>74</v>
      </c>
      <c r="F2441" s="26">
        <v>0</v>
      </c>
      <c r="G2441" s="26">
        <v>18</v>
      </c>
      <c r="H2441" s="26">
        <v>56</v>
      </c>
      <c r="I2441" s="26">
        <f>G2441+H2441</f>
        <v>74</v>
      </c>
      <c r="J2441" s="26">
        <f>SUM(F2441:H2441)</f>
        <v>74</v>
      </c>
      <c r="K2441" s="26">
        <f>E2441-J2441</f>
        <v>0</v>
      </c>
      <c r="L2441" s="27">
        <v>4527740000</v>
      </c>
      <c r="M2441" s="45">
        <v>2976.35</v>
      </c>
      <c r="N2441" s="27">
        <v>61185676</v>
      </c>
      <c r="O2441" s="27">
        <v>5028889</v>
      </c>
      <c r="P2441" s="37">
        <f>IF(I2441=0,0,H2441/I2441)</f>
        <v>0.7567567567567568</v>
      </c>
    </row>
    <row r="2442">
      <c r="A2442" s="24" t="str">
        <v>2025-12</v>
      </c>
      <c r="B2442" s="24" t="str">
        <v>비교 반영</v>
      </c>
      <c r="C2442" s="24" t="str">
        <v>안산시 상록구</v>
      </c>
      <c r="D2442" s="24" t="str">
        <v>토지</v>
      </c>
      <c r="E2442" s="26">
        <v>19</v>
      </c>
      <c r="F2442" s="26">
        <v>19</v>
      </c>
      <c r="G2442" s="26">
        <v>0</v>
      </c>
      <c r="H2442" s="26">
        <v>0</v>
      </c>
      <c r="I2442" s="26">
        <f>G2442+H2442</f>
        <v>0</v>
      </c>
      <c r="J2442" s="26">
        <f>SUM(F2442:H2442)</f>
        <v>19</v>
      </c>
      <c r="K2442" s="26">
        <f>E2442-J2442</f>
        <v>0</v>
      </c>
      <c r="L2442" s="27">
        <v>9336300000</v>
      </c>
      <c r="M2442" s="45">
        <v>15272.4</v>
      </c>
      <c r="N2442" s="27">
        <v>491384211</v>
      </c>
      <c r="O2442" s="27">
        <v>2020887</v>
      </c>
      <c r="P2442" s="37">
        <f>IF(I2442=0,0,H2442/I2442)</f>
        <v>0</v>
      </c>
    </row>
    <row r="2443">
      <c r="A2443" s="24" t="str">
        <v>2025-12</v>
      </c>
      <c r="B2443" s="24" t="str">
        <v>비교 반영</v>
      </c>
      <c r="C2443" s="24" t="str">
        <v>안성시</v>
      </c>
      <c r="D2443" s="24" t="str">
        <v>공장창고</v>
      </c>
      <c r="E2443" s="26">
        <v>4</v>
      </c>
      <c r="F2443" s="26">
        <v>4</v>
      </c>
      <c r="G2443" s="26">
        <v>0</v>
      </c>
      <c r="H2443" s="26">
        <v>0</v>
      </c>
      <c r="I2443" s="26">
        <f>G2443+H2443</f>
        <v>0</v>
      </c>
      <c r="J2443" s="26">
        <f>SUM(F2443:H2443)</f>
        <v>4</v>
      </c>
      <c r="K2443" s="26">
        <f>E2443-J2443</f>
        <v>0</v>
      </c>
      <c r="L2443" s="27">
        <v>4239000000</v>
      </c>
      <c r="M2443" s="45">
        <v>1811.48</v>
      </c>
      <c r="N2443" s="27">
        <v>1059750000</v>
      </c>
      <c r="O2443" s="27">
        <v>7735787</v>
      </c>
      <c r="P2443" s="37">
        <f>IF(I2443=0,0,H2443/I2443)</f>
        <v>0</v>
      </c>
    </row>
    <row r="2444">
      <c r="A2444" s="24" t="str">
        <v>2025-12</v>
      </c>
      <c r="B2444" s="24" t="str">
        <v>비교 반영</v>
      </c>
      <c r="C2444" s="24" t="str">
        <v>안성시</v>
      </c>
      <c r="D2444" s="24" t="str">
        <v>다가구 매매</v>
      </c>
      <c r="E2444" s="26">
        <v>10</v>
      </c>
      <c r="F2444" s="26">
        <v>10</v>
      </c>
      <c r="G2444" s="26">
        <v>0</v>
      </c>
      <c r="H2444" s="26">
        <v>0</v>
      </c>
      <c r="I2444" s="26">
        <f>G2444+H2444</f>
        <v>0</v>
      </c>
      <c r="J2444" s="26">
        <f>SUM(F2444:H2444)</f>
        <v>10</v>
      </c>
      <c r="K2444" s="26">
        <f>E2444-J2444</f>
        <v>0</v>
      </c>
      <c r="L2444" s="27">
        <v>2246200000</v>
      </c>
      <c r="M2444" s="45">
        <v>1471.28</v>
      </c>
      <c r="N2444" s="27">
        <v>224620000</v>
      </c>
      <c r="O2444" s="27">
        <v>5046935</v>
      </c>
      <c r="P2444" s="37">
        <f>IF(I2444=0,0,H2444/I2444)</f>
        <v>0</v>
      </c>
    </row>
    <row r="2445">
      <c r="A2445" s="24" t="str">
        <v>2025-12</v>
      </c>
      <c r="B2445" s="24" t="str">
        <v>비교 반영</v>
      </c>
      <c r="C2445" s="24" t="str">
        <v>안성시</v>
      </c>
      <c r="D2445" s="24" t="str">
        <v>다가구 전월세</v>
      </c>
      <c r="E2445" s="26">
        <v>296</v>
      </c>
      <c r="F2445" s="26">
        <v>0</v>
      </c>
      <c r="G2445" s="26">
        <v>11</v>
      </c>
      <c r="H2445" s="26">
        <v>285</v>
      </c>
      <c r="I2445" s="26">
        <f>G2445+H2445</f>
        <v>296</v>
      </c>
      <c r="J2445" s="26">
        <f>SUM(F2445:H2445)</f>
        <v>296</v>
      </c>
      <c r="K2445" s="26">
        <f>E2445-J2445</f>
        <v>0</v>
      </c>
      <c r="L2445" s="27">
        <v>1685200000</v>
      </c>
      <c r="M2445" s="45">
        <v>9291.333</v>
      </c>
      <c r="N2445" s="27">
        <v>5693243</v>
      </c>
      <c r="O2445" s="27">
        <v>599581</v>
      </c>
      <c r="P2445" s="37">
        <f>IF(I2445=0,0,H2445/I2445)</f>
        <v>0.9628378378378378</v>
      </c>
    </row>
    <row r="2446">
      <c r="A2446" s="24" t="str">
        <v>2025-12</v>
      </c>
      <c r="B2446" s="24" t="str">
        <v>비교 반영</v>
      </c>
      <c r="C2446" s="24" t="str">
        <v>안성시</v>
      </c>
      <c r="D2446" s="24" t="str">
        <v>다세대 매매</v>
      </c>
      <c r="E2446" s="26">
        <v>20</v>
      </c>
      <c r="F2446" s="26">
        <v>20</v>
      </c>
      <c r="G2446" s="26">
        <v>0</v>
      </c>
      <c r="H2446" s="26">
        <v>0</v>
      </c>
      <c r="I2446" s="26">
        <f>G2446+H2446</f>
        <v>0</v>
      </c>
      <c r="J2446" s="26">
        <f>SUM(F2446:H2446)</f>
        <v>20</v>
      </c>
      <c r="K2446" s="26">
        <f>E2446-J2446</f>
        <v>0</v>
      </c>
      <c r="L2446" s="27">
        <v>1764500000</v>
      </c>
      <c r="M2446" s="45">
        <v>1132.89</v>
      </c>
      <c r="N2446" s="27">
        <v>88225000</v>
      </c>
      <c r="O2446" s="27">
        <v>5148830</v>
      </c>
      <c r="P2446" s="37">
        <f>IF(I2446=0,0,H2446/I2446)</f>
        <v>0</v>
      </c>
    </row>
    <row r="2447">
      <c r="A2447" s="24" t="str">
        <v>2025-12</v>
      </c>
      <c r="B2447" s="24" t="str">
        <v>비교 반영</v>
      </c>
      <c r="C2447" s="24" t="str">
        <v>안성시</v>
      </c>
      <c r="D2447" s="24" t="str">
        <v>다세대 전월세</v>
      </c>
      <c r="E2447" s="26">
        <v>60</v>
      </c>
      <c r="F2447" s="26">
        <v>0</v>
      </c>
      <c r="G2447" s="26">
        <v>6</v>
      </c>
      <c r="H2447" s="26">
        <v>54</v>
      </c>
      <c r="I2447" s="26">
        <f>G2447+H2447</f>
        <v>60</v>
      </c>
      <c r="J2447" s="26">
        <f>SUM(F2447:H2447)</f>
        <v>60</v>
      </c>
      <c r="K2447" s="26">
        <f>E2447-J2447</f>
        <v>0</v>
      </c>
      <c r="L2447" s="27">
        <v>773500000</v>
      </c>
      <c r="M2447" s="45">
        <v>2310.185</v>
      </c>
      <c r="N2447" s="27">
        <v>12891667</v>
      </c>
      <c r="O2447" s="27">
        <v>1106848</v>
      </c>
      <c r="P2447" s="37">
        <f>IF(I2447=0,0,H2447/I2447)</f>
        <v>0.9</v>
      </c>
    </row>
    <row r="2448">
      <c r="A2448" s="24" t="str">
        <v>2025-12</v>
      </c>
      <c r="B2448" s="24" t="str">
        <v>비교 반영</v>
      </c>
      <c r="C2448" s="24" t="str">
        <v>안성시</v>
      </c>
      <c r="D2448" s="24" t="str">
        <v>분양권</v>
      </c>
      <c r="E2448" s="26">
        <v>6</v>
      </c>
      <c r="F2448" s="26">
        <v>6</v>
      </c>
      <c r="G2448" s="26">
        <v>0</v>
      </c>
      <c r="H2448" s="26">
        <v>0</v>
      </c>
      <c r="I2448" s="26">
        <f>G2448+H2448</f>
        <v>0</v>
      </c>
      <c r="J2448" s="26">
        <f>SUM(F2448:H2448)</f>
        <v>6</v>
      </c>
      <c r="K2448" s="26">
        <f>E2448-J2448</f>
        <v>0</v>
      </c>
      <c r="L2448" s="27">
        <v>2104700000</v>
      </c>
      <c r="M2448" s="45">
        <v>439.302</v>
      </c>
      <c r="N2448" s="27">
        <v>350783333</v>
      </c>
      <c r="O2448" s="27">
        <v>15838047</v>
      </c>
      <c r="P2448" s="37">
        <f>IF(I2448=0,0,H2448/I2448)</f>
        <v>0</v>
      </c>
    </row>
    <row r="2449">
      <c r="A2449" s="24" t="str">
        <v>2025-12</v>
      </c>
      <c r="B2449" s="24" t="str">
        <v>비교 반영</v>
      </c>
      <c r="C2449" s="24" t="str">
        <v>안성시</v>
      </c>
      <c r="D2449" s="24" t="str">
        <v>상가</v>
      </c>
      <c r="E2449" s="26">
        <v>11</v>
      </c>
      <c r="F2449" s="26">
        <v>11</v>
      </c>
      <c r="G2449" s="26">
        <v>0</v>
      </c>
      <c r="H2449" s="26">
        <v>0</v>
      </c>
      <c r="I2449" s="26">
        <f>G2449+H2449</f>
        <v>0</v>
      </c>
      <c r="J2449" s="26">
        <f>SUM(F2449:H2449)</f>
        <v>11</v>
      </c>
      <c r="K2449" s="26">
        <f>E2449-J2449</f>
        <v>0</v>
      </c>
      <c r="L2449" s="27">
        <v>4612900000</v>
      </c>
      <c r="M2449" s="45">
        <v>1732.91</v>
      </c>
      <c r="N2449" s="27">
        <v>419354545</v>
      </c>
      <c r="O2449" s="27">
        <v>8799797</v>
      </c>
      <c r="P2449" s="37">
        <f>IF(I2449=0,0,H2449/I2449)</f>
        <v>0</v>
      </c>
    </row>
    <row r="2450">
      <c r="A2450" s="24" t="str">
        <v>2025-12</v>
      </c>
      <c r="B2450" s="24" t="str">
        <v>비교 반영</v>
      </c>
      <c r="C2450" s="24" t="str">
        <v>안성시</v>
      </c>
      <c r="D2450" s="24" t="str">
        <v>아파트 매매</v>
      </c>
      <c r="E2450" s="26">
        <v>163</v>
      </c>
      <c r="F2450" s="26">
        <v>163</v>
      </c>
      <c r="G2450" s="26">
        <v>0</v>
      </c>
      <c r="H2450" s="26">
        <v>0</v>
      </c>
      <c r="I2450" s="26">
        <f>G2450+H2450</f>
        <v>0</v>
      </c>
      <c r="J2450" s="26">
        <f>SUM(F2450:H2450)</f>
        <v>163</v>
      </c>
      <c r="K2450" s="26">
        <f>E2450-J2450</f>
        <v>0</v>
      </c>
      <c r="L2450" s="27">
        <v>29294500000</v>
      </c>
      <c r="M2450" s="45">
        <v>10404.35</v>
      </c>
      <c r="N2450" s="27">
        <v>179720859</v>
      </c>
      <c r="O2450" s="27">
        <v>9307772</v>
      </c>
      <c r="P2450" s="37">
        <f>IF(I2450=0,0,H2450/I2450)</f>
        <v>0</v>
      </c>
    </row>
    <row r="2451">
      <c r="A2451" s="24" t="str">
        <v>2025-12</v>
      </c>
      <c r="B2451" s="24" t="str">
        <v>비교 반영</v>
      </c>
      <c r="C2451" s="24" t="str">
        <v>안성시</v>
      </c>
      <c r="D2451" s="24" t="str">
        <v>아파트 전월세</v>
      </c>
      <c r="E2451" s="26">
        <v>954</v>
      </c>
      <c r="F2451" s="26">
        <v>0</v>
      </c>
      <c r="G2451" s="26">
        <v>175</v>
      </c>
      <c r="H2451" s="26">
        <v>779</v>
      </c>
      <c r="I2451" s="26">
        <f>G2451+H2451</f>
        <v>954</v>
      </c>
      <c r="J2451" s="26">
        <f>SUM(F2451:H2451)</f>
        <v>954</v>
      </c>
      <c r="K2451" s="26">
        <f>E2451-J2451</f>
        <v>0</v>
      </c>
      <c r="L2451" s="27">
        <v>115460650000</v>
      </c>
      <c r="M2451" s="45">
        <v>59985.441</v>
      </c>
      <c r="N2451" s="27">
        <v>121027935</v>
      </c>
      <c r="O2451" s="27">
        <v>6363012</v>
      </c>
      <c r="P2451" s="37">
        <f>IF(I2451=0,0,H2451/I2451)</f>
        <v>0.8165618448637316</v>
      </c>
    </row>
    <row r="2452">
      <c r="A2452" s="24" t="str">
        <v>2025-12</v>
      </c>
      <c r="B2452" s="24" t="str">
        <v>비교 반영</v>
      </c>
      <c r="C2452" s="24" t="str">
        <v>안성시</v>
      </c>
      <c r="D2452" s="24" t="str">
        <v>오피스텔 매매</v>
      </c>
      <c r="E2452" s="26">
        <v>2</v>
      </c>
      <c r="F2452" s="26">
        <v>2</v>
      </c>
      <c r="G2452" s="26">
        <v>0</v>
      </c>
      <c r="H2452" s="26">
        <v>0</v>
      </c>
      <c r="I2452" s="26">
        <f>G2452+H2452</f>
        <v>0</v>
      </c>
      <c r="J2452" s="26">
        <f>SUM(F2452:H2452)</f>
        <v>2</v>
      </c>
      <c r="K2452" s="26">
        <f>E2452-J2452</f>
        <v>0</v>
      </c>
      <c r="L2452" s="27">
        <v>129030000</v>
      </c>
      <c r="M2452" s="45">
        <v>71.506</v>
      </c>
      <c r="N2452" s="27">
        <v>64515000</v>
      </c>
      <c r="O2452" s="27">
        <v>5965170</v>
      </c>
      <c r="P2452" s="37">
        <f>IF(I2452=0,0,H2452/I2452)</f>
        <v>0</v>
      </c>
    </row>
    <row r="2453">
      <c r="A2453" s="24" t="str">
        <v>2025-12</v>
      </c>
      <c r="B2453" s="24" t="str">
        <v>비교 반영</v>
      </c>
      <c r="C2453" s="24" t="str">
        <v>안성시</v>
      </c>
      <c r="D2453" s="24" t="str">
        <v>오피스텔 전월세</v>
      </c>
      <c r="E2453" s="26">
        <v>6</v>
      </c>
      <c r="F2453" s="26">
        <v>0</v>
      </c>
      <c r="G2453" s="26">
        <v>2</v>
      </c>
      <c r="H2453" s="26">
        <v>4</v>
      </c>
      <c r="I2453" s="26">
        <f>G2453+H2453</f>
        <v>6</v>
      </c>
      <c r="J2453" s="26">
        <f>SUM(F2453:H2453)</f>
        <v>6</v>
      </c>
      <c r="K2453" s="26">
        <f>E2453-J2453</f>
        <v>0</v>
      </c>
      <c r="L2453" s="27">
        <v>108920000</v>
      </c>
      <c r="M2453" s="45">
        <v>183.41</v>
      </c>
      <c r="N2453" s="27">
        <v>18153333</v>
      </c>
      <c r="O2453" s="27">
        <v>1963176</v>
      </c>
      <c r="P2453" s="37">
        <f>IF(I2453=0,0,H2453/I2453)</f>
        <v>0.6666666666666666</v>
      </c>
    </row>
    <row r="2454">
      <c r="A2454" s="24" t="str">
        <v>2025-12</v>
      </c>
      <c r="B2454" s="24" t="str">
        <v>비교 반영</v>
      </c>
      <c r="C2454" s="24" t="str">
        <v>안성시</v>
      </c>
      <c r="D2454" s="24" t="str">
        <v>토지</v>
      </c>
      <c r="E2454" s="26">
        <v>212</v>
      </c>
      <c r="F2454" s="26">
        <v>212</v>
      </c>
      <c r="G2454" s="26">
        <v>0</v>
      </c>
      <c r="H2454" s="26">
        <v>0</v>
      </c>
      <c r="I2454" s="26">
        <f>G2454+H2454</f>
        <v>0</v>
      </c>
      <c r="J2454" s="26">
        <f>SUM(F2454:H2454)</f>
        <v>212</v>
      </c>
      <c r="K2454" s="26">
        <f>E2454-J2454</f>
        <v>0</v>
      </c>
      <c r="L2454" s="27">
        <v>54867650000</v>
      </c>
      <c r="M2454" s="45">
        <v>331018.2</v>
      </c>
      <c r="N2454" s="27">
        <v>258809670</v>
      </c>
      <c r="O2454" s="27">
        <v>547948</v>
      </c>
      <c r="P2454" s="37">
        <f>IF(I2454=0,0,H2454/I2454)</f>
        <v>0</v>
      </c>
    </row>
    <row r="2455">
      <c r="A2455" s="24" t="str">
        <v>2025-12</v>
      </c>
      <c r="B2455" s="24" t="str">
        <v>비교 반영</v>
      </c>
      <c r="C2455" s="24" t="str">
        <v>안양시 동안구</v>
      </c>
      <c r="D2455" s="24" t="str">
        <v>공장창고</v>
      </c>
      <c r="E2455" s="26">
        <v>19</v>
      </c>
      <c r="F2455" s="26">
        <v>19</v>
      </c>
      <c r="G2455" s="26">
        <v>0</v>
      </c>
      <c r="H2455" s="26">
        <v>0</v>
      </c>
      <c r="I2455" s="26">
        <f>G2455+H2455</f>
        <v>0</v>
      </c>
      <c r="J2455" s="26">
        <f>SUM(F2455:H2455)</f>
        <v>19</v>
      </c>
      <c r="K2455" s="26">
        <f>E2455-J2455</f>
        <v>0</v>
      </c>
      <c r="L2455" s="27">
        <v>6346610000</v>
      </c>
      <c r="M2455" s="45">
        <v>1619.09</v>
      </c>
      <c r="N2455" s="27">
        <v>334032105</v>
      </c>
      <c r="O2455" s="27">
        <v>12958222</v>
      </c>
      <c r="P2455" s="37">
        <f>IF(I2455=0,0,H2455/I2455)</f>
        <v>0</v>
      </c>
    </row>
    <row r="2456">
      <c r="A2456" s="24" t="str">
        <v>2025-12</v>
      </c>
      <c r="B2456" s="24" t="str">
        <v>비교 반영</v>
      </c>
      <c r="C2456" s="24" t="str">
        <v>안양시 동안구</v>
      </c>
      <c r="D2456" s="24" t="str">
        <v>다가구 매매</v>
      </c>
      <c r="E2456" s="26">
        <v>1</v>
      </c>
      <c r="F2456" s="26">
        <v>1</v>
      </c>
      <c r="G2456" s="26">
        <v>0</v>
      </c>
      <c r="H2456" s="26">
        <v>0</v>
      </c>
      <c r="I2456" s="26">
        <f>G2456+H2456</f>
        <v>0</v>
      </c>
      <c r="J2456" s="26">
        <f>SUM(F2456:H2456)</f>
        <v>1</v>
      </c>
      <c r="K2456" s="26">
        <f>E2456-J2456</f>
        <v>0</v>
      </c>
      <c r="L2456" s="27">
        <v>2500000000</v>
      </c>
      <c r="M2456" s="45">
        <v>443.07</v>
      </c>
      <c r="N2456" s="27">
        <v>2500000000</v>
      </c>
      <c r="O2456" s="27">
        <v>18652724</v>
      </c>
      <c r="P2456" s="37">
        <f>IF(I2456=0,0,H2456/I2456)</f>
        <v>0</v>
      </c>
    </row>
    <row r="2457">
      <c r="A2457" s="24" t="str">
        <v>2025-12</v>
      </c>
      <c r="B2457" s="24" t="str">
        <v>비교 반영</v>
      </c>
      <c r="C2457" s="24" t="str">
        <v>안양시 동안구</v>
      </c>
      <c r="D2457" s="24" t="str">
        <v>다가구 전월세</v>
      </c>
      <c r="E2457" s="26">
        <v>119</v>
      </c>
      <c r="F2457" s="26">
        <v>0</v>
      </c>
      <c r="G2457" s="26">
        <v>24</v>
      </c>
      <c r="H2457" s="26">
        <v>95</v>
      </c>
      <c r="I2457" s="26">
        <f>G2457+H2457</f>
        <v>119</v>
      </c>
      <c r="J2457" s="26">
        <f>SUM(F2457:H2457)</f>
        <v>119</v>
      </c>
      <c r="K2457" s="26">
        <f>E2457-J2457</f>
        <v>0</v>
      </c>
      <c r="L2457" s="27">
        <v>7731000000</v>
      </c>
      <c r="M2457" s="45">
        <v>5366.965</v>
      </c>
      <c r="N2457" s="27">
        <v>64966387</v>
      </c>
      <c r="O2457" s="27">
        <v>4761914</v>
      </c>
      <c r="P2457" s="37">
        <f>IF(I2457=0,0,H2457/I2457)</f>
        <v>0.7983193277310925</v>
      </c>
    </row>
    <row r="2458">
      <c r="A2458" s="24" t="str">
        <v>2025-12</v>
      </c>
      <c r="B2458" s="24" t="str">
        <v>비교 반영</v>
      </c>
      <c r="C2458" s="24" t="str">
        <v>안양시 동안구</v>
      </c>
      <c r="D2458" s="24" t="str">
        <v>다세대 매매</v>
      </c>
      <c r="E2458" s="26">
        <v>54</v>
      </c>
      <c r="F2458" s="26">
        <v>54</v>
      </c>
      <c r="G2458" s="26">
        <v>0</v>
      </c>
      <c r="H2458" s="26">
        <v>0</v>
      </c>
      <c r="I2458" s="26">
        <f>G2458+H2458</f>
        <v>0</v>
      </c>
      <c r="J2458" s="26">
        <f>SUM(F2458:H2458)</f>
        <v>54</v>
      </c>
      <c r="K2458" s="26">
        <f>E2458-J2458</f>
        <v>0</v>
      </c>
      <c r="L2458" s="27">
        <v>14568000000</v>
      </c>
      <c r="M2458" s="45">
        <v>1593.699</v>
      </c>
      <c r="N2458" s="27">
        <v>269777778</v>
      </c>
      <c r="O2458" s="27">
        <v>30218175</v>
      </c>
      <c r="P2458" s="37">
        <f>IF(I2458=0,0,H2458/I2458)</f>
        <v>0</v>
      </c>
    </row>
    <row r="2459">
      <c r="A2459" s="24" t="str">
        <v>2025-12</v>
      </c>
      <c r="B2459" s="24" t="str">
        <v>비교 반영</v>
      </c>
      <c r="C2459" s="24" t="str">
        <v>안양시 동안구</v>
      </c>
      <c r="D2459" s="24" t="str">
        <v>다세대 전월세</v>
      </c>
      <c r="E2459" s="26">
        <v>118</v>
      </c>
      <c r="F2459" s="26">
        <v>0</v>
      </c>
      <c r="G2459" s="26">
        <v>58</v>
      </c>
      <c r="H2459" s="26">
        <v>60</v>
      </c>
      <c r="I2459" s="26">
        <f>G2459+H2459</f>
        <v>118</v>
      </c>
      <c r="J2459" s="26">
        <f>SUM(F2459:H2459)</f>
        <v>118</v>
      </c>
      <c r="K2459" s="26">
        <f>E2459-J2459</f>
        <v>0</v>
      </c>
      <c r="L2459" s="27">
        <v>12059400000</v>
      </c>
      <c r="M2459" s="45">
        <v>4983.074</v>
      </c>
      <c r="N2459" s="27">
        <v>102198305</v>
      </c>
      <c r="O2459" s="27">
        <v>8000239</v>
      </c>
      <c r="P2459" s="37">
        <f>IF(I2459=0,0,H2459/I2459)</f>
        <v>0.5084745762711864</v>
      </c>
    </row>
    <row r="2460">
      <c r="A2460" s="24" t="str">
        <v>2025-12</v>
      </c>
      <c r="B2460" s="24" t="str">
        <v>비교 반영</v>
      </c>
      <c r="C2460" s="24" t="str">
        <v>안양시 동안구</v>
      </c>
      <c r="D2460" s="24" t="str">
        <v>분양권</v>
      </c>
      <c r="E2460" s="26">
        <v>39</v>
      </c>
      <c r="F2460" s="26">
        <v>39</v>
      </c>
      <c r="G2460" s="26">
        <v>0</v>
      </c>
      <c r="H2460" s="26">
        <v>0</v>
      </c>
      <c r="I2460" s="26">
        <f>G2460+H2460</f>
        <v>0</v>
      </c>
      <c r="J2460" s="26">
        <f>SUM(F2460:H2460)</f>
        <v>39</v>
      </c>
      <c r="K2460" s="26">
        <f>E2460-J2460</f>
        <v>0</v>
      </c>
      <c r="L2460" s="27">
        <v>42691150000</v>
      </c>
      <c r="M2460" s="45">
        <v>2689.415</v>
      </c>
      <c r="N2460" s="27">
        <v>1094644872</v>
      </c>
      <c r="O2460" s="27">
        <v>52475264</v>
      </c>
      <c r="P2460" s="37">
        <f>IF(I2460=0,0,H2460/I2460)</f>
        <v>0</v>
      </c>
    </row>
    <row r="2461">
      <c r="A2461" s="24" t="str">
        <v>2025-12</v>
      </c>
      <c r="B2461" s="24" t="str">
        <v>비교 반영</v>
      </c>
      <c r="C2461" s="24" t="str">
        <v>안양시 동안구</v>
      </c>
      <c r="D2461" s="24" t="str">
        <v>상가</v>
      </c>
      <c r="E2461" s="26">
        <v>47</v>
      </c>
      <c r="F2461" s="26">
        <v>47</v>
      </c>
      <c r="G2461" s="26">
        <v>0</v>
      </c>
      <c r="H2461" s="26">
        <v>0</v>
      </c>
      <c r="I2461" s="26">
        <f>G2461+H2461</f>
        <v>0</v>
      </c>
      <c r="J2461" s="26">
        <f>SUM(F2461:H2461)</f>
        <v>47</v>
      </c>
      <c r="K2461" s="26">
        <f>E2461-J2461</f>
        <v>0</v>
      </c>
      <c r="L2461" s="27">
        <v>20742800000</v>
      </c>
      <c r="M2461" s="45">
        <v>3745.52</v>
      </c>
      <c r="N2461" s="27">
        <v>441336170</v>
      </c>
      <c r="O2461" s="27">
        <v>18307535</v>
      </c>
      <c r="P2461" s="37">
        <f>IF(I2461=0,0,H2461/I2461)</f>
        <v>0</v>
      </c>
    </row>
    <row r="2462">
      <c r="A2462" s="24" t="str">
        <v>2025-12</v>
      </c>
      <c r="B2462" s="24" t="str">
        <v>비교 반영</v>
      </c>
      <c r="C2462" s="24" t="str">
        <v>안양시 동안구</v>
      </c>
      <c r="D2462" s="24" t="str">
        <v>아파트 매매</v>
      </c>
      <c r="E2462" s="26">
        <v>429</v>
      </c>
      <c r="F2462" s="26">
        <v>429</v>
      </c>
      <c r="G2462" s="26">
        <v>0</v>
      </c>
      <c r="H2462" s="26">
        <v>0</v>
      </c>
      <c r="I2462" s="26">
        <f>G2462+H2462</f>
        <v>0</v>
      </c>
      <c r="J2462" s="26">
        <f>SUM(F2462:H2462)</f>
        <v>429</v>
      </c>
      <c r="K2462" s="26">
        <f>E2462-J2462</f>
        <v>0</v>
      </c>
      <c r="L2462" s="27">
        <v>339943000000</v>
      </c>
      <c r="M2462" s="45">
        <v>30890.792</v>
      </c>
      <c r="N2462" s="27">
        <v>792407925</v>
      </c>
      <c r="O2462" s="27">
        <v>36379076</v>
      </c>
      <c r="P2462" s="37">
        <f>IF(I2462=0,0,H2462/I2462)</f>
        <v>0</v>
      </c>
    </row>
    <row r="2463">
      <c r="A2463" s="24" t="str">
        <v>2025-12</v>
      </c>
      <c r="B2463" s="24" t="str">
        <v>비교 반영</v>
      </c>
      <c r="C2463" s="24" t="str">
        <v>안양시 동안구</v>
      </c>
      <c r="D2463" s="24" t="str">
        <v>아파트 전월세</v>
      </c>
      <c r="E2463" s="26">
        <v>936</v>
      </c>
      <c r="F2463" s="26">
        <v>0</v>
      </c>
      <c r="G2463" s="26">
        <v>656</v>
      </c>
      <c r="H2463" s="26">
        <v>280</v>
      </c>
      <c r="I2463" s="26">
        <f>G2463+H2463</f>
        <v>936</v>
      </c>
      <c r="J2463" s="26">
        <f>SUM(F2463:H2463)</f>
        <v>936</v>
      </c>
      <c r="K2463" s="26">
        <f>E2463-J2463</f>
        <v>0</v>
      </c>
      <c r="L2463" s="27">
        <v>332389510000</v>
      </c>
      <c r="M2463" s="45">
        <v>63232.715</v>
      </c>
      <c r="N2463" s="27">
        <v>355116998</v>
      </c>
      <c r="O2463" s="27">
        <v>17377211</v>
      </c>
      <c r="P2463" s="37">
        <f>IF(I2463=0,0,H2463/I2463)</f>
        <v>0.29914529914529914</v>
      </c>
    </row>
    <row r="2464">
      <c r="A2464" s="24" t="str">
        <v>2025-12</v>
      </c>
      <c r="B2464" s="24" t="str">
        <v>비교 반영</v>
      </c>
      <c r="C2464" s="24" t="str">
        <v>안양시 동안구</v>
      </c>
      <c r="D2464" s="24" t="str">
        <v>오피스텔 매매</v>
      </c>
      <c r="E2464" s="26">
        <v>27</v>
      </c>
      <c r="F2464" s="26">
        <v>27</v>
      </c>
      <c r="G2464" s="26">
        <v>0</v>
      </c>
      <c r="H2464" s="26">
        <v>0</v>
      </c>
      <c r="I2464" s="26">
        <f>G2464+H2464</f>
        <v>0</v>
      </c>
      <c r="J2464" s="26">
        <f>SUM(F2464:H2464)</f>
        <v>27</v>
      </c>
      <c r="K2464" s="26">
        <f>E2464-J2464</f>
        <v>0</v>
      </c>
      <c r="L2464" s="27">
        <v>7747000000</v>
      </c>
      <c r="M2464" s="45">
        <v>1430.134</v>
      </c>
      <c r="N2464" s="27">
        <v>286925926</v>
      </c>
      <c r="O2464" s="27">
        <v>17907354</v>
      </c>
      <c r="P2464" s="37">
        <f>IF(I2464=0,0,H2464/I2464)</f>
        <v>0</v>
      </c>
    </row>
    <row r="2465">
      <c r="A2465" s="24" t="str">
        <v>2025-12</v>
      </c>
      <c r="B2465" s="24" t="str">
        <v>비교 반영</v>
      </c>
      <c r="C2465" s="24" t="str">
        <v>안양시 동안구</v>
      </c>
      <c r="D2465" s="24" t="str">
        <v>오피스텔 전월세</v>
      </c>
      <c r="E2465" s="26">
        <v>169</v>
      </c>
      <c r="F2465" s="26">
        <v>0</v>
      </c>
      <c r="G2465" s="26">
        <v>46</v>
      </c>
      <c r="H2465" s="26">
        <v>123</v>
      </c>
      <c r="I2465" s="26">
        <f>G2465+H2465</f>
        <v>169</v>
      </c>
      <c r="J2465" s="26">
        <f>SUM(F2465:H2465)</f>
        <v>169</v>
      </c>
      <c r="K2465" s="26">
        <f>E2465-J2465</f>
        <v>0</v>
      </c>
      <c r="L2465" s="27">
        <v>22011660000</v>
      </c>
      <c r="M2465" s="45">
        <v>8320.43</v>
      </c>
      <c r="N2465" s="27">
        <v>130246509</v>
      </c>
      <c r="O2465" s="27">
        <v>8745439</v>
      </c>
      <c r="P2465" s="37">
        <f>IF(I2465=0,0,H2465/I2465)</f>
        <v>0.727810650887574</v>
      </c>
    </row>
    <row r="2466">
      <c r="A2466" s="24" t="str">
        <v>2025-12</v>
      </c>
      <c r="B2466" s="24" t="str">
        <v>비교 반영</v>
      </c>
      <c r="C2466" s="24" t="str">
        <v>안양시 동안구</v>
      </c>
      <c r="D2466" s="24" t="str">
        <v>토지</v>
      </c>
      <c r="E2466" s="26">
        <v>6</v>
      </c>
      <c r="F2466" s="26">
        <v>6</v>
      </c>
      <c r="G2466" s="26">
        <v>0</v>
      </c>
      <c r="H2466" s="26">
        <v>0</v>
      </c>
      <c r="I2466" s="26">
        <f>G2466+H2466</f>
        <v>0</v>
      </c>
      <c r="J2466" s="26">
        <f>SUM(F2466:H2466)</f>
        <v>6</v>
      </c>
      <c r="K2466" s="26">
        <f>E2466-J2466</f>
        <v>0</v>
      </c>
      <c r="L2466" s="27">
        <v>1084890000</v>
      </c>
      <c r="M2466" s="45">
        <v>265.04</v>
      </c>
      <c r="N2466" s="27">
        <v>180815000</v>
      </c>
      <c r="O2466" s="27">
        <v>13531592</v>
      </c>
      <c r="P2466" s="37">
        <f>IF(I2466=0,0,H2466/I2466)</f>
        <v>0</v>
      </c>
    </row>
    <row r="2467">
      <c r="A2467" s="24" t="str">
        <v>2025-12</v>
      </c>
      <c r="B2467" s="24" t="str">
        <v>비교 반영</v>
      </c>
      <c r="C2467" s="24" t="str">
        <v>안양시 만안구</v>
      </c>
      <c r="D2467" s="24" t="str">
        <v>공장창고</v>
      </c>
      <c r="E2467" s="26">
        <v>3</v>
      </c>
      <c r="F2467" s="26">
        <v>3</v>
      </c>
      <c r="G2467" s="26">
        <v>0</v>
      </c>
      <c r="H2467" s="26">
        <v>0</v>
      </c>
      <c r="I2467" s="26">
        <f>G2467+H2467</f>
        <v>0</v>
      </c>
      <c r="J2467" s="26">
        <f>SUM(F2467:H2467)</f>
        <v>3</v>
      </c>
      <c r="K2467" s="26">
        <f>E2467-J2467</f>
        <v>0</v>
      </c>
      <c r="L2467" s="27">
        <v>769000000</v>
      </c>
      <c r="M2467" s="45">
        <v>207.2</v>
      </c>
      <c r="N2467" s="27">
        <v>256333333</v>
      </c>
      <c r="O2467" s="27">
        <v>12269057</v>
      </c>
      <c r="P2467" s="37">
        <f>IF(I2467=0,0,H2467/I2467)</f>
        <v>0</v>
      </c>
    </row>
    <row r="2468">
      <c r="A2468" s="24" t="str">
        <v>2025-12</v>
      </c>
      <c r="B2468" s="24" t="str">
        <v>비교 반영</v>
      </c>
      <c r="C2468" s="24" t="str">
        <v>안양시 만안구</v>
      </c>
      <c r="D2468" s="24" t="str">
        <v>다가구 매매</v>
      </c>
      <c r="E2468" s="26">
        <v>7</v>
      </c>
      <c r="F2468" s="26">
        <v>7</v>
      </c>
      <c r="G2468" s="26">
        <v>0</v>
      </c>
      <c r="H2468" s="26">
        <v>0</v>
      </c>
      <c r="I2468" s="26">
        <f>G2468+H2468</f>
        <v>0</v>
      </c>
      <c r="J2468" s="26">
        <f>SUM(F2468:H2468)</f>
        <v>7</v>
      </c>
      <c r="K2468" s="26">
        <f>E2468-J2468</f>
        <v>0</v>
      </c>
      <c r="L2468" s="27">
        <v>6708500000</v>
      </c>
      <c r="M2468" s="45">
        <v>1753.2</v>
      </c>
      <c r="N2468" s="27">
        <v>958357143</v>
      </c>
      <c r="O2468" s="27">
        <v>12649360</v>
      </c>
      <c r="P2468" s="37">
        <f>IF(I2468=0,0,H2468/I2468)</f>
        <v>0</v>
      </c>
    </row>
    <row r="2469">
      <c r="A2469" s="24" t="str">
        <v>2025-12</v>
      </c>
      <c r="B2469" s="24" t="str">
        <v>비교 반영</v>
      </c>
      <c r="C2469" s="24" t="str">
        <v>안양시 만안구</v>
      </c>
      <c r="D2469" s="24" t="str">
        <v>다가구 전월세</v>
      </c>
      <c r="E2469" s="26">
        <v>155</v>
      </c>
      <c r="F2469" s="26">
        <v>0</v>
      </c>
      <c r="G2469" s="26">
        <v>29</v>
      </c>
      <c r="H2469" s="26">
        <v>126</v>
      </c>
      <c r="I2469" s="26">
        <f>G2469+H2469</f>
        <v>155</v>
      </c>
      <c r="J2469" s="26">
        <f>SUM(F2469:H2469)</f>
        <v>155</v>
      </c>
      <c r="K2469" s="26">
        <f>E2469-J2469</f>
        <v>0</v>
      </c>
      <c r="L2469" s="27">
        <v>5575900000</v>
      </c>
      <c r="M2469" s="45">
        <v>7198.375</v>
      </c>
      <c r="N2469" s="27">
        <v>35973548</v>
      </c>
      <c r="O2469" s="27">
        <v>2560679</v>
      </c>
      <c r="P2469" s="37">
        <f>IF(I2469=0,0,H2469/I2469)</f>
        <v>0.8129032258064516</v>
      </c>
    </row>
    <row r="2470">
      <c r="A2470" s="24" t="str">
        <v>2025-12</v>
      </c>
      <c r="B2470" s="24" t="str">
        <v>비교 반영</v>
      </c>
      <c r="C2470" s="24" t="str">
        <v>안양시 만안구</v>
      </c>
      <c r="D2470" s="24" t="str">
        <v>다세대 매매</v>
      </c>
      <c r="E2470" s="26">
        <v>96</v>
      </c>
      <c r="F2470" s="26">
        <v>96</v>
      </c>
      <c r="G2470" s="26">
        <v>0</v>
      </c>
      <c r="H2470" s="26">
        <v>0</v>
      </c>
      <c r="I2470" s="26">
        <f>G2470+H2470</f>
        <v>0</v>
      </c>
      <c r="J2470" s="26">
        <f>SUM(F2470:H2470)</f>
        <v>96</v>
      </c>
      <c r="K2470" s="26">
        <f>E2470-J2470</f>
        <v>0</v>
      </c>
      <c r="L2470" s="27">
        <v>23949000000</v>
      </c>
      <c r="M2470" s="45">
        <v>4377.908</v>
      </c>
      <c r="N2470" s="27">
        <v>249468750</v>
      </c>
      <c r="O2470" s="27">
        <v>18084036</v>
      </c>
      <c r="P2470" s="37">
        <f>IF(I2470=0,0,H2470/I2470)</f>
        <v>0</v>
      </c>
    </row>
    <row r="2471">
      <c r="A2471" s="24" t="str">
        <v>2025-12</v>
      </c>
      <c r="B2471" s="24" t="str">
        <v>비교 반영</v>
      </c>
      <c r="C2471" s="24" t="str">
        <v>안양시 만안구</v>
      </c>
      <c r="D2471" s="24" t="str">
        <v>다세대 전월세</v>
      </c>
      <c r="E2471" s="26">
        <v>166</v>
      </c>
      <c r="F2471" s="26">
        <v>0</v>
      </c>
      <c r="G2471" s="26">
        <v>63</v>
      </c>
      <c r="H2471" s="26">
        <v>103</v>
      </c>
      <c r="I2471" s="26">
        <f>G2471+H2471</f>
        <v>166</v>
      </c>
      <c r="J2471" s="26">
        <f>SUM(F2471:H2471)</f>
        <v>166</v>
      </c>
      <c r="K2471" s="26">
        <f>E2471-J2471</f>
        <v>0</v>
      </c>
      <c r="L2471" s="27">
        <v>12878240000</v>
      </c>
      <c r="M2471" s="45">
        <v>6469.416</v>
      </c>
      <c r="N2471" s="27">
        <v>77579759</v>
      </c>
      <c r="O2471" s="27">
        <v>6580608</v>
      </c>
      <c r="P2471" s="37">
        <f>IF(I2471=0,0,H2471/I2471)</f>
        <v>0.6204819277108434</v>
      </c>
    </row>
    <row r="2472">
      <c r="A2472" s="24" t="str">
        <v>2025-12</v>
      </c>
      <c r="B2472" s="24" t="str">
        <v>비교 반영</v>
      </c>
      <c r="C2472" s="24" t="str">
        <v>안양시 만안구</v>
      </c>
      <c r="D2472" s="24" t="str">
        <v>분양권</v>
      </c>
      <c r="E2472" s="26">
        <v>3</v>
      </c>
      <c r="F2472" s="26">
        <v>3</v>
      </c>
      <c r="G2472" s="26">
        <v>0</v>
      </c>
      <c r="H2472" s="26">
        <v>0</v>
      </c>
      <c r="I2472" s="26">
        <f>G2472+H2472</f>
        <v>0</v>
      </c>
      <c r="J2472" s="26">
        <f>SUM(F2472:H2472)</f>
        <v>3</v>
      </c>
      <c r="K2472" s="26">
        <f>E2472-J2472</f>
        <v>0</v>
      </c>
      <c r="L2472" s="27">
        <v>2775400000</v>
      </c>
      <c r="M2472" s="45">
        <v>219.856</v>
      </c>
      <c r="N2472" s="27">
        <v>925133333</v>
      </c>
      <c r="O2472" s="27">
        <v>41731295</v>
      </c>
      <c r="P2472" s="37">
        <f>IF(I2472=0,0,H2472/I2472)</f>
        <v>0</v>
      </c>
    </row>
    <row r="2473">
      <c r="A2473" s="24" t="str">
        <v>2025-12</v>
      </c>
      <c r="B2473" s="24" t="str">
        <v>비교 반영</v>
      </c>
      <c r="C2473" s="24" t="str">
        <v>안양시 만안구</v>
      </c>
      <c r="D2473" s="24" t="str">
        <v>상가</v>
      </c>
      <c r="E2473" s="26">
        <v>9</v>
      </c>
      <c r="F2473" s="26">
        <v>9</v>
      </c>
      <c r="G2473" s="26">
        <v>0</v>
      </c>
      <c r="H2473" s="26">
        <v>0</v>
      </c>
      <c r="I2473" s="26">
        <f>G2473+H2473</f>
        <v>0</v>
      </c>
      <c r="J2473" s="26">
        <f>SUM(F2473:H2473)</f>
        <v>9</v>
      </c>
      <c r="K2473" s="26">
        <f>E2473-J2473</f>
        <v>0</v>
      </c>
      <c r="L2473" s="27">
        <v>5261500000</v>
      </c>
      <c r="M2473" s="45">
        <v>2308.94</v>
      </c>
      <c r="N2473" s="27">
        <v>584611111</v>
      </c>
      <c r="O2473" s="27">
        <v>7533062</v>
      </c>
      <c r="P2473" s="37">
        <f>IF(I2473=0,0,H2473/I2473)</f>
        <v>0</v>
      </c>
    </row>
    <row r="2474">
      <c r="A2474" s="24" t="str">
        <v>2025-12</v>
      </c>
      <c r="B2474" s="24" t="str">
        <v>비교 반영</v>
      </c>
      <c r="C2474" s="24" t="str">
        <v>안양시 만안구</v>
      </c>
      <c r="D2474" s="24" t="str">
        <v>아파트 매매</v>
      </c>
      <c r="E2474" s="26">
        <v>225</v>
      </c>
      <c r="F2474" s="26">
        <v>225</v>
      </c>
      <c r="G2474" s="26">
        <v>0</v>
      </c>
      <c r="H2474" s="26">
        <v>0</v>
      </c>
      <c r="I2474" s="26">
        <f>G2474+H2474</f>
        <v>0</v>
      </c>
      <c r="J2474" s="26">
        <f>SUM(F2474:H2474)</f>
        <v>225</v>
      </c>
      <c r="K2474" s="26">
        <f>E2474-J2474</f>
        <v>0</v>
      </c>
      <c r="L2474" s="27">
        <v>140519500000</v>
      </c>
      <c r="M2474" s="45">
        <v>15851.814</v>
      </c>
      <c r="N2474" s="27">
        <v>624531111</v>
      </c>
      <c r="O2474" s="27">
        <v>29304360</v>
      </c>
      <c r="P2474" s="37">
        <f>IF(I2474=0,0,H2474/I2474)</f>
        <v>0</v>
      </c>
    </row>
    <row r="2475">
      <c r="A2475" s="24" t="str">
        <v>2025-12</v>
      </c>
      <c r="B2475" s="24" t="str">
        <v>비교 반영</v>
      </c>
      <c r="C2475" s="24" t="str">
        <v>안양시 만안구</v>
      </c>
      <c r="D2475" s="24" t="str">
        <v>아파트 전월세</v>
      </c>
      <c r="E2475" s="26">
        <v>240</v>
      </c>
      <c r="F2475" s="26">
        <v>0</v>
      </c>
      <c r="G2475" s="26">
        <v>139</v>
      </c>
      <c r="H2475" s="26">
        <v>101</v>
      </c>
      <c r="I2475" s="26">
        <f>G2475+H2475</f>
        <v>240</v>
      </c>
      <c r="J2475" s="26">
        <f>SUM(F2475:H2475)</f>
        <v>240</v>
      </c>
      <c r="K2475" s="26">
        <f>E2475-J2475</f>
        <v>0</v>
      </c>
      <c r="L2475" s="27">
        <v>57797160000</v>
      </c>
      <c r="M2475" s="45">
        <v>14490.8</v>
      </c>
      <c r="N2475" s="27">
        <v>240821500</v>
      </c>
      <c r="O2475" s="27">
        <v>13185261</v>
      </c>
      <c r="P2475" s="37">
        <f>IF(I2475=0,0,H2475/I2475)</f>
        <v>0.42083333333333334</v>
      </c>
    </row>
    <row r="2476">
      <c r="A2476" s="24" t="str">
        <v>2025-12</v>
      </c>
      <c r="B2476" s="24" t="str">
        <v>비교 반영</v>
      </c>
      <c r="C2476" s="24" t="str">
        <v>안양시 만안구</v>
      </c>
      <c r="D2476" s="24" t="str">
        <v>오피스텔 매매</v>
      </c>
      <c r="E2476" s="26">
        <v>14</v>
      </c>
      <c r="F2476" s="26">
        <v>14</v>
      </c>
      <c r="G2476" s="26">
        <v>0</v>
      </c>
      <c r="H2476" s="26">
        <v>0</v>
      </c>
      <c r="I2476" s="26">
        <f>G2476+H2476</f>
        <v>0</v>
      </c>
      <c r="J2476" s="26">
        <f>SUM(F2476:H2476)</f>
        <v>14</v>
      </c>
      <c r="K2476" s="26">
        <f>E2476-J2476</f>
        <v>0</v>
      </c>
      <c r="L2476" s="27">
        <v>2397000000</v>
      </c>
      <c r="M2476" s="45">
        <v>543.356</v>
      </c>
      <c r="N2476" s="27">
        <v>171214286</v>
      </c>
      <c r="O2476" s="27">
        <v>14583379</v>
      </c>
      <c r="P2476" s="37">
        <f>IF(I2476=0,0,H2476/I2476)</f>
        <v>0</v>
      </c>
    </row>
    <row r="2477">
      <c r="A2477" s="24" t="str">
        <v>2025-12</v>
      </c>
      <c r="B2477" s="24" t="str">
        <v>비교 반영</v>
      </c>
      <c r="C2477" s="24" t="str">
        <v>안양시 만안구</v>
      </c>
      <c r="D2477" s="24" t="str">
        <v>오피스텔 전월세</v>
      </c>
      <c r="E2477" s="26">
        <v>108</v>
      </c>
      <c r="F2477" s="26">
        <v>0</v>
      </c>
      <c r="G2477" s="26">
        <v>29</v>
      </c>
      <c r="H2477" s="26">
        <v>79</v>
      </c>
      <c r="I2477" s="26">
        <f>G2477+H2477</f>
        <v>108</v>
      </c>
      <c r="J2477" s="26">
        <f>SUM(F2477:H2477)</f>
        <v>108</v>
      </c>
      <c r="K2477" s="26">
        <f>E2477-J2477</f>
        <v>0</v>
      </c>
      <c r="L2477" s="27">
        <v>11734560000</v>
      </c>
      <c r="M2477" s="45">
        <v>5231.43</v>
      </c>
      <c r="N2477" s="27">
        <v>108653333</v>
      </c>
      <c r="O2477" s="27">
        <v>7415168</v>
      </c>
      <c r="P2477" s="37">
        <f>IF(I2477=0,0,H2477/I2477)</f>
        <v>0.7314814814814815</v>
      </c>
    </row>
    <row r="2478">
      <c r="A2478" s="24" t="str">
        <v>2025-12</v>
      </c>
      <c r="B2478" s="24" t="str">
        <v>비교 반영</v>
      </c>
      <c r="C2478" s="24" t="str">
        <v>안양시 만안구</v>
      </c>
      <c r="D2478" s="24" t="str">
        <v>토지</v>
      </c>
      <c r="E2478" s="26">
        <v>12</v>
      </c>
      <c r="F2478" s="26">
        <v>12</v>
      </c>
      <c r="G2478" s="26">
        <v>0</v>
      </c>
      <c r="H2478" s="26">
        <v>0</v>
      </c>
      <c r="I2478" s="26">
        <f>G2478+H2478</f>
        <v>0</v>
      </c>
      <c r="J2478" s="26">
        <f>SUM(F2478:H2478)</f>
        <v>12</v>
      </c>
      <c r="K2478" s="26">
        <f>E2478-J2478</f>
        <v>0</v>
      </c>
      <c r="L2478" s="27">
        <v>5165910000</v>
      </c>
      <c r="M2478" s="45">
        <v>1207.06</v>
      </c>
      <c r="N2478" s="27">
        <v>430492500</v>
      </c>
      <c r="O2478" s="27">
        <v>14147920</v>
      </c>
      <c r="P2478" s="37">
        <f>IF(I2478=0,0,H2478/I2478)</f>
        <v>0</v>
      </c>
    </row>
    <row r="2479">
      <c r="A2479" s="24" t="str">
        <v>2025-12</v>
      </c>
      <c r="B2479" s="24" t="str">
        <v>비교 반영</v>
      </c>
      <c r="C2479" s="24" t="str">
        <v>양주시</v>
      </c>
      <c r="D2479" s="24" t="str">
        <v>공장창고</v>
      </c>
      <c r="E2479" s="26">
        <v>6</v>
      </c>
      <c r="F2479" s="26">
        <v>6</v>
      </c>
      <c r="G2479" s="26">
        <v>0</v>
      </c>
      <c r="H2479" s="26">
        <v>0</v>
      </c>
      <c r="I2479" s="26">
        <f>G2479+H2479</f>
        <v>0</v>
      </c>
      <c r="J2479" s="26">
        <f>SUM(F2479:H2479)</f>
        <v>6</v>
      </c>
      <c r="K2479" s="26">
        <f>E2479-J2479</f>
        <v>0</v>
      </c>
      <c r="L2479" s="27">
        <v>16954570000</v>
      </c>
      <c r="M2479" s="45">
        <v>11909.34</v>
      </c>
      <c r="N2479" s="27">
        <v>2825761667</v>
      </c>
      <c r="O2479" s="27">
        <v>4706236</v>
      </c>
      <c r="P2479" s="37">
        <f>IF(I2479=0,0,H2479/I2479)</f>
        <v>0</v>
      </c>
    </row>
    <row r="2480">
      <c r="A2480" s="24" t="str">
        <v>2025-12</v>
      </c>
      <c r="B2480" s="24" t="str">
        <v>비교 반영</v>
      </c>
      <c r="C2480" s="24" t="str">
        <v>양주시</v>
      </c>
      <c r="D2480" s="24" t="str">
        <v>다가구 매매</v>
      </c>
      <c r="E2480" s="26">
        <v>5</v>
      </c>
      <c r="F2480" s="26">
        <v>5</v>
      </c>
      <c r="G2480" s="26">
        <v>0</v>
      </c>
      <c r="H2480" s="26">
        <v>0</v>
      </c>
      <c r="I2480" s="26">
        <f>G2480+H2480</f>
        <v>0</v>
      </c>
      <c r="J2480" s="26">
        <f>SUM(F2480:H2480)</f>
        <v>5</v>
      </c>
      <c r="K2480" s="26">
        <f>E2480-J2480</f>
        <v>0</v>
      </c>
      <c r="L2480" s="27">
        <v>1890500000</v>
      </c>
      <c r="M2480" s="45">
        <v>858.59</v>
      </c>
      <c r="N2480" s="27">
        <v>378100000</v>
      </c>
      <c r="O2480" s="27">
        <v>7278895</v>
      </c>
      <c r="P2480" s="37">
        <f>IF(I2480=0,0,H2480/I2480)</f>
        <v>0</v>
      </c>
    </row>
    <row r="2481">
      <c r="A2481" s="24" t="str">
        <v>2025-12</v>
      </c>
      <c r="B2481" s="24" t="str">
        <v>비교 반영</v>
      </c>
      <c r="C2481" s="24" t="str">
        <v>양주시</v>
      </c>
      <c r="D2481" s="24" t="str">
        <v>다가구 전월세</v>
      </c>
      <c r="E2481" s="26">
        <v>95</v>
      </c>
      <c r="F2481" s="26">
        <v>0</v>
      </c>
      <c r="G2481" s="26">
        <v>21</v>
      </c>
      <c r="H2481" s="26">
        <v>74</v>
      </c>
      <c r="I2481" s="26">
        <f>G2481+H2481</f>
        <v>95</v>
      </c>
      <c r="J2481" s="26">
        <f>SUM(F2481:H2481)</f>
        <v>95</v>
      </c>
      <c r="K2481" s="26">
        <f>E2481-J2481</f>
        <v>0</v>
      </c>
      <c r="L2481" s="27">
        <v>3910500000</v>
      </c>
      <c r="M2481" s="45">
        <v>5835.986</v>
      </c>
      <c r="N2481" s="27">
        <v>41163158</v>
      </c>
      <c r="O2481" s="27">
        <v>2215097</v>
      </c>
      <c r="P2481" s="37">
        <f>IF(I2481=0,0,H2481/I2481)</f>
        <v>0.7789473684210526</v>
      </c>
    </row>
    <row r="2482">
      <c r="A2482" s="24" t="str">
        <v>2025-12</v>
      </c>
      <c r="B2482" s="24" t="str">
        <v>비교 반영</v>
      </c>
      <c r="C2482" s="24" t="str">
        <v>양주시</v>
      </c>
      <c r="D2482" s="24" t="str">
        <v>다세대 매매</v>
      </c>
      <c r="E2482" s="26">
        <v>41</v>
      </c>
      <c r="F2482" s="26">
        <v>41</v>
      </c>
      <c r="G2482" s="26">
        <v>0</v>
      </c>
      <c r="H2482" s="26">
        <v>0</v>
      </c>
      <c r="I2482" s="26">
        <f>G2482+H2482</f>
        <v>0</v>
      </c>
      <c r="J2482" s="26">
        <f>SUM(F2482:H2482)</f>
        <v>41</v>
      </c>
      <c r="K2482" s="26">
        <f>E2482-J2482</f>
        <v>0</v>
      </c>
      <c r="L2482" s="27">
        <v>14034440000</v>
      </c>
      <c r="M2482" s="45">
        <v>2781.228</v>
      </c>
      <c r="N2482" s="27">
        <v>342303415</v>
      </c>
      <c r="O2482" s="27">
        <v>16681423</v>
      </c>
      <c r="P2482" s="37">
        <f>IF(I2482=0,0,H2482/I2482)</f>
        <v>0</v>
      </c>
    </row>
    <row r="2483">
      <c r="A2483" s="24" t="str">
        <v>2025-12</v>
      </c>
      <c r="B2483" s="24" t="str">
        <v>비교 반영</v>
      </c>
      <c r="C2483" s="24" t="str">
        <v>양주시</v>
      </c>
      <c r="D2483" s="24" t="str">
        <v>다세대 전월세</v>
      </c>
      <c r="E2483" s="26">
        <v>59</v>
      </c>
      <c r="F2483" s="26">
        <v>0</v>
      </c>
      <c r="G2483" s="26">
        <v>17</v>
      </c>
      <c r="H2483" s="26">
        <v>42</v>
      </c>
      <c r="I2483" s="26">
        <f>G2483+H2483</f>
        <v>59</v>
      </c>
      <c r="J2483" s="26">
        <f>SUM(F2483:H2483)</f>
        <v>59</v>
      </c>
      <c r="K2483" s="26">
        <f>E2483-J2483</f>
        <v>0</v>
      </c>
      <c r="L2483" s="27">
        <v>3211000000</v>
      </c>
      <c r="M2483" s="45">
        <v>3176.63</v>
      </c>
      <c r="N2483" s="27">
        <v>54423729</v>
      </c>
      <c r="O2483" s="27">
        <v>3341552</v>
      </c>
      <c r="P2483" s="37">
        <f>IF(I2483=0,0,H2483/I2483)</f>
        <v>0.711864406779661</v>
      </c>
    </row>
    <row r="2484">
      <c r="A2484" s="24" t="str">
        <v>2025-12</v>
      </c>
      <c r="B2484" s="24" t="str">
        <v>비교 반영</v>
      </c>
      <c r="C2484" s="24" t="str">
        <v>양주시</v>
      </c>
      <c r="D2484" s="24" t="str">
        <v>분양권</v>
      </c>
      <c r="E2484" s="26">
        <v>17</v>
      </c>
      <c r="F2484" s="26">
        <v>17</v>
      </c>
      <c r="G2484" s="26">
        <v>0</v>
      </c>
      <c r="H2484" s="26">
        <v>0</v>
      </c>
      <c r="I2484" s="26">
        <f>G2484+H2484</f>
        <v>0</v>
      </c>
      <c r="J2484" s="26">
        <f>SUM(F2484:H2484)</f>
        <v>17</v>
      </c>
      <c r="K2484" s="26">
        <f>E2484-J2484</f>
        <v>0</v>
      </c>
      <c r="L2484" s="27">
        <v>9215930000</v>
      </c>
      <c r="M2484" s="45">
        <v>1431.989</v>
      </c>
      <c r="N2484" s="27">
        <v>542113529</v>
      </c>
      <c r="O2484" s="27">
        <v>21275221</v>
      </c>
      <c r="P2484" s="37">
        <f>IF(I2484=0,0,H2484/I2484)</f>
        <v>0</v>
      </c>
    </row>
    <row r="2485">
      <c r="A2485" s="24" t="str">
        <v>2025-12</v>
      </c>
      <c r="B2485" s="24" t="str">
        <v>비교 반영</v>
      </c>
      <c r="C2485" s="24" t="str">
        <v>양주시</v>
      </c>
      <c r="D2485" s="24" t="str">
        <v>상가</v>
      </c>
      <c r="E2485" s="26">
        <v>33</v>
      </c>
      <c r="F2485" s="26">
        <v>33</v>
      </c>
      <c r="G2485" s="26">
        <v>0</v>
      </c>
      <c r="H2485" s="26">
        <v>0</v>
      </c>
      <c r="I2485" s="26">
        <f>G2485+H2485</f>
        <v>0</v>
      </c>
      <c r="J2485" s="26">
        <f>SUM(F2485:H2485)</f>
        <v>33</v>
      </c>
      <c r="K2485" s="26">
        <f>E2485-J2485</f>
        <v>0</v>
      </c>
      <c r="L2485" s="27">
        <v>15211420000</v>
      </c>
      <c r="M2485" s="45">
        <v>6196.95</v>
      </c>
      <c r="N2485" s="27">
        <v>460952121</v>
      </c>
      <c r="O2485" s="27">
        <v>8114586</v>
      </c>
      <c r="P2485" s="37">
        <f>IF(I2485=0,0,H2485/I2485)</f>
        <v>0</v>
      </c>
    </row>
    <row r="2486">
      <c r="A2486" s="24" t="str">
        <v>2025-12</v>
      </c>
      <c r="B2486" s="24" t="str">
        <v>비교 반영</v>
      </c>
      <c r="C2486" s="24" t="str">
        <v>양주시</v>
      </c>
      <c r="D2486" s="24" t="str">
        <v>아파트 매매</v>
      </c>
      <c r="E2486" s="26">
        <v>224</v>
      </c>
      <c r="F2486" s="26">
        <v>224</v>
      </c>
      <c r="G2486" s="26">
        <v>0</v>
      </c>
      <c r="H2486" s="26">
        <v>0</v>
      </c>
      <c r="I2486" s="26">
        <f>G2486+H2486</f>
        <v>0</v>
      </c>
      <c r="J2486" s="26">
        <f>SUM(F2486:H2486)</f>
        <v>224</v>
      </c>
      <c r="K2486" s="26">
        <f>E2486-J2486</f>
        <v>0</v>
      </c>
      <c r="L2486" s="27">
        <v>67464000000</v>
      </c>
      <c r="M2486" s="45">
        <v>16637.278</v>
      </c>
      <c r="N2486" s="27">
        <v>301178571</v>
      </c>
      <c r="O2486" s="27">
        <v>13404926</v>
      </c>
      <c r="P2486" s="37">
        <f>IF(I2486=0,0,H2486/I2486)</f>
        <v>0</v>
      </c>
    </row>
    <row r="2487">
      <c r="A2487" s="24" t="str">
        <v>2025-12</v>
      </c>
      <c r="B2487" s="24" t="str">
        <v>비교 반영</v>
      </c>
      <c r="C2487" s="24" t="str">
        <v>양주시</v>
      </c>
      <c r="D2487" s="24" t="str">
        <v>아파트 전월세</v>
      </c>
      <c r="E2487" s="26">
        <v>682</v>
      </c>
      <c r="F2487" s="26">
        <v>0</v>
      </c>
      <c r="G2487" s="26">
        <v>227</v>
      </c>
      <c r="H2487" s="26">
        <v>455</v>
      </c>
      <c r="I2487" s="26">
        <f>G2487+H2487</f>
        <v>682</v>
      </c>
      <c r="J2487" s="26">
        <f>SUM(F2487:H2487)</f>
        <v>682</v>
      </c>
      <c r="K2487" s="26">
        <f>E2487-J2487</f>
        <v>0</v>
      </c>
      <c r="L2487" s="27">
        <v>75934510000</v>
      </c>
      <c r="M2487" s="45">
        <v>50431.256</v>
      </c>
      <c r="N2487" s="27">
        <v>111340924</v>
      </c>
      <c r="O2487" s="27">
        <v>4977531</v>
      </c>
      <c r="P2487" s="37">
        <f>IF(I2487=0,0,H2487/I2487)</f>
        <v>0.6671554252199413</v>
      </c>
    </row>
    <row r="2488">
      <c r="A2488" s="24" t="str">
        <v>2025-12</v>
      </c>
      <c r="B2488" s="24" t="str">
        <v>비교 반영</v>
      </c>
      <c r="C2488" s="24" t="str">
        <v>양주시</v>
      </c>
      <c r="D2488" s="24" t="str">
        <v>오피스텔 전월세</v>
      </c>
      <c r="E2488" s="26">
        <v>16</v>
      </c>
      <c r="F2488" s="26">
        <v>0</v>
      </c>
      <c r="G2488" s="26">
        <v>3</v>
      </c>
      <c r="H2488" s="26">
        <v>13</v>
      </c>
      <c r="I2488" s="26">
        <f>G2488+H2488</f>
        <v>16</v>
      </c>
      <c r="J2488" s="26">
        <f>SUM(F2488:H2488)</f>
        <v>16</v>
      </c>
      <c r="K2488" s="26">
        <f>E2488-J2488</f>
        <v>0</v>
      </c>
      <c r="L2488" s="27">
        <v>565000000</v>
      </c>
      <c r="M2488" s="45">
        <v>636.85</v>
      </c>
      <c r="N2488" s="27">
        <v>35312500</v>
      </c>
      <c r="O2488" s="27">
        <v>2932823</v>
      </c>
      <c r="P2488" s="37">
        <f>IF(I2488=0,0,H2488/I2488)</f>
        <v>0.8125</v>
      </c>
    </row>
    <row r="2489">
      <c r="A2489" s="24" t="str">
        <v>2025-12</v>
      </c>
      <c r="B2489" s="24" t="str">
        <v>비교 반영</v>
      </c>
      <c r="C2489" s="24" t="str">
        <v>양주시</v>
      </c>
      <c r="D2489" s="24" t="str">
        <v>토지</v>
      </c>
      <c r="E2489" s="26">
        <v>154</v>
      </c>
      <c r="F2489" s="26">
        <v>154</v>
      </c>
      <c r="G2489" s="26">
        <v>0</v>
      </c>
      <c r="H2489" s="26">
        <v>0</v>
      </c>
      <c r="I2489" s="26">
        <f>G2489+H2489</f>
        <v>0</v>
      </c>
      <c r="J2489" s="26">
        <f>SUM(F2489:H2489)</f>
        <v>154</v>
      </c>
      <c r="K2489" s="26">
        <f>E2489-J2489</f>
        <v>0</v>
      </c>
      <c r="L2489" s="27">
        <v>38382030000</v>
      </c>
      <c r="M2489" s="45">
        <v>136075.1</v>
      </c>
      <c r="N2489" s="27">
        <v>249233961</v>
      </c>
      <c r="O2489" s="27">
        <v>932446</v>
      </c>
      <c r="P2489" s="37">
        <f>IF(I2489=0,0,H2489/I2489)</f>
        <v>0</v>
      </c>
    </row>
    <row r="2490">
      <c r="A2490" s="24" t="str">
        <v>2025-12</v>
      </c>
      <c r="B2490" s="24" t="str">
        <v>비교 반영</v>
      </c>
      <c r="C2490" s="24" t="str">
        <v>양평군</v>
      </c>
      <c r="D2490" s="24" t="str">
        <v>공장창고</v>
      </c>
      <c r="E2490" s="26">
        <v>4</v>
      </c>
      <c r="F2490" s="26">
        <v>4</v>
      </c>
      <c r="G2490" s="26">
        <v>0</v>
      </c>
      <c r="H2490" s="26">
        <v>0</v>
      </c>
      <c r="I2490" s="26">
        <f>G2490+H2490</f>
        <v>0</v>
      </c>
      <c r="J2490" s="26">
        <f>SUM(F2490:H2490)</f>
        <v>4</v>
      </c>
      <c r="K2490" s="26">
        <f>E2490-J2490</f>
        <v>0</v>
      </c>
      <c r="L2490" s="27">
        <v>951770000</v>
      </c>
      <c r="M2490" s="45">
        <v>790</v>
      </c>
      <c r="N2490" s="27">
        <v>237942500</v>
      </c>
      <c r="O2490" s="27">
        <v>3982718</v>
      </c>
      <c r="P2490" s="37">
        <f>IF(I2490=0,0,H2490/I2490)</f>
        <v>0</v>
      </c>
    </row>
    <row r="2491">
      <c r="A2491" s="24" t="str">
        <v>2025-12</v>
      </c>
      <c r="B2491" s="24" t="str">
        <v>비교 반영</v>
      </c>
      <c r="C2491" s="24" t="str">
        <v>양평군</v>
      </c>
      <c r="D2491" s="24" t="str">
        <v>다가구 매매</v>
      </c>
      <c r="E2491" s="26">
        <v>39</v>
      </c>
      <c r="F2491" s="26">
        <v>39</v>
      </c>
      <c r="G2491" s="26">
        <v>0</v>
      </c>
      <c r="H2491" s="26">
        <v>0</v>
      </c>
      <c r="I2491" s="26">
        <f>G2491+H2491</f>
        <v>0</v>
      </c>
      <c r="J2491" s="26">
        <f>SUM(F2491:H2491)</f>
        <v>39</v>
      </c>
      <c r="K2491" s="26">
        <f>E2491-J2491</f>
        <v>0</v>
      </c>
      <c r="L2491" s="27">
        <v>10850670000</v>
      </c>
      <c r="M2491" s="45">
        <v>5047.91</v>
      </c>
      <c r="N2491" s="27">
        <v>278222308</v>
      </c>
      <c r="O2491" s="27">
        <v>7105908</v>
      </c>
      <c r="P2491" s="37">
        <f>IF(I2491=0,0,H2491/I2491)</f>
        <v>0</v>
      </c>
    </row>
    <row r="2492">
      <c r="A2492" s="24" t="str">
        <v>2025-12</v>
      </c>
      <c r="B2492" s="24" t="str">
        <v>비교 반영</v>
      </c>
      <c r="C2492" s="24" t="str">
        <v>양평군</v>
      </c>
      <c r="D2492" s="24" t="str">
        <v>다가구 전월세</v>
      </c>
      <c r="E2492" s="26">
        <v>134</v>
      </c>
      <c r="F2492" s="26">
        <v>0</v>
      </c>
      <c r="G2492" s="26">
        <v>43</v>
      </c>
      <c r="H2492" s="26">
        <v>91</v>
      </c>
      <c r="I2492" s="26">
        <f>G2492+H2492</f>
        <v>134</v>
      </c>
      <c r="J2492" s="26">
        <f>SUM(F2492:H2492)</f>
        <v>134</v>
      </c>
      <c r="K2492" s="26">
        <f>E2492-J2492</f>
        <v>0</v>
      </c>
      <c r="L2492" s="27">
        <v>9080000000</v>
      </c>
      <c r="M2492" s="45">
        <v>10122.224</v>
      </c>
      <c r="N2492" s="27">
        <v>67761194</v>
      </c>
      <c r="O2492" s="27">
        <v>2965408</v>
      </c>
      <c r="P2492" s="37">
        <f>IF(I2492=0,0,H2492/I2492)</f>
        <v>0.6791044776119403</v>
      </c>
    </row>
    <row r="2493">
      <c r="A2493" s="24" t="str">
        <v>2025-12</v>
      </c>
      <c r="B2493" s="24" t="str">
        <v>비교 반영</v>
      </c>
      <c r="C2493" s="24" t="str">
        <v>양평군</v>
      </c>
      <c r="D2493" s="24" t="str">
        <v>다세대 매매</v>
      </c>
      <c r="E2493" s="26">
        <v>21</v>
      </c>
      <c r="F2493" s="26">
        <v>21</v>
      </c>
      <c r="G2493" s="26">
        <v>0</v>
      </c>
      <c r="H2493" s="26">
        <v>0</v>
      </c>
      <c r="I2493" s="26">
        <f>G2493+H2493</f>
        <v>0</v>
      </c>
      <c r="J2493" s="26">
        <f>SUM(F2493:H2493)</f>
        <v>21</v>
      </c>
      <c r="K2493" s="26">
        <f>E2493-J2493</f>
        <v>0</v>
      </c>
      <c r="L2493" s="27">
        <v>2799000000</v>
      </c>
      <c r="M2493" s="45">
        <v>1303.545</v>
      </c>
      <c r="N2493" s="27">
        <v>133285714</v>
      </c>
      <c r="O2493" s="27">
        <v>7098253</v>
      </c>
      <c r="P2493" s="37">
        <f>IF(I2493=0,0,H2493/I2493)</f>
        <v>0</v>
      </c>
    </row>
    <row r="2494">
      <c r="A2494" s="24" t="str">
        <v>2025-12</v>
      </c>
      <c r="B2494" s="24" t="str">
        <v>비교 반영</v>
      </c>
      <c r="C2494" s="24" t="str">
        <v>양평군</v>
      </c>
      <c r="D2494" s="24" t="str">
        <v>다세대 전월세</v>
      </c>
      <c r="E2494" s="26">
        <v>51</v>
      </c>
      <c r="F2494" s="26">
        <v>0</v>
      </c>
      <c r="G2494" s="26">
        <v>16</v>
      </c>
      <c r="H2494" s="26">
        <v>35</v>
      </c>
      <c r="I2494" s="26">
        <f>G2494+H2494</f>
        <v>51</v>
      </c>
      <c r="J2494" s="26">
        <f>SUM(F2494:H2494)</f>
        <v>51</v>
      </c>
      <c r="K2494" s="26">
        <f>E2494-J2494</f>
        <v>0</v>
      </c>
      <c r="L2494" s="27">
        <v>3448500000</v>
      </c>
      <c r="M2494" s="45">
        <v>2776.304</v>
      </c>
      <c r="N2494" s="27">
        <v>67617647</v>
      </c>
      <c r="O2494" s="27">
        <v>4106178</v>
      </c>
      <c r="P2494" s="37">
        <f>IF(I2494=0,0,H2494/I2494)</f>
        <v>0.6862745098039216</v>
      </c>
    </row>
    <row r="2495">
      <c r="A2495" s="24" t="str">
        <v>2025-12</v>
      </c>
      <c r="B2495" s="24" t="str">
        <v>비교 반영</v>
      </c>
      <c r="C2495" s="24" t="str">
        <v>양평군</v>
      </c>
      <c r="D2495" s="24" t="str">
        <v>분양권</v>
      </c>
      <c r="E2495" s="26">
        <v>1</v>
      </c>
      <c r="F2495" s="26">
        <v>1</v>
      </c>
      <c r="G2495" s="26">
        <v>0</v>
      </c>
      <c r="H2495" s="26">
        <v>0</v>
      </c>
      <c r="I2495" s="26">
        <f>G2495+H2495</f>
        <v>0</v>
      </c>
      <c r="J2495" s="26">
        <f>SUM(F2495:H2495)</f>
        <v>1</v>
      </c>
      <c r="K2495" s="26">
        <f>E2495-J2495</f>
        <v>0</v>
      </c>
      <c r="L2495" s="27">
        <v>506300000</v>
      </c>
      <c r="M2495" s="45">
        <v>74.947</v>
      </c>
      <c r="N2495" s="27">
        <v>506300000</v>
      </c>
      <c r="O2495" s="27">
        <v>22332034</v>
      </c>
      <c r="P2495" s="37">
        <f>IF(I2495=0,0,H2495/I2495)</f>
        <v>0</v>
      </c>
    </row>
    <row r="2496">
      <c r="A2496" s="24" t="str">
        <v>2025-12</v>
      </c>
      <c r="B2496" s="24" t="str">
        <v>비교 반영</v>
      </c>
      <c r="C2496" s="24" t="str">
        <v>양평군</v>
      </c>
      <c r="D2496" s="24" t="str">
        <v>상가</v>
      </c>
      <c r="E2496" s="26">
        <v>49</v>
      </c>
      <c r="F2496" s="26">
        <v>49</v>
      </c>
      <c r="G2496" s="26">
        <v>0</v>
      </c>
      <c r="H2496" s="26">
        <v>0</v>
      </c>
      <c r="I2496" s="26">
        <f>G2496+H2496</f>
        <v>0</v>
      </c>
      <c r="J2496" s="26">
        <f>SUM(F2496:H2496)</f>
        <v>49</v>
      </c>
      <c r="K2496" s="26">
        <f>E2496-J2496</f>
        <v>0</v>
      </c>
      <c r="L2496" s="27">
        <v>6738650000</v>
      </c>
      <c r="M2496" s="45">
        <v>2051.52</v>
      </c>
      <c r="N2496" s="27">
        <v>137523469</v>
      </c>
      <c r="O2496" s="27">
        <v>10858548</v>
      </c>
      <c r="P2496" s="37">
        <f>IF(I2496=0,0,H2496/I2496)</f>
        <v>0</v>
      </c>
    </row>
    <row r="2497">
      <c r="A2497" s="24" t="str">
        <v>2025-12</v>
      </c>
      <c r="B2497" s="24" t="str">
        <v>비교 반영</v>
      </c>
      <c r="C2497" s="24" t="str">
        <v>양평군</v>
      </c>
      <c r="D2497" s="24" t="str">
        <v>아파트 매매</v>
      </c>
      <c r="E2497" s="26">
        <v>51</v>
      </c>
      <c r="F2497" s="26">
        <v>51</v>
      </c>
      <c r="G2497" s="26">
        <v>0</v>
      </c>
      <c r="H2497" s="26">
        <v>0</v>
      </c>
      <c r="I2497" s="26">
        <f>G2497+H2497</f>
        <v>0</v>
      </c>
      <c r="J2497" s="26">
        <f>SUM(F2497:H2497)</f>
        <v>51</v>
      </c>
      <c r="K2497" s="26">
        <f>E2497-J2497</f>
        <v>0</v>
      </c>
      <c r="L2497" s="27">
        <v>17909580000</v>
      </c>
      <c r="M2497" s="45">
        <v>3798.242</v>
      </c>
      <c r="N2497" s="27">
        <v>351168235</v>
      </c>
      <c r="O2497" s="27">
        <v>15587534</v>
      </c>
      <c r="P2497" s="37">
        <f>IF(I2497=0,0,H2497/I2497)</f>
        <v>0</v>
      </c>
    </row>
    <row r="2498">
      <c r="A2498" s="24" t="str">
        <v>2025-12</v>
      </c>
      <c r="B2498" s="24" t="str">
        <v>비교 반영</v>
      </c>
      <c r="C2498" s="24" t="str">
        <v>양평군</v>
      </c>
      <c r="D2498" s="24" t="str">
        <v>아파트 전월세</v>
      </c>
      <c r="E2498" s="26">
        <v>75</v>
      </c>
      <c r="F2498" s="26">
        <v>0</v>
      </c>
      <c r="G2498" s="26">
        <v>38</v>
      </c>
      <c r="H2498" s="26">
        <v>37</v>
      </c>
      <c r="I2498" s="26">
        <f>G2498+H2498</f>
        <v>75</v>
      </c>
      <c r="J2498" s="26">
        <f>SUM(F2498:H2498)</f>
        <v>75</v>
      </c>
      <c r="K2498" s="26">
        <f>E2498-J2498</f>
        <v>0</v>
      </c>
      <c r="L2498" s="27">
        <v>12721200000</v>
      </c>
      <c r="M2498" s="45">
        <v>5804.746</v>
      </c>
      <c r="N2498" s="27">
        <v>169616000</v>
      </c>
      <c r="O2498" s="27">
        <v>7244684</v>
      </c>
      <c r="P2498" s="37">
        <f>IF(I2498=0,0,H2498/I2498)</f>
        <v>0.49333333333333335</v>
      </c>
    </row>
    <row r="2499">
      <c r="A2499" s="24" t="str">
        <v>2025-12</v>
      </c>
      <c r="B2499" s="24" t="str">
        <v>비교 반영</v>
      </c>
      <c r="C2499" s="24" t="str">
        <v>양평군</v>
      </c>
      <c r="D2499" s="24" t="str">
        <v>오피스텔 매매</v>
      </c>
      <c r="E2499" s="26">
        <v>1</v>
      </c>
      <c r="F2499" s="26">
        <v>1</v>
      </c>
      <c r="G2499" s="26">
        <v>0</v>
      </c>
      <c r="H2499" s="26">
        <v>0</v>
      </c>
      <c r="I2499" s="26">
        <f>G2499+H2499</f>
        <v>0</v>
      </c>
      <c r="J2499" s="26">
        <f>SUM(F2499:H2499)</f>
        <v>1</v>
      </c>
      <c r="K2499" s="26">
        <f>E2499-J2499</f>
        <v>0</v>
      </c>
      <c r="L2499" s="27">
        <v>249100000</v>
      </c>
      <c r="M2499" s="45">
        <v>59.9</v>
      </c>
      <c r="N2499" s="27">
        <v>249100000</v>
      </c>
      <c r="O2499" s="27">
        <v>13747430</v>
      </c>
      <c r="P2499" s="37">
        <f>IF(I2499=0,0,H2499/I2499)</f>
        <v>0</v>
      </c>
    </row>
    <row r="2500">
      <c r="A2500" s="24" t="str">
        <v>2025-12</v>
      </c>
      <c r="B2500" s="24" t="str">
        <v>비교 반영</v>
      </c>
      <c r="C2500" s="24" t="str">
        <v>양평군</v>
      </c>
      <c r="D2500" s="24" t="str">
        <v>오피스텔 전월세</v>
      </c>
      <c r="E2500" s="26">
        <v>6</v>
      </c>
      <c r="F2500" s="26">
        <v>0</v>
      </c>
      <c r="G2500" s="26">
        <v>2</v>
      </c>
      <c r="H2500" s="26">
        <v>4</v>
      </c>
      <c r="I2500" s="26">
        <f>G2500+H2500</f>
        <v>6</v>
      </c>
      <c r="J2500" s="26">
        <f>SUM(F2500:H2500)</f>
        <v>6</v>
      </c>
      <c r="K2500" s="26">
        <f>E2500-J2500</f>
        <v>0</v>
      </c>
      <c r="L2500" s="27">
        <v>650000000</v>
      </c>
      <c r="M2500" s="45">
        <v>246.12</v>
      </c>
      <c r="N2500" s="27">
        <v>108333333</v>
      </c>
      <c r="O2500" s="27">
        <v>8730539</v>
      </c>
      <c r="P2500" s="37">
        <f>IF(I2500=0,0,H2500/I2500)</f>
        <v>0.6666666666666666</v>
      </c>
    </row>
    <row r="2501">
      <c r="A2501" s="24" t="str">
        <v>2025-12</v>
      </c>
      <c r="B2501" s="24" t="str">
        <v>비교 반영</v>
      </c>
      <c r="C2501" s="24" t="str">
        <v>양평군</v>
      </c>
      <c r="D2501" s="24" t="str">
        <v>토지</v>
      </c>
      <c r="E2501" s="26">
        <v>493</v>
      </c>
      <c r="F2501" s="26">
        <v>493</v>
      </c>
      <c r="G2501" s="26">
        <v>0</v>
      </c>
      <c r="H2501" s="26">
        <v>0</v>
      </c>
      <c r="I2501" s="26">
        <f>G2501+H2501</f>
        <v>0</v>
      </c>
      <c r="J2501" s="26">
        <f>SUM(F2501:H2501)</f>
        <v>493</v>
      </c>
      <c r="K2501" s="26">
        <f>E2501-J2501</f>
        <v>0</v>
      </c>
      <c r="L2501" s="27">
        <v>35092280000</v>
      </c>
      <c r="M2501" s="45">
        <v>262319.71</v>
      </c>
      <c r="N2501" s="27">
        <v>71181095</v>
      </c>
      <c r="O2501" s="27">
        <v>442237</v>
      </c>
      <c r="P2501" s="37">
        <f>IF(I2501=0,0,H2501/I2501)</f>
        <v>0</v>
      </c>
    </row>
    <row r="2502">
      <c r="A2502" s="24" t="str">
        <v>2025-12</v>
      </c>
      <c r="B2502" s="24" t="str">
        <v>비교 반영</v>
      </c>
      <c r="C2502" s="24" t="str">
        <v>여주시</v>
      </c>
      <c r="D2502" s="24" t="str">
        <v>공장창고</v>
      </c>
      <c r="E2502" s="26">
        <v>2</v>
      </c>
      <c r="F2502" s="26">
        <v>2</v>
      </c>
      <c r="G2502" s="26">
        <v>0</v>
      </c>
      <c r="H2502" s="26">
        <v>0</v>
      </c>
      <c r="I2502" s="26">
        <f>G2502+H2502</f>
        <v>0</v>
      </c>
      <c r="J2502" s="26">
        <f>SUM(F2502:H2502)</f>
        <v>2</v>
      </c>
      <c r="K2502" s="26">
        <f>E2502-J2502</f>
        <v>0</v>
      </c>
      <c r="L2502" s="27">
        <v>1160000000</v>
      </c>
      <c r="M2502" s="45">
        <v>2244.2</v>
      </c>
      <c r="N2502" s="27">
        <v>580000000</v>
      </c>
      <c r="O2502" s="27">
        <v>1708721</v>
      </c>
      <c r="P2502" s="37">
        <f>IF(I2502=0,0,H2502/I2502)</f>
        <v>0</v>
      </c>
    </row>
    <row r="2503">
      <c r="A2503" s="24" t="str">
        <v>2025-12</v>
      </c>
      <c r="B2503" s="24" t="str">
        <v>비교 반영</v>
      </c>
      <c r="C2503" s="24" t="str">
        <v>여주시</v>
      </c>
      <c r="D2503" s="24" t="str">
        <v>다가구 매매</v>
      </c>
      <c r="E2503" s="26">
        <v>13</v>
      </c>
      <c r="F2503" s="26">
        <v>13</v>
      </c>
      <c r="G2503" s="26">
        <v>0</v>
      </c>
      <c r="H2503" s="26">
        <v>0</v>
      </c>
      <c r="I2503" s="26">
        <f>G2503+H2503</f>
        <v>0</v>
      </c>
      <c r="J2503" s="26">
        <f>SUM(F2503:H2503)</f>
        <v>13</v>
      </c>
      <c r="K2503" s="26">
        <f>E2503-J2503</f>
        <v>0</v>
      </c>
      <c r="L2503" s="27">
        <v>3647480000</v>
      </c>
      <c r="M2503" s="45">
        <v>1521.17</v>
      </c>
      <c r="N2503" s="27">
        <v>280575385</v>
      </c>
      <c r="O2503" s="27">
        <v>7926652</v>
      </c>
      <c r="P2503" s="37">
        <f>IF(I2503=0,0,H2503/I2503)</f>
        <v>0</v>
      </c>
    </row>
    <row r="2504">
      <c r="A2504" s="24" t="str">
        <v>2025-12</v>
      </c>
      <c r="B2504" s="24" t="str">
        <v>비교 반영</v>
      </c>
      <c r="C2504" s="24" t="str">
        <v>여주시</v>
      </c>
      <c r="D2504" s="24" t="str">
        <v>다가구 전월세</v>
      </c>
      <c r="E2504" s="26">
        <v>146</v>
      </c>
      <c r="F2504" s="26">
        <v>0</v>
      </c>
      <c r="G2504" s="26">
        <v>23</v>
      </c>
      <c r="H2504" s="26">
        <v>123</v>
      </c>
      <c r="I2504" s="26">
        <f>G2504+H2504</f>
        <v>146</v>
      </c>
      <c r="J2504" s="26">
        <f>SUM(F2504:H2504)</f>
        <v>146</v>
      </c>
      <c r="K2504" s="26">
        <f>E2504-J2504</f>
        <v>0</v>
      </c>
      <c r="L2504" s="27">
        <v>3178000000</v>
      </c>
      <c r="M2504" s="45">
        <v>6532.545</v>
      </c>
      <c r="N2504" s="27">
        <v>21767123</v>
      </c>
      <c r="O2504" s="27">
        <v>1608222</v>
      </c>
      <c r="P2504" s="37">
        <f>IF(I2504=0,0,H2504/I2504)</f>
        <v>0.8424657534246576</v>
      </c>
    </row>
    <row r="2505">
      <c r="A2505" s="24" t="str">
        <v>2025-12</v>
      </c>
      <c r="B2505" s="24" t="str">
        <v>비교 반영</v>
      </c>
      <c r="C2505" s="24" t="str">
        <v>여주시</v>
      </c>
      <c r="D2505" s="24" t="str">
        <v>다세대 매매</v>
      </c>
      <c r="E2505" s="26">
        <v>35</v>
      </c>
      <c r="F2505" s="26">
        <v>35</v>
      </c>
      <c r="G2505" s="26">
        <v>0</v>
      </c>
      <c r="H2505" s="26">
        <v>0</v>
      </c>
      <c r="I2505" s="26">
        <f>G2505+H2505</f>
        <v>0</v>
      </c>
      <c r="J2505" s="26">
        <f>SUM(F2505:H2505)</f>
        <v>35</v>
      </c>
      <c r="K2505" s="26">
        <f>E2505-J2505</f>
        <v>0</v>
      </c>
      <c r="L2505" s="27">
        <v>6254380000</v>
      </c>
      <c r="M2505" s="45">
        <v>2025.772</v>
      </c>
      <c r="N2505" s="27">
        <v>178696571</v>
      </c>
      <c r="O2505" s="27">
        <v>10206299</v>
      </c>
      <c r="P2505" s="37">
        <f>IF(I2505=0,0,H2505/I2505)</f>
        <v>0</v>
      </c>
    </row>
    <row r="2506">
      <c r="A2506" s="24" t="str">
        <v>2025-12</v>
      </c>
      <c r="B2506" s="24" t="str">
        <v>비교 반영</v>
      </c>
      <c r="C2506" s="24" t="str">
        <v>여주시</v>
      </c>
      <c r="D2506" s="24" t="str">
        <v>다세대 전월세</v>
      </c>
      <c r="E2506" s="26">
        <v>34</v>
      </c>
      <c r="F2506" s="26">
        <v>0</v>
      </c>
      <c r="G2506" s="26">
        <v>5</v>
      </c>
      <c r="H2506" s="26">
        <v>29</v>
      </c>
      <c r="I2506" s="26">
        <f>G2506+H2506</f>
        <v>34</v>
      </c>
      <c r="J2506" s="26">
        <f>SUM(F2506:H2506)</f>
        <v>34</v>
      </c>
      <c r="K2506" s="26">
        <f>E2506-J2506</f>
        <v>0</v>
      </c>
      <c r="L2506" s="27">
        <v>894000000</v>
      </c>
      <c r="M2506" s="45">
        <v>1835.537</v>
      </c>
      <c r="N2506" s="27">
        <v>26294118</v>
      </c>
      <c r="O2506" s="27">
        <v>1610086</v>
      </c>
      <c r="P2506" s="37">
        <f>IF(I2506=0,0,H2506/I2506)</f>
        <v>0.8529411764705882</v>
      </c>
    </row>
    <row r="2507">
      <c r="A2507" s="24" t="str">
        <v>2025-12</v>
      </c>
      <c r="B2507" s="24" t="str">
        <v>비교 반영</v>
      </c>
      <c r="C2507" s="24" t="str">
        <v>여주시</v>
      </c>
      <c r="D2507" s="24" t="str">
        <v>분양권</v>
      </c>
      <c r="E2507" s="26">
        <v>6</v>
      </c>
      <c r="F2507" s="26">
        <v>6</v>
      </c>
      <c r="G2507" s="26">
        <v>0</v>
      </c>
      <c r="H2507" s="26">
        <v>0</v>
      </c>
      <c r="I2507" s="26">
        <f>G2507+H2507</f>
        <v>0</v>
      </c>
      <c r="J2507" s="26">
        <f>SUM(F2507:H2507)</f>
        <v>6</v>
      </c>
      <c r="K2507" s="26">
        <f>E2507-J2507</f>
        <v>0</v>
      </c>
      <c r="L2507" s="27">
        <v>3112570000</v>
      </c>
      <c r="M2507" s="45">
        <v>474.799</v>
      </c>
      <c r="N2507" s="27">
        <v>518761667</v>
      </c>
      <c r="O2507" s="27">
        <v>21671249</v>
      </c>
      <c r="P2507" s="37">
        <f>IF(I2507=0,0,H2507/I2507)</f>
        <v>0</v>
      </c>
    </row>
    <row r="2508">
      <c r="A2508" s="24" t="str">
        <v>2025-12</v>
      </c>
      <c r="B2508" s="24" t="str">
        <v>비교 반영</v>
      </c>
      <c r="C2508" s="24" t="str">
        <v>여주시</v>
      </c>
      <c r="D2508" s="24" t="str">
        <v>상가</v>
      </c>
      <c r="E2508" s="26">
        <v>7</v>
      </c>
      <c r="F2508" s="26">
        <v>7</v>
      </c>
      <c r="G2508" s="26">
        <v>0</v>
      </c>
      <c r="H2508" s="26">
        <v>0</v>
      </c>
      <c r="I2508" s="26">
        <f>G2508+H2508</f>
        <v>0</v>
      </c>
      <c r="J2508" s="26">
        <f>SUM(F2508:H2508)</f>
        <v>7</v>
      </c>
      <c r="K2508" s="26">
        <f>E2508-J2508</f>
        <v>0</v>
      </c>
      <c r="L2508" s="27">
        <v>6230190000</v>
      </c>
      <c r="M2508" s="45">
        <v>2065.56</v>
      </c>
      <c r="N2508" s="27">
        <v>890027143</v>
      </c>
      <c r="O2508" s="27">
        <v>9970985</v>
      </c>
      <c r="P2508" s="37">
        <f>IF(I2508=0,0,H2508/I2508)</f>
        <v>0</v>
      </c>
    </row>
    <row r="2509">
      <c r="A2509" s="24" t="str">
        <v>2025-12</v>
      </c>
      <c r="B2509" s="24" t="str">
        <v>비교 반영</v>
      </c>
      <c r="C2509" s="24" t="str">
        <v>여주시</v>
      </c>
      <c r="D2509" s="24" t="str">
        <v>아파트 매매</v>
      </c>
      <c r="E2509" s="26">
        <v>64</v>
      </c>
      <c r="F2509" s="26">
        <v>64</v>
      </c>
      <c r="G2509" s="26">
        <v>0</v>
      </c>
      <c r="H2509" s="26">
        <v>0</v>
      </c>
      <c r="I2509" s="26">
        <f>G2509+H2509</f>
        <v>0</v>
      </c>
      <c r="J2509" s="26">
        <f>SUM(F2509:H2509)</f>
        <v>64</v>
      </c>
      <c r="K2509" s="26">
        <f>E2509-J2509</f>
        <v>0</v>
      </c>
      <c r="L2509" s="27">
        <v>15621420000</v>
      </c>
      <c r="M2509" s="45">
        <v>4623.711</v>
      </c>
      <c r="N2509" s="27">
        <v>244084688</v>
      </c>
      <c r="O2509" s="27">
        <v>11168745</v>
      </c>
      <c r="P2509" s="37">
        <f>IF(I2509=0,0,H2509/I2509)</f>
        <v>0</v>
      </c>
    </row>
    <row r="2510">
      <c r="A2510" s="24" t="str">
        <v>2025-12</v>
      </c>
      <c r="B2510" s="24" t="str">
        <v>비교 반영</v>
      </c>
      <c r="C2510" s="24" t="str">
        <v>여주시</v>
      </c>
      <c r="D2510" s="24" t="str">
        <v>아파트 전월세</v>
      </c>
      <c r="E2510" s="26">
        <v>116</v>
      </c>
      <c r="F2510" s="26">
        <v>0</v>
      </c>
      <c r="G2510" s="26">
        <v>42</v>
      </c>
      <c r="H2510" s="26">
        <v>74</v>
      </c>
      <c r="I2510" s="26">
        <f>G2510+H2510</f>
        <v>116</v>
      </c>
      <c r="J2510" s="26">
        <f>SUM(F2510:H2510)</f>
        <v>116</v>
      </c>
      <c r="K2510" s="26">
        <f>E2510-J2510</f>
        <v>0</v>
      </c>
      <c r="L2510" s="27">
        <v>10304750000</v>
      </c>
      <c r="M2510" s="45">
        <v>6461.78</v>
      </c>
      <c r="N2510" s="27">
        <v>88834052</v>
      </c>
      <c r="O2510" s="27">
        <v>5271812</v>
      </c>
      <c r="P2510" s="37">
        <f>IF(I2510=0,0,H2510/I2510)</f>
        <v>0.6379310344827587</v>
      </c>
    </row>
    <row r="2511">
      <c r="A2511" s="24" t="str">
        <v>2025-12</v>
      </c>
      <c r="B2511" s="24" t="str">
        <v>비교 반영</v>
      </c>
      <c r="C2511" s="24" t="str">
        <v>여주시</v>
      </c>
      <c r="D2511" s="24" t="str">
        <v>오피스텔 매매</v>
      </c>
      <c r="E2511" s="26">
        <v>1</v>
      </c>
      <c r="F2511" s="26">
        <v>1</v>
      </c>
      <c r="G2511" s="26">
        <v>0</v>
      </c>
      <c r="H2511" s="26">
        <v>0</v>
      </c>
      <c r="I2511" s="26">
        <f>G2511+H2511</f>
        <v>0</v>
      </c>
      <c r="J2511" s="26">
        <f>SUM(F2511:H2511)</f>
        <v>1</v>
      </c>
      <c r="K2511" s="26">
        <f>E2511-J2511</f>
        <v>0</v>
      </c>
      <c r="L2511" s="27">
        <v>105000000</v>
      </c>
      <c r="M2511" s="45">
        <v>82.79</v>
      </c>
      <c r="N2511" s="27">
        <v>105000000</v>
      </c>
      <c r="O2511" s="27">
        <v>4192625</v>
      </c>
      <c r="P2511" s="37">
        <f>IF(I2511=0,0,H2511/I2511)</f>
        <v>0</v>
      </c>
    </row>
    <row r="2512">
      <c r="A2512" s="24" t="str">
        <v>2025-12</v>
      </c>
      <c r="B2512" s="24" t="str">
        <v>비교 반영</v>
      </c>
      <c r="C2512" s="24" t="str">
        <v>여주시</v>
      </c>
      <c r="D2512" s="24" t="str">
        <v>오피스텔 전월세</v>
      </c>
      <c r="E2512" s="26">
        <v>12</v>
      </c>
      <c r="F2512" s="26">
        <v>0</v>
      </c>
      <c r="G2512" s="26">
        <v>4</v>
      </c>
      <c r="H2512" s="26">
        <v>8</v>
      </c>
      <c r="I2512" s="26">
        <f>G2512+H2512</f>
        <v>12</v>
      </c>
      <c r="J2512" s="26">
        <f>SUM(F2512:H2512)</f>
        <v>12</v>
      </c>
      <c r="K2512" s="26">
        <f>E2512-J2512</f>
        <v>0</v>
      </c>
      <c r="L2512" s="27">
        <v>961000000</v>
      </c>
      <c r="M2512" s="45">
        <v>886.13</v>
      </c>
      <c r="N2512" s="27">
        <v>80083333</v>
      </c>
      <c r="O2512" s="27">
        <v>3585094</v>
      </c>
      <c r="P2512" s="37">
        <f>IF(I2512=0,0,H2512/I2512)</f>
        <v>0.6666666666666666</v>
      </c>
    </row>
    <row r="2513">
      <c r="A2513" s="24" t="str">
        <v>2025-12</v>
      </c>
      <c r="B2513" s="24" t="str">
        <v>비교 반영</v>
      </c>
      <c r="C2513" s="24" t="str">
        <v>여주시</v>
      </c>
      <c r="D2513" s="24" t="str">
        <v>토지</v>
      </c>
      <c r="E2513" s="26">
        <v>311</v>
      </c>
      <c r="F2513" s="26">
        <v>311</v>
      </c>
      <c r="G2513" s="26">
        <v>0</v>
      </c>
      <c r="H2513" s="26">
        <v>0</v>
      </c>
      <c r="I2513" s="26">
        <f>G2513+H2513</f>
        <v>0</v>
      </c>
      <c r="J2513" s="26">
        <f>SUM(F2513:H2513)</f>
        <v>311</v>
      </c>
      <c r="K2513" s="26">
        <f>E2513-J2513</f>
        <v>0</v>
      </c>
      <c r="L2513" s="27">
        <v>31440870000</v>
      </c>
      <c r="M2513" s="45">
        <v>420272.88</v>
      </c>
      <c r="N2513" s="27">
        <v>101096045</v>
      </c>
      <c r="O2513" s="27">
        <v>247308</v>
      </c>
      <c r="P2513" s="37">
        <f>IF(I2513=0,0,H2513/I2513)</f>
        <v>0</v>
      </c>
    </row>
    <row r="2514">
      <c r="A2514" s="24" t="str">
        <v>2025-12</v>
      </c>
      <c r="B2514" s="24" t="str">
        <v>비교 반영</v>
      </c>
      <c r="C2514" s="24" t="str">
        <v>연천군</v>
      </c>
      <c r="D2514" s="24" t="str">
        <v>공장창고</v>
      </c>
      <c r="E2514" s="26">
        <v>2</v>
      </c>
      <c r="F2514" s="26">
        <v>2</v>
      </c>
      <c r="G2514" s="26">
        <v>0</v>
      </c>
      <c r="H2514" s="26">
        <v>0</v>
      </c>
      <c r="I2514" s="26">
        <f>G2514+H2514</f>
        <v>0</v>
      </c>
      <c r="J2514" s="26">
        <f>SUM(F2514:H2514)</f>
        <v>2</v>
      </c>
      <c r="K2514" s="26">
        <f>E2514-J2514</f>
        <v>0</v>
      </c>
      <c r="L2514" s="27">
        <v>1042580000</v>
      </c>
      <c r="M2514" s="45">
        <v>799.5</v>
      </c>
      <c r="N2514" s="27">
        <v>521290000</v>
      </c>
      <c r="O2514" s="27">
        <v>4310876</v>
      </c>
      <c r="P2514" s="37">
        <f>IF(I2514=0,0,H2514/I2514)</f>
        <v>0</v>
      </c>
    </row>
    <row r="2515">
      <c r="A2515" s="24" t="str">
        <v>2025-12</v>
      </c>
      <c r="B2515" s="24" t="str">
        <v>비교 반영</v>
      </c>
      <c r="C2515" s="24" t="str">
        <v>연천군</v>
      </c>
      <c r="D2515" s="24" t="str">
        <v>다가구 매매</v>
      </c>
      <c r="E2515" s="26">
        <v>7</v>
      </c>
      <c r="F2515" s="26">
        <v>7</v>
      </c>
      <c r="G2515" s="26">
        <v>0</v>
      </c>
      <c r="H2515" s="26">
        <v>0</v>
      </c>
      <c r="I2515" s="26">
        <f>G2515+H2515</f>
        <v>0</v>
      </c>
      <c r="J2515" s="26">
        <f>SUM(F2515:H2515)</f>
        <v>7</v>
      </c>
      <c r="K2515" s="26">
        <f>E2515-J2515</f>
        <v>0</v>
      </c>
      <c r="L2515" s="27">
        <v>775220000</v>
      </c>
      <c r="M2515" s="45">
        <v>660.41</v>
      </c>
      <c r="N2515" s="27">
        <v>110745714</v>
      </c>
      <c r="O2515" s="27">
        <v>3880484</v>
      </c>
      <c r="P2515" s="37">
        <f>IF(I2515=0,0,H2515/I2515)</f>
        <v>0</v>
      </c>
    </row>
    <row r="2516">
      <c r="A2516" s="24" t="str">
        <v>2025-12</v>
      </c>
      <c r="B2516" s="24" t="str">
        <v>비교 반영</v>
      </c>
      <c r="C2516" s="24" t="str">
        <v>연천군</v>
      </c>
      <c r="D2516" s="24" t="str">
        <v>다가구 전월세</v>
      </c>
      <c r="E2516" s="26">
        <v>8</v>
      </c>
      <c r="F2516" s="26">
        <v>0</v>
      </c>
      <c r="G2516" s="26">
        <v>2</v>
      </c>
      <c r="H2516" s="26">
        <v>6</v>
      </c>
      <c r="I2516" s="26">
        <f>G2516+H2516</f>
        <v>8</v>
      </c>
      <c r="J2516" s="26">
        <f>SUM(F2516:H2516)</f>
        <v>8</v>
      </c>
      <c r="K2516" s="26">
        <f>E2516-J2516</f>
        <v>0</v>
      </c>
      <c r="L2516" s="27">
        <v>251000000</v>
      </c>
      <c r="M2516" s="45">
        <v>610.65</v>
      </c>
      <c r="N2516" s="27">
        <v>31375000</v>
      </c>
      <c r="O2516" s="27">
        <v>1358801</v>
      </c>
      <c r="P2516" s="37">
        <f>IF(I2516=0,0,H2516/I2516)</f>
        <v>0.75</v>
      </c>
    </row>
    <row r="2517">
      <c r="A2517" s="24" t="str">
        <v>2025-12</v>
      </c>
      <c r="B2517" s="24" t="str">
        <v>비교 반영</v>
      </c>
      <c r="C2517" s="24" t="str">
        <v>연천군</v>
      </c>
      <c r="D2517" s="24" t="str">
        <v>다세대 매매</v>
      </c>
      <c r="E2517" s="26">
        <v>4</v>
      </c>
      <c r="F2517" s="26">
        <v>4</v>
      </c>
      <c r="G2517" s="26">
        <v>0</v>
      </c>
      <c r="H2517" s="26">
        <v>0</v>
      </c>
      <c r="I2517" s="26">
        <f>G2517+H2517</f>
        <v>0</v>
      </c>
      <c r="J2517" s="26">
        <f>SUM(F2517:H2517)</f>
        <v>4</v>
      </c>
      <c r="K2517" s="26">
        <f>E2517-J2517</f>
        <v>0</v>
      </c>
      <c r="L2517" s="27">
        <v>220000000</v>
      </c>
      <c r="M2517" s="45">
        <v>201.24</v>
      </c>
      <c r="N2517" s="27">
        <v>55000000</v>
      </c>
      <c r="O2517" s="27">
        <v>3613957</v>
      </c>
      <c r="P2517" s="37">
        <f>IF(I2517=0,0,H2517/I2517)</f>
        <v>0</v>
      </c>
    </row>
    <row r="2518">
      <c r="A2518" s="24" t="str">
        <v>2025-12</v>
      </c>
      <c r="B2518" s="24" t="str">
        <v>비교 반영</v>
      </c>
      <c r="C2518" s="24" t="str">
        <v>연천군</v>
      </c>
      <c r="D2518" s="24" t="str">
        <v>다세대 전월세</v>
      </c>
      <c r="E2518" s="26">
        <v>10</v>
      </c>
      <c r="F2518" s="26">
        <v>0</v>
      </c>
      <c r="G2518" s="26">
        <v>3</v>
      </c>
      <c r="H2518" s="26">
        <v>7</v>
      </c>
      <c r="I2518" s="26">
        <f>G2518+H2518</f>
        <v>10</v>
      </c>
      <c r="J2518" s="26">
        <f>SUM(F2518:H2518)</f>
        <v>10</v>
      </c>
      <c r="K2518" s="26">
        <f>E2518-J2518</f>
        <v>0</v>
      </c>
      <c r="L2518" s="27">
        <v>173130000</v>
      </c>
      <c r="M2518" s="45">
        <v>470.262</v>
      </c>
      <c r="N2518" s="27">
        <v>17313000</v>
      </c>
      <c r="O2518" s="27">
        <v>1217046</v>
      </c>
      <c r="P2518" s="37">
        <f>IF(I2518=0,0,H2518/I2518)</f>
        <v>0.7</v>
      </c>
    </row>
    <row r="2519">
      <c r="A2519" s="24" t="str">
        <v>2025-12</v>
      </c>
      <c r="B2519" s="24" t="str">
        <v>비교 반영</v>
      </c>
      <c r="C2519" s="24" t="str">
        <v>연천군</v>
      </c>
      <c r="D2519" s="24" t="str">
        <v>분양권</v>
      </c>
      <c r="E2519" s="26">
        <v>3</v>
      </c>
      <c r="F2519" s="26">
        <v>3</v>
      </c>
      <c r="G2519" s="26">
        <v>0</v>
      </c>
      <c r="H2519" s="26">
        <v>0</v>
      </c>
      <c r="I2519" s="26">
        <f>G2519+H2519</f>
        <v>0</v>
      </c>
      <c r="J2519" s="26">
        <f>SUM(F2519:H2519)</f>
        <v>3</v>
      </c>
      <c r="K2519" s="26">
        <f>E2519-J2519</f>
        <v>0</v>
      </c>
      <c r="L2519" s="27">
        <v>981480000</v>
      </c>
      <c r="M2519" s="45">
        <v>254.808</v>
      </c>
      <c r="N2519" s="27">
        <v>327160000</v>
      </c>
      <c r="O2519" s="27">
        <v>12733359</v>
      </c>
      <c r="P2519" s="37">
        <f>IF(I2519=0,0,H2519/I2519)</f>
        <v>0</v>
      </c>
    </row>
    <row r="2520">
      <c r="A2520" s="24" t="str">
        <v>2025-12</v>
      </c>
      <c r="B2520" s="24" t="str">
        <v>비교 반영</v>
      </c>
      <c r="C2520" s="24" t="str">
        <v>연천군</v>
      </c>
      <c r="D2520" s="24" t="str">
        <v>상가</v>
      </c>
      <c r="E2520" s="26">
        <v>1</v>
      </c>
      <c r="F2520" s="26">
        <v>1</v>
      </c>
      <c r="G2520" s="26">
        <v>0</v>
      </c>
      <c r="H2520" s="26">
        <v>0</v>
      </c>
      <c r="I2520" s="26">
        <f>G2520+H2520</f>
        <v>0</v>
      </c>
      <c r="J2520" s="26">
        <f>SUM(F2520:H2520)</f>
        <v>1</v>
      </c>
      <c r="K2520" s="26">
        <f>E2520-J2520</f>
        <v>0</v>
      </c>
      <c r="L2520" s="27">
        <v>130000000</v>
      </c>
      <c r="M2520" s="45">
        <v>366.66</v>
      </c>
      <c r="N2520" s="27">
        <v>130000000</v>
      </c>
      <c r="O2520" s="27">
        <v>1172072</v>
      </c>
      <c r="P2520" s="37">
        <f>IF(I2520=0,0,H2520/I2520)</f>
        <v>0</v>
      </c>
    </row>
    <row r="2521">
      <c r="A2521" s="24" t="str">
        <v>2025-12</v>
      </c>
      <c r="B2521" s="24" t="str">
        <v>비교 반영</v>
      </c>
      <c r="C2521" s="24" t="str">
        <v>연천군</v>
      </c>
      <c r="D2521" s="24" t="str">
        <v>아파트 매매</v>
      </c>
      <c r="E2521" s="26">
        <v>15</v>
      </c>
      <c r="F2521" s="26">
        <v>15</v>
      </c>
      <c r="G2521" s="26">
        <v>0</v>
      </c>
      <c r="H2521" s="26">
        <v>0</v>
      </c>
      <c r="I2521" s="26">
        <f>G2521+H2521</f>
        <v>0</v>
      </c>
      <c r="J2521" s="26">
        <f>SUM(F2521:H2521)</f>
        <v>15</v>
      </c>
      <c r="K2521" s="26">
        <f>E2521-J2521</f>
        <v>0</v>
      </c>
      <c r="L2521" s="27">
        <v>1976000000</v>
      </c>
      <c r="M2521" s="45">
        <v>1017.388</v>
      </c>
      <c r="N2521" s="27">
        <v>131733333</v>
      </c>
      <c r="O2521" s="27">
        <v>6420592</v>
      </c>
      <c r="P2521" s="37">
        <f>IF(I2521=0,0,H2521/I2521)</f>
        <v>0</v>
      </c>
    </row>
    <row r="2522">
      <c r="A2522" s="24" t="str">
        <v>2025-12</v>
      </c>
      <c r="B2522" s="24" t="str">
        <v>비교 반영</v>
      </c>
      <c r="C2522" s="24" t="str">
        <v>연천군</v>
      </c>
      <c r="D2522" s="24" t="str">
        <v>아파트 전월세</v>
      </c>
      <c r="E2522" s="26">
        <v>16</v>
      </c>
      <c r="F2522" s="26">
        <v>0</v>
      </c>
      <c r="G2522" s="26">
        <v>6</v>
      </c>
      <c r="H2522" s="26">
        <v>10</v>
      </c>
      <c r="I2522" s="26">
        <f>G2522+H2522</f>
        <v>16</v>
      </c>
      <c r="J2522" s="26">
        <f>SUM(F2522:H2522)</f>
        <v>16</v>
      </c>
      <c r="K2522" s="26">
        <f>E2522-J2522</f>
        <v>0</v>
      </c>
      <c r="L2522" s="27">
        <v>1053000000</v>
      </c>
      <c r="M2522" s="45">
        <v>1159.281</v>
      </c>
      <c r="N2522" s="27">
        <v>65812500</v>
      </c>
      <c r="O2522" s="27">
        <v>3002717</v>
      </c>
      <c r="P2522" s="37">
        <f>IF(I2522=0,0,H2522/I2522)</f>
        <v>0.625</v>
      </c>
    </row>
    <row r="2523">
      <c r="A2523" s="24" t="str">
        <v>2025-12</v>
      </c>
      <c r="B2523" s="24" t="str">
        <v>비교 반영</v>
      </c>
      <c r="C2523" s="24" t="str">
        <v>연천군</v>
      </c>
      <c r="D2523" s="24" t="str">
        <v>오피스텔 전월세</v>
      </c>
      <c r="E2523" s="26">
        <v>2</v>
      </c>
      <c r="F2523" s="26">
        <v>0</v>
      </c>
      <c r="G2523" s="26">
        <v>1</v>
      </c>
      <c r="H2523" s="26">
        <v>1</v>
      </c>
      <c r="I2523" s="26">
        <f>G2523+H2523</f>
        <v>2</v>
      </c>
      <c r="J2523" s="26">
        <f>SUM(F2523:H2523)</f>
        <v>2</v>
      </c>
      <c r="K2523" s="26">
        <f>E2523-J2523</f>
        <v>0</v>
      </c>
      <c r="L2523" s="27">
        <v>125000000</v>
      </c>
      <c r="M2523" s="45">
        <v>137.42</v>
      </c>
      <c r="N2523" s="27">
        <v>62500000</v>
      </c>
      <c r="O2523" s="27">
        <v>3007009</v>
      </c>
      <c r="P2523" s="37">
        <f>IF(I2523=0,0,H2523/I2523)</f>
        <v>0.5</v>
      </c>
    </row>
    <row r="2524">
      <c r="A2524" s="24" t="str">
        <v>2025-12</v>
      </c>
      <c r="B2524" s="24" t="str">
        <v>비교 반영</v>
      </c>
      <c r="C2524" s="24" t="str">
        <v>연천군</v>
      </c>
      <c r="D2524" s="24" t="str">
        <v>토지</v>
      </c>
      <c r="E2524" s="26">
        <v>171</v>
      </c>
      <c r="F2524" s="26">
        <v>171</v>
      </c>
      <c r="G2524" s="26">
        <v>0</v>
      </c>
      <c r="H2524" s="26">
        <v>0</v>
      </c>
      <c r="I2524" s="26">
        <f>G2524+H2524</f>
        <v>0</v>
      </c>
      <c r="J2524" s="26">
        <f>SUM(F2524:H2524)</f>
        <v>171</v>
      </c>
      <c r="K2524" s="26">
        <f>E2524-J2524</f>
        <v>0</v>
      </c>
      <c r="L2524" s="27">
        <v>10316120000</v>
      </c>
      <c r="M2524" s="45">
        <v>356208.56</v>
      </c>
      <c r="N2524" s="27">
        <v>60328187</v>
      </c>
      <c r="O2524" s="27">
        <v>95739</v>
      </c>
      <c r="P2524" s="37">
        <f>IF(I2524=0,0,H2524/I2524)</f>
        <v>0</v>
      </c>
    </row>
    <row r="2525">
      <c r="A2525" s="24" t="str">
        <v>2025-12</v>
      </c>
      <c r="B2525" s="24" t="str">
        <v>비교 반영</v>
      </c>
      <c r="C2525" s="24" t="str">
        <v>오산시</v>
      </c>
      <c r="D2525" s="24" t="str">
        <v>다가구 매매</v>
      </c>
      <c r="E2525" s="26">
        <v>4</v>
      </c>
      <c r="F2525" s="26">
        <v>4</v>
      </c>
      <c r="G2525" s="26">
        <v>0</v>
      </c>
      <c r="H2525" s="26">
        <v>0</v>
      </c>
      <c r="I2525" s="26">
        <f>G2525+H2525</f>
        <v>0</v>
      </c>
      <c r="J2525" s="26">
        <f>SUM(F2525:H2525)</f>
        <v>4</v>
      </c>
      <c r="K2525" s="26">
        <f>E2525-J2525</f>
        <v>0</v>
      </c>
      <c r="L2525" s="27">
        <v>1455500000</v>
      </c>
      <c r="M2525" s="45">
        <v>738.39</v>
      </c>
      <c r="N2525" s="27">
        <v>363875000</v>
      </c>
      <c r="O2525" s="27">
        <v>6516299</v>
      </c>
      <c r="P2525" s="37">
        <f>IF(I2525=0,0,H2525/I2525)</f>
        <v>0</v>
      </c>
    </row>
    <row r="2526">
      <c r="A2526" s="24" t="str">
        <v>2025-12</v>
      </c>
      <c r="B2526" s="24" t="str">
        <v>비교 반영</v>
      </c>
      <c r="C2526" s="24" t="str">
        <v>오산시</v>
      </c>
      <c r="D2526" s="24" t="str">
        <v>다가구 전월세</v>
      </c>
      <c r="E2526" s="26">
        <v>217</v>
      </c>
      <c r="F2526" s="26">
        <v>0</v>
      </c>
      <c r="G2526" s="26">
        <v>37</v>
      </c>
      <c r="H2526" s="26">
        <v>180</v>
      </c>
      <c r="I2526" s="26">
        <f>G2526+H2526</f>
        <v>217</v>
      </c>
      <c r="J2526" s="26">
        <f>SUM(F2526:H2526)</f>
        <v>217</v>
      </c>
      <c r="K2526" s="26">
        <f>E2526-J2526</f>
        <v>0</v>
      </c>
      <c r="L2526" s="27">
        <v>5152000000</v>
      </c>
      <c r="M2526" s="45">
        <v>8545.63</v>
      </c>
      <c r="N2526" s="27">
        <v>23741935</v>
      </c>
      <c r="O2526" s="27">
        <v>1992996</v>
      </c>
      <c r="P2526" s="37">
        <f>IF(I2526=0,0,H2526/I2526)</f>
        <v>0.8294930875576036</v>
      </c>
    </row>
    <row r="2527">
      <c r="A2527" s="24" t="str">
        <v>2025-12</v>
      </c>
      <c r="B2527" s="24" t="str">
        <v>비교 반영</v>
      </c>
      <c r="C2527" s="24" t="str">
        <v>오산시</v>
      </c>
      <c r="D2527" s="24" t="str">
        <v>다세대 매매</v>
      </c>
      <c r="E2527" s="26">
        <v>29</v>
      </c>
      <c r="F2527" s="26">
        <v>29</v>
      </c>
      <c r="G2527" s="26">
        <v>0</v>
      </c>
      <c r="H2527" s="26">
        <v>0</v>
      </c>
      <c r="I2527" s="26">
        <f>G2527+H2527</f>
        <v>0</v>
      </c>
      <c r="J2527" s="26">
        <f>SUM(F2527:H2527)</f>
        <v>29</v>
      </c>
      <c r="K2527" s="26">
        <f>E2527-J2527</f>
        <v>0</v>
      </c>
      <c r="L2527" s="27">
        <v>3072000000</v>
      </c>
      <c r="M2527" s="45">
        <v>1307.395</v>
      </c>
      <c r="N2527" s="27">
        <v>105931034</v>
      </c>
      <c r="O2527" s="27">
        <v>7767638</v>
      </c>
      <c r="P2527" s="37">
        <f>IF(I2527=0,0,H2527/I2527)</f>
        <v>0</v>
      </c>
    </row>
    <row r="2528">
      <c r="A2528" s="24" t="str">
        <v>2025-12</v>
      </c>
      <c r="B2528" s="24" t="str">
        <v>비교 반영</v>
      </c>
      <c r="C2528" s="24" t="str">
        <v>오산시</v>
      </c>
      <c r="D2528" s="24" t="str">
        <v>다세대 전월세</v>
      </c>
      <c r="E2528" s="26">
        <v>98</v>
      </c>
      <c r="F2528" s="26">
        <v>0</v>
      </c>
      <c r="G2528" s="26">
        <v>18</v>
      </c>
      <c r="H2528" s="26">
        <v>80</v>
      </c>
      <c r="I2528" s="26">
        <f>G2528+H2528</f>
        <v>98</v>
      </c>
      <c r="J2528" s="26">
        <f>SUM(F2528:H2528)</f>
        <v>98</v>
      </c>
      <c r="K2528" s="26">
        <f>E2528-J2528</f>
        <v>0</v>
      </c>
      <c r="L2528" s="27">
        <v>2371460000</v>
      </c>
      <c r="M2528" s="45">
        <v>3022.035</v>
      </c>
      <c r="N2528" s="27">
        <v>24198571</v>
      </c>
      <c r="O2528" s="27">
        <v>2594125</v>
      </c>
      <c r="P2528" s="37">
        <f>IF(I2528=0,0,H2528/I2528)</f>
        <v>0.8163265306122449</v>
      </c>
    </row>
    <row r="2529">
      <c r="A2529" s="24" t="str">
        <v>2025-12</v>
      </c>
      <c r="B2529" s="24" t="str">
        <v>비교 반영</v>
      </c>
      <c r="C2529" s="24" t="str">
        <v>오산시</v>
      </c>
      <c r="D2529" s="24" t="str">
        <v>분양권</v>
      </c>
      <c r="E2529" s="26">
        <v>9</v>
      </c>
      <c r="F2529" s="26">
        <v>9</v>
      </c>
      <c r="G2529" s="26">
        <v>0</v>
      </c>
      <c r="H2529" s="26">
        <v>0</v>
      </c>
      <c r="I2529" s="26">
        <f>G2529+H2529</f>
        <v>0</v>
      </c>
      <c r="J2529" s="26">
        <f>SUM(F2529:H2529)</f>
        <v>9</v>
      </c>
      <c r="K2529" s="26">
        <f>E2529-J2529</f>
        <v>0</v>
      </c>
      <c r="L2529" s="27">
        <v>4308100000</v>
      </c>
      <c r="M2529" s="45">
        <v>731.544</v>
      </c>
      <c r="N2529" s="27">
        <v>478677778</v>
      </c>
      <c r="O2529" s="27">
        <v>19467937</v>
      </c>
      <c r="P2529" s="37">
        <f>IF(I2529=0,0,H2529/I2529)</f>
        <v>0</v>
      </c>
    </row>
    <row r="2530">
      <c r="A2530" s="24" t="str">
        <v>2025-12</v>
      </c>
      <c r="B2530" s="24" t="str">
        <v>비교 반영</v>
      </c>
      <c r="C2530" s="24" t="str">
        <v>오산시</v>
      </c>
      <c r="D2530" s="24" t="str">
        <v>상가</v>
      </c>
      <c r="E2530" s="26">
        <v>10</v>
      </c>
      <c r="F2530" s="26">
        <v>10</v>
      </c>
      <c r="G2530" s="26">
        <v>0</v>
      </c>
      <c r="H2530" s="26">
        <v>0</v>
      </c>
      <c r="I2530" s="26">
        <f>G2530+H2530</f>
        <v>0</v>
      </c>
      <c r="J2530" s="26">
        <f>SUM(F2530:H2530)</f>
        <v>10</v>
      </c>
      <c r="K2530" s="26">
        <f>E2530-J2530</f>
        <v>0</v>
      </c>
      <c r="L2530" s="27">
        <v>2944850000</v>
      </c>
      <c r="M2530" s="45">
        <v>763.33</v>
      </c>
      <c r="N2530" s="27">
        <v>294485000</v>
      </c>
      <c r="O2530" s="27">
        <v>12753384</v>
      </c>
      <c r="P2530" s="37">
        <f>IF(I2530=0,0,H2530/I2530)</f>
        <v>0</v>
      </c>
    </row>
    <row r="2531">
      <c r="A2531" s="24" t="str">
        <v>2025-12</v>
      </c>
      <c r="B2531" s="24" t="str">
        <v>비교 반영</v>
      </c>
      <c r="C2531" s="24" t="str">
        <v>오산시</v>
      </c>
      <c r="D2531" s="24" t="str">
        <v>아파트 매매</v>
      </c>
      <c r="E2531" s="26">
        <v>210</v>
      </c>
      <c r="F2531" s="26">
        <v>210</v>
      </c>
      <c r="G2531" s="26">
        <v>0</v>
      </c>
      <c r="H2531" s="26">
        <v>0</v>
      </c>
      <c r="I2531" s="26">
        <f>G2531+H2531</f>
        <v>0</v>
      </c>
      <c r="J2531" s="26">
        <f>SUM(F2531:H2531)</f>
        <v>210</v>
      </c>
      <c r="K2531" s="26">
        <f>E2531-J2531</f>
        <v>0</v>
      </c>
      <c r="L2531" s="27">
        <v>77309720000</v>
      </c>
      <c r="M2531" s="45">
        <v>16565.908</v>
      </c>
      <c r="N2531" s="27">
        <v>368141524</v>
      </c>
      <c r="O2531" s="27">
        <v>15427426</v>
      </c>
      <c r="P2531" s="37">
        <f>IF(I2531=0,0,H2531/I2531)</f>
        <v>0</v>
      </c>
    </row>
    <row r="2532">
      <c r="A2532" s="24" t="str">
        <v>2025-12</v>
      </c>
      <c r="B2532" s="24" t="str">
        <v>비교 반영</v>
      </c>
      <c r="C2532" s="24" t="str">
        <v>오산시</v>
      </c>
      <c r="D2532" s="24" t="str">
        <v>아파트 전월세</v>
      </c>
      <c r="E2532" s="26">
        <v>482</v>
      </c>
      <c r="F2532" s="26">
        <v>0</v>
      </c>
      <c r="G2532" s="26">
        <v>205</v>
      </c>
      <c r="H2532" s="26">
        <v>277</v>
      </c>
      <c r="I2532" s="26">
        <f>G2532+H2532</f>
        <v>482</v>
      </c>
      <c r="J2532" s="26">
        <f>SUM(F2532:H2532)</f>
        <v>482</v>
      </c>
      <c r="K2532" s="26">
        <f>E2532-J2532</f>
        <v>0</v>
      </c>
      <c r="L2532" s="27">
        <v>59391860000</v>
      </c>
      <c r="M2532" s="45">
        <v>30673.775</v>
      </c>
      <c r="N2532" s="27">
        <v>123219627</v>
      </c>
      <c r="O2532" s="27">
        <v>6400801</v>
      </c>
      <c r="P2532" s="37">
        <f>IF(I2532=0,0,H2532/I2532)</f>
        <v>0.5746887966804979</v>
      </c>
    </row>
    <row r="2533">
      <c r="A2533" s="24" t="str">
        <v>2025-12</v>
      </c>
      <c r="B2533" s="24" t="str">
        <v>비교 반영</v>
      </c>
      <c r="C2533" s="24" t="str">
        <v>오산시</v>
      </c>
      <c r="D2533" s="24" t="str">
        <v>오피스텔 매매</v>
      </c>
      <c r="E2533" s="26">
        <v>9</v>
      </c>
      <c r="F2533" s="26">
        <v>9</v>
      </c>
      <c r="G2533" s="26">
        <v>0</v>
      </c>
      <c r="H2533" s="26">
        <v>0</v>
      </c>
      <c r="I2533" s="26">
        <f>G2533+H2533</f>
        <v>0</v>
      </c>
      <c r="J2533" s="26">
        <f>SUM(F2533:H2533)</f>
        <v>9</v>
      </c>
      <c r="K2533" s="26">
        <f>E2533-J2533</f>
        <v>0</v>
      </c>
      <c r="L2533" s="27">
        <v>1055500000</v>
      </c>
      <c r="M2533" s="45">
        <v>320.452</v>
      </c>
      <c r="N2533" s="27">
        <v>117277778</v>
      </c>
      <c r="O2533" s="27">
        <v>10888545</v>
      </c>
      <c r="P2533" s="37">
        <f>IF(I2533=0,0,H2533/I2533)</f>
        <v>0</v>
      </c>
    </row>
    <row r="2534">
      <c r="A2534" s="24" t="str">
        <v>2025-12</v>
      </c>
      <c r="B2534" s="24" t="str">
        <v>비교 반영</v>
      </c>
      <c r="C2534" s="24" t="str">
        <v>오산시</v>
      </c>
      <c r="D2534" s="24" t="str">
        <v>오피스텔 전월세</v>
      </c>
      <c r="E2534" s="26">
        <v>85</v>
      </c>
      <c r="F2534" s="26">
        <v>0</v>
      </c>
      <c r="G2534" s="26">
        <v>21</v>
      </c>
      <c r="H2534" s="26">
        <v>64</v>
      </c>
      <c r="I2534" s="26">
        <f>G2534+H2534</f>
        <v>85</v>
      </c>
      <c r="J2534" s="26">
        <f>SUM(F2534:H2534)</f>
        <v>85</v>
      </c>
      <c r="K2534" s="26">
        <f>E2534-J2534</f>
        <v>0</v>
      </c>
      <c r="L2534" s="27">
        <v>4707040000</v>
      </c>
      <c r="M2534" s="45">
        <v>3100.62</v>
      </c>
      <c r="N2534" s="27">
        <v>55376941</v>
      </c>
      <c r="O2534" s="27">
        <v>5018500</v>
      </c>
      <c r="P2534" s="37">
        <f>IF(I2534=0,0,H2534/I2534)</f>
        <v>0.7529411764705882</v>
      </c>
    </row>
    <row r="2535">
      <c r="A2535" s="24" t="str">
        <v>2025-12</v>
      </c>
      <c r="B2535" s="24" t="str">
        <v>비교 반영</v>
      </c>
      <c r="C2535" s="24" t="str">
        <v>오산시</v>
      </c>
      <c r="D2535" s="24" t="str">
        <v>토지</v>
      </c>
      <c r="E2535" s="26">
        <v>71</v>
      </c>
      <c r="F2535" s="26">
        <v>71</v>
      </c>
      <c r="G2535" s="26">
        <v>0</v>
      </c>
      <c r="H2535" s="26">
        <v>0</v>
      </c>
      <c r="I2535" s="26">
        <f>G2535+H2535</f>
        <v>0</v>
      </c>
      <c r="J2535" s="26">
        <f>SUM(F2535:H2535)</f>
        <v>71</v>
      </c>
      <c r="K2535" s="26">
        <f>E2535-J2535</f>
        <v>0</v>
      </c>
      <c r="L2535" s="27">
        <v>30492690000</v>
      </c>
      <c r="M2535" s="45">
        <v>34911.13</v>
      </c>
      <c r="N2535" s="27">
        <v>429474507</v>
      </c>
      <c r="O2535" s="27">
        <v>2887397</v>
      </c>
      <c r="P2535" s="37">
        <f>IF(I2535=0,0,H2535/I2535)</f>
        <v>0</v>
      </c>
    </row>
    <row r="2536">
      <c r="A2536" s="24" t="str">
        <v>2025-12</v>
      </c>
      <c r="B2536" s="24" t="str">
        <v>비교 반영</v>
      </c>
      <c r="C2536" s="24" t="str">
        <v>용인시 기흥구</v>
      </c>
      <c r="D2536" s="24" t="str">
        <v>공장창고</v>
      </c>
      <c r="E2536" s="26">
        <v>46</v>
      </c>
      <c r="F2536" s="26">
        <v>46</v>
      </c>
      <c r="G2536" s="26">
        <v>0</v>
      </c>
      <c r="H2536" s="26">
        <v>0</v>
      </c>
      <c r="I2536" s="26">
        <f>G2536+H2536</f>
        <v>0</v>
      </c>
      <c r="J2536" s="26">
        <f>SUM(F2536:H2536)</f>
        <v>46</v>
      </c>
      <c r="K2536" s="26">
        <f>E2536-J2536</f>
        <v>0</v>
      </c>
      <c r="L2536" s="27">
        <v>13977000000</v>
      </c>
      <c r="M2536" s="45">
        <v>3963.36</v>
      </c>
      <c r="N2536" s="27">
        <v>303847826</v>
      </c>
      <c r="O2536" s="27">
        <v>11658027</v>
      </c>
      <c r="P2536" s="37">
        <f>IF(I2536=0,0,H2536/I2536)</f>
        <v>0</v>
      </c>
    </row>
    <row r="2537">
      <c r="A2537" s="24" t="str">
        <v>2025-12</v>
      </c>
      <c r="B2537" s="24" t="str">
        <v>비교 반영</v>
      </c>
      <c r="C2537" s="24" t="str">
        <v>용인시 기흥구</v>
      </c>
      <c r="D2537" s="24" t="str">
        <v>다가구 매매</v>
      </c>
      <c r="E2537" s="26">
        <v>6</v>
      </c>
      <c r="F2537" s="26">
        <v>6</v>
      </c>
      <c r="G2537" s="26">
        <v>0</v>
      </c>
      <c r="H2537" s="26">
        <v>0</v>
      </c>
      <c r="I2537" s="26">
        <f>G2537+H2537</f>
        <v>0</v>
      </c>
      <c r="J2537" s="26">
        <f>SUM(F2537:H2537)</f>
        <v>6</v>
      </c>
      <c r="K2537" s="26">
        <f>E2537-J2537</f>
        <v>0</v>
      </c>
      <c r="L2537" s="27">
        <v>6057140000</v>
      </c>
      <c r="M2537" s="45">
        <v>1462.4</v>
      </c>
      <c r="N2537" s="27">
        <v>1009523333</v>
      </c>
      <c r="O2537" s="27">
        <v>13692288</v>
      </c>
      <c r="P2537" s="37">
        <f>IF(I2537=0,0,H2537/I2537)</f>
        <v>0</v>
      </c>
    </row>
    <row r="2538">
      <c r="A2538" s="24" t="str">
        <v>2025-12</v>
      </c>
      <c r="B2538" s="24" t="str">
        <v>비교 반영</v>
      </c>
      <c r="C2538" s="24" t="str">
        <v>용인시 기흥구</v>
      </c>
      <c r="D2538" s="24" t="str">
        <v>다가구 전월세</v>
      </c>
      <c r="E2538" s="26">
        <v>497</v>
      </c>
      <c r="F2538" s="26">
        <v>0</v>
      </c>
      <c r="G2538" s="26">
        <v>68</v>
      </c>
      <c r="H2538" s="26">
        <v>429</v>
      </c>
      <c r="I2538" s="26">
        <f>G2538+H2538</f>
        <v>497</v>
      </c>
      <c r="J2538" s="26">
        <f>SUM(F2538:H2538)</f>
        <v>497</v>
      </c>
      <c r="K2538" s="26">
        <f>E2538-J2538</f>
        <v>0</v>
      </c>
      <c r="L2538" s="27">
        <v>20130600000</v>
      </c>
      <c r="M2538" s="45">
        <v>20025.781</v>
      </c>
      <c r="N2538" s="27">
        <v>40504225</v>
      </c>
      <c r="O2538" s="27">
        <v>3323088</v>
      </c>
      <c r="P2538" s="37">
        <f>IF(I2538=0,0,H2538/I2538)</f>
        <v>0.8631790744466801</v>
      </c>
    </row>
    <row r="2539">
      <c r="A2539" s="24" t="str">
        <v>2025-12</v>
      </c>
      <c r="B2539" s="24" t="str">
        <v>비교 반영</v>
      </c>
      <c r="C2539" s="24" t="str">
        <v>용인시 기흥구</v>
      </c>
      <c r="D2539" s="24" t="str">
        <v>다세대 매매</v>
      </c>
      <c r="E2539" s="26">
        <v>19</v>
      </c>
      <c r="F2539" s="26">
        <v>19</v>
      </c>
      <c r="G2539" s="26">
        <v>0</v>
      </c>
      <c r="H2539" s="26">
        <v>0</v>
      </c>
      <c r="I2539" s="26">
        <f>G2539+H2539</f>
        <v>0</v>
      </c>
      <c r="J2539" s="26">
        <f>SUM(F2539:H2539)</f>
        <v>19</v>
      </c>
      <c r="K2539" s="26">
        <f>E2539-J2539</f>
        <v>0</v>
      </c>
      <c r="L2539" s="27">
        <v>8516000000</v>
      </c>
      <c r="M2539" s="45">
        <v>1710.158</v>
      </c>
      <c r="N2539" s="27">
        <v>448210526</v>
      </c>
      <c r="O2539" s="27">
        <v>16461675</v>
      </c>
      <c r="P2539" s="37">
        <f>IF(I2539=0,0,H2539/I2539)</f>
        <v>0</v>
      </c>
    </row>
    <row r="2540">
      <c r="A2540" s="24" t="str">
        <v>2025-12</v>
      </c>
      <c r="B2540" s="24" t="str">
        <v>비교 반영</v>
      </c>
      <c r="C2540" s="24" t="str">
        <v>용인시 기흥구</v>
      </c>
      <c r="D2540" s="24" t="str">
        <v>다세대 전월세</v>
      </c>
      <c r="E2540" s="26">
        <v>133</v>
      </c>
      <c r="F2540" s="26">
        <v>0</v>
      </c>
      <c r="G2540" s="26">
        <v>51</v>
      </c>
      <c r="H2540" s="26">
        <v>82</v>
      </c>
      <c r="I2540" s="26">
        <f>G2540+H2540</f>
        <v>133</v>
      </c>
      <c r="J2540" s="26">
        <f>SUM(F2540:H2540)</f>
        <v>133</v>
      </c>
      <c r="K2540" s="26">
        <f>E2540-J2540</f>
        <v>0</v>
      </c>
      <c r="L2540" s="27">
        <v>14463500000</v>
      </c>
      <c r="M2540" s="45">
        <v>6267.737</v>
      </c>
      <c r="N2540" s="27">
        <v>108748120</v>
      </c>
      <c r="O2540" s="27">
        <v>7628466</v>
      </c>
      <c r="P2540" s="37">
        <f>IF(I2540=0,0,H2540/I2540)</f>
        <v>0.6165413533834586</v>
      </c>
    </row>
    <row r="2541">
      <c r="A2541" s="24" t="str">
        <v>2025-12</v>
      </c>
      <c r="B2541" s="24" t="str">
        <v>비교 반영</v>
      </c>
      <c r="C2541" s="24" t="str">
        <v>용인시 기흥구</v>
      </c>
      <c r="D2541" s="24" t="str">
        <v>분양권</v>
      </c>
      <c r="E2541" s="26">
        <v>3</v>
      </c>
      <c r="F2541" s="26">
        <v>3</v>
      </c>
      <c r="G2541" s="26">
        <v>0</v>
      </c>
      <c r="H2541" s="26">
        <v>0</v>
      </c>
      <c r="I2541" s="26">
        <f>G2541+H2541</f>
        <v>0</v>
      </c>
      <c r="J2541" s="26">
        <f>SUM(F2541:H2541)</f>
        <v>3</v>
      </c>
      <c r="K2541" s="26">
        <f>E2541-J2541</f>
        <v>0</v>
      </c>
      <c r="L2541" s="27">
        <v>2634810000</v>
      </c>
      <c r="M2541" s="45">
        <v>253.954</v>
      </c>
      <c r="N2541" s="27">
        <v>878270000</v>
      </c>
      <c r="O2541" s="27">
        <v>34298004</v>
      </c>
      <c r="P2541" s="37">
        <f>IF(I2541=0,0,H2541/I2541)</f>
        <v>0</v>
      </c>
    </row>
    <row r="2542">
      <c r="A2542" s="24" t="str">
        <v>2025-12</v>
      </c>
      <c r="B2542" s="24" t="str">
        <v>비교 반영</v>
      </c>
      <c r="C2542" s="24" t="str">
        <v>용인시 기흥구</v>
      </c>
      <c r="D2542" s="24" t="str">
        <v>상가</v>
      </c>
      <c r="E2542" s="26">
        <v>43</v>
      </c>
      <c r="F2542" s="26">
        <v>43</v>
      </c>
      <c r="G2542" s="26">
        <v>0</v>
      </c>
      <c r="H2542" s="26">
        <v>0</v>
      </c>
      <c r="I2542" s="26">
        <f>G2542+H2542</f>
        <v>0</v>
      </c>
      <c r="J2542" s="26">
        <f>SUM(F2542:H2542)</f>
        <v>43</v>
      </c>
      <c r="K2542" s="26">
        <f>E2542-J2542</f>
        <v>0</v>
      </c>
      <c r="L2542" s="27">
        <v>68085860000</v>
      </c>
      <c r="M2542" s="45">
        <v>24428.25</v>
      </c>
      <c r="N2542" s="27">
        <v>1583392093</v>
      </c>
      <c r="O2542" s="27">
        <v>9213808</v>
      </c>
      <c r="P2542" s="37">
        <f>IF(I2542=0,0,H2542/I2542)</f>
        <v>0</v>
      </c>
    </row>
    <row r="2543">
      <c r="A2543" s="24" t="str">
        <v>2025-12</v>
      </c>
      <c r="B2543" s="24" t="str">
        <v>비교 반영</v>
      </c>
      <c r="C2543" s="24" t="str">
        <v>용인시 기흥구</v>
      </c>
      <c r="D2543" s="24" t="str">
        <v>아파트 매매</v>
      </c>
      <c r="E2543" s="26">
        <v>647</v>
      </c>
      <c r="F2543" s="26">
        <v>647</v>
      </c>
      <c r="G2543" s="26">
        <v>0</v>
      </c>
      <c r="H2543" s="26">
        <v>0</v>
      </c>
      <c r="I2543" s="26">
        <f>G2543+H2543</f>
        <v>0</v>
      </c>
      <c r="J2543" s="26">
        <f>SUM(F2543:H2543)</f>
        <v>647</v>
      </c>
      <c r="K2543" s="26">
        <f>E2543-J2543</f>
        <v>0</v>
      </c>
      <c r="L2543" s="27">
        <v>383907000000</v>
      </c>
      <c r="M2543" s="45">
        <v>55425.254</v>
      </c>
      <c r="N2543" s="27">
        <v>593364760</v>
      </c>
      <c r="O2543" s="27">
        <v>22897757</v>
      </c>
      <c r="P2543" s="37">
        <f>IF(I2543=0,0,H2543/I2543)</f>
        <v>0</v>
      </c>
    </row>
    <row r="2544">
      <c r="A2544" s="24" t="str">
        <v>2025-12</v>
      </c>
      <c r="B2544" s="24" t="str">
        <v>비교 반영</v>
      </c>
      <c r="C2544" s="24" t="str">
        <v>용인시 기흥구</v>
      </c>
      <c r="D2544" s="24" t="str">
        <v>아파트 전월세</v>
      </c>
      <c r="E2544" s="26">
        <v>987</v>
      </c>
      <c r="F2544" s="26">
        <v>0</v>
      </c>
      <c r="G2544" s="26">
        <v>571</v>
      </c>
      <c r="H2544" s="26">
        <v>416</v>
      </c>
      <c r="I2544" s="26">
        <f>G2544+H2544</f>
        <v>987</v>
      </c>
      <c r="J2544" s="26">
        <f>SUM(F2544:H2544)</f>
        <v>987</v>
      </c>
      <c r="K2544" s="26">
        <f>E2544-J2544</f>
        <v>0</v>
      </c>
      <c r="L2544" s="27">
        <v>270734890000</v>
      </c>
      <c r="M2544" s="45">
        <v>79455.419</v>
      </c>
      <c r="N2544" s="27">
        <v>274300800</v>
      </c>
      <c r="O2544" s="27">
        <v>11264069</v>
      </c>
      <c r="P2544" s="37">
        <f>IF(I2544=0,0,H2544/I2544)</f>
        <v>0.4214792299898683</v>
      </c>
    </row>
    <row r="2545">
      <c r="A2545" s="24" t="str">
        <v>2025-12</v>
      </c>
      <c r="B2545" s="24" t="str">
        <v>비교 반영</v>
      </c>
      <c r="C2545" s="24" t="str">
        <v>용인시 기흥구</v>
      </c>
      <c r="D2545" s="24" t="str">
        <v>오피스텔 매매</v>
      </c>
      <c r="E2545" s="26">
        <v>23</v>
      </c>
      <c r="F2545" s="26">
        <v>23</v>
      </c>
      <c r="G2545" s="26">
        <v>0</v>
      </c>
      <c r="H2545" s="26">
        <v>0</v>
      </c>
      <c r="I2545" s="26">
        <f>G2545+H2545</f>
        <v>0</v>
      </c>
      <c r="J2545" s="26">
        <f>SUM(F2545:H2545)</f>
        <v>23</v>
      </c>
      <c r="K2545" s="26">
        <f>E2545-J2545</f>
        <v>0</v>
      </c>
      <c r="L2545" s="27">
        <v>7013800000</v>
      </c>
      <c r="M2545" s="45">
        <v>1164.998</v>
      </c>
      <c r="N2545" s="27">
        <v>304947826</v>
      </c>
      <c r="O2545" s="27">
        <v>19902279</v>
      </c>
      <c r="P2545" s="37">
        <f>IF(I2545=0,0,H2545/I2545)</f>
        <v>0</v>
      </c>
    </row>
    <row r="2546">
      <c r="A2546" s="24" t="str">
        <v>2025-12</v>
      </c>
      <c r="B2546" s="24" t="str">
        <v>비교 반영</v>
      </c>
      <c r="C2546" s="24" t="str">
        <v>용인시 기흥구</v>
      </c>
      <c r="D2546" s="24" t="str">
        <v>오피스텔 전월세</v>
      </c>
      <c r="E2546" s="26">
        <v>158</v>
      </c>
      <c r="F2546" s="26">
        <v>0</v>
      </c>
      <c r="G2546" s="26">
        <v>40</v>
      </c>
      <c r="H2546" s="26">
        <v>118</v>
      </c>
      <c r="I2546" s="26">
        <f>G2546+H2546</f>
        <v>158</v>
      </c>
      <c r="J2546" s="26">
        <f>SUM(F2546:H2546)</f>
        <v>158</v>
      </c>
      <c r="K2546" s="26">
        <f>E2546-J2546</f>
        <v>0</v>
      </c>
      <c r="L2546" s="27">
        <v>13386510000</v>
      </c>
      <c r="M2546" s="45">
        <v>6094.94</v>
      </c>
      <c r="N2546" s="27">
        <v>84724747</v>
      </c>
      <c r="O2546" s="27">
        <v>7260600</v>
      </c>
      <c r="P2546" s="37">
        <f>IF(I2546=0,0,H2546/I2546)</f>
        <v>0.7468354430379747</v>
      </c>
    </row>
    <row r="2547">
      <c r="A2547" s="24" t="str">
        <v>2025-12</v>
      </c>
      <c r="B2547" s="24" t="str">
        <v>비교 반영</v>
      </c>
      <c r="C2547" s="24" t="str">
        <v>용인시 기흥구</v>
      </c>
      <c r="D2547" s="24" t="str">
        <v>토지</v>
      </c>
      <c r="E2547" s="26">
        <v>107</v>
      </c>
      <c r="F2547" s="26">
        <v>107</v>
      </c>
      <c r="G2547" s="26">
        <v>0</v>
      </c>
      <c r="H2547" s="26">
        <v>0</v>
      </c>
      <c r="I2547" s="26">
        <f>G2547+H2547</f>
        <v>0</v>
      </c>
      <c r="J2547" s="26">
        <f>SUM(F2547:H2547)</f>
        <v>107</v>
      </c>
      <c r="K2547" s="26">
        <f>E2547-J2547</f>
        <v>0</v>
      </c>
      <c r="L2547" s="27">
        <v>16627170000</v>
      </c>
      <c r="M2547" s="45">
        <v>24976.4</v>
      </c>
      <c r="N2547" s="27">
        <v>155394112</v>
      </c>
      <c r="O2547" s="27">
        <v>2200711</v>
      </c>
      <c r="P2547" s="37">
        <f>IF(I2547=0,0,H2547/I2547)</f>
        <v>0</v>
      </c>
    </row>
    <row r="2548">
      <c r="A2548" s="24" t="str">
        <v>2025-12</v>
      </c>
      <c r="B2548" s="24" t="str">
        <v>비교 반영</v>
      </c>
      <c r="C2548" s="24" t="str">
        <v>용인시 수지구</v>
      </c>
      <c r="D2548" s="24" t="str">
        <v>다가구 매매</v>
      </c>
      <c r="E2548" s="26">
        <v>3</v>
      </c>
      <c r="F2548" s="26">
        <v>3</v>
      </c>
      <c r="G2548" s="26">
        <v>0</v>
      </c>
      <c r="H2548" s="26">
        <v>0</v>
      </c>
      <c r="I2548" s="26">
        <f>G2548+H2548</f>
        <v>0</v>
      </c>
      <c r="J2548" s="26">
        <f>SUM(F2548:H2548)</f>
        <v>3</v>
      </c>
      <c r="K2548" s="26">
        <f>E2548-J2548</f>
        <v>0</v>
      </c>
      <c r="L2548" s="27">
        <v>4708000000</v>
      </c>
      <c r="M2548" s="45">
        <v>875.27</v>
      </c>
      <c r="N2548" s="27">
        <v>1569333333</v>
      </c>
      <c r="O2548" s="27">
        <v>17781525</v>
      </c>
      <c r="P2548" s="37">
        <f>IF(I2548=0,0,H2548/I2548)</f>
        <v>0</v>
      </c>
    </row>
    <row r="2549">
      <c r="A2549" s="24" t="str">
        <v>2025-12</v>
      </c>
      <c r="B2549" s="24" t="str">
        <v>비교 반영</v>
      </c>
      <c r="C2549" s="24" t="str">
        <v>용인시 수지구</v>
      </c>
      <c r="D2549" s="24" t="str">
        <v>다가구 전월세</v>
      </c>
      <c r="E2549" s="26">
        <v>380</v>
      </c>
      <c r="F2549" s="26">
        <v>0</v>
      </c>
      <c r="G2549" s="26">
        <v>47</v>
      </c>
      <c r="H2549" s="26">
        <v>333</v>
      </c>
      <c r="I2549" s="26">
        <f>G2549+H2549</f>
        <v>380</v>
      </c>
      <c r="J2549" s="26">
        <f>SUM(F2549:H2549)</f>
        <v>380</v>
      </c>
      <c r="K2549" s="26">
        <f>E2549-J2549</f>
        <v>0</v>
      </c>
      <c r="L2549" s="27">
        <v>15490520000</v>
      </c>
      <c r="M2549" s="45">
        <v>13534.924</v>
      </c>
      <c r="N2549" s="27">
        <v>40764526</v>
      </c>
      <c r="O2549" s="27">
        <v>3783422</v>
      </c>
      <c r="P2549" s="37">
        <f>IF(I2549=0,0,H2549/I2549)</f>
        <v>0.8763157894736842</v>
      </c>
    </row>
    <row r="2550">
      <c r="A2550" s="24" t="str">
        <v>2025-12</v>
      </c>
      <c r="B2550" s="24" t="str">
        <v>비교 반영</v>
      </c>
      <c r="C2550" s="24" t="str">
        <v>용인시 수지구</v>
      </c>
      <c r="D2550" s="24" t="str">
        <v>다세대 매매</v>
      </c>
      <c r="E2550" s="26">
        <v>18</v>
      </c>
      <c r="F2550" s="26">
        <v>18</v>
      </c>
      <c r="G2550" s="26">
        <v>0</v>
      </c>
      <c r="H2550" s="26">
        <v>0</v>
      </c>
      <c r="I2550" s="26">
        <f>G2550+H2550</f>
        <v>0</v>
      </c>
      <c r="J2550" s="26">
        <f>SUM(F2550:H2550)</f>
        <v>18</v>
      </c>
      <c r="K2550" s="26">
        <f>E2550-J2550</f>
        <v>0</v>
      </c>
      <c r="L2550" s="27">
        <v>6379000000</v>
      </c>
      <c r="M2550" s="45">
        <v>988.912</v>
      </c>
      <c r="N2550" s="27">
        <v>354388889</v>
      </c>
      <c r="O2550" s="27">
        <v>21324044</v>
      </c>
      <c r="P2550" s="37">
        <f>IF(I2550=0,0,H2550/I2550)</f>
        <v>0</v>
      </c>
    </row>
    <row r="2551">
      <c r="A2551" s="24" t="str">
        <v>2025-12</v>
      </c>
      <c r="B2551" s="24" t="str">
        <v>비교 반영</v>
      </c>
      <c r="C2551" s="24" t="str">
        <v>용인시 수지구</v>
      </c>
      <c r="D2551" s="24" t="str">
        <v>다세대 전월세</v>
      </c>
      <c r="E2551" s="26">
        <v>101</v>
      </c>
      <c r="F2551" s="26">
        <v>0</v>
      </c>
      <c r="G2551" s="26">
        <v>39</v>
      </c>
      <c r="H2551" s="26">
        <v>62</v>
      </c>
      <c r="I2551" s="26">
        <f>G2551+H2551</f>
        <v>101</v>
      </c>
      <c r="J2551" s="26">
        <f>SUM(F2551:H2551)</f>
        <v>101</v>
      </c>
      <c r="K2551" s="26">
        <f>E2551-J2551</f>
        <v>0</v>
      </c>
      <c r="L2551" s="27">
        <v>14744900000</v>
      </c>
      <c r="M2551" s="45">
        <v>4003.089</v>
      </c>
      <c r="N2551" s="27">
        <v>145989109</v>
      </c>
      <c r="O2551" s="27">
        <v>12176464</v>
      </c>
      <c r="P2551" s="37">
        <f>IF(I2551=0,0,H2551/I2551)</f>
        <v>0.6138613861386139</v>
      </c>
    </row>
    <row r="2552">
      <c r="A2552" s="24" t="str">
        <v>2025-12</v>
      </c>
      <c r="B2552" s="24" t="str">
        <v>비교 반영</v>
      </c>
      <c r="C2552" s="24" t="str">
        <v>용인시 수지구</v>
      </c>
      <c r="D2552" s="24" t="str">
        <v>분양권</v>
      </c>
      <c r="E2552" s="26">
        <v>1</v>
      </c>
      <c r="F2552" s="26">
        <v>1</v>
      </c>
      <c r="G2552" s="26">
        <v>0</v>
      </c>
      <c r="H2552" s="26">
        <v>0</v>
      </c>
      <c r="I2552" s="26">
        <f>G2552+H2552</f>
        <v>0</v>
      </c>
      <c r="J2552" s="26">
        <f>SUM(F2552:H2552)</f>
        <v>1</v>
      </c>
      <c r="K2552" s="26">
        <f>E2552-J2552</f>
        <v>0</v>
      </c>
      <c r="L2552" s="27">
        <v>600000000</v>
      </c>
      <c r="M2552" s="45">
        <v>49.995</v>
      </c>
      <c r="N2552" s="27">
        <v>600000000</v>
      </c>
      <c r="O2552" s="27">
        <v>39673387</v>
      </c>
      <c r="P2552" s="37">
        <f>IF(I2552=0,0,H2552/I2552)</f>
        <v>0</v>
      </c>
    </row>
    <row r="2553">
      <c r="A2553" s="24" t="str">
        <v>2025-12</v>
      </c>
      <c r="B2553" s="24" t="str">
        <v>비교 반영</v>
      </c>
      <c r="C2553" s="24" t="str">
        <v>용인시 수지구</v>
      </c>
      <c r="D2553" s="24" t="str">
        <v>상가</v>
      </c>
      <c r="E2553" s="26">
        <v>27</v>
      </c>
      <c r="F2553" s="26">
        <v>27</v>
      </c>
      <c r="G2553" s="26">
        <v>0</v>
      </c>
      <c r="H2553" s="26">
        <v>0</v>
      </c>
      <c r="I2553" s="26">
        <f>G2553+H2553</f>
        <v>0</v>
      </c>
      <c r="J2553" s="26">
        <f>SUM(F2553:H2553)</f>
        <v>27</v>
      </c>
      <c r="K2553" s="26">
        <f>E2553-J2553</f>
        <v>0</v>
      </c>
      <c r="L2553" s="27">
        <v>23743100000</v>
      </c>
      <c r="M2553" s="45">
        <v>5463.94</v>
      </c>
      <c r="N2553" s="27">
        <v>879374074</v>
      </c>
      <c r="O2553" s="27">
        <v>14365016</v>
      </c>
      <c r="P2553" s="37">
        <f>IF(I2553=0,0,H2553/I2553)</f>
        <v>0</v>
      </c>
    </row>
    <row r="2554">
      <c r="A2554" s="24" t="str">
        <v>2025-12</v>
      </c>
      <c r="B2554" s="24" t="str">
        <v>비교 반영</v>
      </c>
      <c r="C2554" s="24" t="str">
        <v>용인시 수지구</v>
      </c>
      <c r="D2554" s="24" t="str">
        <v>아파트 매매</v>
      </c>
      <c r="E2554" s="26">
        <v>579</v>
      </c>
      <c r="F2554" s="26">
        <v>579</v>
      </c>
      <c r="G2554" s="26">
        <v>0</v>
      </c>
      <c r="H2554" s="26">
        <v>0</v>
      </c>
      <c r="I2554" s="26">
        <f>G2554+H2554</f>
        <v>0</v>
      </c>
      <c r="J2554" s="26">
        <f>SUM(F2554:H2554)</f>
        <v>579</v>
      </c>
      <c r="K2554" s="26">
        <f>E2554-J2554</f>
        <v>0</v>
      </c>
      <c r="L2554" s="27">
        <v>494021800000</v>
      </c>
      <c r="M2554" s="45">
        <v>53062.369</v>
      </c>
      <c r="N2554" s="27">
        <v>853232815</v>
      </c>
      <c r="O2554" s="27">
        <v>30777553</v>
      </c>
      <c r="P2554" s="37">
        <f>IF(I2554=0,0,H2554/I2554)</f>
        <v>0</v>
      </c>
    </row>
    <row r="2555">
      <c r="A2555" s="24" t="str">
        <v>2025-12</v>
      </c>
      <c r="B2555" s="24" t="str">
        <v>비교 반영</v>
      </c>
      <c r="C2555" s="24" t="str">
        <v>용인시 수지구</v>
      </c>
      <c r="D2555" s="24" t="str">
        <v>아파트 전월세</v>
      </c>
      <c r="E2555" s="26">
        <v>1049</v>
      </c>
      <c r="F2555" s="26">
        <v>0</v>
      </c>
      <c r="G2555" s="26">
        <v>628</v>
      </c>
      <c r="H2555" s="26">
        <v>421</v>
      </c>
      <c r="I2555" s="26">
        <f>G2555+H2555</f>
        <v>1049</v>
      </c>
      <c r="J2555" s="26">
        <f>SUM(F2555:H2555)</f>
        <v>1049</v>
      </c>
      <c r="K2555" s="26">
        <f>E2555-J2555</f>
        <v>0</v>
      </c>
      <c r="L2555" s="27">
        <v>407429430000</v>
      </c>
      <c r="M2555" s="45">
        <v>89406.68</v>
      </c>
      <c r="N2555" s="27">
        <v>388397931</v>
      </c>
      <c r="O2555" s="27">
        <v>15064580</v>
      </c>
      <c r="P2555" s="37">
        <f>IF(I2555=0,0,H2555/I2555)</f>
        <v>0.4013346043851287</v>
      </c>
    </row>
    <row r="2556">
      <c r="A2556" s="24" t="str">
        <v>2025-12</v>
      </c>
      <c r="B2556" s="24" t="str">
        <v>비교 반영</v>
      </c>
      <c r="C2556" s="24" t="str">
        <v>용인시 수지구</v>
      </c>
      <c r="D2556" s="24" t="str">
        <v>오피스텔 매매</v>
      </c>
      <c r="E2556" s="26">
        <v>35</v>
      </c>
      <c r="F2556" s="26">
        <v>35</v>
      </c>
      <c r="G2556" s="26">
        <v>0</v>
      </c>
      <c r="H2556" s="26">
        <v>0</v>
      </c>
      <c r="I2556" s="26">
        <f>G2556+H2556</f>
        <v>0</v>
      </c>
      <c r="J2556" s="26">
        <f>SUM(F2556:H2556)</f>
        <v>35</v>
      </c>
      <c r="K2556" s="26">
        <f>E2556-J2556</f>
        <v>0</v>
      </c>
      <c r="L2556" s="27">
        <v>12636500000</v>
      </c>
      <c r="M2556" s="45">
        <v>1683.617</v>
      </c>
      <c r="N2556" s="27">
        <v>361042857</v>
      </c>
      <c r="O2556" s="27">
        <v>24811790</v>
      </c>
      <c r="P2556" s="37">
        <f>IF(I2556=0,0,H2556/I2556)</f>
        <v>0</v>
      </c>
    </row>
    <row r="2557">
      <c r="A2557" s="24" t="str">
        <v>2025-12</v>
      </c>
      <c r="B2557" s="24" t="str">
        <v>비교 반영</v>
      </c>
      <c r="C2557" s="24" t="str">
        <v>용인시 수지구</v>
      </c>
      <c r="D2557" s="24" t="str">
        <v>오피스텔 전월세</v>
      </c>
      <c r="E2557" s="26">
        <v>205</v>
      </c>
      <c r="F2557" s="26">
        <v>0</v>
      </c>
      <c r="G2557" s="26">
        <v>23</v>
      </c>
      <c r="H2557" s="26">
        <v>182</v>
      </c>
      <c r="I2557" s="26">
        <f>G2557+H2557</f>
        <v>205</v>
      </c>
      <c r="J2557" s="26">
        <f>SUM(F2557:H2557)</f>
        <v>205</v>
      </c>
      <c r="K2557" s="26">
        <f>E2557-J2557</f>
        <v>0</v>
      </c>
      <c r="L2557" s="27">
        <v>17906860000</v>
      </c>
      <c r="M2557" s="45">
        <v>6374.27</v>
      </c>
      <c r="N2557" s="27">
        <v>87350537</v>
      </c>
      <c r="O2557" s="27">
        <v>9286746</v>
      </c>
      <c r="P2557" s="37">
        <f>IF(I2557=0,0,H2557/I2557)</f>
        <v>0.8878048780487805</v>
      </c>
    </row>
    <row r="2558">
      <c r="A2558" s="24" t="str">
        <v>2025-12</v>
      </c>
      <c r="B2558" s="24" t="str">
        <v>비교 반영</v>
      </c>
      <c r="C2558" s="24" t="str">
        <v>용인시 수지구</v>
      </c>
      <c r="D2558" s="24" t="str">
        <v>토지</v>
      </c>
      <c r="E2558" s="26">
        <v>59</v>
      </c>
      <c r="F2558" s="26">
        <v>59</v>
      </c>
      <c r="G2558" s="26">
        <v>0</v>
      </c>
      <c r="H2558" s="26">
        <v>0</v>
      </c>
      <c r="I2558" s="26">
        <f>G2558+H2558</f>
        <v>0</v>
      </c>
      <c r="J2558" s="26">
        <f>SUM(F2558:H2558)</f>
        <v>59</v>
      </c>
      <c r="K2558" s="26">
        <f>E2558-J2558</f>
        <v>0</v>
      </c>
      <c r="L2558" s="27">
        <v>28436680000</v>
      </c>
      <c r="M2558" s="45">
        <v>9706.29</v>
      </c>
      <c r="N2558" s="27">
        <v>481977627</v>
      </c>
      <c r="O2558" s="27">
        <v>9685014</v>
      </c>
      <c r="P2558" s="37">
        <f>IF(I2558=0,0,H2558/I2558)</f>
        <v>0</v>
      </c>
    </row>
    <row r="2559">
      <c r="A2559" s="24" t="str">
        <v>2025-12</v>
      </c>
      <c r="B2559" s="24" t="str">
        <v>비교 반영</v>
      </c>
      <c r="C2559" s="24" t="str">
        <v>용인시 처인구</v>
      </c>
      <c r="D2559" s="24" t="str">
        <v>공장창고</v>
      </c>
      <c r="E2559" s="26">
        <v>2</v>
      </c>
      <c r="F2559" s="26">
        <v>2</v>
      </c>
      <c r="G2559" s="26">
        <v>0</v>
      </c>
      <c r="H2559" s="26">
        <v>0</v>
      </c>
      <c r="I2559" s="26">
        <f>G2559+H2559</f>
        <v>0</v>
      </c>
      <c r="J2559" s="26">
        <f>SUM(F2559:H2559)</f>
        <v>2</v>
      </c>
      <c r="K2559" s="26">
        <f>E2559-J2559</f>
        <v>0</v>
      </c>
      <c r="L2559" s="27">
        <v>11518150000</v>
      </c>
      <c r="M2559" s="45">
        <v>3045.25</v>
      </c>
      <c r="N2559" s="27">
        <v>5759075000</v>
      </c>
      <c r="O2559" s="27">
        <v>12503580</v>
      </c>
      <c r="P2559" s="37">
        <f>IF(I2559=0,0,H2559/I2559)</f>
        <v>0</v>
      </c>
    </row>
    <row r="2560">
      <c r="A2560" s="24" t="str">
        <v>2025-12</v>
      </c>
      <c r="B2560" s="24" t="str">
        <v>비교 반영</v>
      </c>
      <c r="C2560" s="24" t="str">
        <v>용인시 처인구</v>
      </c>
      <c r="D2560" s="24" t="str">
        <v>다가구 매매</v>
      </c>
      <c r="E2560" s="26">
        <v>19</v>
      </c>
      <c r="F2560" s="26">
        <v>19</v>
      </c>
      <c r="G2560" s="26">
        <v>0</v>
      </c>
      <c r="H2560" s="26">
        <v>0</v>
      </c>
      <c r="I2560" s="26">
        <f>G2560+H2560</f>
        <v>0</v>
      </c>
      <c r="J2560" s="26">
        <f>SUM(F2560:H2560)</f>
        <v>19</v>
      </c>
      <c r="K2560" s="26">
        <f>E2560-J2560</f>
        <v>0</v>
      </c>
      <c r="L2560" s="27">
        <v>10363390000</v>
      </c>
      <c r="M2560" s="45">
        <v>3027.5</v>
      </c>
      <c r="N2560" s="27">
        <v>545441579</v>
      </c>
      <c r="O2560" s="27">
        <v>11315983</v>
      </c>
      <c r="P2560" s="37">
        <f>IF(I2560=0,0,H2560/I2560)</f>
        <v>0</v>
      </c>
    </row>
    <row r="2561">
      <c r="A2561" s="24" t="str">
        <v>2025-12</v>
      </c>
      <c r="B2561" s="24" t="str">
        <v>비교 반영</v>
      </c>
      <c r="C2561" s="24" t="str">
        <v>용인시 처인구</v>
      </c>
      <c r="D2561" s="24" t="str">
        <v>다가구 전월세</v>
      </c>
      <c r="E2561" s="26">
        <v>484</v>
      </c>
      <c r="F2561" s="26">
        <v>0</v>
      </c>
      <c r="G2561" s="26">
        <v>59</v>
      </c>
      <c r="H2561" s="26">
        <v>425</v>
      </c>
      <c r="I2561" s="26">
        <f>G2561+H2561</f>
        <v>484</v>
      </c>
      <c r="J2561" s="26">
        <f>SUM(F2561:H2561)</f>
        <v>484</v>
      </c>
      <c r="K2561" s="26">
        <f>E2561-J2561</f>
        <v>0</v>
      </c>
      <c r="L2561" s="27">
        <v>11598390000</v>
      </c>
      <c r="M2561" s="45">
        <v>18902.351</v>
      </c>
      <c r="N2561" s="27">
        <v>23963616</v>
      </c>
      <c r="O2561" s="27">
        <v>2028413</v>
      </c>
      <c r="P2561" s="37">
        <f>IF(I2561=0,0,H2561/I2561)</f>
        <v>0.878099173553719</v>
      </c>
    </row>
    <row r="2562">
      <c r="A2562" s="24" t="str">
        <v>2025-12</v>
      </c>
      <c r="B2562" s="24" t="str">
        <v>비교 반영</v>
      </c>
      <c r="C2562" s="24" t="str">
        <v>용인시 처인구</v>
      </c>
      <c r="D2562" s="24" t="str">
        <v>다세대 매매</v>
      </c>
      <c r="E2562" s="26">
        <v>94</v>
      </c>
      <c r="F2562" s="26">
        <v>94</v>
      </c>
      <c r="G2562" s="26">
        <v>0</v>
      </c>
      <c r="H2562" s="26">
        <v>0</v>
      </c>
      <c r="I2562" s="26">
        <f>G2562+H2562</f>
        <v>0</v>
      </c>
      <c r="J2562" s="26">
        <f>SUM(F2562:H2562)</f>
        <v>94</v>
      </c>
      <c r="K2562" s="26">
        <f>E2562-J2562</f>
        <v>0</v>
      </c>
      <c r="L2562" s="27">
        <v>13477500000</v>
      </c>
      <c r="M2562" s="45">
        <v>5502.527</v>
      </c>
      <c r="N2562" s="27">
        <v>143377660</v>
      </c>
      <c r="O2562" s="27">
        <v>8096956</v>
      </c>
      <c r="P2562" s="37">
        <f>IF(I2562=0,0,H2562/I2562)</f>
        <v>0</v>
      </c>
    </row>
    <row r="2563">
      <c r="A2563" s="24" t="str">
        <v>2025-12</v>
      </c>
      <c r="B2563" s="24" t="str">
        <v>비교 반영</v>
      </c>
      <c r="C2563" s="24" t="str">
        <v>용인시 처인구</v>
      </c>
      <c r="D2563" s="24" t="str">
        <v>다세대 전월세</v>
      </c>
      <c r="E2563" s="26">
        <v>347</v>
      </c>
      <c r="F2563" s="26">
        <v>0</v>
      </c>
      <c r="G2563" s="26">
        <v>58</v>
      </c>
      <c r="H2563" s="26">
        <v>289</v>
      </c>
      <c r="I2563" s="26">
        <f>G2563+H2563</f>
        <v>347</v>
      </c>
      <c r="J2563" s="26">
        <f>SUM(F2563:H2563)</f>
        <v>347</v>
      </c>
      <c r="K2563" s="26">
        <f>E2563-J2563</f>
        <v>0</v>
      </c>
      <c r="L2563" s="27">
        <v>16743750000</v>
      </c>
      <c r="M2563" s="45">
        <v>15689.053</v>
      </c>
      <c r="N2563" s="27">
        <v>48252882</v>
      </c>
      <c r="O2563" s="27">
        <v>3528016</v>
      </c>
      <c r="P2563" s="37">
        <f>IF(I2563=0,0,H2563/I2563)</f>
        <v>0.8328530259365994</v>
      </c>
    </row>
    <row r="2564">
      <c r="A2564" s="24" t="str">
        <v>2025-12</v>
      </c>
      <c r="B2564" s="24" t="str">
        <v>비교 반영</v>
      </c>
      <c r="C2564" s="24" t="str">
        <v>용인시 처인구</v>
      </c>
      <c r="D2564" s="24" t="str">
        <v>분양권</v>
      </c>
      <c r="E2564" s="26">
        <v>22</v>
      </c>
      <c r="F2564" s="26">
        <v>22</v>
      </c>
      <c r="G2564" s="26">
        <v>0</v>
      </c>
      <c r="H2564" s="26">
        <v>0</v>
      </c>
      <c r="I2564" s="26">
        <f>G2564+H2564</f>
        <v>0</v>
      </c>
      <c r="J2564" s="26">
        <f>SUM(F2564:H2564)</f>
        <v>22</v>
      </c>
      <c r="K2564" s="26">
        <f>E2564-J2564</f>
        <v>0</v>
      </c>
      <c r="L2564" s="27">
        <v>11968920000</v>
      </c>
      <c r="M2564" s="45">
        <v>1562.491</v>
      </c>
      <c r="N2564" s="27">
        <v>544041818</v>
      </c>
      <c r="O2564" s="27">
        <v>25322819</v>
      </c>
      <c r="P2564" s="37">
        <f>IF(I2564=0,0,H2564/I2564)</f>
        <v>0</v>
      </c>
    </row>
    <row r="2565">
      <c r="A2565" s="24" t="str">
        <v>2025-12</v>
      </c>
      <c r="B2565" s="24" t="str">
        <v>비교 반영</v>
      </c>
      <c r="C2565" s="24" t="str">
        <v>용인시 처인구</v>
      </c>
      <c r="D2565" s="24" t="str">
        <v>상가</v>
      </c>
      <c r="E2565" s="26">
        <v>33</v>
      </c>
      <c r="F2565" s="26">
        <v>33</v>
      </c>
      <c r="G2565" s="26">
        <v>0</v>
      </c>
      <c r="H2565" s="26">
        <v>0</v>
      </c>
      <c r="I2565" s="26">
        <f>G2565+H2565</f>
        <v>0</v>
      </c>
      <c r="J2565" s="26">
        <f>SUM(F2565:H2565)</f>
        <v>33</v>
      </c>
      <c r="K2565" s="26">
        <f>E2565-J2565</f>
        <v>0</v>
      </c>
      <c r="L2565" s="27">
        <v>33426950000</v>
      </c>
      <c r="M2565" s="45">
        <v>5055.43</v>
      </c>
      <c r="N2565" s="27">
        <v>1012937879</v>
      </c>
      <c r="O2565" s="27">
        <v>21858143</v>
      </c>
      <c r="P2565" s="37">
        <f>IF(I2565=0,0,H2565/I2565)</f>
        <v>0</v>
      </c>
    </row>
    <row r="2566">
      <c r="A2566" s="24" t="str">
        <v>2025-12</v>
      </c>
      <c r="B2566" s="24" t="str">
        <v>비교 반영</v>
      </c>
      <c r="C2566" s="24" t="str">
        <v>용인시 처인구</v>
      </c>
      <c r="D2566" s="24" t="str">
        <v>아파트 매매</v>
      </c>
      <c r="E2566" s="26">
        <v>196</v>
      </c>
      <c r="F2566" s="26">
        <v>196</v>
      </c>
      <c r="G2566" s="26">
        <v>0</v>
      </c>
      <c r="H2566" s="26">
        <v>0</v>
      </c>
      <c r="I2566" s="26">
        <f>G2566+H2566</f>
        <v>0</v>
      </c>
      <c r="J2566" s="26">
        <f>SUM(F2566:H2566)</f>
        <v>196</v>
      </c>
      <c r="K2566" s="26">
        <f>E2566-J2566</f>
        <v>0</v>
      </c>
      <c r="L2566" s="27">
        <v>68589500000</v>
      </c>
      <c r="M2566" s="45">
        <v>13875.982</v>
      </c>
      <c r="N2566" s="27">
        <v>349946429</v>
      </c>
      <c r="O2566" s="27">
        <v>16340619</v>
      </c>
      <c r="P2566" s="37">
        <f>IF(I2566=0,0,H2566/I2566)</f>
        <v>0</v>
      </c>
    </row>
    <row r="2567">
      <c r="A2567" s="24" t="str">
        <v>2025-12</v>
      </c>
      <c r="B2567" s="24" t="str">
        <v>비교 반영</v>
      </c>
      <c r="C2567" s="24" t="str">
        <v>용인시 처인구</v>
      </c>
      <c r="D2567" s="24" t="str">
        <v>아파트 전월세</v>
      </c>
      <c r="E2567" s="26">
        <v>365</v>
      </c>
      <c r="F2567" s="26">
        <v>0</v>
      </c>
      <c r="G2567" s="26">
        <v>190</v>
      </c>
      <c r="H2567" s="26">
        <v>175</v>
      </c>
      <c r="I2567" s="26">
        <f>G2567+H2567</f>
        <v>365</v>
      </c>
      <c r="J2567" s="26">
        <f>SUM(F2567:H2567)</f>
        <v>365</v>
      </c>
      <c r="K2567" s="26">
        <f>E2567-J2567</f>
        <v>0</v>
      </c>
      <c r="L2567" s="27">
        <v>54090770000</v>
      </c>
      <c r="M2567" s="45">
        <v>23205.348</v>
      </c>
      <c r="N2567" s="27">
        <v>148193890</v>
      </c>
      <c r="O2567" s="27">
        <v>7705657</v>
      </c>
      <c r="P2567" s="37">
        <f>IF(I2567=0,0,H2567/I2567)</f>
        <v>0.4794520547945205</v>
      </c>
    </row>
    <row r="2568">
      <c r="A2568" s="24" t="str">
        <v>2025-12</v>
      </c>
      <c r="B2568" s="24" t="str">
        <v>비교 반영</v>
      </c>
      <c r="C2568" s="24" t="str">
        <v>용인시 처인구</v>
      </c>
      <c r="D2568" s="24" t="str">
        <v>오피스텔 매매</v>
      </c>
      <c r="E2568" s="26">
        <v>10</v>
      </c>
      <c r="F2568" s="26">
        <v>10</v>
      </c>
      <c r="G2568" s="26">
        <v>0</v>
      </c>
      <c r="H2568" s="26">
        <v>0</v>
      </c>
      <c r="I2568" s="26">
        <f>G2568+H2568</f>
        <v>0</v>
      </c>
      <c r="J2568" s="26">
        <f>SUM(F2568:H2568)</f>
        <v>10</v>
      </c>
      <c r="K2568" s="26">
        <f>E2568-J2568</f>
        <v>0</v>
      </c>
      <c r="L2568" s="27">
        <v>1454600000</v>
      </c>
      <c r="M2568" s="45">
        <v>430.403</v>
      </c>
      <c r="N2568" s="27">
        <v>145460000</v>
      </c>
      <c r="O2568" s="27">
        <v>11172308</v>
      </c>
      <c r="P2568" s="37">
        <f>IF(I2568=0,0,H2568/I2568)</f>
        <v>0</v>
      </c>
    </row>
    <row r="2569">
      <c r="A2569" s="24" t="str">
        <v>2025-12</v>
      </c>
      <c r="B2569" s="24" t="str">
        <v>비교 반영</v>
      </c>
      <c r="C2569" s="24" t="str">
        <v>용인시 처인구</v>
      </c>
      <c r="D2569" s="24" t="str">
        <v>오피스텔 전월세</v>
      </c>
      <c r="E2569" s="26">
        <v>81</v>
      </c>
      <c r="F2569" s="26">
        <v>0</v>
      </c>
      <c r="G2569" s="26">
        <v>10</v>
      </c>
      <c r="H2569" s="26">
        <v>71</v>
      </c>
      <c r="I2569" s="26">
        <f>G2569+H2569</f>
        <v>81</v>
      </c>
      <c r="J2569" s="26">
        <f>SUM(F2569:H2569)</f>
        <v>81</v>
      </c>
      <c r="K2569" s="26">
        <f>E2569-J2569</f>
        <v>0</v>
      </c>
      <c r="L2569" s="27">
        <v>2186750000</v>
      </c>
      <c r="M2569" s="45">
        <v>2622.27</v>
      </c>
      <c r="N2569" s="27">
        <v>26996914</v>
      </c>
      <c r="O2569" s="27">
        <v>2756743</v>
      </c>
      <c r="P2569" s="37">
        <f>IF(I2569=0,0,H2569/I2569)</f>
        <v>0.8765432098765432</v>
      </c>
    </row>
    <row r="2570">
      <c r="A2570" s="24" t="str">
        <v>2025-12</v>
      </c>
      <c r="B2570" s="24" t="str">
        <v>비교 반영</v>
      </c>
      <c r="C2570" s="24" t="str">
        <v>용인시 처인구</v>
      </c>
      <c r="D2570" s="24" t="str">
        <v>토지</v>
      </c>
      <c r="E2570" s="26">
        <v>677</v>
      </c>
      <c r="F2570" s="26">
        <v>677</v>
      </c>
      <c r="G2570" s="26">
        <v>0</v>
      </c>
      <c r="H2570" s="26">
        <v>0</v>
      </c>
      <c r="I2570" s="26">
        <f>G2570+H2570</f>
        <v>0</v>
      </c>
      <c r="J2570" s="26">
        <f>SUM(F2570:H2570)</f>
        <v>677</v>
      </c>
      <c r="K2570" s="26">
        <f>E2570-J2570</f>
        <v>0</v>
      </c>
      <c r="L2570" s="27">
        <v>137609290000</v>
      </c>
      <c r="M2570" s="45">
        <v>394483.48</v>
      </c>
      <c r="N2570" s="27">
        <v>203263353</v>
      </c>
      <c r="O2570" s="27">
        <v>1153171</v>
      </c>
      <c r="P2570" s="37">
        <f>IF(I2570=0,0,H2570/I2570)</f>
        <v>0</v>
      </c>
    </row>
    <row r="2571">
      <c r="A2571" s="24" t="str">
        <v>2025-12</v>
      </c>
      <c r="B2571" s="24" t="str">
        <v>비교 반영</v>
      </c>
      <c r="C2571" s="24" t="str">
        <v>의왕시</v>
      </c>
      <c r="D2571" s="24" t="str">
        <v>공장창고</v>
      </c>
      <c r="E2571" s="26">
        <v>4</v>
      </c>
      <c r="F2571" s="26">
        <v>4</v>
      </c>
      <c r="G2571" s="26">
        <v>0</v>
      </c>
      <c r="H2571" s="26">
        <v>0</v>
      </c>
      <c r="I2571" s="26">
        <f>G2571+H2571</f>
        <v>0</v>
      </c>
      <c r="J2571" s="26">
        <f>SUM(F2571:H2571)</f>
        <v>4</v>
      </c>
      <c r="K2571" s="26">
        <f>E2571-J2571</f>
        <v>0</v>
      </c>
      <c r="L2571" s="27">
        <v>1669280000</v>
      </c>
      <c r="M2571" s="45">
        <v>399.58</v>
      </c>
      <c r="N2571" s="27">
        <v>417320000</v>
      </c>
      <c r="O2571" s="27">
        <v>13810203</v>
      </c>
      <c r="P2571" s="37">
        <f>IF(I2571=0,0,H2571/I2571)</f>
        <v>0</v>
      </c>
    </row>
    <row r="2572">
      <c r="A2572" s="24" t="str">
        <v>2025-12</v>
      </c>
      <c r="B2572" s="24" t="str">
        <v>비교 반영</v>
      </c>
      <c r="C2572" s="24" t="str">
        <v>의왕시</v>
      </c>
      <c r="D2572" s="24" t="str">
        <v>다가구 전월세</v>
      </c>
      <c r="E2572" s="26">
        <v>100</v>
      </c>
      <c r="F2572" s="26">
        <v>0</v>
      </c>
      <c r="G2572" s="26">
        <v>25</v>
      </c>
      <c r="H2572" s="26">
        <v>75</v>
      </c>
      <c r="I2572" s="26">
        <f>G2572+H2572</f>
        <v>100</v>
      </c>
      <c r="J2572" s="26">
        <f>SUM(F2572:H2572)</f>
        <v>100</v>
      </c>
      <c r="K2572" s="26">
        <f>E2572-J2572</f>
        <v>0</v>
      </c>
      <c r="L2572" s="27">
        <v>7369000000</v>
      </c>
      <c r="M2572" s="45">
        <v>4775.326</v>
      </c>
      <c r="N2572" s="27">
        <v>73690000</v>
      </c>
      <c r="O2572" s="27">
        <v>5101291</v>
      </c>
      <c r="P2572" s="37">
        <f>IF(I2572=0,0,H2572/I2572)</f>
        <v>0.75</v>
      </c>
    </row>
    <row r="2573">
      <c r="A2573" s="24" t="str">
        <v>2025-12</v>
      </c>
      <c r="B2573" s="24" t="str">
        <v>비교 반영</v>
      </c>
      <c r="C2573" s="24" t="str">
        <v>의왕시</v>
      </c>
      <c r="D2573" s="24" t="str">
        <v>다세대 매매</v>
      </c>
      <c r="E2573" s="26">
        <v>11</v>
      </c>
      <c r="F2573" s="26">
        <v>11</v>
      </c>
      <c r="G2573" s="26">
        <v>0</v>
      </c>
      <c r="H2573" s="26">
        <v>0</v>
      </c>
      <c r="I2573" s="26">
        <f>G2573+H2573</f>
        <v>0</v>
      </c>
      <c r="J2573" s="26">
        <f>SUM(F2573:H2573)</f>
        <v>11</v>
      </c>
      <c r="K2573" s="26">
        <f>E2573-J2573</f>
        <v>0</v>
      </c>
      <c r="L2573" s="27">
        <v>2811000000</v>
      </c>
      <c r="M2573" s="45">
        <v>489.06</v>
      </c>
      <c r="N2573" s="27">
        <v>255545455</v>
      </c>
      <c r="O2573" s="27">
        <v>19000862</v>
      </c>
      <c r="P2573" s="37">
        <f>IF(I2573=0,0,H2573/I2573)</f>
        <v>0</v>
      </c>
    </row>
    <row r="2574">
      <c r="A2574" s="24" t="str">
        <v>2025-12</v>
      </c>
      <c r="B2574" s="24" t="str">
        <v>비교 반영</v>
      </c>
      <c r="C2574" s="24" t="str">
        <v>의왕시</v>
      </c>
      <c r="D2574" s="24" t="str">
        <v>다세대 전월세</v>
      </c>
      <c r="E2574" s="26">
        <v>77</v>
      </c>
      <c r="F2574" s="26">
        <v>0</v>
      </c>
      <c r="G2574" s="26">
        <v>28</v>
      </c>
      <c r="H2574" s="26">
        <v>49</v>
      </c>
      <c r="I2574" s="26">
        <f>G2574+H2574</f>
        <v>77</v>
      </c>
      <c r="J2574" s="26">
        <f>SUM(F2574:H2574)</f>
        <v>77</v>
      </c>
      <c r="K2574" s="26">
        <f>E2574-J2574</f>
        <v>0</v>
      </c>
      <c r="L2574" s="27">
        <v>8049470000</v>
      </c>
      <c r="M2574" s="45">
        <v>3321.522</v>
      </c>
      <c r="N2574" s="27">
        <v>104538571</v>
      </c>
      <c r="O2574" s="27">
        <v>8011333</v>
      </c>
      <c r="P2574" s="37">
        <f>IF(I2574=0,0,H2574/I2574)</f>
        <v>0.6363636363636364</v>
      </c>
    </row>
    <row r="2575">
      <c r="A2575" s="24" t="str">
        <v>2025-12</v>
      </c>
      <c r="B2575" s="24" t="str">
        <v>비교 반영</v>
      </c>
      <c r="C2575" s="24" t="str">
        <v>의왕시</v>
      </c>
      <c r="D2575" s="24" t="str">
        <v>분양권</v>
      </c>
      <c r="E2575" s="26">
        <v>13</v>
      </c>
      <c r="F2575" s="26">
        <v>13</v>
      </c>
      <c r="G2575" s="26">
        <v>0</v>
      </c>
      <c r="H2575" s="26">
        <v>0</v>
      </c>
      <c r="I2575" s="26">
        <f>G2575+H2575</f>
        <v>0</v>
      </c>
      <c r="J2575" s="26">
        <f>SUM(F2575:H2575)</f>
        <v>13</v>
      </c>
      <c r="K2575" s="26">
        <f>E2575-J2575</f>
        <v>0</v>
      </c>
      <c r="L2575" s="27">
        <v>12741780000</v>
      </c>
      <c r="M2575" s="45">
        <v>924.383</v>
      </c>
      <c r="N2575" s="27">
        <v>980136923</v>
      </c>
      <c r="O2575" s="27">
        <v>45567243</v>
      </c>
      <c r="P2575" s="37">
        <f>IF(I2575=0,0,H2575/I2575)</f>
        <v>0</v>
      </c>
    </row>
    <row r="2576">
      <c r="A2576" s="24" t="str">
        <v>2025-12</v>
      </c>
      <c r="B2576" s="24" t="str">
        <v>비교 반영</v>
      </c>
      <c r="C2576" s="24" t="str">
        <v>의왕시</v>
      </c>
      <c r="D2576" s="24" t="str">
        <v>상가</v>
      </c>
      <c r="E2576" s="26">
        <v>8</v>
      </c>
      <c r="F2576" s="26">
        <v>8</v>
      </c>
      <c r="G2576" s="26">
        <v>0</v>
      </c>
      <c r="H2576" s="26">
        <v>0</v>
      </c>
      <c r="I2576" s="26">
        <f>G2576+H2576</f>
        <v>0</v>
      </c>
      <c r="J2576" s="26">
        <f>SUM(F2576:H2576)</f>
        <v>8</v>
      </c>
      <c r="K2576" s="26">
        <f>E2576-J2576</f>
        <v>0</v>
      </c>
      <c r="L2576" s="27">
        <v>16691400000</v>
      </c>
      <c r="M2576" s="45">
        <v>3039.82</v>
      </c>
      <c r="N2576" s="27">
        <v>2086425000</v>
      </c>
      <c r="O2576" s="27">
        <v>18151792</v>
      </c>
      <c r="P2576" s="37">
        <f>IF(I2576=0,0,H2576/I2576)</f>
        <v>0</v>
      </c>
    </row>
    <row r="2577">
      <c r="A2577" s="24" t="str">
        <v>2025-12</v>
      </c>
      <c r="B2577" s="24" t="str">
        <v>비교 반영</v>
      </c>
      <c r="C2577" s="24" t="str">
        <v>의왕시</v>
      </c>
      <c r="D2577" s="24" t="str">
        <v>아파트 매매</v>
      </c>
      <c r="E2577" s="26">
        <v>148</v>
      </c>
      <c r="F2577" s="26">
        <v>148</v>
      </c>
      <c r="G2577" s="26">
        <v>0</v>
      </c>
      <c r="H2577" s="26">
        <v>0</v>
      </c>
      <c r="I2577" s="26">
        <f>G2577+H2577</f>
        <v>0</v>
      </c>
      <c r="J2577" s="26">
        <f>SUM(F2577:H2577)</f>
        <v>148</v>
      </c>
      <c r="K2577" s="26">
        <f>E2577-J2577</f>
        <v>0</v>
      </c>
      <c r="L2577" s="27">
        <v>112166000000</v>
      </c>
      <c r="M2577" s="45">
        <v>11832.919</v>
      </c>
      <c r="N2577" s="27">
        <v>757878378</v>
      </c>
      <c r="O2577" s="27">
        <v>31336027</v>
      </c>
      <c r="P2577" s="37">
        <f>IF(I2577=0,0,H2577/I2577)</f>
        <v>0</v>
      </c>
    </row>
    <row r="2578">
      <c r="A2578" s="24" t="str">
        <v>2025-12</v>
      </c>
      <c r="B2578" s="24" t="str">
        <v>비교 반영</v>
      </c>
      <c r="C2578" s="24" t="str">
        <v>의왕시</v>
      </c>
      <c r="D2578" s="24" t="str">
        <v>아파트 전월세</v>
      </c>
      <c r="E2578" s="26">
        <v>389</v>
      </c>
      <c r="F2578" s="26">
        <v>0</v>
      </c>
      <c r="G2578" s="26">
        <v>217</v>
      </c>
      <c r="H2578" s="26">
        <v>172</v>
      </c>
      <c r="I2578" s="26">
        <f>G2578+H2578</f>
        <v>389</v>
      </c>
      <c r="J2578" s="26">
        <f>SUM(F2578:H2578)</f>
        <v>389</v>
      </c>
      <c r="K2578" s="26">
        <f>E2578-J2578</f>
        <v>0</v>
      </c>
      <c r="L2578" s="27">
        <v>123577780000</v>
      </c>
      <c r="M2578" s="45">
        <v>27382.71</v>
      </c>
      <c r="N2578" s="27">
        <v>317680668</v>
      </c>
      <c r="O2578" s="27">
        <v>14918961</v>
      </c>
      <c r="P2578" s="37">
        <f>IF(I2578=0,0,H2578/I2578)</f>
        <v>0.442159383033419</v>
      </c>
    </row>
    <row r="2579">
      <c r="A2579" s="24" t="str">
        <v>2025-12</v>
      </c>
      <c r="B2579" s="24" t="str">
        <v>비교 반영</v>
      </c>
      <c r="C2579" s="24" t="str">
        <v>의왕시</v>
      </c>
      <c r="D2579" s="24" t="str">
        <v>오피스텔 매매</v>
      </c>
      <c r="E2579" s="26">
        <v>2</v>
      </c>
      <c r="F2579" s="26">
        <v>2</v>
      </c>
      <c r="G2579" s="26">
        <v>0</v>
      </c>
      <c r="H2579" s="26">
        <v>0</v>
      </c>
      <c r="I2579" s="26">
        <f>G2579+H2579</f>
        <v>0</v>
      </c>
      <c r="J2579" s="26">
        <f>SUM(F2579:H2579)</f>
        <v>2</v>
      </c>
      <c r="K2579" s="26">
        <f>E2579-J2579</f>
        <v>0</v>
      </c>
      <c r="L2579" s="27">
        <v>215000000</v>
      </c>
      <c r="M2579" s="45">
        <v>46.83</v>
      </c>
      <c r="N2579" s="27">
        <v>107500000</v>
      </c>
      <c r="O2579" s="27">
        <v>15177104</v>
      </c>
      <c r="P2579" s="37">
        <f>IF(I2579=0,0,H2579/I2579)</f>
        <v>0</v>
      </c>
    </row>
    <row r="2580">
      <c r="A2580" s="24" t="str">
        <v>2025-12</v>
      </c>
      <c r="B2580" s="24" t="str">
        <v>비교 반영</v>
      </c>
      <c r="C2580" s="24" t="str">
        <v>의왕시</v>
      </c>
      <c r="D2580" s="24" t="str">
        <v>오피스텔 전월세</v>
      </c>
      <c r="E2580" s="26">
        <v>59</v>
      </c>
      <c r="F2580" s="26">
        <v>0</v>
      </c>
      <c r="G2580" s="26">
        <v>5</v>
      </c>
      <c r="H2580" s="26">
        <v>54</v>
      </c>
      <c r="I2580" s="26">
        <f>G2580+H2580</f>
        <v>59</v>
      </c>
      <c r="J2580" s="26">
        <f>SUM(F2580:H2580)</f>
        <v>59</v>
      </c>
      <c r="K2580" s="26">
        <f>E2580-J2580</f>
        <v>0</v>
      </c>
      <c r="L2580" s="27">
        <v>3255000000</v>
      </c>
      <c r="M2580" s="45">
        <v>1994.91</v>
      </c>
      <c r="N2580" s="27">
        <v>55169492</v>
      </c>
      <c r="O2580" s="27">
        <v>5393893</v>
      </c>
      <c r="P2580" s="37">
        <f>IF(I2580=0,0,H2580/I2580)</f>
        <v>0.9152542372881356</v>
      </c>
    </row>
    <row r="2581">
      <c r="A2581" s="24" t="str">
        <v>2025-12</v>
      </c>
      <c r="B2581" s="24" t="str">
        <v>비교 반영</v>
      </c>
      <c r="C2581" s="24" t="str">
        <v>의왕시</v>
      </c>
      <c r="D2581" s="24" t="str">
        <v>토지</v>
      </c>
      <c r="E2581" s="26">
        <v>25</v>
      </c>
      <c r="F2581" s="26">
        <v>25</v>
      </c>
      <c r="G2581" s="26">
        <v>0</v>
      </c>
      <c r="H2581" s="26">
        <v>0</v>
      </c>
      <c r="I2581" s="26">
        <f>G2581+H2581</f>
        <v>0</v>
      </c>
      <c r="J2581" s="26">
        <f>SUM(F2581:H2581)</f>
        <v>25</v>
      </c>
      <c r="K2581" s="26">
        <f>E2581-J2581</f>
        <v>0</v>
      </c>
      <c r="L2581" s="27">
        <v>18540040000</v>
      </c>
      <c r="M2581" s="45">
        <v>6600.97</v>
      </c>
      <c r="N2581" s="27">
        <v>741601600</v>
      </c>
      <c r="O2581" s="27">
        <v>9284906</v>
      </c>
      <c r="P2581" s="37">
        <f>IF(I2581=0,0,H2581/I2581)</f>
        <v>0</v>
      </c>
    </row>
    <row r="2582">
      <c r="A2582" s="24" t="str">
        <v>2025-12</v>
      </c>
      <c r="B2582" s="24" t="str">
        <v>비교 반영</v>
      </c>
      <c r="C2582" s="24" t="str">
        <v>의정부시</v>
      </c>
      <c r="D2582" s="24" t="str">
        <v>공장창고</v>
      </c>
      <c r="E2582" s="26">
        <v>6</v>
      </c>
      <c r="F2582" s="26">
        <v>6</v>
      </c>
      <c r="G2582" s="26">
        <v>0</v>
      </c>
      <c r="H2582" s="26">
        <v>0</v>
      </c>
      <c r="I2582" s="26">
        <f>G2582+H2582</f>
        <v>0</v>
      </c>
      <c r="J2582" s="26">
        <f>SUM(F2582:H2582)</f>
        <v>6</v>
      </c>
      <c r="K2582" s="26">
        <f>E2582-J2582</f>
        <v>0</v>
      </c>
      <c r="L2582" s="27">
        <v>4585340000</v>
      </c>
      <c r="M2582" s="45">
        <v>3739.58</v>
      </c>
      <c r="N2582" s="27">
        <v>764223333</v>
      </c>
      <c r="O2582" s="27">
        <v>4053436</v>
      </c>
      <c r="P2582" s="37">
        <f>IF(I2582=0,0,H2582/I2582)</f>
        <v>0</v>
      </c>
    </row>
    <row r="2583">
      <c r="A2583" s="24" t="str">
        <v>2025-12</v>
      </c>
      <c r="B2583" s="24" t="str">
        <v>비교 반영</v>
      </c>
      <c r="C2583" s="24" t="str">
        <v>의정부시</v>
      </c>
      <c r="D2583" s="24" t="str">
        <v>다가구 매매</v>
      </c>
      <c r="E2583" s="26">
        <v>11</v>
      </c>
      <c r="F2583" s="26">
        <v>11</v>
      </c>
      <c r="G2583" s="26">
        <v>0</v>
      </c>
      <c r="H2583" s="26">
        <v>0</v>
      </c>
      <c r="I2583" s="26">
        <f>G2583+H2583</f>
        <v>0</v>
      </c>
      <c r="J2583" s="26">
        <f>SUM(F2583:H2583)</f>
        <v>11</v>
      </c>
      <c r="K2583" s="26">
        <f>E2583-J2583</f>
        <v>0</v>
      </c>
      <c r="L2583" s="27">
        <v>4814000000</v>
      </c>
      <c r="M2583" s="45">
        <v>2113.72</v>
      </c>
      <c r="N2583" s="27">
        <v>437636364</v>
      </c>
      <c r="O2583" s="27">
        <v>7528930</v>
      </c>
      <c r="P2583" s="37">
        <f>IF(I2583=0,0,H2583/I2583)</f>
        <v>0</v>
      </c>
    </row>
    <row r="2584">
      <c r="A2584" s="24" t="str">
        <v>2025-12</v>
      </c>
      <c r="B2584" s="24" t="str">
        <v>비교 반영</v>
      </c>
      <c r="C2584" s="24" t="str">
        <v>의정부시</v>
      </c>
      <c r="D2584" s="24" t="str">
        <v>다가구 전월세</v>
      </c>
      <c r="E2584" s="26">
        <v>238</v>
      </c>
      <c r="F2584" s="26">
        <v>0</v>
      </c>
      <c r="G2584" s="26">
        <v>51</v>
      </c>
      <c r="H2584" s="26">
        <v>187</v>
      </c>
      <c r="I2584" s="26">
        <f>G2584+H2584</f>
        <v>238</v>
      </c>
      <c r="J2584" s="26">
        <f>SUM(F2584:H2584)</f>
        <v>238</v>
      </c>
      <c r="K2584" s="26">
        <f>E2584-J2584</f>
        <v>0</v>
      </c>
      <c r="L2584" s="27">
        <v>6276000000</v>
      </c>
      <c r="M2584" s="45">
        <v>11829.36</v>
      </c>
      <c r="N2584" s="27">
        <v>26369748</v>
      </c>
      <c r="O2584" s="27">
        <v>1753866</v>
      </c>
      <c r="P2584" s="37">
        <f>IF(I2584=0,0,H2584/I2584)</f>
        <v>0.7857142857142857</v>
      </c>
    </row>
    <row r="2585">
      <c r="A2585" s="24" t="str">
        <v>2025-12</v>
      </c>
      <c r="B2585" s="24" t="str">
        <v>비교 반영</v>
      </c>
      <c r="C2585" s="24" t="str">
        <v>의정부시</v>
      </c>
      <c r="D2585" s="24" t="str">
        <v>다세대 매매</v>
      </c>
      <c r="E2585" s="26">
        <v>58</v>
      </c>
      <c r="F2585" s="26">
        <v>58</v>
      </c>
      <c r="G2585" s="26">
        <v>0</v>
      </c>
      <c r="H2585" s="26">
        <v>0</v>
      </c>
      <c r="I2585" s="26">
        <f>G2585+H2585</f>
        <v>0</v>
      </c>
      <c r="J2585" s="26">
        <f>SUM(F2585:H2585)</f>
        <v>58</v>
      </c>
      <c r="K2585" s="26">
        <f>E2585-J2585</f>
        <v>0</v>
      </c>
      <c r="L2585" s="27">
        <v>9294000000</v>
      </c>
      <c r="M2585" s="45">
        <v>2589.777</v>
      </c>
      <c r="N2585" s="27">
        <v>160241379</v>
      </c>
      <c r="O2585" s="27">
        <v>11863557</v>
      </c>
      <c r="P2585" s="37">
        <f>IF(I2585=0,0,H2585/I2585)</f>
        <v>0</v>
      </c>
    </row>
    <row r="2586">
      <c r="A2586" s="24" t="str">
        <v>2025-12</v>
      </c>
      <c r="B2586" s="24" t="str">
        <v>비교 반영</v>
      </c>
      <c r="C2586" s="24" t="str">
        <v>의정부시</v>
      </c>
      <c r="D2586" s="24" t="str">
        <v>다세대 전월세</v>
      </c>
      <c r="E2586" s="26">
        <v>154</v>
      </c>
      <c r="F2586" s="26">
        <v>0</v>
      </c>
      <c r="G2586" s="26">
        <v>68</v>
      </c>
      <c r="H2586" s="26">
        <v>86</v>
      </c>
      <c r="I2586" s="26">
        <f>G2586+H2586</f>
        <v>154</v>
      </c>
      <c r="J2586" s="26">
        <f>SUM(F2586:H2586)</f>
        <v>154</v>
      </c>
      <c r="K2586" s="26">
        <f>E2586-J2586</f>
        <v>0</v>
      </c>
      <c r="L2586" s="27">
        <v>8681230000</v>
      </c>
      <c r="M2586" s="45">
        <v>7036.147</v>
      </c>
      <c r="N2586" s="27">
        <v>56371623</v>
      </c>
      <c r="O2586" s="27">
        <v>4078692</v>
      </c>
      <c r="P2586" s="37">
        <f>IF(I2586=0,0,H2586/I2586)</f>
        <v>0.5584415584415584</v>
      </c>
    </row>
    <row r="2587">
      <c r="A2587" s="24" t="str">
        <v>2025-12</v>
      </c>
      <c r="B2587" s="24" t="str">
        <v>비교 반영</v>
      </c>
      <c r="C2587" s="24" t="str">
        <v>의정부시</v>
      </c>
      <c r="D2587" s="24" t="str">
        <v>분양권</v>
      </c>
      <c r="E2587" s="26">
        <v>29</v>
      </c>
      <c r="F2587" s="26">
        <v>29</v>
      </c>
      <c r="G2587" s="26">
        <v>0</v>
      </c>
      <c r="H2587" s="26">
        <v>0</v>
      </c>
      <c r="I2587" s="26">
        <f>G2587+H2587</f>
        <v>0</v>
      </c>
      <c r="J2587" s="26">
        <f>SUM(F2587:H2587)</f>
        <v>29</v>
      </c>
      <c r="K2587" s="26">
        <f>E2587-J2587</f>
        <v>0</v>
      </c>
      <c r="L2587" s="27">
        <v>15676090000</v>
      </c>
      <c r="M2587" s="45">
        <v>2122.386</v>
      </c>
      <c r="N2587" s="27">
        <v>540554828</v>
      </c>
      <c r="O2587" s="27">
        <v>24416757</v>
      </c>
      <c r="P2587" s="37">
        <f>IF(I2587=0,0,H2587/I2587)</f>
        <v>0</v>
      </c>
    </row>
    <row r="2588">
      <c r="A2588" s="24" t="str">
        <v>2025-12</v>
      </c>
      <c r="B2588" s="24" t="str">
        <v>비교 반영</v>
      </c>
      <c r="C2588" s="24" t="str">
        <v>의정부시</v>
      </c>
      <c r="D2588" s="24" t="str">
        <v>상가</v>
      </c>
      <c r="E2588" s="26">
        <v>20</v>
      </c>
      <c r="F2588" s="26">
        <v>20</v>
      </c>
      <c r="G2588" s="26">
        <v>0</v>
      </c>
      <c r="H2588" s="26">
        <v>0</v>
      </c>
      <c r="I2588" s="26">
        <f>G2588+H2588</f>
        <v>0</v>
      </c>
      <c r="J2588" s="26">
        <f>SUM(F2588:H2588)</f>
        <v>20</v>
      </c>
      <c r="K2588" s="26">
        <f>E2588-J2588</f>
        <v>0</v>
      </c>
      <c r="L2588" s="27">
        <v>10609060000</v>
      </c>
      <c r="M2588" s="45">
        <v>4479.31</v>
      </c>
      <c r="N2588" s="27">
        <v>530453000</v>
      </c>
      <c r="O2588" s="27">
        <v>7829615</v>
      </c>
      <c r="P2588" s="37">
        <f>IF(I2588=0,0,H2588/I2588)</f>
        <v>0</v>
      </c>
    </row>
    <row r="2589">
      <c r="A2589" s="24" t="str">
        <v>2025-12</v>
      </c>
      <c r="B2589" s="24" t="str">
        <v>비교 반영</v>
      </c>
      <c r="C2589" s="24" t="str">
        <v>의정부시</v>
      </c>
      <c r="D2589" s="24" t="str">
        <v>아파트 매매</v>
      </c>
      <c r="E2589" s="26">
        <v>326</v>
      </c>
      <c r="F2589" s="26">
        <v>326</v>
      </c>
      <c r="G2589" s="26">
        <v>0</v>
      </c>
      <c r="H2589" s="26">
        <v>0</v>
      </c>
      <c r="I2589" s="26">
        <f>G2589+H2589</f>
        <v>0</v>
      </c>
      <c r="J2589" s="26">
        <f>SUM(F2589:H2589)</f>
        <v>326</v>
      </c>
      <c r="K2589" s="26">
        <f>E2589-J2589</f>
        <v>0</v>
      </c>
      <c r="L2589" s="27">
        <v>117038700000</v>
      </c>
      <c r="M2589" s="45">
        <v>22398.861</v>
      </c>
      <c r="N2589" s="27">
        <v>359014417</v>
      </c>
      <c r="O2589" s="27">
        <v>17273413</v>
      </c>
      <c r="P2589" s="37">
        <f>IF(I2589=0,0,H2589/I2589)</f>
        <v>0</v>
      </c>
    </row>
    <row r="2590">
      <c r="A2590" s="24" t="str">
        <v>2025-12</v>
      </c>
      <c r="B2590" s="24" t="str">
        <v>비교 반영</v>
      </c>
      <c r="C2590" s="24" t="str">
        <v>의정부시</v>
      </c>
      <c r="D2590" s="24" t="str">
        <v>아파트 전월세</v>
      </c>
      <c r="E2590" s="26">
        <v>775</v>
      </c>
      <c r="F2590" s="26">
        <v>0</v>
      </c>
      <c r="G2590" s="26">
        <v>379</v>
      </c>
      <c r="H2590" s="26">
        <v>396</v>
      </c>
      <c r="I2590" s="26">
        <f>G2590+H2590</f>
        <v>775</v>
      </c>
      <c r="J2590" s="26">
        <f>SUM(F2590:H2590)</f>
        <v>775</v>
      </c>
      <c r="K2590" s="26">
        <f>E2590-J2590</f>
        <v>0</v>
      </c>
      <c r="L2590" s="27">
        <v>107475320000</v>
      </c>
      <c r="M2590" s="45">
        <v>45644.119</v>
      </c>
      <c r="N2590" s="27">
        <v>138677832</v>
      </c>
      <c r="O2590" s="27">
        <v>7783923</v>
      </c>
      <c r="P2590" s="37">
        <f>IF(I2590=0,0,H2590/I2590)</f>
        <v>0.5109677419354839</v>
      </c>
    </row>
    <row r="2591">
      <c r="A2591" s="24" t="str">
        <v>2025-12</v>
      </c>
      <c r="B2591" s="24" t="str">
        <v>비교 반영</v>
      </c>
      <c r="C2591" s="24" t="str">
        <v>의정부시</v>
      </c>
      <c r="D2591" s="24" t="str">
        <v>오피스텔 매매</v>
      </c>
      <c r="E2591" s="26">
        <v>11</v>
      </c>
      <c r="F2591" s="26">
        <v>11</v>
      </c>
      <c r="G2591" s="26">
        <v>0</v>
      </c>
      <c r="H2591" s="26">
        <v>0</v>
      </c>
      <c r="I2591" s="26">
        <f>G2591+H2591</f>
        <v>0</v>
      </c>
      <c r="J2591" s="26">
        <f>SUM(F2591:H2591)</f>
        <v>11</v>
      </c>
      <c r="K2591" s="26">
        <f>E2591-J2591</f>
        <v>0</v>
      </c>
      <c r="L2591" s="27">
        <v>1701160000</v>
      </c>
      <c r="M2591" s="45">
        <v>596.549</v>
      </c>
      <c r="N2591" s="27">
        <v>154650909</v>
      </c>
      <c r="O2591" s="27">
        <v>9427003</v>
      </c>
      <c r="P2591" s="37">
        <f>IF(I2591=0,0,H2591/I2591)</f>
        <v>0</v>
      </c>
    </row>
    <row r="2592">
      <c r="A2592" s="24" t="str">
        <v>2025-12</v>
      </c>
      <c r="B2592" s="24" t="str">
        <v>비교 반영</v>
      </c>
      <c r="C2592" s="24" t="str">
        <v>의정부시</v>
      </c>
      <c r="D2592" s="24" t="str">
        <v>오피스텔 전월세</v>
      </c>
      <c r="E2592" s="26">
        <v>124</v>
      </c>
      <c r="F2592" s="26">
        <v>0</v>
      </c>
      <c r="G2592" s="26">
        <v>35</v>
      </c>
      <c r="H2592" s="26">
        <v>89</v>
      </c>
      <c r="I2592" s="26">
        <f>G2592+H2592</f>
        <v>124</v>
      </c>
      <c r="J2592" s="26">
        <f>SUM(F2592:H2592)</f>
        <v>124</v>
      </c>
      <c r="K2592" s="26">
        <f>E2592-J2592</f>
        <v>0</v>
      </c>
      <c r="L2592" s="27">
        <v>7116000000</v>
      </c>
      <c r="M2592" s="45">
        <v>5123.07</v>
      </c>
      <c r="N2592" s="27">
        <v>57387097</v>
      </c>
      <c r="O2592" s="27">
        <v>4591771</v>
      </c>
      <c r="P2592" s="37">
        <f>IF(I2592=0,0,H2592/I2592)</f>
        <v>0.717741935483871</v>
      </c>
    </row>
    <row r="2593">
      <c r="A2593" s="24" t="str">
        <v>2025-12</v>
      </c>
      <c r="B2593" s="24" t="str">
        <v>비교 반영</v>
      </c>
      <c r="C2593" s="24" t="str">
        <v>의정부시</v>
      </c>
      <c r="D2593" s="24" t="str">
        <v>토지</v>
      </c>
      <c r="E2593" s="26">
        <v>75</v>
      </c>
      <c r="F2593" s="26">
        <v>75</v>
      </c>
      <c r="G2593" s="26">
        <v>0</v>
      </c>
      <c r="H2593" s="26">
        <v>0</v>
      </c>
      <c r="I2593" s="26">
        <f>G2593+H2593</f>
        <v>0</v>
      </c>
      <c r="J2593" s="26">
        <f>SUM(F2593:H2593)</f>
        <v>75</v>
      </c>
      <c r="K2593" s="26">
        <f>E2593-J2593</f>
        <v>0</v>
      </c>
      <c r="L2593" s="27">
        <v>66498880000</v>
      </c>
      <c r="M2593" s="45">
        <v>92950.05</v>
      </c>
      <c r="N2593" s="27">
        <v>886651733</v>
      </c>
      <c r="O2593" s="27">
        <v>2365044</v>
      </c>
      <c r="P2593" s="37">
        <f>IF(I2593=0,0,H2593/I2593)</f>
        <v>0</v>
      </c>
    </row>
    <row r="2594">
      <c r="A2594" s="24" t="str">
        <v>2025-12</v>
      </c>
      <c r="B2594" s="24" t="str">
        <v>비교 반영</v>
      </c>
      <c r="C2594" s="24" t="str">
        <v>이천시</v>
      </c>
      <c r="D2594" s="24" t="str">
        <v>공장창고</v>
      </c>
      <c r="E2594" s="26">
        <v>3</v>
      </c>
      <c r="F2594" s="26">
        <v>3</v>
      </c>
      <c r="G2594" s="26">
        <v>0</v>
      </c>
      <c r="H2594" s="26">
        <v>0</v>
      </c>
      <c r="I2594" s="26">
        <f>G2594+H2594</f>
        <v>0</v>
      </c>
      <c r="J2594" s="26">
        <f>SUM(F2594:H2594)</f>
        <v>3</v>
      </c>
      <c r="K2594" s="26">
        <f>E2594-J2594</f>
        <v>0</v>
      </c>
      <c r="L2594" s="27">
        <v>1572000000</v>
      </c>
      <c r="M2594" s="45">
        <v>1495.48</v>
      </c>
      <c r="N2594" s="27">
        <v>524000000</v>
      </c>
      <c r="O2594" s="27">
        <v>3474934</v>
      </c>
      <c r="P2594" s="37">
        <f>IF(I2594=0,0,H2594/I2594)</f>
        <v>0</v>
      </c>
    </row>
    <row r="2595">
      <c r="A2595" s="24" t="str">
        <v>2025-12</v>
      </c>
      <c r="B2595" s="24" t="str">
        <v>비교 반영</v>
      </c>
      <c r="C2595" s="24" t="str">
        <v>이천시</v>
      </c>
      <c r="D2595" s="24" t="str">
        <v>다가구 매매</v>
      </c>
      <c r="E2595" s="26">
        <v>13</v>
      </c>
      <c r="F2595" s="26">
        <v>13</v>
      </c>
      <c r="G2595" s="26">
        <v>0</v>
      </c>
      <c r="H2595" s="26">
        <v>0</v>
      </c>
      <c r="I2595" s="26">
        <f>G2595+H2595</f>
        <v>0</v>
      </c>
      <c r="J2595" s="26">
        <f>SUM(F2595:H2595)</f>
        <v>13</v>
      </c>
      <c r="K2595" s="26">
        <f>E2595-J2595</f>
        <v>0</v>
      </c>
      <c r="L2595" s="27">
        <v>3585340000</v>
      </c>
      <c r="M2595" s="45">
        <v>1683.81</v>
      </c>
      <c r="N2595" s="27">
        <v>275795385</v>
      </c>
      <c r="O2595" s="27">
        <v>7039015</v>
      </c>
      <c r="P2595" s="37">
        <f>IF(I2595=0,0,H2595/I2595)</f>
        <v>0</v>
      </c>
    </row>
    <row r="2596">
      <c r="A2596" s="24" t="str">
        <v>2025-12</v>
      </c>
      <c r="B2596" s="24" t="str">
        <v>비교 반영</v>
      </c>
      <c r="C2596" s="24" t="str">
        <v>이천시</v>
      </c>
      <c r="D2596" s="24" t="str">
        <v>다가구 전월세</v>
      </c>
      <c r="E2596" s="26">
        <v>413</v>
      </c>
      <c r="F2596" s="26">
        <v>0</v>
      </c>
      <c r="G2596" s="26">
        <v>47</v>
      </c>
      <c r="H2596" s="26">
        <v>366</v>
      </c>
      <c r="I2596" s="26">
        <f>G2596+H2596</f>
        <v>413</v>
      </c>
      <c r="J2596" s="26">
        <f>SUM(F2596:H2596)</f>
        <v>413</v>
      </c>
      <c r="K2596" s="26">
        <f>E2596-J2596</f>
        <v>0</v>
      </c>
      <c r="L2596" s="27">
        <v>6993800000</v>
      </c>
      <c r="M2596" s="45">
        <v>14897.714</v>
      </c>
      <c r="N2596" s="27">
        <v>16934140</v>
      </c>
      <c r="O2596" s="27">
        <v>1551916</v>
      </c>
      <c r="P2596" s="37">
        <f>IF(I2596=0,0,H2596/I2596)</f>
        <v>0.8861985472154964</v>
      </c>
    </row>
    <row r="2597">
      <c r="A2597" s="24" t="str">
        <v>2025-12</v>
      </c>
      <c r="B2597" s="24" t="str">
        <v>비교 반영</v>
      </c>
      <c r="C2597" s="24" t="str">
        <v>이천시</v>
      </c>
      <c r="D2597" s="24" t="str">
        <v>다세대 매매</v>
      </c>
      <c r="E2597" s="26">
        <v>29</v>
      </c>
      <c r="F2597" s="26">
        <v>29</v>
      </c>
      <c r="G2597" s="26">
        <v>0</v>
      </c>
      <c r="H2597" s="26">
        <v>0</v>
      </c>
      <c r="I2597" s="26">
        <f>G2597+H2597</f>
        <v>0</v>
      </c>
      <c r="J2597" s="26">
        <f>SUM(F2597:H2597)</f>
        <v>29</v>
      </c>
      <c r="K2597" s="26">
        <f>E2597-J2597</f>
        <v>0</v>
      </c>
      <c r="L2597" s="27">
        <v>3709900000</v>
      </c>
      <c r="M2597" s="45">
        <v>1656.031</v>
      </c>
      <c r="N2597" s="27">
        <v>127927586</v>
      </c>
      <c r="O2597" s="27">
        <v>7405738</v>
      </c>
      <c r="P2597" s="37">
        <f>IF(I2597=0,0,H2597/I2597)</f>
        <v>0</v>
      </c>
    </row>
    <row r="2598">
      <c r="A2598" s="24" t="str">
        <v>2025-12</v>
      </c>
      <c r="B2598" s="24" t="str">
        <v>비교 반영</v>
      </c>
      <c r="C2598" s="24" t="str">
        <v>이천시</v>
      </c>
      <c r="D2598" s="24" t="str">
        <v>다세대 전월세</v>
      </c>
      <c r="E2598" s="26">
        <v>95</v>
      </c>
      <c r="F2598" s="26">
        <v>0</v>
      </c>
      <c r="G2598" s="26">
        <v>14</v>
      </c>
      <c r="H2598" s="26">
        <v>81</v>
      </c>
      <c r="I2598" s="26">
        <f>G2598+H2598</f>
        <v>95</v>
      </c>
      <c r="J2598" s="26">
        <f>SUM(F2598:H2598)</f>
        <v>95</v>
      </c>
      <c r="K2598" s="26">
        <f>E2598-J2598</f>
        <v>0</v>
      </c>
      <c r="L2598" s="27">
        <v>2078010000</v>
      </c>
      <c r="M2598" s="45">
        <v>4229.634</v>
      </c>
      <c r="N2598" s="27">
        <v>21873789</v>
      </c>
      <c r="O2598" s="27">
        <v>1624125</v>
      </c>
      <c r="P2598" s="37">
        <f>IF(I2598=0,0,H2598/I2598)</f>
        <v>0.8526315789473684</v>
      </c>
    </row>
    <row r="2599">
      <c r="A2599" s="24" t="str">
        <v>2025-12</v>
      </c>
      <c r="B2599" s="24" t="str">
        <v>비교 반영</v>
      </c>
      <c r="C2599" s="24" t="str">
        <v>이천시</v>
      </c>
      <c r="D2599" s="24" t="str">
        <v>분양권</v>
      </c>
      <c r="E2599" s="26">
        <v>18</v>
      </c>
      <c r="F2599" s="26">
        <v>18</v>
      </c>
      <c r="G2599" s="26">
        <v>0</v>
      </c>
      <c r="H2599" s="26">
        <v>0</v>
      </c>
      <c r="I2599" s="26">
        <f>G2599+H2599</f>
        <v>0</v>
      </c>
      <c r="J2599" s="26">
        <f>SUM(F2599:H2599)</f>
        <v>18</v>
      </c>
      <c r="K2599" s="26">
        <f>E2599-J2599</f>
        <v>0</v>
      </c>
      <c r="L2599" s="27">
        <v>9311510000</v>
      </c>
      <c r="M2599" s="45">
        <v>1499.16</v>
      </c>
      <c r="N2599" s="27">
        <v>517306111</v>
      </c>
      <c r="O2599" s="27">
        <v>20532732</v>
      </c>
      <c r="P2599" s="37">
        <f>IF(I2599=0,0,H2599/I2599)</f>
        <v>0</v>
      </c>
    </row>
    <row r="2600">
      <c r="A2600" s="24" t="str">
        <v>2025-12</v>
      </c>
      <c r="B2600" s="24" t="str">
        <v>비교 반영</v>
      </c>
      <c r="C2600" s="24" t="str">
        <v>이천시</v>
      </c>
      <c r="D2600" s="24" t="str">
        <v>상가</v>
      </c>
      <c r="E2600" s="26">
        <v>180</v>
      </c>
      <c r="F2600" s="26">
        <v>180</v>
      </c>
      <c r="G2600" s="26">
        <v>0</v>
      </c>
      <c r="H2600" s="26">
        <v>0</v>
      </c>
      <c r="I2600" s="26">
        <f>G2600+H2600</f>
        <v>0</v>
      </c>
      <c r="J2600" s="26">
        <f>SUM(F2600:H2600)</f>
        <v>180</v>
      </c>
      <c r="K2600" s="26">
        <f>E2600-J2600</f>
        <v>0</v>
      </c>
      <c r="L2600" s="27">
        <v>13111450000</v>
      </c>
      <c r="M2600" s="45">
        <v>5889.74</v>
      </c>
      <c r="N2600" s="27">
        <v>72841389</v>
      </c>
      <c r="O2600" s="27">
        <v>7359176</v>
      </c>
      <c r="P2600" s="37">
        <f>IF(I2600=0,0,H2600/I2600)</f>
        <v>0</v>
      </c>
    </row>
    <row r="2601">
      <c r="A2601" s="24" t="str">
        <v>2025-12</v>
      </c>
      <c r="B2601" s="24" t="str">
        <v>비교 반영</v>
      </c>
      <c r="C2601" s="24" t="str">
        <v>이천시</v>
      </c>
      <c r="D2601" s="24" t="str">
        <v>아파트 매매</v>
      </c>
      <c r="E2601" s="26">
        <v>133</v>
      </c>
      <c r="F2601" s="26">
        <v>133</v>
      </c>
      <c r="G2601" s="26">
        <v>0</v>
      </c>
      <c r="H2601" s="26">
        <v>0</v>
      </c>
      <c r="I2601" s="26">
        <f>G2601+H2601</f>
        <v>0</v>
      </c>
      <c r="J2601" s="26">
        <f>SUM(F2601:H2601)</f>
        <v>133</v>
      </c>
      <c r="K2601" s="26">
        <f>E2601-J2601</f>
        <v>0</v>
      </c>
      <c r="L2601" s="27">
        <v>30375000000</v>
      </c>
      <c r="M2601" s="45">
        <v>9668.22</v>
      </c>
      <c r="N2601" s="27">
        <v>228383459</v>
      </c>
      <c r="O2601" s="27">
        <v>10385906</v>
      </c>
      <c r="P2601" s="37">
        <f>IF(I2601=0,0,H2601/I2601)</f>
        <v>0</v>
      </c>
    </row>
    <row r="2602">
      <c r="A2602" s="24" t="str">
        <v>2025-12</v>
      </c>
      <c r="B2602" s="24" t="str">
        <v>비교 반영</v>
      </c>
      <c r="C2602" s="24" t="str">
        <v>이천시</v>
      </c>
      <c r="D2602" s="24" t="str">
        <v>아파트 전월세</v>
      </c>
      <c r="E2602" s="26">
        <v>278</v>
      </c>
      <c r="F2602" s="26">
        <v>0</v>
      </c>
      <c r="G2602" s="26">
        <v>112</v>
      </c>
      <c r="H2602" s="26">
        <v>166</v>
      </c>
      <c r="I2602" s="26">
        <f>G2602+H2602</f>
        <v>278</v>
      </c>
      <c r="J2602" s="26">
        <f>SUM(F2602:H2602)</f>
        <v>278</v>
      </c>
      <c r="K2602" s="26">
        <f>E2602-J2602</f>
        <v>0</v>
      </c>
      <c r="L2602" s="27">
        <v>31685550000</v>
      </c>
      <c r="M2602" s="45">
        <v>18251.355</v>
      </c>
      <c r="N2602" s="27">
        <v>113976799</v>
      </c>
      <c r="O2602" s="27">
        <v>5739060</v>
      </c>
      <c r="P2602" s="37">
        <f>IF(I2602=0,0,H2602/I2602)</f>
        <v>0.5971223021582733</v>
      </c>
    </row>
    <row r="2603">
      <c r="A2603" s="24" t="str">
        <v>2025-12</v>
      </c>
      <c r="B2603" s="24" t="str">
        <v>비교 반영</v>
      </c>
      <c r="C2603" s="24" t="str">
        <v>이천시</v>
      </c>
      <c r="D2603" s="24" t="str">
        <v>오피스텔 매매</v>
      </c>
      <c r="E2603" s="26">
        <v>4</v>
      </c>
      <c r="F2603" s="26">
        <v>4</v>
      </c>
      <c r="G2603" s="26">
        <v>0</v>
      </c>
      <c r="H2603" s="26">
        <v>0</v>
      </c>
      <c r="I2603" s="26">
        <f>G2603+H2603</f>
        <v>0</v>
      </c>
      <c r="J2603" s="26">
        <f>SUM(F2603:H2603)</f>
        <v>4</v>
      </c>
      <c r="K2603" s="26">
        <f>E2603-J2603</f>
        <v>0</v>
      </c>
      <c r="L2603" s="27">
        <v>485000000</v>
      </c>
      <c r="M2603" s="45">
        <v>116.876</v>
      </c>
      <c r="N2603" s="27">
        <v>121250000</v>
      </c>
      <c r="O2603" s="27">
        <v>13718006</v>
      </c>
      <c r="P2603" s="37">
        <f>IF(I2603=0,0,H2603/I2603)</f>
        <v>0</v>
      </c>
    </row>
    <row r="2604">
      <c r="A2604" s="24" t="str">
        <v>2025-12</v>
      </c>
      <c r="B2604" s="24" t="str">
        <v>비교 반영</v>
      </c>
      <c r="C2604" s="24" t="str">
        <v>이천시</v>
      </c>
      <c r="D2604" s="24" t="str">
        <v>오피스텔 전월세</v>
      </c>
      <c r="E2604" s="26">
        <v>89</v>
      </c>
      <c r="F2604" s="26">
        <v>0</v>
      </c>
      <c r="G2604" s="26">
        <v>16</v>
      </c>
      <c r="H2604" s="26">
        <v>73</v>
      </c>
      <c r="I2604" s="26">
        <f>G2604+H2604</f>
        <v>89</v>
      </c>
      <c r="J2604" s="26">
        <f>SUM(F2604:H2604)</f>
        <v>89</v>
      </c>
      <c r="K2604" s="26">
        <f>E2604-J2604</f>
        <v>0</v>
      </c>
      <c r="L2604" s="27">
        <v>3161660000</v>
      </c>
      <c r="M2604" s="45">
        <v>2914.63</v>
      </c>
      <c r="N2604" s="27">
        <v>35524270</v>
      </c>
      <c r="O2604" s="27">
        <v>3585967</v>
      </c>
      <c r="P2604" s="37">
        <f>IF(I2604=0,0,H2604/I2604)</f>
        <v>0.8202247191011236</v>
      </c>
    </row>
    <row r="2605">
      <c r="A2605" s="24" t="str">
        <v>2025-12</v>
      </c>
      <c r="B2605" s="24" t="str">
        <v>비교 반영</v>
      </c>
      <c r="C2605" s="24" t="str">
        <v>이천시</v>
      </c>
      <c r="D2605" s="24" t="str">
        <v>토지</v>
      </c>
      <c r="E2605" s="26">
        <v>301</v>
      </c>
      <c r="F2605" s="26">
        <v>301</v>
      </c>
      <c r="G2605" s="26">
        <v>0</v>
      </c>
      <c r="H2605" s="26">
        <v>0</v>
      </c>
      <c r="I2605" s="26">
        <f>G2605+H2605</f>
        <v>0</v>
      </c>
      <c r="J2605" s="26">
        <f>SUM(F2605:H2605)</f>
        <v>301</v>
      </c>
      <c r="K2605" s="26">
        <f>E2605-J2605</f>
        <v>0</v>
      </c>
      <c r="L2605" s="27">
        <v>33442490000</v>
      </c>
      <c r="M2605" s="45">
        <v>329467.15</v>
      </c>
      <c r="N2605" s="27">
        <v>111104618</v>
      </c>
      <c r="O2605" s="27">
        <v>335553</v>
      </c>
      <c r="P2605" s="37">
        <f>IF(I2605=0,0,H2605/I2605)</f>
        <v>0</v>
      </c>
    </row>
    <row r="2606">
      <c r="A2606" s="24" t="str">
        <v>2025-12</v>
      </c>
      <c r="B2606" s="24" t="str">
        <v>비교 반영</v>
      </c>
      <c r="C2606" s="24" t="str">
        <v>파주시</v>
      </c>
      <c r="D2606" s="24" t="str">
        <v>공장창고</v>
      </c>
      <c r="E2606" s="26">
        <v>7</v>
      </c>
      <c r="F2606" s="26">
        <v>7</v>
      </c>
      <c r="G2606" s="26">
        <v>0</v>
      </c>
      <c r="H2606" s="26">
        <v>0</v>
      </c>
      <c r="I2606" s="26">
        <f>G2606+H2606</f>
        <v>0</v>
      </c>
      <c r="J2606" s="26">
        <f>SUM(F2606:H2606)</f>
        <v>7</v>
      </c>
      <c r="K2606" s="26">
        <f>E2606-J2606</f>
        <v>0</v>
      </c>
      <c r="L2606" s="27">
        <v>6421650000</v>
      </c>
      <c r="M2606" s="45">
        <v>2855.97</v>
      </c>
      <c r="N2606" s="27">
        <v>917378571</v>
      </c>
      <c r="O2606" s="27">
        <v>7433059</v>
      </c>
      <c r="P2606" s="37">
        <f>IF(I2606=0,0,H2606/I2606)</f>
        <v>0</v>
      </c>
    </row>
    <row r="2607">
      <c r="A2607" s="24" t="str">
        <v>2025-12</v>
      </c>
      <c r="B2607" s="24" t="str">
        <v>비교 반영</v>
      </c>
      <c r="C2607" s="24" t="str">
        <v>파주시</v>
      </c>
      <c r="D2607" s="24" t="str">
        <v>다가구 매매</v>
      </c>
      <c r="E2607" s="26">
        <v>14</v>
      </c>
      <c r="F2607" s="26">
        <v>14</v>
      </c>
      <c r="G2607" s="26">
        <v>0</v>
      </c>
      <c r="H2607" s="26">
        <v>0</v>
      </c>
      <c r="I2607" s="26">
        <f>G2607+H2607</f>
        <v>0</v>
      </c>
      <c r="J2607" s="26">
        <f>SUM(F2607:H2607)</f>
        <v>14</v>
      </c>
      <c r="K2607" s="26">
        <f>E2607-J2607</f>
        <v>0</v>
      </c>
      <c r="L2607" s="27">
        <v>6695870000</v>
      </c>
      <c r="M2607" s="45">
        <v>2045.82</v>
      </c>
      <c r="N2607" s="27">
        <v>478276429</v>
      </c>
      <c r="O2607" s="27">
        <v>10819675</v>
      </c>
      <c r="P2607" s="37">
        <f>IF(I2607=0,0,H2607/I2607)</f>
        <v>0</v>
      </c>
    </row>
    <row r="2608">
      <c r="A2608" s="24" t="str">
        <v>2025-12</v>
      </c>
      <c r="B2608" s="24" t="str">
        <v>비교 반영</v>
      </c>
      <c r="C2608" s="24" t="str">
        <v>파주시</v>
      </c>
      <c r="D2608" s="24" t="str">
        <v>다가구 전월세</v>
      </c>
      <c r="E2608" s="26">
        <v>261</v>
      </c>
      <c r="F2608" s="26">
        <v>0</v>
      </c>
      <c r="G2608" s="26">
        <v>47</v>
      </c>
      <c r="H2608" s="26">
        <v>214</v>
      </c>
      <c r="I2608" s="26">
        <f>G2608+H2608</f>
        <v>261</v>
      </c>
      <c r="J2608" s="26">
        <f>SUM(F2608:H2608)</f>
        <v>261</v>
      </c>
      <c r="K2608" s="26">
        <f>E2608-J2608</f>
        <v>0</v>
      </c>
      <c r="L2608" s="27">
        <v>9731500000</v>
      </c>
      <c r="M2608" s="45">
        <v>13434.785</v>
      </c>
      <c r="N2608" s="27">
        <v>37285441</v>
      </c>
      <c r="O2608" s="27">
        <v>2394549</v>
      </c>
      <c r="P2608" s="37">
        <f>IF(I2608=0,0,H2608/I2608)</f>
        <v>0.8199233716475096</v>
      </c>
    </row>
    <row r="2609">
      <c r="A2609" s="24" t="str">
        <v>2025-12</v>
      </c>
      <c r="B2609" s="24" t="str">
        <v>비교 반영</v>
      </c>
      <c r="C2609" s="24" t="str">
        <v>파주시</v>
      </c>
      <c r="D2609" s="24" t="str">
        <v>다세대 매매</v>
      </c>
      <c r="E2609" s="26">
        <v>73</v>
      </c>
      <c r="F2609" s="26">
        <v>73</v>
      </c>
      <c r="G2609" s="26">
        <v>0</v>
      </c>
      <c r="H2609" s="26">
        <v>0</v>
      </c>
      <c r="I2609" s="26">
        <f>G2609+H2609</f>
        <v>0</v>
      </c>
      <c r="J2609" s="26">
        <f>SUM(F2609:H2609)</f>
        <v>73</v>
      </c>
      <c r="K2609" s="26">
        <f>E2609-J2609</f>
        <v>0</v>
      </c>
      <c r="L2609" s="27">
        <v>17179280000</v>
      </c>
      <c r="M2609" s="45">
        <v>4499.684</v>
      </c>
      <c r="N2609" s="27">
        <v>235332603</v>
      </c>
      <c r="O2609" s="27">
        <v>12621110</v>
      </c>
      <c r="P2609" s="37">
        <f>IF(I2609=0,0,H2609/I2609)</f>
        <v>0</v>
      </c>
    </row>
    <row r="2610">
      <c r="A2610" s="24" t="str">
        <v>2025-12</v>
      </c>
      <c r="B2610" s="24" t="str">
        <v>비교 반영</v>
      </c>
      <c r="C2610" s="24" t="str">
        <v>파주시</v>
      </c>
      <c r="D2610" s="24" t="str">
        <v>다세대 전월세</v>
      </c>
      <c r="E2610" s="26">
        <v>107</v>
      </c>
      <c r="F2610" s="26">
        <v>0</v>
      </c>
      <c r="G2610" s="26">
        <v>35</v>
      </c>
      <c r="H2610" s="26">
        <v>72</v>
      </c>
      <c r="I2610" s="26">
        <f>G2610+H2610</f>
        <v>107</v>
      </c>
      <c r="J2610" s="26">
        <f>SUM(F2610:H2610)</f>
        <v>107</v>
      </c>
      <c r="K2610" s="26">
        <f>E2610-J2610</f>
        <v>0</v>
      </c>
      <c r="L2610" s="27">
        <v>7391690000</v>
      </c>
      <c r="M2610" s="45">
        <v>5743.215</v>
      </c>
      <c r="N2610" s="27">
        <v>69081215</v>
      </c>
      <c r="O2610" s="27">
        <v>4254644</v>
      </c>
      <c r="P2610" s="37">
        <f>IF(I2610=0,0,H2610/I2610)</f>
        <v>0.6728971962616822</v>
      </c>
    </row>
    <row r="2611">
      <c r="A2611" s="24" t="str">
        <v>2025-12</v>
      </c>
      <c r="B2611" s="24" t="str">
        <v>비교 반영</v>
      </c>
      <c r="C2611" s="24" t="str">
        <v>파주시</v>
      </c>
      <c r="D2611" s="24" t="str">
        <v>분양권</v>
      </c>
      <c r="E2611" s="26">
        <v>5</v>
      </c>
      <c r="F2611" s="26">
        <v>5</v>
      </c>
      <c r="G2611" s="26">
        <v>0</v>
      </c>
      <c r="H2611" s="26">
        <v>0</v>
      </c>
      <c r="I2611" s="26">
        <f>G2611+H2611</f>
        <v>0</v>
      </c>
      <c r="J2611" s="26">
        <f>SUM(F2611:H2611)</f>
        <v>5</v>
      </c>
      <c r="K2611" s="26">
        <f>E2611-J2611</f>
        <v>0</v>
      </c>
      <c r="L2611" s="27">
        <v>1880090000</v>
      </c>
      <c r="M2611" s="45">
        <v>338.641</v>
      </c>
      <c r="N2611" s="27">
        <v>376018000</v>
      </c>
      <c r="O2611" s="27">
        <v>18353281</v>
      </c>
      <c r="P2611" s="37">
        <f>IF(I2611=0,0,H2611/I2611)</f>
        <v>0</v>
      </c>
    </row>
    <row r="2612">
      <c r="A2612" s="24" t="str">
        <v>2025-12</v>
      </c>
      <c r="B2612" s="24" t="str">
        <v>비교 반영</v>
      </c>
      <c r="C2612" s="24" t="str">
        <v>파주시</v>
      </c>
      <c r="D2612" s="24" t="str">
        <v>상가</v>
      </c>
      <c r="E2612" s="26">
        <v>31</v>
      </c>
      <c r="F2612" s="26">
        <v>31</v>
      </c>
      <c r="G2612" s="26">
        <v>0</v>
      </c>
      <c r="H2612" s="26">
        <v>0</v>
      </c>
      <c r="I2612" s="26">
        <f>G2612+H2612</f>
        <v>0</v>
      </c>
      <c r="J2612" s="26">
        <f>SUM(F2612:H2612)</f>
        <v>31</v>
      </c>
      <c r="K2612" s="26">
        <f>E2612-J2612</f>
        <v>0</v>
      </c>
      <c r="L2612" s="27">
        <v>28555770000</v>
      </c>
      <c r="M2612" s="45">
        <v>9197.02</v>
      </c>
      <c r="N2612" s="27">
        <v>921153871</v>
      </c>
      <c r="O2612" s="27">
        <v>10264111</v>
      </c>
      <c r="P2612" s="37">
        <f>IF(I2612=0,0,H2612/I2612)</f>
        <v>0</v>
      </c>
    </row>
    <row r="2613">
      <c r="A2613" s="24" t="str">
        <v>2025-12</v>
      </c>
      <c r="B2613" s="24" t="str">
        <v>비교 반영</v>
      </c>
      <c r="C2613" s="24" t="str">
        <v>파주시</v>
      </c>
      <c r="D2613" s="24" t="str">
        <v>아파트 매매</v>
      </c>
      <c r="E2613" s="26">
        <v>307</v>
      </c>
      <c r="F2613" s="26">
        <v>307</v>
      </c>
      <c r="G2613" s="26">
        <v>0</v>
      </c>
      <c r="H2613" s="26">
        <v>0</v>
      </c>
      <c r="I2613" s="26">
        <f>G2613+H2613</f>
        <v>0</v>
      </c>
      <c r="J2613" s="26">
        <f>SUM(F2613:H2613)</f>
        <v>307</v>
      </c>
      <c r="K2613" s="26">
        <f>E2613-J2613</f>
        <v>0</v>
      </c>
      <c r="L2613" s="27">
        <v>125152030000</v>
      </c>
      <c r="M2613" s="45">
        <v>25237.916</v>
      </c>
      <c r="N2613" s="27">
        <v>407661336</v>
      </c>
      <c r="O2613" s="27">
        <v>16393022</v>
      </c>
      <c r="P2613" s="37">
        <f>IF(I2613=0,0,H2613/I2613)</f>
        <v>0</v>
      </c>
    </row>
    <row r="2614">
      <c r="A2614" s="24" t="str">
        <v>2025-12</v>
      </c>
      <c r="B2614" s="24" t="str">
        <v>비교 반영</v>
      </c>
      <c r="C2614" s="24" t="str">
        <v>파주시</v>
      </c>
      <c r="D2614" s="24" t="str">
        <v>아파트 전월세</v>
      </c>
      <c r="E2614" s="26">
        <v>1525</v>
      </c>
      <c r="F2614" s="26">
        <v>0</v>
      </c>
      <c r="G2614" s="26">
        <v>465</v>
      </c>
      <c r="H2614" s="26">
        <v>1060</v>
      </c>
      <c r="I2614" s="26">
        <f>G2614+H2614</f>
        <v>1525</v>
      </c>
      <c r="J2614" s="26">
        <f>SUM(F2614:H2614)</f>
        <v>1525</v>
      </c>
      <c r="K2614" s="26">
        <f>E2614-J2614</f>
        <v>0</v>
      </c>
      <c r="L2614" s="27">
        <v>176353890000</v>
      </c>
      <c r="M2614" s="45">
        <v>93234.291</v>
      </c>
      <c r="N2614" s="27">
        <v>115641895</v>
      </c>
      <c r="O2614" s="27">
        <v>6252936</v>
      </c>
      <c r="P2614" s="37">
        <f>IF(I2614=0,0,H2614/I2614)</f>
        <v>0.6950819672131148</v>
      </c>
    </row>
    <row r="2615">
      <c r="A2615" s="24" t="str">
        <v>2025-12</v>
      </c>
      <c r="B2615" s="24" t="str">
        <v>비교 반영</v>
      </c>
      <c r="C2615" s="24" t="str">
        <v>파주시</v>
      </c>
      <c r="D2615" s="24" t="str">
        <v>오피스텔 매매</v>
      </c>
      <c r="E2615" s="26">
        <v>10</v>
      </c>
      <c r="F2615" s="26">
        <v>10</v>
      </c>
      <c r="G2615" s="26">
        <v>0</v>
      </c>
      <c r="H2615" s="26">
        <v>0</v>
      </c>
      <c r="I2615" s="26">
        <f>G2615+H2615</f>
        <v>0</v>
      </c>
      <c r="J2615" s="26">
        <f>SUM(F2615:H2615)</f>
        <v>10</v>
      </c>
      <c r="K2615" s="26">
        <f>E2615-J2615</f>
        <v>0</v>
      </c>
      <c r="L2615" s="27">
        <v>1849500000</v>
      </c>
      <c r="M2615" s="45">
        <v>301.268</v>
      </c>
      <c r="N2615" s="27">
        <v>184950000</v>
      </c>
      <c r="O2615" s="27">
        <v>20294387</v>
      </c>
      <c r="P2615" s="37">
        <f>IF(I2615=0,0,H2615/I2615)</f>
        <v>0</v>
      </c>
    </row>
    <row r="2616">
      <c r="A2616" s="24" t="str">
        <v>2025-12</v>
      </c>
      <c r="B2616" s="24" t="str">
        <v>비교 반영</v>
      </c>
      <c r="C2616" s="24" t="str">
        <v>파주시</v>
      </c>
      <c r="D2616" s="24" t="str">
        <v>오피스텔 전월세</v>
      </c>
      <c r="E2616" s="26">
        <v>244</v>
      </c>
      <c r="F2616" s="26">
        <v>0</v>
      </c>
      <c r="G2616" s="26">
        <v>55</v>
      </c>
      <c r="H2616" s="26">
        <v>189</v>
      </c>
      <c r="I2616" s="26">
        <f>G2616+H2616</f>
        <v>244</v>
      </c>
      <c r="J2616" s="26">
        <f>SUM(F2616:H2616)</f>
        <v>244</v>
      </c>
      <c r="K2616" s="26">
        <f>E2616-J2616</f>
        <v>0</v>
      </c>
      <c r="L2616" s="27">
        <v>9567970000</v>
      </c>
      <c r="M2616" s="45">
        <v>7711.43</v>
      </c>
      <c r="N2616" s="27">
        <v>39212992</v>
      </c>
      <c r="O2616" s="27">
        <v>4101658</v>
      </c>
      <c r="P2616" s="37">
        <f>IF(I2616=0,0,H2616/I2616)</f>
        <v>0.7745901639344263</v>
      </c>
    </row>
    <row r="2617">
      <c r="A2617" s="24" t="str">
        <v>2025-12</v>
      </c>
      <c r="B2617" s="24" t="str">
        <v>비교 반영</v>
      </c>
      <c r="C2617" s="24" t="str">
        <v>파주시</v>
      </c>
      <c r="D2617" s="24" t="str">
        <v>토지</v>
      </c>
      <c r="E2617" s="26">
        <v>325</v>
      </c>
      <c r="F2617" s="26">
        <v>325</v>
      </c>
      <c r="G2617" s="26">
        <v>0</v>
      </c>
      <c r="H2617" s="26">
        <v>0</v>
      </c>
      <c r="I2617" s="26">
        <f>G2617+H2617</f>
        <v>0</v>
      </c>
      <c r="J2617" s="26">
        <f>SUM(F2617:H2617)</f>
        <v>325</v>
      </c>
      <c r="K2617" s="26">
        <f>E2617-J2617</f>
        <v>0</v>
      </c>
      <c r="L2617" s="27">
        <v>52990560000</v>
      </c>
      <c r="M2617" s="45">
        <v>447875.65</v>
      </c>
      <c r="N2617" s="27">
        <v>163047877</v>
      </c>
      <c r="O2617" s="27">
        <v>391125</v>
      </c>
      <c r="P2617" s="37">
        <f>IF(I2617=0,0,H2617/I2617)</f>
        <v>0</v>
      </c>
    </row>
    <row r="2618">
      <c r="A2618" s="24" t="str">
        <v>2025-12</v>
      </c>
      <c r="B2618" s="24" t="str">
        <v>비교 반영</v>
      </c>
      <c r="C2618" s="24" t="str">
        <v>평택시</v>
      </c>
      <c r="D2618" s="24" t="str">
        <v>공장창고</v>
      </c>
      <c r="E2618" s="26">
        <v>16</v>
      </c>
      <c r="F2618" s="26">
        <v>16</v>
      </c>
      <c r="G2618" s="26">
        <v>0</v>
      </c>
      <c r="H2618" s="26">
        <v>0</v>
      </c>
      <c r="I2618" s="26">
        <f>G2618+H2618</f>
        <v>0</v>
      </c>
      <c r="J2618" s="26">
        <f>SUM(F2618:H2618)</f>
        <v>16</v>
      </c>
      <c r="K2618" s="26">
        <f>E2618-J2618</f>
        <v>0</v>
      </c>
      <c r="L2618" s="27">
        <v>22732260000</v>
      </c>
      <c r="M2618" s="45">
        <v>11601.01</v>
      </c>
      <c r="N2618" s="27">
        <v>1420766250</v>
      </c>
      <c r="O2618" s="27">
        <v>6477709</v>
      </c>
      <c r="P2618" s="37">
        <f>IF(I2618=0,0,H2618/I2618)</f>
        <v>0</v>
      </c>
    </row>
    <row r="2619">
      <c r="A2619" s="24" t="str">
        <v>2025-12</v>
      </c>
      <c r="B2619" s="24" t="str">
        <v>비교 반영</v>
      </c>
      <c r="C2619" s="24" t="str">
        <v>평택시</v>
      </c>
      <c r="D2619" s="24" t="str">
        <v>다가구 매매</v>
      </c>
      <c r="E2619" s="26">
        <v>17</v>
      </c>
      <c r="F2619" s="26">
        <v>17</v>
      </c>
      <c r="G2619" s="26">
        <v>0</v>
      </c>
      <c r="H2619" s="26">
        <v>0</v>
      </c>
      <c r="I2619" s="26">
        <f>G2619+H2619</f>
        <v>0</v>
      </c>
      <c r="J2619" s="26">
        <f>SUM(F2619:H2619)</f>
        <v>17</v>
      </c>
      <c r="K2619" s="26">
        <f>E2619-J2619</f>
        <v>0</v>
      </c>
      <c r="L2619" s="27">
        <v>8538850000</v>
      </c>
      <c r="M2619" s="45">
        <v>4160.97</v>
      </c>
      <c r="N2619" s="27">
        <v>502285294</v>
      </c>
      <c r="O2619" s="27">
        <v>6783899</v>
      </c>
      <c r="P2619" s="37">
        <f>IF(I2619=0,0,H2619/I2619)</f>
        <v>0</v>
      </c>
    </row>
    <row r="2620">
      <c r="A2620" s="24" t="str">
        <v>2025-12</v>
      </c>
      <c r="B2620" s="24" t="str">
        <v>비교 반영</v>
      </c>
      <c r="C2620" s="24" t="str">
        <v>평택시</v>
      </c>
      <c r="D2620" s="24" t="str">
        <v>다가구 전월세</v>
      </c>
      <c r="E2620" s="26">
        <v>1284</v>
      </c>
      <c r="F2620" s="26">
        <v>0</v>
      </c>
      <c r="G2620" s="26">
        <v>84</v>
      </c>
      <c r="H2620" s="26">
        <v>1200</v>
      </c>
      <c r="I2620" s="26">
        <f>G2620+H2620</f>
        <v>1284</v>
      </c>
      <c r="J2620" s="26">
        <f>SUM(F2620:H2620)</f>
        <v>1284</v>
      </c>
      <c r="K2620" s="26">
        <f>E2620-J2620</f>
        <v>0</v>
      </c>
      <c r="L2620" s="27">
        <v>13489020000</v>
      </c>
      <c r="M2620" s="45">
        <v>55719.019</v>
      </c>
      <c r="N2620" s="27">
        <v>10505467</v>
      </c>
      <c r="O2620" s="27">
        <v>800298</v>
      </c>
      <c r="P2620" s="37">
        <f>IF(I2620=0,0,H2620/I2620)</f>
        <v>0.9345794392523364</v>
      </c>
    </row>
    <row r="2621">
      <c r="A2621" s="24" t="str">
        <v>2025-12</v>
      </c>
      <c r="B2621" s="24" t="str">
        <v>비교 반영</v>
      </c>
      <c r="C2621" s="24" t="str">
        <v>평택시</v>
      </c>
      <c r="D2621" s="24" t="str">
        <v>다세대 매매</v>
      </c>
      <c r="E2621" s="26">
        <v>42</v>
      </c>
      <c r="F2621" s="26">
        <v>42</v>
      </c>
      <c r="G2621" s="26">
        <v>0</v>
      </c>
      <c r="H2621" s="26">
        <v>0</v>
      </c>
      <c r="I2621" s="26">
        <f>G2621+H2621</f>
        <v>0</v>
      </c>
      <c r="J2621" s="26">
        <f>SUM(F2621:H2621)</f>
        <v>42</v>
      </c>
      <c r="K2621" s="26">
        <f>E2621-J2621</f>
        <v>0</v>
      </c>
      <c r="L2621" s="27">
        <v>5498700000</v>
      </c>
      <c r="M2621" s="45">
        <v>2540.51</v>
      </c>
      <c r="N2621" s="27">
        <v>130921429</v>
      </c>
      <c r="O2621" s="27">
        <v>7155067</v>
      </c>
      <c r="P2621" s="37">
        <f>IF(I2621=0,0,H2621/I2621)</f>
        <v>0</v>
      </c>
    </row>
    <row r="2622">
      <c r="A2622" s="24" t="str">
        <v>2025-12</v>
      </c>
      <c r="B2622" s="24" t="str">
        <v>비교 반영</v>
      </c>
      <c r="C2622" s="24" t="str">
        <v>평택시</v>
      </c>
      <c r="D2622" s="24" t="str">
        <v>다세대 전월세</v>
      </c>
      <c r="E2622" s="26">
        <v>375</v>
      </c>
      <c r="F2622" s="26">
        <v>0</v>
      </c>
      <c r="G2622" s="26">
        <v>32</v>
      </c>
      <c r="H2622" s="26">
        <v>343</v>
      </c>
      <c r="I2622" s="26">
        <f>G2622+H2622</f>
        <v>375</v>
      </c>
      <c r="J2622" s="26">
        <f>SUM(F2622:H2622)</f>
        <v>375</v>
      </c>
      <c r="K2622" s="26">
        <f>E2622-J2622</f>
        <v>0</v>
      </c>
      <c r="L2622" s="27">
        <v>5351710000</v>
      </c>
      <c r="M2622" s="45">
        <v>13118.995</v>
      </c>
      <c r="N2622" s="27">
        <v>14271227</v>
      </c>
      <c r="O2622" s="27">
        <v>1348549</v>
      </c>
      <c r="P2622" s="37">
        <f>IF(I2622=0,0,H2622/I2622)</f>
        <v>0.9146666666666666</v>
      </c>
    </row>
    <row r="2623">
      <c r="A2623" s="24" t="str">
        <v>2025-12</v>
      </c>
      <c r="B2623" s="24" t="str">
        <v>비교 반영</v>
      </c>
      <c r="C2623" s="24" t="str">
        <v>평택시</v>
      </c>
      <c r="D2623" s="24" t="str">
        <v>분양권</v>
      </c>
      <c r="E2623" s="26">
        <v>113</v>
      </c>
      <c r="F2623" s="26">
        <v>113</v>
      </c>
      <c r="G2623" s="26">
        <v>0</v>
      </c>
      <c r="H2623" s="26">
        <v>0</v>
      </c>
      <c r="I2623" s="26">
        <f>G2623+H2623</f>
        <v>0</v>
      </c>
      <c r="J2623" s="26">
        <f>SUM(F2623:H2623)</f>
        <v>113</v>
      </c>
      <c r="K2623" s="26">
        <f>E2623-J2623</f>
        <v>0</v>
      </c>
      <c r="L2623" s="27">
        <v>54372500000</v>
      </c>
      <c r="M2623" s="45">
        <v>9275.58</v>
      </c>
      <c r="N2623" s="27">
        <v>481172566</v>
      </c>
      <c r="O2623" s="27">
        <v>19378173</v>
      </c>
      <c r="P2623" s="37">
        <f>IF(I2623=0,0,H2623/I2623)</f>
        <v>0</v>
      </c>
    </row>
    <row r="2624">
      <c r="A2624" s="24" t="str">
        <v>2025-12</v>
      </c>
      <c r="B2624" s="24" t="str">
        <v>비교 반영</v>
      </c>
      <c r="C2624" s="24" t="str">
        <v>평택시</v>
      </c>
      <c r="D2624" s="24" t="str">
        <v>상가</v>
      </c>
      <c r="E2624" s="26">
        <v>64</v>
      </c>
      <c r="F2624" s="26">
        <v>64</v>
      </c>
      <c r="G2624" s="26">
        <v>0</v>
      </c>
      <c r="H2624" s="26">
        <v>0</v>
      </c>
      <c r="I2624" s="26">
        <f>G2624+H2624</f>
        <v>0</v>
      </c>
      <c r="J2624" s="26">
        <f>SUM(F2624:H2624)</f>
        <v>64</v>
      </c>
      <c r="K2624" s="26">
        <f>E2624-J2624</f>
        <v>0</v>
      </c>
      <c r="L2624" s="27">
        <v>17088800000</v>
      </c>
      <c r="M2624" s="45">
        <v>9772.44</v>
      </c>
      <c r="N2624" s="27">
        <v>267012500</v>
      </c>
      <c r="O2624" s="27">
        <v>5780736</v>
      </c>
      <c r="P2624" s="37">
        <f>IF(I2624=0,0,H2624/I2624)</f>
        <v>0</v>
      </c>
    </row>
    <row r="2625">
      <c r="A2625" s="24" t="str">
        <v>2025-12</v>
      </c>
      <c r="B2625" s="24" t="str">
        <v>비교 반영</v>
      </c>
      <c r="C2625" s="24" t="str">
        <v>평택시</v>
      </c>
      <c r="D2625" s="24" t="str">
        <v>아파트 매매</v>
      </c>
      <c r="E2625" s="26">
        <v>520</v>
      </c>
      <c r="F2625" s="26">
        <v>520</v>
      </c>
      <c r="G2625" s="26">
        <v>0</v>
      </c>
      <c r="H2625" s="26">
        <v>0</v>
      </c>
      <c r="I2625" s="26">
        <f>G2625+H2625</f>
        <v>0</v>
      </c>
      <c r="J2625" s="26">
        <f>SUM(F2625:H2625)</f>
        <v>520</v>
      </c>
      <c r="K2625" s="26">
        <f>E2625-J2625</f>
        <v>0</v>
      </c>
      <c r="L2625" s="27">
        <v>156616310000</v>
      </c>
      <c r="M2625" s="45">
        <v>37590.498</v>
      </c>
      <c r="N2625" s="27">
        <v>301185212</v>
      </c>
      <c r="O2625" s="27">
        <v>13773157</v>
      </c>
      <c r="P2625" s="37">
        <f>IF(I2625=0,0,H2625/I2625)</f>
        <v>0</v>
      </c>
    </row>
    <row r="2626">
      <c r="A2626" s="24" t="str">
        <v>2025-12</v>
      </c>
      <c r="B2626" s="24" t="str">
        <v>비교 반영</v>
      </c>
      <c r="C2626" s="24" t="str">
        <v>평택시</v>
      </c>
      <c r="D2626" s="24" t="str">
        <v>아파트 전월세</v>
      </c>
      <c r="E2626" s="26">
        <v>2261</v>
      </c>
      <c r="F2626" s="26">
        <v>0</v>
      </c>
      <c r="G2626" s="26">
        <v>589</v>
      </c>
      <c r="H2626" s="26">
        <v>1672</v>
      </c>
      <c r="I2626" s="26">
        <f>G2626+H2626</f>
        <v>2261</v>
      </c>
      <c r="J2626" s="26">
        <f>SUM(F2626:H2626)</f>
        <v>2261</v>
      </c>
      <c r="K2626" s="26">
        <f>E2626-J2626</f>
        <v>0</v>
      </c>
      <c r="L2626" s="27">
        <v>175974400000</v>
      </c>
      <c r="M2626" s="45">
        <v>129228.251</v>
      </c>
      <c r="N2626" s="27">
        <v>77830341</v>
      </c>
      <c r="O2626" s="27">
        <v>4501597</v>
      </c>
      <c r="P2626" s="37">
        <f>IF(I2626=0,0,H2626/I2626)</f>
        <v>0.7394957983193278</v>
      </c>
    </row>
    <row r="2627">
      <c r="A2627" s="24" t="str">
        <v>2025-12</v>
      </c>
      <c r="B2627" s="24" t="str">
        <v>비교 반영</v>
      </c>
      <c r="C2627" s="24" t="str">
        <v>평택시</v>
      </c>
      <c r="D2627" s="24" t="str">
        <v>오피스텔 매매</v>
      </c>
      <c r="E2627" s="26">
        <v>5</v>
      </c>
      <c r="F2627" s="26">
        <v>5</v>
      </c>
      <c r="G2627" s="26">
        <v>0</v>
      </c>
      <c r="H2627" s="26">
        <v>0</v>
      </c>
      <c r="I2627" s="26">
        <f>G2627+H2627</f>
        <v>0</v>
      </c>
      <c r="J2627" s="26">
        <f>SUM(F2627:H2627)</f>
        <v>5</v>
      </c>
      <c r="K2627" s="26">
        <f>E2627-J2627</f>
        <v>0</v>
      </c>
      <c r="L2627" s="27">
        <v>506000000</v>
      </c>
      <c r="M2627" s="45">
        <v>179.51</v>
      </c>
      <c r="N2627" s="27">
        <v>101200000</v>
      </c>
      <c r="O2627" s="27">
        <v>9318295</v>
      </c>
      <c r="P2627" s="37">
        <f>IF(I2627=0,0,H2627/I2627)</f>
        <v>0</v>
      </c>
    </row>
    <row r="2628">
      <c r="A2628" s="24" t="str">
        <v>2025-12</v>
      </c>
      <c r="B2628" s="24" t="str">
        <v>비교 반영</v>
      </c>
      <c r="C2628" s="24" t="str">
        <v>평택시</v>
      </c>
      <c r="D2628" s="24" t="str">
        <v>오피스텔 전월세</v>
      </c>
      <c r="E2628" s="26">
        <v>92</v>
      </c>
      <c r="F2628" s="26">
        <v>0</v>
      </c>
      <c r="G2628" s="26">
        <v>14</v>
      </c>
      <c r="H2628" s="26">
        <v>78</v>
      </c>
      <c r="I2628" s="26">
        <f>G2628+H2628</f>
        <v>92</v>
      </c>
      <c r="J2628" s="26">
        <f>SUM(F2628:H2628)</f>
        <v>92</v>
      </c>
      <c r="K2628" s="26">
        <f>E2628-J2628</f>
        <v>0</v>
      </c>
      <c r="L2628" s="27">
        <v>2278200000</v>
      </c>
      <c r="M2628" s="45">
        <v>3273.92</v>
      </c>
      <c r="N2628" s="27">
        <v>24763043</v>
      </c>
      <c r="O2628" s="27">
        <v>2300374</v>
      </c>
      <c r="P2628" s="37">
        <f>IF(I2628=0,0,H2628/I2628)</f>
        <v>0.8478260869565217</v>
      </c>
    </row>
    <row r="2629">
      <c r="A2629" s="24" t="str">
        <v>2025-12</v>
      </c>
      <c r="B2629" s="24" t="str">
        <v>비교 반영</v>
      </c>
      <c r="C2629" s="24" t="str">
        <v>평택시</v>
      </c>
      <c r="D2629" s="24" t="str">
        <v>토지</v>
      </c>
      <c r="E2629" s="26">
        <v>300</v>
      </c>
      <c r="F2629" s="26">
        <v>300</v>
      </c>
      <c r="G2629" s="26">
        <v>0</v>
      </c>
      <c r="H2629" s="26">
        <v>0</v>
      </c>
      <c r="I2629" s="26">
        <f>G2629+H2629</f>
        <v>0</v>
      </c>
      <c r="J2629" s="26">
        <f>SUM(F2629:H2629)</f>
        <v>300</v>
      </c>
      <c r="K2629" s="26">
        <f>E2629-J2629</f>
        <v>0</v>
      </c>
      <c r="L2629" s="27">
        <v>72887600000</v>
      </c>
      <c r="M2629" s="45">
        <v>223403.77</v>
      </c>
      <c r="N2629" s="27">
        <v>242958667</v>
      </c>
      <c r="O2629" s="27">
        <v>1078544</v>
      </c>
      <c r="P2629" s="37">
        <f>IF(I2629=0,0,H2629/I2629)</f>
        <v>0</v>
      </c>
    </row>
    <row r="2630">
      <c r="A2630" s="24" t="str">
        <v>2025-12</v>
      </c>
      <c r="B2630" s="24" t="str">
        <v>비교 반영</v>
      </c>
      <c r="C2630" s="24" t="str">
        <v>포천시</v>
      </c>
      <c r="D2630" s="24" t="str">
        <v>공장창고</v>
      </c>
      <c r="E2630" s="26">
        <v>5</v>
      </c>
      <c r="F2630" s="26">
        <v>5</v>
      </c>
      <c r="G2630" s="26">
        <v>0</v>
      </c>
      <c r="H2630" s="26">
        <v>0</v>
      </c>
      <c r="I2630" s="26">
        <f>G2630+H2630</f>
        <v>0</v>
      </c>
      <c r="J2630" s="26">
        <f>SUM(F2630:H2630)</f>
        <v>5</v>
      </c>
      <c r="K2630" s="26">
        <f>E2630-J2630</f>
        <v>0</v>
      </c>
      <c r="L2630" s="27">
        <v>4971590000</v>
      </c>
      <c r="M2630" s="45">
        <v>3755.62</v>
      </c>
      <c r="N2630" s="27">
        <v>994318000</v>
      </c>
      <c r="O2630" s="27">
        <v>4376110</v>
      </c>
      <c r="P2630" s="37">
        <f>IF(I2630=0,0,H2630/I2630)</f>
        <v>0</v>
      </c>
    </row>
    <row r="2631">
      <c r="A2631" s="24" t="str">
        <v>2025-12</v>
      </c>
      <c r="B2631" s="24" t="str">
        <v>비교 반영</v>
      </c>
      <c r="C2631" s="24" t="str">
        <v>포천시</v>
      </c>
      <c r="D2631" s="24" t="str">
        <v>다가구 매매</v>
      </c>
      <c r="E2631" s="26">
        <v>12</v>
      </c>
      <c r="F2631" s="26">
        <v>12</v>
      </c>
      <c r="G2631" s="26">
        <v>0</v>
      </c>
      <c r="H2631" s="26">
        <v>0</v>
      </c>
      <c r="I2631" s="26">
        <f>G2631+H2631</f>
        <v>0</v>
      </c>
      <c r="J2631" s="26">
        <f>SUM(F2631:H2631)</f>
        <v>12</v>
      </c>
      <c r="K2631" s="26">
        <f>E2631-J2631</f>
        <v>0</v>
      </c>
      <c r="L2631" s="27">
        <v>1889370000</v>
      </c>
      <c r="M2631" s="45">
        <v>1144.63</v>
      </c>
      <c r="N2631" s="27">
        <v>157447500</v>
      </c>
      <c r="O2631" s="27">
        <v>5456655</v>
      </c>
      <c r="P2631" s="37">
        <f>IF(I2631=0,0,H2631/I2631)</f>
        <v>0</v>
      </c>
    </row>
    <row r="2632">
      <c r="A2632" s="24" t="str">
        <v>2025-12</v>
      </c>
      <c r="B2632" s="24" t="str">
        <v>비교 반영</v>
      </c>
      <c r="C2632" s="24" t="str">
        <v>포천시</v>
      </c>
      <c r="D2632" s="24" t="str">
        <v>다가구 전월세</v>
      </c>
      <c r="E2632" s="26">
        <v>58</v>
      </c>
      <c r="F2632" s="26">
        <v>0</v>
      </c>
      <c r="G2632" s="26">
        <v>6</v>
      </c>
      <c r="H2632" s="26">
        <v>52</v>
      </c>
      <c r="I2632" s="26">
        <f>G2632+H2632</f>
        <v>58</v>
      </c>
      <c r="J2632" s="26">
        <f>SUM(F2632:H2632)</f>
        <v>58</v>
      </c>
      <c r="K2632" s="26">
        <f>E2632-J2632</f>
        <v>0</v>
      </c>
      <c r="L2632" s="27">
        <v>875000000</v>
      </c>
      <c r="M2632" s="45">
        <v>3006.913</v>
      </c>
      <c r="N2632" s="27">
        <v>15086207</v>
      </c>
      <c r="O2632" s="27">
        <v>961971</v>
      </c>
      <c r="P2632" s="37">
        <f>IF(I2632=0,0,H2632/I2632)</f>
        <v>0.896551724137931</v>
      </c>
    </row>
    <row r="2633">
      <c r="A2633" s="24" t="str">
        <v>2025-12</v>
      </c>
      <c r="B2633" s="24" t="str">
        <v>비교 반영</v>
      </c>
      <c r="C2633" s="24" t="str">
        <v>포천시</v>
      </c>
      <c r="D2633" s="24" t="str">
        <v>다세대 매매</v>
      </c>
      <c r="E2633" s="26">
        <v>30</v>
      </c>
      <c r="F2633" s="26">
        <v>30</v>
      </c>
      <c r="G2633" s="26">
        <v>0</v>
      </c>
      <c r="H2633" s="26">
        <v>0</v>
      </c>
      <c r="I2633" s="26">
        <f>G2633+H2633</f>
        <v>0</v>
      </c>
      <c r="J2633" s="26">
        <f>SUM(F2633:H2633)</f>
        <v>30</v>
      </c>
      <c r="K2633" s="26">
        <f>E2633-J2633</f>
        <v>0</v>
      </c>
      <c r="L2633" s="27">
        <v>2378120000</v>
      </c>
      <c r="M2633" s="45">
        <v>1689.995</v>
      </c>
      <c r="N2633" s="27">
        <v>79270667</v>
      </c>
      <c r="O2633" s="27">
        <v>4651821</v>
      </c>
      <c r="P2633" s="37">
        <f>IF(I2633=0,0,H2633/I2633)</f>
        <v>0</v>
      </c>
    </row>
    <row r="2634">
      <c r="A2634" s="24" t="str">
        <v>2025-12</v>
      </c>
      <c r="B2634" s="24" t="str">
        <v>비교 반영</v>
      </c>
      <c r="C2634" s="24" t="str">
        <v>포천시</v>
      </c>
      <c r="D2634" s="24" t="str">
        <v>다세대 전월세</v>
      </c>
      <c r="E2634" s="26">
        <v>78</v>
      </c>
      <c r="F2634" s="26">
        <v>0</v>
      </c>
      <c r="G2634" s="26">
        <v>16</v>
      </c>
      <c r="H2634" s="26">
        <v>62</v>
      </c>
      <c r="I2634" s="26">
        <f>G2634+H2634</f>
        <v>78</v>
      </c>
      <c r="J2634" s="26">
        <f>SUM(F2634:H2634)</f>
        <v>78</v>
      </c>
      <c r="K2634" s="26">
        <f>E2634-J2634</f>
        <v>0</v>
      </c>
      <c r="L2634" s="27">
        <v>1909900000</v>
      </c>
      <c r="M2634" s="45">
        <v>3932.047</v>
      </c>
      <c r="N2634" s="27">
        <v>24485897</v>
      </c>
      <c r="O2634" s="27">
        <v>1605708</v>
      </c>
      <c r="P2634" s="37">
        <f>IF(I2634=0,0,H2634/I2634)</f>
        <v>0.7948717948717948</v>
      </c>
    </row>
    <row r="2635">
      <c r="A2635" s="24" t="str">
        <v>2025-12</v>
      </c>
      <c r="B2635" s="24" t="str">
        <v>비교 반영</v>
      </c>
      <c r="C2635" s="24" t="str">
        <v>포천시</v>
      </c>
      <c r="D2635" s="24" t="str">
        <v>상가</v>
      </c>
      <c r="E2635" s="26">
        <v>7</v>
      </c>
      <c r="F2635" s="26">
        <v>7</v>
      </c>
      <c r="G2635" s="26">
        <v>0</v>
      </c>
      <c r="H2635" s="26">
        <v>0</v>
      </c>
      <c r="I2635" s="26">
        <f>G2635+H2635</f>
        <v>0</v>
      </c>
      <c r="J2635" s="26">
        <f>SUM(F2635:H2635)</f>
        <v>7</v>
      </c>
      <c r="K2635" s="26">
        <f>E2635-J2635</f>
        <v>0</v>
      </c>
      <c r="L2635" s="27">
        <v>4100510000</v>
      </c>
      <c r="M2635" s="45">
        <v>1280.11</v>
      </c>
      <c r="N2635" s="27">
        <v>585787143</v>
      </c>
      <c r="O2635" s="27">
        <v>10589250</v>
      </c>
      <c r="P2635" s="37">
        <f>IF(I2635=0,0,H2635/I2635)</f>
        <v>0</v>
      </c>
    </row>
    <row r="2636">
      <c r="A2636" s="24" t="str">
        <v>2025-12</v>
      </c>
      <c r="B2636" s="24" t="str">
        <v>비교 반영</v>
      </c>
      <c r="C2636" s="24" t="str">
        <v>포천시</v>
      </c>
      <c r="D2636" s="24" t="str">
        <v>아파트 매매</v>
      </c>
      <c r="E2636" s="26">
        <v>60</v>
      </c>
      <c r="F2636" s="26">
        <v>60</v>
      </c>
      <c r="G2636" s="26">
        <v>0</v>
      </c>
      <c r="H2636" s="26">
        <v>0</v>
      </c>
      <c r="I2636" s="26">
        <f>G2636+H2636</f>
        <v>0</v>
      </c>
      <c r="J2636" s="26">
        <f>SUM(F2636:H2636)</f>
        <v>60</v>
      </c>
      <c r="K2636" s="26">
        <f>E2636-J2636</f>
        <v>0</v>
      </c>
      <c r="L2636" s="27">
        <v>11844000000</v>
      </c>
      <c r="M2636" s="45">
        <v>4009.677</v>
      </c>
      <c r="N2636" s="27">
        <v>197400000</v>
      </c>
      <c r="O2636" s="27">
        <v>9764805</v>
      </c>
      <c r="P2636" s="37">
        <f>IF(I2636=0,0,H2636/I2636)</f>
        <v>0</v>
      </c>
    </row>
    <row r="2637">
      <c r="A2637" s="24" t="str">
        <v>2025-12</v>
      </c>
      <c r="B2637" s="24" t="str">
        <v>비교 반영</v>
      </c>
      <c r="C2637" s="24" t="str">
        <v>포천시</v>
      </c>
      <c r="D2637" s="24" t="str">
        <v>아파트 전월세</v>
      </c>
      <c r="E2637" s="26">
        <v>157</v>
      </c>
      <c r="F2637" s="26">
        <v>0</v>
      </c>
      <c r="G2637" s="26">
        <v>107</v>
      </c>
      <c r="H2637" s="26">
        <v>50</v>
      </c>
      <c r="I2637" s="26">
        <f>G2637+H2637</f>
        <v>157</v>
      </c>
      <c r="J2637" s="26">
        <f>SUM(F2637:H2637)</f>
        <v>157</v>
      </c>
      <c r="K2637" s="26">
        <f>E2637-J2637</f>
        <v>0</v>
      </c>
      <c r="L2637" s="27">
        <v>25921960000</v>
      </c>
      <c r="M2637" s="45">
        <v>11433.936</v>
      </c>
      <c r="N2637" s="27">
        <v>165108025</v>
      </c>
      <c r="O2637" s="27">
        <v>7494570</v>
      </c>
      <c r="P2637" s="37">
        <f>IF(I2637=0,0,H2637/I2637)</f>
        <v>0.3184713375796178</v>
      </c>
    </row>
    <row r="2638">
      <c r="A2638" s="24" t="str">
        <v>2025-12</v>
      </c>
      <c r="B2638" s="24" t="str">
        <v>비교 반영</v>
      </c>
      <c r="C2638" s="24" t="str">
        <v>포천시</v>
      </c>
      <c r="D2638" s="24" t="str">
        <v>오피스텔 전월세</v>
      </c>
      <c r="E2638" s="26">
        <v>2</v>
      </c>
      <c r="F2638" s="26">
        <v>0</v>
      </c>
      <c r="G2638" s="26">
        <v>0</v>
      </c>
      <c r="H2638" s="26">
        <v>2</v>
      </c>
      <c r="I2638" s="26">
        <f>G2638+H2638</f>
        <v>2</v>
      </c>
      <c r="J2638" s="26">
        <f>SUM(F2638:H2638)</f>
        <v>2</v>
      </c>
      <c r="K2638" s="26">
        <f>E2638-J2638</f>
        <v>0</v>
      </c>
      <c r="L2638" s="27">
        <v>15000000</v>
      </c>
      <c r="M2638" s="45">
        <v>95.11</v>
      </c>
      <c r="N2638" s="27">
        <v>7500000</v>
      </c>
      <c r="O2638" s="27">
        <v>521362</v>
      </c>
      <c r="P2638" s="37">
        <f>IF(I2638=0,0,H2638/I2638)</f>
        <v>1</v>
      </c>
    </row>
    <row r="2639">
      <c r="A2639" s="24" t="str">
        <v>2025-12</v>
      </c>
      <c r="B2639" s="24" t="str">
        <v>비교 반영</v>
      </c>
      <c r="C2639" s="24" t="str">
        <v>포천시</v>
      </c>
      <c r="D2639" s="24" t="str">
        <v>토지</v>
      </c>
      <c r="E2639" s="26">
        <v>326</v>
      </c>
      <c r="F2639" s="26">
        <v>326</v>
      </c>
      <c r="G2639" s="26">
        <v>0</v>
      </c>
      <c r="H2639" s="26">
        <v>0</v>
      </c>
      <c r="I2639" s="26">
        <f>G2639+H2639</f>
        <v>0</v>
      </c>
      <c r="J2639" s="26">
        <f>SUM(F2639:H2639)</f>
        <v>326</v>
      </c>
      <c r="K2639" s="26">
        <f>E2639-J2639</f>
        <v>0</v>
      </c>
      <c r="L2639" s="27">
        <v>35294270000</v>
      </c>
      <c r="M2639" s="45">
        <v>5976236.16</v>
      </c>
      <c r="N2639" s="27">
        <v>108264632</v>
      </c>
      <c r="O2639" s="27">
        <v>19523</v>
      </c>
      <c r="P2639" s="37">
        <f>IF(I2639=0,0,H2639/I2639)</f>
        <v>0</v>
      </c>
    </row>
    <row r="2640">
      <c r="A2640" s="24" t="str">
        <v>2025-12</v>
      </c>
      <c r="B2640" s="24" t="str">
        <v>비교 반영</v>
      </c>
      <c r="C2640" s="24" t="str">
        <v>하남시</v>
      </c>
      <c r="D2640" s="24" t="str">
        <v>공장창고</v>
      </c>
      <c r="E2640" s="26">
        <v>26</v>
      </c>
      <c r="F2640" s="26">
        <v>26</v>
      </c>
      <c r="G2640" s="26">
        <v>0</v>
      </c>
      <c r="H2640" s="26">
        <v>0</v>
      </c>
      <c r="I2640" s="26">
        <f>G2640+H2640</f>
        <v>0</v>
      </c>
      <c r="J2640" s="26">
        <f>SUM(F2640:H2640)</f>
        <v>26</v>
      </c>
      <c r="K2640" s="26">
        <f>E2640-J2640</f>
        <v>0</v>
      </c>
      <c r="L2640" s="27">
        <v>24727000000</v>
      </c>
      <c r="M2640" s="45">
        <v>5877.45</v>
      </c>
      <c r="N2640" s="27">
        <v>951038462</v>
      </c>
      <c r="O2640" s="27">
        <v>13907757</v>
      </c>
      <c r="P2640" s="37">
        <f>IF(I2640=0,0,H2640/I2640)</f>
        <v>0</v>
      </c>
    </row>
    <row r="2641">
      <c r="A2641" s="24" t="str">
        <v>2025-12</v>
      </c>
      <c r="B2641" s="24" t="str">
        <v>비교 반영</v>
      </c>
      <c r="C2641" s="24" t="str">
        <v>하남시</v>
      </c>
      <c r="D2641" s="24" t="str">
        <v>다가구 매매</v>
      </c>
      <c r="E2641" s="26">
        <v>8</v>
      </c>
      <c r="F2641" s="26">
        <v>8</v>
      </c>
      <c r="G2641" s="26">
        <v>0</v>
      </c>
      <c r="H2641" s="26">
        <v>0</v>
      </c>
      <c r="I2641" s="26">
        <f>G2641+H2641</f>
        <v>0</v>
      </c>
      <c r="J2641" s="26">
        <f>SUM(F2641:H2641)</f>
        <v>8</v>
      </c>
      <c r="K2641" s="26">
        <f>E2641-J2641</f>
        <v>0</v>
      </c>
      <c r="L2641" s="27">
        <v>9425000000</v>
      </c>
      <c r="M2641" s="45">
        <v>1591.07</v>
      </c>
      <c r="N2641" s="27">
        <v>1178125000</v>
      </c>
      <c r="O2641" s="27">
        <v>19582434</v>
      </c>
      <c r="P2641" s="37">
        <f>IF(I2641=0,0,H2641/I2641)</f>
        <v>0</v>
      </c>
    </row>
    <row r="2642">
      <c r="A2642" s="24" t="str">
        <v>2025-12</v>
      </c>
      <c r="B2642" s="24" t="str">
        <v>비교 반영</v>
      </c>
      <c r="C2642" s="24" t="str">
        <v>하남시</v>
      </c>
      <c r="D2642" s="24" t="str">
        <v>다가구 전월세</v>
      </c>
      <c r="E2642" s="26">
        <v>173</v>
      </c>
      <c r="F2642" s="26">
        <v>0</v>
      </c>
      <c r="G2642" s="26">
        <v>66</v>
      </c>
      <c r="H2642" s="26">
        <v>107</v>
      </c>
      <c r="I2642" s="26">
        <f>G2642+H2642</f>
        <v>173</v>
      </c>
      <c r="J2642" s="26">
        <f>SUM(F2642:H2642)</f>
        <v>173</v>
      </c>
      <c r="K2642" s="26">
        <f>E2642-J2642</f>
        <v>0</v>
      </c>
      <c r="L2642" s="27">
        <v>23193900000</v>
      </c>
      <c r="M2642" s="45">
        <v>9666.238</v>
      </c>
      <c r="N2642" s="27">
        <v>134068786</v>
      </c>
      <c r="O2642" s="27">
        <v>7932150</v>
      </c>
      <c r="P2642" s="37">
        <f>IF(I2642=0,0,H2642/I2642)</f>
        <v>0.6184971098265896</v>
      </c>
    </row>
    <row r="2643">
      <c r="A2643" s="24" t="str">
        <v>2025-12</v>
      </c>
      <c r="B2643" s="24" t="str">
        <v>비교 반영</v>
      </c>
      <c r="C2643" s="24" t="str">
        <v>하남시</v>
      </c>
      <c r="D2643" s="24" t="str">
        <v>다세대 매매</v>
      </c>
      <c r="E2643" s="26">
        <v>14</v>
      </c>
      <c r="F2643" s="26">
        <v>14</v>
      </c>
      <c r="G2643" s="26">
        <v>0</v>
      </c>
      <c r="H2643" s="26">
        <v>0</v>
      </c>
      <c r="I2643" s="26">
        <f>G2643+H2643</f>
        <v>0</v>
      </c>
      <c r="J2643" s="26">
        <f>SUM(F2643:H2643)</f>
        <v>14</v>
      </c>
      <c r="K2643" s="26">
        <f>E2643-J2643</f>
        <v>0</v>
      </c>
      <c r="L2643" s="27">
        <v>7216000000</v>
      </c>
      <c r="M2643" s="45">
        <v>840.893</v>
      </c>
      <c r="N2643" s="27">
        <v>515428571</v>
      </c>
      <c r="O2643" s="27">
        <v>28368109</v>
      </c>
      <c r="P2643" s="37">
        <f>IF(I2643=0,0,H2643/I2643)</f>
        <v>0</v>
      </c>
    </row>
    <row r="2644">
      <c r="A2644" s="24" t="str">
        <v>2025-12</v>
      </c>
      <c r="B2644" s="24" t="str">
        <v>비교 반영</v>
      </c>
      <c r="C2644" s="24" t="str">
        <v>하남시</v>
      </c>
      <c r="D2644" s="24" t="str">
        <v>다세대 전월세</v>
      </c>
      <c r="E2644" s="26">
        <v>30</v>
      </c>
      <c r="F2644" s="26">
        <v>0</v>
      </c>
      <c r="G2644" s="26">
        <v>17</v>
      </c>
      <c r="H2644" s="26">
        <v>13</v>
      </c>
      <c r="I2644" s="26">
        <f>G2644+H2644</f>
        <v>30</v>
      </c>
      <c r="J2644" s="26">
        <f>SUM(F2644:H2644)</f>
        <v>30</v>
      </c>
      <c r="K2644" s="26">
        <f>E2644-J2644</f>
        <v>0</v>
      </c>
      <c r="L2644" s="27">
        <v>5126130000</v>
      </c>
      <c r="M2644" s="45">
        <v>1740.755</v>
      </c>
      <c r="N2644" s="27">
        <v>170871000</v>
      </c>
      <c r="O2644" s="27">
        <v>9734790</v>
      </c>
      <c r="P2644" s="37">
        <f>IF(I2644=0,0,H2644/I2644)</f>
        <v>0.43333333333333335</v>
      </c>
    </row>
    <row r="2645">
      <c r="A2645" s="24" t="str">
        <v>2025-12</v>
      </c>
      <c r="B2645" s="24" t="str">
        <v>비교 반영</v>
      </c>
      <c r="C2645" s="24" t="str">
        <v>하남시</v>
      </c>
      <c r="D2645" s="24" t="str">
        <v>상가</v>
      </c>
      <c r="E2645" s="26">
        <v>37</v>
      </c>
      <c r="F2645" s="26">
        <v>37</v>
      </c>
      <c r="G2645" s="26">
        <v>0</v>
      </c>
      <c r="H2645" s="26">
        <v>0</v>
      </c>
      <c r="I2645" s="26">
        <f>G2645+H2645</f>
        <v>0</v>
      </c>
      <c r="J2645" s="26">
        <f>SUM(F2645:H2645)</f>
        <v>37</v>
      </c>
      <c r="K2645" s="26">
        <f>E2645-J2645</f>
        <v>0</v>
      </c>
      <c r="L2645" s="27">
        <v>24807850000</v>
      </c>
      <c r="M2645" s="45">
        <v>2912.24</v>
      </c>
      <c r="N2645" s="27">
        <v>670482432</v>
      </c>
      <c r="O2645" s="27">
        <v>28160254</v>
      </c>
      <c r="P2645" s="37">
        <f>IF(I2645=0,0,H2645/I2645)</f>
        <v>0</v>
      </c>
    </row>
    <row r="2646">
      <c r="A2646" s="24" t="str">
        <v>2025-12</v>
      </c>
      <c r="B2646" s="24" t="str">
        <v>비교 반영</v>
      </c>
      <c r="C2646" s="24" t="str">
        <v>하남시</v>
      </c>
      <c r="D2646" s="24" t="str">
        <v>아파트 매매</v>
      </c>
      <c r="E2646" s="26">
        <v>303</v>
      </c>
      <c r="F2646" s="26">
        <v>303</v>
      </c>
      <c r="G2646" s="26">
        <v>0</v>
      </c>
      <c r="H2646" s="26">
        <v>0</v>
      </c>
      <c r="I2646" s="26">
        <f>G2646+H2646</f>
        <v>0</v>
      </c>
      <c r="J2646" s="26">
        <f>SUM(F2646:H2646)</f>
        <v>303</v>
      </c>
      <c r="K2646" s="26">
        <f>E2646-J2646</f>
        <v>0</v>
      </c>
      <c r="L2646" s="27">
        <v>304371000000</v>
      </c>
      <c r="M2646" s="45">
        <v>24402.381</v>
      </c>
      <c r="N2646" s="27">
        <v>1004524752</v>
      </c>
      <c r="O2646" s="27">
        <v>41233069</v>
      </c>
      <c r="P2646" s="37">
        <f>IF(I2646=0,0,H2646/I2646)</f>
        <v>0</v>
      </c>
    </row>
    <row r="2647">
      <c r="A2647" s="24" t="str">
        <v>2025-12</v>
      </c>
      <c r="B2647" s="24" t="str">
        <v>비교 반영</v>
      </c>
      <c r="C2647" s="24" t="str">
        <v>하남시</v>
      </c>
      <c r="D2647" s="24" t="str">
        <v>아파트 전월세</v>
      </c>
      <c r="E2647" s="26">
        <v>749</v>
      </c>
      <c r="F2647" s="26">
        <v>0</v>
      </c>
      <c r="G2647" s="26">
        <v>443</v>
      </c>
      <c r="H2647" s="26">
        <v>306</v>
      </c>
      <c r="I2647" s="26">
        <f>G2647+H2647</f>
        <v>749</v>
      </c>
      <c r="J2647" s="26">
        <f>SUM(F2647:H2647)</f>
        <v>749</v>
      </c>
      <c r="K2647" s="26">
        <f>E2647-J2647</f>
        <v>0</v>
      </c>
      <c r="L2647" s="27">
        <v>331151180000</v>
      </c>
      <c r="M2647" s="45">
        <v>58720.155</v>
      </c>
      <c r="N2647" s="27">
        <v>442124406</v>
      </c>
      <c r="O2647" s="27">
        <v>18642911</v>
      </c>
      <c r="P2647" s="37">
        <f>IF(I2647=0,0,H2647/I2647)</f>
        <v>0.40854472630173566</v>
      </c>
    </row>
    <row r="2648">
      <c r="A2648" s="24" t="str">
        <v>2025-12</v>
      </c>
      <c r="B2648" s="24" t="str">
        <v>비교 반영</v>
      </c>
      <c r="C2648" s="24" t="str">
        <v>하남시</v>
      </c>
      <c r="D2648" s="24" t="str">
        <v>오피스텔 매매</v>
      </c>
      <c r="E2648" s="26">
        <v>56</v>
      </c>
      <c r="F2648" s="26">
        <v>56</v>
      </c>
      <c r="G2648" s="26">
        <v>0</v>
      </c>
      <c r="H2648" s="26">
        <v>0</v>
      </c>
      <c r="I2648" s="26">
        <f>G2648+H2648</f>
        <v>0</v>
      </c>
      <c r="J2648" s="26">
        <f>SUM(F2648:H2648)</f>
        <v>56</v>
      </c>
      <c r="K2648" s="26">
        <f>E2648-J2648</f>
        <v>0</v>
      </c>
      <c r="L2648" s="27">
        <v>15097000000</v>
      </c>
      <c r="M2648" s="45">
        <v>2024.523</v>
      </c>
      <c r="N2648" s="27">
        <v>269589286</v>
      </c>
      <c r="O2648" s="27">
        <v>24651454</v>
      </c>
      <c r="P2648" s="37">
        <f>IF(I2648=0,0,H2648/I2648)</f>
        <v>0</v>
      </c>
    </row>
    <row r="2649">
      <c r="A2649" s="24" t="str">
        <v>2025-12</v>
      </c>
      <c r="B2649" s="24" t="str">
        <v>비교 반영</v>
      </c>
      <c r="C2649" s="24" t="str">
        <v>하남시</v>
      </c>
      <c r="D2649" s="24" t="str">
        <v>오피스텔 전월세</v>
      </c>
      <c r="E2649" s="26">
        <v>849</v>
      </c>
      <c r="F2649" s="26">
        <v>0</v>
      </c>
      <c r="G2649" s="26">
        <v>179</v>
      </c>
      <c r="H2649" s="26">
        <v>670</v>
      </c>
      <c r="I2649" s="26">
        <f>G2649+H2649</f>
        <v>849</v>
      </c>
      <c r="J2649" s="26">
        <f>SUM(F2649:H2649)</f>
        <v>849</v>
      </c>
      <c r="K2649" s="26">
        <f>E2649-J2649</f>
        <v>0</v>
      </c>
      <c r="L2649" s="27">
        <v>80516490000</v>
      </c>
      <c r="M2649" s="45">
        <v>24327.38</v>
      </c>
      <c r="N2649" s="27">
        <v>94836855</v>
      </c>
      <c r="O2649" s="27">
        <v>10941178</v>
      </c>
      <c r="P2649" s="37">
        <f>IF(I2649=0,0,H2649/I2649)</f>
        <v>0.7891637220259128</v>
      </c>
    </row>
    <row r="2650">
      <c r="A2650" s="24" t="str">
        <v>2025-12</v>
      </c>
      <c r="B2650" s="24" t="str">
        <v>비교 반영</v>
      </c>
      <c r="C2650" s="24" t="str">
        <v>하남시</v>
      </c>
      <c r="D2650" s="24" t="str">
        <v>토지</v>
      </c>
      <c r="E2650" s="26">
        <v>86</v>
      </c>
      <c r="F2650" s="26">
        <v>86</v>
      </c>
      <c r="G2650" s="26">
        <v>0</v>
      </c>
      <c r="H2650" s="26">
        <v>0</v>
      </c>
      <c r="I2650" s="26">
        <f>G2650+H2650</f>
        <v>0</v>
      </c>
      <c r="J2650" s="26">
        <f>SUM(F2650:H2650)</f>
        <v>86</v>
      </c>
      <c r="K2650" s="26">
        <f>E2650-J2650</f>
        <v>0</v>
      </c>
      <c r="L2650" s="27">
        <v>10584940000</v>
      </c>
      <c r="M2650" s="45">
        <v>62734.41</v>
      </c>
      <c r="N2650" s="27">
        <v>123080698</v>
      </c>
      <c r="O2650" s="27">
        <v>557773</v>
      </c>
      <c r="P2650" s="37">
        <f>IF(I2650=0,0,H2650/I2650)</f>
        <v>0</v>
      </c>
    </row>
    <row r="2651">
      <c r="A2651" s="24" t="str">
        <v>2025-12</v>
      </c>
      <c r="B2651" s="24" t="str">
        <v>비교 반영</v>
      </c>
      <c r="C2651" s="24" t="str">
        <v>화성시 동탄구</v>
      </c>
      <c r="D2651" s="24" t="str">
        <v>공장창고</v>
      </c>
      <c r="E2651" s="26">
        <v>32</v>
      </c>
      <c r="F2651" s="26">
        <v>32</v>
      </c>
      <c r="G2651" s="26">
        <v>0</v>
      </c>
      <c r="H2651" s="26">
        <v>0</v>
      </c>
      <c r="I2651" s="26">
        <f>G2651+H2651</f>
        <v>0</v>
      </c>
      <c r="J2651" s="26">
        <f>SUM(F2651:H2651)</f>
        <v>32</v>
      </c>
      <c r="K2651" s="26">
        <f>E2651-J2651</f>
        <v>0</v>
      </c>
      <c r="L2651" s="27">
        <v>81262850000</v>
      </c>
      <c r="M2651" s="45">
        <v>33044.05</v>
      </c>
      <c r="N2651" s="27">
        <v>2539464063</v>
      </c>
      <c r="O2651" s="27">
        <v>8129679</v>
      </c>
      <c r="P2651" s="37">
        <f>IF(I2651=0,0,H2651/I2651)</f>
        <v>0</v>
      </c>
    </row>
    <row r="2652">
      <c r="A2652" s="24" t="str">
        <v>2025-12</v>
      </c>
      <c r="B2652" s="24" t="str">
        <v>비교 반영</v>
      </c>
      <c r="C2652" s="24" t="str">
        <v>화성시 동탄구</v>
      </c>
      <c r="D2652" s="24" t="str">
        <v>다가구 매매</v>
      </c>
      <c r="E2652" s="26">
        <v>5</v>
      </c>
      <c r="F2652" s="26">
        <v>5</v>
      </c>
      <c r="G2652" s="26">
        <v>0</v>
      </c>
      <c r="H2652" s="26">
        <v>0</v>
      </c>
      <c r="I2652" s="26">
        <f>G2652+H2652</f>
        <v>0</v>
      </c>
      <c r="J2652" s="26">
        <f>SUM(F2652:H2652)</f>
        <v>5</v>
      </c>
      <c r="K2652" s="26">
        <f>E2652-J2652</f>
        <v>0</v>
      </c>
      <c r="L2652" s="27">
        <v>5084930000</v>
      </c>
      <c r="M2652" s="45">
        <v>1502.75</v>
      </c>
      <c r="N2652" s="27">
        <v>1016986000</v>
      </c>
      <c r="O2652" s="27">
        <v>11185949</v>
      </c>
      <c r="P2652" s="37">
        <f>IF(I2652=0,0,H2652/I2652)</f>
        <v>0</v>
      </c>
    </row>
    <row r="2653">
      <c r="A2653" s="24" t="str">
        <v>2025-12</v>
      </c>
      <c r="B2653" s="24" t="str">
        <v>비교 반영</v>
      </c>
      <c r="C2653" s="24" t="str">
        <v>화성시 동탄구</v>
      </c>
      <c r="D2653" s="24" t="str">
        <v>다가구 전월세</v>
      </c>
      <c r="E2653" s="26">
        <v>178</v>
      </c>
      <c r="F2653" s="26">
        <v>0</v>
      </c>
      <c r="G2653" s="26">
        <v>58</v>
      </c>
      <c r="H2653" s="26">
        <v>120</v>
      </c>
      <c r="I2653" s="26">
        <f>G2653+H2653</f>
        <v>178</v>
      </c>
      <c r="J2653" s="26">
        <f>SUM(F2653:H2653)</f>
        <v>178</v>
      </c>
      <c r="K2653" s="26">
        <f>E2653-J2653</f>
        <v>0</v>
      </c>
      <c r="L2653" s="27">
        <v>15096040000</v>
      </c>
      <c r="M2653" s="45">
        <v>11524.19</v>
      </c>
      <c r="N2653" s="27">
        <v>84809213</v>
      </c>
      <c r="O2653" s="27">
        <v>4330392</v>
      </c>
      <c r="P2653" s="37">
        <f>IF(I2653=0,0,H2653/I2653)</f>
        <v>0.6741573033707865</v>
      </c>
    </row>
    <row r="2654">
      <c r="A2654" s="24" t="str">
        <v>2025-12</v>
      </c>
      <c r="B2654" s="24" t="str">
        <v>비교 반영</v>
      </c>
      <c r="C2654" s="24" t="str">
        <v>화성시 동탄구</v>
      </c>
      <c r="D2654" s="24" t="str">
        <v>다세대 매매</v>
      </c>
      <c r="E2654" s="26">
        <v>8</v>
      </c>
      <c r="F2654" s="26">
        <v>8</v>
      </c>
      <c r="G2654" s="26">
        <v>0</v>
      </c>
      <c r="H2654" s="26">
        <v>0</v>
      </c>
      <c r="I2654" s="26">
        <f>G2654+H2654</f>
        <v>0</v>
      </c>
      <c r="J2654" s="26">
        <f>SUM(F2654:H2654)</f>
        <v>8</v>
      </c>
      <c r="K2654" s="26">
        <f>E2654-J2654</f>
        <v>0</v>
      </c>
      <c r="L2654" s="27">
        <v>5498200000</v>
      </c>
      <c r="M2654" s="45">
        <v>797.385</v>
      </c>
      <c r="N2654" s="27">
        <v>687275000</v>
      </c>
      <c r="O2654" s="27">
        <v>22794343</v>
      </c>
      <c r="P2654" s="37">
        <f>IF(I2654=0,0,H2654/I2654)</f>
        <v>0</v>
      </c>
    </row>
    <row r="2655">
      <c r="A2655" s="24" t="str">
        <v>2025-12</v>
      </c>
      <c r="B2655" s="24" t="str">
        <v>비교 반영</v>
      </c>
      <c r="C2655" s="24" t="str">
        <v>화성시 동탄구</v>
      </c>
      <c r="D2655" s="24" t="str">
        <v>다세대 전월세</v>
      </c>
      <c r="E2655" s="26">
        <v>21</v>
      </c>
      <c r="F2655" s="26">
        <v>0</v>
      </c>
      <c r="G2655" s="26">
        <v>9</v>
      </c>
      <c r="H2655" s="26">
        <v>12</v>
      </c>
      <c r="I2655" s="26">
        <f>G2655+H2655</f>
        <v>21</v>
      </c>
      <c r="J2655" s="26">
        <f>SUM(F2655:H2655)</f>
        <v>21</v>
      </c>
      <c r="K2655" s="26">
        <f>E2655-J2655</f>
        <v>0</v>
      </c>
      <c r="L2655" s="27">
        <v>6825000000</v>
      </c>
      <c r="M2655" s="45">
        <v>2054.79</v>
      </c>
      <c r="N2655" s="27">
        <v>325000000</v>
      </c>
      <c r="O2655" s="27">
        <v>10980189</v>
      </c>
      <c r="P2655" s="37">
        <f>IF(I2655=0,0,H2655/I2655)</f>
        <v>0.5714285714285714</v>
      </c>
    </row>
    <row r="2656">
      <c r="A2656" s="24" t="str">
        <v>2025-12</v>
      </c>
      <c r="B2656" s="24" t="str">
        <v>비교 반영</v>
      </c>
      <c r="C2656" s="24" t="str">
        <v>화성시 동탄구</v>
      </c>
      <c r="D2656" s="24" t="str">
        <v>상가</v>
      </c>
      <c r="E2656" s="26">
        <v>23</v>
      </c>
      <c r="F2656" s="26">
        <v>23</v>
      </c>
      <c r="G2656" s="26">
        <v>0</v>
      </c>
      <c r="H2656" s="26">
        <v>0</v>
      </c>
      <c r="I2656" s="26">
        <f>G2656+H2656</f>
        <v>0</v>
      </c>
      <c r="J2656" s="26">
        <f>SUM(F2656:H2656)</f>
        <v>23</v>
      </c>
      <c r="K2656" s="26">
        <f>E2656-J2656</f>
        <v>0</v>
      </c>
      <c r="L2656" s="27">
        <v>5736010000</v>
      </c>
      <c r="M2656" s="45">
        <v>1124.98</v>
      </c>
      <c r="N2656" s="27">
        <v>249391739</v>
      </c>
      <c r="O2656" s="27">
        <v>16855425</v>
      </c>
      <c r="P2656" s="37">
        <f>IF(I2656=0,0,H2656/I2656)</f>
        <v>0</v>
      </c>
    </row>
    <row r="2657">
      <c r="A2657" s="24" t="str">
        <v>2025-12</v>
      </c>
      <c r="B2657" s="24" t="str">
        <v>비교 반영</v>
      </c>
      <c r="C2657" s="24" t="str">
        <v>화성시 동탄구</v>
      </c>
      <c r="D2657" s="24" t="str">
        <v>아파트 매매</v>
      </c>
      <c r="E2657" s="26">
        <v>697</v>
      </c>
      <c r="F2657" s="26">
        <v>697</v>
      </c>
      <c r="G2657" s="26">
        <v>0</v>
      </c>
      <c r="H2657" s="26">
        <v>0</v>
      </c>
      <c r="I2657" s="26">
        <f>G2657+H2657</f>
        <v>0</v>
      </c>
      <c r="J2657" s="26">
        <f>SUM(F2657:H2657)</f>
        <v>697</v>
      </c>
      <c r="K2657" s="26">
        <f>E2657-J2657</f>
        <v>0</v>
      </c>
      <c r="L2657" s="27">
        <v>512568800000</v>
      </c>
      <c r="M2657" s="45">
        <v>55222.858</v>
      </c>
      <c r="N2657" s="27">
        <v>735392826</v>
      </c>
      <c r="O2657" s="27">
        <v>30683712</v>
      </c>
      <c r="P2657" s="37">
        <f>IF(I2657=0,0,H2657/I2657)</f>
        <v>0</v>
      </c>
    </row>
    <row r="2658">
      <c r="A2658" s="24" t="str">
        <v>2025-12</v>
      </c>
      <c r="B2658" s="24" t="str">
        <v>비교 반영</v>
      </c>
      <c r="C2658" s="24" t="str">
        <v>화성시 동탄구</v>
      </c>
      <c r="D2658" s="24" t="str">
        <v>아파트 전월세</v>
      </c>
      <c r="E2658" s="26">
        <v>1454</v>
      </c>
      <c r="F2658" s="26">
        <v>0</v>
      </c>
      <c r="G2658" s="26">
        <v>643</v>
      </c>
      <c r="H2658" s="26">
        <v>811</v>
      </c>
      <c r="I2658" s="26">
        <f>G2658+H2658</f>
        <v>1454</v>
      </c>
      <c r="J2658" s="26">
        <f>SUM(F2658:H2658)</f>
        <v>1454</v>
      </c>
      <c r="K2658" s="26">
        <f>E2658-J2658</f>
        <v>0</v>
      </c>
      <c r="L2658" s="27">
        <v>326497600000</v>
      </c>
      <c r="M2658" s="45">
        <v>101664.427</v>
      </c>
      <c r="N2658" s="27">
        <v>224551307</v>
      </c>
      <c r="O2658" s="27">
        <v>10616603</v>
      </c>
      <c r="P2658" s="37">
        <f>IF(I2658=0,0,H2658/I2658)</f>
        <v>0.5577716643741403</v>
      </c>
    </row>
    <row r="2659">
      <c r="A2659" s="24" t="str">
        <v>2025-12</v>
      </c>
      <c r="B2659" s="24" t="str">
        <v>비교 반영</v>
      </c>
      <c r="C2659" s="24" t="str">
        <v>화성시 동탄구</v>
      </c>
      <c r="D2659" s="24" t="str">
        <v>오피스텔 매매</v>
      </c>
      <c r="E2659" s="26">
        <v>51</v>
      </c>
      <c r="F2659" s="26">
        <v>51</v>
      </c>
      <c r="G2659" s="26">
        <v>0</v>
      </c>
      <c r="H2659" s="26">
        <v>0</v>
      </c>
      <c r="I2659" s="26">
        <f>G2659+H2659</f>
        <v>0</v>
      </c>
      <c r="J2659" s="26">
        <f>SUM(F2659:H2659)</f>
        <v>51</v>
      </c>
      <c r="K2659" s="26">
        <f>E2659-J2659</f>
        <v>0</v>
      </c>
      <c r="L2659" s="27">
        <v>7277500000</v>
      </c>
      <c r="M2659" s="45">
        <v>1448.617</v>
      </c>
      <c r="N2659" s="27">
        <v>142696078</v>
      </c>
      <c r="O2659" s="27">
        <v>16607461</v>
      </c>
      <c r="P2659" s="37">
        <f>IF(I2659=0,0,H2659/I2659)</f>
        <v>0</v>
      </c>
    </row>
    <row r="2660">
      <c r="A2660" s="24" t="str">
        <v>2025-12</v>
      </c>
      <c r="B2660" s="24" t="str">
        <v>비교 반영</v>
      </c>
      <c r="C2660" s="24" t="str">
        <v>화성시 동탄구</v>
      </c>
      <c r="D2660" s="24" t="str">
        <v>오피스텔 전월세</v>
      </c>
      <c r="E2660" s="26">
        <v>587</v>
      </c>
      <c r="F2660" s="26">
        <v>0</v>
      </c>
      <c r="G2660" s="26">
        <v>179</v>
      </c>
      <c r="H2660" s="26">
        <v>408</v>
      </c>
      <c r="I2660" s="26">
        <f>G2660+H2660</f>
        <v>587</v>
      </c>
      <c r="J2660" s="26">
        <f>SUM(F2660:H2660)</f>
        <v>587</v>
      </c>
      <c r="K2660" s="26">
        <f>E2660-J2660</f>
        <v>0</v>
      </c>
      <c r="L2660" s="27">
        <v>51589340000</v>
      </c>
      <c r="M2660" s="45">
        <v>18995.31</v>
      </c>
      <c r="N2660" s="27">
        <v>87886440</v>
      </c>
      <c r="O2660" s="27">
        <v>8978178</v>
      </c>
      <c r="P2660" s="37">
        <f>IF(I2660=0,0,H2660/I2660)</f>
        <v>0.6950596252129472</v>
      </c>
    </row>
    <row r="2661">
      <c r="A2661" s="24" t="str">
        <v>2025-12</v>
      </c>
      <c r="B2661" s="24" t="str">
        <v>비교 반영</v>
      </c>
      <c r="C2661" s="24" t="str">
        <v>화성시 동탄구</v>
      </c>
      <c r="D2661" s="24" t="str">
        <v>토지</v>
      </c>
      <c r="E2661" s="26">
        <v>30</v>
      </c>
      <c r="F2661" s="26">
        <v>30</v>
      </c>
      <c r="G2661" s="26">
        <v>0</v>
      </c>
      <c r="H2661" s="26">
        <v>0</v>
      </c>
      <c r="I2661" s="26">
        <f>G2661+H2661</f>
        <v>0</v>
      </c>
      <c r="J2661" s="26">
        <f>SUM(F2661:H2661)</f>
        <v>30</v>
      </c>
      <c r="K2661" s="26">
        <f>E2661-J2661</f>
        <v>0</v>
      </c>
      <c r="L2661" s="27">
        <v>21120100000</v>
      </c>
      <c r="M2661" s="45">
        <v>7488.42</v>
      </c>
      <c r="N2661" s="27">
        <v>704003333</v>
      </c>
      <c r="O2661" s="27">
        <v>9323530</v>
      </c>
      <c r="P2661" s="37">
        <f>IF(I2661=0,0,H2661/I2661)</f>
        <v>0</v>
      </c>
    </row>
    <row r="2662">
      <c r="A2662" s="24" t="str">
        <v>2025-12</v>
      </c>
      <c r="B2662" s="24" t="str">
        <v>비교 반영</v>
      </c>
      <c r="C2662" s="24" t="str">
        <v>화성시 만세구</v>
      </c>
      <c r="D2662" s="24" t="str">
        <v>공장창고</v>
      </c>
      <c r="E2662" s="26">
        <v>13</v>
      </c>
      <c r="F2662" s="26">
        <v>13</v>
      </c>
      <c r="G2662" s="26">
        <v>0</v>
      </c>
      <c r="H2662" s="26">
        <v>0</v>
      </c>
      <c r="I2662" s="26">
        <f>G2662+H2662</f>
        <v>0</v>
      </c>
      <c r="J2662" s="26">
        <f>SUM(F2662:H2662)</f>
        <v>13</v>
      </c>
      <c r="K2662" s="26">
        <f>E2662-J2662</f>
        <v>0</v>
      </c>
      <c r="L2662" s="27">
        <v>33961200000</v>
      </c>
      <c r="M2662" s="45">
        <v>10677.07</v>
      </c>
      <c r="N2662" s="27">
        <v>2612400000</v>
      </c>
      <c r="O2662" s="27">
        <v>10514910</v>
      </c>
      <c r="P2662" s="37">
        <f>IF(I2662=0,0,H2662/I2662)</f>
        <v>0</v>
      </c>
    </row>
    <row r="2663">
      <c r="A2663" s="24" t="str">
        <v>2025-12</v>
      </c>
      <c r="B2663" s="24" t="str">
        <v>비교 반영</v>
      </c>
      <c r="C2663" s="24" t="str">
        <v>화성시 만세구</v>
      </c>
      <c r="D2663" s="24" t="str">
        <v>다가구 매매</v>
      </c>
      <c r="E2663" s="26">
        <v>9</v>
      </c>
      <c r="F2663" s="26">
        <v>9</v>
      </c>
      <c r="G2663" s="26">
        <v>0</v>
      </c>
      <c r="H2663" s="26">
        <v>0</v>
      </c>
      <c r="I2663" s="26">
        <f>G2663+H2663</f>
        <v>0</v>
      </c>
      <c r="J2663" s="26">
        <f>SUM(F2663:H2663)</f>
        <v>9</v>
      </c>
      <c r="K2663" s="26">
        <f>E2663-J2663</f>
        <v>0</v>
      </c>
      <c r="L2663" s="27">
        <v>4699260000</v>
      </c>
      <c r="M2663" s="45">
        <v>2248.82</v>
      </c>
      <c r="N2663" s="27">
        <v>522140000</v>
      </c>
      <c r="O2663" s="27">
        <v>6907953</v>
      </c>
      <c r="P2663" s="37">
        <f>IF(I2663=0,0,H2663/I2663)</f>
        <v>0</v>
      </c>
    </row>
    <row r="2664">
      <c r="A2664" s="24" t="str">
        <v>2025-12</v>
      </c>
      <c r="B2664" s="24" t="str">
        <v>비교 반영</v>
      </c>
      <c r="C2664" s="24" t="str">
        <v>화성시 만세구</v>
      </c>
      <c r="D2664" s="24" t="str">
        <v>다가구 전월세</v>
      </c>
      <c r="E2664" s="26">
        <v>406</v>
      </c>
      <c r="F2664" s="26">
        <v>0</v>
      </c>
      <c r="G2664" s="26">
        <v>65</v>
      </c>
      <c r="H2664" s="26">
        <v>341</v>
      </c>
      <c r="I2664" s="26">
        <f>G2664+H2664</f>
        <v>406</v>
      </c>
      <c r="J2664" s="26">
        <f>SUM(F2664:H2664)</f>
        <v>406</v>
      </c>
      <c r="K2664" s="26">
        <f>E2664-J2664</f>
        <v>0</v>
      </c>
      <c r="L2664" s="27">
        <v>9452680000</v>
      </c>
      <c r="M2664" s="45">
        <v>16307.31</v>
      </c>
      <c r="N2664" s="27">
        <v>23282463</v>
      </c>
      <c r="O2664" s="27">
        <v>1916228</v>
      </c>
      <c r="P2664" s="37">
        <f>IF(I2664=0,0,H2664/I2664)</f>
        <v>0.8399014778325123</v>
      </c>
    </row>
    <row r="2665">
      <c r="A2665" s="24" t="str">
        <v>2025-12</v>
      </c>
      <c r="B2665" s="24" t="str">
        <v>비교 반영</v>
      </c>
      <c r="C2665" s="24" t="str">
        <v>화성시 만세구</v>
      </c>
      <c r="D2665" s="24" t="str">
        <v>다세대 매매</v>
      </c>
      <c r="E2665" s="26">
        <v>28</v>
      </c>
      <c r="F2665" s="26">
        <v>28</v>
      </c>
      <c r="G2665" s="26">
        <v>0</v>
      </c>
      <c r="H2665" s="26">
        <v>0</v>
      </c>
      <c r="I2665" s="26">
        <f>G2665+H2665</f>
        <v>0</v>
      </c>
      <c r="J2665" s="26">
        <f>SUM(F2665:H2665)</f>
        <v>28</v>
      </c>
      <c r="K2665" s="26">
        <f>E2665-J2665</f>
        <v>0</v>
      </c>
      <c r="L2665" s="27">
        <v>5380600000</v>
      </c>
      <c r="M2665" s="45">
        <v>1637.14</v>
      </c>
      <c r="N2665" s="27">
        <v>192164286</v>
      </c>
      <c r="O2665" s="27">
        <v>10864744</v>
      </c>
      <c r="P2665" s="37">
        <f>IF(I2665=0,0,H2665/I2665)</f>
        <v>0</v>
      </c>
    </row>
    <row r="2666">
      <c r="A2666" s="24" t="str">
        <v>2025-12</v>
      </c>
      <c r="B2666" s="24" t="str">
        <v>비교 반영</v>
      </c>
      <c r="C2666" s="24" t="str">
        <v>화성시 만세구</v>
      </c>
      <c r="D2666" s="24" t="str">
        <v>다세대 전월세</v>
      </c>
      <c r="E2666" s="26">
        <v>66</v>
      </c>
      <c r="F2666" s="26">
        <v>0</v>
      </c>
      <c r="G2666" s="26">
        <v>6</v>
      </c>
      <c r="H2666" s="26">
        <v>60</v>
      </c>
      <c r="I2666" s="26">
        <f>G2666+H2666</f>
        <v>66</v>
      </c>
      <c r="J2666" s="26">
        <f>SUM(F2666:H2666)</f>
        <v>66</v>
      </c>
      <c r="K2666" s="26">
        <f>E2666-J2666</f>
        <v>0</v>
      </c>
      <c r="L2666" s="27">
        <v>1154500000</v>
      </c>
      <c r="M2666" s="45">
        <v>2969.606</v>
      </c>
      <c r="N2666" s="27">
        <v>17492424</v>
      </c>
      <c r="O2666" s="27">
        <v>1285197</v>
      </c>
      <c r="P2666" s="37">
        <f>IF(I2666=0,0,H2666/I2666)</f>
        <v>0.9090909090909091</v>
      </c>
    </row>
    <row r="2667">
      <c r="A2667" s="24" t="str">
        <v>2025-12</v>
      </c>
      <c r="B2667" s="24" t="str">
        <v>비교 반영</v>
      </c>
      <c r="C2667" s="24" t="str">
        <v>화성시 만세구</v>
      </c>
      <c r="D2667" s="24" t="str">
        <v>상가</v>
      </c>
      <c r="E2667" s="26">
        <v>26</v>
      </c>
      <c r="F2667" s="26">
        <v>26</v>
      </c>
      <c r="G2667" s="26">
        <v>0</v>
      </c>
      <c r="H2667" s="26">
        <v>0</v>
      </c>
      <c r="I2667" s="26">
        <f>G2667+H2667</f>
        <v>0</v>
      </c>
      <c r="J2667" s="26">
        <f>SUM(F2667:H2667)</f>
        <v>26</v>
      </c>
      <c r="K2667" s="26">
        <f>E2667-J2667</f>
        <v>0</v>
      </c>
      <c r="L2667" s="27">
        <v>28603410000</v>
      </c>
      <c r="M2667" s="45">
        <v>9986.84</v>
      </c>
      <c r="N2667" s="27">
        <v>1100131154</v>
      </c>
      <c r="O2667" s="27">
        <v>9468132</v>
      </c>
      <c r="P2667" s="37">
        <f>IF(I2667=0,0,H2667/I2667)</f>
        <v>0</v>
      </c>
    </row>
    <row r="2668">
      <c r="A2668" s="24" t="str">
        <v>2025-12</v>
      </c>
      <c r="B2668" s="24" t="str">
        <v>비교 반영</v>
      </c>
      <c r="C2668" s="24" t="str">
        <v>화성시 만세구</v>
      </c>
      <c r="D2668" s="24" t="str">
        <v>아파트 매매</v>
      </c>
      <c r="E2668" s="26">
        <v>105</v>
      </c>
      <c r="F2668" s="26">
        <v>105</v>
      </c>
      <c r="G2668" s="26">
        <v>0</v>
      </c>
      <c r="H2668" s="26">
        <v>0</v>
      </c>
      <c r="I2668" s="26">
        <f>G2668+H2668</f>
        <v>0</v>
      </c>
      <c r="J2668" s="26">
        <f>SUM(F2668:H2668)</f>
        <v>105</v>
      </c>
      <c r="K2668" s="26">
        <f>E2668-J2668</f>
        <v>0</v>
      </c>
      <c r="L2668" s="27">
        <v>37541500000</v>
      </c>
      <c r="M2668" s="45">
        <v>8048.112</v>
      </c>
      <c r="N2668" s="27">
        <v>357538095</v>
      </c>
      <c r="O2668" s="27">
        <v>15420278</v>
      </c>
      <c r="P2668" s="37">
        <f>IF(I2668=0,0,H2668/I2668)</f>
        <v>0</v>
      </c>
    </row>
    <row r="2669">
      <c r="A2669" s="24" t="str">
        <v>2025-12</v>
      </c>
      <c r="B2669" s="24" t="str">
        <v>비교 반영</v>
      </c>
      <c r="C2669" s="24" t="str">
        <v>화성시 만세구</v>
      </c>
      <c r="D2669" s="24" t="str">
        <v>아파트 전월세</v>
      </c>
      <c r="E2669" s="26">
        <v>829</v>
      </c>
      <c r="F2669" s="26">
        <v>0</v>
      </c>
      <c r="G2669" s="26">
        <v>323</v>
      </c>
      <c r="H2669" s="26">
        <v>506</v>
      </c>
      <c r="I2669" s="26">
        <f>G2669+H2669</f>
        <v>829</v>
      </c>
      <c r="J2669" s="26">
        <f>SUM(F2669:H2669)</f>
        <v>829</v>
      </c>
      <c r="K2669" s="26">
        <f>E2669-J2669</f>
        <v>0</v>
      </c>
      <c r="L2669" s="27">
        <v>87964700000</v>
      </c>
      <c r="M2669" s="45">
        <v>49413.478</v>
      </c>
      <c r="N2669" s="27">
        <v>106109409</v>
      </c>
      <c r="O2669" s="27">
        <v>5884880</v>
      </c>
      <c r="P2669" s="37">
        <f>IF(I2669=0,0,H2669/I2669)</f>
        <v>0.6103739445114595</v>
      </c>
    </row>
    <row r="2670">
      <c r="A2670" s="24" t="str">
        <v>2025-12</v>
      </c>
      <c r="B2670" s="24" t="str">
        <v>비교 반영</v>
      </c>
      <c r="C2670" s="24" t="str">
        <v>화성시 만세구</v>
      </c>
      <c r="D2670" s="24" t="str">
        <v>오피스텔 매매</v>
      </c>
      <c r="E2670" s="26">
        <v>3</v>
      </c>
      <c r="F2670" s="26">
        <v>3</v>
      </c>
      <c r="G2670" s="26">
        <v>0</v>
      </c>
      <c r="H2670" s="26">
        <v>0</v>
      </c>
      <c r="I2670" s="26">
        <f>G2670+H2670</f>
        <v>0</v>
      </c>
      <c r="J2670" s="26">
        <f>SUM(F2670:H2670)</f>
        <v>3</v>
      </c>
      <c r="K2670" s="26">
        <f>E2670-J2670</f>
        <v>0</v>
      </c>
      <c r="L2670" s="27">
        <v>231000000</v>
      </c>
      <c r="M2670" s="45">
        <v>94.46</v>
      </c>
      <c r="N2670" s="27">
        <v>77000000</v>
      </c>
      <c r="O2670" s="27">
        <v>8084230</v>
      </c>
      <c r="P2670" s="37">
        <f>IF(I2670=0,0,H2670/I2670)</f>
        <v>0</v>
      </c>
    </row>
    <row r="2671">
      <c r="A2671" s="24" t="str">
        <v>2025-12</v>
      </c>
      <c r="B2671" s="24" t="str">
        <v>비교 반영</v>
      </c>
      <c r="C2671" s="24" t="str">
        <v>화성시 만세구</v>
      </c>
      <c r="D2671" s="24" t="str">
        <v>오피스텔 전월세</v>
      </c>
      <c r="E2671" s="26">
        <v>50</v>
      </c>
      <c r="F2671" s="26">
        <v>0</v>
      </c>
      <c r="G2671" s="26">
        <v>3</v>
      </c>
      <c r="H2671" s="26">
        <v>47</v>
      </c>
      <c r="I2671" s="26">
        <f>G2671+H2671</f>
        <v>50</v>
      </c>
      <c r="J2671" s="26">
        <f>SUM(F2671:H2671)</f>
        <v>50</v>
      </c>
      <c r="K2671" s="26">
        <f>E2671-J2671</f>
        <v>0</v>
      </c>
      <c r="L2671" s="27">
        <v>592400000</v>
      </c>
      <c r="M2671" s="45">
        <v>1554.49</v>
      </c>
      <c r="N2671" s="27">
        <v>11848000</v>
      </c>
      <c r="O2671" s="27">
        <v>1259800</v>
      </c>
      <c r="P2671" s="37">
        <f>IF(I2671=0,0,H2671/I2671)</f>
        <v>0.94</v>
      </c>
    </row>
    <row r="2672">
      <c r="A2672" s="24" t="str">
        <v>2025-12</v>
      </c>
      <c r="B2672" s="24" t="str">
        <v>비교 반영</v>
      </c>
      <c r="C2672" s="24" t="str">
        <v>화성시 만세구</v>
      </c>
      <c r="D2672" s="24" t="str">
        <v>토지</v>
      </c>
      <c r="E2672" s="26">
        <v>764</v>
      </c>
      <c r="F2672" s="26">
        <v>764</v>
      </c>
      <c r="G2672" s="26">
        <v>0</v>
      </c>
      <c r="H2672" s="26">
        <v>0</v>
      </c>
      <c r="I2672" s="26">
        <f>G2672+H2672</f>
        <v>0</v>
      </c>
      <c r="J2672" s="26">
        <f>SUM(F2672:H2672)</f>
        <v>764</v>
      </c>
      <c r="K2672" s="26">
        <f>E2672-J2672</f>
        <v>0</v>
      </c>
      <c r="L2672" s="27">
        <v>123160070000</v>
      </c>
      <c r="M2672" s="45">
        <v>454746.71</v>
      </c>
      <c r="N2672" s="27">
        <v>161204280</v>
      </c>
      <c r="O2672" s="27">
        <v>895313</v>
      </c>
      <c r="P2672" s="37">
        <f>IF(I2672=0,0,H2672/I2672)</f>
        <v>0</v>
      </c>
    </row>
    <row r="2673">
      <c r="A2673" s="24" t="str">
        <v>2025-12</v>
      </c>
      <c r="B2673" s="24" t="str">
        <v>비교 반영</v>
      </c>
      <c r="C2673" s="24" t="str">
        <v>화성시 병점구</v>
      </c>
      <c r="D2673" s="24" t="str">
        <v>공장창고</v>
      </c>
      <c r="E2673" s="26">
        <v>1</v>
      </c>
      <c r="F2673" s="26">
        <v>1</v>
      </c>
      <c r="G2673" s="26">
        <v>0</v>
      </c>
      <c r="H2673" s="26">
        <v>0</v>
      </c>
      <c r="I2673" s="26">
        <f>G2673+H2673</f>
        <v>0</v>
      </c>
      <c r="J2673" s="26">
        <f>SUM(F2673:H2673)</f>
        <v>1</v>
      </c>
      <c r="K2673" s="26">
        <f>E2673-J2673</f>
        <v>0</v>
      </c>
      <c r="L2673" s="27">
        <v>1875050000</v>
      </c>
      <c r="M2673" s="45">
        <v>653.73</v>
      </c>
      <c r="N2673" s="27">
        <v>1875050000</v>
      </c>
      <c r="O2673" s="27">
        <v>9481762</v>
      </c>
      <c r="P2673" s="37">
        <f>IF(I2673=0,0,H2673/I2673)</f>
        <v>0</v>
      </c>
    </row>
    <row r="2674">
      <c r="A2674" s="24" t="str">
        <v>2025-12</v>
      </c>
      <c r="B2674" s="24" t="str">
        <v>비교 반영</v>
      </c>
      <c r="C2674" s="24" t="str">
        <v>화성시 병점구</v>
      </c>
      <c r="D2674" s="24" t="str">
        <v>다가구 매매</v>
      </c>
      <c r="E2674" s="26">
        <v>3</v>
      </c>
      <c r="F2674" s="26">
        <v>3</v>
      </c>
      <c r="G2674" s="26">
        <v>0</v>
      </c>
      <c r="H2674" s="26">
        <v>0</v>
      </c>
      <c r="I2674" s="26">
        <f>G2674+H2674</f>
        <v>0</v>
      </c>
      <c r="J2674" s="26">
        <f>SUM(F2674:H2674)</f>
        <v>3</v>
      </c>
      <c r="K2674" s="26">
        <f>E2674-J2674</f>
        <v>0</v>
      </c>
      <c r="L2674" s="27">
        <v>3018600000</v>
      </c>
      <c r="M2674" s="45">
        <v>773.57</v>
      </c>
      <c r="N2674" s="27">
        <v>1006200000</v>
      </c>
      <c r="O2674" s="27">
        <v>12899728</v>
      </c>
      <c r="P2674" s="37">
        <f>IF(I2674=0,0,H2674/I2674)</f>
        <v>0</v>
      </c>
    </row>
    <row r="2675">
      <c r="A2675" s="24" t="str">
        <v>2025-12</v>
      </c>
      <c r="B2675" s="24" t="str">
        <v>비교 반영</v>
      </c>
      <c r="C2675" s="24" t="str">
        <v>화성시 병점구</v>
      </c>
      <c r="D2675" s="24" t="str">
        <v>다가구 전월세</v>
      </c>
      <c r="E2675" s="26">
        <v>154</v>
      </c>
      <c r="F2675" s="26">
        <v>0</v>
      </c>
      <c r="G2675" s="26">
        <v>39</v>
      </c>
      <c r="H2675" s="26">
        <v>115</v>
      </c>
      <c r="I2675" s="26">
        <f>G2675+H2675</f>
        <v>154</v>
      </c>
      <c r="J2675" s="26">
        <f>SUM(F2675:H2675)</f>
        <v>154</v>
      </c>
      <c r="K2675" s="26">
        <f>E2675-J2675</f>
        <v>0</v>
      </c>
      <c r="L2675" s="27">
        <v>4972900000</v>
      </c>
      <c r="M2675" s="45">
        <v>5401.905</v>
      </c>
      <c r="N2675" s="27">
        <v>32291558</v>
      </c>
      <c r="O2675" s="27">
        <v>3043248</v>
      </c>
      <c r="P2675" s="37">
        <f>IF(I2675=0,0,H2675/I2675)</f>
        <v>0.7467532467532467</v>
      </c>
    </row>
    <row r="2676">
      <c r="A2676" s="24" t="str">
        <v>2025-12</v>
      </c>
      <c r="B2676" s="24" t="str">
        <v>비교 반영</v>
      </c>
      <c r="C2676" s="24" t="str">
        <v>화성시 병점구</v>
      </c>
      <c r="D2676" s="24" t="str">
        <v>다세대 매매</v>
      </c>
      <c r="E2676" s="26">
        <v>29</v>
      </c>
      <c r="F2676" s="26">
        <v>29</v>
      </c>
      <c r="G2676" s="26">
        <v>0</v>
      </c>
      <c r="H2676" s="26">
        <v>0</v>
      </c>
      <c r="I2676" s="26">
        <f>G2676+H2676</f>
        <v>0</v>
      </c>
      <c r="J2676" s="26">
        <f>SUM(F2676:H2676)</f>
        <v>29</v>
      </c>
      <c r="K2676" s="26">
        <f>E2676-J2676</f>
        <v>0</v>
      </c>
      <c r="L2676" s="27">
        <v>3161800000</v>
      </c>
      <c r="M2676" s="45">
        <v>671.615</v>
      </c>
      <c r="N2676" s="27">
        <v>109027586</v>
      </c>
      <c r="O2676" s="27">
        <v>15562831</v>
      </c>
      <c r="P2676" s="37">
        <f>IF(I2676=0,0,H2676/I2676)</f>
        <v>0</v>
      </c>
    </row>
    <row r="2677">
      <c r="A2677" s="24" t="str">
        <v>2025-12</v>
      </c>
      <c r="B2677" s="24" t="str">
        <v>비교 반영</v>
      </c>
      <c r="C2677" s="24" t="str">
        <v>화성시 병점구</v>
      </c>
      <c r="D2677" s="24" t="str">
        <v>다세대 전월세</v>
      </c>
      <c r="E2677" s="26">
        <v>108</v>
      </c>
      <c r="F2677" s="26">
        <v>0</v>
      </c>
      <c r="G2677" s="26">
        <v>21</v>
      </c>
      <c r="H2677" s="26">
        <v>87</v>
      </c>
      <c r="I2677" s="26">
        <f>G2677+H2677</f>
        <v>108</v>
      </c>
      <c r="J2677" s="26">
        <f>SUM(F2677:H2677)</f>
        <v>108</v>
      </c>
      <c r="K2677" s="26">
        <f>E2677-J2677</f>
        <v>0</v>
      </c>
      <c r="L2677" s="27">
        <v>3821780000</v>
      </c>
      <c r="M2677" s="45">
        <v>2907.762</v>
      </c>
      <c r="N2677" s="27">
        <v>35386852</v>
      </c>
      <c r="O2677" s="27">
        <v>4344916</v>
      </c>
      <c r="P2677" s="37">
        <f>IF(I2677=0,0,H2677/I2677)</f>
        <v>0.8055555555555556</v>
      </c>
    </row>
    <row r="2678">
      <c r="A2678" s="24" t="str">
        <v>2025-12</v>
      </c>
      <c r="B2678" s="24" t="str">
        <v>비교 반영</v>
      </c>
      <c r="C2678" s="24" t="str">
        <v>화성시 병점구</v>
      </c>
      <c r="D2678" s="24" t="str">
        <v>상가</v>
      </c>
      <c r="E2678" s="26">
        <v>2</v>
      </c>
      <c r="F2678" s="26">
        <v>2</v>
      </c>
      <c r="G2678" s="26">
        <v>0</v>
      </c>
      <c r="H2678" s="26">
        <v>0</v>
      </c>
      <c r="I2678" s="26">
        <f>G2678+H2678</f>
        <v>0</v>
      </c>
      <c r="J2678" s="26">
        <f>SUM(F2678:H2678)</f>
        <v>2</v>
      </c>
      <c r="K2678" s="26">
        <f>E2678-J2678</f>
        <v>0</v>
      </c>
      <c r="L2678" s="27">
        <v>2617700000</v>
      </c>
      <c r="M2678" s="45">
        <v>2146.05</v>
      </c>
      <c r="N2678" s="27">
        <v>1308850000</v>
      </c>
      <c r="O2678" s="27">
        <v>4032317</v>
      </c>
      <c r="P2678" s="37">
        <f>IF(I2678=0,0,H2678/I2678)</f>
        <v>0</v>
      </c>
    </row>
    <row r="2679">
      <c r="A2679" s="24" t="str">
        <v>2025-12</v>
      </c>
      <c r="B2679" s="24" t="str">
        <v>비교 반영</v>
      </c>
      <c r="C2679" s="24" t="str">
        <v>화성시 병점구</v>
      </c>
      <c r="D2679" s="24" t="str">
        <v>아파트 매매</v>
      </c>
      <c r="E2679" s="26">
        <v>194</v>
      </c>
      <c r="F2679" s="26">
        <v>194</v>
      </c>
      <c r="G2679" s="26">
        <v>0</v>
      </c>
      <c r="H2679" s="26">
        <v>0</v>
      </c>
      <c r="I2679" s="26">
        <f>G2679+H2679</f>
        <v>0</v>
      </c>
      <c r="J2679" s="26">
        <f>SUM(F2679:H2679)</f>
        <v>194</v>
      </c>
      <c r="K2679" s="26">
        <f>E2679-J2679</f>
        <v>0</v>
      </c>
      <c r="L2679" s="27">
        <v>95420000000</v>
      </c>
      <c r="M2679" s="45">
        <v>15454.62</v>
      </c>
      <c r="N2679" s="27">
        <v>491855670</v>
      </c>
      <c r="O2679" s="27">
        <v>20410596</v>
      </c>
      <c r="P2679" s="37">
        <f>IF(I2679=0,0,H2679/I2679)</f>
        <v>0</v>
      </c>
    </row>
    <row r="2680">
      <c r="A2680" s="24" t="str">
        <v>2025-12</v>
      </c>
      <c r="B2680" s="24" t="str">
        <v>비교 반영</v>
      </c>
      <c r="C2680" s="24" t="str">
        <v>화성시 병점구</v>
      </c>
      <c r="D2680" s="24" t="str">
        <v>아파트 전월세</v>
      </c>
      <c r="E2680" s="26">
        <v>385</v>
      </c>
      <c r="F2680" s="26">
        <v>0</v>
      </c>
      <c r="G2680" s="26">
        <v>197</v>
      </c>
      <c r="H2680" s="26">
        <v>188</v>
      </c>
      <c r="I2680" s="26">
        <f>G2680+H2680</f>
        <v>385</v>
      </c>
      <c r="J2680" s="26">
        <f>SUM(F2680:H2680)</f>
        <v>385</v>
      </c>
      <c r="K2680" s="26">
        <f>E2680-J2680</f>
        <v>0</v>
      </c>
      <c r="L2680" s="27">
        <v>71287470000</v>
      </c>
      <c r="M2680" s="45">
        <v>28576.155</v>
      </c>
      <c r="N2680" s="27">
        <v>185162260</v>
      </c>
      <c r="O2680" s="27">
        <v>8246772</v>
      </c>
      <c r="P2680" s="37">
        <f>IF(I2680=0,0,H2680/I2680)</f>
        <v>0.4883116883116883</v>
      </c>
    </row>
    <row r="2681">
      <c r="A2681" s="24" t="str">
        <v>2025-12</v>
      </c>
      <c r="B2681" s="24" t="str">
        <v>비교 반영</v>
      </c>
      <c r="C2681" s="24" t="str">
        <v>화성시 병점구</v>
      </c>
      <c r="D2681" s="24" t="str">
        <v>오피스텔 매매</v>
      </c>
      <c r="E2681" s="26">
        <v>7</v>
      </c>
      <c r="F2681" s="26">
        <v>7</v>
      </c>
      <c r="G2681" s="26">
        <v>0</v>
      </c>
      <c r="H2681" s="26">
        <v>0</v>
      </c>
      <c r="I2681" s="26">
        <f>G2681+H2681</f>
        <v>0</v>
      </c>
      <c r="J2681" s="26">
        <f>SUM(F2681:H2681)</f>
        <v>7</v>
      </c>
      <c r="K2681" s="26">
        <f>E2681-J2681</f>
        <v>0</v>
      </c>
      <c r="L2681" s="27">
        <v>844600000</v>
      </c>
      <c r="M2681" s="45">
        <v>290.252</v>
      </c>
      <c r="N2681" s="27">
        <v>120657143</v>
      </c>
      <c r="O2681" s="27">
        <v>9619455</v>
      </c>
      <c r="P2681" s="37">
        <f>IF(I2681=0,0,H2681/I2681)</f>
        <v>0</v>
      </c>
    </row>
    <row r="2682">
      <c r="A2682" s="24" t="str">
        <v>2025-12</v>
      </c>
      <c r="B2682" s="24" t="str">
        <v>비교 반영</v>
      </c>
      <c r="C2682" s="24" t="str">
        <v>화성시 병점구</v>
      </c>
      <c r="D2682" s="24" t="str">
        <v>오피스텔 전월세</v>
      </c>
      <c r="E2682" s="26">
        <v>172</v>
      </c>
      <c r="F2682" s="26">
        <v>0</v>
      </c>
      <c r="G2682" s="26">
        <v>25</v>
      </c>
      <c r="H2682" s="26">
        <v>147</v>
      </c>
      <c r="I2682" s="26">
        <f>G2682+H2682</f>
        <v>172</v>
      </c>
      <c r="J2682" s="26">
        <f>SUM(F2682:H2682)</f>
        <v>172</v>
      </c>
      <c r="K2682" s="26">
        <f>E2682-J2682</f>
        <v>0</v>
      </c>
      <c r="L2682" s="27">
        <v>7795790000</v>
      </c>
      <c r="M2682" s="45">
        <v>7063.41</v>
      </c>
      <c r="N2682" s="27">
        <v>45324360</v>
      </c>
      <c r="O2682" s="27">
        <v>3648550</v>
      </c>
      <c r="P2682" s="37">
        <f>IF(I2682=0,0,H2682/I2682)</f>
        <v>0.8546511627906976</v>
      </c>
    </row>
    <row r="2683">
      <c r="A2683" s="24" t="str">
        <v>2025-12</v>
      </c>
      <c r="B2683" s="24" t="str">
        <v>비교 반영</v>
      </c>
      <c r="C2683" s="24" t="str">
        <v>화성시 병점구</v>
      </c>
      <c r="D2683" s="24" t="str">
        <v>토지</v>
      </c>
      <c r="E2683" s="26">
        <v>33</v>
      </c>
      <c r="F2683" s="26">
        <v>33</v>
      </c>
      <c r="G2683" s="26">
        <v>0</v>
      </c>
      <c r="H2683" s="26">
        <v>0</v>
      </c>
      <c r="I2683" s="26">
        <f>G2683+H2683</f>
        <v>0</v>
      </c>
      <c r="J2683" s="26">
        <f>SUM(F2683:H2683)</f>
        <v>33</v>
      </c>
      <c r="K2683" s="26">
        <f>E2683-J2683</f>
        <v>0</v>
      </c>
      <c r="L2683" s="27">
        <v>13815140000</v>
      </c>
      <c r="M2683" s="45">
        <v>13542.4</v>
      </c>
      <c r="N2683" s="27">
        <v>418640606</v>
      </c>
      <c r="O2683" s="27">
        <v>3372363</v>
      </c>
      <c r="P2683" s="37">
        <f>IF(I2683=0,0,H2683/I2683)</f>
        <v>0</v>
      </c>
    </row>
    <row r="2684">
      <c r="A2684" s="24" t="str">
        <v>2025-12</v>
      </c>
      <c r="B2684" s="24" t="str">
        <v>비교 반영</v>
      </c>
      <c r="C2684" s="24" t="str">
        <v>화성시 효행구</v>
      </c>
      <c r="D2684" s="24" t="str">
        <v>공장창고</v>
      </c>
      <c r="E2684" s="26">
        <v>3</v>
      </c>
      <c r="F2684" s="26">
        <v>3</v>
      </c>
      <c r="G2684" s="26">
        <v>0</v>
      </c>
      <c r="H2684" s="26">
        <v>0</v>
      </c>
      <c r="I2684" s="26">
        <f>G2684+H2684</f>
        <v>0</v>
      </c>
      <c r="J2684" s="26">
        <f>SUM(F2684:H2684)</f>
        <v>3</v>
      </c>
      <c r="K2684" s="26">
        <f>E2684-J2684</f>
        <v>0</v>
      </c>
      <c r="L2684" s="27">
        <v>8387000000</v>
      </c>
      <c r="M2684" s="45">
        <v>2786.09</v>
      </c>
      <c r="N2684" s="27">
        <v>2795666667</v>
      </c>
      <c r="O2684" s="27">
        <v>9951444</v>
      </c>
      <c r="P2684" s="37">
        <f>IF(I2684=0,0,H2684/I2684)</f>
        <v>0</v>
      </c>
    </row>
    <row r="2685">
      <c r="A2685" s="24" t="str">
        <v>2025-12</v>
      </c>
      <c r="B2685" s="24" t="str">
        <v>비교 반영</v>
      </c>
      <c r="C2685" s="24" t="str">
        <v>화성시 효행구</v>
      </c>
      <c r="D2685" s="24" t="str">
        <v>다가구 매매</v>
      </c>
      <c r="E2685" s="26">
        <v>3</v>
      </c>
      <c r="F2685" s="26">
        <v>3</v>
      </c>
      <c r="G2685" s="26">
        <v>0</v>
      </c>
      <c r="H2685" s="26">
        <v>0</v>
      </c>
      <c r="I2685" s="26">
        <f>G2685+H2685</f>
        <v>0</v>
      </c>
      <c r="J2685" s="26">
        <f>SUM(F2685:H2685)</f>
        <v>3</v>
      </c>
      <c r="K2685" s="26">
        <f>E2685-J2685</f>
        <v>0</v>
      </c>
      <c r="L2685" s="27">
        <v>2265000000</v>
      </c>
      <c r="M2685" s="45">
        <v>849.81</v>
      </c>
      <c r="N2685" s="27">
        <v>755000000</v>
      </c>
      <c r="O2685" s="27">
        <v>8810914</v>
      </c>
      <c r="P2685" s="37">
        <f>IF(I2685=0,0,H2685/I2685)</f>
        <v>0</v>
      </c>
    </row>
    <row r="2686">
      <c r="A2686" s="24" t="str">
        <v>2025-12</v>
      </c>
      <c r="B2686" s="24" t="str">
        <v>비교 반영</v>
      </c>
      <c r="C2686" s="24" t="str">
        <v>화성시 효행구</v>
      </c>
      <c r="D2686" s="24" t="str">
        <v>다가구 전월세</v>
      </c>
      <c r="E2686" s="26">
        <v>102</v>
      </c>
      <c r="F2686" s="26">
        <v>0</v>
      </c>
      <c r="G2686" s="26">
        <v>17</v>
      </c>
      <c r="H2686" s="26">
        <v>85</v>
      </c>
      <c r="I2686" s="26">
        <f>G2686+H2686</f>
        <v>102</v>
      </c>
      <c r="J2686" s="26">
        <f>SUM(F2686:H2686)</f>
        <v>102</v>
      </c>
      <c r="K2686" s="26">
        <f>E2686-J2686</f>
        <v>0</v>
      </c>
      <c r="L2686" s="27">
        <v>3216500000</v>
      </c>
      <c r="M2686" s="45">
        <v>4734.045</v>
      </c>
      <c r="N2686" s="27">
        <v>31534314</v>
      </c>
      <c r="O2686" s="27">
        <v>2246083</v>
      </c>
      <c r="P2686" s="37">
        <f>IF(I2686=0,0,H2686/I2686)</f>
        <v>0.8333333333333334</v>
      </c>
    </row>
    <row r="2687">
      <c r="A2687" s="24" t="str">
        <v>2025-12</v>
      </c>
      <c r="B2687" s="24" t="str">
        <v>비교 반영</v>
      </c>
      <c r="C2687" s="24" t="str">
        <v>화성시 효행구</v>
      </c>
      <c r="D2687" s="24" t="str">
        <v>다세대 매매</v>
      </c>
      <c r="E2687" s="26">
        <v>17</v>
      </c>
      <c r="F2687" s="26">
        <v>17</v>
      </c>
      <c r="G2687" s="26">
        <v>0</v>
      </c>
      <c r="H2687" s="26">
        <v>0</v>
      </c>
      <c r="I2687" s="26">
        <f>G2687+H2687</f>
        <v>0</v>
      </c>
      <c r="J2687" s="26">
        <f>SUM(F2687:H2687)</f>
        <v>17</v>
      </c>
      <c r="K2687" s="26">
        <f>E2687-J2687</f>
        <v>0</v>
      </c>
      <c r="L2687" s="27">
        <v>1615000000</v>
      </c>
      <c r="M2687" s="45">
        <v>879.419</v>
      </c>
      <c r="N2687" s="27">
        <v>95000000</v>
      </c>
      <c r="O2687" s="27">
        <v>6070875</v>
      </c>
      <c r="P2687" s="37">
        <f>IF(I2687=0,0,H2687/I2687)</f>
        <v>0</v>
      </c>
    </row>
    <row r="2688">
      <c r="A2688" s="24" t="str">
        <v>2025-12</v>
      </c>
      <c r="B2688" s="24" t="str">
        <v>비교 반영</v>
      </c>
      <c r="C2688" s="24" t="str">
        <v>화성시 효행구</v>
      </c>
      <c r="D2688" s="24" t="str">
        <v>다세대 전월세</v>
      </c>
      <c r="E2688" s="26">
        <v>62</v>
      </c>
      <c r="F2688" s="26">
        <v>0</v>
      </c>
      <c r="G2688" s="26">
        <v>11</v>
      </c>
      <c r="H2688" s="26">
        <v>51</v>
      </c>
      <c r="I2688" s="26">
        <f>G2688+H2688</f>
        <v>62</v>
      </c>
      <c r="J2688" s="26">
        <f>SUM(F2688:H2688)</f>
        <v>62</v>
      </c>
      <c r="K2688" s="26">
        <f>E2688-J2688</f>
        <v>0</v>
      </c>
      <c r="L2688" s="27">
        <v>1449700000</v>
      </c>
      <c r="M2688" s="45">
        <v>1891.96</v>
      </c>
      <c r="N2688" s="27">
        <v>23382258</v>
      </c>
      <c r="O2688" s="27">
        <v>2533033</v>
      </c>
      <c r="P2688" s="37">
        <f>IF(I2688=0,0,H2688/I2688)</f>
        <v>0.8225806451612904</v>
      </c>
    </row>
    <row r="2689">
      <c r="A2689" s="24" t="str">
        <v>2025-12</v>
      </c>
      <c r="B2689" s="24" t="str">
        <v>비교 반영</v>
      </c>
      <c r="C2689" s="24" t="str">
        <v>화성시 효행구</v>
      </c>
      <c r="D2689" s="24" t="str">
        <v>분양권</v>
      </c>
      <c r="E2689" s="26">
        <v>12</v>
      </c>
      <c r="F2689" s="26">
        <v>12</v>
      </c>
      <c r="G2689" s="26">
        <v>0</v>
      </c>
      <c r="H2689" s="26">
        <v>0</v>
      </c>
      <c r="I2689" s="26">
        <f>G2689+H2689</f>
        <v>0</v>
      </c>
      <c r="J2689" s="26">
        <f>SUM(F2689:H2689)</f>
        <v>12</v>
      </c>
      <c r="K2689" s="26">
        <f>E2689-J2689</f>
        <v>0</v>
      </c>
      <c r="L2689" s="27">
        <v>6245470000</v>
      </c>
      <c r="M2689" s="45">
        <v>978.655</v>
      </c>
      <c r="N2689" s="27">
        <v>520455833</v>
      </c>
      <c r="O2689" s="27">
        <v>21096486</v>
      </c>
      <c r="P2689" s="37">
        <f>IF(I2689=0,0,H2689/I2689)</f>
        <v>0</v>
      </c>
    </row>
    <row r="2690">
      <c r="A2690" s="24" t="str">
        <v>2025-12</v>
      </c>
      <c r="B2690" s="24" t="str">
        <v>비교 반영</v>
      </c>
      <c r="C2690" s="24" t="str">
        <v>화성시 효행구</v>
      </c>
      <c r="D2690" s="24" t="str">
        <v>상가</v>
      </c>
      <c r="E2690" s="26">
        <v>10</v>
      </c>
      <c r="F2690" s="26">
        <v>10</v>
      </c>
      <c r="G2690" s="26">
        <v>0</v>
      </c>
      <c r="H2690" s="26">
        <v>0</v>
      </c>
      <c r="I2690" s="26">
        <f>G2690+H2690</f>
        <v>0</v>
      </c>
      <c r="J2690" s="26">
        <f>SUM(F2690:H2690)</f>
        <v>10</v>
      </c>
      <c r="K2690" s="26">
        <f>E2690-J2690</f>
        <v>0</v>
      </c>
      <c r="L2690" s="27">
        <v>9159920000</v>
      </c>
      <c r="M2690" s="45">
        <v>3109.01</v>
      </c>
      <c r="N2690" s="27">
        <v>915992000</v>
      </c>
      <c r="O2690" s="27">
        <v>9739668</v>
      </c>
      <c r="P2690" s="37">
        <f>IF(I2690=0,0,H2690/I2690)</f>
        <v>0</v>
      </c>
    </row>
    <row r="2691">
      <c r="A2691" s="24" t="str">
        <v>2025-12</v>
      </c>
      <c r="B2691" s="24" t="str">
        <v>비교 반영</v>
      </c>
      <c r="C2691" s="24" t="str">
        <v>화성시 효행구</v>
      </c>
      <c r="D2691" s="24" t="str">
        <v>아파트 매매</v>
      </c>
      <c r="E2691" s="26">
        <v>144</v>
      </c>
      <c r="F2691" s="26">
        <v>144</v>
      </c>
      <c r="G2691" s="26">
        <v>0</v>
      </c>
      <c r="H2691" s="26">
        <v>0</v>
      </c>
      <c r="I2691" s="26">
        <f>G2691+H2691</f>
        <v>0</v>
      </c>
      <c r="J2691" s="26">
        <f>SUM(F2691:H2691)</f>
        <v>144</v>
      </c>
      <c r="K2691" s="26">
        <f>E2691-J2691</f>
        <v>0</v>
      </c>
      <c r="L2691" s="27">
        <v>48232000000</v>
      </c>
      <c r="M2691" s="45">
        <v>10433.197</v>
      </c>
      <c r="N2691" s="27">
        <v>334944444</v>
      </c>
      <c r="O2691" s="27">
        <v>15282432</v>
      </c>
      <c r="P2691" s="37">
        <f>IF(I2691=0,0,H2691/I2691)</f>
        <v>0</v>
      </c>
    </row>
    <row r="2692">
      <c r="A2692" s="24" t="str">
        <v>2025-12</v>
      </c>
      <c r="B2692" s="24" t="str">
        <v>비교 반영</v>
      </c>
      <c r="C2692" s="24" t="str">
        <v>화성시 효행구</v>
      </c>
      <c r="D2692" s="24" t="str">
        <v>아파트 전월세</v>
      </c>
      <c r="E2692" s="26">
        <v>304</v>
      </c>
      <c r="F2692" s="26">
        <v>0</v>
      </c>
      <c r="G2692" s="26">
        <v>77</v>
      </c>
      <c r="H2692" s="26">
        <v>227</v>
      </c>
      <c r="I2692" s="26">
        <f>G2692+H2692</f>
        <v>304</v>
      </c>
      <c r="J2692" s="26">
        <f>SUM(F2692:H2692)</f>
        <v>304</v>
      </c>
      <c r="K2692" s="26">
        <f>E2692-J2692</f>
        <v>0</v>
      </c>
      <c r="L2692" s="27">
        <v>28473380000</v>
      </c>
      <c r="M2692" s="45">
        <v>17984.259</v>
      </c>
      <c r="N2692" s="27">
        <v>93662434</v>
      </c>
      <c r="O2692" s="27">
        <v>5233848</v>
      </c>
      <c r="P2692" s="37">
        <f>IF(I2692=0,0,H2692/I2692)</f>
        <v>0.7467105263157895</v>
      </c>
    </row>
    <row r="2693">
      <c r="A2693" s="24" t="str">
        <v>2025-12</v>
      </c>
      <c r="B2693" s="24" t="str">
        <v>비교 반영</v>
      </c>
      <c r="C2693" s="24" t="str">
        <v>화성시 효행구</v>
      </c>
      <c r="D2693" s="24" t="str">
        <v>오피스텔 매매</v>
      </c>
      <c r="E2693" s="26">
        <v>2</v>
      </c>
      <c r="F2693" s="26">
        <v>2</v>
      </c>
      <c r="G2693" s="26">
        <v>0</v>
      </c>
      <c r="H2693" s="26">
        <v>0</v>
      </c>
      <c r="I2693" s="26">
        <f>G2693+H2693</f>
        <v>0</v>
      </c>
      <c r="J2693" s="26">
        <f>SUM(F2693:H2693)</f>
        <v>2</v>
      </c>
      <c r="K2693" s="26">
        <f>E2693-J2693</f>
        <v>0</v>
      </c>
      <c r="L2693" s="27">
        <v>94990000</v>
      </c>
      <c r="M2693" s="45">
        <v>32.025</v>
      </c>
      <c r="N2693" s="27">
        <v>47495000</v>
      </c>
      <c r="O2693" s="27">
        <v>9805356</v>
      </c>
      <c r="P2693" s="37">
        <f>IF(I2693=0,0,H2693/I2693)</f>
        <v>0</v>
      </c>
    </row>
    <row r="2694">
      <c r="A2694" s="24" t="str">
        <v>2025-12</v>
      </c>
      <c r="B2694" s="24" t="str">
        <v>비교 반영</v>
      </c>
      <c r="C2694" s="24" t="str">
        <v>화성시 효행구</v>
      </c>
      <c r="D2694" s="24" t="str">
        <v>오피스텔 전월세</v>
      </c>
      <c r="E2694" s="26">
        <v>65</v>
      </c>
      <c r="F2694" s="26">
        <v>0</v>
      </c>
      <c r="G2694" s="26">
        <v>7</v>
      </c>
      <c r="H2694" s="26">
        <v>58</v>
      </c>
      <c r="I2694" s="26">
        <f>G2694+H2694</f>
        <v>65</v>
      </c>
      <c r="J2694" s="26">
        <f>SUM(F2694:H2694)</f>
        <v>65</v>
      </c>
      <c r="K2694" s="26">
        <f>E2694-J2694</f>
        <v>0</v>
      </c>
      <c r="L2694" s="27">
        <v>1496130000</v>
      </c>
      <c r="M2694" s="45">
        <v>1710.47</v>
      </c>
      <c r="N2694" s="27">
        <v>23017385</v>
      </c>
      <c r="O2694" s="27">
        <v>2891535</v>
      </c>
      <c r="P2694" s="37">
        <f>IF(I2694=0,0,H2694/I2694)</f>
        <v>0.8923076923076924</v>
      </c>
    </row>
    <row r="2695">
      <c r="A2695" s="24" t="str">
        <v>2025-12</v>
      </c>
      <c r="B2695" s="24" t="str">
        <v>비교 반영</v>
      </c>
      <c r="C2695" s="24" t="str">
        <v>화성시 효행구</v>
      </c>
      <c r="D2695" s="24" t="str">
        <v>토지</v>
      </c>
      <c r="E2695" s="26">
        <v>130</v>
      </c>
      <c r="F2695" s="26">
        <v>130</v>
      </c>
      <c r="G2695" s="26">
        <v>0</v>
      </c>
      <c r="H2695" s="26">
        <v>0</v>
      </c>
      <c r="I2695" s="26">
        <f>G2695+H2695</f>
        <v>0</v>
      </c>
      <c r="J2695" s="26">
        <f>SUM(F2695:H2695)</f>
        <v>130</v>
      </c>
      <c r="K2695" s="26">
        <f>E2695-J2695</f>
        <v>0</v>
      </c>
      <c r="L2695" s="27">
        <v>24578550000</v>
      </c>
      <c r="M2695" s="45">
        <v>68830.12</v>
      </c>
      <c r="N2695" s="27">
        <v>189065769</v>
      </c>
      <c r="O2695" s="27">
        <v>1180463</v>
      </c>
      <c r="P2695" s="37">
        <f>IF(I2695=0,0,H2695/I2695)</f>
        <v>0</v>
      </c>
    </row>
    <row r="2696">
      <c r="A2696" s="24" t="str">
        <v>2026-01</v>
      </c>
      <c r="B2696" s="24" t="str">
        <v>비교 반영</v>
      </c>
      <c r="C2696" s="24" t="str">
        <v>가평군</v>
      </c>
      <c r="D2696" s="24" t="str">
        <v>공장창고</v>
      </c>
      <c r="E2696" s="26">
        <v>1</v>
      </c>
      <c r="F2696" s="26">
        <v>1</v>
      </c>
      <c r="G2696" s="26">
        <v>0</v>
      </c>
      <c r="H2696" s="26">
        <v>0</v>
      </c>
      <c r="I2696" s="26">
        <f>G2696+H2696</f>
        <v>0</v>
      </c>
      <c r="J2696" s="26">
        <f>SUM(F2696:H2696)</f>
        <v>1</v>
      </c>
      <c r="K2696" s="26">
        <f>E2696-J2696</f>
        <v>0</v>
      </c>
      <c r="L2696" s="27">
        <v>160000000</v>
      </c>
      <c r="M2696" s="45">
        <v>21</v>
      </c>
      <c r="N2696" s="27">
        <v>160000000</v>
      </c>
      <c r="O2696" s="27">
        <v>25186933</v>
      </c>
      <c r="P2696" s="37">
        <f>IF(I2696=0,0,H2696/I2696)</f>
        <v>0</v>
      </c>
    </row>
    <row r="2697">
      <c r="A2697" s="24" t="str">
        <v>2026-01</v>
      </c>
      <c r="B2697" s="24" t="str">
        <v>비교 반영</v>
      </c>
      <c r="C2697" s="24" t="str">
        <v>가평군</v>
      </c>
      <c r="D2697" s="24" t="str">
        <v>다가구 매매</v>
      </c>
      <c r="E2697" s="26">
        <v>19</v>
      </c>
      <c r="F2697" s="26">
        <v>19</v>
      </c>
      <c r="G2697" s="26">
        <v>0</v>
      </c>
      <c r="H2697" s="26">
        <v>0</v>
      </c>
      <c r="I2697" s="26">
        <f>G2697+H2697</f>
        <v>0</v>
      </c>
      <c r="J2697" s="26">
        <f>SUM(F2697:H2697)</f>
        <v>19</v>
      </c>
      <c r="K2697" s="26">
        <f>E2697-J2697</f>
        <v>0</v>
      </c>
      <c r="L2697" s="27">
        <v>4931600000</v>
      </c>
      <c r="M2697" s="45">
        <v>2529.23</v>
      </c>
      <c r="N2697" s="27">
        <v>259557895</v>
      </c>
      <c r="O2697" s="27">
        <v>6445760</v>
      </c>
      <c r="P2697" s="37">
        <f>IF(I2697=0,0,H2697/I2697)</f>
        <v>0</v>
      </c>
    </row>
    <row r="2698">
      <c r="A2698" s="24" t="str">
        <v>2026-01</v>
      </c>
      <c r="B2698" s="24" t="str">
        <v>비교 반영</v>
      </c>
      <c r="C2698" s="24" t="str">
        <v>가평군</v>
      </c>
      <c r="D2698" s="24" t="str">
        <v>다가구 전월세</v>
      </c>
      <c r="E2698" s="26">
        <v>34</v>
      </c>
      <c r="F2698" s="26">
        <v>0</v>
      </c>
      <c r="G2698" s="26">
        <v>5</v>
      </c>
      <c r="H2698" s="26">
        <v>29</v>
      </c>
      <c r="I2698" s="26">
        <f>G2698+H2698</f>
        <v>34</v>
      </c>
      <c r="J2698" s="26">
        <f>SUM(F2698:H2698)</f>
        <v>34</v>
      </c>
      <c r="K2698" s="26">
        <f>E2698-J2698</f>
        <v>0</v>
      </c>
      <c r="L2698" s="27">
        <v>667500000</v>
      </c>
      <c r="M2698" s="45">
        <v>2193.57</v>
      </c>
      <c r="N2698" s="27">
        <v>19632353</v>
      </c>
      <c r="O2698" s="27">
        <v>1005945</v>
      </c>
      <c r="P2698" s="37">
        <f>IF(I2698=0,0,H2698/I2698)</f>
        <v>0.8529411764705882</v>
      </c>
    </row>
    <row r="2699">
      <c r="A2699" s="24" t="str">
        <v>2026-01</v>
      </c>
      <c r="B2699" s="24" t="str">
        <v>비교 반영</v>
      </c>
      <c r="C2699" s="24" t="str">
        <v>가평군</v>
      </c>
      <c r="D2699" s="24" t="str">
        <v>다세대 매매</v>
      </c>
      <c r="E2699" s="26">
        <v>21</v>
      </c>
      <c r="F2699" s="26">
        <v>21</v>
      </c>
      <c r="G2699" s="26">
        <v>0</v>
      </c>
      <c r="H2699" s="26">
        <v>0</v>
      </c>
      <c r="I2699" s="26">
        <f>G2699+H2699</f>
        <v>0</v>
      </c>
      <c r="J2699" s="26">
        <f>SUM(F2699:H2699)</f>
        <v>21</v>
      </c>
      <c r="K2699" s="26">
        <f>E2699-J2699</f>
        <v>0</v>
      </c>
      <c r="L2699" s="27">
        <v>1891500000</v>
      </c>
      <c r="M2699" s="45">
        <v>1155.44</v>
      </c>
      <c r="N2699" s="27">
        <v>90071429</v>
      </c>
      <c r="O2699" s="27">
        <v>5411698</v>
      </c>
      <c r="P2699" s="37">
        <f>IF(I2699=0,0,H2699/I2699)</f>
        <v>0</v>
      </c>
    </row>
    <row r="2700">
      <c r="A2700" s="24" t="str">
        <v>2026-01</v>
      </c>
      <c r="B2700" s="24" t="str">
        <v>비교 반영</v>
      </c>
      <c r="C2700" s="24" t="str">
        <v>가평군</v>
      </c>
      <c r="D2700" s="24" t="str">
        <v>다세대 전월세</v>
      </c>
      <c r="E2700" s="26">
        <v>52</v>
      </c>
      <c r="F2700" s="26">
        <v>0</v>
      </c>
      <c r="G2700" s="26">
        <v>9</v>
      </c>
      <c r="H2700" s="26">
        <v>43</v>
      </c>
      <c r="I2700" s="26">
        <f>G2700+H2700</f>
        <v>52</v>
      </c>
      <c r="J2700" s="26">
        <f>SUM(F2700:H2700)</f>
        <v>52</v>
      </c>
      <c r="K2700" s="26">
        <f>E2700-J2700</f>
        <v>0</v>
      </c>
      <c r="L2700" s="27">
        <v>1325700000</v>
      </c>
      <c r="M2700" s="45">
        <v>2692.962</v>
      </c>
      <c r="N2700" s="27">
        <v>25494231</v>
      </c>
      <c r="O2700" s="27">
        <v>1627382</v>
      </c>
      <c r="P2700" s="37">
        <f>IF(I2700=0,0,H2700/I2700)</f>
        <v>0.8269230769230769</v>
      </c>
    </row>
    <row r="2701">
      <c r="A2701" s="24" t="str">
        <v>2026-01</v>
      </c>
      <c r="B2701" s="24" t="str">
        <v>비교 반영</v>
      </c>
      <c r="C2701" s="24" t="str">
        <v>가평군</v>
      </c>
      <c r="D2701" s="24" t="str">
        <v>분양권</v>
      </c>
      <c r="E2701" s="26">
        <v>5</v>
      </c>
      <c r="F2701" s="26">
        <v>5</v>
      </c>
      <c r="G2701" s="26">
        <v>0</v>
      </c>
      <c r="H2701" s="26">
        <v>0</v>
      </c>
      <c r="I2701" s="26">
        <f>G2701+H2701</f>
        <v>0</v>
      </c>
      <c r="J2701" s="26">
        <f>SUM(F2701:H2701)</f>
        <v>5</v>
      </c>
      <c r="K2701" s="26">
        <f>E2701-J2701</f>
        <v>0</v>
      </c>
      <c r="L2701" s="27">
        <v>2177410000</v>
      </c>
      <c r="M2701" s="45">
        <v>424.575</v>
      </c>
      <c r="N2701" s="27">
        <v>435482000</v>
      </c>
      <c r="O2701" s="27">
        <v>16953540</v>
      </c>
      <c r="P2701" s="37">
        <f>IF(I2701=0,0,H2701/I2701)</f>
        <v>0</v>
      </c>
    </row>
    <row r="2702">
      <c r="A2702" s="24" t="str">
        <v>2026-01</v>
      </c>
      <c r="B2702" s="24" t="str">
        <v>비교 반영</v>
      </c>
      <c r="C2702" s="24" t="str">
        <v>가평군</v>
      </c>
      <c r="D2702" s="24" t="str">
        <v>상가</v>
      </c>
      <c r="E2702" s="26">
        <v>17</v>
      </c>
      <c r="F2702" s="26">
        <v>17</v>
      </c>
      <c r="G2702" s="26">
        <v>0</v>
      </c>
      <c r="H2702" s="26">
        <v>0</v>
      </c>
      <c r="I2702" s="26">
        <f>G2702+H2702</f>
        <v>0</v>
      </c>
      <c r="J2702" s="26">
        <f>SUM(F2702:H2702)</f>
        <v>17</v>
      </c>
      <c r="K2702" s="26">
        <f>E2702-J2702</f>
        <v>0</v>
      </c>
      <c r="L2702" s="27">
        <v>3678480000</v>
      </c>
      <c r="M2702" s="45">
        <v>2120.76</v>
      </c>
      <c r="N2702" s="27">
        <v>216381176</v>
      </c>
      <c r="O2702" s="27">
        <v>5733918</v>
      </c>
      <c r="P2702" s="37">
        <f>IF(I2702=0,0,H2702/I2702)</f>
        <v>0</v>
      </c>
    </row>
    <row r="2703">
      <c r="A2703" s="24" t="str">
        <v>2026-01</v>
      </c>
      <c r="B2703" s="24" t="str">
        <v>비교 반영</v>
      </c>
      <c r="C2703" s="24" t="str">
        <v>가평군</v>
      </c>
      <c r="D2703" s="24" t="str">
        <v>아파트 매매</v>
      </c>
      <c r="E2703" s="26">
        <v>32</v>
      </c>
      <c r="F2703" s="26">
        <v>32</v>
      </c>
      <c r="G2703" s="26">
        <v>0</v>
      </c>
      <c r="H2703" s="26">
        <v>0</v>
      </c>
      <c r="I2703" s="26">
        <f>G2703+H2703</f>
        <v>0</v>
      </c>
      <c r="J2703" s="26">
        <f>SUM(F2703:H2703)</f>
        <v>32</v>
      </c>
      <c r="K2703" s="26">
        <f>E2703-J2703</f>
        <v>0</v>
      </c>
      <c r="L2703" s="27">
        <v>7676420000</v>
      </c>
      <c r="M2703" s="45">
        <v>2484.106</v>
      </c>
      <c r="N2703" s="27">
        <v>239888125</v>
      </c>
      <c r="O2703" s="27">
        <v>10215585</v>
      </c>
      <c r="P2703" s="37">
        <f>IF(I2703=0,0,H2703/I2703)</f>
        <v>0</v>
      </c>
    </row>
    <row r="2704">
      <c r="A2704" s="24" t="str">
        <v>2026-01</v>
      </c>
      <c r="B2704" s="24" t="str">
        <v>비교 반영</v>
      </c>
      <c r="C2704" s="24" t="str">
        <v>가평군</v>
      </c>
      <c r="D2704" s="24" t="str">
        <v>아파트 전월세</v>
      </c>
      <c r="E2704" s="26">
        <v>51</v>
      </c>
      <c r="F2704" s="26">
        <v>0</v>
      </c>
      <c r="G2704" s="26">
        <v>25</v>
      </c>
      <c r="H2704" s="26">
        <v>26</v>
      </c>
      <c r="I2704" s="26">
        <f>G2704+H2704</f>
        <v>51</v>
      </c>
      <c r="J2704" s="26">
        <f>SUM(F2704:H2704)</f>
        <v>51</v>
      </c>
      <c r="K2704" s="26">
        <f>E2704-J2704</f>
        <v>0</v>
      </c>
      <c r="L2704" s="27">
        <v>6316950000</v>
      </c>
      <c r="M2704" s="45">
        <v>3741.357</v>
      </c>
      <c r="N2704" s="27">
        <v>123861765</v>
      </c>
      <c r="O2704" s="27">
        <v>5581525</v>
      </c>
      <c r="P2704" s="37">
        <f>IF(I2704=0,0,H2704/I2704)</f>
        <v>0.5098039215686274</v>
      </c>
    </row>
    <row r="2705">
      <c r="A2705" s="24" t="str">
        <v>2026-01</v>
      </c>
      <c r="B2705" s="24" t="str">
        <v>비교 반영</v>
      </c>
      <c r="C2705" s="24" t="str">
        <v>가평군</v>
      </c>
      <c r="D2705" s="24" t="str">
        <v>오피스텔 전월세</v>
      </c>
      <c r="E2705" s="26">
        <v>1</v>
      </c>
      <c r="F2705" s="26">
        <v>0</v>
      </c>
      <c r="G2705" s="26">
        <v>0</v>
      </c>
      <c r="H2705" s="26">
        <v>1</v>
      </c>
      <c r="I2705" s="26">
        <f>G2705+H2705</f>
        <v>1</v>
      </c>
      <c r="J2705" s="26">
        <f>SUM(F2705:H2705)</f>
        <v>1</v>
      </c>
      <c r="K2705" s="26">
        <f>E2705-J2705</f>
        <v>0</v>
      </c>
      <c r="L2705" s="27">
        <v>20000000</v>
      </c>
      <c r="M2705" s="45">
        <v>59.54</v>
      </c>
      <c r="N2705" s="27">
        <v>20000000</v>
      </c>
      <c r="O2705" s="27">
        <v>1110442</v>
      </c>
      <c r="P2705" s="37">
        <f>IF(I2705=0,0,H2705/I2705)</f>
        <v>1</v>
      </c>
    </row>
    <row r="2706">
      <c r="A2706" s="24" t="str">
        <v>2026-01</v>
      </c>
      <c r="B2706" s="24" t="str">
        <v>비교 반영</v>
      </c>
      <c r="C2706" s="24" t="str">
        <v>가평군</v>
      </c>
      <c r="D2706" s="24" t="str">
        <v>토지</v>
      </c>
      <c r="E2706" s="26">
        <v>153</v>
      </c>
      <c r="F2706" s="26">
        <v>153</v>
      </c>
      <c r="G2706" s="26">
        <v>0</v>
      </c>
      <c r="H2706" s="26">
        <v>0</v>
      </c>
      <c r="I2706" s="26">
        <f>G2706+H2706</f>
        <v>0</v>
      </c>
      <c r="J2706" s="26">
        <f>SUM(F2706:H2706)</f>
        <v>153</v>
      </c>
      <c r="K2706" s="26">
        <f>E2706-J2706</f>
        <v>0</v>
      </c>
      <c r="L2706" s="27">
        <v>5704870000</v>
      </c>
      <c r="M2706" s="45">
        <v>83593.55</v>
      </c>
      <c r="N2706" s="27">
        <v>37286732</v>
      </c>
      <c r="O2706" s="27">
        <v>225604</v>
      </c>
      <c r="P2706" s="37">
        <f>IF(I2706=0,0,H2706/I2706)</f>
        <v>0</v>
      </c>
    </row>
    <row r="2707">
      <c r="A2707" s="24" t="str">
        <v>2026-01</v>
      </c>
      <c r="B2707" s="24" t="str">
        <v>비교 반영</v>
      </c>
      <c r="C2707" s="24" t="str">
        <v>고양시 덕양구</v>
      </c>
      <c r="D2707" s="24" t="str">
        <v>공장창고</v>
      </c>
      <c r="E2707" s="26">
        <v>1</v>
      </c>
      <c r="F2707" s="26">
        <v>1</v>
      </c>
      <c r="G2707" s="26">
        <v>0</v>
      </c>
      <c r="H2707" s="26">
        <v>0</v>
      </c>
      <c r="I2707" s="26">
        <f>G2707+H2707</f>
        <v>0</v>
      </c>
      <c r="J2707" s="26">
        <f>SUM(F2707:H2707)</f>
        <v>1</v>
      </c>
      <c r="K2707" s="26">
        <f>E2707-J2707</f>
        <v>0</v>
      </c>
      <c r="L2707" s="27">
        <v>501660000</v>
      </c>
      <c r="M2707" s="45">
        <v>66.08</v>
      </c>
      <c r="N2707" s="27">
        <v>501660000</v>
      </c>
      <c r="O2707" s="27">
        <v>25096551</v>
      </c>
      <c r="P2707" s="37">
        <f>IF(I2707=0,0,H2707/I2707)</f>
        <v>0</v>
      </c>
    </row>
    <row r="2708">
      <c r="A2708" s="24" t="str">
        <v>2026-01</v>
      </c>
      <c r="B2708" s="24" t="str">
        <v>비교 반영</v>
      </c>
      <c r="C2708" s="24" t="str">
        <v>고양시 덕양구</v>
      </c>
      <c r="D2708" s="24" t="str">
        <v>다가구 매매</v>
      </c>
      <c r="E2708" s="26">
        <v>7</v>
      </c>
      <c r="F2708" s="26">
        <v>7</v>
      </c>
      <c r="G2708" s="26">
        <v>0</v>
      </c>
      <c r="H2708" s="26">
        <v>0</v>
      </c>
      <c r="I2708" s="26">
        <f>G2708+H2708</f>
        <v>0</v>
      </c>
      <c r="J2708" s="26">
        <f>SUM(F2708:H2708)</f>
        <v>7</v>
      </c>
      <c r="K2708" s="26">
        <f>E2708-J2708</f>
        <v>0</v>
      </c>
      <c r="L2708" s="27">
        <v>5095000000</v>
      </c>
      <c r="M2708" s="45">
        <v>1765.28</v>
      </c>
      <c r="N2708" s="27">
        <v>727857143</v>
      </c>
      <c r="O2708" s="27">
        <v>9541248</v>
      </c>
      <c r="P2708" s="37">
        <f>IF(I2708=0,0,H2708/I2708)</f>
        <v>0</v>
      </c>
    </row>
    <row r="2709">
      <c r="A2709" s="24" t="str">
        <v>2026-01</v>
      </c>
      <c r="B2709" s="24" t="str">
        <v>비교 반영</v>
      </c>
      <c r="C2709" s="24" t="str">
        <v>고양시 덕양구</v>
      </c>
      <c r="D2709" s="24" t="str">
        <v>다가구 전월세</v>
      </c>
      <c r="E2709" s="26">
        <v>452</v>
      </c>
      <c r="F2709" s="26">
        <v>0</v>
      </c>
      <c r="G2709" s="26">
        <v>106</v>
      </c>
      <c r="H2709" s="26">
        <v>346</v>
      </c>
      <c r="I2709" s="26">
        <f>G2709+H2709</f>
        <v>452</v>
      </c>
      <c r="J2709" s="26">
        <f>SUM(F2709:H2709)</f>
        <v>452</v>
      </c>
      <c r="K2709" s="26">
        <f>E2709-J2709</f>
        <v>0</v>
      </c>
      <c r="L2709" s="27">
        <v>28380480000</v>
      </c>
      <c r="M2709" s="45">
        <v>20477.787</v>
      </c>
      <c r="N2709" s="27">
        <v>62788673</v>
      </c>
      <c r="O2709" s="27">
        <v>4581538</v>
      </c>
      <c r="P2709" s="37">
        <f>IF(I2709=0,0,H2709/I2709)</f>
        <v>0.7654867256637168</v>
      </c>
    </row>
    <row r="2710">
      <c r="A2710" s="24" t="str">
        <v>2026-01</v>
      </c>
      <c r="B2710" s="24" t="str">
        <v>비교 반영</v>
      </c>
      <c r="C2710" s="24" t="str">
        <v>고양시 덕양구</v>
      </c>
      <c r="D2710" s="24" t="str">
        <v>다세대 매매</v>
      </c>
      <c r="E2710" s="26">
        <v>85</v>
      </c>
      <c r="F2710" s="26">
        <v>85</v>
      </c>
      <c r="G2710" s="26">
        <v>0</v>
      </c>
      <c r="H2710" s="26">
        <v>0</v>
      </c>
      <c r="I2710" s="26">
        <f>G2710+H2710</f>
        <v>0</v>
      </c>
      <c r="J2710" s="26">
        <f>SUM(F2710:H2710)</f>
        <v>85</v>
      </c>
      <c r="K2710" s="26">
        <f>E2710-J2710</f>
        <v>0</v>
      </c>
      <c r="L2710" s="27">
        <v>21675840000</v>
      </c>
      <c r="M2710" s="45">
        <v>4522.398</v>
      </c>
      <c r="N2710" s="27">
        <v>255009882</v>
      </c>
      <c r="O2710" s="27">
        <v>15844618</v>
      </c>
      <c r="P2710" s="37">
        <f>IF(I2710=0,0,H2710/I2710)</f>
        <v>0</v>
      </c>
    </row>
    <row r="2711">
      <c r="A2711" s="24" t="str">
        <v>2026-01</v>
      </c>
      <c r="B2711" s="24" t="str">
        <v>비교 반영</v>
      </c>
      <c r="C2711" s="24" t="str">
        <v>고양시 덕양구</v>
      </c>
      <c r="D2711" s="24" t="str">
        <v>다세대 전월세</v>
      </c>
      <c r="E2711" s="26">
        <v>182</v>
      </c>
      <c r="F2711" s="26">
        <v>0</v>
      </c>
      <c r="G2711" s="26">
        <v>75</v>
      </c>
      <c r="H2711" s="26">
        <v>107</v>
      </c>
      <c r="I2711" s="26">
        <f>G2711+H2711</f>
        <v>182</v>
      </c>
      <c r="J2711" s="26">
        <f>SUM(F2711:H2711)</f>
        <v>182</v>
      </c>
      <c r="K2711" s="26">
        <f>E2711-J2711</f>
        <v>0</v>
      </c>
      <c r="L2711" s="27">
        <v>22442630000</v>
      </c>
      <c r="M2711" s="45">
        <v>9108.896</v>
      </c>
      <c r="N2711" s="27">
        <v>123311154</v>
      </c>
      <c r="O2711" s="27">
        <v>8144841</v>
      </c>
      <c r="P2711" s="37">
        <f>IF(I2711=0,0,H2711/I2711)</f>
        <v>0.5879120879120879</v>
      </c>
    </row>
    <row r="2712">
      <c r="A2712" s="24" t="str">
        <v>2026-01</v>
      </c>
      <c r="B2712" s="24" t="str">
        <v>비교 반영</v>
      </c>
      <c r="C2712" s="24" t="str">
        <v>고양시 덕양구</v>
      </c>
      <c r="D2712" s="24" t="str">
        <v>분양권</v>
      </c>
      <c r="E2712" s="26">
        <v>4</v>
      </c>
      <c r="F2712" s="26">
        <v>4</v>
      </c>
      <c r="G2712" s="26">
        <v>0</v>
      </c>
      <c r="H2712" s="26">
        <v>0</v>
      </c>
      <c r="I2712" s="26">
        <f>G2712+H2712</f>
        <v>0</v>
      </c>
      <c r="J2712" s="26">
        <f>SUM(F2712:H2712)</f>
        <v>4</v>
      </c>
      <c r="K2712" s="26">
        <f>E2712-J2712</f>
        <v>0</v>
      </c>
      <c r="L2712" s="27">
        <v>2635630000</v>
      </c>
      <c r="M2712" s="45">
        <v>279.946</v>
      </c>
      <c r="N2712" s="27">
        <v>658907500</v>
      </c>
      <c r="O2712" s="27">
        <v>31123238</v>
      </c>
      <c r="P2712" s="37">
        <f>IF(I2712=0,0,H2712/I2712)</f>
        <v>0</v>
      </c>
    </row>
    <row r="2713">
      <c r="A2713" s="24" t="str">
        <v>2026-01</v>
      </c>
      <c r="B2713" s="24" t="str">
        <v>비교 반영</v>
      </c>
      <c r="C2713" s="24" t="str">
        <v>고양시 덕양구</v>
      </c>
      <c r="D2713" s="24" t="str">
        <v>상가</v>
      </c>
      <c r="E2713" s="26">
        <v>27</v>
      </c>
      <c r="F2713" s="26">
        <v>27</v>
      </c>
      <c r="G2713" s="26">
        <v>0</v>
      </c>
      <c r="H2713" s="26">
        <v>0</v>
      </c>
      <c r="I2713" s="26">
        <f>G2713+H2713</f>
        <v>0</v>
      </c>
      <c r="J2713" s="26">
        <f>SUM(F2713:H2713)</f>
        <v>27</v>
      </c>
      <c r="K2713" s="26">
        <f>E2713-J2713</f>
        <v>0</v>
      </c>
      <c r="L2713" s="27">
        <v>11614510000</v>
      </c>
      <c r="M2713" s="45">
        <v>3389.94</v>
      </c>
      <c r="N2713" s="27">
        <v>430167037</v>
      </c>
      <c r="O2713" s="27">
        <v>11326181</v>
      </c>
      <c r="P2713" s="37">
        <f>IF(I2713=0,0,H2713/I2713)</f>
        <v>0</v>
      </c>
    </row>
    <row r="2714">
      <c r="A2714" s="24" t="str">
        <v>2026-01</v>
      </c>
      <c r="B2714" s="24" t="str">
        <v>비교 반영</v>
      </c>
      <c r="C2714" s="24" t="str">
        <v>고양시 덕양구</v>
      </c>
      <c r="D2714" s="24" t="str">
        <v>아파트 매매</v>
      </c>
      <c r="E2714" s="26">
        <v>428</v>
      </c>
      <c r="F2714" s="26">
        <v>428</v>
      </c>
      <c r="G2714" s="26">
        <v>0</v>
      </c>
      <c r="H2714" s="26">
        <v>0</v>
      </c>
      <c r="I2714" s="26">
        <f>G2714+H2714</f>
        <v>0</v>
      </c>
      <c r="J2714" s="26">
        <f>SUM(F2714:H2714)</f>
        <v>428</v>
      </c>
      <c r="K2714" s="26">
        <f>E2714-J2714</f>
        <v>0</v>
      </c>
      <c r="L2714" s="27">
        <v>234406150000</v>
      </c>
      <c r="M2714" s="45">
        <v>31422.807</v>
      </c>
      <c r="N2714" s="27">
        <v>547677921</v>
      </c>
      <c r="O2714" s="27">
        <v>24660315</v>
      </c>
      <c r="P2714" s="37">
        <f>IF(I2714=0,0,H2714/I2714)</f>
        <v>0</v>
      </c>
    </row>
    <row r="2715">
      <c r="A2715" s="24" t="str">
        <v>2026-01</v>
      </c>
      <c r="B2715" s="24" t="str">
        <v>비교 반영</v>
      </c>
      <c r="C2715" s="24" t="str">
        <v>고양시 덕양구</v>
      </c>
      <c r="D2715" s="24" t="str">
        <v>아파트 전월세</v>
      </c>
      <c r="E2715" s="26">
        <v>1180</v>
      </c>
      <c r="F2715" s="26">
        <v>0</v>
      </c>
      <c r="G2715" s="26">
        <v>532</v>
      </c>
      <c r="H2715" s="26">
        <v>648</v>
      </c>
      <c r="I2715" s="26">
        <f>G2715+H2715</f>
        <v>1180</v>
      </c>
      <c r="J2715" s="26">
        <f>SUM(F2715:H2715)</f>
        <v>1180</v>
      </c>
      <c r="K2715" s="26">
        <f>E2715-J2715</f>
        <v>0</v>
      </c>
      <c r="L2715" s="27">
        <v>285221350000</v>
      </c>
      <c r="M2715" s="45">
        <v>81003.645</v>
      </c>
      <c r="N2715" s="27">
        <v>241713008</v>
      </c>
      <c r="O2715" s="27">
        <v>11639976</v>
      </c>
      <c r="P2715" s="37">
        <f>IF(I2715=0,0,H2715/I2715)</f>
        <v>0.5491525423728814</v>
      </c>
    </row>
    <row r="2716">
      <c r="A2716" s="24" t="str">
        <v>2026-01</v>
      </c>
      <c r="B2716" s="24" t="str">
        <v>비교 반영</v>
      </c>
      <c r="C2716" s="24" t="str">
        <v>고양시 덕양구</v>
      </c>
      <c r="D2716" s="24" t="str">
        <v>오피스텔 매매</v>
      </c>
      <c r="E2716" s="26">
        <v>50</v>
      </c>
      <c r="F2716" s="26">
        <v>50</v>
      </c>
      <c r="G2716" s="26">
        <v>0</v>
      </c>
      <c r="H2716" s="26">
        <v>0</v>
      </c>
      <c r="I2716" s="26">
        <f>G2716+H2716</f>
        <v>0</v>
      </c>
      <c r="J2716" s="26">
        <f>SUM(F2716:H2716)</f>
        <v>50</v>
      </c>
      <c r="K2716" s="26">
        <f>E2716-J2716</f>
        <v>0</v>
      </c>
      <c r="L2716" s="27">
        <v>16569430000</v>
      </c>
      <c r="M2716" s="45">
        <v>2599.959</v>
      </c>
      <c r="N2716" s="27">
        <v>331388600</v>
      </c>
      <c r="O2716" s="27">
        <v>21067630</v>
      </c>
      <c r="P2716" s="37">
        <f>IF(I2716=0,0,H2716/I2716)</f>
        <v>0</v>
      </c>
    </row>
    <row r="2717">
      <c r="A2717" s="24" t="str">
        <v>2026-01</v>
      </c>
      <c r="B2717" s="24" t="str">
        <v>비교 반영</v>
      </c>
      <c r="C2717" s="24" t="str">
        <v>고양시 덕양구</v>
      </c>
      <c r="D2717" s="24" t="str">
        <v>오피스텔 전월세</v>
      </c>
      <c r="E2717" s="26">
        <v>546</v>
      </c>
      <c r="F2717" s="26">
        <v>0</v>
      </c>
      <c r="G2717" s="26">
        <v>156</v>
      </c>
      <c r="H2717" s="26">
        <v>390</v>
      </c>
      <c r="I2717" s="26">
        <f>G2717+H2717</f>
        <v>546</v>
      </c>
      <c r="J2717" s="26">
        <f>SUM(F2717:H2717)</f>
        <v>546</v>
      </c>
      <c r="K2717" s="26">
        <f>E2717-J2717</f>
        <v>0</v>
      </c>
      <c r="L2717" s="27">
        <v>78052630000</v>
      </c>
      <c r="M2717" s="45">
        <v>22523.83</v>
      </c>
      <c r="N2717" s="27">
        <v>142953535</v>
      </c>
      <c r="O2717" s="27">
        <v>11455654</v>
      </c>
      <c r="P2717" s="37">
        <f>IF(I2717=0,0,H2717/I2717)</f>
        <v>0.7142857142857143</v>
      </c>
    </row>
    <row r="2718">
      <c r="A2718" s="24" t="str">
        <v>2026-01</v>
      </c>
      <c r="B2718" s="24" t="str">
        <v>비교 반영</v>
      </c>
      <c r="C2718" s="24" t="str">
        <v>고양시 덕양구</v>
      </c>
      <c r="D2718" s="24" t="str">
        <v>토지</v>
      </c>
      <c r="E2718" s="26">
        <v>65</v>
      </c>
      <c r="F2718" s="26">
        <v>65</v>
      </c>
      <c r="G2718" s="26">
        <v>0</v>
      </c>
      <c r="H2718" s="26">
        <v>0</v>
      </c>
      <c r="I2718" s="26">
        <f>G2718+H2718</f>
        <v>0</v>
      </c>
      <c r="J2718" s="26">
        <f>SUM(F2718:H2718)</f>
        <v>65</v>
      </c>
      <c r="K2718" s="26">
        <f>E2718-J2718</f>
        <v>0</v>
      </c>
      <c r="L2718" s="27">
        <v>21878990000</v>
      </c>
      <c r="M2718" s="45">
        <v>79054.54</v>
      </c>
      <c r="N2718" s="27">
        <v>336599846</v>
      </c>
      <c r="O2718" s="27">
        <v>914903</v>
      </c>
      <c r="P2718" s="37">
        <f>IF(I2718=0,0,H2718/I2718)</f>
        <v>0</v>
      </c>
    </row>
    <row r="2719">
      <c r="A2719" s="24" t="str">
        <v>2026-01</v>
      </c>
      <c r="B2719" s="24" t="str">
        <v>비교 반영</v>
      </c>
      <c r="C2719" s="24" t="str">
        <v>고양시 일산동구</v>
      </c>
      <c r="D2719" s="24" t="str">
        <v>공장창고</v>
      </c>
      <c r="E2719" s="26">
        <v>2</v>
      </c>
      <c r="F2719" s="26">
        <v>2</v>
      </c>
      <c r="G2719" s="26">
        <v>0</v>
      </c>
      <c r="H2719" s="26">
        <v>0</v>
      </c>
      <c r="I2719" s="26">
        <f>G2719+H2719</f>
        <v>0</v>
      </c>
      <c r="J2719" s="26">
        <f>SUM(F2719:H2719)</f>
        <v>2</v>
      </c>
      <c r="K2719" s="26">
        <f>E2719-J2719</f>
        <v>0</v>
      </c>
      <c r="L2719" s="27">
        <v>1545000000</v>
      </c>
      <c r="M2719" s="45">
        <v>523.32</v>
      </c>
      <c r="N2719" s="27">
        <v>772500000</v>
      </c>
      <c r="O2719" s="27">
        <v>9759684</v>
      </c>
      <c r="P2719" s="37">
        <f>IF(I2719=0,0,H2719/I2719)</f>
        <v>0</v>
      </c>
    </row>
    <row r="2720">
      <c r="A2720" s="24" t="str">
        <v>2026-01</v>
      </c>
      <c r="B2720" s="24" t="str">
        <v>비교 반영</v>
      </c>
      <c r="C2720" s="24" t="str">
        <v>고양시 일산동구</v>
      </c>
      <c r="D2720" s="24" t="str">
        <v>다가구 매매</v>
      </c>
      <c r="E2720" s="26">
        <v>6</v>
      </c>
      <c r="F2720" s="26">
        <v>6</v>
      </c>
      <c r="G2720" s="26">
        <v>0</v>
      </c>
      <c r="H2720" s="26">
        <v>0</v>
      </c>
      <c r="I2720" s="26">
        <f>G2720+H2720</f>
        <v>0</v>
      </c>
      <c r="J2720" s="26">
        <f>SUM(F2720:H2720)</f>
        <v>6</v>
      </c>
      <c r="K2720" s="26">
        <f>E2720-J2720</f>
        <v>0</v>
      </c>
      <c r="L2720" s="27">
        <v>5908620000</v>
      </c>
      <c r="M2720" s="45">
        <v>1837.23</v>
      </c>
      <c r="N2720" s="27">
        <v>984770000</v>
      </c>
      <c r="O2720" s="27">
        <v>10631563</v>
      </c>
      <c r="P2720" s="37">
        <f>IF(I2720=0,0,H2720/I2720)</f>
        <v>0</v>
      </c>
    </row>
    <row r="2721">
      <c r="A2721" s="24" t="str">
        <v>2026-01</v>
      </c>
      <c r="B2721" s="24" t="str">
        <v>비교 반영</v>
      </c>
      <c r="C2721" s="24" t="str">
        <v>고양시 일산동구</v>
      </c>
      <c r="D2721" s="24" t="str">
        <v>다가구 전월세</v>
      </c>
      <c r="E2721" s="26">
        <v>233</v>
      </c>
      <c r="F2721" s="26">
        <v>0</v>
      </c>
      <c r="G2721" s="26">
        <v>28</v>
      </c>
      <c r="H2721" s="26">
        <v>205</v>
      </c>
      <c r="I2721" s="26">
        <f>G2721+H2721</f>
        <v>233</v>
      </c>
      <c r="J2721" s="26">
        <f>SUM(F2721:H2721)</f>
        <v>233</v>
      </c>
      <c r="K2721" s="26">
        <f>E2721-J2721</f>
        <v>0</v>
      </c>
      <c r="L2721" s="27">
        <v>7461000000</v>
      </c>
      <c r="M2721" s="45">
        <v>11104.795</v>
      </c>
      <c r="N2721" s="27">
        <v>32021459</v>
      </c>
      <c r="O2721" s="27">
        <v>2221064</v>
      </c>
      <c r="P2721" s="37">
        <f>IF(I2721=0,0,H2721/I2721)</f>
        <v>0.8798283261802575</v>
      </c>
    </row>
    <row r="2722">
      <c r="A2722" s="24" t="str">
        <v>2026-01</v>
      </c>
      <c r="B2722" s="24" t="str">
        <v>비교 반영</v>
      </c>
      <c r="C2722" s="24" t="str">
        <v>고양시 일산동구</v>
      </c>
      <c r="D2722" s="24" t="str">
        <v>다세대 매매</v>
      </c>
      <c r="E2722" s="26">
        <v>24</v>
      </c>
      <c r="F2722" s="26">
        <v>24</v>
      </c>
      <c r="G2722" s="26">
        <v>0</v>
      </c>
      <c r="H2722" s="26">
        <v>0</v>
      </c>
      <c r="I2722" s="26">
        <f>G2722+H2722</f>
        <v>0</v>
      </c>
      <c r="J2722" s="26">
        <f>SUM(F2722:H2722)</f>
        <v>24</v>
      </c>
      <c r="K2722" s="26">
        <f>E2722-J2722</f>
        <v>0</v>
      </c>
      <c r="L2722" s="27">
        <v>6857010000</v>
      </c>
      <c r="M2722" s="45">
        <v>1533.256</v>
      </c>
      <c r="N2722" s="27">
        <v>285708750</v>
      </c>
      <c r="O2722" s="27">
        <v>14784094</v>
      </c>
      <c r="P2722" s="37">
        <f>IF(I2722=0,0,H2722/I2722)</f>
        <v>0</v>
      </c>
    </row>
    <row r="2723">
      <c r="A2723" s="24" t="str">
        <v>2026-01</v>
      </c>
      <c r="B2723" s="24" t="str">
        <v>비교 반영</v>
      </c>
      <c r="C2723" s="24" t="str">
        <v>고양시 일산동구</v>
      </c>
      <c r="D2723" s="24" t="str">
        <v>다세대 전월세</v>
      </c>
      <c r="E2723" s="26">
        <v>69</v>
      </c>
      <c r="F2723" s="26">
        <v>0</v>
      </c>
      <c r="G2723" s="26">
        <v>35</v>
      </c>
      <c r="H2723" s="26">
        <v>34</v>
      </c>
      <c r="I2723" s="26">
        <f>G2723+H2723</f>
        <v>69</v>
      </c>
      <c r="J2723" s="26">
        <f>SUM(F2723:H2723)</f>
        <v>69</v>
      </c>
      <c r="K2723" s="26">
        <f>E2723-J2723</f>
        <v>0</v>
      </c>
      <c r="L2723" s="27">
        <v>11235500000</v>
      </c>
      <c r="M2723" s="45">
        <v>5000.469</v>
      </c>
      <c r="N2723" s="27">
        <v>162833333</v>
      </c>
      <c r="O2723" s="27">
        <v>7427733</v>
      </c>
      <c r="P2723" s="37">
        <f>IF(I2723=0,0,H2723/I2723)</f>
        <v>0.4927536231884058</v>
      </c>
    </row>
    <row r="2724">
      <c r="A2724" s="24" t="str">
        <v>2026-01</v>
      </c>
      <c r="B2724" s="24" t="str">
        <v>비교 반영</v>
      </c>
      <c r="C2724" s="24" t="str">
        <v>고양시 일산동구</v>
      </c>
      <c r="D2724" s="24" t="str">
        <v>분양권</v>
      </c>
      <c r="E2724" s="26">
        <v>2</v>
      </c>
      <c r="F2724" s="26">
        <v>2</v>
      </c>
      <c r="G2724" s="26">
        <v>0</v>
      </c>
      <c r="H2724" s="26">
        <v>0</v>
      </c>
      <c r="I2724" s="26">
        <f>G2724+H2724</f>
        <v>0</v>
      </c>
      <c r="J2724" s="26">
        <f>SUM(F2724:H2724)</f>
        <v>2</v>
      </c>
      <c r="K2724" s="26">
        <f>E2724-J2724</f>
        <v>0</v>
      </c>
      <c r="L2724" s="27">
        <v>1388140000</v>
      </c>
      <c r="M2724" s="45">
        <v>129.953</v>
      </c>
      <c r="N2724" s="27">
        <v>694070000</v>
      </c>
      <c r="O2724" s="27">
        <v>35311939</v>
      </c>
      <c r="P2724" s="37">
        <f>IF(I2724=0,0,H2724/I2724)</f>
        <v>0</v>
      </c>
    </row>
    <row r="2725">
      <c r="A2725" s="24" t="str">
        <v>2026-01</v>
      </c>
      <c r="B2725" s="24" t="str">
        <v>비교 반영</v>
      </c>
      <c r="C2725" s="24" t="str">
        <v>고양시 일산동구</v>
      </c>
      <c r="D2725" s="24" t="str">
        <v>상가</v>
      </c>
      <c r="E2725" s="26">
        <v>38</v>
      </c>
      <c r="F2725" s="26">
        <v>38</v>
      </c>
      <c r="G2725" s="26">
        <v>0</v>
      </c>
      <c r="H2725" s="26">
        <v>0</v>
      </c>
      <c r="I2725" s="26">
        <f>G2725+H2725</f>
        <v>0</v>
      </c>
      <c r="J2725" s="26">
        <f>SUM(F2725:H2725)</f>
        <v>38</v>
      </c>
      <c r="K2725" s="26">
        <f>E2725-J2725</f>
        <v>0</v>
      </c>
      <c r="L2725" s="27">
        <v>17327000000</v>
      </c>
      <c r="M2725" s="45">
        <v>6969.77</v>
      </c>
      <c r="N2725" s="27">
        <v>455973684</v>
      </c>
      <c r="O2725" s="27">
        <v>8218253</v>
      </c>
      <c r="P2725" s="37">
        <f>IF(I2725=0,0,H2725/I2725)</f>
        <v>0</v>
      </c>
    </row>
    <row r="2726">
      <c r="A2726" s="24" t="str">
        <v>2026-01</v>
      </c>
      <c r="B2726" s="24" t="str">
        <v>비교 반영</v>
      </c>
      <c r="C2726" s="24" t="str">
        <v>고양시 일산동구</v>
      </c>
      <c r="D2726" s="24" t="str">
        <v>아파트 매매</v>
      </c>
      <c r="E2726" s="26">
        <v>179</v>
      </c>
      <c r="F2726" s="26">
        <v>179</v>
      </c>
      <c r="G2726" s="26">
        <v>0</v>
      </c>
      <c r="H2726" s="26">
        <v>0</v>
      </c>
      <c r="I2726" s="26">
        <f>G2726+H2726</f>
        <v>0</v>
      </c>
      <c r="J2726" s="26">
        <f>SUM(F2726:H2726)</f>
        <v>179</v>
      </c>
      <c r="K2726" s="26">
        <f>E2726-J2726</f>
        <v>0</v>
      </c>
      <c r="L2726" s="27">
        <v>102787000000</v>
      </c>
      <c r="M2726" s="45">
        <v>15862.27</v>
      </c>
      <c r="N2726" s="27">
        <v>574229050</v>
      </c>
      <c r="O2726" s="27">
        <v>21421380</v>
      </c>
      <c r="P2726" s="37">
        <f>IF(I2726=0,0,H2726/I2726)</f>
        <v>0</v>
      </c>
    </row>
    <row r="2727">
      <c r="A2727" s="24" t="str">
        <v>2026-01</v>
      </c>
      <c r="B2727" s="24" t="str">
        <v>비교 반영</v>
      </c>
      <c r="C2727" s="24" t="str">
        <v>고양시 일산동구</v>
      </c>
      <c r="D2727" s="24" t="str">
        <v>아파트 전월세</v>
      </c>
      <c r="E2727" s="26">
        <v>531</v>
      </c>
      <c r="F2727" s="26">
        <v>0</v>
      </c>
      <c r="G2727" s="26">
        <v>314</v>
      </c>
      <c r="H2727" s="26">
        <v>217</v>
      </c>
      <c r="I2727" s="26">
        <f>G2727+H2727</f>
        <v>531</v>
      </c>
      <c r="J2727" s="26">
        <f>SUM(F2727:H2727)</f>
        <v>531</v>
      </c>
      <c r="K2727" s="26">
        <f>E2727-J2727</f>
        <v>0</v>
      </c>
      <c r="L2727" s="27">
        <v>146789200000</v>
      </c>
      <c r="M2727" s="45">
        <v>43563.913</v>
      </c>
      <c r="N2727" s="27">
        <v>276439171</v>
      </c>
      <c r="O2727" s="27">
        <v>11138888</v>
      </c>
      <c r="P2727" s="37">
        <f>IF(I2727=0,0,H2727/I2727)</f>
        <v>0.4086629001883239</v>
      </c>
    </row>
    <row r="2728">
      <c r="A2728" s="24" t="str">
        <v>2026-01</v>
      </c>
      <c r="B2728" s="24" t="str">
        <v>비교 반영</v>
      </c>
      <c r="C2728" s="24" t="str">
        <v>고양시 일산동구</v>
      </c>
      <c r="D2728" s="24" t="str">
        <v>오피스텔 매매</v>
      </c>
      <c r="E2728" s="26">
        <v>91</v>
      </c>
      <c r="F2728" s="26">
        <v>91</v>
      </c>
      <c r="G2728" s="26">
        <v>0</v>
      </c>
      <c r="H2728" s="26">
        <v>0</v>
      </c>
      <c r="I2728" s="26">
        <f>G2728+H2728</f>
        <v>0</v>
      </c>
      <c r="J2728" s="26">
        <f>SUM(F2728:H2728)</f>
        <v>91</v>
      </c>
      <c r="K2728" s="26">
        <f>E2728-J2728</f>
        <v>0</v>
      </c>
      <c r="L2728" s="27">
        <v>18490500000</v>
      </c>
      <c r="M2728" s="45">
        <v>5586.991</v>
      </c>
      <c r="N2728" s="27">
        <v>203192308</v>
      </c>
      <c r="O2728" s="27">
        <v>10940704</v>
      </c>
      <c r="P2728" s="37">
        <f>IF(I2728=0,0,H2728/I2728)</f>
        <v>0</v>
      </c>
    </row>
    <row r="2729">
      <c r="A2729" s="24" t="str">
        <v>2026-01</v>
      </c>
      <c r="B2729" s="24" t="str">
        <v>비교 반영</v>
      </c>
      <c r="C2729" s="24" t="str">
        <v>고양시 일산동구</v>
      </c>
      <c r="D2729" s="24" t="str">
        <v>오피스텔 전월세</v>
      </c>
      <c r="E2729" s="26">
        <v>477</v>
      </c>
      <c r="F2729" s="26">
        <v>0</v>
      </c>
      <c r="G2729" s="26">
        <v>72</v>
      </c>
      <c r="H2729" s="26">
        <v>405</v>
      </c>
      <c r="I2729" s="26">
        <f>G2729+H2729</f>
        <v>477</v>
      </c>
      <c r="J2729" s="26">
        <f>SUM(F2729:H2729)</f>
        <v>477</v>
      </c>
      <c r="K2729" s="26">
        <f>E2729-J2729</f>
        <v>0</v>
      </c>
      <c r="L2729" s="27">
        <v>24859640000</v>
      </c>
      <c r="M2729" s="45">
        <v>20642.37</v>
      </c>
      <c r="N2729" s="27">
        <v>52116646</v>
      </c>
      <c r="O2729" s="27">
        <v>3981162</v>
      </c>
      <c r="P2729" s="37">
        <f>IF(I2729=0,0,H2729/I2729)</f>
        <v>0.8490566037735849</v>
      </c>
    </row>
    <row r="2730">
      <c r="A2730" s="24" t="str">
        <v>2026-01</v>
      </c>
      <c r="B2730" s="24" t="str">
        <v>비교 반영</v>
      </c>
      <c r="C2730" s="24" t="str">
        <v>고양시 일산동구</v>
      </c>
      <c r="D2730" s="24" t="str">
        <v>토지</v>
      </c>
      <c r="E2730" s="26">
        <v>62</v>
      </c>
      <c r="F2730" s="26">
        <v>62</v>
      </c>
      <c r="G2730" s="26">
        <v>0</v>
      </c>
      <c r="H2730" s="26">
        <v>0</v>
      </c>
      <c r="I2730" s="26">
        <f>G2730+H2730</f>
        <v>0</v>
      </c>
      <c r="J2730" s="26">
        <f>SUM(F2730:H2730)</f>
        <v>62</v>
      </c>
      <c r="K2730" s="26">
        <f>E2730-J2730</f>
        <v>0</v>
      </c>
      <c r="L2730" s="27">
        <v>10407860000</v>
      </c>
      <c r="M2730" s="45">
        <v>16293.19</v>
      </c>
      <c r="N2730" s="27">
        <v>167868710</v>
      </c>
      <c r="O2730" s="27">
        <v>2111689</v>
      </c>
      <c r="P2730" s="37">
        <f>IF(I2730=0,0,H2730/I2730)</f>
        <v>0</v>
      </c>
    </row>
    <row r="2731">
      <c r="A2731" s="24" t="str">
        <v>2026-01</v>
      </c>
      <c r="B2731" s="24" t="str">
        <v>비교 반영</v>
      </c>
      <c r="C2731" s="24" t="str">
        <v>고양시 일산서구</v>
      </c>
      <c r="D2731" s="24" t="str">
        <v>공장창고</v>
      </c>
      <c r="E2731" s="26">
        <v>1</v>
      </c>
      <c r="F2731" s="26">
        <v>1</v>
      </c>
      <c r="G2731" s="26">
        <v>0</v>
      </c>
      <c r="H2731" s="26">
        <v>0</v>
      </c>
      <c r="I2731" s="26">
        <f>G2731+H2731</f>
        <v>0</v>
      </c>
      <c r="J2731" s="26">
        <f>SUM(F2731:H2731)</f>
        <v>1</v>
      </c>
      <c r="K2731" s="26">
        <f>E2731-J2731</f>
        <v>0</v>
      </c>
      <c r="L2731" s="27">
        <v>115000000</v>
      </c>
      <c r="M2731" s="45">
        <v>33.6</v>
      </c>
      <c r="N2731" s="27">
        <v>115000000</v>
      </c>
      <c r="O2731" s="27">
        <v>11314443</v>
      </c>
      <c r="P2731" s="37">
        <f>IF(I2731=0,0,H2731/I2731)</f>
        <v>0</v>
      </c>
    </row>
    <row r="2732">
      <c r="A2732" s="24" t="str">
        <v>2026-01</v>
      </c>
      <c r="B2732" s="24" t="str">
        <v>비교 반영</v>
      </c>
      <c r="C2732" s="24" t="str">
        <v>고양시 일산서구</v>
      </c>
      <c r="D2732" s="24" t="str">
        <v>다가구 전월세</v>
      </c>
      <c r="E2732" s="26">
        <v>112</v>
      </c>
      <c r="F2732" s="26">
        <v>0</v>
      </c>
      <c r="G2732" s="26">
        <v>17</v>
      </c>
      <c r="H2732" s="26">
        <v>95</v>
      </c>
      <c r="I2732" s="26">
        <f>G2732+H2732</f>
        <v>112</v>
      </c>
      <c r="J2732" s="26">
        <f>SUM(F2732:H2732)</f>
        <v>112</v>
      </c>
      <c r="K2732" s="26">
        <f>E2732-J2732</f>
        <v>0</v>
      </c>
      <c r="L2732" s="27">
        <v>2903000000</v>
      </c>
      <c r="M2732" s="45">
        <v>5214.63</v>
      </c>
      <c r="N2732" s="27">
        <v>25919643</v>
      </c>
      <c r="O2732" s="27">
        <v>1840340</v>
      </c>
      <c r="P2732" s="37">
        <f>IF(I2732=0,0,H2732/I2732)</f>
        <v>0.8482142857142857</v>
      </c>
    </row>
    <row r="2733">
      <c r="A2733" s="24" t="str">
        <v>2026-01</v>
      </c>
      <c r="B2733" s="24" t="str">
        <v>비교 반영</v>
      </c>
      <c r="C2733" s="24" t="str">
        <v>고양시 일산서구</v>
      </c>
      <c r="D2733" s="24" t="str">
        <v>다세대 매매</v>
      </c>
      <c r="E2733" s="26">
        <v>14</v>
      </c>
      <c r="F2733" s="26">
        <v>14</v>
      </c>
      <c r="G2733" s="26">
        <v>0</v>
      </c>
      <c r="H2733" s="26">
        <v>0</v>
      </c>
      <c r="I2733" s="26">
        <f>G2733+H2733</f>
        <v>0</v>
      </c>
      <c r="J2733" s="26">
        <f>SUM(F2733:H2733)</f>
        <v>14</v>
      </c>
      <c r="K2733" s="26">
        <f>E2733-J2733</f>
        <v>0</v>
      </c>
      <c r="L2733" s="27">
        <v>2899300000</v>
      </c>
      <c r="M2733" s="45">
        <v>855.639</v>
      </c>
      <c r="N2733" s="27">
        <v>207092857</v>
      </c>
      <c r="O2733" s="27">
        <v>11201526</v>
      </c>
      <c r="P2733" s="37">
        <f>IF(I2733=0,0,H2733/I2733)</f>
        <v>0</v>
      </c>
    </row>
    <row r="2734">
      <c r="A2734" s="24" t="str">
        <v>2026-01</v>
      </c>
      <c r="B2734" s="24" t="str">
        <v>비교 반영</v>
      </c>
      <c r="C2734" s="24" t="str">
        <v>고양시 일산서구</v>
      </c>
      <c r="D2734" s="24" t="str">
        <v>다세대 전월세</v>
      </c>
      <c r="E2734" s="26">
        <v>40</v>
      </c>
      <c r="F2734" s="26">
        <v>0</v>
      </c>
      <c r="G2734" s="26">
        <v>22</v>
      </c>
      <c r="H2734" s="26">
        <v>18</v>
      </c>
      <c r="I2734" s="26">
        <f>G2734+H2734</f>
        <v>40</v>
      </c>
      <c r="J2734" s="26">
        <f>SUM(F2734:H2734)</f>
        <v>40</v>
      </c>
      <c r="K2734" s="26">
        <f>E2734-J2734</f>
        <v>0</v>
      </c>
      <c r="L2734" s="27">
        <v>5457300000</v>
      </c>
      <c r="M2734" s="45">
        <v>2700.875</v>
      </c>
      <c r="N2734" s="27">
        <v>136432500</v>
      </c>
      <c r="O2734" s="27">
        <v>6679561</v>
      </c>
      <c r="P2734" s="37">
        <f>IF(I2734=0,0,H2734/I2734)</f>
        <v>0.45</v>
      </c>
    </row>
    <row r="2735">
      <c r="A2735" s="24" t="str">
        <v>2026-01</v>
      </c>
      <c r="B2735" s="24" t="str">
        <v>비교 반영</v>
      </c>
      <c r="C2735" s="24" t="str">
        <v>고양시 일산서구</v>
      </c>
      <c r="D2735" s="24" t="str">
        <v>상가</v>
      </c>
      <c r="E2735" s="26">
        <v>20</v>
      </c>
      <c r="F2735" s="26">
        <v>20</v>
      </c>
      <c r="G2735" s="26">
        <v>0</v>
      </c>
      <c r="H2735" s="26">
        <v>0</v>
      </c>
      <c r="I2735" s="26">
        <f>G2735+H2735</f>
        <v>0</v>
      </c>
      <c r="J2735" s="26">
        <f>SUM(F2735:H2735)</f>
        <v>20</v>
      </c>
      <c r="K2735" s="26">
        <f>E2735-J2735</f>
        <v>0</v>
      </c>
      <c r="L2735" s="27">
        <v>11777420000</v>
      </c>
      <c r="M2735" s="45">
        <v>4184.15</v>
      </c>
      <c r="N2735" s="27">
        <v>588871000</v>
      </c>
      <c r="O2735" s="27">
        <v>9305025</v>
      </c>
      <c r="P2735" s="37">
        <f>IF(I2735=0,0,H2735/I2735)</f>
        <v>0</v>
      </c>
    </row>
    <row r="2736">
      <c r="A2736" s="24" t="str">
        <v>2026-01</v>
      </c>
      <c r="B2736" s="24" t="str">
        <v>비교 반영</v>
      </c>
      <c r="C2736" s="24" t="str">
        <v>고양시 일산서구</v>
      </c>
      <c r="D2736" s="24" t="str">
        <v>아파트 매매</v>
      </c>
      <c r="E2736" s="26">
        <v>245</v>
      </c>
      <c r="F2736" s="26">
        <v>245</v>
      </c>
      <c r="G2736" s="26">
        <v>0</v>
      </c>
      <c r="H2736" s="26">
        <v>0</v>
      </c>
      <c r="I2736" s="26">
        <f>G2736+H2736</f>
        <v>0</v>
      </c>
      <c r="J2736" s="26">
        <f>SUM(F2736:H2736)</f>
        <v>245</v>
      </c>
      <c r="K2736" s="26">
        <f>E2736-J2736</f>
        <v>0</v>
      </c>
      <c r="L2736" s="27">
        <v>102051250000</v>
      </c>
      <c r="M2736" s="45">
        <v>19656.886</v>
      </c>
      <c r="N2736" s="27">
        <v>416535714</v>
      </c>
      <c r="O2736" s="27">
        <v>17162408</v>
      </c>
      <c r="P2736" s="37">
        <f>IF(I2736=0,0,H2736/I2736)</f>
        <v>0</v>
      </c>
    </row>
    <row r="2737">
      <c r="A2737" s="24" t="str">
        <v>2026-01</v>
      </c>
      <c r="B2737" s="24" t="str">
        <v>비교 반영</v>
      </c>
      <c r="C2737" s="24" t="str">
        <v>고양시 일산서구</v>
      </c>
      <c r="D2737" s="24" t="str">
        <v>아파트 전월세</v>
      </c>
      <c r="E2737" s="26">
        <v>704</v>
      </c>
      <c r="F2737" s="26">
        <v>0</v>
      </c>
      <c r="G2737" s="26">
        <v>457</v>
      </c>
      <c r="H2737" s="26">
        <v>247</v>
      </c>
      <c r="I2737" s="26">
        <f>G2737+H2737</f>
        <v>704</v>
      </c>
      <c r="J2737" s="26">
        <f>SUM(F2737:H2737)</f>
        <v>704</v>
      </c>
      <c r="K2737" s="26">
        <f>E2737-J2737</f>
        <v>0</v>
      </c>
      <c r="L2737" s="27">
        <v>156307510000</v>
      </c>
      <c r="M2737" s="45">
        <v>55291.12</v>
      </c>
      <c r="N2737" s="27">
        <v>222027713</v>
      </c>
      <c r="O2737" s="27">
        <v>9345425</v>
      </c>
      <c r="P2737" s="37">
        <f>IF(I2737=0,0,H2737/I2737)</f>
        <v>0.3508522727272727</v>
      </c>
    </row>
    <row r="2738">
      <c r="A2738" s="24" t="str">
        <v>2026-01</v>
      </c>
      <c r="B2738" s="24" t="str">
        <v>비교 반영</v>
      </c>
      <c r="C2738" s="24" t="str">
        <v>고양시 일산서구</v>
      </c>
      <c r="D2738" s="24" t="str">
        <v>오피스텔 매매</v>
      </c>
      <c r="E2738" s="26">
        <v>20</v>
      </c>
      <c r="F2738" s="26">
        <v>20</v>
      </c>
      <c r="G2738" s="26">
        <v>0</v>
      </c>
      <c r="H2738" s="26">
        <v>0</v>
      </c>
      <c r="I2738" s="26">
        <f>G2738+H2738</f>
        <v>0</v>
      </c>
      <c r="J2738" s="26">
        <f>SUM(F2738:H2738)</f>
        <v>20</v>
      </c>
      <c r="K2738" s="26">
        <f>E2738-J2738</f>
        <v>0</v>
      </c>
      <c r="L2738" s="27">
        <v>8483000000</v>
      </c>
      <c r="M2738" s="45">
        <v>1316.891</v>
      </c>
      <c r="N2738" s="27">
        <v>424150000</v>
      </c>
      <c r="O2738" s="27">
        <v>21294833</v>
      </c>
      <c r="P2738" s="37">
        <f>IF(I2738=0,0,H2738/I2738)</f>
        <v>0</v>
      </c>
    </row>
    <row r="2739">
      <c r="A2739" s="24" t="str">
        <v>2026-01</v>
      </c>
      <c r="B2739" s="24" t="str">
        <v>비교 반영</v>
      </c>
      <c r="C2739" s="24" t="str">
        <v>고양시 일산서구</v>
      </c>
      <c r="D2739" s="24" t="str">
        <v>오피스텔 전월세</v>
      </c>
      <c r="E2739" s="26">
        <v>169</v>
      </c>
      <c r="F2739" s="26">
        <v>0</v>
      </c>
      <c r="G2739" s="26">
        <v>61</v>
      </c>
      <c r="H2739" s="26">
        <v>108</v>
      </c>
      <c r="I2739" s="26">
        <f>G2739+H2739</f>
        <v>169</v>
      </c>
      <c r="J2739" s="26">
        <f>SUM(F2739:H2739)</f>
        <v>169</v>
      </c>
      <c r="K2739" s="26">
        <f>E2739-J2739</f>
        <v>0</v>
      </c>
      <c r="L2739" s="27">
        <v>23393070000</v>
      </c>
      <c r="M2739" s="45">
        <v>9839.49</v>
      </c>
      <c r="N2739" s="27">
        <v>138420533</v>
      </c>
      <c r="O2739" s="27">
        <v>7859397</v>
      </c>
      <c r="P2739" s="37">
        <f>IF(I2739=0,0,H2739/I2739)</f>
        <v>0.6390532544378699</v>
      </c>
    </row>
    <row r="2740">
      <c r="A2740" s="24" t="str">
        <v>2026-01</v>
      </c>
      <c r="B2740" s="24" t="str">
        <v>비교 반영</v>
      </c>
      <c r="C2740" s="24" t="str">
        <v>고양시 일산서구</v>
      </c>
      <c r="D2740" s="24" t="str">
        <v>토지</v>
      </c>
      <c r="E2740" s="26">
        <v>17</v>
      </c>
      <c r="F2740" s="26">
        <v>17</v>
      </c>
      <c r="G2740" s="26">
        <v>0</v>
      </c>
      <c r="H2740" s="26">
        <v>0</v>
      </c>
      <c r="I2740" s="26">
        <f>G2740+H2740</f>
        <v>0</v>
      </c>
      <c r="J2740" s="26">
        <f>SUM(F2740:H2740)</f>
        <v>17</v>
      </c>
      <c r="K2740" s="26">
        <f>E2740-J2740</f>
        <v>0</v>
      </c>
      <c r="L2740" s="27">
        <v>7688870000</v>
      </c>
      <c r="M2740" s="45">
        <v>16275</v>
      </c>
      <c r="N2740" s="27">
        <v>452286471</v>
      </c>
      <c r="O2740" s="27">
        <v>1561767</v>
      </c>
      <c r="P2740" s="37">
        <f>IF(I2740=0,0,H2740/I2740)</f>
        <v>0</v>
      </c>
    </row>
    <row r="2741">
      <c r="A2741" s="24" t="str">
        <v>2026-01</v>
      </c>
      <c r="B2741" s="24" t="str">
        <v>비교 반영</v>
      </c>
      <c r="C2741" s="24" t="str">
        <v>과천시</v>
      </c>
      <c r="D2741" s="24" t="str">
        <v>공장창고</v>
      </c>
      <c r="E2741" s="26">
        <v>1</v>
      </c>
      <c r="F2741" s="26">
        <v>1</v>
      </c>
      <c r="G2741" s="26">
        <v>0</v>
      </c>
      <c r="H2741" s="26">
        <v>0</v>
      </c>
      <c r="I2741" s="26">
        <f>G2741+H2741</f>
        <v>0</v>
      </c>
      <c r="J2741" s="26">
        <f>SUM(F2741:H2741)</f>
        <v>1</v>
      </c>
      <c r="K2741" s="26">
        <f>E2741-J2741</f>
        <v>0</v>
      </c>
      <c r="L2741" s="27">
        <v>3600000000</v>
      </c>
      <c r="M2741" s="45">
        <v>299.72</v>
      </c>
      <c r="N2741" s="27">
        <v>3600000000</v>
      </c>
      <c r="O2741" s="27">
        <v>39706479</v>
      </c>
      <c r="P2741" s="37">
        <f>IF(I2741=0,0,H2741/I2741)</f>
        <v>0</v>
      </c>
    </row>
    <row r="2742">
      <c r="A2742" s="24" t="str">
        <v>2026-01</v>
      </c>
      <c r="B2742" s="24" t="str">
        <v>비교 반영</v>
      </c>
      <c r="C2742" s="24" t="str">
        <v>과천시</v>
      </c>
      <c r="D2742" s="24" t="str">
        <v>다가구 전월세</v>
      </c>
      <c r="E2742" s="26">
        <v>83</v>
      </c>
      <c r="F2742" s="26">
        <v>0</v>
      </c>
      <c r="G2742" s="26">
        <v>26</v>
      </c>
      <c r="H2742" s="26">
        <v>57</v>
      </c>
      <c r="I2742" s="26">
        <f>G2742+H2742</f>
        <v>83</v>
      </c>
      <c r="J2742" s="26">
        <f>SUM(F2742:H2742)</f>
        <v>83</v>
      </c>
      <c r="K2742" s="26">
        <f>E2742-J2742</f>
        <v>0</v>
      </c>
      <c r="L2742" s="27">
        <v>13864700000</v>
      </c>
      <c r="M2742" s="45">
        <v>4776.069</v>
      </c>
      <c r="N2742" s="27">
        <v>167044578</v>
      </c>
      <c r="O2742" s="27">
        <v>9596536</v>
      </c>
      <c r="P2742" s="37">
        <f>IF(I2742=0,0,H2742/I2742)</f>
        <v>0.6867469879518072</v>
      </c>
    </row>
    <row r="2743">
      <c r="A2743" s="24" t="str">
        <v>2026-01</v>
      </c>
      <c r="B2743" s="24" t="str">
        <v>비교 반영</v>
      </c>
      <c r="C2743" s="24" t="str">
        <v>과천시</v>
      </c>
      <c r="D2743" s="24" t="str">
        <v>다세대 매매</v>
      </c>
      <c r="E2743" s="26">
        <v>10</v>
      </c>
      <c r="F2743" s="26">
        <v>10</v>
      </c>
      <c r="G2743" s="26">
        <v>0</v>
      </c>
      <c r="H2743" s="26">
        <v>0</v>
      </c>
      <c r="I2743" s="26">
        <f>G2743+H2743</f>
        <v>0</v>
      </c>
      <c r="J2743" s="26">
        <f>SUM(F2743:H2743)</f>
        <v>10</v>
      </c>
      <c r="K2743" s="26">
        <f>E2743-J2743</f>
        <v>0</v>
      </c>
      <c r="L2743" s="27">
        <v>11327000000</v>
      </c>
      <c r="M2743" s="45">
        <v>667.253</v>
      </c>
      <c r="N2743" s="27">
        <v>1132700000</v>
      </c>
      <c r="O2743" s="27">
        <v>56117585</v>
      </c>
      <c r="P2743" s="37">
        <f>IF(I2743=0,0,H2743/I2743)</f>
        <v>0</v>
      </c>
    </row>
    <row r="2744">
      <c r="A2744" s="24" t="str">
        <v>2026-01</v>
      </c>
      <c r="B2744" s="24" t="str">
        <v>비교 반영</v>
      </c>
      <c r="C2744" s="24" t="str">
        <v>과천시</v>
      </c>
      <c r="D2744" s="24" t="str">
        <v>다세대 전월세</v>
      </c>
      <c r="E2744" s="26">
        <v>57</v>
      </c>
      <c r="F2744" s="26">
        <v>0</v>
      </c>
      <c r="G2744" s="26">
        <v>28</v>
      </c>
      <c r="H2744" s="26">
        <v>29</v>
      </c>
      <c r="I2744" s="26">
        <f>G2744+H2744</f>
        <v>57</v>
      </c>
      <c r="J2744" s="26">
        <f>SUM(F2744:H2744)</f>
        <v>57</v>
      </c>
      <c r="K2744" s="26">
        <f>E2744-J2744</f>
        <v>0</v>
      </c>
      <c r="L2744" s="27">
        <v>21173950000</v>
      </c>
      <c r="M2744" s="45">
        <v>3474.5</v>
      </c>
      <c r="N2744" s="27">
        <v>371472807</v>
      </c>
      <c r="O2744" s="27">
        <v>20145784</v>
      </c>
      <c r="P2744" s="37">
        <f>IF(I2744=0,0,H2744/I2744)</f>
        <v>0.5087719298245614</v>
      </c>
    </row>
    <row r="2745">
      <c r="A2745" s="24" t="str">
        <v>2026-01</v>
      </c>
      <c r="B2745" s="24" t="str">
        <v>비교 반영</v>
      </c>
      <c r="C2745" s="24" t="str">
        <v>과천시</v>
      </c>
      <c r="D2745" s="24" t="str">
        <v>상가</v>
      </c>
      <c r="E2745" s="26">
        <v>10</v>
      </c>
      <c r="F2745" s="26">
        <v>10</v>
      </c>
      <c r="G2745" s="26">
        <v>0</v>
      </c>
      <c r="H2745" s="26">
        <v>0</v>
      </c>
      <c r="I2745" s="26">
        <f>G2745+H2745</f>
        <v>0</v>
      </c>
      <c r="J2745" s="26">
        <f>SUM(F2745:H2745)</f>
        <v>10</v>
      </c>
      <c r="K2745" s="26">
        <f>E2745-J2745</f>
        <v>0</v>
      </c>
      <c r="L2745" s="27">
        <v>2672000000</v>
      </c>
      <c r="M2745" s="45">
        <v>268.92</v>
      </c>
      <c r="N2745" s="27">
        <v>267200000</v>
      </c>
      <c r="O2745" s="27">
        <v>32846414</v>
      </c>
      <c r="P2745" s="37">
        <f>IF(I2745=0,0,H2745/I2745)</f>
        <v>0</v>
      </c>
    </row>
    <row r="2746">
      <c r="A2746" s="24" t="str">
        <v>2026-01</v>
      </c>
      <c r="B2746" s="24" t="str">
        <v>비교 반영</v>
      </c>
      <c r="C2746" s="24" t="str">
        <v>과천시</v>
      </c>
      <c r="D2746" s="24" t="str">
        <v>아파트 매매</v>
      </c>
      <c r="E2746" s="26">
        <v>13</v>
      </c>
      <c r="F2746" s="26">
        <v>13</v>
      </c>
      <c r="G2746" s="26">
        <v>0</v>
      </c>
      <c r="H2746" s="26">
        <v>0</v>
      </c>
      <c r="I2746" s="26">
        <f>G2746+H2746</f>
        <v>0</v>
      </c>
      <c r="J2746" s="26">
        <f>SUM(F2746:H2746)</f>
        <v>13</v>
      </c>
      <c r="K2746" s="26">
        <f>E2746-J2746</f>
        <v>0</v>
      </c>
      <c r="L2746" s="27">
        <v>31655000000</v>
      </c>
      <c r="M2746" s="45">
        <v>1094.196</v>
      </c>
      <c r="N2746" s="27">
        <v>2435000000</v>
      </c>
      <c r="O2746" s="27">
        <v>95636052</v>
      </c>
      <c r="P2746" s="37">
        <f>IF(I2746=0,0,H2746/I2746)</f>
        <v>0</v>
      </c>
    </row>
    <row r="2747">
      <c r="A2747" s="24" t="str">
        <v>2026-01</v>
      </c>
      <c r="B2747" s="24" t="str">
        <v>비교 반영</v>
      </c>
      <c r="C2747" s="24" t="str">
        <v>과천시</v>
      </c>
      <c r="D2747" s="24" t="str">
        <v>아파트 전월세</v>
      </c>
      <c r="E2747" s="26">
        <v>209</v>
      </c>
      <c r="F2747" s="26">
        <v>0</v>
      </c>
      <c r="G2747" s="26">
        <v>112</v>
      </c>
      <c r="H2747" s="26">
        <v>97</v>
      </c>
      <c r="I2747" s="26">
        <f>G2747+H2747</f>
        <v>209</v>
      </c>
      <c r="J2747" s="26">
        <f>SUM(F2747:H2747)</f>
        <v>209</v>
      </c>
      <c r="K2747" s="26">
        <f>E2747-J2747</f>
        <v>0</v>
      </c>
      <c r="L2747" s="27">
        <v>145775760000</v>
      </c>
      <c r="M2747" s="45">
        <v>15696.566</v>
      </c>
      <c r="N2747" s="27">
        <v>697491675</v>
      </c>
      <c r="O2747" s="27">
        <v>30701195</v>
      </c>
      <c r="P2747" s="37">
        <f>IF(I2747=0,0,H2747/I2747)</f>
        <v>0.46411483253588515</v>
      </c>
    </row>
    <row r="2748">
      <c r="A2748" s="24" t="str">
        <v>2026-01</v>
      </c>
      <c r="B2748" s="24" t="str">
        <v>비교 반영</v>
      </c>
      <c r="C2748" s="24" t="str">
        <v>과천시</v>
      </c>
      <c r="D2748" s="24" t="str">
        <v>오피스텔 매매</v>
      </c>
      <c r="E2748" s="26">
        <v>2</v>
      </c>
      <c r="F2748" s="26">
        <v>2</v>
      </c>
      <c r="G2748" s="26">
        <v>0</v>
      </c>
      <c r="H2748" s="26">
        <v>0</v>
      </c>
      <c r="I2748" s="26">
        <f>G2748+H2748</f>
        <v>0</v>
      </c>
      <c r="J2748" s="26">
        <f>SUM(F2748:H2748)</f>
        <v>2</v>
      </c>
      <c r="K2748" s="26">
        <f>E2748-J2748</f>
        <v>0</v>
      </c>
      <c r="L2748" s="27">
        <v>915000000</v>
      </c>
      <c r="M2748" s="45">
        <v>84.871</v>
      </c>
      <c r="N2748" s="27">
        <v>457500000</v>
      </c>
      <c r="O2748" s="27">
        <v>35639892</v>
      </c>
      <c r="P2748" s="37">
        <f>IF(I2748=0,0,H2748/I2748)</f>
        <v>0</v>
      </c>
    </row>
    <row r="2749">
      <c r="A2749" s="24" t="str">
        <v>2026-01</v>
      </c>
      <c r="B2749" s="24" t="str">
        <v>비교 반영</v>
      </c>
      <c r="C2749" s="24" t="str">
        <v>과천시</v>
      </c>
      <c r="D2749" s="24" t="str">
        <v>오피스텔 전월세</v>
      </c>
      <c r="E2749" s="26">
        <v>31</v>
      </c>
      <c r="F2749" s="26">
        <v>0</v>
      </c>
      <c r="G2749" s="26">
        <v>13</v>
      </c>
      <c r="H2749" s="26">
        <v>18</v>
      </c>
      <c r="I2749" s="26">
        <f>G2749+H2749</f>
        <v>31</v>
      </c>
      <c r="J2749" s="26">
        <f>SUM(F2749:H2749)</f>
        <v>31</v>
      </c>
      <c r="K2749" s="26">
        <f>E2749-J2749</f>
        <v>0</v>
      </c>
      <c r="L2749" s="27">
        <v>9704000000</v>
      </c>
      <c r="M2749" s="45">
        <v>1565.93</v>
      </c>
      <c r="N2749" s="27">
        <v>313032258</v>
      </c>
      <c r="O2749" s="27">
        <v>20485806</v>
      </c>
      <c r="P2749" s="37">
        <f>IF(I2749=0,0,H2749/I2749)</f>
        <v>0.5806451612903226</v>
      </c>
    </row>
    <row r="2750">
      <c r="A2750" s="24" t="str">
        <v>2026-01</v>
      </c>
      <c r="B2750" s="24" t="str">
        <v>비교 반영</v>
      </c>
      <c r="C2750" s="24" t="str">
        <v>과천시</v>
      </c>
      <c r="D2750" s="24" t="str">
        <v>토지</v>
      </c>
      <c r="E2750" s="26">
        <v>15</v>
      </c>
      <c r="F2750" s="26">
        <v>15</v>
      </c>
      <c r="G2750" s="26">
        <v>0</v>
      </c>
      <c r="H2750" s="26">
        <v>0</v>
      </c>
      <c r="I2750" s="26">
        <f>G2750+H2750</f>
        <v>0</v>
      </c>
      <c r="J2750" s="26">
        <f>SUM(F2750:H2750)</f>
        <v>15</v>
      </c>
      <c r="K2750" s="26">
        <f>E2750-J2750</f>
        <v>0</v>
      </c>
      <c r="L2750" s="27">
        <v>8548110000</v>
      </c>
      <c r="M2750" s="45">
        <v>5657.7</v>
      </c>
      <c r="N2750" s="27">
        <v>569874000</v>
      </c>
      <c r="O2750" s="27">
        <v>4994647</v>
      </c>
      <c r="P2750" s="37">
        <f>IF(I2750=0,0,H2750/I2750)</f>
        <v>0</v>
      </c>
    </row>
    <row r="2751">
      <c r="A2751" s="24" t="str">
        <v>2026-01</v>
      </c>
      <c r="B2751" s="24" t="str">
        <v>비교 반영</v>
      </c>
      <c r="C2751" s="24" t="str">
        <v>광명시</v>
      </c>
      <c r="D2751" s="24" t="str">
        <v>공장창고</v>
      </c>
      <c r="E2751" s="26">
        <v>6</v>
      </c>
      <c r="F2751" s="26">
        <v>6</v>
      </c>
      <c r="G2751" s="26">
        <v>0</v>
      </c>
      <c r="H2751" s="26">
        <v>0</v>
      </c>
      <c r="I2751" s="26">
        <f>G2751+H2751</f>
        <v>0</v>
      </c>
      <c r="J2751" s="26">
        <f>SUM(F2751:H2751)</f>
        <v>6</v>
      </c>
      <c r="K2751" s="26">
        <f>E2751-J2751</f>
        <v>0</v>
      </c>
      <c r="L2751" s="27">
        <v>2870000000</v>
      </c>
      <c r="M2751" s="45">
        <v>758.09</v>
      </c>
      <c r="N2751" s="27">
        <v>478333333</v>
      </c>
      <c r="O2751" s="27">
        <v>12515141</v>
      </c>
      <c r="P2751" s="37">
        <f>IF(I2751=0,0,H2751/I2751)</f>
        <v>0</v>
      </c>
    </row>
    <row r="2752">
      <c r="A2752" s="24" t="str">
        <v>2026-01</v>
      </c>
      <c r="B2752" s="24" t="str">
        <v>비교 반영</v>
      </c>
      <c r="C2752" s="24" t="str">
        <v>광명시</v>
      </c>
      <c r="D2752" s="24" t="str">
        <v>다가구 매매</v>
      </c>
      <c r="E2752" s="26">
        <v>1</v>
      </c>
      <c r="F2752" s="26">
        <v>1</v>
      </c>
      <c r="G2752" s="26">
        <v>0</v>
      </c>
      <c r="H2752" s="26">
        <v>0</v>
      </c>
      <c r="I2752" s="26">
        <f>G2752+H2752</f>
        <v>0</v>
      </c>
      <c r="J2752" s="26">
        <f>SUM(F2752:H2752)</f>
        <v>1</v>
      </c>
      <c r="K2752" s="26">
        <f>E2752-J2752</f>
        <v>0</v>
      </c>
      <c r="L2752" s="27">
        <v>641590000</v>
      </c>
      <c r="M2752" s="45">
        <v>276.96</v>
      </c>
      <c r="N2752" s="27">
        <v>641590000</v>
      </c>
      <c r="O2752" s="27">
        <v>7657996</v>
      </c>
      <c r="P2752" s="37">
        <f>IF(I2752=0,0,H2752/I2752)</f>
        <v>0</v>
      </c>
    </row>
    <row r="2753">
      <c r="A2753" s="24" t="str">
        <v>2026-01</v>
      </c>
      <c r="B2753" s="24" t="str">
        <v>비교 반영</v>
      </c>
      <c r="C2753" s="24" t="str">
        <v>광명시</v>
      </c>
      <c r="D2753" s="24" t="str">
        <v>다가구 전월세</v>
      </c>
      <c r="E2753" s="26">
        <v>89</v>
      </c>
      <c r="F2753" s="26">
        <v>0</v>
      </c>
      <c r="G2753" s="26">
        <v>24</v>
      </c>
      <c r="H2753" s="26">
        <v>65</v>
      </c>
      <c r="I2753" s="26">
        <f>G2753+H2753</f>
        <v>89</v>
      </c>
      <c r="J2753" s="26">
        <f>SUM(F2753:H2753)</f>
        <v>89</v>
      </c>
      <c r="K2753" s="26">
        <f>E2753-J2753</f>
        <v>0</v>
      </c>
      <c r="L2753" s="27">
        <v>4495600000</v>
      </c>
      <c r="M2753" s="45">
        <v>3914.21</v>
      </c>
      <c r="N2753" s="27">
        <v>50512360</v>
      </c>
      <c r="O2753" s="27">
        <v>3796804</v>
      </c>
      <c r="P2753" s="37">
        <f>IF(I2753=0,0,H2753/I2753)</f>
        <v>0.7303370786516854</v>
      </c>
    </row>
    <row r="2754">
      <c r="A2754" s="24" t="str">
        <v>2026-01</v>
      </c>
      <c r="B2754" s="24" t="str">
        <v>비교 반영</v>
      </c>
      <c r="C2754" s="24" t="str">
        <v>광명시</v>
      </c>
      <c r="D2754" s="24" t="str">
        <v>다세대 매매</v>
      </c>
      <c r="E2754" s="26">
        <v>75</v>
      </c>
      <c r="F2754" s="26">
        <v>75</v>
      </c>
      <c r="G2754" s="26">
        <v>0</v>
      </c>
      <c r="H2754" s="26">
        <v>0</v>
      </c>
      <c r="I2754" s="26">
        <f>G2754+H2754</f>
        <v>0</v>
      </c>
      <c r="J2754" s="26">
        <f>SUM(F2754:H2754)</f>
        <v>75</v>
      </c>
      <c r="K2754" s="26">
        <f>E2754-J2754</f>
        <v>0</v>
      </c>
      <c r="L2754" s="27">
        <v>28774720000</v>
      </c>
      <c r="M2754" s="45">
        <v>3687.145</v>
      </c>
      <c r="N2754" s="27">
        <v>383662933</v>
      </c>
      <c r="O2754" s="27">
        <v>25798562</v>
      </c>
      <c r="P2754" s="37">
        <f>IF(I2754=0,0,H2754/I2754)</f>
        <v>0</v>
      </c>
    </row>
    <row r="2755">
      <c r="A2755" s="24" t="str">
        <v>2026-01</v>
      </c>
      <c r="B2755" s="24" t="str">
        <v>비교 반영</v>
      </c>
      <c r="C2755" s="24" t="str">
        <v>광명시</v>
      </c>
      <c r="D2755" s="24" t="str">
        <v>다세대 전월세</v>
      </c>
      <c r="E2755" s="26">
        <v>114</v>
      </c>
      <c r="F2755" s="26">
        <v>0</v>
      </c>
      <c r="G2755" s="26">
        <v>83</v>
      </c>
      <c r="H2755" s="26">
        <v>31</v>
      </c>
      <c r="I2755" s="26">
        <f>G2755+H2755</f>
        <v>114</v>
      </c>
      <c r="J2755" s="26">
        <f>SUM(F2755:H2755)</f>
        <v>114</v>
      </c>
      <c r="K2755" s="26">
        <f>E2755-J2755</f>
        <v>0</v>
      </c>
      <c r="L2755" s="27">
        <v>17184000000</v>
      </c>
      <c r="M2755" s="45">
        <v>5596.14</v>
      </c>
      <c r="N2755" s="27">
        <v>150736842</v>
      </c>
      <c r="O2755" s="27">
        <v>10151034</v>
      </c>
      <c r="P2755" s="37">
        <f>IF(I2755=0,0,H2755/I2755)</f>
        <v>0.2719298245614035</v>
      </c>
    </row>
    <row r="2756">
      <c r="A2756" s="24" t="str">
        <v>2026-01</v>
      </c>
      <c r="B2756" s="24" t="str">
        <v>비교 반영</v>
      </c>
      <c r="C2756" s="24" t="str">
        <v>광명시</v>
      </c>
      <c r="D2756" s="24" t="str">
        <v>분양권</v>
      </c>
      <c r="E2756" s="26">
        <v>26</v>
      </c>
      <c r="F2756" s="26">
        <v>26</v>
      </c>
      <c r="G2756" s="26">
        <v>0</v>
      </c>
      <c r="H2756" s="26">
        <v>0</v>
      </c>
      <c r="I2756" s="26">
        <f>G2756+H2756</f>
        <v>0</v>
      </c>
      <c r="J2756" s="26">
        <f>SUM(F2756:H2756)</f>
        <v>26</v>
      </c>
      <c r="K2756" s="26">
        <f>E2756-J2756</f>
        <v>0</v>
      </c>
      <c r="L2756" s="27">
        <v>29305380000</v>
      </c>
      <c r="M2756" s="45">
        <v>1754.762</v>
      </c>
      <c r="N2756" s="27">
        <v>1127130000</v>
      </c>
      <c r="O2756" s="27">
        <v>55208219</v>
      </c>
      <c r="P2756" s="37">
        <f>IF(I2756=0,0,H2756/I2756)</f>
        <v>0</v>
      </c>
    </row>
    <row r="2757">
      <c r="A2757" s="24" t="str">
        <v>2026-01</v>
      </c>
      <c r="B2757" s="24" t="str">
        <v>비교 반영</v>
      </c>
      <c r="C2757" s="24" t="str">
        <v>광명시</v>
      </c>
      <c r="D2757" s="24" t="str">
        <v>상가</v>
      </c>
      <c r="E2757" s="26">
        <v>11</v>
      </c>
      <c r="F2757" s="26">
        <v>11</v>
      </c>
      <c r="G2757" s="26">
        <v>0</v>
      </c>
      <c r="H2757" s="26">
        <v>0</v>
      </c>
      <c r="I2757" s="26">
        <f>G2757+H2757</f>
        <v>0</v>
      </c>
      <c r="J2757" s="26">
        <f>SUM(F2757:H2757)</f>
        <v>11</v>
      </c>
      <c r="K2757" s="26">
        <f>E2757-J2757</f>
        <v>0</v>
      </c>
      <c r="L2757" s="27">
        <v>6185740000</v>
      </c>
      <c r="M2757" s="45">
        <v>1377.9</v>
      </c>
      <c r="N2757" s="27">
        <v>562340000</v>
      </c>
      <c r="O2757" s="27">
        <v>14840501</v>
      </c>
      <c r="P2757" s="37">
        <f>IF(I2757=0,0,H2757/I2757)</f>
        <v>0</v>
      </c>
    </row>
    <row r="2758">
      <c r="A2758" s="24" t="str">
        <v>2026-01</v>
      </c>
      <c r="B2758" s="24" t="str">
        <v>비교 반영</v>
      </c>
      <c r="C2758" s="24" t="str">
        <v>광명시</v>
      </c>
      <c r="D2758" s="24" t="str">
        <v>아파트 매매</v>
      </c>
      <c r="E2758" s="26">
        <v>354</v>
      </c>
      <c r="F2758" s="26">
        <v>354</v>
      </c>
      <c r="G2758" s="26">
        <v>0</v>
      </c>
      <c r="H2758" s="26">
        <v>0</v>
      </c>
      <c r="I2758" s="26">
        <f>G2758+H2758</f>
        <v>0</v>
      </c>
      <c r="J2758" s="26">
        <f>SUM(F2758:H2758)</f>
        <v>354</v>
      </c>
      <c r="K2758" s="26">
        <f>E2758-J2758</f>
        <v>0</v>
      </c>
      <c r="L2758" s="27">
        <v>290705000000</v>
      </c>
      <c r="M2758" s="45">
        <v>25657.266</v>
      </c>
      <c r="N2758" s="27">
        <v>821200565</v>
      </c>
      <c r="O2758" s="27">
        <v>37455598</v>
      </c>
      <c r="P2758" s="37">
        <f>IF(I2758=0,0,H2758/I2758)</f>
        <v>0</v>
      </c>
    </row>
    <row r="2759">
      <c r="A2759" s="24" t="str">
        <v>2026-01</v>
      </c>
      <c r="B2759" s="24" t="str">
        <v>비교 반영</v>
      </c>
      <c r="C2759" s="24" t="str">
        <v>광명시</v>
      </c>
      <c r="D2759" s="24" t="str">
        <v>아파트 전월세</v>
      </c>
      <c r="E2759" s="26">
        <v>780</v>
      </c>
      <c r="F2759" s="26">
        <v>0</v>
      </c>
      <c r="G2759" s="26">
        <v>528</v>
      </c>
      <c r="H2759" s="26">
        <v>252</v>
      </c>
      <c r="I2759" s="26">
        <f>G2759+H2759</f>
        <v>780</v>
      </c>
      <c r="J2759" s="26">
        <f>SUM(F2759:H2759)</f>
        <v>780</v>
      </c>
      <c r="K2759" s="26">
        <f>E2759-J2759</f>
        <v>0</v>
      </c>
      <c r="L2759" s="27">
        <v>235795580000</v>
      </c>
      <c r="M2759" s="45">
        <v>51053.66</v>
      </c>
      <c r="N2759" s="27">
        <v>302302026</v>
      </c>
      <c r="O2759" s="27">
        <v>15268043</v>
      </c>
      <c r="P2759" s="37">
        <f>IF(I2759=0,0,H2759/I2759)</f>
        <v>0.3230769230769231</v>
      </c>
    </row>
    <row r="2760">
      <c r="A2760" s="24" t="str">
        <v>2026-01</v>
      </c>
      <c r="B2760" s="24" t="str">
        <v>비교 반영</v>
      </c>
      <c r="C2760" s="24" t="str">
        <v>광명시</v>
      </c>
      <c r="D2760" s="24" t="str">
        <v>오피스텔 매매</v>
      </c>
      <c r="E2760" s="26">
        <v>30</v>
      </c>
      <c r="F2760" s="26">
        <v>30</v>
      </c>
      <c r="G2760" s="26">
        <v>0</v>
      </c>
      <c r="H2760" s="26">
        <v>0</v>
      </c>
      <c r="I2760" s="26">
        <f>G2760+H2760</f>
        <v>0</v>
      </c>
      <c r="J2760" s="26">
        <f>SUM(F2760:H2760)</f>
        <v>30</v>
      </c>
      <c r="K2760" s="26">
        <f>E2760-J2760</f>
        <v>0</v>
      </c>
      <c r="L2760" s="27">
        <v>10696320000</v>
      </c>
      <c r="M2760" s="45">
        <v>1307.462</v>
      </c>
      <c r="N2760" s="27">
        <v>356544000</v>
      </c>
      <c r="O2760" s="27">
        <v>27044560</v>
      </c>
      <c r="P2760" s="37">
        <f>IF(I2760=0,0,H2760/I2760)</f>
        <v>0</v>
      </c>
    </row>
    <row r="2761">
      <c r="A2761" s="24" t="str">
        <v>2026-01</v>
      </c>
      <c r="B2761" s="24" t="str">
        <v>비교 반영</v>
      </c>
      <c r="C2761" s="24" t="str">
        <v>광명시</v>
      </c>
      <c r="D2761" s="24" t="str">
        <v>오피스텔 전월세</v>
      </c>
      <c r="E2761" s="26">
        <v>226</v>
      </c>
      <c r="F2761" s="26">
        <v>0</v>
      </c>
      <c r="G2761" s="26">
        <v>59</v>
      </c>
      <c r="H2761" s="26">
        <v>167</v>
      </c>
      <c r="I2761" s="26">
        <f>G2761+H2761</f>
        <v>226</v>
      </c>
      <c r="J2761" s="26">
        <f>SUM(F2761:H2761)</f>
        <v>226</v>
      </c>
      <c r="K2761" s="26">
        <f>E2761-J2761</f>
        <v>0</v>
      </c>
      <c r="L2761" s="27">
        <v>15900610000</v>
      </c>
      <c r="M2761" s="45">
        <v>6477.99</v>
      </c>
      <c r="N2761" s="27">
        <v>70356681</v>
      </c>
      <c r="O2761" s="27">
        <v>8114245</v>
      </c>
      <c r="P2761" s="37">
        <f>IF(I2761=0,0,H2761/I2761)</f>
        <v>0.7389380530973452</v>
      </c>
    </row>
    <row r="2762">
      <c r="A2762" s="24" t="str">
        <v>2026-01</v>
      </c>
      <c r="B2762" s="24" t="str">
        <v>비교 반영</v>
      </c>
      <c r="C2762" s="24" t="str">
        <v>광명시</v>
      </c>
      <c r="D2762" s="24" t="str">
        <v>토지</v>
      </c>
      <c r="E2762" s="26">
        <v>18</v>
      </c>
      <c r="F2762" s="26">
        <v>18</v>
      </c>
      <c r="G2762" s="26">
        <v>0</v>
      </c>
      <c r="H2762" s="26">
        <v>0</v>
      </c>
      <c r="I2762" s="26">
        <f>G2762+H2762</f>
        <v>0</v>
      </c>
      <c r="J2762" s="26">
        <f>SUM(F2762:H2762)</f>
        <v>18</v>
      </c>
      <c r="K2762" s="26">
        <f>E2762-J2762</f>
        <v>0</v>
      </c>
      <c r="L2762" s="27">
        <v>4733550000</v>
      </c>
      <c r="M2762" s="45">
        <v>7859.65</v>
      </c>
      <c r="N2762" s="27">
        <v>262975000</v>
      </c>
      <c r="O2762" s="27">
        <v>1990941</v>
      </c>
      <c r="P2762" s="37">
        <f>IF(I2762=0,0,H2762/I2762)</f>
        <v>0</v>
      </c>
    </row>
    <row r="2763">
      <c r="A2763" s="24" t="str">
        <v>2026-01</v>
      </c>
      <c r="B2763" s="24" t="str">
        <v>비교 반영</v>
      </c>
      <c r="C2763" s="24" t="str">
        <v>광주시</v>
      </c>
      <c r="D2763" s="24" t="str">
        <v>공장창고</v>
      </c>
      <c r="E2763" s="26">
        <v>5</v>
      </c>
      <c r="F2763" s="26">
        <v>5</v>
      </c>
      <c r="G2763" s="26">
        <v>0</v>
      </c>
      <c r="H2763" s="26">
        <v>0</v>
      </c>
      <c r="I2763" s="26">
        <f>G2763+H2763</f>
        <v>0</v>
      </c>
      <c r="J2763" s="26">
        <f>SUM(F2763:H2763)</f>
        <v>5</v>
      </c>
      <c r="K2763" s="26">
        <f>E2763-J2763</f>
        <v>0</v>
      </c>
      <c r="L2763" s="27">
        <v>5378240000</v>
      </c>
      <c r="M2763" s="45">
        <v>2121.98</v>
      </c>
      <c r="N2763" s="27">
        <v>1075648000</v>
      </c>
      <c r="O2763" s="27">
        <v>8378639</v>
      </c>
      <c r="P2763" s="37">
        <f>IF(I2763=0,0,H2763/I2763)</f>
        <v>0</v>
      </c>
    </row>
    <row r="2764">
      <c r="A2764" s="24" t="str">
        <v>2026-01</v>
      </c>
      <c r="B2764" s="24" t="str">
        <v>비교 반영</v>
      </c>
      <c r="C2764" s="24" t="str">
        <v>광주시</v>
      </c>
      <c r="D2764" s="24" t="str">
        <v>다가구 매매</v>
      </c>
      <c r="E2764" s="26">
        <v>14</v>
      </c>
      <c r="F2764" s="26">
        <v>14</v>
      </c>
      <c r="G2764" s="26">
        <v>0</v>
      </c>
      <c r="H2764" s="26">
        <v>0</v>
      </c>
      <c r="I2764" s="26">
        <f>G2764+H2764</f>
        <v>0</v>
      </c>
      <c r="J2764" s="26">
        <f>SUM(F2764:H2764)</f>
        <v>14</v>
      </c>
      <c r="K2764" s="26">
        <f>E2764-J2764</f>
        <v>0</v>
      </c>
      <c r="L2764" s="27">
        <v>10051560000</v>
      </c>
      <c r="M2764" s="45">
        <v>3414.185</v>
      </c>
      <c r="N2764" s="27">
        <v>717968571</v>
      </c>
      <c r="O2764" s="27">
        <v>9732424</v>
      </c>
      <c r="P2764" s="37">
        <f>IF(I2764=0,0,H2764/I2764)</f>
        <v>0</v>
      </c>
    </row>
    <row r="2765">
      <c r="A2765" s="24" t="str">
        <v>2026-01</v>
      </c>
      <c r="B2765" s="24" t="str">
        <v>비교 반영</v>
      </c>
      <c r="C2765" s="24" t="str">
        <v>광주시</v>
      </c>
      <c r="D2765" s="24" t="str">
        <v>다가구 전월세</v>
      </c>
      <c r="E2765" s="26">
        <v>516</v>
      </c>
      <c r="F2765" s="26">
        <v>0</v>
      </c>
      <c r="G2765" s="26">
        <v>96</v>
      </c>
      <c r="H2765" s="26">
        <v>420</v>
      </c>
      <c r="I2765" s="26">
        <f>G2765+H2765</f>
        <v>516</v>
      </c>
      <c r="J2765" s="26">
        <f>SUM(F2765:H2765)</f>
        <v>516</v>
      </c>
      <c r="K2765" s="26">
        <f>E2765-J2765</f>
        <v>0</v>
      </c>
      <c r="L2765" s="27">
        <v>19306600000</v>
      </c>
      <c r="M2765" s="45">
        <v>23864.578</v>
      </c>
      <c r="N2765" s="27">
        <v>37415891</v>
      </c>
      <c r="O2765" s="27">
        <v>2674402</v>
      </c>
      <c r="P2765" s="37">
        <f>IF(I2765=0,0,H2765/I2765)</f>
        <v>0.813953488372093</v>
      </c>
    </row>
    <row r="2766">
      <c r="A2766" s="24" t="str">
        <v>2026-01</v>
      </c>
      <c r="B2766" s="24" t="str">
        <v>비교 반영</v>
      </c>
      <c r="C2766" s="24" t="str">
        <v>광주시</v>
      </c>
      <c r="D2766" s="24" t="str">
        <v>다세대 매매</v>
      </c>
      <c r="E2766" s="26">
        <v>209</v>
      </c>
      <c r="F2766" s="26">
        <v>209</v>
      </c>
      <c r="G2766" s="26">
        <v>0</v>
      </c>
      <c r="H2766" s="26">
        <v>0</v>
      </c>
      <c r="I2766" s="26">
        <f>G2766+H2766</f>
        <v>0</v>
      </c>
      <c r="J2766" s="26">
        <f>SUM(F2766:H2766)</f>
        <v>209</v>
      </c>
      <c r="K2766" s="26">
        <f>E2766-J2766</f>
        <v>0</v>
      </c>
      <c r="L2766" s="27">
        <v>40308320000</v>
      </c>
      <c r="M2766" s="45">
        <v>13253.487</v>
      </c>
      <c r="N2766" s="27">
        <v>192862775</v>
      </c>
      <c r="O2766" s="27">
        <v>10054006</v>
      </c>
      <c r="P2766" s="37">
        <f>IF(I2766=0,0,H2766/I2766)</f>
        <v>0</v>
      </c>
    </row>
    <row r="2767">
      <c r="A2767" s="24" t="str">
        <v>2026-01</v>
      </c>
      <c r="B2767" s="24" t="str">
        <v>비교 반영</v>
      </c>
      <c r="C2767" s="24" t="str">
        <v>광주시</v>
      </c>
      <c r="D2767" s="24" t="str">
        <v>다세대 전월세</v>
      </c>
      <c r="E2767" s="26">
        <v>302</v>
      </c>
      <c r="F2767" s="26">
        <v>0</v>
      </c>
      <c r="G2767" s="26">
        <v>108</v>
      </c>
      <c r="H2767" s="26">
        <v>194</v>
      </c>
      <c r="I2767" s="26">
        <f>G2767+H2767</f>
        <v>302</v>
      </c>
      <c r="J2767" s="26">
        <f>SUM(F2767:H2767)</f>
        <v>302</v>
      </c>
      <c r="K2767" s="26">
        <f>E2767-J2767</f>
        <v>0</v>
      </c>
      <c r="L2767" s="27">
        <v>24589940000</v>
      </c>
      <c r="M2767" s="45">
        <v>18120.878</v>
      </c>
      <c r="N2767" s="27">
        <v>81423642</v>
      </c>
      <c r="O2767" s="27">
        <v>4485934</v>
      </c>
      <c r="P2767" s="37">
        <f>IF(I2767=0,0,H2767/I2767)</f>
        <v>0.6423841059602649</v>
      </c>
    </row>
    <row r="2768">
      <c r="A2768" s="24" t="str">
        <v>2026-01</v>
      </c>
      <c r="B2768" s="24" t="str">
        <v>비교 반영</v>
      </c>
      <c r="C2768" s="24" t="str">
        <v>광주시</v>
      </c>
      <c r="D2768" s="24" t="str">
        <v>분양권</v>
      </c>
      <c r="E2768" s="26">
        <v>40</v>
      </c>
      <c r="F2768" s="26">
        <v>40</v>
      </c>
      <c r="G2768" s="26">
        <v>0</v>
      </c>
      <c r="H2768" s="26">
        <v>0</v>
      </c>
      <c r="I2768" s="26">
        <f>G2768+H2768</f>
        <v>0</v>
      </c>
      <c r="J2768" s="26">
        <f>SUM(F2768:H2768)</f>
        <v>40</v>
      </c>
      <c r="K2768" s="26">
        <f>E2768-J2768</f>
        <v>0</v>
      </c>
      <c r="L2768" s="27">
        <v>26552800000</v>
      </c>
      <c r="M2768" s="45">
        <v>3614.376</v>
      </c>
      <c r="N2768" s="27">
        <v>663820000</v>
      </c>
      <c r="O2768" s="27">
        <v>24285754</v>
      </c>
      <c r="P2768" s="37">
        <f>IF(I2768=0,0,H2768/I2768)</f>
        <v>0</v>
      </c>
    </row>
    <row r="2769">
      <c r="A2769" s="24" t="str">
        <v>2026-01</v>
      </c>
      <c r="B2769" s="24" t="str">
        <v>비교 반영</v>
      </c>
      <c r="C2769" s="24" t="str">
        <v>광주시</v>
      </c>
      <c r="D2769" s="24" t="str">
        <v>상가</v>
      </c>
      <c r="E2769" s="26">
        <v>23</v>
      </c>
      <c r="F2769" s="26">
        <v>23</v>
      </c>
      <c r="G2769" s="26">
        <v>0</v>
      </c>
      <c r="H2769" s="26">
        <v>0</v>
      </c>
      <c r="I2769" s="26">
        <f>G2769+H2769</f>
        <v>0</v>
      </c>
      <c r="J2769" s="26">
        <f>SUM(F2769:H2769)</f>
        <v>23</v>
      </c>
      <c r="K2769" s="26">
        <f>E2769-J2769</f>
        <v>0</v>
      </c>
      <c r="L2769" s="27">
        <v>34873320000</v>
      </c>
      <c r="M2769" s="45">
        <v>9711.77</v>
      </c>
      <c r="N2769" s="27">
        <v>1516231304</v>
      </c>
      <c r="O2769" s="27">
        <v>11870514</v>
      </c>
      <c r="P2769" s="37">
        <f>IF(I2769=0,0,H2769/I2769)</f>
        <v>0</v>
      </c>
    </row>
    <row r="2770">
      <c r="A2770" s="24" t="str">
        <v>2026-01</v>
      </c>
      <c r="B2770" s="24" t="str">
        <v>비교 반영</v>
      </c>
      <c r="C2770" s="24" t="str">
        <v>광주시</v>
      </c>
      <c r="D2770" s="24" t="str">
        <v>아파트 매매</v>
      </c>
      <c r="E2770" s="26">
        <v>274</v>
      </c>
      <c r="F2770" s="26">
        <v>274</v>
      </c>
      <c r="G2770" s="26">
        <v>0</v>
      </c>
      <c r="H2770" s="26">
        <v>0</v>
      </c>
      <c r="I2770" s="26">
        <f>G2770+H2770</f>
        <v>0</v>
      </c>
      <c r="J2770" s="26">
        <f>SUM(F2770:H2770)</f>
        <v>274</v>
      </c>
      <c r="K2770" s="26">
        <f>E2770-J2770</f>
        <v>0</v>
      </c>
      <c r="L2770" s="27">
        <v>122490500000</v>
      </c>
      <c r="M2770" s="45">
        <v>22521.932</v>
      </c>
      <c r="N2770" s="27">
        <v>447045620</v>
      </c>
      <c r="O2770" s="27">
        <v>17979242</v>
      </c>
      <c r="P2770" s="37">
        <f>IF(I2770=0,0,H2770/I2770)</f>
        <v>0</v>
      </c>
    </row>
    <row r="2771">
      <c r="A2771" s="24" t="str">
        <v>2026-01</v>
      </c>
      <c r="B2771" s="24" t="str">
        <v>비교 반영</v>
      </c>
      <c r="C2771" s="24" t="str">
        <v>광주시</v>
      </c>
      <c r="D2771" s="24" t="str">
        <v>아파트 전월세</v>
      </c>
      <c r="E2771" s="26">
        <v>384</v>
      </c>
      <c r="F2771" s="26">
        <v>0</v>
      </c>
      <c r="G2771" s="26">
        <v>259</v>
      </c>
      <c r="H2771" s="26">
        <v>125</v>
      </c>
      <c r="I2771" s="26">
        <f>G2771+H2771</f>
        <v>384</v>
      </c>
      <c r="J2771" s="26">
        <f>SUM(F2771:H2771)</f>
        <v>384</v>
      </c>
      <c r="K2771" s="26">
        <f>E2771-J2771</f>
        <v>0</v>
      </c>
      <c r="L2771" s="27">
        <v>93379870000</v>
      </c>
      <c r="M2771" s="45">
        <v>29943.847</v>
      </c>
      <c r="N2771" s="27">
        <v>243176745</v>
      </c>
      <c r="O2771" s="27">
        <v>10309089</v>
      </c>
      <c r="P2771" s="37">
        <f>IF(I2771=0,0,H2771/I2771)</f>
        <v>0.3255208333333333</v>
      </c>
    </row>
    <row r="2772">
      <c r="A2772" s="24" t="str">
        <v>2026-01</v>
      </c>
      <c r="B2772" s="24" t="str">
        <v>비교 반영</v>
      </c>
      <c r="C2772" s="24" t="str">
        <v>광주시</v>
      </c>
      <c r="D2772" s="24" t="str">
        <v>오피스텔 전월세</v>
      </c>
      <c r="E2772" s="26">
        <v>6</v>
      </c>
      <c r="F2772" s="26">
        <v>0</v>
      </c>
      <c r="G2772" s="26">
        <v>0</v>
      </c>
      <c r="H2772" s="26">
        <v>6</v>
      </c>
      <c r="I2772" s="26">
        <f>G2772+H2772</f>
        <v>6</v>
      </c>
      <c r="J2772" s="26">
        <f>SUM(F2772:H2772)</f>
        <v>6</v>
      </c>
      <c r="K2772" s="26">
        <f>E2772-J2772</f>
        <v>0</v>
      </c>
      <c r="L2772" s="27">
        <v>150000000</v>
      </c>
      <c r="M2772" s="45">
        <v>284.97</v>
      </c>
      <c r="N2772" s="27">
        <v>25000000</v>
      </c>
      <c r="O2772" s="27">
        <v>1740070</v>
      </c>
      <c r="P2772" s="37">
        <f>IF(I2772=0,0,H2772/I2772)</f>
        <v>1</v>
      </c>
    </row>
    <row r="2773">
      <c r="A2773" s="24" t="str">
        <v>2026-01</v>
      </c>
      <c r="B2773" s="24" t="str">
        <v>비교 반영</v>
      </c>
      <c r="C2773" s="24" t="str">
        <v>광주시</v>
      </c>
      <c r="D2773" s="24" t="str">
        <v>토지</v>
      </c>
      <c r="E2773" s="26">
        <v>232</v>
      </c>
      <c r="F2773" s="26">
        <v>232</v>
      </c>
      <c r="G2773" s="26">
        <v>0</v>
      </c>
      <c r="H2773" s="26">
        <v>0</v>
      </c>
      <c r="I2773" s="26">
        <f>G2773+H2773</f>
        <v>0</v>
      </c>
      <c r="J2773" s="26">
        <f>SUM(F2773:H2773)</f>
        <v>232</v>
      </c>
      <c r="K2773" s="26">
        <f>E2773-J2773</f>
        <v>0</v>
      </c>
      <c r="L2773" s="27">
        <v>71507930000</v>
      </c>
      <c r="M2773" s="45">
        <v>148195.99</v>
      </c>
      <c r="N2773" s="27">
        <v>308223836</v>
      </c>
      <c r="O2773" s="27">
        <v>1595116</v>
      </c>
      <c r="P2773" s="37">
        <f>IF(I2773=0,0,H2773/I2773)</f>
        <v>0</v>
      </c>
    </row>
    <row r="2774">
      <c r="A2774" s="24" t="str">
        <v>2026-01</v>
      </c>
      <c r="B2774" s="24" t="str">
        <v>비교 반영</v>
      </c>
      <c r="C2774" s="24" t="str">
        <v>구리시</v>
      </c>
      <c r="D2774" s="24" t="str">
        <v>공장창고</v>
      </c>
      <c r="E2774" s="26">
        <v>4</v>
      </c>
      <c r="F2774" s="26">
        <v>4</v>
      </c>
      <c r="G2774" s="26">
        <v>0</v>
      </c>
      <c r="H2774" s="26">
        <v>0</v>
      </c>
      <c r="I2774" s="26">
        <f>G2774+H2774</f>
        <v>0</v>
      </c>
      <c r="J2774" s="26">
        <f>SUM(F2774:H2774)</f>
        <v>4</v>
      </c>
      <c r="K2774" s="26">
        <f>E2774-J2774</f>
        <v>0</v>
      </c>
      <c r="L2774" s="27">
        <v>650000000</v>
      </c>
      <c r="M2774" s="45">
        <v>242.14</v>
      </c>
      <c r="N2774" s="27">
        <v>162500000</v>
      </c>
      <c r="O2774" s="27">
        <v>8874041</v>
      </c>
      <c r="P2774" s="37">
        <f>IF(I2774=0,0,H2774/I2774)</f>
        <v>0</v>
      </c>
    </row>
    <row r="2775">
      <c r="A2775" s="24" t="str">
        <v>2026-01</v>
      </c>
      <c r="B2775" s="24" t="str">
        <v>비교 반영</v>
      </c>
      <c r="C2775" s="24" t="str">
        <v>구리시</v>
      </c>
      <c r="D2775" s="24" t="str">
        <v>다가구 매매</v>
      </c>
      <c r="E2775" s="26">
        <v>6</v>
      </c>
      <c r="F2775" s="26">
        <v>6</v>
      </c>
      <c r="G2775" s="26">
        <v>0</v>
      </c>
      <c r="H2775" s="26">
        <v>0</v>
      </c>
      <c r="I2775" s="26">
        <f>G2775+H2775</f>
        <v>0</v>
      </c>
      <c r="J2775" s="26">
        <f>SUM(F2775:H2775)</f>
        <v>6</v>
      </c>
      <c r="K2775" s="26">
        <f>E2775-J2775</f>
        <v>0</v>
      </c>
      <c r="L2775" s="27">
        <v>5107000000</v>
      </c>
      <c r="M2775" s="45">
        <v>1700.77</v>
      </c>
      <c r="N2775" s="27">
        <v>851166667</v>
      </c>
      <c r="O2775" s="27">
        <v>9926471</v>
      </c>
      <c r="P2775" s="37">
        <f>IF(I2775=0,0,H2775/I2775)</f>
        <v>0</v>
      </c>
    </row>
    <row r="2776">
      <c r="A2776" s="24" t="str">
        <v>2026-01</v>
      </c>
      <c r="B2776" s="24" t="str">
        <v>비교 반영</v>
      </c>
      <c r="C2776" s="24" t="str">
        <v>구리시</v>
      </c>
      <c r="D2776" s="24" t="str">
        <v>다가구 전월세</v>
      </c>
      <c r="E2776" s="26">
        <v>171</v>
      </c>
      <c r="F2776" s="26">
        <v>0</v>
      </c>
      <c r="G2776" s="26">
        <v>39</v>
      </c>
      <c r="H2776" s="26">
        <v>132</v>
      </c>
      <c r="I2776" s="26">
        <f>G2776+H2776</f>
        <v>171</v>
      </c>
      <c r="J2776" s="26">
        <f>SUM(F2776:H2776)</f>
        <v>171</v>
      </c>
      <c r="K2776" s="26">
        <f>E2776-J2776</f>
        <v>0</v>
      </c>
      <c r="L2776" s="27">
        <v>10365000000</v>
      </c>
      <c r="M2776" s="45">
        <v>7953.334</v>
      </c>
      <c r="N2776" s="27">
        <v>60614035</v>
      </c>
      <c r="O2776" s="27">
        <v>4308188</v>
      </c>
      <c r="P2776" s="37">
        <f>IF(I2776=0,0,H2776/I2776)</f>
        <v>0.7719298245614035</v>
      </c>
    </row>
    <row r="2777">
      <c r="A2777" s="24" t="str">
        <v>2026-01</v>
      </c>
      <c r="B2777" s="24" t="str">
        <v>비교 반영</v>
      </c>
      <c r="C2777" s="24" t="str">
        <v>구리시</v>
      </c>
      <c r="D2777" s="24" t="str">
        <v>다세대 매매</v>
      </c>
      <c r="E2777" s="26">
        <v>51</v>
      </c>
      <c r="F2777" s="26">
        <v>51</v>
      </c>
      <c r="G2777" s="26">
        <v>0</v>
      </c>
      <c r="H2777" s="26">
        <v>0</v>
      </c>
      <c r="I2777" s="26">
        <f>G2777+H2777</f>
        <v>0</v>
      </c>
      <c r="J2777" s="26">
        <f>SUM(F2777:H2777)</f>
        <v>51</v>
      </c>
      <c r="K2777" s="26">
        <f>E2777-J2777</f>
        <v>0</v>
      </c>
      <c r="L2777" s="27">
        <v>20747900000</v>
      </c>
      <c r="M2777" s="45">
        <v>2713.604</v>
      </c>
      <c r="N2777" s="27">
        <v>406821569</v>
      </c>
      <c r="O2777" s="27">
        <v>25275647</v>
      </c>
      <c r="P2777" s="37">
        <f>IF(I2777=0,0,H2777/I2777)</f>
        <v>0</v>
      </c>
    </row>
    <row r="2778">
      <c r="A2778" s="24" t="str">
        <v>2026-01</v>
      </c>
      <c r="B2778" s="24" t="str">
        <v>비교 반영</v>
      </c>
      <c r="C2778" s="24" t="str">
        <v>구리시</v>
      </c>
      <c r="D2778" s="24" t="str">
        <v>다세대 전월세</v>
      </c>
      <c r="E2778" s="26">
        <v>79</v>
      </c>
      <c r="F2778" s="26">
        <v>0</v>
      </c>
      <c r="G2778" s="26">
        <v>46</v>
      </c>
      <c r="H2778" s="26">
        <v>33</v>
      </c>
      <c r="I2778" s="26">
        <f>G2778+H2778</f>
        <v>79</v>
      </c>
      <c r="J2778" s="26">
        <f>SUM(F2778:H2778)</f>
        <v>79</v>
      </c>
      <c r="K2778" s="26">
        <f>E2778-J2778</f>
        <v>0</v>
      </c>
      <c r="L2778" s="27">
        <v>10143800000</v>
      </c>
      <c r="M2778" s="45">
        <v>3746.462</v>
      </c>
      <c r="N2778" s="27">
        <v>128402532</v>
      </c>
      <c r="O2778" s="27">
        <v>8950637</v>
      </c>
      <c r="P2778" s="37">
        <f>IF(I2778=0,0,H2778/I2778)</f>
        <v>0.4177215189873418</v>
      </c>
    </row>
    <row r="2779">
      <c r="A2779" s="24" t="str">
        <v>2026-01</v>
      </c>
      <c r="B2779" s="24" t="str">
        <v>비교 반영</v>
      </c>
      <c r="C2779" s="24" t="str">
        <v>구리시</v>
      </c>
      <c r="D2779" s="24" t="str">
        <v>분양권</v>
      </c>
      <c r="E2779" s="26">
        <v>4</v>
      </c>
      <c r="F2779" s="26">
        <v>4</v>
      </c>
      <c r="G2779" s="26">
        <v>0</v>
      </c>
      <c r="H2779" s="26">
        <v>0</v>
      </c>
      <c r="I2779" s="26">
        <f>G2779+H2779</f>
        <v>0</v>
      </c>
      <c r="J2779" s="26">
        <f>SUM(F2779:H2779)</f>
        <v>4</v>
      </c>
      <c r="K2779" s="26">
        <f>E2779-J2779</f>
        <v>0</v>
      </c>
      <c r="L2779" s="27">
        <v>2701090000</v>
      </c>
      <c r="M2779" s="45">
        <v>391.807</v>
      </c>
      <c r="N2779" s="27">
        <v>675272500</v>
      </c>
      <c r="O2779" s="27">
        <v>22789850</v>
      </c>
      <c r="P2779" s="37">
        <f>IF(I2779=0,0,H2779/I2779)</f>
        <v>0</v>
      </c>
    </row>
    <row r="2780">
      <c r="A2780" s="24" t="str">
        <v>2026-01</v>
      </c>
      <c r="B2780" s="24" t="str">
        <v>비교 반영</v>
      </c>
      <c r="C2780" s="24" t="str">
        <v>구리시</v>
      </c>
      <c r="D2780" s="24" t="str">
        <v>상가</v>
      </c>
      <c r="E2780" s="26">
        <v>18</v>
      </c>
      <c r="F2780" s="26">
        <v>18</v>
      </c>
      <c r="G2780" s="26">
        <v>0</v>
      </c>
      <c r="H2780" s="26">
        <v>0</v>
      </c>
      <c r="I2780" s="26">
        <f>G2780+H2780</f>
        <v>0</v>
      </c>
      <c r="J2780" s="26">
        <f>SUM(F2780:H2780)</f>
        <v>18</v>
      </c>
      <c r="K2780" s="26">
        <f>E2780-J2780</f>
        <v>0</v>
      </c>
      <c r="L2780" s="27">
        <v>11124740000</v>
      </c>
      <c r="M2780" s="45">
        <v>2632.31</v>
      </c>
      <c r="N2780" s="27">
        <v>618041111</v>
      </c>
      <c r="O2780" s="27">
        <v>13970998</v>
      </c>
      <c r="P2780" s="37">
        <f>IF(I2780=0,0,H2780/I2780)</f>
        <v>0</v>
      </c>
    </row>
    <row r="2781">
      <c r="A2781" s="24" t="str">
        <v>2026-01</v>
      </c>
      <c r="B2781" s="24" t="str">
        <v>비교 반영</v>
      </c>
      <c r="C2781" s="24" t="str">
        <v>구리시</v>
      </c>
      <c r="D2781" s="24" t="str">
        <v>아파트 매매</v>
      </c>
      <c r="E2781" s="26">
        <v>599</v>
      </c>
      <c r="F2781" s="26">
        <v>599</v>
      </c>
      <c r="G2781" s="26">
        <v>0</v>
      </c>
      <c r="H2781" s="26">
        <v>0</v>
      </c>
      <c r="I2781" s="26">
        <f>G2781+H2781</f>
        <v>0</v>
      </c>
      <c r="J2781" s="26">
        <f>SUM(F2781:H2781)</f>
        <v>599</v>
      </c>
      <c r="K2781" s="26">
        <f>E2781-J2781</f>
        <v>0</v>
      </c>
      <c r="L2781" s="27">
        <v>414746900000</v>
      </c>
      <c r="M2781" s="45">
        <v>42811.56</v>
      </c>
      <c r="N2781" s="27">
        <v>692398831</v>
      </c>
      <c r="O2781" s="27">
        <v>32025558</v>
      </c>
      <c r="P2781" s="37">
        <f>IF(I2781=0,0,H2781/I2781)</f>
        <v>0</v>
      </c>
    </row>
    <row r="2782">
      <c r="A2782" s="24" t="str">
        <v>2026-01</v>
      </c>
      <c r="B2782" s="24" t="str">
        <v>비교 반영</v>
      </c>
      <c r="C2782" s="24" t="str">
        <v>구리시</v>
      </c>
      <c r="D2782" s="24" t="str">
        <v>아파트 전월세</v>
      </c>
      <c r="E2782" s="26">
        <v>449</v>
      </c>
      <c r="F2782" s="26">
        <v>0</v>
      </c>
      <c r="G2782" s="26">
        <v>314</v>
      </c>
      <c r="H2782" s="26">
        <v>135</v>
      </c>
      <c r="I2782" s="26">
        <f>G2782+H2782</f>
        <v>449</v>
      </c>
      <c r="J2782" s="26">
        <f>SUM(F2782:H2782)</f>
        <v>449</v>
      </c>
      <c r="K2782" s="26">
        <f>E2782-J2782</f>
        <v>0</v>
      </c>
      <c r="L2782" s="27">
        <v>145435590000</v>
      </c>
      <c r="M2782" s="45">
        <v>31283.563</v>
      </c>
      <c r="N2782" s="27">
        <v>323910000</v>
      </c>
      <c r="O2782" s="27">
        <v>15368415</v>
      </c>
      <c r="P2782" s="37">
        <f>IF(I2782=0,0,H2782/I2782)</f>
        <v>0.30066815144766146</v>
      </c>
    </row>
    <row r="2783">
      <c r="A2783" s="24" t="str">
        <v>2026-01</v>
      </c>
      <c r="B2783" s="24" t="str">
        <v>비교 반영</v>
      </c>
      <c r="C2783" s="24" t="str">
        <v>구리시</v>
      </c>
      <c r="D2783" s="24" t="str">
        <v>오피스텔 매매</v>
      </c>
      <c r="E2783" s="26">
        <v>8</v>
      </c>
      <c r="F2783" s="26">
        <v>8</v>
      </c>
      <c r="G2783" s="26">
        <v>0</v>
      </c>
      <c r="H2783" s="26">
        <v>0</v>
      </c>
      <c r="I2783" s="26">
        <f>G2783+H2783</f>
        <v>0</v>
      </c>
      <c r="J2783" s="26">
        <f>SUM(F2783:H2783)</f>
        <v>8</v>
      </c>
      <c r="K2783" s="26">
        <f>E2783-J2783</f>
        <v>0</v>
      </c>
      <c r="L2783" s="27">
        <v>1980500000</v>
      </c>
      <c r="M2783" s="45">
        <v>323.612</v>
      </c>
      <c r="N2783" s="27">
        <v>247562500</v>
      </c>
      <c r="O2783" s="27">
        <v>20231349</v>
      </c>
      <c r="P2783" s="37">
        <f>IF(I2783=0,0,H2783/I2783)</f>
        <v>0</v>
      </c>
    </row>
    <row r="2784">
      <c r="A2784" s="24" t="str">
        <v>2026-01</v>
      </c>
      <c r="B2784" s="24" t="str">
        <v>비교 반영</v>
      </c>
      <c r="C2784" s="24" t="str">
        <v>구리시</v>
      </c>
      <c r="D2784" s="24" t="str">
        <v>오피스텔 전월세</v>
      </c>
      <c r="E2784" s="26">
        <v>105</v>
      </c>
      <c r="F2784" s="26">
        <v>0</v>
      </c>
      <c r="G2784" s="26">
        <v>40</v>
      </c>
      <c r="H2784" s="26">
        <v>65</v>
      </c>
      <c r="I2784" s="26">
        <f>G2784+H2784</f>
        <v>105</v>
      </c>
      <c r="J2784" s="26">
        <f>SUM(F2784:H2784)</f>
        <v>105</v>
      </c>
      <c r="K2784" s="26">
        <f>E2784-J2784</f>
        <v>0</v>
      </c>
      <c r="L2784" s="27">
        <v>8394600000</v>
      </c>
      <c r="M2784" s="45">
        <v>3644.2</v>
      </c>
      <c r="N2784" s="27">
        <v>79948571</v>
      </c>
      <c r="O2784" s="27">
        <v>7615044</v>
      </c>
      <c r="P2784" s="37">
        <f>IF(I2784=0,0,H2784/I2784)</f>
        <v>0.6190476190476191</v>
      </c>
    </row>
    <row r="2785">
      <c r="A2785" s="24" t="str">
        <v>2026-01</v>
      </c>
      <c r="B2785" s="24" t="str">
        <v>비교 반영</v>
      </c>
      <c r="C2785" s="24" t="str">
        <v>구리시</v>
      </c>
      <c r="D2785" s="24" t="str">
        <v>토지</v>
      </c>
      <c r="E2785" s="26">
        <v>26</v>
      </c>
      <c r="F2785" s="26">
        <v>26</v>
      </c>
      <c r="G2785" s="26">
        <v>0</v>
      </c>
      <c r="H2785" s="26">
        <v>0</v>
      </c>
      <c r="I2785" s="26">
        <f>G2785+H2785</f>
        <v>0</v>
      </c>
      <c r="J2785" s="26">
        <f>SUM(F2785:H2785)</f>
        <v>26</v>
      </c>
      <c r="K2785" s="26">
        <f>E2785-J2785</f>
        <v>0</v>
      </c>
      <c r="L2785" s="27">
        <v>12620580000</v>
      </c>
      <c r="M2785" s="45">
        <v>3594.32</v>
      </c>
      <c r="N2785" s="27">
        <v>485406923</v>
      </c>
      <c r="O2785" s="27">
        <v>11607460</v>
      </c>
      <c r="P2785" s="37">
        <f>IF(I2785=0,0,H2785/I2785)</f>
        <v>0</v>
      </c>
    </row>
    <row r="2786">
      <c r="A2786" s="24" t="str">
        <v>2026-01</v>
      </c>
      <c r="B2786" s="24" t="str">
        <v>비교 반영</v>
      </c>
      <c r="C2786" s="24" t="str">
        <v>군포시</v>
      </c>
      <c r="D2786" s="24" t="str">
        <v>공장창고</v>
      </c>
      <c r="E2786" s="26">
        <v>6</v>
      </c>
      <c r="F2786" s="26">
        <v>6</v>
      </c>
      <c r="G2786" s="26">
        <v>0</v>
      </c>
      <c r="H2786" s="26">
        <v>0</v>
      </c>
      <c r="I2786" s="26">
        <f>G2786+H2786</f>
        <v>0</v>
      </c>
      <c r="J2786" s="26">
        <f>SUM(F2786:H2786)</f>
        <v>6</v>
      </c>
      <c r="K2786" s="26">
        <f>E2786-J2786</f>
        <v>0</v>
      </c>
      <c r="L2786" s="27">
        <v>2405000000</v>
      </c>
      <c r="M2786" s="45">
        <v>790.55</v>
      </c>
      <c r="N2786" s="27">
        <v>400833333</v>
      </c>
      <c r="O2786" s="27">
        <v>10056812</v>
      </c>
      <c r="P2786" s="37">
        <f>IF(I2786=0,0,H2786/I2786)</f>
        <v>0</v>
      </c>
    </row>
    <row r="2787">
      <c r="A2787" s="24" t="str">
        <v>2026-01</v>
      </c>
      <c r="B2787" s="24" t="str">
        <v>비교 반영</v>
      </c>
      <c r="C2787" s="24" t="str">
        <v>군포시</v>
      </c>
      <c r="D2787" s="24" t="str">
        <v>다가구 매매</v>
      </c>
      <c r="E2787" s="26">
        <v>2</v>
      </c>
      <c r="F2787" s="26">
        <v>2</v>
      </c>
      <c r="G2787" s="26">
        <v>0</v>
      </c>
      <c r="H2787" s="26">
        <v>0</v>
      </c>
      <c r="I2787" s="26">
        <f>G2787+H2787</f>
        <v>0</v>
      </c>
      <c r="J2787" s="26">
        <f>SUM(F2787:H2787)</f>
        <v>2</v>
      </c>
      <c r="K2787" s="26">
        <f>E2787-J2787</f>
        <v>0</v>
      </c>
      <c r="L2787" s="27">
        <v>1980000000</v>
      </c>
      <c r="M2787" s="45">
        <v>643.86</v>
      </c>
      <c r="N2787" s="27">
        <v>990000000</v>
      </c>
      <c r="O2787" s="27">
        <v>10165959</v>
      </c>
      <c r="P2787" s="37">
        <f>IF(I2787=0,0,H2787/I2787)</f>
        <v>0</v>
      </c>
    </row>
    <row r="2788">
      <c r="A2788" s="24" t="str">
        <v>2026-01</v>
      </c>
      <c r="B2788" s="24" t="str">
        <v>비교 반영</v>
      </c>
      <c r="C2788" s="24" t="str">
        <v>군포시</v>
      </c>
      <c r="D2788" s="24" t="str">
        <v>다가구 전월세</v>
      </c>
      <c r="E2788" s="26">
        <v>211</v>
      </c>
      <c r="F2788" s="26">
        <v>0</v>
      </c>
      <c r="G2788" s="26">
        <v>44</v>
      </c>
      <c r="H2788" s="26">
        <v>167</v>
      </c>
      <c r="I2788" s="26">
        <f>G2788+H2788</f>
        <v>211</v>
      </c>
      <c r="J2788" s="26">
        <f>SUM(F2788:H2788)</f>
        <v>211</v>
      </c>
      <c r="K2788" s="26">
        <f>E2788-J2788</f>
        <v>0</v>
      </c>
      <c r="L2788" s="27">
        <v>9070500000</v>
      </c>
      <c r="M2788" s="45">
        <v>9151.02</v>
      </c>
      <c r="N2788" s="27">
        <v>42988152</v>
      </c>
      <c r="O2788" s="27">
        <v>3276697</v>
      </c>
      <c r="P2788" s="37">
        <f>IF(I2788=0,0,H2788/I2788)</f>
        <v>0.7914691943127962</v>
      </c>
    </row>
    <row r="2789">
      <c r="A2789" s="24" t="str">
        <v>2026-01</v>
      </c>
      <c r="B2789" s="24" t="str">
        <v>비교 반영</v>
      </c>
      <c r="C2789" s="24" t="str">
        <v>군포시</v>
      </c>
      <c r="D2789" s="24" t="str">
        <v>다세대 매매</v>
      </c>
      <c r="E2789" s="26">
        <v>28</v>
      </c>
      <c r="F2789" s="26">
        <v>28</v>
      </c>
      <c r="G2789" s="26">
        <v>0</v>
      </c>
      <c r="H2789" s="26">
        <v>0</v>
      </c>
      <c r="I2789" s="26">
        <f>G2789+H2789</f>
        <v>0</v>
      </c>
      <c r="J2789" s="26">
        <f>SUM(F2789:H2789)</f>
        <v>28</v>
      </c>
      <c r="K2789" s="26">
        <f>E2789-J2789</f>
        <v>0</v>
      </c>
      <c r="L2789" s="27">
        <v>8154000000</v>
      </c>
      <c r="M2789" s="45">
        <v>1423.52</v>
      </c>
      <c r="N2789" s="27">
        <v>291214286</v>
      </c>
      <c r="O2789" s="27">
        <v>18935716</v>
      </c>
      <c r="P2789" s="37">
        <f>IF(I2789=0,0,H2789/I2789)</f>
        <v>0</v>
      </c>
    </row>
    <row r="2790">
      <c r="A2790" s="24" t="str">
        <v>2026-01</v>
      </c>
      <c r="B2790" s="24" t="str">
        <v>비교 반영</v>
      </c>
      <c r="C2790" s="24" t="str">
        <v>군포시</v>
      </c>
      <c r="D2790" s="24" t="str">
        <v>다세대 전월세</v>
      </c>
      <c r="E2790" s="26">
        <v>113</v>
      </c>
      <c r="F2790" s="26">
        <v>0</v>
      </c>
      <c r="G2790" s="26">
        <v>49</v>
      </c>
      <c r="H2790" s="26">
        <v>64</v>
      </c>
      <c r="I2790" s="26">
        <f>G2790+H2790</f>
        <v>113</v>
      </c>
      <c r="J2790" s="26">
        <f>SUM(F2790:H2790)</f>
        <v>113</v>
      </c>
      <c r="K2790" s="26">
        <f>E2790-J2790</f>
        <v>0</v>
      </c>
      <c r="L2790" s="27">
        <v>8873500000</v>
      </c>
      <c r="M2790" s="45">
        <v>4611.396</v>
      </c>
      <c r="N2790" s="27">
        <v>78526549</v>
      </c>
      <c r="O2790" s="27">
        <v>6361172</v>
      </c>
      <c r="P2790" s="37">
        <f>IF(I2790=0,0,H2790/I2790)</f>
        <v>0.5663716814159292</v>
      </c>
    </row>
    <row r="2791">
      <c r="A2791" s="24" t="str">
        <v>2026-01</v>
      </c>
      <c r="B2791" s="24" t="str">
        <v>비교 반영</v>
      </c>
      <c r="C2791" s="24" t="str">
        <v>군포시</v>
      </c>
      <c r="D2791" s="24" t="str">
        <v>분양권</v>
      </c>
      <c r="E2791" s="26">
        <v>2</v>
      </c>
      <c r="F2791" s="26">
        <v>2</v>
      </c>
      <c r="G2791" s="26">
        <v>0</v>
      </c>
      <c r="H2791" s="26">
        <v>0</v>
      </c>
      <c r="I2791" s="26">
        <f>G2791+H2791</f>
        <v>0</v>
      </c>
      <c r="J2791" s="26">
        <f>SUM(F2791:H2791)</f>
        <v>2</v>
      </c>
      <c r="K2791" s="26">
        <f>E2791-J2791</f>
        <v>0</v>
      </c>
      <c r="L2791" s="27">
        <v>1557560000</v>
      </c>
      <c r="M2791" s="45">
        <v>119.734</v>
      </c>
      <c r="N2791" s="27">
        <v>778780000</v>
      </c>
      <c r="O2791" s="27">
        <v>43003311</v>
      </c>
      <c r="P2791" s="37">
        <f>IF(I2791=0,0,H2791/I2791)</f>
        <v>0</v>
      </c>
    </row>
    <row r="2792">
      <c r="A2792" s="24" t="str">
        <v>2026-01</v>
      </c>
      <c r="B2792" s="24" t="str">
        <v>비교 반영</v>
      </c>
      <c r="C2792" s="24" t="str">
        <v>군포시</v>
      </c>
      <c r="D2792" s="24" t="str">
        <v>상가</v>
      </c>
      <c r="E2792" s="26">
        <v>13</v>
      </c>
      <c r="F2792" s="26">
        <v>13</v>
      </c>
      <c r="G2792" s="26">
        <v>0</v>
      </c>
      <c r="H2792" s="26">
        <v>0</v>
      </c>
      <c r="I2792" s="26">
        <f>G2792+H2792</f>
        <v>0</v>
      </c>
      <c r="J2792" s="26">
        <f>SUM(F2792:H2792)</f>
        <v>13</v>
      </c>
      <c r="K2792" s="26">
        <f>E2792-J2792</f>
        <v>0</v>
      </c>
      <c r="L2792" s="27">
        <v>1872500000</v>
      </c>
      <c r="M2792" s="45">
        <v>608.48</v>
      </c>
      <c r="N2792" s="27">
        <v>144038462</v>
      </c>
      <c r="O2792" s="27">
        <v>10173025</v>
      </c>
      <c r="P2792" s="37">
        <f>IF(I2792=0,0,H2792/I2792)</f>
        <v>0</v>
      </c>
    </row>
    <row r="2793">
      <c r="A2793" s="24" t="str">
        <v>2026-01</v>
      </c>
      <c r="B2793" s="24" t="str">
        <v>비교 반영</v>
      </c>
      <c r="C2793" s="24" t="str">
        <v>군포시</v>
      </c>
      <c r="D2793" s="24" t="str">
        <v>아파트 매매</v>
      </c>
      <c r="E2793" s="26">
        <v>500</v>
      </c>
      <c r="F2793" s="26">
        <v>500</v>
      </c>
      <c r="G2793" s="26">
        <v>0</v>
      </c>
      <c r="H2793" s="26">
        <v>0</v>
      </c>
      <c r="I2793" s="26">
        <f>G2793+H2793</f>
        <v>0</v>
      </c>
      <c r="J2793" s="26">
        <f>SUM(F2793:H2793)</f>
        <v>500</v>
      </c>
      <c r="K2793" s="26">
        <f>E2793-J2793</f>
        <v>0</v>
      </c>
      <c r="L2793" s="27">
        <v>256849200000</v>
      </c>
      <c r="M2793" s="45">
        <v>35051.397</v>
      </c>
      <c r="N2793" s="27">
        <v>513698400</v>
      </c>
      <c r="O2793" s="27">
        <v>24224091</v>
      </c>
      <c r="P2793" s="37">
        <f>IF(I2793=0,0,H2793/I2793)</f>
        <v>0</v>
      </c>
    </row>
    <row r="2794">
      <c r="A2794" s="24" t="str">
        <v>2026-01</v>
      </c>
      <c r="B2794" s="24" t="str">
        <v>비교 반영</v>
      </c>
      <c r="C2794" s="24" t="str">
        <v>군포시</v>
      </c>
      <c r="D2794" s="24" t="str">
        <v>아파트 전월세</v>
      </c>
      <c r="E2794" s="26">
        <v>544</v>
      </c>
      <c r="F2794" s="26">
        <v>0</v>
      </c>
      <c r="G2794" s="26">
        <v>362</v>
      </c>
      <c r="H2794" s="26">
        <v>182</v>
      </c>
      <c r="I2794" s="26">
        <f>G2794+H2794</f>
        <v>544</v>
      </c>
      <c r="J2794" s="26">
        <f>SUM(F2794:H2794)</f>
        <v>544</v>
      </c>
      <c r="K2794" s="26">
        <f>E2794-J2794</f>
        <v>0</v>
      </c>
      <c r="L2794" s="27">
        <v>118982910000</v>
      </c>
      <c r="M2794" s="45">
        <v>33416.147</v>
      </c>
      <c r="N2794" s="27">
        <v>218718585</v>
      </c>
      <c r="O2794" s="27">
        <v>11770714</v>
      </c>
      <c r="P2794" s="37">
        <f>IF(I2794=0,0,H2794/I2794)</f>
        <v>0.33455882352941174</v>
      </c>
    </row>
    <row r="2795">
      <c r="A2795" s="24" t="str">
        <v>2026-01</v>
      </c>
      <c r="B2795" s="24" t="str">
        <v>비교 반영</v>
      </c>
      <c r="C2795" s="24" t="str">
        <v>군포시</v>
      </c>
      <c r="D2795" s="24" t="str">
        <v>오피스텔 매매</v>
      </c>
      <c r="E2795" s="26">
        <v>17</v>
      </c>
      <c r="F2795" s="26">
        <v>17</v>
      </c>
      <c r="G2795" s="26">
        <v>0</v>
      </c>
      <c r="H2795" s="26">
        <v>0</v>
      </c>
      <c r="I2795" s="26">
        <f>G2795+H2795</f>
        <v>0</v>
      </c>
      <c r="J2795" s="26">
        <f>SUM(F2795:H2795)</f>
        <v>17</v>
      </c>
      <c r="K2795" s="26">
        <f>E2795-J2795</f>
        <v>0</v>
      </c>
      <c r="L2795" s="27">
        <v>3320000000</v>
      </c>
      <c r="M2795" s="45">
        <v>728.107</v>
      </c>
      <c r="N2795" s="27">
        <v>195294118</v>
      </c>
      <c r="O2795" s="27">
        <v>15073617</v>
      </c>
      <c r="P2795" s="37">
        <f>IF(I2795=0,0,H2795/I2795)</f>
        <v>0</v>
      </c>
    </row>
    <row r="2796">
      <c r="A2796" s="24" t="str">
        <v>2026-01</v>
      </c>
      <c r="B2796" s="24" t="str">
        <v>비교 반영</v>
      </c>
      <c r="C2796" s="24" t="str">
        <v>군포시</v>
      </c>
      <c r="D2796" s="24" t="str">
        <v>오피스텔 전월세</v>
      </c>
      <c r="E2796" s="26">
        <v>97</v>
      </c>
      <c r="F2796" s="26">
        <v>0</v>
      </c>
      <c r="G2796" s="26">
        <v>38</v>
      </c>
      <c r="H2796" s="26">
        <v>59</v>
      </c>
      <c r="I2796" s="26">
        <f>G2796+H2796</f>
        <v>97</v>
      </c>
      <c r="J2796" s="26">
        <f>SUM(F2796:H2796)</f>
        <v>97</v>
      </c>
      <c r="K2796" s="26">
        <f>E2796-J2796</f>
        <v>0</v>
      </c>
      <c r="L2796" s="27">
        <v>10018250000</v>
      </c>
      <c r="M2796" s="45">
        <v>3636.82</v>
      </c>
      <c r="N2796" s="27">
        <v>103280928</v>
      </c>
      <c r="O2796" s="27">
        <v>9106357</v>
      </c>
      <c r="P2796" s="37">
        <f>IF(I2796=0,0,H2796/I2796)</f>
        <v>0.6082474226804123</v>
      </c>
    </row>
    <row r="2797">
      <c r="A2797" s="24" t="str">
        <v>2026-01</v>
      </c>
      <c r="B2797" s="24" t="str">
        <v>비교 반영</v>
      </c>
      <c r="C2797" s="24" t="str">
        <v>군포시</v>
      </c>
      <c r="D2797" s="24" t="str">
        <v>토지</v>
      </c>
      <c r="E2797" s="26">
        <v>10</v>
      </c>
      <c r="F2797" s="26">
        <v>10</v>
      </c>
      <c r="G2797" s="26">
        <v>0</v>
      </c>
      <c r="H2797" s="26">
        <v>0</v>
      </c>
      <c r="I2797" s="26">
        <f>G2797+H2797</f>
        <v>0</v>
      </c>
      <c r="J2797" s="26">
        <f>SUM(F2797:H2797)</f>
        <v>10</v>
      </c>
      <c r="K2797" s="26">
        <f>E2797-J2797</f>
        <v>0</v>
      </c>
      <c r="L2797" s="27">
        <v>6239170000</v>
      </c>
      <c r="M2797" s="45">
        <v>11803.47</v>
      </c>
      <c r="N2797" s="27">
        <v>623917000</v>
      </c>
      <c r="O2797" s="27">
        <v>1747398</v>
      </c>
      <c r="P2797" s="37">
        <f>IF(I2797=0,0,H2797/I2797)</f>
        <v>0</v>
      </c>
    </row>
    <row r="2798">
      <c r="A2798" s="24" t="str">
        <v>2026-01</v>
      </c>
      <c r="B2798" s="24" t="str">
        <v>비교 반영</v>
      </c>
      <c r="C2798" s="24" t="str">
        <v>김포시</v>
      </c>
      <c r="D2798" s="24" t="str">
        <v>공장창고</v>
      </c>
      <c r="E2798" s="26">
        <v>16</v>
      </c>
      <c r="F2798" s="26">
        <v>16</v>
      </c>
      <c r="G2798" s="26">
        <v>0</v>
      </c>
      <c r="H2798" s="26">
        <v>0</v>
      </c>
      <c r="I2798" s="26">
        <f>G2798+H2798</f>
        <v>0</v>
      </c>
      <c r="J2798" s="26">
        <f>SUM(F2798:H2798)</f>
        <v>16</v>
      </c>
      <c r="K2798" s="26">
        <f>E2798-J2798</f>
        <v>0</v>
      </c>
      <c r="L2798" s="27">
        <v>30655670000</v>
      </c>
      <c r="M2798" s="45">
        <v>16940.74</v>
      </c>
      <c r="N2798" s="27">
        <v>1915979375</v>
      </c>
      <c r="O2798" s="27">
        <v>5982091</v>
      </c>
      <c r="P2798" s="37">
        <f>IF(I2798=0,0,H2798/I2798)</f>
        <v>0</v>
      </c>
    </row>
    <row r="2799">
      <c r="A2799" s="24" t="str">
        <v>2026-01</v>
      </c>
      <c r="B2799" s="24" t="str">
        <v>비교 반영</v>
      </c>
      <c r="C2799" s="24" t="str">
        <v>김포시</v>
      </c>
      <c r="D2799" s="24" t="str">
        <v>다가구 매매</v>
      </c>
      <c r="E2799" s="26">
        <v>4</v>
      </c>
      <c r="F2799" s="26">
        <v>4</v>
      </c>
      <c r="G2799" s="26">
        <v>0</v>
      </c>
      <c r="H2799" s="26">
        <v>0</v>
      </c>
      <c r="I2799" s="26">
        <f>G2799+H2799</f>
        <v>0</v>
      </c>
      <c r="J2799" s="26">
        <f>SUM(F2799:H2799)</f>
        <v>4</v>
      </c>
      <c r="K2799" s="26">
        <f>E2799-J2799</f>
        <v>0</v>
      </c>
      <c r="L2799" s="27">
        <v>2009660000</v>
      </c>
      <c r="M2799" s="45">
        <v>544.53</v>
      </c>
      <c r="N2799" s="27">
        <v>502415000</v>
      </c>
      <c r="O2799" s="27">
        <v>12200437</v>
      </c>
      <c r="P2799" s="37">
        <f>IF(I2799=0,0,H2799/I2799)</f>
        <v>0</v>
      </c>
    </row>
    <row r="2800">
      <c r="A2800" s="24" t="str">
        <v>2026-01</v>
      </c>
      <c r="B2800" s="24" t="str">
        <v>비교 반영</v>
      </c>
      <c r="C2800" s="24" t="str">
        <v>김포시</v>
      </c>
      <c r="D2800" s="24" t="str">
        <v>다가구 전월세</v>
      </c>
      <c r="E2800" s="26">
        <v>295</v>
      </c>
      <c r="F2800" s="26">
        <v>0</v>
      </c>
      <c r="G2800" s="26">
        <v>41</v>
      </c>
      <c r="H2800" s="26">
        <v>254</v>
      </c>
      <c r="I2800" s="26">
        <f>G2800+H2800</f>
        <v>295</v>
      </c>
      <c r="J2800" s="26">
        <f>SUM(F2800:H2800)</f>
        <v>295</v>
      </c>
      <c r="K2800" s="26">
        <f>E2800-J2800</f>
        <v>0</v>
      </c>
      <c r="L2800" s="27">
        <v>7878300000</v>
      </c>
      <c r="M2800" s="45">
        <v>12698.132</v>
      </c>
      <c r="N2800" s="27">
        <v>26706102</v>
      </c>
      <c r="O2800" s="27">
        <v>2051008</v>
      </c>
      <c r="P2800" s="37">
        <f>IF(I2800=0,0,H2800/I2800)</f>
        <v>0.8610169491525423</v>
      </c>
    </row>
    <row r="2801">
      <c r="A2801" s="24" t="str">
        <v>2026-01</v>
      </c>
      <c r="B2801" s="24" t="str">
        <v>비교 반영</v>
      </c>
      <c r="C2801" s="24" t="str">
        <v>김포시</v>
      </c>
      <c r="D2801" s="24" t="str">
        <v>다세대 매매</v>
      </c>
      <c r="E2801" s="26">
        <v>46</v>
      </c>
      <c r="F2801" s="26">
        <v>46</v>
      </c>
      <c r="G2801" s="26">
        <v>0</v>
      </c>
      <c r="H2801" s="26">
        <v>0</v>
      </c>
      <c r="I2801" s="26">
        <f>G2801+H2801</f>
        <v>0</v>
      </c>
      <c r="J2801" s="26">
        <f>SUM(F2801:H2801)</f>
        <v>46</v>
      </c>
      <c r="K2801" s="26">
        <f>E2801-J2801</f>
        <v>0</v>
      </c>
      <c r="L2801" s="27">
        <v>8783960000</v>
      </c>
      <c r="M2801" s="45">
        <v>2333.241</v>
      </c>
      <c r="N2801" s="27">
        <v>190955652</v>
      </c>
      <c r="O2801" s="27">
        <v>12445300</v>
      </c>
      <c r="P2801" s="37">
        <f>IF(I2801=0,0,H2801/I2801)</f>
        <v>0</v>
      </c>
    </row>
    <row r="2802">
      <c r="A2802" s="24" t="str">
        <v>2026-01</v>
      </c>
      <c r="B2802" s="24" t="str">
        <v>비교 반영</v>
      </c>
      <c r="C2802" s="24" t="str">
        <v>김포시</v>
      </c>
      <c r="D2802" s="24" t="str">
        <v>다세대 전월세</v>
      </c>
      <c r="E2802" s="26">
        <v>73</v>
      </c>
      <c r="F2802" s="26">
        <v>0</v>
      </c>
      <c r="G2802" s="26">
        <v>28</v>
      </c>
      <c r="H2802" s="26">
        <v>45</v>
      </c>
      <c r="I2802" s="26">
        <f>G2802+H2802</f>
        <v>73</v>
      </c>
      <c r="J2802" s="26">
        <f>SUM(F2802:H2802)</f>
        <v>73</v>
      </c>
      <c r="K2802" s="26">
        <f>E2802-J2802</f>
        <v>0</v>
      </c>
      <c r="L2802" s="27">
        <v>11356790000</v>
      </c>
      <c r="M2802" s="45">
        <v>4511.816</v>
      </c>
      <c r="N2802" s="27">
        <v>155572466</v>
      </c>
      <c r="O2802" s="27">
        <v>8321063</v>
      </c>
      <c r="P2802" s="37">
        <f>IF(I2802=0,0,H2802/I2802)</f>
        <v>0.6164383561643836</v>
      </c>
    </row>
    <row r="2803">
      <c r="A2803" s="24" t="str">
        <v>2026-01</v>
      </c>
      <c r="B2803" s="24" t="str">
        <v>비교 반영</v>
      </c>
      <c r="C2803" s="24" t="str">
        <v>김포시</v>
      </c>
      <c r="D2803" s="24" t="str">
        <v>분양권</v>
      </c>
      <c r="E2803" s="26">
        <v>18</v>
      </c>
      <c r="F2803" s="26">
        <v>18</v>
      </c>
      <c r="G2803" s="26">
        <v>0</v>
      </c>
      <c r="H2803" s="26">
        <v>0</v>
      </c>
      <c r="I2803" s="26">
        <f>G2803+H2803</f>
        <v>0</v>
      </c>
      <c r="J2803" s="26">
        <f>SUM(F2803:H2803)</f>
        <v>18</v>
      </c>
      <c r="K2803" s="26">
        <f>E2803-J2803</f>
        <v>0</v>
      </c>
      <c r="L2803" s="27">
        <v>12068070000</v>
      </c>
      <c r="M2803" s="45">
        <v>1342.44</v>
      </c>
      <c r="N2803" s="27">
        <v>670448333</v>
      </c>
      <c r="O2803" s="27">
        <v>29717861</v>
      </c>
      <c r="P2803" s="37">
        <f>IF(I2803=0,0,H2803/I2803)</f>
        <v>0</v>
      </c>
    </row>
    <row r="2804">
      <c r="A2804" s="24" t="str">
        <v>2026-01</v>
      </c>
      <c r="B2804" s="24" t="str">
        <v>비교 반영</v>
      </c>
      <c r="C2804" s="24" t="str">
        <v>김포시</v>
      </c>
      <c r="D2804" s="24" t="str">
        <v>상가</v>
      </c>
      <c r="E2804" s="26">
        <v>38</v>
      </c>
      <c r="F2804" s="26">
        <v>38</v>
      </c>
      <c r="G2804" s="26">
        <v>0</v>
      </c>
      <c r="H2804" s="26">
        <v>0</v>
      </c>
      <c r="I2804" s="26">
        <f>G2804+H2804</f>
        <v>0</v>
      </c>
      <c r="J2804" s="26">
        <f>SUM(F2804:H2804)</f>
        <v>38</v>
      </c>
      <c r="K2804" s="26">
        <f>E2804-J2804</f>
        <v>0</v>
      </c>
      <c r="L2804" s="27">
        <v>21142700000</v>
      </c>
      <c r="M2804" s="45">
        <v>4925.08</v>
      </c>
      <c r="N2804" s="27">
        <v>556386842</v>
      </c>
      <c r="O2804" s="27">
        <v>14191286</v>
      </c>
      <c r="P2804" s="37">
        <f>IF(I2804=0,0,H2804/I2804)</f>
        <v>0</v>
      </c>
    </row>
    <row r="2805">
      <c r="A2805" s="24" t="str">
        <v>2026-01</v>
      </c>
      <c r="B2805" s="24" t="str">
        <v>비교 반영</v>
      </c>
      <c r="C2805" s="24" t="str">
        <v>김포시</v>
      </c>
      <c r="D2805" s="24" t="str">
        <v>아파트 매매</v>
      </c>
      <c r="E2805" s="26">
        <v>427</v>
      </c>
      <c r="F2805" s="26">
        <v>427</v>
      </c>
      <c r="G2805" s="26">
        <v>0</v>
      </c>
      <c r="H2805" s="26">
        <v>0</v>
      </c>
      <c r="I2805" s="26">
        <f>G2805+H2805</f>
        <v>0</v>
      </c>
      <c r="J2805" s="26">
        <f>SUM(F2805:H2805)</f>
        <v>427</v>
      </c>
      <c r="K2805" s="26">
        <f>E2805-J2805</f>
        <v>0</v>
      </c>
      <c r="L2805" s="27">
        <v>195300500000</v>
      </c>
      <c r="M2805" s="45">
        <v>34717.363</v>
      </c>
      <c r="N2805" s="27">
        <v>457378220</v>
      </c>
      <c r="O2805" s="27">
        <v>18596501</v>
      </c>
      <c r="P2805" s="37">
        <f>IF(I2805=0,0,H2805/I2805)</f>
        <v>0</v>
      </c>
    </row>
    <row r="2806">
      <c r="A2806" s="24" t="str">
        <v>2026-01</v>
      </c>
      <c r="B2806" s="24" t="str">
        <v>비교 반영</v>
      </c>
      <c r="C2806" s="24" t="str">
        <v>김포시</v>
      </c>
      <c r="D2806" s="24" t="str">
        <v>아파트 전월세</v>
      </c>
      <c r="E2806" s="26">
        <v>1003</v>
      </c>
      <c r="F2806" s="26">
        <v>0</v>
      </c>
      <c r="G2806" s="26">
        <v>551</v>
      </c>
      <c r="H2806" s="26">
        <v>452</v>
      </c>
      <c r="I2806" s="26">
        <f>G2806+H2806</f>
        <v>1003</v>
      </c>
      <c r="J2806" s="26">
        <f>SUM(F2806:H2806)</f>
        <v>1003</v>
      </c>
      <c r="K2806" s="26">
        <f>E2806-J2806</f>
        <v>0</v>
      </c>
      <c r="L2806" s="27">
        <v>202501360000</v>
      </c>
      <c r="M2806" s="45">
        <v>77492.784</v>
      </c>
      <c r="N2806" s="27">
        <v>201895673</v>
      </c>
      <c r="O2806" s="27">
        <v>8638559</v>
      </c>
      <c r="P2806" s="37">
        <f>IF(I2806=0,0,H2806/I2806)</f>
        <v>0.4506480558325025</v>
      </c>
    </row>
    <row r="2807">
      <c r="A2807" s="24" t="str">
        <v>2026-01</v>
      </c>
      <c r="B2807" s="24" t="str">
        <v>비교 반영</v>
      </c>
      <c r="C2807" s="24" t="str">
        <v>김포시</v>
      </c>
      <c r="D2807" s="24" t="str">
        <v>오피스텔 매매</v>
      </c>
      <c r="E2807" s="26">
        <v>24</v>
      </c>
      <c r="F2807" s="26">
        <v>24</v>
      </c>
      <c r="G2807" s="26">
        <v>0</v>
      </c>
      <c r="H2807" s="26">
        <v>0</v>
      </c>
      <c r="I2807" s="26">
        <f>G2807+H2807</f>
        <v>0</v>
      </c>
      <c r="J2807" s="26">
        <f>SUM(F2807:H2807)</f>
        <v>24</v>
      </c>
      <c r="K2807" s="26">
        <f>E2807-J2807</f>
        <v>0</v>
      </c>
      <c r="L2807" s="27">
        <v>2242700000</v>
      </c>
      <c r="M2807" s="45">
        <v>618.582</v>
      </c>
      <c r="N2807" s="27">
        <v>93445833</v>
      </c>
      <c r="O2807" s="27">
        <v>11985289</v>
      </c>
      <c r="P2807" s="37">
        <f>IF(I2807=0,0,H2807/I2807)</f>
        <v>0</v>
      </c>
    </row>
    <row r="2808">
      <c r="A2808" s="24" t="str">
        <v>2026-01</v>
      </c>
      <c r="B2808" s="24" t="str">
        <v>비교 반영</v>
      </c>
      <c r="C2808" s="24" t="str">
        <v>김포시</v>
      </c>
      <c r="D2808" s="24" t="str">
        <v>오피스텔 전월세</v>
      </c>
      <c r="E2808" s="26">
        <v>504</v>
      </c>
      <c r="F2808" s="26">
        <v>0</v>
      </c>
      <c r="G2808" s="26">
        <v>121</v>
      </c>
      <c r="H2808" s="26">
        <v>383</v>
      </c>
      <c r="I2808" s="26">
        <f>G2808+H2808</f>
        <v>504</v>
      </c>
      <c r="J2808" s="26">
        <f>SUM(F2808:H2808)</f>
        <v>504</v>
      </c>
      <c r="K2808" s="26">
        <f>E2808-J2808</f>
        <v>0</v>
      </c>
      <c r="L2808" s="27">
        <v>18959450000</v>
      </c>
      <c r="M2808" s="45">
        <v>14226.65</v>
      </c>
      <c r="N2808" s="27">
        <v>37617956</v>
      </c>
      <c r="O2808" s="27">
        <v>4405525</v>
      </c>
      <c r="P2808" s="37">
        <f>IF(I2808=0,0,H2808/I2808)</f>
        <v>0.7599206349206349</v>
      </c>
    </row>
    <row r="2809">
      <c r="A2809" s="24" t="str">
        <v>2026-01</v>
      </c>
      <c r="B2809" s="24" t="str">
        <v>비교 반영</v>
      </c>
      <c r="C2809" s="24" t="str">
        <v>김포시</v>
      </c>
      <c r="D2809" s="24" t="str">
        <v>토지</v>
      </c>
      <c r="E2809" s="26">
        <v>177</v>
      </c>
      <c r="F2809" s="26">
        <v>177</v>
      </c>
      <c r="G2809" s="26">
        <v>0</v>
      </c>
      <c r="H2809" s="26">
        <v>0</v>
      </c>
      <c r="I2809" s="26">
        <f>G2809+H2809</f>
        <v>0</v>
      </c>
      <c r="J2809" s="26">
        <f>SUM(F2809:H2809)</f>
        <v>177</v>
      </c>
      <c r="K2809" s="26">
        <f>E2809-J2809</f>
        <v>0</v>
      </c>
      <c r="L2809" s="27">
        <v>51444260000</v>
      </c>
      <c r="M2809" s="45">
        <v>93047.09</v>
      </c>
      <c r="N2809" s="27">
        <v>290645537</v>
      </c>
      <c r="O2809" s="27">
        <v>1827716</v>
      </c>
      <c r="P2809" s="37">
        <f>IF(I2809=0,0,H2809/I2809)</f>
        <v>0</v>
      </c>
    </row>
    <row r="2810">
      <c r="A2810" s="24" t="str">
        <v>2026-01</v>
      </c>
      <c r="B2810" s="24" t="str">
        <v>비교 반영</v>
      </c>
      <c r="C2810" s="24" t="str">
        <v>남양주시</v>
      </c>
      <c r="D2810" s="24" t="str">
        <v>공장창고</v>
      </c>
      <c r="E2810" s="26">
        <v>13</v>
      </c>
      <c r="F2810" s="26">
        <v>13</v>
      </c>
      <c r="G2810" s="26">
        <v>0</v>
      </c>
      <c r="H2810" s="26">
        <v>0</v>
      </c>
      <c r="I2810" s="26">
        <f>G2810+H2810</f>
        <v>0</v>
      </c>
      <c r="J2810" s="26">
        <f>SUM(F2810:H2810)</f>
        <v>13</v>
      </c>
      <c r="K2810" s="26">
        <f>E2810-J2810</f>
        <v>0</v>
      </c>
      <c r="L2810" s="27">
        <v>4827420000</v>
      </c>
      <c r="M2810" s="45">
        <v>1283.89</v>
      </c>
      <c r="N2810" s="27">
        <v>371340000</v>
      </c>
      <c r="O2810" s="27">
        <v>12429735</v>
      </c>
      <c r="P2810" s="37">
        <f>IF(I2810=0,0,H2810/I2810)</f>
        <v>0</v>
      </c>
    </row>
    <row r="2811">
      <c r="A2811" s="24" t="str">
        <v>2026-01</v>
      </c>
      <c r="B2811" s="24" t="str">
        <v>비교 반영</v>
      </c>
      <c r="C2811" s="24" t="str">
        <v>남양주시</v>
      </c>
      <c r="D2811" s="24" t="str">
        <v>다가구 매매</v>
      </c>
      <c r="E2811" s="26">
        <v>20</v>
      </c>
      <c r="F2811" s="26">
        <v>20</v>
      </c>
      <c r="G2811" s="26">
        <v>0</v>
      </c>
      <c r="H2811" s="26">
        <v>0</v>
      </c>
      <c r="I2811" s="26">
        <f>G2811+H2811</f>
        <v>0</v>
      </c>
      <c r="J2811" s="26">
        <f>SUM(F2811:H2811)</f>
        <v>20</v>
      </c>
      <c r="K2811" s="26">
        <f>E2811-J2811</f>
        <v>0</v>
      </c>
      <c r="L2811" s="27">
        <v>11334360000</v>
      </c>
      <c r="M2811" s="45">
        <v>3972.86</v>
      </c>
      <c r="N2811" s="27">
        <v>566718000</v>
      </c>
      <c r="O2811" s="27">
        <v>9431230</v>
      </c>
      <c r="P2811" s="37">
        <f>IF(I2811=0,0,H2811/I2811)</f>
        <v>0</v>
      </c>
    </row>
    <row r="2812">
      <c r="A2812" s="24" t="str">
        <v>2026-01</v>
      </c>
      <c r="B2812" s="24" t="str">
        <v>비교 반영</v>
      </c>
      <c r="C2812" s="24" t="str">
        <v>남양주시</v>
      </c>
      <c r="D2812" s="24" t="str">
        <v>다가구 전월세</v>
      </c>
      <c r="E2812" s="26">
        <v>483</v>
      </c>
      <c r="F2812" s="26">
        <v>0</v>
      </c>
      <c r="G2812" s="26">
        <v>123</v>
      </c>
      <c r="H2812" s="26">
        <v>360</v>
      </c>
      <c r="I2812" s="26">
        <f>G2812+H2812</f>
        <v>483</v>
      </c>
      <c r="J2812" s="26">
        <f>SUM(F2812:H2812)</f>
        <v>483</v>
      </c>
      <c r="K2812" s="26">
        <f>E2812-J2812</f>
        <v>0</v>
      </c>
      <c r="L2812" s="27">
        <v>36280120000</v>
      </c>
      <c r="M2812" s="45">
        <v>22817.3</v>
      </c>
      <c r="N2812" s="27">
        <v>75114120</v>
      </c>
      <c r="O2812" s="27">
        <v>5256287</v>
      </c>
      <c r="P2812" s="37">
        <f>IF(I2812=0,0,H2812/I2812)</f>
        <v>0.7453416149068323</v>
      </c>
    </row>
    <row r="2813">
      <c r="A2813" s="24" t="str">
        <v>2026-01</v>
      </c>
      <c r="B2813" s="24" t="str">
        <v>비교 반영</v>
      </c>
      <c r="C2813" s="24" t="str">
        <v>남양주시</v>
      </c>
      <c r="D2813" s="24" t="str">
        <v>다세대 매매</v>
      </c>
      <c r="E2813" s="26">
        <v>102</v>
      </c>
      <c r="F2813" s="26">
        <v>102</v>
      </c>
      <c r="G2813" s="26">
        <v>0</v>
      </c>
      <c r="H2813" s="26">
        <v>0</v>
      </c>
      <c r="I2813" s="26">
        <f>G2813+H2813</f>
        <v>0</v>
      </c>
      <c r="J2813" s="26">
        <f>SUM(F2813:H2813)</f>
        <v>102</v>
      </c>
      <c r="K2813" s="26">
        <f>E2813-J2813</f>
        <v>0</v>
      </c>
      <c r="L2813" s="27">
        <v>16802820000</v>
      </c>
      <c r="M2813" s="45">
        <v>5573.355</v>
      </c>
      <c r="N2813" s="27">
        <v>164733529</v>
      </c>
      <c r="O2813" s="27">
        <v>9966440</v>
      </c>
      <c r="P2813" s="37">
        <f>IF(I2813=0,0,H2813/I2813)</f>
        <v>0</v>
      </c>
    </row>
    <row r="2814">
      <c r="A2814" s="24" t="str">
        <v>2026-01</v>
      </c>
      <c r="B2814" s="24" t="str">
        <v>비교 반영</v>
      </c>
      <c r="C2814" s="24" t="str">
        <v>남양주시</v>
      </c>
      <c r="D2814" s="24" t="str">
        <v>다세대 전월세</v>
      </c>
      <c r="E2814" s="26">
        <v>181</v>
      </c>
      <c r="F2814" s="26">
        <v>0</v>
      </c>
      <c r="G2814" s="26">
        <v>76</v>
      </c>
      <c r="H2814" s="26">
        <v>105</v>
      </c>
      <c r="I2814" s="26">
        <f>G2814+H2814</f>
        <v>181</v>
      </c>
      <c r="J2814" s="26">
        <f>SUM(F2814:H2814)</f>
        <v>181</v>
      </c>
      <c r="K2814" s="26">
        <f>E2814-J2814</f>
        <v>0</v>
      </c>
      <c r="L2814" s="27">
        <v>12611040000</v>
      </c>
      <c r="M2814" s="45">
        <v>9383.041</v>
      </c>
      <c r="N2814" s="27">
        <v>69674254</v>
      </c>
      <c r="O2814" s="27">
        <v>4443057</v>
      </c>
      <c r="P2814" s="37">
        <f>IF(I2814=0,0,H2814/I2814)</f>
        <v>0.580110497237569</v>
      </c>
    </row>
    <row r="2815">
      <c r="A2815" s="24" t="str">
        <v>2026-01</v>
      </c>
      <c r="B2815" s="24" t="str">
        <v>비교 반영</v>
      </c>
      <c r="C2815" s="24" t="str">
        <v>남양주시</v>
      </c>
      <c r="D2815" s="24" t="str">
        <v>분양권</v>
      </c>
      <c r="E2815" s="26">
        <v>7</v>
      </c>
      <c r="F2815" s="26">
        <v>7</v>
      </c>
      <c r="G2815" s="26">
        <v>0</v>
      </c>
      <c r="H2815" s="26">
        <v>0</v>
      </c>
      <c r="I2815" s="26">
        <f>G2815+H2815</f>
        <v>0</v>
      </c>
      <c r="J2815" s="26">
        <f>SUM(F2815:H2815)</f>
        <v>7</v>
      </c>
      <c r="K2815" s="26">
        <f>E2815-J2815</f>
        <v>0</v>
      </c>
      <c r="L2815" s="27">
        <v>4348190000</v>
      </c>
      <c r="M2815" s="45">
        <v>547.542</v>
      </c>
      <c r="N2815" s="27">
        <v>621170000</v>
      </c>
      <c r="O2815" s="27">
        <v>26252199</v>
      </c>
      <c r="P2815" s="37">
        <f>IF(I2815=0,0,H2815/I2815)</f>
        <v>0</v>
      </c>
    </row>
    <row r="2816">
      <c r="A2816" s="24" t="str">
        <v>2026-01</v>
      </c>
      <c r="B2816" s="24" t="str">
        <v>비교 반영</v>
      </c>
      <c r="C2816" s="24" t="str">
        <v>남양주시</v>
      </c>
      <c r="D2816" s="24" t="str">
        <v>상가</v>
      </c>
      <c r="E2816" s="26">
        <v>38</v>
      </c>
      <c r="F2816" s="26">
        <v>38</v>
      </c>
      <c r="G2816" s="26">
        <v>0</v>
      </c>
      <c r="H2816" s="26">
        <v>0</v>
      </c>
      <c r="I2816" s="26">
        <f>G2816+H2816</f>
        <v>0</v>
      </c>
      <c r="J2816" s="26">
        <f>SUM(F2816:H2816)</f>
        <v>38</v>
      </c>
      <c r="K2816" s="26">
        <f>E2816-J2816</f>
        <v>0</v>
      </c>
      <c r="L2816" s="27">
        <v>23144120000</v>
      </c>
      <c r="M2816" s="45">
        <v>5427.29</v>
      </c>
      <c r="N2816" s="27">
        <v>609055789</v>
      </c>
      <c r="O2816" s="27">
        <v>14097180</v>
      </c>
      <c r="P2816" s="37">
        <f>IF(I2816=0,0,H2816/I2816)</f>
        <v>0</v>
      </c>
    </row>
    <row r="2817">
      <c r="A2817" s="24" t="str">
        <v>2026-01</v>
      </c>
      <c r="B2817" s="24" t="str">
        <v>비교 반영</v>
      </c>
      <c r="C2817" s="24" t="str">
        <v>남양주시</v>
      </c>
      <c r="D2817" s="24" t="str">
        <v>아파트 매매</v>
      </c>
      <c r="E2817" s="26">
        <v>905</v>
      </c>
      <c r="F2817" s="26">
        <v>905</v>
      </c>
      <c r="G2817" s="26">
        <v>0</v>
      </c>
      <c r="H2817" s="26">
        <v>0</v>
      </c>
      <c r="I2817" s="26">
        <f>G2817+H2817</f>
        <v>0</v>
      </c>
      <c r="J2817" s="26">
        <f>SUM(F2817:H2817)</f>
        <v>905</v>
      </c>
      <c r="K2817" s="26">
        <f>E2817-J2817</f>
        <v>0</v>
      </c>
      <c r="L2817" s="27">
        <v>518861300000</v>
      </c>
      <c r="M2817" s="45">
        <v>73636.028</v>
      </c>
      <c r="N2817" s="27">
        <v>573327403</v>
      </c>
      <c r="O2817" s="27">
        <v>23293542</v>
      </c>
      <c r="P2817" s="37">
        <f>IF(I2817=0,0,H2817/I2817)</f>
        <v>0</v>
      </c>
    </row>
    <row r="2818">
      <c r="A2818" s="24" t="str">
        <v>2026-01</v>
      </c>
      <c r="B2818" s="24" t="str">
        <v>비교 반영</v>
      </c>
      <c r="C2818" s="24" t="str">
        <v>남양주시</v>
      </c>
      <c r="D2818" s="24" t="str">
        <v>아파트 전월세</v>
      </c>
      <c r="E2818" s="26">
        <v>1733</v>
      </c>
      <c r="F2818" s="26">
        <v>0</v>
      </c>
      <c r="G2818" s="26">
        <v>1001</v>
      </c>
      <c r="H2818" s="26">
        <v>732</v>
      </c>
      <c r="I2818" s="26">
        <f>G2818+H2818</f>
        <v>1733</v>
      </c>
      <c r="J2818" s="26">
        <f>SUM(F2818:H2818)</f>
        <v>1733</v>
      </c>
      <c r="K2818" s="26">
        <f>E2818-J2818</f>
        <v>0</v>
      </c>
      <c r="L2818" s="27">
        <v>430858110000</v>
      </c>
      <c r="M2818" s="45">
        <v>126730.725</v>
      </c>
      <c r="N2818" s="27">
        <v>248619798</v>
      </c>
      <c r="O2818" s="27">
        <v>11238981</v>
      </c>
      <c r="P2818" s="37">
        <f>IF(I2818=0,0,H2818/I2818)</f>
        <v>0.42238892094633584</v>
      </c>
    </row>
    <row r="2819">
      <c r="A2819" s="24" t="str">
        <v>2026-01</v>
      </c>
      <c r="B2819" s="24" t="str">
        <v>비교 반영</v>
      </c>
      <c r="C2819" s="24" t="str">
        <v>남양주시</v>
      </c>
      <c r="D2819" s="24" t="str">
        <v>오피스텔 매매</v>
      </c>
      <c r="E2819" s="26">
        <v>42</v>
      </c>
      <c r="F2819" s="26">
        <v>42</v>
      </c>
      <c r="G2819" s="26">
        <v>0</v>
      </c>
      <c r="H2819" s="26">
        <v>0</v>
      </c>
      <c r="I2819" s="26">
        <f>G2819+H2819</f>
        <v>0</v>
      </c>
      <c r="J2819" s="26">
        <f>SUM(F2819:H2819)</f>
        <v>42</v>
      </c>
      <c r="K2819" s="26">
        <f>E2819-J2819</f>
        <v>0</v>
      </c>
      <c r="L2819" s="27">
        <v>9686800000</v>
      </c>
      <c r="M2819" s="45">
        <v>1584.286</v>
      </c>
      <c r="N2819" s="27">
        <v>230638095</v>
      </c>
      <c r="O2819" s="27">
        <v>20212561</v>
      </c>
      <c r="P2819" s="37">
        <f>IF(I2819=0,0,H2819/I2819)</f>
        <v>0</v>
      </c>
    </row>
    <row r="2820">
      <c r="A2820" s="24" t="str">
        <v>2026-01</v>
      </c>
      <c r="B2820" s="24" t="str">
        <v>비교 반영</v>
      </c>
      <c r="C2820" s="24" t="str">
        <v>남양주시</v>
      </c>
      <c r="D2820" s="24" t="str">
        <v>오피스텔 전월세</v>
      </c>
      <c r="E2820" s="26">
        <v>361</v>
      </c>
      <c r="F2820" s="26">
        <v>0</v>
      </c>
      <c r="G2820" s="26">
        <v>132</v>
      </c>
      <c r="H2820" s="26">
        <v>229</v>
      </c>
      <c r="I2820" s="26">
        <f>G2820+H2820</f>
        <v>361</v>
      </c>
      <c r="J2820" s="26">
        <f>SUM(F2820:H2820)</f>
        <v>361</v>
      </c>
      <c r="K2820" s="26">
        <f>E2820-J2820</f>
        <v>0</v>
      </c>
      <c r="L2820" s="27">
        <v>41797710000</v>
      </c>
      <c r="M2820" s="45">
        <v>14190.43</v>
      </c>
      <c r="N2820" s="27">
        <v>115783130</v>
      </c>
      <c r="O2820" s="27">
        <v>9737143</v>
      </c>
      <c r="P2820" s="37">
        <f>IF(I2820=0,0,H2820/I2820)</f>
        <v>0.6343490304709142</v>
      </c>
    </row>
    <row r="2821">
      <c r="A2821" s="24" t="str">
        <v>2026-01</v>
      </c>
      <c r="B2821" s="24" t="str">
        <v>비교 반영</v>
      </c>
      <c r="C2821" s="24" t="str">
        <v>남양주시</v>
      </c>
      <c r="D2821" s="24" t="str">
        <v>토지</v>
      </c>
      <c r="E2821" s="26">
        <v>352</v>
      </c>
      <c r="F2821" s="26">
        <v>352</v>
      </c>
      <c r="G2821" s="26">
        <v>0</v>
      </c>
      <c r="H2821" s="26">
        <v>0</v>
      </c>
      <c r="I2821" s="26">
        <f>G2821+H2821</f>
        <v>0</v>
      </c>
      <c r="J2821" s="26">
        <f>SUM(F2821:H2821)</f>
        <v>352</v>
      </c>
      <c r="K2821" s="26">
        <f>E2821-J2821</f>
        <v>0</v>
      </c>
      <c r="L2821" s="27">
        <v>51710420000</v>
      </c>
      <c r="M2821" s="45">
        <v>156843.13</v>
      </c>
      <c r="N2821" s="27">
        <v>146904602</v>
      </c>
      <c r="O2821" s="27">
        <v>1089901</v>
      </c>
      <c r="P2821" s="37">
        <f>IF(I2821=0,0,H2821/I2821)</f>
        <v>0</v>
      </c>
    </row>
    <row r="2822">
      <c r="A2822" s="24" t="str">
        <v>2026-01</v>
      </c>
      <c r="B2822" s="24" t="str">
        <v>비교 반영</v>
      </c>
      <c r="C2822" s="24" t="str">
        <v>동두천시</v>
      </c>
      <c r="D2822" s="24" t="str">
        <v>다가구 매매</v>
      </c>
      <c r="E2822" s="26">
        <v>7</v>
      </c>
      <c r="F2822" s="26">
        <v>7</v>
      </c>
      <c r="G2822" s="26">
        <v>0</v>
      </c>
      <c r="H2822" s="26">
        <v>0</v>
      </c>
      <c r="I2822" s="26">
        <f>G2822+H2822</f>
        <v>0</v>
      </c>
      <c r="J2822" s="26">
        <f>SUM(F2822:H2822)</f>
        <v>7</v>
      </c>
      <c r="K2822" s="26">
        <f>E2822-J2822</f>
        <v>0</v>
      </c>
      <c r="L2822" s="27">
        <v>1261390000</v>
      </c>
      <c r="M2822" s="45">
        <v>700.88</v>
      </c>
      <c r="N2822" s="27">
        <v>180198571</v>
      </c>
      <c r="O2822" s="27">
        <v>5949498</v>
      </c>
      <c r="P2822" s="37">
        <f>IF(I2822=0,0,H2822/I2822)</f>
        <v>0</v>
      </c>
    </row>
    <row r="2823">
      <c r="A2823" s="24" t="str">
        <v>2026-01</v>
      </c>
      <c r="B2823" s="24" t="str">
        <v>비교 반영</v>
      </c>
      <c r="C2823" s="24" t="str">
        <v>동두천시</v>
      </c>
      <c r="D2823" s="24" t="str">
        <v>다가구 전월세</v>
      </c>
      <c r="E2823" s="26">
        <v>40</v>
      </c>
      <c r="F2823" s="26">
        <v>0</v>
      </c>
      <c r="G2823" s="26">
        <v>3</v>
      </c>
      <c r="H2823" s="26">
        <v>37</v>
      </c>
      <c r="I2823" s="26">
        <f>G2823+H2823</f>
        <v>40</v>
      </c>
      <c r="J2823" s="26">
        <f>SUM(F2823:H2823)</f>
        <v>40</v>
      </c>
      <c r="K2823" s="26">
        <f>E2823-J2823</f>
        <v>0</v>
      </c>
      <c r="L2823" s="27">
        <v>532000000</v>
      </c>
      <c r="M2823" s="45">
        <v>2098.284</v>
      </c>
      <c r="N2823" s="27">
        <v>13300000</v>
      </c>
      <c r="O2823" s="27">
        <v>838150</v>
      </c>
      <c r="P2823" s="37">
        <f>IF(I2823=0,0,H2823/I2823)</f>
        <v>0.925</v>
      </c>
    </row>
    <row r="2824">
      <c r="A2824" s="24" t="str">
        <v>2026-01</v>
      </c>
      <c r="B2824" s="24" t="str">
        <v>비교 반영</v>
      </c>
      <c r="C2824" s="24" t="str">
        <v>동두천시</v>
      </c>
      <c r="D2824" s="24" t="str">
        <v>다세대 매매</v>
      </c>
      <c r="E2824" s="26">
        <v>13</v>
      </c>
      <c r="F2824" s="26">
        <v>13</v>
      </c>
      <c r="G2824" s="26">
        <v>0</v>
      </c>
      <c r="H2824" s="26">
        <v>0</v>
      </c>
      <c r="I2824" s="26">
        <f>G2824+H2824</f>
        <v>0</v>
      </c>
      <c r="J2824" s="26">
        <f>SUM(F2824:H2824)</f>
        <v>13</v>
      </c>
      <c r="K2824" s="26">
        <f>E2824-J2824</f>
        <v>0</v>
      </c>
      <c r="L2824" s="27">
        <v>775710000</v>
      </c>
      <c r="M2824" s="45">
        <v>649.76</v>
      </c>
      <c r="N2824" s="27">
        <v>59670000</v>
      </c>
      <c r="O2824" s="27">
        <v>3946581</v>
      </c>
      <c r="P2824" s="37">
        <f>IF(I2824=0,0,H2824/I2824)</f>
        <v>0</v>
      </c>
    </row>
    <row r="2825">
      <c r="A2825" s="24" t="str">
        <v>2026-01</v>
      </c>
      <c r="B2825" s="24" t="str">
        <v>비교 반영</v>
      </c>
      <c r="C2825" s="24" t="str">
        <v>동두천시</v>
      </c>
      <c r="D2825" s="24" t="str">
        <v>다세대 전월세</v>
      </c>
      <c r="E2825" s="26">
        <v>49</v>
      </c>
      <c r="F2825" s="26">
        <v>0</v>
      </c>
      <c r="G2825" s="26">
        <v>6</v>
      </c>
      <c r="H2825" s="26">
        <v>43</v>
      </c>
      <c r="I2825" s="26">
        <f>G2825+H2825</f>
        <v>49</v>
      </c>
      <c r="J2825" s="26">
        <f>SUM(F2825:H2825)</f>
        <v>49</v>
      </c>
      <c r="K2825" s="26">
        <f>E2825-J2825</f>
        <v>0</v>
      </c>
      <c r="L2825" s="27">
        <v>579950000</v>
      </c>
      <c r="M2825" s="45">
        <v>2387.072</v>
      </c>
      <c r="N2825" s="27">
        <v>11835714</v>
      </c>
      <c r="O2825" s="27">
        <v>803156</v>
      </c>
      <c r="P2825" s="37">
        <f>IF(I2825=0,0,H2825/I2825)</f>
        <v>0.8775510204081632</v>
      </c>
    </row>
    <row r="2826">
      <c r="A2826" s="24" t="str">
        <v>2026-01</v>
      </c>
      <c r="B2826" s="24" t="str">
        <v>비교 반영</v>
      </c>
      <c r="C2826" s="24" t="str">
        <v>동두천시</v>
      </c>
      <c r="D2826" s="24" t="str">
        <v>상가</v>
      </c>
      <c r="E2826" s="26">
        <v>6</v>
      </c>
      <c r="F2826" s="26">
        <v>6</v>
      </c>
      <c r="G2826" s="26">
        <v>0</v>
      </c>
      <c r="H2826" s="26">
        <v>0</v>
      </c>
      <c r="I2826" s="26">
        <f>G2826+H2826</f>
        <v>0</v>
      </c>
      <c r="J2826" s="26">
        <f>SUM(F2826:H2826)</f>
        <v>6</v>
      </c>
      <c r="K2826" s="26">
        <f>E2826-J2826</f>
        <v>0</v>
      </c>
      <c r="L2826" s="27">
        <v>2118740000</v>
      </c>
      <c r="M2826" s="45">
        <v>1270.76</v>
      </c>
      <c r="N2826" s="27">
        <v>353123333</v>
      </c>
      <c r="O2826" s="27">
        <v>5511740</v>
      </c>
      <c r="P2826" s="37">
        <f>IF(I2826=0,0,H2826/I2826)</f>
        <v>0</v>
      </c>
    </row>
    <row r="2827">
      <c r="A2827" s="24" t="str">
        <v>2026-01</v>
      </c>
      <c r="B2827" s="24" t="str">
        <v>비교 반영</v>
      </c>
      <c r="C2827" s="24" t="str">
        <v>동두천시</v>
      </c>
      <c r="D2827" s="24" t="str">
        <v>아파트 매매</v>
      </c>
      <c r="E2827" s="26">
        <v>87</v>
      </c>
      <c r="F2827" s="26">
        <v>87</v>
      </c>
      <c r="G2827" s="26">
        <v>0</v>
      </c>
      <c r="H2827" s="26">
        <v>0</v>
      </c>
      <c r="I2827" s="26">
        <f>G2827+H2827</f>
        <v>0</v>
      </c>
      <c r="J2827" s="26">
        <f>SUM(F2827:H2827)</f>
        <v>87</v>
      </c>
      <c r="K2827" s="26">
        <f>E2827-J2827</f>
        <v>0</v>
      </c>
      <c r="L2827" s="27">
        <v>14880500000</v>
      </c>
      <c r="M2827" s="45">
        <v>5894.873</v>
      </c>
      <c r="N2827" s="27">
        <v>171040230</v>
      </c>
      <c r="O2827" s="27">
        <v>8344833</v>
      </c>
      <c r="P2827" s="37">
        <f>IF(I2827=0,0,H2827/I2827)</f>
        <v>0</v>
      </c>
    </row>
    <row r="2828">
      <c r="A2828" s="24" t="str">
        <v>2026-01</v>
      </c>
      <c r="B2828" s="24" t="str">
        <v>비교 반영</v>
      </c>
      <c r="C2828" s="24" t="str">
        <v>동두천시</v>
      </c>
      <c r="D2828" s="24" t="str">
        <v>아파트 전월세</v>
      </c>
      <c r="E2828" s="26">
        <v>129</v>
      </c>
      <c r="F2828" s="26">
        <v>0</v>
      </c>
      <c r="G2828" s="26">
        <v>65</v>
      </c>
      <c r="H2828" s="26">
        <v>64</v>
      </c>
      <c r="I2828" s="26">
        <f>G2828+H2828</f>
        <v>129</v>
      </c>
      <c r="J2828" s="26">
        <f>SUM(F2828:H2828)</f>
        <v>129</v>
      </c>
      <c r="K2828" s="26">
        <f>E2828-J2828</f>
        <v>0</v>
      </c>
      <c r="L2828" s="27">
        <v>10807820000</v>
      </c>
      <c r="M2828" s="45">
        <v>8483.42</v>
      </c>
      <c r="N2828" s="27">
        <v>83781550</v>
      </c>
      <c r="O2828" s="27">
        <v>4211548</v>
      </c>
      <c r="P2828" s="37">
        <f>IF(I2828=0,0,H2828/I2828)</f>
        <v>0.49612403100775193</v>
      </c>
    </row>
    <row r="2829">
      <c r="A2829" s="24" t="str">
        <v>2026-01</v>
      </c>
      <c r="B2829" s="24" t="str">
        <v>비교 반영</v>
      </c>
      <c r="C2829" s="24" t="str">
        <v>동두천시</v>
      </c>
      <c r="D2829" s="24" t="str">
        <v>오피스텔 전월세</v>
      </c>
      <c r="E2829" s="26">
        <v>9</v>
      </c>
      <c r="F2829" s="26">
        <v>0</v>
      </c>
      <c r="G2829" s="26">
        <v>1</v>
      </c>
      <c r="H2829" s="26">
        <v>8</v>
      </c>
      <c r="I2829" s="26">
        <f>G2829+H2829</f>
        <v>9</v>
      </c>
      <c r="J2829" s="26">
        <f>SUM(F2829:H2829)</f>
        <v>9</v>
      </c>
      <c r="K2829" s="26">
        <f>E2829-J2829</f>
        <v>0</v>
      </c>
      <c r="L2829" s="27">
        <v>284000000</v>
      </c>
      <c r="M2829" s="45">
        <v>427.07</v>
      </c>
      <c r="N2829" s="27">
        <v>31555556</v>
      </c>
      <c r="O2829" s="27">
        <v>2198335</v>
      </c>
      <c r="P2829" s="37">
        <f>IF(I2829=0,0,H2829/I2829)</f>
        <v>0.8888888888888888</v>
      </c>
    </row>
    <row r="2830">
      <c r="A2830" s="24" t="str">
        <v>2026-01</v>
      </c>
      <c r="B2830" s="24" t="str">
        <v>비교 반영</v>
      </c>
      <c r="C2830" s="24" t="str">
        <v>동두천시</v>
      </c>
      <c r="D2830" s="24" t="str">
        <v>토지</v>
      </c>
      <c r="E2830" s="26">
        <v>26</v>
      </c>
      <c r="F2830" s="26">
        <v>26</v>
      </c>
      <c r="G2830" s="26">
        <v>0</v>
      </c>
      <c r="H2830" s="26">
        <v>0</v>
      </c>
      <c r="I2830" s="26">
        <f>G2830+H2830</f>
        <v>0</v>
      </c>
      <c r="J2830" s="26">
        <f>SUM(F2830:H2830)</f>
        <v>26</v>
      </c>
      <c r="K2830" s="26">
        <f>E2830-J2830</f>
        <v>0</v>
      </c>
      <c r="L2830" s="27">
        <v>3631340000</v>
      </c>
      <c r="M2830" s="45">
        <v>190371.7</v>
      </c>
      <c r="N2830" s="27">
        <v>139666923</v>
      </c>
      <c r="O2830" s="27">
        <v>63058</v>
      </c>
      <c r="P2830" s="37">
        <f>IF(I2830=0,0,H2830/I2830)</f>
        <v>0</v>
      </c>
    </row>
    <row r="2831">
      <c r="A2831" s="24" t="str">
        <v>2026-01</v>
      </c>
      <c r="B2831" s="24" t="str">
        <v>비교 반영</v>
      </c>
      <c r="C2831" s="24" t="str">
        <v>부천시 소사구</v>
      </c>
      <c r="D2831" s="24" t="str">
        <v>공장창고</v>
      </c>
      <c r="E2831" s="26">
        <v>1</v>
      </c>
      <c r="F2831" s="26">
        <v>1</v>
      </c>
      <c r="G2831" s="26">
        <v>0</v>
      </c>
      <c r="H2831" s="26">
        <v>0</v>
      </c>
      <c r="I2831" s="26">
        <f>G2831+H2831</f>
        <v>0</v>
      </c>
      <c r="J2831" s="26">
        <f>SUM(F2831:H2831)</f>
        <v>1</v>
      </c>
      <c r="K2831" s="26">
        <f>E2831-J2831</f>
        <v>0</v>
      </c>
      <c r="L2831" s="27">
        <v>170000000</v>
      </c>
      <c r="M2831" s="45">
        <v>30.29</v>
      </c>
      <c r="N2831" s="27">
        <v>170000000</v>
      </c>
      <c r="O2831" s="27">
        <v>18553432</v>
      </c>
      <c r="P2831" s="37">
        <f>IF(I2831=0,0,H2831/I2831)</f>
        <v>0</v>
      </c>
    </row>
    <row r="2832">
      <c r="A2832" s="24" t="str">
        <v>2026-01</v>
      </c>
      <c r="B2832" s="24" t="str">
        <v>비교 반영</v>
      </c>
      <c r="C2832" s="24" t="str">
        <v>부천시 소사구</v>
      </c>
      <c r="D2832" s="24" t="str">
        <v>다가구 매매</v>
      </c>
      <c r="E2832" s="26">
        <v>3</v>
      </c>
      <c r="F2832" s="26">
        <v>3</v>
      </c>
      <c r="G2832" s="26">
        <v>0</v>
      </c>
      <c r="H2832" s="26">
        <v>0</v>
      </c>
      <c r="I2832" s="26">
        <f>G2832+H2832</f>
        <v>0</v>
      </c>
      <c r="J2832" s="26">
        <f>SUM(F2832:H2832)</f>
        <v>3</v>
      </c>
      <c r="K2832" s="26">
        <f>E2832-J2832</f>
        <v>0</v>
      </c>
      <c r="L2832" s="27">
        <v>9407190000</v>
      </c>
      <c r="M2832" s="45">
        <v>1514.61</v>
      </c>
      <c r="N2832" s="27">
        <v>3135730000</v>
      </c>
      <c r="O2832" s="27">
        <v>20532116</v>
      </c>
      <c r="P2832" s="37">
        <f>IF(I2832=0,0,H2832/I2832)</f>
        <v>0</v>
      </c>
    </row>
    <row r="2833">
      <c r="A2833" s="24" t="str">
        <v>2026-01</v>
      </c>
      <c r="B2833" s="24" t="str">
        <v>비교 반영</v>
      </c>
      <c r="C2833" s="24" t="str">
        <v>부천시 소사구</v>
      </c>
      <c r="D2833" s="24" t="str">
        <v>다가구 전월세</v>
      </c>
      <c r="E2833" s="26">
        <v>120</v>
      </c>
      <c r="F2833" s="26">
        <v>0</v>
      </c>
      <c r="G2833" s="26">
        <v>35</v>
      </c>
      <c r="H2833" s="26">
        <v>85</v>
      </c>
      <c r="I2833" s="26">
        <f>G2833+H2833</f>
        <v>120</v>
      </c>
      <c r="J2833" s="26">
        <f>SUM(F2833:H2833)</f>
        <v>120</v>
      </c>
      <c r="K2833" s="26">
        <f>E2833-J2833</f>
        <v>0</v>
      </c>
      <c r="L2833" s="27">
        <v>5931000000</v>
      </c>
      <c r="M2833" s="45">
        <v>6783.025</v>
      </c>
      <c r="N2833" s="27">
        <v>49425000</v>
      </c>
      <c r="O2833" s="27">
        <v>2890541</v>
      </c>
      <c r="P2833" s="37">
        <f>IF(I2833=0,0,H2833/I2833)</f>
        <v>0.7083333333333334</v>
      </c>
    </row>
    <row r="2834">
      <c r="A2834" s="24" t="str">
        <v>2026-01</v>
      </c>
      <c r="B2834" s="24" t="str">
        <v>비교 반영</v>
      </c>
      <c r="C2834" s="24" t="str">
        <v>부천시 소사구</v>
      </c>
      <c r="D2834" s="24" t="str">
        <v>다세대 매매</v>
      </c>
      <c r="E2834" s="26">
        <v>56</v>
      </c>
      <c r="F2834" s="26">
        <v>56</v>
      </c>
      <c r="G2834" s="26">
        <v>0</v>
      </c>
      <c r="H2834" s="26">
        <v>0</v>
      </c>
      <c r="I2834" s="26">
        <f>G2834+H2834</f>
        <v>0</v>
      </c>
      <c r="J2834" s="26">
        <f>SUM(F2834:H2834)</f>
        <v>56</v>
      </c>
      <c r="K2834" s="26">
        <f>E2834-J2834</f>
        <v>0</v>
      </c>
      <c r="L2834" s="27">
        <v>10945600000</v>
      </c>
      <c r="M2834" s="45">
        <v>2645.959</v>
      </c>
      <c r="N2834" s="27">
        <v>195457143</v>
      </c>
      <c r="O2834" s="27">
        <v>13675118</v>
      </c>
      <c r="P2834" s="37">
        <f>IF(I2834=0,0,H2834/I2834)</f>
        <v>0</v>
      </c>
    </row>
    <row r="2835">
      <c r="A2835" s="24" t="str">
        <v>2026-01</v>
      </c>
      <c r="B2835" s="24" t="str">
        <v>비교 반영</v>
      </c>
      <c r="C2835" s="24" t="str">
        <v>부천시 소사구</v>
      </c>
      <c r="D2835" s="24" t="str">
        <v>다세대 전월세</v>
      </c>
      <c r="E2835" s="26">
        <v>96</v>
      </c>
      <c r="F2835" s="26">
        <v>0</v>
      </c>
      <c r="G2835" s="26">
        <v>49</v>
      </c>
      <c r="H2835" s="26">
        <v>47</v>
      </c>
      <c r="I2835" s="26">
        <f>G2835+H2835</f>
        <v>96</v>
      </c>
      <c r="J2835" s="26">
        <f>SUM(F2835:H2835)</f>
        <v>96</v>
      </c>
      <c r="K2835" s="26">
        <f>E2835-J2835</f>
        <v>0</v>
      </c>
      <c r="L2835" s="27">
        <v>6866810000</v>
      </c>
      <c r="M2835" s="45">
        <v>4489.821</v>
      </c>
      <c r="N2835" s="27">
        <v>71529271</v>
      </c>
      <c r="O2835" s="27">
        <v>5055925</v>
      </c>
      <c r="P2835" s="37">
        <f>IF(I2835=0,0,H2835/I2835)</f>
        <v>0.4895833333333333</v>
      </c>
    </row>
    <row r="2836">
      <c r="A2836" s="24" t="str">
        <v>2026-01</v>
      </c>
      <c r="B2836" s="24" t="str">
        <v>비교 반영</v>
      </c>
      <c r="C2836" s="24" t="str">
        <v>부천시 소사구</v>
      </c>
      <c r="D2836" s="24" t="str">
        <v>분양권</v>
      </c>
      <c r="E2836" s="26">
        <v>16</v>
      </c>
      <c r="F2836" s="26">
        <v>16</v>
      </c>
      <c r="G2836" s="26">
        <v>0</v>
      </c>
      <c r="H2836" s="26">
        <v>0</v>
      </c>
      <c r="I2836" s="26">
        <f>G2836+H2836</f>
        <v>0</v>
      </c>
      <c r="J2836" s="26">
        <f>SUM(F2836:H2836)</f>
        <v>16</v>
      </c>
      <c r="K2836" s="26">
        <f>E2836-J2836</f>
        <v>0</v>
      </c>
      <c r="L2836" s="27">
        <v>12677490000</v>
      </c>
      <c r="M2836" s="45">
        <v>1245.89</v>
      </c>
      <c r="N2836" s="27">
        <v>792343125</v>
      </c>
      <c r="O2836" s="27">
        <v>33637846</v>
      </c>
      <c r="P2836" s="37">
        <f>IF(I2836=0,0,H2836/I2836)</f>
        <v>0</v>
      </c>
    </row>
    <row r="2837">
      <c r="A2837" s="24" t="str">
        <v>2026-01</v>
      </c>
      <c r="B2837" s="24" t="str">
        <v>비교 반영</v>
      </c>
      <c r="C2837" s="24" t="str">
        <v>부천시 소사구</v>
      </c>
      <c r="D2837" s="24" t="str">
        <v>상가</v>
      </c>
      <c r="E2837" s="26">
        <v>9</v>
      </c>
      <c r="F2837" s="26">
        <v>9</v>
      </c>
      <c r="G2837" s="26">
        <v>0</v>
      </c>
      <c r="H2837" s="26">
        <v>0</v>
      </c>
      <c r="I2837" s="26">
        <f>G2837+H2837</f>
        <v>0</v>
      </c>
      <c r="J2837" s="26">
        <f>SUM(F2837:H2837)</f>
        <v>9</v>
      </c>
      <c r="K2837" s="26">
        <f>E2837-J2837</f>
        <v>0</v>
      </c>
      <c r="L2837" s="27">
        <v>3480000000</v>
      </c>
      <c r="M2837" s="45">
        <v>1210.02</v>
      </c>
      <c r="N2837" s="27">
        <v>386666667</v>
      </c>
      <c r="O2837" s="27">
        <v>9507390</v>
      </c>
      <c r="P2837" s="37">
        <f>IF(I2837=0,0,H2837/I2837)</f>
        <v>0</v>
      </c>
    </row>
    <row r="2838">
      <c r="A2838" s="24" t="str">
        <v>2026-01</v>
      </c>
      <c r="B2838" s="24" t="str">
        <v>비교 반영</v>
      </c>
      <c r="C2838" s="24" t="str">
        <v>부천시 소사구</v>
      </c>
      <c r="D2838" s="24" t="str">
        <v>아파트 매매</v>
      </c>
      <c r="E2838" s="26">
        <v>225</v>
      </c>
      <c r="F2838" s="26">
        <v>225</v>
      </c>
      <c r="G2838" s="26">
        <v>0</v>
      </c>
      <c r="H2838" s="26">
        <v>0</v>
      </c>
      <c r="I2838" s="26">
        <f>G2838+H2838</f>
        <v>0</v>
      </c>
      <c r="J2838" s="26">
        <f>SUM(F2838:H2838)</f>
        <v>225</v>
      </c>
      <c r="K2838" s="26">
        <f>E2838-J2838</f>
        <v>0</v>
      </c>
      <c r="L2838" s="27">
        <v>115377200000</v>
      </c>
      <c r="M2838" s="45">
        <v>16233.814</v>
      </c>
      <c r="N2838" s="27">
        <v>512787556</v>
      </c>
      <c r="O2838" s="27">
        <v>23494923</v>
      </c>
      <c r="P2838" s="37">
        <f>IF(I2838=0,0,H2838/I2838)</f>
        <v>0</v>
      </c>
    </row>
    <row r="2839">
      <c r="A2839" s="24" t="str">
        <v>2026-01</v>
      </c>
      <c r="B2839" s="24" t="str">
        <v>비교 반영</v>
      </c>
      <c r="C2839" s="24" t="str">
        <v>부천시 소사구</v>
      </c>
      <c r="D2839" s="24" t="str">
        <v>아파트 전월세</v>
      </c>
      <c r="E2839" s="26">
        <v>244</v>
      </c>
      <c r="F2839" s="26">
        <v>0</v>
      </c>
      <c r="G2839" s="26">
        <v>147</v>
      </c>
      <c r="H2839" s="26">
        <v>97</v>
      </c>
      <c r="I2839" s="26">
        <f>G2839+H2839</f>
        <v>244</v>
      </c>
      <c r="J2839" s="26">
        <f>SUM(F2839:H2839)</f>
        <v>244</v>
      </c>
      <c r="K2839" s="26">
        <f>E2839-J2839</f>
        <v>0</v>
      </c>
      <c r="L2839" s="27">
        <v>58344520000</v>
      </c>
      <c r="M2839" s="45">
        <v>16942.455</v>
      </c>
      <c r="N2839" s="27">
        <v>239116885</v>
      </c>
      <c r="O2839" s="27">
        <v>11384090</v>
      </c>
      <c r="P2839" s="37">
        <f>IF(I2839=0,0,H2839/I2839)</f>
        <v>0.3975409836065574</v>
      </c>
    </row>
    <row r="2840">
      <c r="A2840" s="24" t="str">
        <v>2026-01</v>
      </c>
      <c r="B2840" s="24" t="str">
        <v>비교 반영</v>
      </c>
      <c r="C2840" s="24" t="str">
        <v>부천시 소사구</v>
      </c>
      <c r="D2840" s="24" t="str">
        <v>오피스텔 매매</v>
      </c>
      <c r="E2840" s="26">
        <v>21</v>
      </c>
      <c r="F2840" s="26">
        <v>21</v>
      </c>
      <c r="G2840" s="26">
        <v>0</v>
      </c>
      <c r="H2840" s="26">
        <v>0</v>
      </c>
      <c r="I2840" s="26">
        <f>G2840+H2840</f>
        <v>0</v>
      </c>
      <c r="J2840" s="26">
        <f>SUM(F2840:H2840)</f>
        <v>21</v>
      </c>
      <c r="K2840" s="26">
        <f>E2840-J2840</f>
        <v>0</v>
      </c>
      <c r="L2840" s="27">
        <v>3923000000</v>
      </c>
      <c r="M2840" s="45">
        <v>924.545</v>
      </c>
      <c r="N2840" s="27">
        <v>186809524</v>
      </c>
      <c r="O2840" s="27">
        <v>14027002</v>
      </c>
      <c r="P2840" s="37">
        <f>IF(I2840=0,0,H2840/I2840)</f>
        <v>0</v>
      </c>
    </row>
    <row r="2841">
      <c r="A2841" s="24" t="str">
        <v>2026-01</v>
      </c>
      <c r="B2841" s="24" t="str">
        <v>비교 반영</v>
      </c>
      <c r="C2841" s="24" t="str">
        <v>부천시 소사구</v>
      </c>
      <c r="D2841" s="24" t="str">
        <v>오피스텔 전월세</v>
      </c>
      <c r="E2841" s="26">
        <v>84</v>
      </c>
      <c r="F2841" s="26">
        <v>0</v>
      </c>
      <c r="G2841" s="26">
        <v>32</v>
      </c>
      <c r="H2841" s="26">
        <v>52</v>
      </c>
      <c r="I2841" s="26">
        <f>G2841+H2841</f>
        <v>84</v>
      </c>
      <c r="J2841" s="26">
        <f>SUM(F2841:H2841)</f>
        <v>84</v>
      </c>
      <c r="K2841" s="26">
        <f>E2841-J2841</f>
        <v>0</v>
      </c>
      <c r="L2841" s="27">
        <v>7883500000</v>
      </c>
      <c r="M2841" s="45">
        <v>3618.36</v>
      </c>
      <c r="N2841" s="27">
        <v>93851190</v>
      </c>
      <c r="O2841" s="27">
        <v>7202477</v>
      </c>
      <c r="P2841" s="37">
        <f>IF(I2841=0,0,H2841/I2841)</f>
        <v>0.6190476190476191</v>
      </c>
    </row>
    <row r="2842">
      <c r="A2842" s="24" t="str">
        <v>2026-01</v>
      </c>
      <c r="B2842" s="24" t="str">
        <v>비교 반영</v>
      </c>
      <c r="C2842" s="24" t="str">
        <v>부천시 소사구</v>
      </c>
      <c r="D2842" s="24" t="str">
        <v>토지</v>
      </c>
      <c r="E2842" s="26">
        <v>41</v>
      </c>
      <c r="F2842" s="26">
        <v>41</v>
      </c>
      <c r="G2842" s="26">
        <v>0</v>
      </c>
      <c r="H2842" s="26">
        <v>0</v>
      </c>
      <c r="I2842" s="26">
        <f>G2842+H2842</f>
        <v>0</v>
      </c>
      <c r="J2842" s="26">
        <f>SUM(F2842:H2842)</f>
        <v>41</v>
      </c>
      <c r="K2842" s="26">
        <f>E2842-J2842</f>
        <v>0</v>
      </c>
      <c r="L2842" s="27">
        <v>4196010000</v>
      </c>
      <c r="M2842" s="45">
        <v>3413.46</v>
      </c>
      <c r="N2842" s="27">
        <v>102341707</v>
      </c>
      <c r="O2842" s="27">
        <v>4063650</v>
      </c>
      <c r="P2842" s="37">
        <f>IF(I2842=0,0,H2842/I2842)</f>
        <v>0</v>
      </c>
    </row>
    <row r="2843">
      <c r="A2843" s="24" t="str">
        <v>2026-01</v>
      </c>
      <c r="B2843" s="24" t="str">
        <v>비교 반영</v>
      </c>
      <c r="C2843" s="24" t="str">
        <v>부천시 오정구</v>
      </c>
      <c r="D2843" s="24" t="str">
        <v>공장창고</v>
      </c>
      <c r="E2843" s="26">
        <v>4</v>
      </c>
      <c r="F2843" s="26">
        <v>4</v>
      </c>
      <c r="G2843" s="26">
        <v>0</v>
      </c>
      <c r="H2843" s="26">
        <v>0</v>
      </c>
      <c r="I2843" s="26">
        <f>G2843+H2843</f>
        <v>0</v>
      </c>
      <c r="J2843" s="26">
        <f>SUM(F2843:H2843)</f>
        <v>4</v>
      </c>
      <c r="K2843" s="26">
        <f>E2843-J2843</f>
        <v>0</v>
      </c>
      <c r="L2843" s="27">
        <v>3230000000</v>
      </c>
      <c r="M2843" s="45">
        <v>980</v>
      </c>
      <c r="N2843" s="27">
        <v>807500000</v>
      </c>
      <c r="O2843" s="27">
        <v>10895598</v>
      </c>
      <c r="P2843" s="37">
        <f>IF(I2843=0,0,H2843/I2843)</f>
        <v>0</v>
      </c>
    </row>
    <row r="2844">
      <c r="A2844" s="24" t="str">
        <v>2026-01</v>
      </c>
      <c r="B2844" s="24" t="str">
        <v>비교 반영</v>
      </c>
      <c r="C2844" s="24" t="str">
        <v>부천시 오정구</v>
      </c>
      <c r="D2844" s="24" t="str">
        <v>다가구 전월세</v>
      </c>
      <c r="E2844" s="26">
        <v>62</v>
      </c>
      <c r="F2844" s="26">
        <v>0</v>
      </c>
      <c r="G2844" s="26">
        <v>20</v>
      </c>
      <c r="H2844" s="26">
        <v>42</v>
      </c>
      <c r="I2844" s="26">
        <f>G2844+H2844</f>
        <v>62</v>
      </c>
      <c r="J2844" s="26">
        <f>SUM(F2844:H2844)</f>
        <v>62</v>
      </c>
      <c r="K2844" s="26">
        <f>E2844-J2844</f>
        <v>0</v>
      </c>
      <c r="L2844" s="27">
        <v>3745000000</v>
      </c>
      <c r="M2844" s="45">
        <v>4432.417</v>
      </c>
      <c r="N2844" s="27">
        <v>60403226</v>
      </c>
      <c r="O2844" s="27">
        <v>2793096</v>
      </c>
      <c r="P2844" s="37">
        <f>IF(I2844=0,0,H2844/I2844)</f>
        <v>0.6774193548387096</v>
      </c>
    </row>
    <row r="2845">
      <c r="A2845" s="24" t="str">
        <v>2026-01</v>
      </c>
      <c r="B2845" s="24" t="str">
        <v>비교 반영</v>
      </c>
      <c r="C2845" s="24" t="str">
        <v>부천시 오정구</v>
      </c>
      <c r="D2845" s="24" t="str">
        <v>다세대 매매</v>
      </c>
      <c r="E2845" s="26">
        <v>76</v>
      </c>
      <c r="F2845" s="26">
        <v>76</v>
      </c>
      <c r="G2845" s="26">
        <v>0</v>
      </c>
      <c r="H2845" s="26">
        <v>0</v>
      </c>
      <c r="I2845" s="26">
        <f>G2845+H2845</f>
        <v>0</v>
      </c>
      <c r="J2845" s="26">
        <f>SUM(F2845:H2845)</f>
        <v>76</v>
      </c>
      <c r="K2845" s="26">
        <f>E2845-J2845</f>
        <v>0</v>
      </c>
      <c r="L2845" s="27">
        <v>11650400000</v>
      </c>
      <c r="M2845" s="45">
        <v>3477.49</v>
      </c>
      <c r="N2845" s="27">
        <v>153294737</v>
      </c>
      <c r="O2845" s="27">
        <v>11075148</v>
      </c>
      <c r="P2845" s="37">
        <f>IF(I2845=0,0,H2845/I2845)</f>
        <v>0</v>
      </c>
    </row>
    <row r="2846">
      <c r="A2846" s="24" t="str">
        <v>2026-01</v>
      </c>
      <c r="B2846" s="24" t="str">
        <v>비교 반영</v>
      </c>
      <c r="C2846" s="24" t="str">
        <v>부천시 오정구</v>
      </c>
      <c r="D2846" s="24" t="str">
        <v>다세대 전월세</v>
      </c>
      <c r="E2846" s="26">
        <v>170</v>
      </c>
      <c r="F2846" s="26">
        <v>0</v>
      </c>
      <c r="G2846" s="26">
        <v>74</v>
      </c>
      <c r="H2846" s="26">
        <v>96</v>
      </c>
      <c r="I2846" s="26">
        <f>G2846+H2846</f>
        <v>170</v>
      </c>
      <c r="J2846" s="26">
        <f>SUM(F2846:H2846)</f>
        <v>170</v>
      </c>
      <c r="K2846" s="26">
        <f>E2846-J2846</f>
        <v>0</v>
      </c>
      <c r="L2846" s="27">
        <v>9804990000</v>
      </c>
      <c r="M2846" s="45">
        <v>7090.691</v>
      </c>
      <c r="N2846" s="27">
        <v>57676412</v>
      </c>
      <c r="O2846" s="27">
        <v>4571231</v>
      </c>
      <c r="P2846" s="37">
        <f>IF(I2846=0,0,H2846/I2846)</f>
        <v>0.5647058823529412</v>
      </c>
    </row>
    <row r="2847">
      <c r="A2847" s="24" t="str">
        <v>2026-01</v>
      </c>
      <c r="B2847" s="24" t="str">
        <v>비교 반영</v>
      </c>
      <c r="C2847" s="24" t="str">
        <v>부천시 오정구</v>
      </c>
      <c r="D2847" s="24" t="str">
        <v>아파트 매매</v>
      </c>
      <c r="E2847" s="26">
        <v>53</v>
      </c>
      <c r="F2847" s="26">
        <v>53</v>
      </c>
      <c r="G2847" s="26">
        <v>0</v>
      </c>
      <c r="H2847" s="26">
        <v>0</v>
      </c>
      <c r="I2847" s="26">
        <f>G2847+H2847</f>
        <v>0</v>
      </c>
      <c r="J2847" s="26">
        <f>SUM(F2847:H2847)</f>
        <v>53</v>
      </c>
      <c r="K2847" s="26">
        <f>E2847-J2847</f>
        <v>0</v>
      </c>
      <c r="L2847" s="27">
        <v>16600600000</v>
      </c>
      <c r="M2847" s="45">
        <v>2982.147</v>
      </c>
      <c r="N2847" s="27">
        <v>313218868</v>
      </c>
      <c r="O2847" s="27">
        <v>18402183</v>
      </c>
      <c r="P2847" s="37">
        <f>IF(I2847=0,0,H2847/I2847)</f>
        <v>0</v>
      </c>
    </row>
    <row r="2848">
      <c r="A2848" s="24" t="str">
        <v>2026-01</v>
      </c>
      <c r="B2848" s="24" t="str">
        <v>비교 반영</v>
      </c>
      <c r="C2848" s="24" t="str">
        <v>부천시 오정구</v>
      </c>
      <c r="D2848" s="24" t="str">
        <v>아파트 전월세</v>
      </c>
      <c r="E2848" s="26">
        <v>102</v>
      </c>
      <c r="F2848" s="26">
        <v>0</v>
      </c>
      <c r="G2848" s="26">
        <v>45</v>
      </c>
      <c r="H2848" s="26">
        <v>57</v>
      </c>
      <c r="I2848" s="26">
        <f>G2848+H2848</f>
        <v>102</v>
      </c>
      <c r="J2848" s="26">
        <f>SUM(F2848:H2848)</f>
        <v>102</v>
      </c>
      <c r="K2848" s="26">
        <f>E2848-J2848</f>
        <v>0</v>
      </c>
      <c r="L2848" s="27">
        <v>13361550000</v>
      </c>
      <c r="M2848" s="45">
        <v>5791.059</v>
      </c>
      <c r="N2848" s="27">
        <v>130995588</v>
      </c>
      <c r="O2848" s="27">
        <v>7627346</v>
      </c>
      <c r="P2848" s="37">
        <f>IF(I2848=0,0,H2848/I2848)</f>
        <v>0.5588235294117647</v>
      </c>
    </row>
    <row r="2849">
      <c r="A2849" s="24" t="str">
        <v>2026-01</v>
      </c>
      <c r="B2849" s="24" t="str">
        <v>비교 반영</v>
      </c>
      <c r="C2849" s="24" t="str">
        <v>부천시 오정구</v>
      </c>
      <c r="D2849" s="24" t="str">
        <v>오피스텔 매매</v>
      </c>
      <c r="E2849" s="26">
        <v>1</v>
      </c>
      <c r="F2849" s="26">
        <v>1</v>
      </c>
      <c r="G2849" s="26">
        <v>0</v>
      </c>
      <c r="H2849" s="26">
        <v>0</v>
      </c>
      <c r="I2849" s="26">
        <f>G2849+H2849</f>
        <v>0</v>
      </c>
      <c r="J2849" s="26">
        <f>SUM(F2849:H2849)</f>
        <v>1</v>
      </c>
      <c r="K2849" s="26">
        <f>E2849-J2849</f>
        <v>0</v>
      </c>
      <c r="L2849" s="27">
        <v>184000000</v>
      </c>
      <c r="M2849" s="45">
        <v>40.44</v>
      </c>
      <c r="N2849" s="27">
        <v>184000000</v>
      </c>
      <c r="O2849" s="27">
        <v>15041158</v>
      </c>
      <c r="P2849" s="37">
        <f>IF(I2849=0,0,H2849/I2849)</f>
        <v>0</v>
      </c>
    </row>
    <row r="2850">
      <c r="A2850" s="24" t="str">
        <v>2026-01</v>
      </c>
      <c r="B2850" s="24" t="str">
        <v>비교 반영</v>
      </c>
      <c r="C2850" s="24" t="str">
        <v>부천시 오정구</v>
      </c>
      <c r="D2850" s="24" t="str">
        <v>오피스텔 전월세</v>
      </c>
      <c r="E2850" s="26">
        <v>5</v>
      </c>
      <c r="F2850" s="26">
        <v>0</v>
      </c>
      <c r="G2850" s="26">
        <v>2</v>
      </c>
      <c r="H2850" s="26">
        <v>3</v>
      </c>
      <c r="I2850" s="26">
        <f>G2850+H2850</f>
        <v>5</v>
      </c>
      <c r="J2850" s="26">
        <f>SUM(F2850:H2850)</f>
        <v>5</v>
      </c>
      <c r="K2850" s="26">
        <f>E2850-J2850</f>
        <v>0</v>
      </c>
      <c r="L2850" s="27">
        <v>610000000</v>
      </c>
      <c r="M2850" s="45">
        <v>279.09</v>
      </c>
      <c r="N2850" s="27">
        <v>122000000</v>
      </c>
      <c r="O2850" s="27">
        <v>7225371</v>
      </c>
      <c r="P2850" s="37">
        <f>IF(I2850=0,0,H2850/I2850)</f>
        <v>0.6</v>
      </c>
    </row>
    <row r="2851">
      <c r="A2851" s="24" t="str">
        <v>2026-01</v>
      </c>
      <c r="B2851" s="24" t="str">
        <v>비교 반영</v>
      </c>
      <c r="C2851" s="24" t="str">
        <v>부천시 오정구</v>
      </c>
      <c r="D2851" s="24" t="str">
        <v>토지</v>
      </c>
      <c r="E2851" s="26">
        <v>10</v>
      </c>
      <c r="F2851" s="26">
        <v>10</v>
      </c>
      <c r="G2851" s="26">
        <v>0</v>
      </c>
      <c r="H2851" s="26">
        <v>0</v>
      </c>
      <c r="I2851" s="26">
        <f>G2851+H2851</f>
        <v>0</v>
      </c>
      <c r="J2851" s="26">
        <f>SUM(F2851:H2851)</f>
        <v>10</v>
      </c>
      <c r="K2851" s="26">
        <f>E2851-J2851</f>
        <v>0</v>
      </c>
      <c r="L2851" s="27">
        <v>33690040000</v>
      </c>
      <c r="M2851" s="45">
        <v>7470.5</v>
      </c>
      <c r="N2851" s="27">
        <v>3369004000</v>
      </c>
      <c r="O2851" s="27">
        <v>14908243</v>
      </c>
      <c r="P2851" s="37">
        <f>IF(I2851=0,0,H2851/I2851)</f>
        <v>0</v>
      </c>
    </row>
    <row r="2852">
      <c r="A2852" s="24" t="str">
        <v>2026-01</v>
      </c>
      <c r="B2852" s="24" t="str">
        <v>비교 반영</v>
      </c>
      <c r="C2852" s="24" t="str">
        <v>부천시 원미구</v>
      </c>
      <c r="D2852" s="24" t="str">
        <v>공장창고</v>
      </c>
      <c r="E2852" s="26">
        <v>8</v>
      </c>
      <c r="F2852" s="26">
        <v>8</v>
      </c>
      <c r="G2852" s="26">
        <v>0</v>
      </c>
      <c r="H2852" s="26">
        <v>0</v>
      </c>
      <c r="I2852" s="26">
        <f>G2852+H2852</f>
        <v>0</v>
      </c>
      <c r="J2852" s="26">
        <f>SUM(F2852:H2852)</f>
        <v>8</v>
      </c>
      <c r="K2852" s="26">
        <f>E2852-J2852</f>
        <v>0</v>
      </c>
      <c r="L2852" s="27">
        <v>2444000000</v>
      </c>
      <c r="M2852" s="45">
        <v>836.72</v>
      </c>
      <c r="N2852" s="27">
        <v>305500000</v>
      </c>
      <c r="O2852" s="27">
        <v>9655964</v>
      </c>
      <c r="P2852" s="37">
        <f>IF(I2852=0,0,H2852/I2852)</f>
        <v>0</v>
      </c>
    </row>
    <row r="2853">
      <c r="A2853" s="24" t="str">
        <v>2026-01</v>
      </c>
      <c r="B2853" s="24" t="str">
        <v>비교 반영</v>
      </c>
      <c r="C2853" s="24" t="str">
        <v>부천시 원미구</v>
      </c>
      <c r="D2853" s="24" t="str">
        <v>다가구 매매</v>
      </c>
      <c r="E2853" s="26">
        <v>6</v>
      </c>
      <c r="F2853" s="26">
        <v>6</v>
      </c>
      <c r="G2853" s="26">
        <v>0</v>
      </c>
      <c r="H2853" s="26">
        <v>0</v>
      </c>
      <c r="I2853" s="26">
        <f>G2853+H2853</f>
        <v>0</v>
      </c>
      <c r="J2853" s="26">
        <f>SUM(F2853:H2853)</f>
        <v>6</v>
      </c>
      <c r="K2853" s="26">
        <f>E2853-J2853</f>
        <v>0</v>
      </c>
      <c r="L2853" s="27">
        <v>4584000000</v>
      </c>
      <c r="M2853" s="45">
        <v>1094.22</v>
      </c>
      <c r="N2853" s="27">
        <v>764000000</v>
      </c>
      <c r="O2853" s="27">
        <v>13848877</v>
      </c>
      <c r="P2853" s="37">
        <f>IF(I2853=0,0,H2853/I2853)</f>
        <v>0</v>
      </c>
    </row>
    <row r="2854">
      <c r="A2854" s="24" t="str">
        <v>2026-01</v>
      </c>
      <c r="B2854" s="24" t="str">
        <v>비교 반영</v>
      </c>
      <c r="C2854" s="24" t="str">
        <v>부천시 원미구</v>
      </c>
      <c r="D2854" s="24" t="str">
        <v>다가구 전월세</v>
      </c>
      <c r="E2854" s="26">
        <v>251</v>
      </c>
      <c r="F2854" s="26">
        <v>0</v>
      </c>
      <c r="G2854" s="26">
        <v>49</v>
      </c>
      <c r="H2854" s="26">
        <v>202</v>
      </c>
      <c r="I2854" s="26">
        <f>G2854+H2854</f>
        <v>251</v>
      </c>
      <c r="J2854" s="26">
        <f>SUM(F2854:H2854)</f>
        <v>251</v>
      </c>
      <c r="K2854" s="26">
        <f>E2854-J2854</f>
        <v>0</v>
      </c>
      <c r="L2854" s="27">
        <v>9023000000</v>
      </c>
      <c r="M2854" s="45">
        <v>12244.279</v>
      </c>
      <c r="N2854" s="27">
        <v>35948207</v>
      </c>
      <c r="O2854" s="27">
        <v>2436084</v>
      </c>
      <c r="P2854" s="37">
        <f>IF(I2854=0,0,H2854/I2854)</f>
        <v>0.8047808764940239</v>
      </c>
    </row>
    <row r="2855">
      <c r="A2855" s="24" t="str">
        <v>2026-01</v>
      </c>
      <c r="B2855" s="24" t="str">
        <v>비교 반영</v>
      </c>
      <c r="C2855" s="24" t="str">
        <v>부천시 원미구</v>
      </c>
      <c r="D2855" s="24" t="str">
        <v>다세대 매매</v>
      </c>
      <c r="E2855" s="26">
        <v>92</v>
      </c>
      <c r="F2855" s="26">
        <v>92</v>
      </c>
      <c r="G2855" s="26">
        <v>0</v>
      </c>
      <c r="H2855" s="26">
        <v>0</v>
      </c>
      <c r="I2855" s="26">
        <f>G2855+H2855</f>
        <v>0</v>
      </c>
      <c r="J2855" s="26">
        <f>SUM(F2855:H2855)</f>
        <v>92</v>
      </c>
      <c r="K2855" s="26">
        <f>E2855-J2855</f>
        <v>0</v>
      </c>
      <c r="L2855" s="27">
        <v>17385700000</v>
      </c>
      <c r="M2855" s="45">
        <v>4411.355</v>
      </c>
      <c r="N2855" s="27">
        <v>188975000</v>
      </c>
      <c r="O2855" s="27">
        <v>13028511</v>
      </c>
      <c r="P2855" s="37">
        <f>IF(I2855=0,0,H2855/I2855)</f>
        <v>0</v>
      </c>
    </row>
    <row r="2856">
      <c r="A2856" s="24" t="str">
        <v>2026-01</v>
      </c>
      <c r="B2856" s="24" t="str">
        <v>비교 반영</v>
      </c>
      <c r="C2856" s="24" t="str">
        <v>부천시 원미구</v>
      </c>
      <c r="D2856" s="24" t="str">
        <v>다세대 전월세</v>
      </c>
      <c r="E2856" s="26">
        <v>206</v>
      </c>
      <c r="F2856" s="26">
        <v>0</v>
      </c>
      <c r="G2856" s="26">
        <v>71</v>
      </c>
      <c r="H2856" s="26">
        <v>135</v>
      </c>
      <c r="I2856" s="26">
        <f>G2856+H2856</f>
        <v>206</v>
      </c>
      <c r="J2856" s="26">
        <f>SUM(F2856:H2856)</f>
        <v>206</v>
      </c>
      <c r="K2856" s="26">
        <f>E2856-J2856</f>
        <v>0</v>
      </c>
      <c r="L2856" s="27">
        <v>11214780000</v>
      </c>
      <c r="M2856" s="45">
        <v>8046.107</v>
      </c>
      <c r="N2856" s="27">
        <v>54440680</v>
      </c>
      <c r="O2856" s="27">
        <v>4607651</v>
      </c>
      <c r="P2856" s="37">
        <f>IF(I2856=0,0,H2856/I2856)</f>
        <v>0.6553398058252428</v>
      </c>
    </row>
    <row r="2857">
      <c r="A2857" s="24" t="str">
        <v>2026-01</v>
      </c>
      <c r="B2857" s="24" t="str">
        <v>비교 반영</v>
      </c>
      <c r="C2857" s="24" t="str">
        <v>부천시 원미구</v>
      </c>
      <c r="D2857" s="24" t="str">
        <v>상가</v>
      </c>
      <c r="E2857" s="26">
        <v>34</v>
      </c>
      <c r="F2857" s="26">
        <v>34</v>
      </c>
      <c r="G2857" s="26">
        <v>0</v>
      </c>
      <c r="H2857" s="26">
        <v>0</v>
      </c>
      <c r="I2857" s="26">
        <f>G2857+H2857</f>
        <v>0</v>
      </c>
      <c r="J2857" s="26">
        <f>SUM(F2857:H2857)</f>
        <v>34</v>
      </c>
      <c r="K2857" s="26">
        <f>E2857-J2857</f>
        <v>0</v>
      </c>
      <c r="L2857" s="27">
        <v>6732700000</v>
      </c>
      <c r="M2857" s="45">
        <v>2033.55</v>
      </c>
      <c r="N2857" s="27">
        <v>198020588</v>
      </c>
      <c r="O2857" s="27">
        <v>10944830</v>
      </c>
      <c r="P2857" s="37">
        <f>IF(I2857=0,0,H2857/I2857)</f>
        <v>0</v>
      </c>
    </row>
    <row r="2858">
      <c r="A2858" s="24" t="str">
        <v>2026-01</v>
      </c>
      <c r="B2858" s="24" t="str">
        <v>비교 반영</v>
      </c>
      <c r="C2858" s="24" t="str">
        <v>부천시 원미구</v>
      </c>
      <c r="D2858" s="24" t="str">
        <v>아파트 매매</v>
      </c>
      <c r="E2858" s="26">
        <v>394</v>
      </c>
      <c r="F2858" s="26">
        <v>394</v>
      </c>
      <c r="G2858" s="26">
        <v>0</v>
      </c>
      <c r="H2858" s="26">
        <v>0</v>
      </c>
      <c r="I2858" s="26">
        <f>G2858+H2858</f>
        <v>0</v>
      </c>
      <c r="J2858" s="26">
        <f>SUM(F2858:H2858)</f>
        <v>394</v>
      </c>
      <c r="K2858" s="26">
        <f>E2858-J2858</f>
        <v>0</v>
      </c>
      <c r="L2858" s="27">
        <v>222301000000</v>
      </c>
      <c r="M2858" s="45">
        <v>28687.621</v>
      </c>
      <c r="N2858" s="27">
        <v>564215736</v>
      </c>
      <c r="O2858" s="27">
        <v>25616600</v>
      </c>
      <c r="P2858" s="37">
        <f>IF(I2858=0,0,H2858/I2858)</f>
        <v>0</v>
      </c>
    </row>
    <row r="2859">
      <c r="A2859" s="24" t="str">
        <v>2026-01</v>
      </c>
      <c r="B2859" s="24" t="str">
        <v>비교 반영</v>
      </c>
      <c r="C2859" s="24" t="str">
        <v>부천시 원미구</v>
      </c>
      <c r="D2859" s="24" t="str">
        <v>아파트 전월세</v>
      </c>
      <c r="E2859" s="26">
        <v>704</v>
      </c>
      <c r="F2859" s="26">
        <v>0</v>
      </c>
      <c r="G2859" s="26">
        <v>384</v>
      </c>
      <c r="H2859" s="26">
        <v>320</v>
      </c>
      <c r="I2859" s="26">
        <f>G2859+H2859</f>
        <v>704</v>
      </c>
      <c r="J2859" s="26">
        <f>SUM(F2859:H2859)</f>
        <v>704</v>
      </c>
      <c r="K2859" s="26">
        <f>E2859-J2859</f>
        <v>0</v>
      </c>
      <c r="L2859" s="27">
        <v>158044900000</v>
      </c>
      <c r="M2859" s="45">
        <v>43661.383</v>
      </c>
      <c r="N2859" s="27">
        <v>224495597</v>
      </c>
      <c r="O2859" s="27">
        <v>11966237</v>
      </c>
      <c r="P2859" s="37">
        <f>IF(I2859=0,0,H2859/I2859)</f>
        <v>0.45454545454545453</v>
      </c>
    </row>
    <row r="2860">
      <c r="A2860" s="24" t="str">
        <v>2026-01</v>
      </c>
      <c r="B2860" s="24" t="str">
        <v>비교 반영</v>
      </c>
      <c r="C2860" s="24" t="str">
        <v>부천시 원미구</v>
      </c>
      <c r="D2860" s="24" t="str">
        <v>오피스텔 매매</v>
      </c>
      <c r="E2860" s="26">
        <v>47</v>
      </c>
      <c r="F2860" s="26">
        <v>47</v>
      </c>
      <c r="G2860" s="26">
        <v>0</v>
      </c>
      <c r="H2860" s="26">
        <v>0</v>
      </c>
      <c r="I2860" s="26">
        <f>G2860+H2860</f>
        <v>0</v>
      </c>
      <c r="J2860" s="26">
        <f>SUM(F2860:H2860)</f>
        <v>47</v>
      </c>
      <c r="K2860" s="26">
        <f>E2860-J2860</f>
        <v>0</v>
      </c>
      <c r="L2860" s="27">
        <v>8675000000</v>
      </c>
      <c r="M2860" s="45">
        <v>2258.096</v>
      </c>
      <c r="N2860" s="27">
        <v>184574468</v>
      </c>
      <c r="O2860" s="27">
        <v>12699941</v>
      </c>
      <c r="P2860" s="37">
        <f>IF(I2860=0,0,H2860/I2860)</f>
        <v>0</v>
      </c>
    </row>
    <row r="2861">
      <c r="A2861" s="24" t="str">
        <v>2026-01</v>
      </c>
      <c r="B2861" s="24" t="str">
        <v>비교 반영</v>
      </c>
      <c r="C2861" s="24" t="str">
        <v>부천시 원미구</v>
      </c>
      <c r="D2861" s="24" t="str">
        <v>오피스텔 전월세</v>
      </c>
      <c r="E2861" s="26">
        <v>354</v>
      </c>
      <c r="F2861" s="26">
        <v>0</v>
      </c>
      <c r="G2861" s="26">
        <v>76</v>
      </c>
      <c r="H2861" s="26">
        <v>278</v>
      </c>
      <c r="I2861" s="26">
        <f>G2861+H2861</f>
        <v>354</v>
      </c>
      <c r="J2861" s="26">
        <f>SUM(F2861:H2861)</f>
        <v>354</v>
      </c>
      <c r="K2861" s="26">
        <f>E2861-J2861</f>
        <v>0</v>
      </c>
      <c r="L2861" s="27">
        <v>22280430000</v>
      </c>
      <c r="M2861" s="45">
        <v>13948.9</v>
      </c>
      <c r="N2861" s="27">
        <v>62939068</v>
      </c>
      <c r="O2861" s="27">
        <v>5280295</v>
      </c>
      <c r="P2861" s="37">
        <f>IF(I2861=0,0,H2861/I2861)</f>
        <v>0.7853107344632768</v>
      </c>
    </row>
    <row r="2862">
      <c r="A2862" s="24" t="str">
        <v>2026-01</v>
      </c>
      <c r="B2862" s="24" t="str">
        <v>비교 반영</v>
      </c>
      <c r="C2862" s="24" t="str">
        <v>부천시 원미구</v>
      </c>
      <c r="D2862" s="24" t="str">
        <v>토지</v>
      </c>
      <c r="E2862" s="26">
        <v>7</v>
      </c>
      <c r="F2862" s="26">
        <v>7</v>
      </c>
      <c r="G2862" s="26">
        <v>0</v>
      </c>
      <c r="H2862" s="26">
        <v>0</v>
      </c>
      <c r="I2862" s="26">
        <f>G2862+H2862</f>
        <v>0</v>
      </c>
      <c r="J2862" s="26">
        <f>SUM(F2862:H2862)</f>
        <v>7</v>
      </c>
      <c r="K2862" s="26">
        <f>E2862-J2862</f>
        <v>0</v>
      </c>
      <c r="L2862" s="27">
        <v>2299800000</v>
      </c>
      <c r="M2862" s="45">
        <v>735.58</v>
      </c>
      <c r="N2862" s="27">
        <v>328542857</v>
      </c>
      <c r="O2862" s="27">
        <v>10335578</v>
      </c>
      <c r="P2862" s="37">
        <f>IF(I2862=0,0,H2862/I2862)</f>
        <v>0</v>
      </c>
    </row>
    <row r="2863">
      <c r="A2863" s="24" t="str">
        <v>2026-01</v>
      </c>
      <c r="B2863" s="24" t="str">
        <v>비교 반영</v>
      </c>
      <c r="C2863" s="24" t="str">
        <v>성남시 분당구</v>
      </c>
      <c r="D2863" s="24" t="str">
        <v>공장창고</v>
      </c>
      <c r="E2863" s="26">
        <v>3</v>
      </c>
      <c r="F2863" s="26">
        <v>3</v>
      </c>
      <c r="G2863" s="26">
        <v>0</v>
      </c>
      <c r="H2863" s="26">
        <v>0</v>
      </c>
      <c r="I2863" s="26">
        <f>G2863+H2863</f>
        <v>0</v>
      </c>
      <c r="J2863" s="26">
        <f>SUM(F2863:H2863)</f>
        <v>3</v>
      </c>
      <c r="K2863" s="26">
        <f>E2863-J2863</f>
        <v>0</v>
      </c>
      <c r="L2863" s="27">
        <v>245000000</v>
      </c>
      <c r="M2863" s="45">
        <v>169.24</v>
      </c>
      <c r="N2863" s="27">
        <v>81666667</v>
      </c>
      <c r="O2863" s="27">
        <v>4785614</v>
      </c>
      <c r="P2863" s="37">
        <f>IF(I2863=0,0,H2863/I2863)</f>
        <v>0</v>
      </c>
    </row>
    <row r="2864">
      <c r="A2864" s="24" t="str">
        <v>2026-01</v>
      </c>
      <c r="B2864" s="24" t="str">
        <v>비교 반영</v>
      </c>
      <c r="C2864" s="24" t="str">
        <v>성남시 분당구</v>
      </c>
      <c r="D2864" s="24" t="str">
        <v>다가구 매매</v>
      </c>
      <c r="E2864" s="26">
        <v>6</v>
      </c>
      <c r="F2864" s="26">
        <v>6</v>
      </c>
      <c r="G2864" s="26">
        <v>0</v>
      </c>
      <c r="H2864" s="26">
        <v>0</v>
      </c>
      <c r="I2864" s="26">
        <f>G2864+H2864</f>
        <v>0</v>
      </c>
      <c r="J2864" s="26">
        <f>SUM(F2864:H2864)</f>
        <v>6</v>
      </c>
      <c r="K2864" s="26">
        <f>E2864-J2864</f>
        <v>0</v>
      </c>
      <c r="L2864" s="27">
        <v>12465000000</v>
      </c>
      <c r="M2864" s="45">
        <v>2089.36</v>
      </c>
      <c r="N2864" s="27">
        <v>2077500000</v>
      </c>
      <c r="O2864" s="27">
        <v>19722121</v>
      </c>
      <c r="P2864" s="37">
        <f>IF(I2864=0,0,H2864/I2864)</f>
        <v>0</v>
      </c>
    </row>
    <row r="2865">
      <c r="A2865" s="24" t="str">
        <v>2026-01</v>
      </c>
      <c r="B2865" s="24" t="str">
        <v>비교 반영</v>
      </c>
      <c r="C2865" s="24" t="str">
        <v>성남시 분당구</v>
      </c>
      <c r="D2865" s="24" t="str">
        <v>다가구 전월세</v>
      </c>
      <c r="E2865" s="26">
        <v>536</v>
      </c>
      <c r="F2865" s="26">
        <v>0</v>
      </c>
      <c r="G2865" s="26">
        <v>95</v>
      </c>
      <c r="H2865" s="26">
        <v>441</v>
      </c>
      <c r="I2865" s="26">
        <f>G2865+H2865</f>
        <v>536</v>
      </c>
      <c r="J2865" s="26">
        <f>SUM(F2865:H2865)</f>
        <v>536</v>
      </c>
      <c r="K2865" s="26">
        <f>E2865-J2865</f>
        <v>0</v>
      </c>
      <c r="L2865" s="27">
        <v>46563500000</v>
      </c>
      <c r="M2865" s="45">
        <v>23934.722</v>
      </c>
      <c r="N2865" s="27">
        <v>86872201</v>
      </c>
      <c r="O2865" s="27">
        <v>6431197</v>
      </c>
      <c r="P2865" s="37">
        <f>IF(I2865=0,0,H2865/I2865)</f>
        <v>0.8227611940298507</v>
      </c>
    </row>
    <row r="2866">
      <c r="A2866" s="24" t="str">
        <v>2026-01</v>
      </c>
      <c r="B2866" s="24" t="str">
        <v>비교 반영</v>
      </c>
      <c r="C2866" s="24" t="str">
        <v>성남시 분당구</v>
      </c>
      <c r="D2866" s="24" t="str">
        <v>다세대 매매</v>
      </c>
      <c r="E2866" s="26">
        <v>47</v>
      </c>
      <c r="F2866" s="26">
        <v>47</v>
      </c>
      <c r="G2866" s="26">
        <v>0</v>
      </c>
      <c r="H2866" s="26">
        <v>0</v>
      </c>
      <c r="I2866" s="26">
        <f>G2866+H2866</f>
        <v>0</v>
      </c>
      <c r="J2866" s="26">
        <f>SUM(F2866:H2866)</f>
        <v>47</v>
      </c>
      <c r="K2866" s="26">
        <f>E2866-J2866</f>
        <v>0</v>
      </c>
      <c r="L2866" s="27">
        <v>54582900000</v>
      </c>
      <c r="M2866" s="45">
        <v>4289.853</v>
      </c>
      <c r="N2866" s="27">
        <v>1161338298</v>
      </c>
      <c r="O2866" s="27">
        <v>42061892</v>
      </c>
      <c r="P2866" s="37">
        <f>IF(I2866=0,0,H2866/I2866)</f>
        <v>0</v>
      </c>
    </row>
    <row r="2867">
      <c r="A2867" s="24" t="str">
        <v>2026-01</v>
      </c>
      <c r="B2867" s="24" t="str">
        <v>비교 반영</v>
      </c>
      <c r="C2867" s="24" t="str">
        <v>성남시 분당구</v>
      </c>
      <c r="D2867" s="24" t="str">
        <v>다세대 전월세</v>
      </c>
      <c r="E2867" s="26">
        <v>106</v>
      </c>
      <c r="F2867" s="26">
        <v>0</v>
      </c>
      <c r="G2867" s="26">
        <v>70</v>
      </c>
      <c r="H2867" s="26">
        <v>36</v>
      </c>
      <c r="I2867" s="26">
        <f>G2867+H2867</f>
        <v>106</v>
      </c>
      <c r="J2867" s="26">
        <f>SUM(F2867:H2867)</f>
        <v>106</v>
      </c>
      <c r="K2867" s="26">
        <f>E2867-J2867</f>
        <v>0</v>
      </c>
      <c r="L2867" s="27">
        <v>49231160000</v>
      </c>
      <c r="M2867" s="45">
        <v>9714.563</v>
      </c>
      <c r="N2867" s="27">
        <v>464444906</v>
      </c>
      <c r="O2867" s="27">
        <v>16752954</v>
      </c>
      <c r="P2867" s="37">
        <f>IF(I2867=0,0,H2867/I2867)</f>
        <v>0.33962264150943394</v>
      </c>
    </row>
    <row r="2868">
      <c r="A2868" s="24" t="str">
        <v>2026-01</v>
      </c>
      <c r="B2868" s="24" t="str">
        <v>비교 반영</v>
      </c>
      <c r="C2868" s="24" t="str">
        <v>성남시 분당구</v>
      </c>
      <c r="D2868" s="24" t="str">
        <v>상가</v>
      </c>
      <c r="E2868" s="26">
        <v>122</v>
      </c>
      <c r="F2868" s="26">
        <v>122</v>
      </c>
      <c r="G2868" s="26">
        <v>0</v>
      </c>
      <c r="H2868" s="26">
        <v>0</v>
      </c>
      <c r="I2868" s="26">
        <f>G2868+H2868</f>
        <v>0</v>
      </c>
      <c r="J2868" s="26">
        <f>SUM(F2868:H2868)</f>
        <v>122</v>
      </c>
      <c r="K2868" s="26">
        <f>E2868-J2868</f>
        <v>0</v>
      </c>
      <c r="L2868" s="27">
        <v>356305590000</v>
      </c>
      <c r="M2868" s="45">
        <v>27761.52</v>
      </c>
      <c r="N2868" s="27">
        <v>2920537623</v>
      </c>
      <c r="O2868" s="27">
        <v>42428141</v>
      </c>
      <c r="P2868" s="37">
        <f>IF(I2868=0,0,H2868/I2868)</f>
        <v>0</v>
      </c>
    </row>
    <row r="2869">
      <c r="A2869" s="24" t="str">
        <v>2026-01</v>
      </c>
      <c r="B2869" s="24" t="str">
        <v>비교 반영</v>
      </c>
      <c r="C2869" s="24" t="str">
        <v>성남시 분당구</v>
      </c>
      <c r="D2869" s="24" t="str">
        <v>아파트 매매</v>
      </c>
      <c r="E2869" s="26">
        <v>356</v>
      </c>
      <c r="F2869" s="26">
        <v>356</v>
      </c>
      <c r="G2869" s="26">
        <v>0</v>
      </c>
      <c r="H2869" s="26">
        <v>0</v>
      </c>
      <c r="I2869" s="26">
        <f>G2869+H2869</f>
        <v>0</v>
      </c>
      <c r="J2869" s="26">
        <f>SUM(F2869:H2869)</f>
        <v>356</v>
      </c>
      <c r="K2869" s="26">
        <f>E2869-J2869</f>
        <v>0</v>
      </c>
      <c r="L2869" s="27">
        <v>540056000000</v>
      </c>
      <c r="M2869" s="45">
        <v>27894.836</v>
      </c>
      <c r="N2869" s="27">
        <v>1517011236</v>
      </c>
      <c r="O2869" s="27">
        <v>64001418</v>
      </c>
      <c r="P2869" s="37">
        <f>IF(I2869=0,0,H2869/I2869)</f>
        <v>0</v>
      </c>
    </row>
    <row r="2870">
      <c r="A2870" s="24" t="str">
        <v>2026-01</v>
      </c>
      <c r="B2870" s="24" t="str">
        <v>비교 반영</v>
      </c>
      <c r="C2870" s="24" t="str">
        <v>성남시 분당구</v>
      </c>
      <c r="D2870" s="24" t="str">
        <v>아파트 전월세</v>
      </c>
      <c r="E2870" s="26">
        <v>1502</v>
      </c>
      <c r="F2870" s="26">
        <v>0</v>
      </c>
      <c r="G2870" s="26">
        <v>932</v>
      </c>
      <c r="H2870" s="26">
        <v>570</v>
      </c>
      <c r="I2870" s="26">
        <f>G2870+H2870</f>
        <v>1502</v>
      </c>
      <c r="J2870" s="26">
        <f>SUM(F2870:H2870)</f>
        <v>1502</v>
      </c>
      <c r="K2870" s="26">
        <f>E2870-J2870</f>
        <v>0</v>
      </c>
      <c r="L2870" s="27">
        <v>771936140000</v>
      </c>
      <c r="M2870" s="45">
        <v>118791.972</v>
      </c>
      <c r="N2870" s="27">
        <v>513938842</v>
      </c>
      <c r="O2870" s="27">
        <v>21481712</v>
      </c>
      <c r="P2870" s="37">
        <f>IF(I2870=0,0,H2870/I2870)</f>
        <v>0.3794940079893475</v>
      </c>
    </row>
    <row r="2871">
      <c r="A2871" s="24" t="str">
        <v>2026-01</v>
      </c>
      <c r="B2871" s="24" t="str">
        <v>비교 반영</v>
      </c>
      <c r="C2871" s="24" t="str">
        <v>성남시 분당구</v>
      </c>
      <c r="D2871" s="24" t="str">
        <v>오피스텔 매매</v>
      </c>
      <c r="E2871" s="26">
        <v>139</v>
      </c>
      <c r="F2871" s="26">
        <v>139</v>
      </c>
      <c r="G2871" s="26">
        <v>0</v>
      </c>
      <c r="H2871" s="26">
        <v>0</v>
      </c>
      <c r="I2871" s="26">
        <f>G2871+H2871</f>
        <v>0</v>
      </c>
      <c r="J2871" s="26">
        <f>SUM(F2871:H2871)</f>
        <v>139</v>
      </c>
      <c r="K2871" s="26">
        <f>E2871-J2871</f>
        <v>0</v>
      </c>
      <c r="L2871" s="27">
        <v>66699880000</v>
      </c>
      <c r="M2871" s="45">
        <v>7451.708</v>
      </c>
      <c r="N2871" s="27">
        <v>479855252</v>
      </c>
      <c r="O2871" s="27">
        <v>29589923</v>
      </c>
      <c r="P2871" s="37">
        <f>IF(I2871=0,0,H2871/I2871)</f>
        <v>0</v>
      </c>
    </row>
    <row r="2872">
      <c r="A2872" s="24" t="str">
        <v>2026-01</v>
      </c>
      <c r="B2872" s="24" t="str">
        <v>비교 반영</v>
      </c>
      <c r="C2872" s="24" t="str">
        <v>성남시 분당구</v>
      </c>
      <c r="D2872" s="24" t="str">
        <v>오피스텔 전월세</v>
      </c>
      <c r="E2872" s="26">
        <v>632</v>
      </c>
      <c r="F2872" s="26">
        <v>0</v>
      </c>
      <c r="G2872" s="26">
        <v>154</v>
      </c>
      <c r="H2872" s="26">
        <v>478</v>
      </c>
      <c r="I2872" s="26">
        <f>G2872+H2872</f>
        <v>632</v>
      </c>
      <c r="J2872" s="26">
        <f>SUM(F2872:H2872)</f>
        <v>632</v>
      </c>
      <c r="K2872" s="26">
        <f>E2872-J2872</f>
        <v>0</v>
      </c>
      <c r="L2872" s="27">
        <v>84688240000</v>
      </c>
      <c r="M2872" s="45">
        <v>25936.5</v>
      </c>
      <c r="N2872" s="27">
        <v>134000380</v>
      </c>
      <c r="O2872" s="27">
        <v>10794098</v>
      </c>
      <c r="P2872" s="37">
        <f>IF(I2872=0,0,H2872/I2872)</f>
        <v>0.7563291139240507</v>
      </c>
    </row>
    <row r="2873">
      <c r="A2873" s="24" t="str">
        <v>2026-01</v>
      </c>
      <c r="B2873" s="24" t="str">
        <v>비교 반영</v>
      </c>
      <c r="C2873" s="24" t="str">
        <v>성남시 분당구</v>
      </c>
      <c r="D2873" s="24" t="str">
        <v>토지</v>
      </c>
      <c r="E2873" s="26">
        <v>67</v>
      </c>
      <c r="F2873" s="26">
        <v>67</v>
      </c>
      <c r="G2873" s="26">
        <v>0</v>
      </c>
      <c r="H2873" s="26">
        <v>0</v>
      </c>
      <c r="I2873" s="26">
        <f>G2873+H2873</f>
        <v>0</v>
      </c>
      <c r="J2873" s="26">
        <f>SUM(F2873:H2873)</f>
        <v>67</v>
      </c>
      <c r="K2873" s="26">
        <f>E2873-J2873</f>
        <v>0</v>
      </c>
      <c r="L2873" s="27">
        <v>44896690000</v>
      </c>
      <c r="M2873" s="45">
        <v>21878.06</v>
      </c>
      <c r="N2873" s="27">
        <v>670099851</v>
      </c>
      <c r="O2873" s="27">
        <v>6783911</v>
      </c>
      <c r="P2873" s="37">
        <f>IF(I2873=0,0,H2873/I2873)</f>
        <v>0</v>
      </c>
    </row>
    <row r="2874">
      <c r="A2874" s="24" t="str">
        <v>2026-01</v>
      </c>
      <c r="B2874" s="24" t="str">
        <v>비교 반영</v>
      </c>
      <c r="C2874" s="24" t="str">
        <v>성남시 수정구</v>
      </c>
      <c r="D2874" s="24" t="str">
        <v>공장창고</v>
      </c>
      <c r="E2874" s="26">
        <v>4</v>
      </c>
      <c r="F2874" s="26">
        <v>4</v>
      </c>
      <c r="G2874" s="26">
        <v>0</v>
      </c>
      <c r="H2874" s="26">
        <v>0</v>
      </c>
      <c r="I2874" s="26">
        <f>G2874+H2874</f>
        <v>0</v>
      </c>
      <c r="J2874" s="26">
        <f>SUM(F2874:H2874)</f>
        <v>4</v>
      </c>
      <c r="K2874" s="26">
        <f>E2874-J2874</f>
        <v>0</v>
      </c>
      <c r="L2874" s="27">
        <v>3646720000</v>
      </c>
      <c r="M2874" s="45">
        <v>464.92</v>
      </c>
      <c r="N2874" s="27">
        <v>911680000</v>
      </c>
      <c r="O2874" s="27">
        <v>25929778</v>
      </c>
      <c r="P2874" s="37">
        <f>IF(I2874=0,0,H2874/I2874)</f>
        <v>0</v>
      </c>
    </row>
    <row r="2875">
      <c r="A2875" s="24" t="str">
        <v>2026-01</v>
      </c>
      <c r="B2875" s="24" t="str">
        <v>비교 반영</v>
      </c>
      <c r="C2875" s="24" t="str">
        <v>성남시 수정구</v>
      </c>
      <c r="D2875" s="24" t="str">
        <v>다가구 매매</v>
      </c>
      <c r="E2875" s="26">
        <v>181</v>
      </c>
      <c r="F2875" s="26">
        <v>181</v>
      </c>
      <c r="G2875" s="26">
        <v>0</v>
      </c>
      <c r="H2875" s="26">
        <v>0</v>
      </c>
      <c r="I2875" s="26">
        <f>G2875+H2875</f>
        <v>0</v>
      </c>
      <c r="J2875" s="26">
        <f>SUM(F2875:H2875)</f>
        <v>181</v>
      </c>
      <c r="K2875" s="26">
        <f>E2875-J2875</f>
        <v>0</v>
      </c>
      <c r="L2875" s="27">
        <v>142784550000</v>
      </c>
      <c r="M2875" s="45">
        <v>23003.31</v>
      </c>
      <c r="N2875" s="27">
        <v>788864917</v>
      </c>
      <c r="O2875" s="27">
        <v>20519439</v>
      </c>
      <c r="P2875" s="37">
        <f>IF(I2875=0,0,H2875/I2875)</f>
        <v>0</v>
      </c>
    </row>
    <row r="2876">
      <c r="A2876" s="24" t="str">
        <v>2026-01</v>
      </c>
      <c r="B2876" s="24" t="str">
        <v>비교 반영</v>
      </c>
      <c r="C2876" s="24" t="str">
        <v>성남시 수정구</v>
      </c>
      <c r="D2876" s="24" t="str">
        <v>다가구 전월세</v>
      </c>
      <c r="E2876" s="26">
        <v>813</v>
      </c>
      <c r="F2876" s="26">
        <v>0</v>
      </c>
      <c r="G2876" s="26">
        <v>193</v>
      </c>
      <c r="H2876" s="26">
        <v>620</v>
      </c>
      <c r="I2876" s="26">
        <f>G2876+H2876</f>
        <v>813</v>
      </c>
      <c r="J2876" s="26">
        <f>SUM(F2876:H2876)</f>
        <v>813</v>
      </c>
      <c r="K2876" s="26">
        <f>E2876-J2876</f>
        <v>0</v>
      </c>
      <c r="L2876" s="27">
        <v>42898730000</v>
      </c>
      <c r="M2876" s="45">
        <v>30874.665</v>
      </c>
      <c r="N2876" s="27">
        <v>52765966</v>
      </c>
      <c r="O2876" s="27">
        <v>4593215</v>
      </c>
      <c r="P2876" s="37">
        <f>IF(I2876=0,0,H2876/I2876)</f>
        <v>0.7626076260762608</v>
      </c>
    </row>
    <row r="2877">
      <c r="A2877" s="24" t="str">
        <v>2026-01</v>
      </c>
      <c r="B2877" s="24" t="str">
        <v>비교 반영</v>
      </c>
      <c r="C2877" s="24" t="str">
        <v>성남시 수정구</v>
      </c>
      <c r="D2877" s="24" t="str">
        <v>다세대 매매</v>
      </c>
      <c r="E2877" s="26">
        <v>63</v>
      </c>
      <c r="F2877" s="26">
        <v>63</v>
      </c>
      <c r="G2877" s="26">
        <v>0</v>
      </c>
      <c r="H2877" s="26">
        <v>0</v>
      </c>
      <c r="I2877" s="26">
        <f>G2877+H2877</f>
        <v>0</v>
      </c>
      <c r="J2877" s="26">
        <f>SUM(F2877:H2877)</f>
        <v>63</v>
      </c>
      <c r="K2877" s="26">
        <f>E2877-J2877</f>
        <v>0</v>
      </c>
      <c r="L2877" s="27">
        <v>25517330000</v>
      </c>
      <c r="M2877" s="45">
        <v>3376.717</v>
      </c>
      <c r="N2877" s="27">
        <v>405036984</v>
      </c>
      <c r="O2877" s="27">
        <v>24981308</v>
      </c>
      <c r="P2877" s="37">
        <f>IF(I2877=0,0,H2877/I2877)</f>
        <v>0</v>
      </c>
    </row>
    <row r="2878">
      <c r="A2878" s="24" t="str">
        <v>2026-01</v>
      </c>
      <c r="B2878" s="24" t="str">
        <v>비교 반영</v>
      </c>
      <c r="C2878" s="24" t="str">
        <v>성남시 수정구</v>
      </c>
      <c r="D2878" s="24" t="str">
        <v>다세대 전월세</v>
      </c>
      <c r="E2878" s="26">
        <v>117</v>
      </c>
      <c r="F2878" s="26">
        <v>0</v>
      </c>
      <c r="G2878" s="26">
        <v>62</v>
      </c>
      <c r="H2878" s="26">
        <v>55</v>
      </c>
      <c r="I2878" s="26">
        <f>G2878+H2878</f>
        <v>117</v>
      </c>
      <c r="J2878" s="26">
        <f>SUM(F2878:H2878)</f>
        <v>117</v>
      </c>
      <c r="K2878" s="26">
        <f>E2878-J2878</f>
        <v>0</v>
      </c>
      <c r="L2878" s="27">
        <v>26373020000</v>
      </c>
      <c r="M2878" s="45">
        <v>6938.879</v>
      </c>
      <c r="N2878" s="27">
        <v>225410427</v>
      </c>
      <c r="O2878" s="27">
        <v>12564498</v>
      </c>
      <c r="P2878" s="37">
        <f>IF(I2878=0,0,H2878/I2878)</f>
        <v>0.4700854700854701</v>
      </c>
    </row>
    <row r="2879">
      <c r="A2879" s="24" t="str">
        <v>2026-01</v>
      </c>
      <c r="B2879" s="24" t="str">
        <v>비교 반영</v>
      </c>
      <c r="C2879" s="24" t="str">
        <v>성남시 수정구</v>
      </c>
      <c r="D2879" s="24" t="str">
        <v>분양권</v>
      </c>
      <c r="E2879" s="26">
        <v>1</v>
      </c>
      <c r="F2879" s="26">
        <v>1</v>
      </c>
      <c r="G2879" s="26">
        <v>0</v>
      </c>
      <c r="H2879" s="26">
        <v>0</v>
      </c>
      <c r="I2879" s="26">
        <f>G2879+H2879</f>
        <v>0</v>
      </c>
      <c r="J2879" s="26">
        <f>SUM(F2879:H2879)</f>
        <v>1</v>
      </c>
      <c r="K2879" s="26">
        <f>E2879-J2879</f>
        <v>0</v>
      </c>
      <c r="L2879" s="27">
        <v>1047780000</v>
      </c>
      <c r="M2879" s="45">
        <v>59.83</v>
      </c>
      <c r="N2879" s="27">
        <v>1047780000</v>
      </c>
      <c r="O2879" s="27">
        <v>57892953</v>
      </c>
      <c r="P2879" s="37">
        <f>IF(I2879=0,0,H2879/I2879)</f>
        <v>0</v>
      </c>
    </row>
    <row r="2880">
      <c r="A2880" s="24" t="str">
        <v>2026-01</v>
      </c>
      <c r="B2880" s="24" t="str">
        <v>비교 반영</v>
      </c>
      <c r="C2880" s="24" t="str">
        <v>성남시 수정구</v>
      </c>
      <c r="D2880" s="24" t="str">
        <v>상가</v>
      </c>
      <c r="E2880" s="26">
        <v>56</v>
      </c>
      <c r="F2880" s="26">
        <v>56</v>
      </c>
      <c r="G2880" s="26">
        <v>0</v>
      </c>
      <c r="H2880" s="26">
        <v>0</v>
      </c>
      <c r="I2880" s="26">
        <f>G2880+H2880</f>
        <v>0</v>
      </c>
      <c r="J2880" s="26">
        <f>SUM(F2880:H2880)</f>
        <v>56</v>
      </c>
      <c r="K2880" s="26">
        <f>E2880-J2880</f>
        <v>0</v>
      </c>
      <c r="L2880" s="27">
        <v>23348530000</v>
      </c>
      <c r="M2880" s="45">
        <v>4612.3</v>
      </c>
      <c r="N2880" s="27">
        <v>416938036</v>
      </c>
      <c r="O2880" s="27">
        <v>16734649</v>
      </c>
      <c r="P2880" s="37">
        <f>IF(I2880=0,0,H2880/I2880)</f>
        <v>0</v>
      </c>
    </row>
    <row r="2881">
      <c r="A2881" s="24" t="str">
        <v>2026-01</v>
      </c>
      <c r="B2881" s="24" t="str">
        <v>비교 반영</v>
      </c>
      <c r="C2881" s="24" t="str">
        <v>성남시 수정구</v>
      </c>
      <c r="D2881" s="24" t="str">
        <v>아파트 매매</v>
      </c>
      <c r="E2881" s="26">
        <v>204</v>
      </c>
      <c r="F2881" s="26">
        <v>204</v>
      </c>
      <c r="G2881" s="26">
        <v>0</v>
      </c>
      <c r="H2881" s="26">
        <v>0</v>
      </c>
      <c r="I2881" s="26">
        <f>G2881+H2881</f>
        <v>0</v>
      </c>
      <c r="J2881" s="26">
        <f>SUM(F2881:H2881)</f>
        <v>204</v>
      </c>
      <c r="K2881" s="26">
        <f>E2881-J2881</f>
        <v>0</v>
      </c>
      <c r="L2881" s="27">
        <v>233902590000</v>
      </c>
      <c r="M2881" s="45">
        <v>16353.89</v>
      </c>
      <c r="N2881" s="27">
        <v>1146581324</v>
      </c>
      <c r="O2881" s="27">
        <v>47281208</v>
      </c>
      <c r="P2881" s="37">
        <f>IF(I2881=0,0,H2881/I2881)</f>
        <v>0</v>
      </c>
    </row>
    <row r="2882">
      <c r="A2882" s="24" t="str">
        <v>2026-01</v>
      </c>
      <c r="B2882" s="24" t="str">
        <v>비교 반영</v>
      </c>
      <c r="C2882" s="24" t="str">
        <v>성남시 수정구</v>
      </c>
      <c r="D2882" s="24" t="str">
        <v>아파트 전월세</v>
      </c>
      <c r="E2882" s="26">
        <v>445</v>
      </c>
      <c r="F2882" s="26">
        <v>0</v>
      </c>
      <c r="G2882" s="26">
        <v>229</v>
      </c>
      <c r="H2882" s="26">
        <v>216</v>
      </c>
      <c r="I2882" s="26">
        <f>G2882+H2882</f>
        <v>445</v>
      </c>
      <c r="J2882" s="26">
        <f>SUM(F2882:H2882)</f>
        <v>445</v>
      </c>
      <c r="K2882" s="26">
        <f>E2882-J2882</f>
        <v>0</v>
      </c>
      <c r="L2882" s="27">
        <v>180711320000</v>
      </c>
      <c r="M2882" s="45">
        <v>29855.5</v>
      </c>
      <c r="N2882" s="27">
        <v>406092854</v>
      </c>
      <c r="O2882" s="27">
        <v>20009471</v>
      </c>
      <c r="P2882" s="37">
        <f>IF(I2882=0,0,H2882/I2882)</f>
        <v>0.4853932584269663</v>
      </c>
    </row>
    <row r="2883">
      <c r="A2883" s="24" t="str">
        <v>2026-01</v>
      </c>
      <c r="B2883" s="24" t="str">
        <v>비교 반영</v>
      </c>
      <c r="C2883" s="24" t="str">
        <v>성남시 수정구</v>
      </c>
      <c r="D2883" s="24" t="str">
        <v>오피스텔 매매</v>
      </c>
      <c r="E2883" s="26">
        <v>24</v>
      </c>
      <c r="F2883" s="26">
        <v>24</v>
      </c>
      <c r="G2883" s="26">
        <v>0</v>
      </c>
      <c r="H2883" s="26">
        <v>0</v>
      </c>
      <c r="I2883" s="26">
        <f>G2883+H2883</f>
        <v>0</v>
      </c>
      <c r="J2883" s="26">
        <f>SUM(F2883:H2883)</f>
        <v>24</v>
      </c>
      <c r="K2883" s="26">
        <f>E2883-J2883</f>
        <v>0</v>
      </c>
      <c r="L2883" s="27">
        <v>8176500000</v>
      </c>
      <c r="M2883" s="45">
        <v>1229.336</v>
      </c>
      <c r="N2883" s="27">
        <v>340687500</v>
      </c>
      <c r="O2883" s="27">
        <v>21987277</v>
      </c>
      <c r="P2883" s="37">
        <f>IF(I2883=0,0,H2883/I2883)</f>
        <v>0</v>
      </c>
    </row>
    <row r="2884">
      <c r="A2884" s="24" t="str">
        <v>2026-01</v>
      </c>
      <c r="B2884" s="24" t="str">
        <v>비교 반영</v>
      </c>
      <c r="C2884" s="24" t="str">
        <v>성남시 수정구</v>
      </c>
      <c r="D2884" s="24" t="str">
        <v>오피스텔 전월세</v>
      </c>
      <c r="E2884" s="26">
        <v>168</v>
      </c>
      <c r="F2884" s="26">
        <v>0</v>
      </c>
      <c r="G2884" s="26">
        <v>53</v>
      </c>
      <c r="H2884" s="26">
        <v>115</v>
      </c>
      <c r="I2884" s="26">
        <f>G2884+H2884</f>
        <v>168</v>
      </c>
      <c r="J2884" s="26">
        <f>SUM(F2884:H2884)</f>
        <v>168</v>
      </c>
      <c r="K2884" s="26">
        <f>E2884-J2884</f>
        <v>0</v>
      </c>
      <c r="L2884" s="27">
        <v>25601480000</v>
      </c>
      <c r="M2884" s="45">
        <v>6348.1</v>
      </c>
      <c r="N2884" s="27">
        <v>152389762</v>
      </c>
      <c r="O2884" s="27">
        <v>13332019</v>
      </c>
      <c r="P2884" s="37">
        <f>IF(I2884=0,0,H2884/I2884)</f>
        <v>0.6845238095238095</v>
      </c>
    </row>
    <row r="2885">
      <c r="A2885" s="24" t="str">
        <v>2026-01</v>
      </c>
      <c r="B2885" s="24" t="str">
        <v>비교 반영</v>
      </c>
      <c r="C2885" s="24" t="str">
        <v>성남시 수정구</v>
      </c>
      <c r="D2885" s="24" t="str">
        <v>토지</v>
      </c>
      <c r="E2885" s="26">
        <v>47</v>
      </c>
      <c r="F2885" s="26">
        <v>47</v>
      </c>
      <c r="G2885" s="26">
        <v>0</v>
      </c>
      <c r="H2885" s="26">
        <v>0</v>
      </c>
      <c r="I2885" s="26">
        <f>G2885+H2885</f>
        <v>0</v>
      </c>
      <c r="J2885" s="26">
        <f>SUM(F2885:H2885)</f>
        <v>47</v>
      </c>
      <c r="K2885" s="26">
        <f>E2885-J2885</f>
        <v>0</v>
      </c>
      <c r="L2885" s="27">
        <v>13839530000</v>
      </c>
      <c r="M2885" s="45">
        <v>21755.91</v>
      </c>
      <c r="N2885" s="27">
        <v>294458085</v>
      </c>
      <c r="O2885" s="27">
        <v>2102900</v>
      </c>
      <c r="P2885" s="37">
        <f>IF(I2885=0,0,H2885/I2885)</f>
        <v>0</v>
      </c>
    </row>
    <row r="2886">
      <c r="A2886" s="24" t="str">
        <v>2026-01</v>
      </c>
      <c r="B2886" s="24" t="str">
        <v>비교 반영</v>
      </c>
      <c r="C2886" s="24" t="str">
        <v>성남시 중원구</v>
      </c>
      <c r="D2886" s="24" t="str">
        <v>공장창고</v>
      </c>
      <c r="E2886" s="26">
        <v>75</v>
      </c>
      <c r="F2886" s="26">
        <v>75</v>
      </c>
      <c r="G2886" s="26">
        <v>0</v>
      </c>
      <c r="H2886" s="26">
        <v>0</v>
      </c>
      <c r="I2886" s="26">
        <f>G2886+H2886</f>
        <v>0</v>
      </c>
      <c r="J2886" s="26">
        <f>SUM(F2886:H2886)</f>
        <v>75</v>
      </c>
      <c r="K2886" s="26">
        <f>E2886-J2886</f>
        <v>0</v>
      </c>
      <c r="L2886" s="27">
        <v>23046890000</v>
      </c>
      <c r="M2886" s="45">
        <v>5571.24</v>
      </c>
      <c r="N2886" s="27">
        <v>307291867</v>
      </c>
      <c r="O2886" s="27">
        <v>13675243</v>
      </c>
      <c r="P2886" s="37">
        <f>IF(I2886=0,0,H2886/I2886)</f>
        <v>0</v>
      </c>
    </row>
    <row r="2887">
      <c r="A2887" s="24" t="str">
        <v>2026-01</v>
      </c>
      <c r="B2887" s="24" t="str">
        <v>비교 반영</v>
      </c>
      <c r="C2887" s="24" t="str">
        <v>성남시 중원구</v>
      </c>
      <c r="D2887" s="24" t="str">
        <v>다가구 매매</v>
      </c>
      <c r="E2887" s="26">
        <v>20</v>
      </c>
      <c r="F2887" s="26">
        <v>20</v>
      </c>
      <c r="G2887" s="26">
        <v>0</v>
      </c>
      <c r="H2887" s="26">
        <v>0</v>
      </c>
      <c r="I2887" s="26">
        <f>G2887+H2887</f>
        <v>0</v>
      </c>
      <c r="J2887" s="26">
        <f>SUM(F2887:H2887)</f>
        <v>20</v>
      </c>
      <c r="K2887" s="26">
        <f>E2887-J2887</f>
        <v>0</v>
      </c>
      <c r="L2887" s="27">
        <v>11929900000</v>
      </c>
      <c r="M2887" s="45">
        <v>3139.54</v>
      </c>
      <c r="N2887" s="27">
        <v>596495000</v>
      </c>
      <c r="O2887" s="27">
        <v>12561612</v>
      </c>
      <c r="P2887" s="37">
        <f>IF(I2887=0,0,H2887/I2887)</f>
        <v>0</v>
      </c>
    </row>
    <row r="2888">
      <c r="A2888" s="24" t="str">
        <v>2026-01</v>
      </c>
      <c r="B2888" s="24" t="str">
        <v>비교 반영</v>
      </c>
      <c r="C2888" s="24" t="str">
        <v>성남시 중원구</v>
      </c>
      <c r="D2888" s="24" t="str">
        <v>다가구 전월세</v>
      </c>
      <c r="E2888" s="26">
        <v>279</v>
      </c>
      <c r="F2888" s="26">
        <v>0</v>
      </c>
      <c r="G2888" s="26">
        <v>64</v>
      </c>
      <c r="H2888" s="26">
        <v>215</v>
      </c>
      <c r="I2888" s="26">
        <f>G2888+H2888</f>
        <v>279</v>
      </c>
      <c r="J2888" s="26">
        <f>SUM(F2888:H2888)</f>
        <v>279</v>
      </c>
      <c r="K2888" s="26">
        <f>E2888-J2888</f>
        <v>0</v>
      </c>
      <c r="L2888" s="27">
        <v>14745200000</v>
      </c>
      <c r="M2888" s="45">
        <v>12165.725</v>
      </c>
      <c r="N2888" s="27">
        <v>52850179</v>
      </c>
      <c r="O2888" s="27">
        <v>4006704</v>
      </c>
      <c r="P2888" s="37">
        <f>IF(I2888=0,0,H2888/I2888)</f>
        <v>0.7706093189964157</v>
      </c>
    </row>
    <row r="2889">
      <c r="A2889" s="24" t="str">
        <v>2026-01</v>
      </c>
      <c r="B2889" s="24" t="str">
        <v>비교 반영</v>
      </c>
      <c r="C2889" s="24" t="str">
        <v>성남시 중원구</v>
      </c>
      <c r="D2889" s="24" t="str">
        <v>다세대 매매</v>
      </c>
      <c r="E2889" s="26">
        <v>97</v>
      </c>
      <c r="F2889" s="26">
        <v>97</v>
      </c>
      <c r="G2889" s="26">
        <v>0</v>
      </c>
      <c r="H2889" s="26">
        <v>0</v>
      </c>
      <c r="I2889" s="26">
        <f>G2889+H2889</f>
        <v>0</v>
      </c>
      <c r="J2889" s="26">
        <f>SUM(F2889:H2889)</f>
        <v>97</v>
      </c>
      <c r="K2889" s="26">
        <f>E2889-J2889</f>
        <v>0</v>
      </c>
      <c r="L2889" s="27">
        <v>28914000000</v>
      </c>
      <c r="M2889" s="45">
        <v>4809.227</v>
      </c>
      <c r="N2889" s="27">
        <v>298082474</v>
      </c>
      <c r="O2889" s="27">
        <v>19875017</v>
      </c>
      <c r="P2889" s="37">
        <f>IF(I2889=0,0,H2889/I2889)</f>
        <v>0</v>
      </c>
    </row>
    <row r="2890">
      <c r="A2890" s="24" t="str">
        <v>2026-01</v>
      </c>
      <c r="B2890" s="24" t="str">
        <v>비교 반영</v>
      </c>
      <c r="C2890" s="24" t="str">
        <v>성남시 중원구</v>
      </c>
      <c r="D2890" s="24" t="str">
        <v>다세대 전월세</v>
      </c>
      <c r="E2890" s="26">
        <v>172</v>
      </c>
      <c r="F2890" s="26">
        <v>0</v>
      </c>
      <c r="G2890" s="26">
        <v>114</v>
      </c>
      <c r="H2890" s="26">
        <v>58</v>
      </c>
      <c r="I2890" s="26">
        <f>G2890+H2890</f>
        <v>172</v>
      </c>
      <c r="J2890" s="26">
        <f>SUM(F2890:H2890)</f>
        <v>172</v>
      </c>
      <c r="K2890" s="26">
        <f>E2890-J2890</f>
        <v>0</v>
      </c>
      <c r="L2890" s="27">
        <v>22061630000</v>
      </c>
      <c r="M2890" s="45">
        <v>7934.429</v>
      </c>
      <c r="N2890" s="27">
        <v>128265291</v>
      </c>
      <c r="O2890" s="27">
        <v>9191714</v>
      </c>
      <c r="P2890" s="37">
        <f>IF(I2890=0,0,H2890/I2890)</f>
        <v>0.3372093023255814</v>
      </c>
    </row>
    <row r="2891">
      <c r="A2891" s="24" t="str">
        <v>2026-01</v>
      </c>
      <c r="B2891" s="24" t="str">
        <v>비교 반영</v>
      </c>
      <c r="C2891" s="24" t="str">
        <v>성남시 중원구</v>
      </c>
      <c r="D2891" s="24" t="str">
        <v>분양권</v>
      </c>
      <c r="E2891" s="26">
        <v>46</v>
      </c>
      <c r="F2891" s="26">
        <v>46</v>
      </c>
      <c r="G2891" s="26">
        <v>0</v>
      </c>
      <c r="H2891" s="26">
        <v>0</v>
      </c>
      <c r="I2891" s="26">
        <f>G2891+H2891</f>
        <v>0</v>
      </c>
      <c r="J2891" s="26">
        <f>SUM(F2891:H2891)</f>
        <v>46</v>
      </c>
      <c r="K2891" s="26">
        <f>E2891-J2891</f>
        <v>0</v>
      </c>
      <c r="L2891" s="27">
        <v>49316290000</v>
      </c>
      <c r="M2891" s="45">
        <v>2972.465</v>
      </c>
      <c r="N2891" s="27">
        <v>1072093261</v>
      </c>
      <c r="O2891" s="27">
        <v>54846416</v>
      </c>
      <c r="P2891" s="37">
        <f>IF(I2891=0,0,H2891/I2891)</f>
        <v>0</v>
      </c>
    </row>
    <row r="2892">
      <c r="A2892" s="24" t="str">
        <v>2026-01</v>
      </c>
      <c r="B2892" s="24" t="str">
        <v>비교 반영</v>
      </c>
      <c r="C2892" s="24" t="str">
        <v>성남시 중원구</v>
      </c>
      <c r="D2892" s="24" t="str">
        <v>상가</v>
      </c>
      <c r="E2892" s="26">
        <v>12</v>
      </c>
      <c r="F2892" s="26">
        <v>12</v>
      </c>
      <c r="G2892" s="26">
        <v>0</v>
      </c>
      <c r="H2892" s="26">
        <v>0</v>
      </c>
      <c r="I2892" s="26">
        <f>G2892+H2892</f>
        <v>0</v>
      </c>
      <c r="J2892" s="26">
        <f>SUM(F2892:H2892)</f>
        <v>12</v>
      </c>
      <c r="K2892" s="26">
        <f>E2892-J2892</f>
        <v>0</v>
      </c>
      <c r="L2892" s="27">
        <v>2580000000</v>
      </c>
      <c r="M2892" s="45">
        <v>773.57</v>
      </c>
      <c r="N2892" s="27">
        <v>215000000</v>
      </c>
      <c r="O2892" s="27">
        <v>11025409</v>
      </c>
      <c r="P2892" s="37">
        <f>IF(I2892=0,0,H2892/I2892)</f>
        <v>0</v>
      </c>
    </row>
    <row r="2893">
      <c r="A2893" s="24" t="str">
        <v>2026-01</v>
      </c>
      <c r="B2893" s="24" t="str">
        <v>비교 반영</v>
      </c>
      <c r="C2893" s="24" t="str">
        <v>성남시 중원구</v>
      </c>
      <c r="D2893" s="24" t="str">
        <v>아파트 매매</v>
      </c>
      <c r="E2893" s="26">
        <v>178</v>
      </c>
      <c r="F2893" s="26">
        <v>178</v>
      </c>
      <c r="G2893" s="26">
        <v>0</v>
      </c>
      <c r="H2893" s="26">
        <v>0</v>
      </c>
      <c r="I2893" s="26">
        <f>G2893+H2893</f>
        <v>0</v>
      </c>
      <c r="J2893" s="26">
        <f>SUM(F2893:H2893)</f>
        <v>178</v>
      </c>
      <c r="K2893" s="26">
        <f>E2893-J2893</f>
        <v>0</v>
      </c>
      <c r="L2893" s="27">
        <v>135839900000</v>
      </c>
      <c r="M2893" s="45">
        <v>12005.207</v>
      </c>
      <c r="N2893" s="27">
        <v>763145506</v>
      </c>
      <c r="O2893" s="27">
        <v>37405228</v>
      </c>
      <c r="P2893" s="37">
        <f>IF(I2893=0,0,H2893/I2893)</f>
        <v>0</v>
      </c>
    </row>
    <row r="2894">
      <c r="A2894" s="24" t="str">
        <v>2026-01</v>
      </c>
      <c r="B2894" s="24" t="str">
        <v>비교 반영</v>
      </c>
      <c r="C2894" s="24" t="str">
        <v>성남시 중원구</v>
      </c>
      <c r="D2894" s="24" t="str">
        <v>아파트 전월세</v>
      </c>
      <c r="E2894" s="26">
        <v>266</v>
      </c>
      <c r="F2894" s="26">
        <v>0</v>
      </c>
      <c r="G2894" s="26">
        <v>173</v>
      </c>
      <c r="H2894" s="26">
        <v>93</v>
      </c>
      <c r="I2894" s="26">
        <f>G2894+H2894</f>
        <v>266</v>
      </c>
      <c r="J2894" s="26">
        <f>SUM(F2894:H2894)</f>
        <v>266</v>
      </c>
      <c r="K2894" s="26">
        <f>E2894-J2894</f>
        <v>0</v>
      </c>
      <c r="L2894" s="27">
        <v>86550260000</v>
      </c>
      <c r="M2894" s="45">
        <v>17569.011</v>
      </c>
      <c r="N2894" s="27">
        <v>325376917</v>
      </c>
      <c r="O2894" s="27">
        <v>16285296</v>
      </c>
      <c r="P2894" s="37">
        <f>IF(I2894=0,0,H2894/I2894)</f>
        <v>0.34962406015037595</v>
      </c>
    </row>
    <row r="2895">
      <c r="A2895" s="24" t="str">
        <v>2026-01</v>
      </c>
      <c r="B2895" s="24" t="str">
        <v>비교 반영</v>
      </c>
      <c r="C2895" s="24" t="str">
        <v>성남시 중원구</v>
      </c>
      <c r="D2895" s="24" t="str">
        <v>오피스텔 매매</v>
      </c>
      <c r="E2895" s="26">
        <v>26</v>
      </c>
      <c r="F2895" s="26">
        <v>26</v>
      </c>
      <c r="G2895" s="26">
        <v>0</v>
      </c>
      <c r="H2895" s="26">
        <v>0</v>
      </c>
      <c r="I2895" s="26">
        <f>G2895+H2895</f>
        <v>0</v>
      </c>
      <c r="J2895" s="26">
        <f>SUM(F2895:H2895)</f>
        <v>26</v>
      </c>
      <c r="K2895" s="26">
        <f>E2895-J2895</f>
        <v>0</v>
      </c>
      <c r="L2895" s="27">
        <v>6859000000</v>
      </c>
      <c r="M2895" s="45">
        <v>1214.231</v>
      </c>
      <c r="N2895" s="27">
        <v>263807692</v>
      </c>
      <c r="O2895" s="27">
        <v>18673860</v>
      </c>
      <c r="P2895" s="37">
        <f>IF(I2895=0,0,H2895/I2895)</f>
        <v>0</v>
      </c>
    </row>
    <row r="2896">
      <c r="A2896" s="24" t="str">
        <v>2026-01</v>
      </c>
      <c r="B2896" s="24" t="str">
        <v>비교 반영</v>
      </c>
      <c r="C2896" s="24" t="str">
        <v>성남시 중원구</v>
      </c>
      <c r="D2896" s="24" t="str">
        <v>오피스텔 전월세</v>
      </c>
      <c r="E2896" s="26">
        <v>154</v>
      </c>
      <c r="F2896" s="26">
        <v>0</v>
      </c>
      <c r="G2896" s="26">
        <v>31</v>
      </c>
      <c r="H2896" s="26">
        <v>123</v>
      </c>
      <c r="I2896" s="26">
        <f>G2896+H2896</f>
        <v>154</v>
      </c>
      <c r="J2896" s="26">
        <f>SUM(F2896:H2896)</f>
        <v>154</v>
      </c>
      <c r="K2896" s="26">
        <f>E2896-J2896</f>
        <v>0</v>
      </c>
      <c r="L2896" s="27">
        <v>12466880000</v>
      </c>
      <c r="M2896" s="45">
        <v>4606.91</v>
      </c>
      <c r="N2896" s="27">
        <v>80953766</v>
      </c>
      <c r="O2896" s="27">
        <v>8945872</v>
      </c>
      <c r="P2896" s="37">
        <f>IF(I2896=0,0,H2896/I2896)</f>
        <v>0.7987012987012987</v>
      </c>
    </row>
    <row r="2897">
      <c r="A2897" s="24" t="str">
        <v>2026-01</v>
      </c>
      <c r="B2897" s="24" t="str">
        <v>비교 반영</v>
      </c>
      <c r="C2897" s="24" t="str">
        <v>성남시 중원구</v>
      </c>
      <c r="D2897" s="24" t="str">
        <v>토지</v>
      </c>
      <c r="E2897" s="26">
        <v>2</v>
      </c>
      <c r="F2897" s="26">
        <v>2</v>
      </c>
      <c r="G2897" s="26">
        <v>0</v>
      </c>
      <c r="H2897" s="26">
        <v>0</v>
      </c>
      <c r="I2897" s="26">
        <f>G2897+H2897</f>
        <v>0</v>
      </c>
      <c r="J2897" s="26">
        <f>SUM(F2897:H2897)</f>
        <v>2</v>
      </c>
      <c r="K2897" s="26">
        <f>E2897-J2897</f>
        <v>0</v>
      </c>
      <c r="L2897" s="27">
        <v>720000000</v>
      </c>
      <c r="M2897" s="45">
        <v>458.5</v>
      </c>
      <c r="N2897" s="27">
        <v>360000000</v>
      </c>
      <c r="O2897" s="27">
        <v>5191200</v>
      </c>
      <c r="P2897" s="37">
        <f>IF(I2897=0,0,H2897/I2897)</f>
        <v>0</v>
      </c>
    </row>
    <row r="2898">
      <c r="A2898" s="24" t="str">
        <v>2026-01</v>
      </c>
      <c r="B2898" s="24" t="str">
        <v>비교 반영</v>
      </c>
      <c r="C2898" s="24" t="str">
        <v>수원시 권선구</v>
      </c>
      <c r="D2898" s="24" t="str">
        <v>공장창고</v>
      </c>
      <c r="E2898" s="26">
        <v>9</v>
      </c>
      <c r="F2898" s="26">
        <v>9</v>
      </c>
      <c r="G2898" s="26">
        <v>0</v>
      </c>
      <c r="H2898" s="26">
        <v>0</v>
      </c>
      <c r="I2898" s="26">
        <f>G2898+H2898</f>
        <v>0</v>
      </c>
      <c r="J2898" s="26">
        <f>SUM(F2898:H2898)</f>
        <v>9</v>
      </c>
      <c r="K2898" s="26">
        <f>E2898-J2898</f>
        <v>0</v>
      </c>
      <c r="L2898" s="27">
        <v>8663000000</v>
      </c>
      <c r="M2898" s="45">
        <v>2960.92</v>
      </c>
      <c r="N2898" s="27">
        <v>962555556</v>
      </c>
      <c r="O2898" s="27">
        <v>9671999</v>
      </c>
      <c r="P2898" s="37">
        <f>IF(I2898=0,0,H2898/I2898)</f>
        <v>0</v>
      </c>
    </row>
    <row r="2899">
      <c r="A2899" s="24" t="str">
        <v>2026-01</v>
      </c>
      <c r="B2899" s="24" t="str">
        <v>비교 반영</v>
      </c>
      <c r="C2899" s="24" t="str">
        <v>수원시 권선구</v>
      </c>
      <c r="D2899" s="24" t="str">
        <v>다가구 매매</v>
      </c>
      <c r="E2899" s="26">
        <v>11</v>
      </c>
      <c r="F2899" s="26">
        <v>11</v>
      </c>
      <c r="G2899" s="26">
        <v>0</v>
      </c>
      <c r="H2899" s="26">
        <v>0</v>
      </c>
      <c r="I2899" s="26">
        <f>G2899+H2899</f>
        <v>0</v>
      </c>
      <c r="J2899" s="26">
        <f>SUM(F2899:H2899)</f>
        <v>11</v>
      </c>
      <c r="K2899" s="26">
        <f>E2899-J2899</f>
        <v>0</v>
      </c>
      <c r="L2899" s="27">
        <v>5250010000</v>
      </c>
      <c r="M2899" s="45">
        <v>2272.23</v>
      </c>
      <c r="N2899" s="27">
        <v>477273636</v>
      </c>
      <c r="O2899" s="27">
        <v>7638049</v>
      </c>
      <c r="P2899" s="37">
        <f>IF(I2899=0,0,H2899/I2899)</f>
        <v>0</v>
      </c>
    </row>
    <row r="2900">
      <c r="A2900" s="24" t="str">
        <v>2026-01</v>
      </c>
      <c r="B2900" s="24" t="str">
        <v>비교 반영</v>
      </c>
      <c r="C2900" s="24" t="str">
        <v>수원시 권선구</v>
      </c>
      <c r="D2900" s="24" t="str">
        <v>다가구 전월세</v>
      </c>
      <c r="E2900" s="26">
        <v>288</v>
      </c>
      <c r="F2900" s="26">
        <v>0</v>
      </c>
      <c r="G2900" s="26">
        <v>55</v>
      </c>
      <c r="H2900" s="26">
        <v>233</v>
      </c>
      <c r="I2900" s="26">
        <f>G2900+H2900</f>
        <v>288</v>
      </c>
      <c r="J2900" s="26">
        <f>SUM(F2900:H2900)</f>
        <v>288</v>
      </c>
      <c r="K2900" s="26">
        <f>E2900-J2900</f>
        <v>0</v>
      </c>
      <c r="L2900" s="27">
        <v>7671800000</v>
      </c>
      <c r="M2900" s="45">
        <v>12123.188</v>
      </c>
      <c r="N2900" s="27">
        <v>26638194</v>
      </c>
      <c r="O2900" s="27">
        <v>2091968</v>
      </c>
      <c r="P2900" s="37">
        <f>IF(I2900=0,0,H2900/I2900)</f>
        <v>0.8090277777777778</v>
      </c>
    </row>
    <row r="2901">
      <c r="A2901" s="24" t="str">
        <v>2026-01</v>
      </c>
      <c r="B2901" s="24" t="str">
        <v>비교 반영</v>
      </c>
      <c r="C2901" s="24" t="str">
        <v>수원시 권선구</v>
      </c>
      <c r="D2901" s="24" t="str">
        <v>다세대 매매</v>
      </c>
      <c r="E2901" s="26">
        <v>73</v>
      </c>
      <c r="F2901" s="26">
        <v>73</v>
      </c>
      <c r="G2901" s="26">
        <v>0</v>
      </c>
      <c r="H2901" s="26">
        <v>0</v>
      </c>
      <c r="I2901" s="26">
        <f>G2901+H2901</f>
        <v>0</v>
      </c>
      <c r="J2901" s="26">
        <f>SUM(F2901:H2901)</f>
        <v>73</v>
      </c>
      <c r="K2901" s="26">
        <f>E2901-J2901</f>
        <v>0</v>
      </c>
      <c r="L2901" s="27">
        <v>12617000000</v>
      </c>
      <c r="M2901" s="45">
        <v>3517.841</v>
      </c>
      <c r="N2901" s="27">
        <v>172835616</v>
      </c>
      <c r="O2901" s="27">
        <v>11856445</v>
      </c>
      <c r="P2901" s="37">
        <f>IF(I2901=0,0,H2901/I2901)</f>
        <v>0</v>
      </c>
    </row>
    <row r="2902">
      <c r="A2902" s="24" t="str">
        <v>2026-01</v>
      </c>
      <c r="B2902" s="24" t="str">
        <v>비교 반영</v>
      </c>
      <c r="C2902" s="24" t="str">
        <v>수원시 권선구</v>
      </c>
      <c r="D2902" s="24" t="str">
        <v>다세대 전월세</v>
      </c>
      <c r="E2902" s="26">
        <v>269</v>
      </c>
      <c r="F2902" s="26">
        <v>0</v>
      </c>
      <c r="G2902" s="26">
        <v>85</v>
      </c>
      <c r="H2902" s="26">
        <v>184</v>
      </c>
      <c r="I2902" s="26">
        <f>G2902+H2902</f>
        <v>269</v>
      </c>
      <c r="J2902" s="26">
        <f>SUM(F2902:H2902)</f>
        <v>269</v>
      </c>
      <c r="K2902" s="26">
        <f>E2902-J2902</f>
        <v>0</v>
      </c>
      <c r="L2902" s="27">
        <v>18068530000</v>
      </c>
      <c r="M2902" s="45">
        <v>10135.261</v>
      </c>
      <c r="N2902" s="27">
        <v>67169257</v>
      </c>
      <c r="O2902" s="27">
        <v>5893353</v>
      </c>
      <c r="P2902" s="37">
        <f>IF(I2902=0,0,H2902/I2902)</f>
        <v>0.6840148698884758</v>
      </c>
    </row>
    <row r="2903">
      <c r="A2903" s="24" t="str">
        <v>2026-01</v>
      </c>
      <c r="B2903" s="24" t="str">
        <v>비교 반영</v>
      </c>
      <c r="C2903" s="24" t="str">
        <v>수원시 권선구</v>
      </c>
      <c r="D2903" s="24" t="str">
        <v>분양권</v>
      </c>
      <c r="E2903" s="26">
        <v>44</v>
      </c>
      <c r="F2903" s="26">
        <v>44</v>
      </c>
      <c r="G2903" s="26">
        <v>0</v>
      </c>
      <c r="H2903" s="26">
        <v>0</v>
      </c>
      <c r="I2903" s="26">
        <f>G2903+H2903</f>
        <v>0</v>
      </c>
      <c r="J2903" s="26">
        <f>SUM(F2903:H2903)</f>
        <v>44</v>
      </c>
      <c r="K2903" s="26">
        <f>E2903-J2903</f>
        <v>0</v>
      </c>
      <c r="L2903" s="27">
        <v>38585850000</v>
      </c>
      <c r="M2903" s="45">
        <v>3464.806</v>
      </c>
      <c r="N2903" s="27">
        <v>876951136</v>
      </c>
      <c r="O2903" s="27">
        <v>36814911</v>
      </c>
      <c r="P2903" s="37">
        <f>IF(I2903=0,0,H2903/I2903)</f>
        <v>0</v>
      </c>
    </row>
    <row r="2904">
      <c r="A2904" s="24" t="str">
        <v>2026-01</v>
      </c>
      <c r="B2904" s="24" t="str">
        <v>비교 반영</v>
      </c>
      <c r="C2904" s="24" t="str">
        <v>수원시 권선구</v>
      </c>
      <c r="D2904" s="24" t="str">
        <v>상가</v>
      </c>
      <c r="E2904" s="26">
        <v>39</v>
      </c>
      <c r="F2904" s="26">
        <v>39</v>
      </c>
      <c r="G2904" s="26">
        <v>0</v>
      </c>
      <c r="H2904" s="26">
        <v>0</v>
      </c>
      <c r="I2904" s="26">
        <f>G2904+H2904</f>
        <v>0</v>
      </c>
      <c r="J2904" s="26">
        <f>SUM(F2904:H2904)</f>
        <v>39</v>
      </c>
      <c r="K2904" s="26">
        <f>E2904-J2904</f>
        <v>0</v>
      </c>
      <c r="L2904" s="27">
        <v>12295500000</v>
      </c>
      <c r="M2904" s="45">
        <v>3883</v>
      </c>
      <c r="N2904" s="27">
        <v>315269231</v>
      </c>
      <c r="O2904" s="27">
        <v>10467752</v>
      </c>
      <c r="P2904" s="37">
        <f>IF(I2904=0,0,H2904/I2904)</f>
        <v>0</v>
      </c>
    </row>
    <row r="2905">
      <c r="A2905" s="24" t="str">
        <v>2026-01</v>
      </c>
      <c r="B2905" s="24" t="str">
        <v>비교 반영</v>
      </c>
      <c r="C2905" s="24" t="str">
        <v>수원시 권선구</v>
      </c>
      <c r="D2905" s="24" t="str">
        <v>아파트 매매</v>
      </c>
      <c r="E2905" s="26">
        <v>467</v>
      </c>
      <c r="F2905" s="26">
        <v>467</v>
      </c>
      <c r="G2905" s="26">
        <v>0</v>
      </c>
      <c r="H2905" s="26">
        <v>0</v>
      </c>
      <c r="I2905" s="26">
        <f>G2905+H2905</f>
        <v>0</v>
      </c>
      <c r="J2905" s="26">
        <f>SUM(F2905:H2905)</f>
        <v>467</v>
      </c>
      <c r="K2905" s="26">
        <f>E2905-J2905</f>
        <v>0</v>
      </c>
      <c r="L2905" s="27">
        <v>219136900000</v>
      </c>
      <c r="M2905" s="45">
        <v>34679.126</v>
      </c>
      <c r="N2905" s="27">
        <v>469243897</v>
      </c>
      <c r="O2905" s="27">
        <v>20889208</v>
      </c>
      <c r="P2905" s="37">
        <f>IF(I2905=0,0,H2905/I2905)</f>
        <v>0</v>
      </c>
    </row>
    <row r="2906">
      <c r="A2906" s="24" t="str">
        <v>2026-01</v>
      </c>
      <c r="B2906" s="24" t="str">
        <v>비교 반영</v>
      </c>
      <c r="C2906" s="24" t="str">
        <v>수원시 권선구</v>
      </c>
      <c r="D2906" s="24" t="str">
        <v>아파트 전월세</v>
      </c>
      <c r="E2906" s="26">
        <v>760</v>
      </c>
      <c r="F2906" s="26">
        <v>0</v>
      </c>
      <c r="G2906" s="26">
        <v>358</v>
      </c>
      <c r="H2906" s="26">
        <v>402</v>
      </c>
      <c r="I2906" s="26">
        <f>G2906+H2906</f>
        <v>760</v>
      </c>
      <c r="J2906" s="26">
        <f>SUM(F2906:H2906)</f>
        <v>760</v>
      </c>
      <c r="K2906" s="26">
        <f>E2906-J2906</f>
        <v>0</v>
      </c>
      <c r="L2906" s="27">
        <v>142305260000</v>
      </c>
      <c r="M2906" s="45">
        <v>50099.18</v>
      </c>
      <c r="N2906" s="27">
        <v>187243763</v>
      </c>
      <c r="O2906" s="27">
        <v>9389986</v>
      </c>
      <c r="P2906" s="37">
        <f>IF(I2906=0,0,H2906/I2906)</f>
        <v>0.5289473684210526</v>
      </c>
    </row>
    <row r="2907">
      <c r="A2907" s="24" t="str">
        <v>2026-01</v>
      </c>
      <c r="B2907" s="24" t="str">
        <v>비교 반영</v>
      </c>
      <c r="C2907" s="24" t="str">
        <v>수원시 권선구</v>
      </c>
      <c r="D2907" s="24" t="str">
        <v>오피스텔 매매</v>
      </c>
      <c r="E2907" s="26">
        <v>16</v>
      </c>
      <c r="F2907" s="26">
        <v>16</v>
      </c>
      <c r="G2907" s="26">
        <v>0</v>
      </c>
      <c r="H2907" s="26">
        <v>0</v>
      </c>
      <c r="I2907" s="26">
        <f>G2907+H2907</f>
        <v>0</v>
      </c>
      <c r="J2907" s="26">
        <f>SUM(F2907:H2907)</f>
        <v>16</v>
      </c>
      <c r="K2907" s="26">
        <f>E2907-J2907</f>
        <v>0</v>
      </c>
      <c r="L2907" s="27">
        <v>2718700000</v>
      </c>
      <c r="M2907" s="45">
        <v>692.156</v>
      </c>
      <c r="N2907" s="27">
        <v>169918750</v>
      </c>
      <c r="O2907" s="27">
        <v>12984700</v>
      </c>
      <c r="P2907" s="37">
        <f>IF(I2907=0,0,H2907/I2907)</f>
        <v>0</v>
      </c>
    </row>
    <row r="2908">
      <c r="A2908" s="24" t="str">
        <v>2026-01</v>
      </c>
      <c r="B2908" s="24" t="str">
        <v>비교 반영</v>
      </c>
      <c r="C2908" s="24" t="str">
        <v>수원시 권선구</v>
      </c>
      <c r="D2908" s="24" t="str">
        <v>오피스텔 전월세</v>
      </c>
      <c r="E2908" s="26">
        <v>187</v>
      </c>
      <c r="F2908" s="26">
        <v>0</v>
      </c>
      <c r="G2908" s="26">
        <v>60</v>
      </c>
      <c r="H2908" s="26">
        <v>127</v>
      </c>
      <c r="I2908" s="26">
        <f>G2908+H2908</f>
        <v>187</v>
      </c>
      <c r="J2908" s="26">
        <f>SUM(F2908:H2908)</f>
        <v>187</v>
      </c>
      <c r="K2908" s="26">
        <f>E2908-J2908</f>
        <v>0</v>
      </c>
      <c r="L2908" s="27">
        <v>11661120000</v>
      </c>
      <c r="M2908" s="45">
        <v>6613.94</v>
      </c>
      <c r="N2908" s="27">
        <v>62358930</v>
      </c>
      <c r="O2908" s="27">
        <v>5828471</v>
      </c>
      <c r="P2908" s="37">
        <f>IF(I2908=0,0,H2908/I2908)</f>
        <v>0.679144385026738</v>
      </c>
    </row>
    <row r="2909">
      <c r="A2909" s="24" t="str">
        <v>2026-01</v>
      </c>
      <c r="B2909" s="24" t="str">
        <v>비교 반영</v>
      </c>
      <c r="C2909" s="24" t="str">
        <v>수원시 권선구</v>
      </c>
      <c r="D2909" s="24" t="str">
        <v>토지</v>
      </c>
      <c r="E2909" s="26">
        <v>18</v>
      </c>
      <c r="F2909" s="26">
        <v>18</v>
      </c>
      <c r="G2909" s="26">
        <v>0</v>
      </c>
      <c r="H2909" s="26">
        <v>0</v>
      </c>
      <c r="I2909" s="26">
        <f>G2909+H2909</f>
        <v>0</v>
      </c>
      <c r="J2909" s="26">
        <f>SUM(F2909:H2909)</f>
        <v>18</v>
      </c>
      <c r="K2909" s="26">
        <f>E2909-J2909</f>
        <v>0</v>
      </c>
      <c r="L2909" s="27">
        <v>14457780000</v>
      </c>
      <c r="M2909" s="45">
        <v>11940.43</v>
      </c>
      <c r="N2909" s="27">
        <v>803210000</v>
      </c>
      <c r="O2909" s="27">
        <v>4002730</v>
      </c>
      <c r="P2909" s="37">
        <f>IF(I2909=0,0,H2909/I2909)</f>
        <v>0</v>
      </c>
    </row>
    <row r="2910">
      <c r="A2910" s="24" t="str">
        <v>2026-01</v>
      </c>
      <c r="B2910" s="24" t="str">
        <v>비교 반영</v>
      </c>
      <c r="C2910" s="24" t="str">
        <v>수원시 영통구</v>
      </c>
      <c r="D2910" s="24" t="str">
        <v>공장창고</v>
      </c>
      <c r="E2910" s="26">
        <v>8</v>
      </c>
      <c r="F2910" s="26">
        <v>8</v>
      </c>
      <c r="G2910" s="26">
        <v>0</v>
      </c>
      <c r="H2910" s="26">
        <v>0</v>
      </c>
      <c r="I2910" s="26">
        <f>G2910+H2910</f>
        <v>0</v>
      </c>
      <c r="J2910" s="26">
        <f>SUM(F2910:H2910)</f>
        <v>8</v>
      </c>
      <c r="K2910" s="26">
        <f>E2910-J2910</f>
        <v>0</v>
      </c>
      <c r="L2910" s="27">
        <v>2986370000</v>
      </c>
      <c r="M2910" s="45">
        <v>679.52</v>
      </c>
      <c r="N2910" s="27">
        <v>373296250</v>
      </c>
      <c r="O2910" s="27">
        <v>14528339</v>
      </c>
      <c r="P2910" s="37">
        <f>IF(I2910=0,0,H2910/I2910)</f>
        <v>0</v>
      </c>
    </row>
    <row r="2911">
      <c r="A2911" s="24" t="str">
        <v>2026-01</v>
      </c>
      <c r="B2911" s="24" t="str">
        <v>비교 반영</v>
      </c>
      <c r="C2911" s="24" t="str">
        <v>수원시 영통구</v>
      </c>
      <c r="D2911" s="24" t="str">
        <v>다가구 매매</v>
      </c>
      <c r="E2911" s="26">
        <v>5</v>
      </c>
      <c r="F2911" s="26">
        <v>5</v>
      </c>
      <c r="G2911" s="26">
        <v>0</v>
      </c>
      <c r="H2911" s="26">
        <v>0</v>
      </c>
      <c r="I2911" s="26">
        <f>G2911+H2911</f>
        <v>0</v>
      </c>
      <c r="J2911" s="26">
        <f>SUM(F2911:H2911)</f>
        <v>5</v>
      </c>
      <c r="K2911" s="26">
        <f>E2911-J2911</f>
        <v>0</v>
      </c>
      <c r="L2911" s="27">
        <v>5910000000</v>
      </c>
      <c r="M2911" s="45">
        <v>1795.88</v>
      </c>
      <c r="N2911" s="27">
        <v>1182000000</v>
      </c>
      <c r="O2911" s="27">
        <v>10878895</v>
      </c>
      <c r="P2911" s="37">
        <f>IF(I2911=0,0,H2911/I2911)</f>
        <v>0</v>
      </c>
    </row>
    <row r="2912">
      <c r="A2912" s="24" t="str">
        <v>2026-01</v>
      </c>
      <c r="B2912" s="24" t="str">
        <v>비교 반영</v>
      </c>
      <c r="C2912" s="24" t="str">
        <v>수원시 영통구</v>
      </c>
      <c r="D2912" s="24" t="str">
        <v>다가구 전월세</v>
      </c>
      <c r="E2912" s="26">
        <v>699</v>
      </c>
      <c r="F2912" s="26">
        <v>0</v>
      </c>
      <c r="G2912" s="26">
        <v>172</v>
      </c>
      <c r="H2912" s="26">
        <v>527</v>
      </c>
      <c r="I2912" s="26">
        <f>G2912+H2912</f>
        <v>699</v>
      </c>
      <c r="J2912" s="26">
        <f>SUM(F2912:H2912)</f>
        <v>699</v>
      </c>
      <c r="K2912" s="26">
        <f>E2912-J2912</f>
        <v>0</v>
      </c>
      <c r="L2912" s="27">
        <v>36559270000</v>
      </c>
      <c r="M2912" s="45">
        <v>26567.803</v>
      </c>
      <c r="N2912" s="27">
        <v>52302246</v>
      </c>
      <c r="O2912" s="27">
        <v>4549006</v>
      </c>
      <c r="P2912" s="37">
        <f>IF(I2912=0,0,H2912/I2912)</f>
        <v>0.753934191702432</v>
      </c>
    </row>
    <row r="2913">
      <c r="A2913" s="24" t="str">
        <v>2026-01</v>
      </c>
      <c r="B2913" s="24" t="str">
        <v>비교 반영</v>
      </c>
      <c r="C2913" s="24" t="str">
        <v>수원시 영통구</v>
      </c>
      <c r="D2913" s="24" t="str">
        <v>다세대 매매</v>
      </c>
      <c r="E2913" s="26">
        <v>9</v>
      </c>
      <c r="F2913" s="26">
        <v>9</v>
      </c>
      <c r="G2913" s="26">
        <v>0</v>
      </c>
      <c r="H2913" s="26">
        <v>0</v>
      </c>
      <c r="I2913" s="26">
        <f>G2913+H2913</f>
        <v>0</v>
      </c>
      <c r="J2913" s="26">
        <f>SUM(F2913:H2913)</f>
        <v>9</v>
      </c>
      <c r="K2913" s="26">
        <f>E2913-J2913</f>
        <v>0</v>
      </c>
      <c r="L2913" s="27">
        <v>7003000000</v>
      </c>
      <c r="M2913" s="45">
        <v>768.775</v>
      </c>
      <c r="N2913" s="27">
        <v>778111111</v>
      </c>
      <c r="O2913" s="27">
        <v>30113378</v>
      </c>
      <c r="P2913" s="37">
        <f>IF(I2913=0,0,H2913/I2913)</f>
        <v>0</v>
      </c>
    </row>
    <row r="2914">
      <c r="A2914" s="24" t="str">
        <v>2026-01</v>
      </c>
      <c r="B2914" s="24" t="str">
        <v>비교 반영</v>
      </c>
      <c r="C2914" s="24" t="str">
        <v>수원시 영통구</v>
      </c>
      <c r="D2914" s="24" t="str">
        <v>다세대 전월세</v>
      </c>
      <c r="E2914" s="26">
        <v>59</v>
      </c>
      <c r="F2914" s="26">
        <v>0</v>
      </c>
      <c r="G2914" s="26">
        <v>15</v>
      </c>
      <c r="H2914" s="26">
        <v>44</v>
      </c>
      <c r="I2914" s="26">
        <f>G2914+H2914</f>
        <v>59</v>
      </c>
      <c r="J2914" s="26">
        <f>SUM(F2914:H2914)</f>
        <v>59</v>
      </c>
      <c r="K2914" s="26">
        <f>E2914-J2914</f>
        <v>0</v>
      </c>
      <c r="L2914" s="27">
        <v>7674490000</v>
      </c>
      <c r="M2914" s="45">
        <v>2427.136</v>
      </c>
      <c r="N2914" s="27">
        <v>130076102</v>
      </c>
      <c r="O2914" s="27">
        <v>10452737</v>
      </c>
      <c r="P2914" s="37">
        <f>IF(I2914=0,0,H2914/I2914)</f>
        <v>0.7457627118644068</v>
      </c>
    </row>
    <row r="2915">
      <c r="A2915" s="24" t="str">
        <v>2026-01</v>
      </c>
      <c r="B2915" s="24" t="str">
        <v>비교 반영</v>
      </c>
      <c r="C2915" s="24" t="str">
        <v>수원시 영통구</v>
      </c>
      <c r="D2915" s="24" t="str">
        <v>분양권</v>
      </c>
      <c r="E2915" s="26">
        <v>1</v>
      </c>
      <c r="F2915" s="26">
        <v>1</v>
      </c>
      <c r="G2915" s="26">
        <v>0</v>
      </c>
      <c r="H2915" s="26">
        <v>0</v>
      </c>
      <c r="I2915" s="26">
        <f>G2915+H2915</f>
        <v>0</v>
      </c>
      <c r="J2915" s="26">
        <f>SUM(F2915:H2915)</f>
        <v>1</v>
      </c>
      <c r="K2915" s="26">
        <f>E2915-J2915</f>
        <v>0</v>
      </c>
      <c r="L2915" s="27">
        <v>1200420000</v>
      </c>
      <c r="M2915" s="45">
        <v>84.924</v>
      </c>
      <c r="N2915" s="27">
        <v>1200420000</v>
      </c>
      <c r="O2915" s="27">
        <v>46728021</v>
      </c>
      <c r="P2915" s="37">
        <f>IF(I2915=0,0,H2915/I2915)</f>
        <v>0</v>
      </c>
    </row>
    <row r="2916">
      <c r="A2916" s="24" t="str">
        <v>2026-01</v>
      </c>
      <c r="B2916" s="24" t="str">
        <v>비교 반영</v>
      </c>
      <c r="C2916" s="24" t="str">
        <v>수원시 영통구</v>
      </c>
      <c r="D2916" s="24" t="str">
        <v>상가</v>
      </c>
      <c r="E2916" s="26">
        <v>16</v>
      </c>
      <c r="F2916" s="26">
        <v>16</v>
      </c>
      <c r="G2916" s="26">
        <v>0</v>
      </c>
      <c r="H2916" s="26">
        <v>0</v>
      </c>
      <c r="I2916" s="26">
        <f>G2916+H2916</f>
        <v>0</v>
      </c>
      <c r="J2916" s="26">
        <f>SUM(F2916:H2916)</f>
        <v>16</v>
      </c>
      <c r="K2916" s="26">
        <f>E2916-J2916</f>
        <v>0</v>
      </c>
      <c r="L2916" s="27">
        <v>9898860000</v>
      </c>
      <c r="M2916" s="45">
        <v>2875.7</v>
      </c>
      <c r="N2916" s="27">
        <v>618678750</v>
      </c>
      <c r="O2916" s="27">
        <v>11379317</v>
      </c>
      <c r="P2916" s="37">
        <f>IF(I2916=0,0,H2916/I2916)</f>
        <v>0</v>
      </c>
    </row>
    <row r="2917">
      <c r="A2917" s="24" t="str">
        <v>2026-01</v>
      </c>
      <c r="B2917" s="24" t="str">
        <v>비교 반영</v>
      </c>
      <c r="C2917" s="24" t="str">
        <v>수원시 영통구</v>
      </c>
      <c r="D2917" s="24" t="str">
        <v>아파트 매매</v>
      </c>
      <c r="E2917" s="26">
        <v>406</v>
      </c>
      <c r="F2917" s="26">
        <v>406</v>
      </c>
      <c r="G2917" s="26">
        <v>0</v>
      </c>
      <c r="H2917" s="26">
        <v>0</v>
      </c>
      <c r="I2917" s="26">
        <f>G2917+H2917</f>
        <v>0</v>
      </c>
      <c r="J2917" s="26">
        <f>SUM(F2917:H2917)</f>
        <v>406</v>
      </c>
      <c r="K2917" s="26">
        <f>E2917-J2917</f>
        <v>0</v>
      </c>
      <c r="L2917" s="27">
        <v>293894000000</v>
      </c>
      <c r="M2917" s="45">
        <v>31052.363</v>
      </c>
      <c r="N2917" s="27">
        <v>723876847</v>
      </c>
      <c r="O2917" s="27">
        <v>31287486</v>
      </c>
      <c r="P2917" s="37">
        <f>IF(I2917=0,0,H2917/I2917)</f>
        <v>0</v>
      </c>
    </row>
    <row r="2918">
      <c r="A2918" s="24" t="str">
        <v>2026-01</v>
      </c>
      <c r="B2918" s="24" t="str">
        <v>비교 반영</v>
      </c>
      <c r="C2918" s="24" t="str">
        <v>수원시 영통구</v>
      </c>
      <c r="D2918" s="24" t="str">
        <v>아파트 전월세</v>
      </c>
      <c r="E2918" s="26">
        <v>942</v>
      </c>
      <c r="F2918" s="26">
        <v>0</v>
      </c>
      <c r="G2918" s="26">
        <v>560</v>
      </c>
      <c r="H2918" s="26">
        <v>382</v>
      </c>
      <c r="I2918" s="26">
        <f>G2918+H2918</f>
        <v>942</v>
      </c>
      <c r="J2918" s="26">
        <f>SUM(F2918:H2918)</f>
        <v>942</v>
      </c>
      <c r="K2918" s="26">
        <f>E2918-J2918</f>
        <v>0</v>
      </c>
      <c r="L2918" s="27">
        <v>288382440000</v>
      </c>
      <c r="M2918" s="45">
        <v>67798.936</v>
      </c>
      <c r="N2918" s="27">
        <v>306138471</v>
      </c>
      <c r="O2918" s="27">
        <v>14061140</v>
      </c>
      <c r="P2918" s="37">
        <f>IF(I2918=0,0,H2918/I2918)</f>
        <v>0.40552016985138006</v>
      </c>
    </row>
    <row r="2919">
      <c r="A2919" s="24" t="str">
        <v>2026-01</v>
      </c>
      <c r="B2919" s="24" t="str">
        <v>비교 반영</v>
      </c>
      <c r="C2919" s="24" t="str">
        <v>수원시 영통구</v>
      </c>
      <c r="D2919" s="24" t="str">
        <v>오피스텔 매매</v>
      </c>
      <c r="E2919" s="26">
        <v>55</v>
      </c>
      <c r="F2919" s="26">
        <v>55</v>
      </c>
      <c r="G2919" s="26">
        <v>0</v>
      </c>
      <c r="H2919" s="26">
        <v>0</v>
      </c>
      <c r="I2919" s="26">
        <f>G2919+H2919</f>
        <v>0</v>
      </c>
      <c r="J2919" s="26">
        <f>SUM(F2919:H2919)</f>
        <v>55</v>
      </c>
      <c r="K2919" s="26">
        <f>E2919-J2919</f>
        <v>0</v>
      </c>
      <c r="L2919" s="27">
        <v>17181500000</v>
      </c>
      <c r="M2919" s="45">
        <v>2468.072</v>
      </c>
      <c r="N2919" s="27">
        <v>312390909</v>
      </c>
      <c r="O2919" s="27">
        <v>23013245</v>
      </c>
      <c r="P2919" s="37">
        <f>IF(I2919=0,0,H2919/I2919)</f>
        <v>0</v>
      </c>
    </row>
    <row r="2920">
      <c r="A2920" s="24" t="str">
        <v>2026-01</v>
      </c>
      <c r="B2920" s="24" t="str">
        <v>비교 반영</v>
      </c>
      <c r="C2920" s="24" t="str">
        <v>수원시 영통구</v>
      </c>
      <c r="D2920" s="24" t="str">
        <v>오피스텔 전월세</v>
      </c>
      <c r="E2920" s="26">
        <v>620</v>
      </c>
      <c r="F2920" s="26">
        <v>0</v>
      </c>
      <c r="G2920" s="26">
        <v>123</v>
      </c>
      <c r="H2920" s="26">
        <v>497</v>
      </c>
      <c r="I2920" s="26">
        <f>G2920+H2920</f>
        <v>620</v>
      </c>
      <c r="J2920" s="26">
        <f>SUM(F2920:H2920)</f>
        <v>620</v>
      </c>
      <c r="K2920" s="26">
        <f>E2920-J2920</f>
        <v>0</v>
      </c>
      <c r="L2920" s="27">
        <v>81861170000</v>
      </c>
      <c r="M2920" s="45">
        <v>22511.02</v>
      </c>
      <c r="N2920" s="27">
        <v>132034145</v>
      </c>
      <c r="O2920" s="27">
        <v>12021465</v>
      </c>
      <c r="P2920" s="37">
        <f>IF(I2920=0,0,H2920/I2920)</f>
        <v>0.8016129032258065</v>
      </c>
    </row>
    <row r="2921">
      <c r="A2921" s="24" t="str">
        <v>2026-01</v>
      </c>
      <c r="B2921" s="24" t="str">
        <v>비교 반영</v>
      </c>
      <c r="C2921" s="24" t="str">
        <v>수원시 영통구</v>
      </c>
      <c r="D2921" s="24" t="str">
        <v>토지</v>
      </c>
      <c r="E2921" s="26">
        <v>16</v>
      </c>
      <c r="F2921" s="26">
        <v>16</v>
      </c>
      <c r="G2921" s="26">
        <v>0</v>
      </c>
      <c r="H2921" s="26">
        <v>0</v>
      </c>
      <c r="I2921" s="26">
        <f>G2921+H2921</f>
        <v>0</v>
      </c>
      <c r="J2921" s="26">
        <f>SUM(F2921:H2921)</f>
        <v>16</v>
      </c>
      <c r="K2921" s="26">
        <f>E2921-J2921</f>
        <v>0</v>
      </c>
      <c r="L2921" s="27">
        <v>3363270000</v>
      </c>
      <c r="M2921" s="45">
        <v>318.99</v>
      </c>
      <c r="N2921" s="27">
        <v>210204375</v>
      </c>
      <c r="O2921" s="27">
        <v>34854533</v>
      </c>
      <c r="P2921" s="37">
        <f>IF(I2921=0,0,H2921/I2921)</f>
        <v>0</v>
      </c>
    </row>
    <row r="2922">
      <c r="A2922" s="24" t="str">
        <v>2026-01</v>
      </c>
      <c r="B2922" s="24" t="str">
        <v>비교 반영</v>
      </c>
      <c r="C2922" s="24" t="str">
        <v>수원시 장안구</v>
      </c>
      <c r="D2922" s="24" t="str">
        <v>다가구 매매</v>
      </c>
      <c r="E2922" s="26">
        <v>3</v>
      </c>
      <c r="F2922" s="26">
        <v>3</v>
      </c>
      <c r="G2922" s="26">
        <v>0</v>
      </c>
      <c r="H2922" s="26">
        <v>0</v>
      </c>
      <c r="I2922" s="26">
        <f>G2922+H2922</f>
        <v>0</v>
      </c>
      <c r="J2922" s="26">
        <f>SUM(F2922:H2922)</f>
        <v>3</v>
      </c>
      <c r="K2922" s="26">
        <f>E2922-J2922</f>
        <v>0</v>
      </c>
      <c r="L2922" s="27">
        <v>1883000000</v>
      </c>
      <c r="M2922" s="45">
        <v>769.26</v>
      </c>
      <c r="N2922" s="27">
        <v>627666667</v>
      </c>
      <c r="O2922" s="27">
        <v>8091924</v>
      </c>
      <c r="P2922" s="37">
        <f>IF(I2922=0,0,H2922/I2922)</f>
        <v>0</v>
      </c>
    </row>
    <row r="2923">
      <c r="A2923" s="24" t="str">
        <v>2026-01</v>
      </c>
      <c r="B2923" s="24" t="str">
        <v>비교 반영</v>
      </c>
      <c r="C2923" s="24" t="str">
        <v>수원시 장안구</v>
      </c>
      <c r="D2923" s="24" t="str">
        <v>다가구 전월세</v>
      </c>
      <c r="E2923" s="26">
        <v>544</v>
      </c>
      <c r="F2923" s="26">
        <v>0</v>
      </c>
      <c r="G2923" s="26">
        <v>79</v>
      </c>
      <c r="H2923" s="26">
        <v>465</v>
      </c>
      <c r="I2923" s="26">
        <f>G2923+H2923</f>
        <v>544</v>
      </c>
      <c r="J2923" s="26">
        <f>SUM(F2923:H2923)</f>
        <v>544</v>
      </c>
      <c r="K2923" s="26">
        <f>E2923-J2923</f>
        <v>0</v>
      </c>
      <c r="L2923" s="27">
        <v>14078000000</v>
      </c>
      <c r="M2923" s="45">
        <v>19319.444</v>
      </c>
      <c r="N2923" s="27">
        <v>25878676</v>
      </c>
      <c r="O2923" s="27">
        <v>2408912</v>
      </c>
      <c r="P2923" s="37">
        <f>IF(I2923=0,0,H2923/I2923)</f>
        <v>0.8547794117647058</v>
      </c>
    </row>
    <row r="2924">
      <c r="A2924" s="24" t="str">
        <v>2026-01</v>
      </c>
      <c r="B2924" s="24" t="str">
        <v>비교 반영</v>
      </c>
      <c r="C2924" s="24" t="str">
        <v>수원시 장안구</v>
      </c>
      <c r="D2924" s="24" t="str">
        <v>다세대 매매</v>
      </c>
      <c r="E2924" s="26">
        <v>39</v>
      </c>
      <c r="F2924" s="26">
        <v>39</v>
      </c>
      <c r="G2924" s="26">
        <v>0</v>
      </c>
      <c r="H2924" s="26">
        <v>0</v>
      </c>
      <c r="I2924" s="26">
        <f>G2924+H2924</f>
        <v>0</v>
      </c>
      <c r="J2924" s="26">
        <f>SUM(F2924:H2924)</f>
        <v>39</v>
      </c>
      <c r="K2924" s="26">
        <f>E2924-J2924</f>
        <v>0</v>
      </c>
      <c r="L2924" s="27">
        <v>6695500000</v>
      </c>
      <c r="M2924" s="45">
        <v>1975.414</v>
      </c>
      <c r="N2924" s="27">
        <v>171679487</v>
      </c>
      <c r="O2924" s="27">
        <v>11204681</v>
      </c>
      <c r="P2924" s="37">
        <f>IF(I2924=0,0,H2924/I2924)</f>
        <v>0</v>
      </c>
    </row>
    <row r="2925">
      <c r="A2925" s="24" t="str">
        <v>2026-01</v>
      </c>
      <c r="B2925" s="24" t="str">
        <v>비교 반영</v>
      </c>
      <c r="C2925" s="24" t="str">
        <v>수원시 장안구</v>
      </c>
      <c r="D2925" s="24" t="str">
        <v>다세대 전월세</v>
      </c>
      <c r="E2925" s="26">
        <v>240</v>
      </c>
      <c r="F2925" s="26">
        <v>0</v>
      </c>
      <c r="G2925" s="26">
        <v>49</v>
      </c>
      <c r="H2925" s="26">
        <v>191</v>
      </c>
      <c r="I2925" s="26">
        <f>G2925+H2925</f>
        <v>240</v>
      </c>
      <c r="J2925" s="26">
        <f>SUM(F2925:H2925)</f>
        <v>240</v>
      </c>
      <c r="K2925" s="26">
        <f>E2925-J2925</f>
        <v>0</v>
      </c>
      <c r="L2925" s="27">
        <v>9432730000</v>
      </c>
      <c r="M2925" s="45">
        <v>7460.878</v>
      </c>
      <c r="N2925" s="27">
        <v>39303042</v>
      </c>
      <c r="O2925" s="27">
        <v>4179478</v>
      </c>
      <c r="P2925" s="37">
        <f>IF(I2925=0,0,H2925/I2925)</f>
        <v>0.7958333333333333</v>
      </c>
    </row>
    <row r="2926">
      <c r="A2926" s="24" t="str">
        <v>2026-01</v>
      </c>
      <c r="B2926" s="24" t="str">
        <v>비교 반영</v>
      </c>
      <c r="C2926" s="24" t="str">
        <v>수원시 장안구</v>
      </c>
      <c r="D2926" s="24" t="str">
        <v>상가</v>
      </c>
      <c r="E2926" s="26">
        <v>17</v>
      </c>
      <c r="F2926" s="26">
        <v>17</v>
      </c>
      <c r="G2926" s="26">
        <v>0</v>
      </c>
      <c r="H2926" s="26">
        <v>0</v>
      </c>
      <c r="I2926" s="26">
        <f>G2926+H2926</f>
        <v>0</v>
      </c>
      <c r="J2926" s="26">
        <f>SUM(F2926:H2926)</f>
        <v>17</v>
      </c>
      <c r="K2926" s="26">
        <f>E2926-J2926</f>
        <v>0</v>
      </c>
      <c r="L2926" s="27">
        <v>6863860000</v>
      </c>
      <c r="M2926" s="45">
        <v>2250.87</v>
      </c>
      <c r="N2926" s="27">
        <v>403756471</v>
      </c>
      <c r="O2926" s="27">
        <v>10080745</v>
      </c>
      <c r="P2926" s="37">
        <f>IF(I2926=0,0,H2926/I2926)</f>
        <v>0</v>
      </c>
    </row>
    <row r="2927">
      <c r="A2927" s="24" t="str">
        <v>2026-01</v>
      </c>
      <c r="B2927" s="24" t="str">
        <v>비교 반영</v>
      </c>
      <c r="C2927" s="24" t="str">
        <v>수원시 장안구</v>
      </c>
      <c r="D2927" s="24" t="str">
        <v>아파트 매매</v>
      </c>
      <c r="E2927" s="26">
        <v>180</v>
      </c>
      <c r="F2927" s="26">
        <v>180</v>
      </c>
      <c r="G2927" s="26">
        <v>0</v>
      </c>
      <c r="H2927" s="26">
        <v>0</v>
      </c>
      <c r="I2927" s="26">
        <f>G2927+H2927</f>
        <v>0</v>
      </c>
      <c r="J2927" s="26">
        <f>SUM(F2927:H2927)</f>
        <v>180</v>
      </c>
      <c r="K2927" s="26">
        <f>E2927-J2927</f>
        <v>0</v>
      </c>
      <c r="L2927" s="27">
        <v>104127000000</v>
      </c>
      <c r="M2927" s="45">
        <v>13472.402</v>
      </c>
      <c r="N2927" s="27">
        <v>578483333</v>
      </c>
      <c r="O2927" s="27">
        <v>25550118</v>
      </c>
      <c r="P2927" s="37">
        <f>IF(I2927=0,0,H2927/I2927)</f>
        <v>0</v>
      </c>
    </row>
    <row r="2928">
      <c r="A2928" s="24" t="str">
        <v>2026-01</v>
      </c>
      <c r="B2928" s="24" t="str">
        <v>비교 반영</v>
      </c>
      <c r="C2928" s="24" t="str">
        <v>수원시 장안구</v>
      </c>
      <c r="D2928" s="24" t="str">
        <v>아파트 전월세</v>
      </c>
      <c r="E2928" s="26">
        <v>436</v>
      </c>
      <c r="F2928" s="26">
        <v>0</v>
      </c>
      <c r="G2928" s="26">
        <v>271</v>
      </c>
      <c r="H2928" s="26">
        <v>165</v>
      </c>
      <c r="I2928" s="26">
        <f>G2928+H2928</f>
        <v>436</v>
      </c>
      <c r="J2928" s="26">
        <f>SUM(F2928:H2928)</f>
        <v>436</v>
      </c>
      <c r="K2928" s="26">
        <f>E2928-J2928</f>
        <v>0</v>
      </c>
      <c r="L2928" s="27">
        <v>106822520000</v>
      </c>
      <c r="M2928" s="45">
        <v>30697.1</v>
      </c>
      <c r="N2928" s="27">
        <v>245005780</v>
      </c>
      <c r="O2928" s="27">
        <v>11503767</v>
      </c>
      <c r="P2928" s="37">
        <f>IF(I2928=0,0,H2928/I2928)</f>
        <v>0.37844036697247707</v>
      </c>
    </row>
    <row r="2929">
      <c r="A2929" s="24" t="str">
        <v>2026-01</v>
      </c>
      <c r="B2929" s="24" t="str">
        <v>비교 반영</v>
      </c>
      <c r="C2929" s="24" t="str">
        <v>수원시 장안구</v>
      </c>
      <c r="D2929" s="24" t="str">
        <v>오피스텔 매매</v>
      </c>
      <c r="E2929" s="26">
        <v>11</v>
      </c>
      <c r="F2929" s="26">
        <v>11</v>
      </c>
      <c r="G2929" s="26">
        <v>0</v>
      </c>
      <c r="H2929" s="26">
        <v>0</v>
      </c>
      <c r="I2929" s="26">
        <f>G2929+H2929</f>
        <v>0</v>
      </c>
      <c r="J2929" s="26">
        <f>SUM(F2929:H2929)</f>
        <v>11</v>
      </c>
      <c r="K2929" s="26">
        <f>E2929-J2929</f>
        <v>0</v>
      </c>
      <c r="L2929" s="27">
        <v>3851000000</v>
      </c>
      <c r="M2929" s="45">
        <v>622.081</v>
      </c>
      <c r="N2929" s="27">
        <v>350090909</v>
      </c>
      <c r="O2929" s="27">
        <v>20464502</v>
      </c>
      <c r="P2929" s="37">
        <f>IF(I2929=0,0,H2929/I2929)</f>
        <v>0</v>
      </c>
    </row>
    <row r="2930">
      <c r="A2930" s="24" t="str">
        <v>2026-01</v>
      </c>
      <c r="B2930" s="24" t="str">
        <v>비교 반영</v>
      </c>
      <c r="C2930" s="24" t="str">
        <v>수원시 장안구</v>
      </c>
      <c r="D2930" s="24" t="str">
        <v>오피스텔 전월세</v>
      </c>
      <c r="E2930" s="26">
        <v>54</v>
      </c>
      <c r="F2930" s="26">
        <v>0</v>
      </c>
      <c r="G2930" s="26">
        <v>25</v>
      </c>
      <c r="H2930" s="26">
        <v>29</v>
      </c>
      <c r="I2930" s="26">
        <f>G2930+H2930</f>
        <v>54</v>
      </c>
      <c r="J2930" s="26">
        <f>SUM(F2930:H2930)</f>
        <v>54</v>
      </c>
      <c r="K2930" s="26">
        <f>E2930-J2930</f>
        <v>0</v>
      </c>
      <c r="L2930" s="27">
        <v>10769210000</v>
      </c>
      <c r="M2930" s="45">
        <v>3610.6</v>
      </c>
      <c r="N2930" s="27">
        <v>199429815</v>
      </c>
      <c r="O2930" s="27">
        <v>9860049</v>
      </c>
      <c r="P2930" s="37">
        <f>IF(I2930=0,0,H2930/I2930)</f>
        <v>0.5370370370370371</v>
      </c>
    </row>
    <row r="2931">
      <c r="A2931" s="24" t="str">
        <v>2026-01</v>
      </c>
      <c r="B2931" s="24" t="str">
        <v>비교 반영</v>
      </c>
      <c r="C2931" s="24" t="str">
        <v>수원시 장안구</v>
      </c>
      <c r="D2931" s="24" t="str">
        <v>토지</v>
      </c>
      <c r="E2931" s="26">
        <v>23</v>
      </c>
      <c r="F2931" s="26">
        <v>23</v>
      </c>
      <c r="G2931" s="26">
        <v>0</v>
      </c>
      <c r="H2931" s="26">
        <v>0</v>
      </c>
      <c r="I2931" s="26">
        <f>G2931+H2931</f>
        <v>0</v>
      </c>
      <c r="J2931" s="26">
        <f>SUM(F2931:H2931)</f>
        <v>23</v>
      </c>
      <c r="K2931" s="26">
        <f>E2931-J2931</f>
        <v>0</v>
      </c>
      <c r="L2931" s="27">
        <v>7077140000</v>
      </c>
      <c r="M2931" s="45">
        <v>8862.44</v>
      </c>
      <c r="N2931" s="27">
        <v>307701739</v>
      </c>
      <c r="O2931" s="27">
        <v>2639849</v>
      </c>
      <c r="P2931" s="37">
        <f>IF(I2931=0,0,H2931/I2931)</f>
        <v>0</v>
      </c>
    </row>
    <row r="2932">
      <c r="A2932" s="24" t="str">
        <v>2026-01</v>
      </c>
      <c r="B2932" s="24" t="str">
        <v>비교 반영</v>
      </c>
      <c r="C2932" s="24" t="str">
        <v>수원시 팔달구</v>
      </c>
      <c r="D2932" s="24" t="str">
        <v>공장창고</v>
      </c>
      <c r="E2932" s="26">
        <v>1</v>
      </c>
      <c r="F2932" s="26">
        <v>1</v>
      </c>
      <c r="G2932" s="26">
        <v>0</v>
      </c>
      <c r="H2932" s="26">
        <v>0</v>
      </c>
      <c r="I2932" s="26">
        <f>G2932+H2932</f>
        <v>0</v>
      </c>
      <c r="J2932" s="26">
        <f>SUM(F2932:H2932)</f>
        <v>1</v>
      </c>
      <c r="K2932" s="26">
        <f>E2932-J2932</f>
        <v>0</v>
      </c>
      <c r="L2932" s="27">
        <v>450000000</v>
      </c>
      <c r="M2932" s="45">
        <v>122.51</v>
      </c>
      <c r="N2932" s="27">
        <v>450000000</v>
      </c>
      <c r="O2932" s="27">
        <v>12142709</v>
      </c>
      <c r="P2932" s="37">
        <f>IF(I2932=0,0,H2932/I2932)</f>
        <v>0</v>
      </c>
    </row>
    <row r="2933">
      <c r="A2933" s="24" t="str">
        <v>2026-01</v>
      </c>
      <c r="B2933" s="24" t="str">
        <v>비교 반영</v>
      </c>
      <c r="C2933" s="24" t="str">
        <v>수원시 팔달구</v>
      </c>
      <c r="D2933" s="24" t="str">
        <v>다가구 매매</v>
      </c>
      <c r="E2933" s="26">
        <v>6</v>
      </c>
      <c r="F2933" s="26">
        <v>6</v>
      </c>
      <c r="G2933" s="26">
        <v>0</v>
      </c>
      <c r="H2933" s="26">
        <v>0</v>
      </c>
      <c r="I2933" s="26">
        <f>G2933+H2933</f>
        <v>0</v>
      </c>
      <c r="J2933" s="26">
        <f>SUM(F2933:H2933)</f>
        <v>6</v>
      </c>
      <c r="K2933" s="26">
        <f>E2933-J2933</f>
        <v>0</v>
      </c>
      <c r="L2933" s="27">
        <v>3450000000</v>
      </c>
      <c r="M2933" s="45">
        <v>1416.94</v>
      </c>
      <c r="N2933" s="27">
        <v>575000000</v>
      </c>
      <c r="O2933" s="27">
        <v>8049006</v>
      </c>
      <c r="P2933" s="37">
        <f>IF(I2933=0,0,H2933/I2933)</f>
        <v>0</v>
      </c>
    </row>
    <row r="2934">
      <c r="A2934" s="24" t="str">
        <v>2026-01</v>
      </c>
      <c r="B2934" s="24" t="str">
        <v>비교 반영</v>
      </c>
      <c r="C2934" s="24" t="str">
        <v>수원시 팔달구</v>
      </c>
      <c r="D2934" s="24" t="str">
        <v>다가구 전월세</v>
      </c>
      <c r="E2934" s="26">
        <v>278</v>
      </c>
      <c r="F2934" s="26">
        <v>0</v>
      </c>
      <c r="G2934" s="26">
        <v>47</v>
      </c>
      <c r="H2934" s="26">
        <v>231</v>
      </c>
      <c r="I2934" s="26">
        <f>G2934+H2934</f>
        <v>278</v>
      </c>
      <c r="J2934" s="26">
        <f>SUM(F2934:H2934)</f>
        <v>278</v>
      </c>
      <c r="K2934" s="26">
        <f>E2934-J2934</f>
        <v>0</v>
      </c>
      <c r="L2934" s="27">
        <v>7708000000</v>
      </c>
      <c r="M2934" s="45">
        <v>11179.04</v>
      </c>
      <c r="N2934" s="27">
        <v>27726619</v>
      </c>
      <c r="O2934" s="27">
        <v>2279354</v>
      </c>
      <c r="P2934" s="37">
        <f>IF(I2934=0,0,H2934/I2934)</f>
        <v>0.8309352517985612</v>
      </c>
    </row>
    <row r="2935">
      <c r="A2935" s="24" t="str">
        <v>2026-01</v>
      </c>
      <c r="B2935" s="24" t="str">
        <v>비교 반영</v>
      </c>
      <c r="C2935" s="24" t="str">
        <v>수원시 팔달구</v>
      </c>
      <c r="D2935" s="24" t="str">
        <v>다세대 매매</v>
      </c>
      <c r="E2935" s="26">
        <v>43</v>
      </c>
      <c r="F2935" s="26">
        <v>43</v>
      </c>
      <c r="G2935" s="26">
        <v>0</v>
      </c>
      <c r="H2935" s="26">
        <v>0</v>
      </c>
      <c r="I2935" s="26">
        <f>G2935+H2935</f>
        <v>0</v>
      </c>
      <c r="J2935" s="26">
        <f>SUM(F2935:H2935)</f>
        <v>43</v>
      </c>
      <c r="K2935" s="26">
        <f>E2935-J2935</f>
        <v>0</v>
      </c>
      <c r="L2935" s="27">
        <v>10276000000</v>
      </c>
      <c r="M2935" s="45">
        <v>2061.375</v>
      </c>
      <c r="N2935" s="27">
        <v>238976744</v>
      </c>
      <c r="O2935" s="27">
        <v>16479411</v>
      </c>
      <c r="P2935" s="37">
        <f>IF(I2935=0,0,H2935/I2935)</f>
        <v>0</v>
      </c>
    </row>
    <row r="2936">
      <c r="A2936" s="24" t="str">
        <v>2026-01</v>
      </c>
      <c r="B2936" s="24" t="str">
        <v>비교 반영</v>
      </c>
      <c r="C2936" s="24" t="str">
        <v>수원시 팔달구</v>
      </c>
      <c r="D2936" s="24" t="str">
        <v>다세대 전월세</v>
      </c>
      <c r="E2936" s="26">
        <v>234</v>
      </c>
      <c r="F2936" s="26">
        <v>0</v>
      </c>
      <c r="G2936" s="26">
        <v>68</v>
      </c>
      <c r="H2936" s="26">
        <v>166</v>
      </c>
      <c r="I2936" s="26">
        <f>G2936+H2936</f>
        <v>234</v>
      </c>
      <c r="J2936" s="26">
        <f>SUM(F2936:H2936)</f>
        <v>234</v>
      </c>
      <c r="K2936" s="26">
        <f>E2936-J2936</f>
        <v>0</v>
      </c>
      <c r="L2936" s="27">
        <v>14838440000</v>
      </c>
      <c r="M2936" s="45">
        <v>7606.969</v>
      </c>
      <c r="N2936" s="27">
        <v>63412137</v>
      </c>
      <c r="O2936" s="27">
        <v>6448389</v>
      </c>
      <c r="P2936" s="37">
        <f>IF(I2936=0,0,H2936/I2936)</f>
        <v>0.7094017094017094</v>
      </c>
    </row>
    <row r="2937">
      <c r="A2937" s="24" t="str">
        <v>2026-01</v>
      </c>
      <c r="B2937" s="24" t="str">
        <v>비교 반영</v>
      </c>
      <c r="C2937" s="24" t="str">
        <v>수원시 팔달구</v>
      </c>
      <c r="D2937" s="24" t="str">
        <v>분양권</v>
      </c>
      <c r="E2937" s="26">
        <v>16</v>
      </c>
      <c r="F2937" s="26">
        <v>16</v>
      </c>
      <c r="G2937" s="26">
        <v>0</v>
      </c>
      <c r="H2937" s="26">
        <v>0</v>
      </c>
      <c r="I2937" s="26">
        <f>G2937+H2937</f>
        <v>0</v>
      </c>
      <c r="J2937" s="26">
        <f>SUM(F2937:H2937)</f>
        <v>16</v>
      </c>
      <c r="K2937" s="26">
        <f>E2937-J2937</f>
        <v>0</v>
      </c>
      <c r="L2937" s="27">
        <v>10299670000</v>
      </c>
      <c r="M2937" s="45">
        <v>1286.415</v>
      </c>
      <c r="N2937" s="27">
        <v>643729375</v>
      </c>
      <c r="O2937" s="27">
        <v>26467738</v>
      </c>
      <c r="P2937" s="37">
        <f>IF(I2937=0,0,H2937/I2937)</f>
        <v>0</v>
      </c>
    </row>
    <row r="2938">
      <c r="A2938" s="24" t="str">
        <v>2026-01</v>
      </c>
      <c r="B2938" s="24" t="str">
        <v>비교 반영</v>
      </c>
      <c r="C2938" s="24" t="str">
        <v>수원시 팔달구</v>
      </c>
      <c r="D2938" s="24" t="str">
        <v>상가</v>
      </c>
      <c r="E2938" s="26">
        <v>12</v>
      </c>
      <c r="F2938" s="26">
        <v>12</v>
      </c>
      <c r="G2938" s="26">
        <v>0</v>
      </c>
      <c r="H2938" s="26">
        <v>0</v>
      </c>
      <c r="I2938" s="26">
        <f>G2938+H2938</f>
        <v>0</v>
      </c>
      <c r="J2938" s="26">
        <f>SUM(F2938:H2938)</f>
        <v>12</v>
      </c>
      <c r="K2938" s="26">
        <f>E2938-J2938</f>
        <v>0</v>
      </c>
      <c r="L2938" s="27">
        <v>5360500000</v>
      </c>
      <c r="M2938" s="45">
        <v>2756.58</v>
      </c>
      <c r="N2938" s="27">
        <v>446708333</v>
      </c>
      <c r="O2938" s="27">
        <v>6428495</v>
      </c>
      <c r="P2938" s="37">
        <f>IF(I2938=0,0,H2938/I2938)</f>
        <v>0</v>
      </c>
    </row>
    <row r="2939">
      <c r="A2939" s="24" t="str">
        <v>2026-01</v>
      </c>
      <c r="B2939" s="24" t="str">
        <v>비교 반영</v>
      </c>
      <c r="C2939" s="24" t="str">
        <v>수원시 팔달구</v>
      </c>
      <c r="D2939" s="24" t="str">
        <v>아파트 매매</v>
      </c>
      <c r="E2939" s="26">
        <v>171</v>
      </c>
      <c r="F2939" s="26">
        <v>171</v>
      </c>
      <c r="G2939" s="26">
        <v>0</v>
      </c>
      <c r="H2939" s="26">
        <v>0</v>
      </c>
      <c r="I2939" s="26">
        <f>G2939+H2939</f>
        <v>0</v>
      </c>
      <c r="J2939" s="26">
        <f>SUM(F2939:H2939)</f>
        <v>171</v>
      </c>
      <c r="K2939" s="26">
        <f>E2939-J2939</f>
        <v>0</v>
      </c>
      <c r="L2939" s="27">
        <v>100126000000</v>
      </c>
      <c r="M2939" s="45">
        <v>11335.835</v>
      </c>
      <c r="N2939" s="27">
        <v>585532164</v>
      </c>
      <c r="O2939" s="27">
        <v>29198999</v>
      </c>
      <c r="P2939" s="37">
        <f>IF(I2939=0,0,H2939/I2939)</f>
        <v>0</v>
      </c>
    </row>
    <row r="2940">
      <c r="A2940" s="24" t="str">
        <v>2026-01</v>
      </c>
      <c r="B2940" s="24" t="str">
        <v>비교 반영</v>
      </c>
      <c r="C2940" s="24" t="str">
        <v>수원시 팔달구</v>
      </c>
      <c r="D2940" s="24" t="str">
        <v>아파트 전월세</v>
      </c>
      <c r="E2940" s="26">
        <v>435</v>
      </c>
      <c r="F2940" s="26">
        <v>0</v>
      </c>
      <c r="G2940" s="26">
        <v>245</v>
      </c>
      <c r="H2940" s="26">
        <v>190</v>
      </c>
      <c r="I2940" s="26">
        <f>G2940+H2940</f>
        <v>435</v>
      </c>
      <c r="J2940" s="26">
        <f>SUM(F2940:H2940)</f>
        <v>435</v>
      </c>
      <c r="K2940" s="26">
        <f>E2940-J2940</f>
        <v>0</v>
      </c>
      <c r="L2940" s="27">
        <v>92808940000</v>
      </c>
      <c r="M2940" s="45">
        <v>26127.682</v>
      </c>
      <c r="N2940" s="27">
        <v>213353885</v>
      </c>
      <c r="O2940" s="27">
        <v>11742580</v>
      </c>
      <c r="P2940" s="37">
        <f>IF(I2940=0,0,H2940/I2940)</f>
        <v>0.4367816091954023</v>
      </c>
    </row>
    <row r="2941">
      <c r="A2941" s="24" t="str">
        <v>2026-01</v>
      </c>
      <c r="B2941" s="24" t="str">
        <v>비교 반영</v>
      </c>
      <c r="C2941" s="24" t="str">
        <v>수원시 팔달구</v>
      </c>
      <c r="D2941" s="24" t="str">
        <v>오피스텔 매매</v>
      </c>
      <c r="E2941" s="26">
        <v>31</v>
      </c>
      <c r="F2941" s="26">
        <v>31</v>
      </c>
      <c r="G2941" s="26">
        <v>0</v>
      </c>
      <c r="H2941" s="26">
        <v>0</v>
      </c>
      <c r="I2941" s="26">
        <f>G2941+H2941</f>
        <v>0</v>
      </c>
      <c r="J2941" s="26">
        <f>SUM(F2941:H2941)</f>
        <v>31</v>
      </c>
      <c r="K2941" s="26">
        <f>E2941-J2941</f>
        <v>0</v>
      </c>
      <c r="L2941" s="27">
        <v>3917000000</v>
      </c>
      <c r="M2941" s="45">
        <v>1393.108</v>
      </c>
      <c r="N2941" s="27">
        <v>126354839</v>
      </c>
      <c r="O2941" s="27">
        <v>9294871</v>
      </c>
      <c r="P2941" s="37">
        <f>IF(I2941=0,0,H2941/I2941)</f>
        <v>0</v>
      </c>
    </row>
    <row r="2942">
      <c r="A2942" s="24" t="str">
        <v>2026-01</v>
      </c>
      <c r="B2942" s="24" t="str">
        <v>비교 반영</v>
      </c>
      <c r="C2942" s="24" t="str">
        <v>수원시 팔달구</v>
      </c>
      <c r="D2942" s="24" t="str">
        <v>오피스텔 전월세</v>
      </c>
      <c r="E2942" s="26">
        <v>165</v>
      </c>
      <c r="F2942" s="26">
        <v>0</v>
      </c>
      <c r="G2942" s="26">
        <v>20</v>
      </c>
      <c r="H2942" s="26">
        <v>145</v>
      </c>
      <c r="I2942" s="26">
        <f>G2942+H2942</f>
        <v>165</v>
      </c>
      <c r="J2942" s="26">
        <f>SUM(F2942:H2942)</f>
        <v>165</v>
      </c>
      <c r="K2942" s="26">
        <f>E2942-J2942</f>
        <v>0</v>
      </c>
      <c r="L2942" s="27">
        <v>6039750000</v>
      </c>
      <c r="M2942" s="45">
        <v>5683.7</v>
      </c>
      <c r="N2942" s="27">
        <v>36604545</v>
      </c>
      <c r="O2942" s="27">
        <v>3512873</v>
      </c>
      <c r="P2942" s="37">
        <f>IF(I2942=0,0,H2942/I2942)</f>
        <v>0.8787878787878788</v>
      </c>
    </row>
    <row r="2943">
      <c r="A2943" s="24" t="str">
        <v>2026-01</v>
      </c>
      <c r="B2943" s="24" t="str">
        <v>비교 반영</v>
      </c>
      <c r="C2943" s="24" t="str">
        <v>수원시 팔달구</v>
      </c>
      <c r="D2943" s="24" t="str">
        <v>토지</v>
      </c>
      <c r="E2943" s="26">
        <v>5</v>
      </c>
      <c r="F2943" s="26">
        <v>5</v>
      </c>
      <c r="G2943" s="26">
        <v>0</v>
      </c>
      <c r="H2943" s="26">
        <v>0</v>
      </c>
      <c r="I2943" s="26">
        <f>G2943+H2943</f>
        <v>0</v>
      </c>
      <c r="J2943" s="26">
        <f>SUM(F2943:H2943)</f>
        <v>5</v>
      </c>
      <c r="K2943" s="26">
        <f>E2943-J2943</f>
        <v>0</v>
      </c>
      <c r="L2943" s="27">
        <v>116230000</v>
      </c>
      <c r="M2943" s="45">
        <v>70.83</v>
      </c>
      <c r="N2943" s="27">
        <v>23246000</v>
      </c>
      <c r="O2943" s="27">
        <v>5424698</v>
      </c>
      <c r="P2943" s="37">
        <f>IF(I2943=0,0,H2943/I2943)</f>
        <v>0</v>
      </c>
    </row>
    <row r="2944">
      <c r="A2944" s="24" t="str">
        <v>2026-01</v>
      </c>
      <c r="B2944" s="24" t="str">
        <v>비교 반영</v>
      </c>
      <c r="C2944" s="24" t="str">
        <v>시흥시</v>
      </c>
      <c r="D2944" s="24" t="str">
        <v>공장창고</v>
      </c>
      <c r="E2944" s="26">
        <v>26</v>
      </c>
      <c r="F2944" s="26">
        <v>26</v>
      </c>
      <c r="G2944" s="26">
        <v>0</v>
      </c>
      <c r="H2944" s="26">
        <v>0</v>
      </c>
      <c r="I2944" s="26">
        <f>G2944+H2944</f>
        <v>0</v>
      </c>
      <c r="J2944" s="26">
        <f>SUM(F2944:H2944)</f>
        <v>26</v>
      </c>
      <c r="K2944" s="26">
        <f>E2944-J2944</f>
        <v>0</v>
      </c>
      <c r="L2944" s="27">
        <v>40477420000</v>
      </c>
      <c r="M2944" s="45">
        <v>14861.78</v>
      </c>
      <c r="N2944" s="27">
        <v>1556823846</v>
      </c>
      <c r="O2944" s="27">
        <v>9003608</v>
      </c>
      <c r="P2944" s="37">
        <f>IF(I2944=0,0,H2944/I2944)</f>
        <v>0</v>
      </c>
    </row>
    <row r="2945">
      <c r="A2945" s="24" t="str">
        <v>2026-01</v>
      </c>
      <c r="B2945" s="24" t="str">
        <v>비교 반영</v>
      </c>
      <c r="C2945" s="24" t="str">
        <v>시흥시</v>
      </c>
      <c r="D2945" s="24" t="str">
        <v>다가구 매매</v>
      </c>
      <c r="E2945" s="26">
        <v>6</v>
      </c>
      <c r="F2945" s="26">
        <v>6</v>
      </c>
      <c r="G2945" s="26">
        <v>0</v>
      </c>
      <c r="H2945" s="26">
        <v>0</v>
      </c>
      <c r="I2945" s="26">
        <f>G2945+H2945</f>
        <v>0</v>
      </c>
      <c r="J2945" s="26">
        <f>SUM(F2945:H2945)</f>
        <v>6</v>
      </c>
      <c r="K2945" s="26">
        <f>E2945-J2945</f>
        <v>0</v>
      </c>
      <c r="L2945" s="27">
        <v>4590000000</v>
      </c>
      <c r="M2945" s="45">
        <v>1973</v>
      </c>
      <c r="N2945" s="27">
        <v>765000000</v>
      </c>
      <c r="O2945" s="27">
        <v>7690600</v>
      </c>
      <c r="P2945" s="37">
        <f>IF(I2945=0,0,H2945/I2945)</f>
        <v>0</v>
      </c>
    </row>
    <row r="2946">
      <c r="A2946" s="24" t="str">
        <v>2026-01</v>
      </c>
      <c r="B2946" s="24" t="str">
        <v>비교 반영</v>
      </c>
      <c r="C2946" s="24" t="str">
        <v>시흥시</v>
      </c>
      <c r="D2946" s="24" t="str">
        <v>다가구 전월세</v>
      </c>
      <c r="E2946" s="26">
        <v>180</v>
      </c>
      <c r="F2946" s="26">
        <v>0</v>
      </c>
      <c r="G2946" s="26">
        <v>28</v>
      </c>
      <c r="H2946" s="26">
        <v>152</v>
      </c>
      <c r="I2946" s="26">
        <f>G2946+H2946</f>
        <v>180</v>
      </c>
      <c r="J2946" s="26">
        <f>SUM(F2946:H2946)</f>
        <v>180</v>
      </c>
      <c r="K2946" s="26">
        <f>E2946-J2946</f>
        <v>0</v>
      </c>
      <c r="L2946" s="27">
        <v>4597500000</v>
      </c>
      <c r="M2946" s="45">
        <v>8963.325</v>
      </c>
      <c r="N2946" s="27">
        <v>25541667</v>
      </c>
      <c r="O2946" s="27">
        <v>1695615</v>
      </c>
      <c r="P2946" s="37">
        <f>IF(I2946=0,0,H2946/I2946)</f>
        <v>0.8444444444444444</v>
      </c>
    </row>
    <row r="2947">
      <c r="A2947" s="24" t="str">
        <v>2026-01</v>
      </c>
      <c r="B2947" s="24" t="str">
        <v>비교 반영</v>
      </c>
      <c r="C2947" s="24" t="str">
        <v>시흥시</v>
      </c>
      <c r="D2947" s="24" t="str">
        <v>다세대 매매</v>
      </c>
      <c r="E2947" s="26">
        <v>46</v>
      </c>
      <c r="F2947" s="26">
        <v>46</v>
      </c>
      <c r="G2947" s="26">
        <v>0</v>
      </c>
      <c r="H2947" s="26">
        <v>0</v>
      </c>
      <c r="I2947" s="26">
        <f>G2947+H2947</f>
        <v>0</v>
      </c>
      <c r="J2947" s="26">
        <f>SUM(F2947:H2947)</f>
        <v>46</v>
      </c>
      <c r="K2947" s="26">
        <f>E2947-J2947</f>
        <v>0</v>
      </c>
      <c r="L2947" s="27">
        <v>5904300000</v>
      </c>
      <c r="M2947" s="45">
        <v>2306.59</v>
      </c>
      <c r="N2947" s="27">
        <v>128354348</v>
      </c>
      <c r="O2947" s="27">
        <v>8461992</v>
      </c>
      <c r="P2947" s="37">
        <f>IF(I2947=0,0,H2947/I2947)</f>
        <v>0</v>
      </c>
    </row>
    <row r="2948">
      <c r="A2948" s="24" t="str">
        <v>2026-01</v>
      </c>
      <c r="B2948" s="24" t="str">
        <v>비교 반영</v>
      </c>
      <c r="C2948" s="24" t="str">
        <v>시흥시</v>
      </c>
      <c r="D2948" s="24" t="str">
        <v>다세대 전월세</v>
      </c>
      <c r="E2948" s="26">
        <v>211</v>
      </c>
      <c r="F2948" s="26">
        <v>0</v>
      </c>
      <c r="G2948" s="26">
        <v>60</v>
      </c>
      <c r="H2948" s="26">
        <v>151</v>
      </c>
      <c r="I2948" s="26">
        <f>G2948+H2948</f>
        <v>211</v>
      </c>
      <c r="J2948" s="26">
        <f>SUM(F2948:H2948)</f>
        <v>211</v>
      </c>
      <c r="K2948" s="26">
        <f>E2948-J2948</f>
        <v>0</v>
      </c>
      <c r="L2948" s="27">
        <v>7125700000</v>
      </c>
      <c r="M2948" s="45">
        <v>8251.719</v>
      </c>
      <c r="N2948" s="27">
        <v>33771090</v>
      </c>
      <c r="O2948" s="27">
        <v>2854682</v>
      </c>
      <c r="P2948" s="37">
        <f>IF(I2948=0,0,H2948/I2948)</f>
        <v>0.7156398104265402</v>
      </c>
    </row>
    <row r="2949">
      <c r="A2949" s="24" t="str">
        <v>2026-01</v>
      </c>
      <c r="B2949" s="24" t="str">
        <v>비교 반영</v>
      </c>
      <c r="C2949" s="24" t="str">
        <v>시흥시</v>
      </c>
      <c r="D2949" s="24" t="str">
        <v>분양권</v>
      </c>
      <c r="E2949" s="26">
        <v>9</v>
      </c>
      <c r="F2949" s="26">
        <v>9</v>
      </c>
      <c r="G2949" s="26">
        <v>0</v>
      </c>
      <c r="H2949" s="26">
        <v>0</v>
      </c>
      <c r="I2949" s="26">
        <f>G2949+H2949</f>
        <v>0</v>
      </c>
      <c r="J2949" s="26">
        <f>SUM(F2949:H2949)</f>
        <v>9</v>
      </c>
      <c r="K2949" s="26">
        <f>E2949-J2949</f>
        <v>0</v>
      </c>
      <c r="L2949" s="27">
        <v>5963100000</v>
      </c>
      <c r="M2949" s="45">
        <v>763.069</v>
      </c>
      <c r="N2949" s="27">
        <v>662566667</v>
      </c>
      <c r="O2949" s="27">
        <v>25833478</v>
      </c>
      <c r="P2949" s="37">
        <f>IF(I2949=0,0,H2949/I2949)</f>
        <v>0</v>
      </c>
    </row>
    <row r="2950">
      <c r="A2950" s="24" t="str">
        <v>2026-01</v>
      </c>
      <c r="B2950" s="24" t="str">
        <v>비교 반영</v>
      </c>
      <c r="C2950" s="24" t="str">
        <v>시흥시</v>
      </c>
      <c r="D2950" s="24" t="str">
        <v>상가</v>
      </c>
      <c r="E2950" s="26">
        <v>57</v>
      </c>
      <c r="F2950" s="26">
        <v>57</v>
      </c>
      <c r="G2950" s="26">
        <v>0</v>
      </c>
      <c r="H2950" s="26">
        <v>0</v>
      </c>
      <c r="I2950" s="26">
        <f>G2950+H2950</f>
        <v>0</v>
      </c>
      <c r="J2950" s="26">
        <f>SUM(F2950:H2950)</f>
        <v>57</v>
      </c>
      <c r="K2950" s="26">
        <f>E2950-J2950</f>
        <v>0</v>
      </c>
      <c r="L2950" s="27">
        <v>32809620000</v>
      </c>
      <c r="M2950" s="45">
        <v>11934.42</v>
      </c>
      <c r="N2950" s="27">
        <v>575607368</v>
      </c>
      <c r="O2950" s="27">
        <v>9088129</v>
      </c>
      <c r="P2950" s="37">
        <f>IF(I2950=0,0,H2950/I2950)</f>
        <v>0</v>
      </c>
    </row>
    <row r="2951">
      <c r="A2951" s="24" t="str">
        <v>2026-01</v>
      </c>
      <c r="B2951" s="24" t="str">
        <v>비교 반영</v>
      </c>
      <c r="C2951" s="24" t="str">
        <v>시흥시</v>
      </c>
      <c r="D2951" s="24" t="str">
        <v>아파트 매매</v>
      </c>
      <c r="E2951" s="26">
        <v>488</v>
      </c>
      <c r="F2951" s="26">
        <v>488</v>
      </c>
      <c r="G2951" s="26">
        <v>0</v>
      </c>
      <c r="H2951" s="26">
        <v>0</v>
      </c>
      <c r="I2951" s="26">
        <f>G2951+H2951</f>
        <v>0</v>
      </c>
      <c r="J2951" s="26">
        <f>SUM(F2951:H2951)</f>
        <v>488</v>
      </c>
      <c r="K2951" s="26">
        <f>E2951-J2951</f>
        <v>0</v>
      </c>
      <c r="L2951" s="27">
        <v>196817600000</v>
      </c>
      <c r="M2951" s="45">
        <v>34350.465</v>
      </c>
      <c r="N2951" s="27">
        <v>403314754</v>
      </c>
      <c r="O2951" s="27">
        <v>18941131</v>
      </c>
      <c r="P2951" s="37">
        <f>IF(I2951=0,0,H2951/I2951)</f>
        <v>0</v>
      </c>
    </row>
    <row r="2952">
      <c r="A2952" s="24" t="str">
        <v>2026-01</v>
      </c>
      <c r="B2952" s="24" t="str">
        <v>비교 반영</v>
      </c>
      <c r="C2952" s="24" t="str">
        <v>시흥시</v>
      </c>
      <c r="D2952" s="24" t="str">
        <v>아파트 전월세</v>
      </c>
      <c r="E2952" s="26">
        <v>1022</v>
      </c>
      <c r="F2952" s="26">
        <v>0</v>
      </c>
      <c r="G2952" s="26">
        <v>489</v>
      </c>
      <c r="H2952" s="26">
        <v>533</v>
      </c>
      <c r="I2952" s="26">
        <f>G2952+H2952</f>
        <v>1022</v>
      </c>
      <c r="J2952" s="26">
        <f>SUM(F2952:H2952)</f>
        <v>1022</v>
      </c>
      <c r="K2952" s="26">
        <f>E2952-J2952</f>
        <v>0</v>
      </c>
      <c r="L2952" s="27">
        <v>156650300000</v>
      </c>
      <c r="M2952" s="45">
        <v>65277.084</v>
      </c>
      <c r="N2952" s="27">
        <v>153278180</v>
      </c>
      <c r="O2952" s="27">
        <v>7933139</v>
      </c>
      <c r="P2952" s="37">
        <f>IF(I2952=0,0,H2952/I2952)</f>
        <v>0.5215264187866928</v>
      </c>
    </row>
    <row r="2953">
      <c r="A2953" s="24" t="str">
        <v>2026-01</v>
      </c>
      <c r="B2953" s="24" t="str">
        <v>비교 반영</v>
      </c>
      <c r="C2953" s="24" t="str">
        <v>시흥시</v>
      </c>
      <c r="D2953" s="24" t="str">
        <v>오피스텔 매매</v>
      </c>
      <c r="E2953" s="26">
        <v>31</v>
      </c>
      <c r="F2953" s="26">
        <v>31</v>
      </c>
      <c r="G2953" s="26">
        <v>0</v>
      </c>
      <c r="H2953" s="26">
        <v>0</v>
      </c>
      <c r="I2953" s="26">
        <f>G2953+H2953</f>
        <v>0</v>
      </c>
      <c r="J2953" s="26">
        <f>SUM(F2953:H2953)</f>
        <v>31</v>
      </c>
      <c r="K2953" s="26">
        <f>E2953-J2953</f>
        <v>0</v>
      </c>
      <c r="L2953" s="27">
        <v>4199520000</v>
      </c>
      <c r="M2953" s="45">
        <v>1007.575</v>
      </c>
      <c r="N2953" s="27">
        <v>135468387</v>
      </c>
      <c r="O2953" s="27">
        <v>13778339</v>
      </c>
      <c r="P2953" s="37">
        <f>IF(I2953=0,0,H2953/I2953)</f>
        <v>0</v>
      </c>
    </row>
    <row r="2954">
      <c r="A2954" s="24" t="str">
        <v>2026-01</v>
      </c>
      <c r="B2954" s="24" t="str">
        <v>비교 반영</v>
      </c>
      <c r="C2954" s="24" t="str">
        <v>시흥시</v>
      </c>
      <c r="D2954" s="24" t="str">
        <v>오피스텔 전월세</v>
      </c>
      <c r="E2954" s="26">
        <v>445</v>
      </c>
      <c r="F2954" s="26">
        <v>0</v>
      </c>
      <c r="G2954" s="26">
        <v>113</v>
      </c>
      <c r="H2954" s="26">
        <v>332</v>
      </c>
      <c r="I2954" s="26">
        <f>G2954+H2954</f>
        <v>445</v>
      </c>
      <c r="J2954" s="26">
        <f>SUM(F2954:H2954)</f>
        <v>445</v>
      </c>
      <c r="K2954" s="26">
        <f>E2954-J2954</f>
        <v>0</v>
      </c>
      <c r="L2954" s="27">
        <v>16697460000</v>
      </c>
      <c r="M2954" s="45">
        <v>13414.11</v>
      </c>
      <c r="N2954" s="27">
        <v>37522382</v>
      </c>
      <c r="O2954" s="27">
        <v>4114937</v>
      </c>
      <c r="P2954" s="37">
        <f>IF(I2954=0,0,H2954/I2954)</f>
        <v>0.7460674157303371</v>
      </c>
    </row>
    <row r="2955">
      <c r="A2955" s="24" t="str">
        <v>2026-01</v>
      </c>
      <c r="B2955" s="24" t="str">
        <v>비교 반영</v>
      </c>
      <c r="C2955" s="24" t="str">
        <v>시흥시</v>
      </c>
      <c r="D2955" s="24" t="str">
        <v>토지</v>
      </c>
      <c r="E2955" s="26">
        <v>106</v>
      </c>
      <c r="F2955" s="26">
        <v>106</v>
      </c>
      <c r="G2955" s="26">
        <v>0</v>
      </c>
      <c r="H2955" s="26">
        <v>0</v>
      </c>
      <c r="I2955" s="26">
        <f>G2955+H2955</f>
        <v>0</v>
      </c>
      <c r="J2955" s="26">
        <f>SUM(F2955:H2955)</f>
        <v>106</v>
      </c>
      <c r="K2955" s="26">
        <f>E2955-J2955</f>
        <v>0</v>
      </c>
      <c r="L2955" s="27">
        <v>32083980000</v>
      </c>
      <c r="M2955" s="45">
        <v>45911.91</v>
      </c>
      <c r="N2955" s="27">
        <v>302679057</v>
      </c>
      <c r="O2955" s="27">
        <v>2310136</v>
      </c>
      <c r="P2955" s="37">
        <f>IF(I2955=0,0,H2955/I2955)</f>
        <v>0</v>
      </c>
    </row>
    <row r="2956">
      <c r="A2956" s="24" t="str">
        <v>2026-01</v>
      </c>
      <c r="B2956" s="24" t="str">
        <v>비교 반영</v>
      </c>
      <c r="C2956" s="24" t="str">
        <v>안산시 단원구</v>
      </c>
      <c r="D2956" s="24" t="str">
        <v>공장창고</v>
      </c>
      <c r="E2956" s="26">
        <v>6</v>
      </c>
      <c r="F2956" s="26">
        <v>6</v>
      </c>
      <c r="G2956" s="26">
        <v>0</v>
      </c>
      <c r="H2956" s="26">
        <v>0</v>
      </c>
      <c r="I2956" s="26">
        <f>G2956+H2956</f>
        <v>0</v>
      </c>
      <c r="J2956" s="26">
        <f>SUM(F2956:H2956)</f>
        <v>6</v>
      </c>
      <c r="K2956" s="26">
        <f>E2956-J2956</f>
        <v>0</v>
      </c>
      <c r="L2956" s="27">
        <v>27475000000</v>
      </c>
      <c r="M2956" s="45">
        <v>9627.41</v>
      </c>
      <c r="N2956" s="27">
        <v>4579166667</v>
      </c>
      <c r="O2956" s="27">
        <v>9434151</v>
      </c>
      <c r="P2956" s="37">
        <f>IF(I2956=0,0,H2956/I2956)</f>
        <v>0</v>
      </c>
    </row>
    <row r="2957">
      <c r="A2957" s="24" t="str">
        <v>2026-01</v>
      </c>
      <c r="B2957" s="24" t="str">
        <v>비교 반영</v>
      </c>
      <c r="C2957" s="24" t="str">
        <v>안산시 단원구</v>
      </c>
      <c r="D2957" s="24" t="str">
        <v>다가구 매매</v>
      </c>
      <c r="E2957" s="26">
        <v>8</v>
      </c>
      <c r="F2957" s="26">
        <v>8</v>
      </c>
      <c r="G2957" s="26">
        <v>0</v>
      </c>
      <c r="H2957" s="26">
        <v>0</v>
      </c>
      <c r="I2957" s="26">
        <f>G2957+H2957</f>
        <v>0</v>
      </c>
      <c r="J2957" s="26">
        <f>SUM(F2957:H2957)</f>
        <v>8</v>
      </c>
      <c r="K2957" s="26">
        <f>E2957-J2957</f>
        <v>0</v>
      </c>
      <c r="L2957" s="27">
        <v>4405300000</v>
      </c>
      <c r="M2957" s="45">
        <v>1752.48</v>
      </c>
      <c r="N2957" s="27">
        <v>550662500</v>
      </c>
      <c r="O2957" s="27">
        <v>8309923</v>
      </c>
      <c r="P2957" s="37">
        <f>IF(I2957=0,0,H2957/I2957)</f>
        <v>0</v>
      </c>
    </row>
    <row r="2958">
      <c r="A2958" s="24" t="str">
        <v>2026-01</v>
      </c>
      <c r="B2958" s="24" t="str">
        <v>비교 반영</v>
      </c>
      <c r="C2958" s="24" t="str">
        <v>안산시 단원구</v>
      </c>
      <c r="D2958" s="24" t="str">
        <v>다가구 전월세</v>
      </c>
      <c r="E2958" s="26">
        <v>150</v>
      </c>
      <c r="F2958" s="26">
        <v>0</v>
      </c>
      <c r="G2958" s="26">
        <v>23</v>
      </c>
      <c r="H2958" s="26">
        <v>127</v>
      </c>
      <c r="I2958" s="26">
        <f>G2958+H2958</f>
        <v>150</v>
      </c>
      <c r="J2958" s="26">
        <f>SUM(F2958:H2958)</f>
        <v>150</v>
      </c>
      <c r="K2958" s="26">
        <f>E2958-J2958</f>
        <v>0</v>
      </c>
      <c r="L2958" s="27">
        <v>3191000000</v>
      </c>
      <c r="M2958" s="45">
        <v>7172.815</v>
      </c>
      <c r="N2958" s="27">
        <v>21273333</v>
      </c>
      <c r="O2958" s="27">
        <v>1470658</v>
      </c>
      <c r="P2958" s="37">
        <f>IF(I2958=0,0,H2958/I2958)</f>
        <v>0.8466666666666667</v>
      </c>
    </row>
    <row r="2959">
      <c r="A2959" s="24" t="str">
        <v>2026-01</v>
      </c>
      <c r="B2959" s="24" t="str">
        <v>비교 반영</v>
      </c>
      <c r="C2959" s="24" t="str">
        <v>안산시 단원구</v>
      </c>
      <c r="D2959" s="24" t="str">
        <v>다세대 매매</v>
      </c>
      <c r="E2959" s="26">
        <v>53</v>
      </c>
      <c r="F2959" s="26">
        <v>53</v>
      </c>
      <c r="G2959" s="26">
        <v>0</v>
      </c>
      <c r="H2959" s="26">
        <v>0</v>
      </c>
      <c r="I2959" s="26">
        <f>G2959+H2959</f>
        <v>0</v>
      </c>
      <c r="J2959" s="26">
        <f>SUM(F2959:H2959)</f>
        <v>53</v>
      </c>
      <c r="K2959" s="26">
        <f>E2959-J2959</f>
        <v>0</v>
      </c>
      <c r="L2959" s="27">
        <v>11200280000</v>
      </c>
      <c r="M2959" s="45">
        <v>2929.447</v>
      </c>
      <c r="N2959" s="27">
        <v>211326038</v>
      </c>
      <c r="O2959" s="27">
        <v>12639149</v>
      </c>
      <c r="P2959" s="37">
        <f>IF(I2959=0,0,H2959/I2959)</f>
        <v>0</v>
      </c>
    </row>
    <row r="2960">
      <c r="A2960" s="24" t="str">
        <v>2026-01</v>
      </c>
      <c r="B2960" s="24" t="str">
        <v>비교 반영</v>
      </c>
      <c r="C2960" s="24" t="str">
        <v>안산시 단원구</v>
      </c>
      <c r="D2960" s="24" t="str">
        <v>다세대 전월세</v>
      </c>
      <c r="E2960" s="26">
        <v>175</v>
      </c>
      <c r="F2960" s="26">
        <v>0</v>
      </c>
      <c r="G2960" s="26">
        <v>40</v>
      </c>
      <c r="H2960" s="26">
        <v>135</v>
      </c>
      <c r="I2960" s="26">
        <f>G2960+H2960</f>
        <v>175</v>
      </c>
      <c r="J2960" s="26">
        <f>SUM(F2960:H2960)</f>
        <v>175</v>
      </c>
      <c r="K2960" s="26">
        <f>E2960-J2960</f>
        <v>0</v>
      </c>
      <c r="L2960" s="27">
        <v>4893000000</v>
      </c>
      <c r="M2960" s="45">
        <v>6448.5</v>
      </c>
      <c r="N2960" s="27">
        <v>27960000</v>
      </c>
      <c r="O2960" s="27">
        <v>2508367</v>
      </c>
      <c r="P2960" s="37">
        <f>IF(I2960=0,0,H2960/I2960)</f>
        <v>0.7714285714285715</v>
      </c>
    </row>
    <row r="2961">
      <c r="A2961" s="24" t="str">
        <v>2026-01</v>
      </c>
      <c r="B2961" s="24" t="str">
        <v>비교 반영</v>
      </c>
      <c r="C2961" s="24" t="str">
        <v>안산시 단원구</v>
      </c>
      <c r="D2961" s="24" t="str">
        <v>분양권</v>
      </c>
      <c r="E2961" s="26">
        <v>4</v>
      </c>
      <c r="F2961" s="26">
        <v>4</v>
      </c>
      <c r="G2961" s="26">
        <v>0</v>
      </c>
      <c r="H2961" s="26">
        <v>0</v>
      </c>
      <c r="I2961" s="26">
        <f>G2961+H2961</f>
        <v>0</v>
      </c>
      <c r="J2961" s="26">
        <f>SUM(F2961:H2961)</f>
        <v>4</v>
      </c>
      <c r="K2961" s="26">
        <f>E2961-J2961</f>
        <v>0</v>
      </c>
      <c r="L2961" s="27">
        <v>2460350000</v>
      </c>
      <c r="M2961" s="45">
        <v>233.973</v>
      </c>
      <c r="N2961" s="27">
        <v>615087500</v>
      </c>
      <c r="O2961" s="27">
        <v>34762080</v>
      </c>
      <c r="P2961" s="37">
        <f>IF(I2961=0,0,H2961/I2961)</f>
        <v>0</v>
      </c>
    </row>
    <row r="2962">
      <c r="A2962" s="24" t="str">
        <v>2026-01</v>
      </c>
      <c r="B2962" s="24" t="str">
        <v>비교 반영</v>
      </c>
      <c r="C2962" s="24" t="str">
        <v>안산시 단원구</v>
      </c>
      <c r="D2962" s="24" t="str">
        <v>상가</v>
      </c>
      <c r="E2962" s="26">
        <v>50</v>
      </c>
      <c r="F2962" s="26">
        <v>50</v>
      </c>
      <c r="G2962" s="26">
        <v>0</v>
      </c>
      <c r="H2962" s="26">
        <v>0</v>
      </c>
      <c r="I2962" s="26">
        <f>G2962+H2962</f>
        <v>0</v>
      </c>
      <c r="J2962" s="26">
        <f>SUM(F2962:H2962)</f>
        <v>50</v>
      </c>
      <c r="K2962" s="26">
        <f>E2962-J2962</f>
        <v>0</v>
      </c>
      <c r="L2962" s="27">
        <v>9653270000</v>
      </c>
      <c r="M2962" s="45">
        <v>4091.74</v>
      </c>
      <c r="N2962" s="27">
        <v>193065400</v>
      </c>
      <c r="O2962" s="27">
        <v>7799038</v>
      </c>
      <c r="P2962" s="37">
        <f>IF(I2962=0,0,H2962/I2962)</f>
        <v>0</v>
      </c>
    </row>
    <row r="2963">
      <c r="A2963" s="24" t="str">
        <v>2026-01</v>
      </c>
      <c r="B2963" s="24" t="str">
        <v>비교 반영</v>
      </c>
      <c r="C2963" s="24" t="str">
        <v>안산시 단원구</v>
      </c>
      <c r="D2963" s="24" t="str">
        <v>아파트 매매</v>
      </c>
      <c r="E2963" s="26">
        <v>245</v>
      </c>
      <c r="F2963" s="26">
        <v>245</v>
      </c>
      <c r="G2963" s="26">
        <v>0</v>
      </c>
      <c r="H2963" s="26">
        <v>0</v>
      </c>
      <c r="I2963" s="26">
        <f>G2963+H2963</f>
        <v>0</v>
      </c>
      <c r="J2963" s="26">
        <f>SUM(F2963:H2963)</f>
        <v>245</v>
      </c>
      <c r="K2963" s="26">
        <f>E2963-J2963</f>
        <v>0</v>
      </c>
      <c r="L2963" s="27">
        <v>109175000000</v>
      </c>
      <c r="M2963" s="45">
        <v>16382.273</v>
      </c>
      <c r="N2963" s="27">
        <v>445612245</v>
      </c>
      <c r="O2963" s="27">
        <v>22030464</v>
      </c>
      <c r="P2963" s="37">
        <f>IF(I2963=0,0,H2963/I2963)</f>
        <v>0</v>
      </c>
    </row>
    <row r="2964">
      <c r="A2964" s="24" t="str">
        <v>2026-01</v>
      </c>
      <c r="B2964" s="24" t="str">
        <v>비교 반영</v>
      </c>
      <c r="C2964" s="24" t="str">
        <v>안산시 단원구</v>
      </c>
      <c r="D2964" s="24" t="str">
        <v>아파트 전월세</v>
      </c>
      <c r="E2964" s="26">
        <v>506</v>
      </c>
      <c r="F2964" s="26">
        <v>0</v>
      </c>
      <c r="G2964" s="26">
        <v>310</v>
      </c>
      <c r="H2964" s="26">
        <v>196</v>
      </c>
      <c r="I2964" s="26">
        <f>G2964+H2964</f>
        <v>506</v>
      </c>
      <c r="J2964" s="26">
        <f>SUM(F2964:H2964)</f>
        <v>506</v>
      </c>
      <c r="K2964" s="26">
        <f>E2964-J2964</f>
        <v>0</v>
      </c>
      <c r="L2964" s="27">
        <v>97483230000</v>
      </c>
      <c r="M2964" s="45">
        <v>30816.905</v>
      </c>
      <c r="N2964" s="27">
        <v>192654605</v>
      </c>
      <c r="O2964" s="27">
        <v>10457202</v>
      </c>
      <c r="P2964" s="37">
        <f>IF(I2964=0,0,H2964/I2964)</f>
        <v>0.38735177865612647</v>
      </c>
    </row>
    <row r="2965">
      <c r="A2965" s="24" t="str">
        <v>2026-01</v>
      </c>
      <c r="B2965" s="24" t="str">
        <v>비교 반영</v>
      </c>
      <c r="C2965" s="24" t="str">
        <v>안산시 단원구</v>
      </c>
      <c r="D2965" s="24" t="str">
        <v>오피스텔 매매</v>
      </c>
      <c r="E2965" s="26">
        <v>30</v>
      </c>
      <c r="F2965" s="26">
        <v>30</v>
      </c>
      <c r="G2965" s="26">
        <v>0</v>
      </c>
      <c r="H2965" s="26">
        <v>0</v>
      </c>
      <c r="I2965" s="26">
        <f>G2965+H2965</f>
        <v>0</v>
      </c>
      <c r="J2965" s="26">
        <f>SUM(F2965:H2965)</f>
        <v>30</v>
      </c>
      <c r="K2965" s="26">
        <f>E2965-J2965</f>
        <v>0</v>
      </c>
      <c r="L2965" s="27">
        <v>2729500000</v>
      </c>
      <c r="M2965" s="45">
        <v>766.342</v>
      </c>
      <c r="N2965" s="27">
        <v>90983333</v>
      </c>
      <c r="O2965" s="27">
        <v>11774299</v>
      </c>
      <c r="P2965" s="37">
        <f>IF(I2965=0,0,H2965/I2965)</f>
        <v>0</v>
      </c>
    </row>
    <row r="2966">
      <c r="A2966" s="24" t="str">
        <v>2026-01</v>
      </c>
      <c r="B2966" s="24" t="str">
        <v>비교 반영</v>
      </c>
      <c r="C2966" s="24" t="str">
        <v>안산시 단원구</v>
      </c>
      <c r="D2966" s="24" t="str">
        <v>오피스텔 전월세</v>
      </c>
      <c r="E2966" s="26">
        <v>358</v>
      </c>
      <c r="F2966" s="26">
        <v>0</v>
      </c>
      <c r="G2966" s="26">
        <v>45</v>
      </c>
      <c r="H2966" s="26">
        <v>313</v>
      </c>
      <c r="I2966" s="26">
        <f>G2966+H2966</f>
        <v>358</v>
      </c>
      <c r="J2966" s="26">
        <f>SUM(F2966:H2966)</f>
        <v>358</v>
      </c>
      <c r="K2966" s="26">
        <f>E2966-J2966</f>
        <v>0</v>
      </c>
      <c r="L2966" s="27">
        <v>7580220000</v>
      </c>
      <c r="M2966" s="45">
        <v>10283.88</v>
      </c>
      <c r="N2966" s="27">
        <v>21173799</v>
      </c>
      <c r="O2966" s="27">
        <v>2436685</v>
      </c>
      <c r="P2966" s="37">
        <f>IF(I2966=0,0,H2966/I2966)</f>
        <v>0.8743016759776536</v>
      </c>
    </row>
    <row r="2967">
      <c r="A2967" s="24" t="str">
        <v>2026-01</v>
      </c>
      <c r="B2967" s="24" t="str">
        <v>비교 반영</v>
      </c>
      <c r="C2967" s="24" t="str">
        <v>안산시 단원구</v>
      </c>
      <c r="D2967" s="24" t="str">
        <v>토지</v>
      </c>
      <c r="E2967" s="26">
        <v>103</v>
      </c>
      <c r="F2967" s="26">
        <v>103</v>
      </c>
      <c r="G2967" s="26">
        <v>0</v>
      </c>
      <c r="H2967" s="26">
        <v>0</v>
      </c>
      <c r="I2967" s="26">
        <f>G2967+H2967</f>
        <v>0</v>
      </c>
      <c r="J2967" s="26">
        <f>SUM(F2967:H2967)</f>
        <v>103</v>
      </c>
      <c r="K2967" s="26">
        <f>E2967-J2967</f>
        <v>0</v>
      </c>
      <c r="L2967" s="27">
        <v>31216590000</v>
      </c>
      <c r="M2967" s="45">
        <v>79077.28</v>
      </c>
      <c r="N2967" s="27">
        <v>303073689</v>
      </c>
      <c r="O2967" s="27">
        <v>1304993</v>
      </c>
      <c r="P2967" s="37">
        <f>IF(I2967=0,0,H2967/I2967)</f>
        <v>0</v>
      </c>
    </row>
    <row r="2968">
      <c r="A2968" s="24" t="str">
        <v>2026-01</v>
      </c>
      <c r="B2968" s="24" t="str">
        <v>비교 반영</v>
      </c>
      <c r="C2968" s="24" t="str">
        <v>안산시 상록구</v>
      </c>
      <c r="D2968" s="24" t="str">
        <v>공장창고</v>
      </c>
      <c r="E2968" s="26">
        <v>1</v>
      </c>
      <c r="F2968" s="26">
        <v>1</v>
      </c>
      <c r="G2968" s="26">
        <v>0</v>
      </c>
      <c r="H2968" s="26">
        <v>0</v>
      </c>
      <c r="I2968" s="26">
        <f>G2968+H2968</f>
        <v>0</v>
      </c>
      <c r="J2968" s="26">
        <f>SUM(F2968:H2968)</f>
        <v>1</v>
      </c>
      <c r="K2968" s="26">
        <f>E2968-J2968</f>
        <v>0</v>
      </c>
      <c r="L2968" s="27">
        <v>200000000</v>
      </c>
      <c r="M2968" s="45">
        <v>127.2</v>
      </c>
      <c r="N2968" s="27">
        <v>200000000</v>
      </c>
      <c r="O2968" s="27">
        <v>5197775</v>
      </c>
      <c r="P2968" s="37">
        <f>IF(I2968=0,0,H2968/I2968)</f>
        <v>0</v>
      </c>
    </row>
    <row r="2969">
      <c r="A2969" s="24" t="str">
        <v>2026-01</v>
      </c>
      <c r="B2969" s="24" t="str">
        <v>비교 반영</v>
      </c>
      <c r="C2969" s="24" t="str">
        <v>안산시 상록구</v>
      </c>
      <c r="D2969" s="24" t="str">
        <v>다가구 매매</v>
      </c>
      <c r="E2969" s="26">
        <v>7</v>
      </c>
      <c r="F2969" s="26">
        <v>7</v>
      </c>
      <c r="G2969" s="26">
        <v>0</v>
      </c>
      <c r="H2969" s="26">
        <v>0</v>
      </c>
      <c r="I2969" s="26">
        <f>G2969+H2969</f>
        <v>0</v>
      </c>
      <c r="J2969" s="26">
        <f>SUM(F2969:H2969)</f>
        <v>7</v>
      </c>
      <c r="K2969" s="26">
        <f>E2969-J2969</f>
        <v>0</v>
      </c>
      <c r="L2969" s="27">
        <v>5138000000</v>
      </c>
      <c r="M2969" s="45">
        <v>3043.64</v>
      </c>
      <c r="N2969" s="27">
        <v>734000000</v>
      </c>
      <c r="O2969" s="27">
        <v>5580530</v>
      </c>
      <c r="P2969" s="37">
        <f>IF(I2969=0,0,H2969/I2969)</f>
        <v>0</v>
      </c>
    </row>
    <row r="2970">
      <c r="A2970" s="24" t="str">
        <v>2026-01</v>
      </c>
      <c r="B2970" s="24" t="str">
        <v>비교 반영</v>
      </c>
      <c r="C2970" s="24" t="str">
        <v>안산시 상록구</v>
      </c>
      <c r="D2970" s="24" t="str">
        <v>다가구 전월세</v>
      </c>
      <c r="E2970" s="26">
        <v>514</v>
      </c>
      <c r="F2970" s="26">
        <v>0</v>
      </c>
      <c r="G2970" s="26">
        <v>68</v>
      </c>
      <c r="H2970" s="26">
        <v>446</v>
      </c>
      <c r="I2970" s="26">
        <f>G2970+H2970</f>
        <v>514</v>
      </c>
      <c r="J2970" s="26">
        <f>SUM(F2970:H2970)</f>
        <v>514</v>
      </c>
      <c r="K2970" s="26">
        <f>E2970-J2970</f>
        <v>0</v>
      </c>
      <c r="L2970" s="27">
        <v>9031370000</v>
      </c>
      <c r="M2970" s="45">
        <v>20790.533</v>
      </c>
      <c r="N2970" s="27">
        <v>17570759</v>
      </c>
      <c r="O2970" s="27">
        <v>1436027</v>
      </c>
      <c r="P2970" s="37">
        <f>IF(I2970=0,0,H2970/I2970)</f>
        <v>0.867704280155642</v>
      </c>
    </row>
    <row r="2971">
      <c r="A2971" s="24" t="str">
        <v>2026-01</v>
      </c>
      <c r="B2971" s="24" t="str">
        <v>비교 반영</v>
      </c>
      <c r="C2971" s="24" t="str">
        <v>안산시 상록구</v>
      </c>
      <c r="D2971" s="24" t="str">
        <v>다세대 매매</v>
      </c>
      <c r="E2971" s="26">
        <v>154</v>
      </c>
      <c r="F2971" s="26">
        <v>154</v>
      </c>
      <c r="G2971" s="26">
        <v>0</v>
      </c>
      <c r="H2971" s="26">
        <v>0</v>
      </c>
      <c r="I2971" s="26">
        <f>G2971+H2971</f>
        <v>0</v>
      </c>
      <c r="J2971" s="26">
        <f>SUM(F2971:H2971)</f>
        <v>154</v>
      </c>
      <c r="K2971" s="26">
        <f>E2971-J2971</f>
        <v>0</v>
      </c>
      <c r="L2971" s="27">
        <v>22165940000</v>
      </c>
      <c r="M2971" s="45">
        <v>8492.04</v>
      </c>
      <c r="N2971" s="27">
        <v>143934675</v>
      </c>
      <c r="O2971" s="27">
        <v>8628767</v>
      </c>
      <c r="P2971" s="37">
        <f>IF(I2971=0,0,H2971/I2971)</f>
        <v>0</v>
      </c>
    </row>
    <row r="2972">
      <c r="A2972" s="24" t="str">
        <v>2026-01</v>
      </c>
      <c r="B2972" s="24" t="str">
        <v>비교 반영</v>
      </c>
      <c r="C2972" s="24" t="str">
        <v>안산시 상록구</v>
      </c>
      <c r="D2972" s="24" t="str">
        <v>다세대 전월세</v>
      </c>
      <c r="E2972" s="26">
        <v>374</v>
      </c>
      <c r="F2972" s="26">
        <v>0</v>
      </c>
      <c r="G2972" s="26">
        <v>60</v>
      </c>
      <c r="H2972" s="26">
        <v>314</v>
      </c>
      <c r="I2972" s="26">
        <f>G2972+H2972</f>
        <v>374</v>
      </c>
      <c r="J2972" s="26">
        <f>SUM(F2972:H2972)</f>
        <v>374</v>
      </c>
      <c r="K2972" s="26">
        <f>E2972-J2972</f>
        <v>0</v>
      </c>
      <c r="L2972" s="27">
        <v>10388390000</v>
      </c>
      <c r="M2972" s="45">
        <v>14687.628</v>
      </c>
      <c r="N2972" s="27">
        <v>27776444</v>
      </c>
      <c r="O2972" s="27">
        <v>2338144</v>
      </c>
      <c r="P2972" s="37">
        <f>IF(I2972=0,0,H2972/I2972)</f>
        <v>0.839572192513369</v>
      </c>
    </row>
    <row r="2973">
      <c r="A2973" s="24" t="str">
        <v>2026-01</v>
      </c>
      <c r="B2973" s="24" t="str">
        <v>비교 반영</v>
      </c>
      <c r="C2973" s="24" t="str">
        <v>안산시 상록구</v>
      </c>
      <c r="D2973" s="24" t="str">
        <v>상가</v>
      </c>
      <c r="E2973" s="26">
        <v>18</v>
      </c>
      <c r="F2973" s="26">
        <v>18</v>
      </c>
      <c r="G2973" s="26">
        <v>0</v>
      </c>
      <c r="H2973" s="26">
        <v>0</v>
      </c>
      <c r="I2973" s="26">
        <f>G2973+H2973</f>
        <v>0</v>
      </c>
      <c r="J2973" s="26">
        <f>SUM(F2973:H2973)</f>
        <v>18</v>
      </c>
      <c r="K2973" s="26">
        <f>E2973-J2973</f>
        <v>0</v>
      </c>
      <c r="L2973" s="27">
        <v>16069550000</v>
      </c>
      <c r="M2973" s="45">
        <v>5773.65</v>
      </c>
      <c r="N2973" s="27">
        <v>892752778</v>
      </c>
      <c r="O2973" s="27">
        <v>9200848</v>
      </c>
      <c r="P2973" s="37">
        <f>IF(I2973=0,0,H2973/I2973)</f>
        <v>0</v>
      </c>
    </row>
    <row r="2974">
      <c r="A2974" s="24" t="str">
        <v>2026-01</v>
      </c>
      <c r="B2974" s="24" t="str">
        <v>비교 반영</v>
      </c>
      <c r="C2974" s="24" t="str">
        <v>안산시 상록구</v>
      </c>
      <c r="D2974" s="24" t="str">
        <v>아파트 매매</v>
      </c>
      <c r="E2974" s="26">
        <v>171</v>
      </c>
      <c r="F2974" s="26">
        <v>171</v>
      </c>
      <c r="G2974" s="26">
        <v>0</v>
      </c>
      <c r="H2974" s="26">
        <v>0</v>
      </c>
      <c r="I2974" s="26">
        <f>G2974+H2974</f>
        <v>0</v>
      </c>
      <c r="J2974" s="26">
        <f>SUM(F2974:H2974)</f>
        <v>171</v>
      </c>
      <c r="K2974" s="26">
        <f>E2974-J2974</f>
        <v>0</v>
      </c>
      <c r="L2974" s="27">
        <v>68557000000</v>
      </c>
      <c r="M2974" s="45">
        <v>12720.111</v>
      </c>
      <c r="N2974" s="27">
        <v>400918129</v>
      </c>
      <c r="O2974" s="27">
        <v>17817037</v>
      </c>
      <c r="P2974" s="37">
        <f>IF(I2974=0,0,H2974/I2974)</f>
        <v>0</v>
      </c>
    </row>
    <row r="2975">
      <c r="A2975" s="24" t="str">
        <v>2026-01</v>
      </c>
      <c r="B2975" s="24" t="str">
        <v>비교 반영</v>
      </c>
      <c r="C2975" s="24" t="str">
        <v>안산시 상록구</v>
      </c>
      <c r="D2975" s="24" t="str">
        <v>아파트 전월세</v>
      </c>
      <c r="E2975" s="26">
        <v>293</v>
      </c>
      <c r="F2975" s="26">
        <v>0</v>
      </c>
      <c r="G2975" s="26">
        <v>180</v>
      </c>
      <c r="H2975" s="26">
        <v>113</v>
      </c>
      <c r="I2975" s="26">
        <f>G2975+H2975</f>
        <v>293</v>
      </c>
      <c r="J2975" s="26">
        <f>SUM(F2975:H2975)</f>
        <v>293</v>
      </c>
      <c r="K2975" s="26">
        <f>E2975-J2975</f>
        <v>0</v>
      </c>
      <c r="L2975" s="27">
        <v>49889080000</v>
      </c>
      <c r="M2975" s="45">
        <v>20038.831</v>
      </c>
      <c r="N2975" s="27">
        <v>170269898</v>
      </c>
      <c r="O2975" s="27">
        <v>8230149</v>
      </c>
      <c r="P2975" s="37">
        <f>IF(I2975=0,0,H2975/I2975)</f>
        <v>0.3856655290102389</v>
      </c>
    </row>
    <row r="2976">
      <c r="A2976" s="24" t="str">
        <v>2026-01</v>
      </c>
      <c r="B2976" s="24" t="str">
        <v>비교 반영</v>
      </c>
      <c r="C2976" s="24" t="str">
        <v>안산시 상록구</v>
      </c>
      <c r="D2976" s="24" t="str">
        <v>오피스텔 매매</v>
      </c>
      <c r="E2976" s="26">
        <v>13</v>
      </c>
      <c r="F2976" s="26">
        <v>13</v>
      </c>
      <c r="G2976" s="26">
        <v>0</v>
      </c>
      <c r="H2976" s="26">
        <v>0</v>
      </c>
      <c r="I2976" s="26">
        <f>G2976+H2976</f>
        <v>0</v>
      </c>
      <c r="J2976" s="26">
        <f>SUM(F2976:H2976)</f>
        <v>13</v>
      </c>
      <c r="K2976" s="26">
        <f>E2976-J2976</f>
        <v>0</v>
      </c>
      <c r="L2976" s="27">
        <v>1505400000</v>
      </c>
      <c r="M2976" s="45">
        <v>439.941</v>
      </c>
      <c r="N2976" s="27">
        <v>115800000</v>
      </c>
      <c r="O2976" s="27">
        <v>11311809</v>
      </c>
      <c r="P2976" s="37">
        <f>IF(I2976=0,0,H2976/I2976)</f>
        <v>0</v>
      </c>
    </row>
    <row r="2977">
      <c r="A2977" s="24" t="str">
        <v>2026-01</v>
      </c>
      <c r="B2977" s="24" t="str">
        <v>비교 반영</v>
      </c>
      <c r="C2977" s="24" t="str">
        <v>안산시 상록구</v>
      </c>
      <c r="D2977" s="24" t="str">
        <v>오피스텔 전월세</v>
      </c>
      <c r="E2977" s="26">
        <v>60</v>
      </c>
      <c r="F2977" s="26">
        <v>0</v>
      </c>
      <c r="G2977" s="26">
        <v>10</v>
      </c>
      <c r="H2977" s="26">
        <v>50</v>
      </c>
      <c r="I2977" s="26">
        <f>G2977+H2977</f>
        <v>60</v>
      </c>
      <c r="J2977" s="26">
        <f>SUM(F2977:H2977)</f>
        <v>60</v>
      </c>
      <c r="K2977" s="26">
        <f>E2977-J2977</f>
        <v>0</v>
      </c>
      <c r="L2977" s="27">
        <v>2226230000</v>
      </c>
      <c r="M2977" s="45">
        <v>2167.28</v>
      </c>
      <c r="N2977" s="27">
        <v>37103833</v>
      </c>
      <c r="O2977" s="27">
        <v>3395702</v>
      </c>
      <c r="P2977" s="37">
        <f>IF(I2977=0,0,H2977/I2977)</f>
        <v>0.8333333333333334</v>
      </c>
    </row>
    <row r="2978">
      <c r="A2978" s="24" t="str">
        <v>2026-01</v>
      </c>
      <c r="B2978" s="24" t="str">
        <v>비교 반영</v>
      </c>
      <c r="C2978" s="24" t="str">
        <v>안산시 상록구</v>
      </c>
      <c r="D2978" s="24" t="str">
        <v>토지</v>
      </c>
      <c r="E2978" s="26">
        <v>55</v>
      </c>
      <c r="F2978" s="26">
        <v>55</v>
      </c>
      <c r="G2978" s="26">
        <v>0</v>
      </c>
      <c r="H2978" s="26">
        <v>0</v>
      </c>
      <c r="I2978" s="26">
        <f>G2978+H2978</f>
        <v>0</v>
      </c>
      <c r="J2978" s="26">
        <f>SUM(F2978:H2978)</f>
        <v>55</v>
      </c>
      <c r="K2978" s="26">
        <f>E2978-J2978</f>
        <v>0</v>
      </c>
      <c r="L2978" s="27">
        <v>5892760000</v>
      </c>
      <c r="M2978" s="45">
        <v>16426.8</v>
      </c>
      <c r="N2978" s="27">
        <v>107141091</v>
      </c>
      <c r="O2978" s="27">
        <v>1185879</v>
      </c>
      <c r="P2978" s="37">
        <f>IF(I2978=0,0,H2978/I2978)</f>
        <v>0</v>
      </c>
    </row>
    <row r="2979">
      <c r="A2979" s="24" t="str">
        <v>2026-01</v>
      </c>
      <c r="B2979" s="24" t="str">
        <v>비교 반영</v>
      </c>
      <c r="C2979" s="24" t="str">
        <v>안성시</v>
      </c>
      <c r="D2979" s="24" t="str">
        <v>공장창고</v>
      </c>
      <c r="E2979" s="26">
        <v>10</v>
      </c>
      <c r="F2979" s="26">
        <v>10</v>
      </c>
      <c r="G2979" s="26">
        <v>0</v>
      </c>
      <c r="H2979" s="26">
        <v>0</v>
      </c>
      <c r="I2979" s="26">
        <f>G2979+H2979</f>
        <v>0</v>
      </c>
      <c r="J2979" s="26">
        <f>SUM(F2979:H2979)</f>
        <v>10</v>
      </c>
      <c r="K2979" s="26">
        <f>E2979-J2979</f>
        <v>0</v>
      </c>
      <c r="L2979" s="27">
        <v>12216240000</v>
      </c>
      <c r="M2979" s="45">
        <v>6125.19</v>
      </c>
      <c r="N2979" s="27">
        <v>1221624000</v>
      </c>
      <c r="O2979" s="27">
        <v>6593145</v>
      </c>
      <c r="P2979" s="37">
        <f>IF(I2979=0,0,H2979/I2979)</f>
        <v>0</v>
      </c>
    </row>
    <row r="2980">
      <c r="A2980" s="24" t="str">
        <v>2026-01</v>
      </c>
      <c r="B2980" s="24" t="str">
        <v>비교 반영</v>
      </c>
      <c r="C2980" s="24" t="str">
        <v>안성시</v>
      </c>
      <c r="D2980" s="24" t="str">
        <v>다가구 매매</v>
      </c>
      <c r="E2980" s="26">
        <v>14</v>
      </c>
      <c r="F2980" s="26">
        <v>14</v>
      </c>
      <c r="G2980" s="26">
        <v>0</v>
      </c>
      <c r="H2980" s="26">
        <v>0</v>
      </c>
      <c r="I2980" s="26">
        <f>G2980+H2980</f>
        <v>0</v>
      </c>
      <c r="J2980" s="26">
        <f>SUM(F2980:H2980)</f>
        <v>14</v>
      </c>
      <c r="K2980" s="26">
        <f>E2980-J2980</f>
        <v>0</v>
      </c>
      <c r="L2980" s="27">
        <v>4622010000</v>
      </c>
      <c r="M2980" s="45">
        <v>2208.03</v>
      </c>
      <c r="N2980" s="27">
        <v>330143571</v>
      </c>
      <c r="O2980" s="27">
        <v>6919911</v>
      </c>
      <c r="P2980" s="37">
        <f>IF(I2980=0,0,H2980/I2980)</f>
        <v>0</v>
      </c>
    </row>
    <row r="2981">
      <c r="A2981" s="24" t="str">
        <v>2026-01</v>
      </c>
      <c r="B2981" s="24" t="str">
        <v>비교 반영</v>
      </c>
      <c r="C2981" s="24" t="str">
        <v>안성시</v>
      </c>
      <c r="D2981" s="24" t="str">
        <v>다가구 전월세</v>
      </c>
      <c r="E2981" s="26">
        <v>343</v>
      </c>
      <c r="F2981" s="26">
        <v>0</v>
      </c>
      <c r="G2981" s="26">
        <v>18</v>
      </c>
      <c r="H2981" s="26">
        <v>325</v>
      </c>
      <c r="I2981" s="26">
        <f>G2981+H2981</f>
        <v>343</v>
      </c>
      <c r="J2981" s="26">
        <f>SUM(F2981:H2981)</f>
        <v>343</v>
      </c>
      <c r="K2981" s="26">
        <f>E2981-J2981</f>
        <v>0</v>
      </c>
      <c r="L2981" s="27">
        <v>2005300000</v>
      </c>
      <c r="M2981" s="45">
        <v>10336.405</v>
      </c>
      <c r="N2981" s="27">
        <v>5846356</v>
      </c>
      <c r="O2981" s="27">
        <v>641334</v>
      </c>
      <c r="P2981" s="37">
        <f>IF(I2981=0,0,H2981/I2981)</f>
        <v>0.9475218658892128</v>
      </c>
    </row>
    <row r="2982">
      <c r="A2982" s="24" t="str">
        <v>2026-01</v>
      </c>
      <c r="B2982" s="24" t="str">
        <v>비교 반영</v>
      </c>
      <c r="C2982" s="24" t="str">
        <v>안성시</v>
      </c>
      <c r="D2982" s="24" t="str">
        <v>다세대 매매</v>
      </c>
      <c r="E2982" s="26">
        <v>15</v>
      </c>
      <c r="F2982" s="26">
        <v>15</v>
      </c>
      <c r="G2982" s="26">
        <v>0</v>
      </c>
      <c r="H2982" s="26">
        <v>0</v>
      </c>
      <c r="I2982" s="26">
        <f>G2982+H2982</f>
        <v>0</v>
      </c>
      <c r="J2982" s="26">
        <f>SUM(F2982:H2982)</f>
        <v>15</v>
      </c>
      <c r="K2982" s="26">
        <f>E2982-J2982</f>
        <v>0</v>
      </c>
      <c r="L2982" s="27">
        <v>1597000000</v>
      </c>
      <c r="M2982" s="45">
        <v>835.754</v>
      </c>
      <c r="N2982" s="27">
        <v>106466667</v>
      </c>
      <c r="O2982" s="27">
        <v>6316857</v>
      </c>
      <c r="P2982" s="37">
        <f>IF(I2982=0,0,H2982/I2982)</f>
        <v>0</v>
      </c>
    </row>
    <row r="2983">
      <c r="A2983" s="24" t="str">
        <v>2026-01</v>
      </c>
      <c r="B2983" s="24" t="str">
        <v>비교 반영</v>
      </c>
      <c r="C2983" s="24" t="str">
        <v>안성시</v>
      </c>
      <c r="D2983" s="24" t="str">
        <v>다세대 전월세</v>
      </c>
      <c r="E2983" s="26">
        <v>59</v>
      </c>
      <c r="F2983" s="26">
        <v>0</v>
      </c>
      <c r="G2983" s="26">
        <v>9</v>
      </c>
      <c r="H2983" s="26">
        <v>50</v>
      </c>
      <c r="I2983" s="26">
        <f>G2983+H2983</f>
        <v>59</v>
      </c>
      <c r="J2983" s="26">
        <f>SUM(F2983:H2983)</f>
        <v>59</v>
      </c>
      <c r="K2983" s="26">
        <f>E2983-J2983</f>
        <v>0</v>
      </c>
      <c r="L2983" s="27">
        <v>1114100000</v>
      </c>
      <c r="M2983" s="45">
        <v>2682.126</v>
      </c>
      <c r="N2983" s="27">
        <v>18883051</v>
      </c>
      <c r="O2983" s="27">
        <v>1373155</v>
      </c>
      <c r="P2983" s="37">
        <f>IF(I2983=0,0,H2983/I2983)</f>
        <v>0.847457627118644</v>
      </c>
    </row>
    <row r="2984">
      <c r="A2984" s="24" t="str">
        <v>2026-01</v>
      </c>
      <c r="B2984" s="24" t="str">
        <v>비교 반영</v>
      </c>
      <c r="C2984" s="24" t="str">
        <v>안성시</v>
      </c>
      <c r="D2984" s="24" t="str">
        <v>분양권</v>
      </c>
      <c r="E2984" s="26">
        <v>10</v>
      </c>
      <c r="F2984" s="26">
        <v>10</v>
      </c>
      <c r="G2984" s="26">
        <v>0</v>
      </c>
      <c r="H2984" s="26">
        <v>0</v>
      </c>
      <c r="I2984" s="26">
        <f>G2984+H2984</f>
        <v>0</v>
      </c>
      <c r="J2984" s="26">
        <f>SUM(F2984:H2984)</f>
        <v>10</v>
      </c>
      <c r="K2984" s="26">
        <f>E2984-J2984</f>
        <v>0</v>
      </c>
      <c r="L2984" s="27">
        <v>4254530000</v>
      </c>
      <c r="M2984" s="45">
        <v>814.387</v>
      </c>
      <c r="N2984" s="27">
        <v>425453000</v>
      </c>
      <c r="O2984" s="27">
        <v>17270120</v>
      </c>
      <c r="P2984" s="37">
        <f>IF(I2984=0,0,H2984/I2984)</f>
        <v>0</v>
      </c>
    </row>
    <row r="2985">
      <c r="A2985" s="24" t="str">
        <v>2026-01</v>
      </c>
      <c r="B2985" s="24" t="str">
        <v>비교 반영</v>
      </c>
      <c r="C2985" s="24" t="str">
        <v>안성시</v>
      </c>
      <c r="D2985" s="24" t="str">
        <v>상가</v>
      </c>
      <c r="E2985" s="26">
        <v>10</v>
      </c>
      <c r="F2985" s="26">
        <v>10</v>
      </c>
      <c r="G2985" s="26">
        <v>0</v>
      </c>
      <c r="H2985" s="26">
        <v>0</v>
      </c>
      <c r="I2985" s="26">
        <f>G2985+H2985</f>
        <v>0</v>
      </c>
      <c r="J2985" s="26">
        <f>SUM(F2985:H2985)</f>
        <v>10</v>
      </c>
      <c r="K2985" s="26">
        <f>E2985-J2985</f>
        <v>0</v>
      </c>
      <c r="L2985" s="27">
        <v>9611870000</v>
      </c>
      <c r="M2985" s="45">
        <v>2850.33</v>
      </c>
      <c r="N2985" s="27">
        <v>961187000</v>
      </c>
      <c r="O2985" s="27">
        <v>11147753</v>
      </c>
      <c r="P2985" s="37">
        <f>IF(I2985=0,0,H2985/I2985)</f>
        <v>0</v>
      </c>
    </row>
    <row r="2986">
      <c r="A2986" s="24" t="str">
        <v>2026-01</v>
      </c>
      <c r="B2986" s="24" t="str">
        <v>비교 반영</v>
      </c>
      <c r="C2986" s="24" t="str">
        <v>안성시</v>
      </c>
      <c r="D2986" s="24" t="str">
        <v>아파트 매매</v>
      </c>
      <c r="E2986" s="26">
        <v>204</v>
      </c>
      <c r="F2986" s="26">
        <v>204</v>
      </c>
      <c r="G2986" s="26">
        <v>0</v>
      </c>
      <c r="H2986" s="26">
        <v>0</v>
      </c>
      <c r="I2986" s="26">
        <f>G2986+H2986</f>
        <v>0</v>
      </c>
      <c r="J2986" s="26">
        <f>SUM(F2986:H2986)</f>
        <v>204</v>
      </c>
      <c r="K2986" s="26">
        <f>E2986-J2986</f>
        <v>0</v>
      </c>
      <c r="L2986" s="27">
        <v>38797970000</v>
      </c>
      <c r="M2986" s="45">
        <v>13532.653</v>
      </c>
      <c r="N2986" s="27">
        <v>190186127</v>
      </c>
      <c r="O2986" s="27">
        <v>9477650</v>
      </c>
      <c r="P2986" s="37">
        <f>IF(I2986=0,0,H2986/I2986)</f>
        <v>0</v>
      </c>
    </row>
    <row r="2987">
      <c r="A2987" s="24" t="str">
        <v>2026-01</v>
      </c>
      <c r="B2987" s="24" t="str">
        <v>비교 반영</v>
      </c>
      <c r="C2987" s="24" t="str">
        <v>안성시</v>
      </c>
      <c r="D2987" s="24" t="str">
        <v>아파트 전월세</v>
      </c>
      <c r="E2987" s="26">
        <v>835</v>
      </c>
      <c r="F2987" s="26">
        <v>0</v>
      </c>
      <c r="G2987" s="26">
        <v>176</v>
      </c>
      <c r="H2987" s="26">
        <v>659</v>
      </c>
      <c r="I2987" s="26">
        <f>G2987+H2987</f>
        <v>835</v>
      </c>
      <c r="J2987" s="26">
        <f>SUM(F2987:H2987)</f>
        <v>835</v>
      </c>
      <c r="K2987" s="26">
        <f>E2987-J2987</f>
        <v>0</v>
      </c>
      <c r="L2987" s="27">
        <v>95895320000</v>
      </c>
      <c r="M2987" s="45">
        <v>53173.284</v>
      </c>
      <c r="N2987" s="27">
        <v>114844695</v>
      </c>
      <c r="O2987" s="27">
        <v>5961816</v>
      </c>
      <c r="P2987" s="37">
        <f>IF(I2987=0,0,H2987/I2987)</f>
        <v>0.7892215568862275</v>
      </c>
    </row>
    <row r="2988">
      <c r="A2988" s="24" t="str">
        <v>2026-01</v>
      </c>
      <c r="B2988" s="24" t="str">
        <v>비교 반영</v>
      </c>
      <c r="C2988" s="24" t="str">
        <v>안성시</v>
      </c>
      <c r="D2988" s="24" t="str">
        <v>오피스텔 매매</v>
      </c>
      <c r="E2988" s="26">
        <v>3</v>
      </c>
      <c r="F2988" s="26">
        <v>3</v>
      </c>
      <c r="G2988" s="26">
        <v>0</v>
      </c>
      <c r="H2988" s="26">
        <v>0</v>
      </c>
      <c r="I2988" s="26">
        <f>G2988+H2988</f>
        <v>0</v>
      </c>
      <c r="J2988" s="26">
        <f>SUM(F2988:H2988)</f>
        <v>3</v>
      </c>
      <c r="K2988" s="26">
        <f>E2988-J2988</f>
        <v>0</v>
      </c>
      <c r="L2988" s="27">
        <v>182250000</v>
      </c>
      <c r="M2988" s="45">
        <v>114.546</v>
      </c>
      <c r="N2988" s="27">
        <v>60750000</v>
      </c>
      <c r="O2988" s="27">
        <v>5259715</v>
      </c>
      <c r="P2988" s="37">
        <f>IF(I2988=0,0,H2988/I2988)</f>
        <v>0</v>
      </c>
    </row>
    <row r="2989">
      <c r="A2989" s="24" t="str">
        <v>2026-01</v>
      </c>
      <c r="B2989" s="24" t="str">
        <v>비교 반영</v>
      </c>
      <c r="C2989" s="24" t="str">
        <v>안성시</v>
      </c>
      <c r="D2989" s="24" t="str">
        <v>오피스텔 전월세</v>
      </c>
      <c r="E2989" s="26">
        <v>14</v>
      </c>
      <c r="F2989" s="26">
        <v>0</v>
      </c>
      <c r="G2989" s="26">
        <v>5</v>
      </c>
      <c r="H2989" s="26">
        <v>9</v>
      </c>
      <c r="I2989" s="26">
        <f>G2989+H2989</f>
        <v>14</v>
      </c>
      <c r="J2989" s="26">
        <f>SUM(F2989:H2989)</f>
        <v>14</v>
      </c>
      <c r="K2989" s="26">
        <f>E2989-J2989</f>
        <v>0</v>
      </c>
      <c r="L2989" s="27">
        <v>190250000</v>
      </c>
      <c r="M2989" s="45">
        <v>389.94</v>
      </c>
      <c r="N2989" s="27">
        <v>13589286</v>
      </c>
      <c r="O2989" s="27">
        <v>1612878</v>
      </c>
      <c r="P2989" s="37">
        <f>IF(I2989=0,0,H2989/I2989)</f>
        <v>0.6428571428571429</v>
      </c>
    </row>
    <row r="2990">
      <c r="A2990" s="24" t="str">
        <v>2026-01</v>
      </c>
      <c r="B2990" s="24" t="str">
        <v>비교 반영</v>
      </c>
      <c r="C2990" s="24" t="str">
        <v>안성시</v>
      </c>
      <c r="D2990" s="24" t="str">
        <v>토지</v>
      </c>
      <c r="E2990" s="26">
        <v>281</v>
      </c>
      <c r="F2990" s="26">
        <v>281</v>
      </c>
      <c r="G2990" s="26">
        <v>0</v>
      </c>
      <c r="H2990" s="26">
        <v>0</v>
      </c>
      <c r="I2990" s="26">
        <f>G2990+H2990</f>
        <v>0</v>
      </c>
      <c r="J2990" s="26">
        <f>SUM(F2990:H2990)</f>
        <v>281</v>
      </c>
      <c r="K2990" s="26">
        <f>E2990-J2990</f>
        <v>0</v>
      </c>
      <c r="L2990" s="27">
        <v>71087110000</v>
      </c>
      <c r="M2990" s="45">
        <v>272957.99</v>
      </c>
      <c r="N2990" s="27">
        <v>252979039</v>
      </c>
      <c r="O2990" s="27">
        <v>860934</v>
      </c>
      <c r="P2990" s="37">
        <f>IF(I2990=0,0,H2990/I2990)</f>
        <v>0</v>
      </c>
    </row>
    <row r="2991">
      <c r="A2991" s="24" t="str">
        <v>2026-01</v>
      </c>
      <c r="B2991" s="24" t="str">
        <v>비교 반영</v>
      </c>
      <c r="C2991" s="24" t="str">
        <v>안양시 동안구</v>
      </c>
      <c r="D2991" s="24" t="str">
        <v>공장창고</v>
      </c>
      <c r="E2991" s="26">
        <v>12</v>
      </c>
      <c r="F2991" s="26">
        <v>12</v>
      </c>
      <c r="G2991" s="26">
        <v>0</v>
      </c>
      <c r="H2991" s="26">
        <v>0</v>
      </c>
      <c r="I2991" s="26">
        <f>G2991+H2991</f>
        <v>0</v>
      </c>
      <c r="J2991" s="26">
        <f>SUM(F2991:H2991)</f>
        <v>12</v>
      </c>
      <c r="K2991" s="26">
        <f>E2991-J2991</f>
        <v>0</v>
      </c>
      <c r="L2991" s="27">
        <v>4046700000</v>
      </c>
      <c r="M2991" s="45">
        <v>892.77</v>
      </c>
      <c r="N2991" s="27">
        <v>337225000</v>
      </c>
      <c r="O2991" s="27">
        <v>14984285</v>
      </c>
      <c r="P2991" s="37">
        <f>IF(I2991=0,0,H2991/I2991)</f>
        <v>0</v>
      </c>
    </row>
    <row r="2992">
      <c r="A2992" s="24" t="str">
        <v>2026-01</v>
      </c>
      <c r="B2992" s="24" t="str">
        <v>비교 반영</v>
      </c>
      <c r="C2992" s="24" t="str">
        <v>안양시 동안구</v>
      </c>
      <c r="D2992" s="24" t="str">
        <v>다가구 매매</v>
      </c>
      <c r="E2992" s="26">
        <v>1</v>
      </c>
      <c r="F2992" s="26">
        <v>1</v>
      </c>
      <c r="G2992" s="26">
        <v>0</v>
      </c>
      <c r="H2992" s="26">
        <v>0</v>
      </c>
      <c r="I2992" s="26">
        <f>G2992+H2992</f>
        <v>0</v>
      </c>
      <c r="J2992" s="26">
        <f>SUM(F2992:H2992)</f>
        <v>1</v>
      </c>
      <c r="K2992" s="26">
        <f>E2992-J2992</f>
        <v>0</v>
      </c>
      <c r="L2992" s="27">
        <v>765000000</v>
      </c>
      <c r="M2992" s="45">
        <v>62.81</v>
      </c>
      <c r="N2992" s="27">
        <v>765000000</v>
      </c>
      <c r="O2992" s="27">
        <v>40263103</v>
      </c>
      <c r="P2992" s="37">
        <f>IF(I2992=0,0,H2992/I2992)</f>
        <v>0</v>
      </c>
    </row>
    <row r="2993">
      <c r="A2993" s="24" t="str">
        <v>2026-01</v>
      </c>
      <c r="B2993" s="24" t="str">
        <v>비교 반영</v>
      </c>
      <c r="C2993" s="24" t="str">
        <v>안양시 동안구</v>
      </c>
      <c r="D2993" s="24" t="str">
        <v>다가구 전월세</v>
      </c>
      <c r="E2993" s="26">
        <v>148</v>
      </c>
      <c r="F2993" s="26">
        <v>0</v>
      </c>
      <c r="G2993" s="26">
        <v>25</v>
      </c>
      <c r="H2993" s="26">
        <v>123</v>
      </c>
      <c r="I2993" s="26">
        <f>G2993+H2993</f>
        <v>148</v>
      </c>
      <c r="J2993" s="26">
        <f>SUM(F2993:H2993)</f>
        <v>148</v>
      </c>
      <c r="K2993" s="26">
        <f>E2993-J2993</f>
        <v>0</v>
      </c>
      <c r="L2993" s="27">
        <v>8650000000</v>
      </c>
      <c r="M2993" s="45">
        <v>7017.31</v>
      </c>
      <c r="N2993" s="27">
        <v>58445946</v>
      </c>
      <c r="O2993" s="27">
        <v>4074929</v>
      </c>
      <c r="P2993" s="37">
        <f>IF(I2993=0,0,H2993/I2993)</f>
        <v>0.831081081081081</v>
      </c>
    </row>
    <row r="2994">
      <c r="A2994" s="24" t="str">
        <v>2026-01</v>
      </c>
      <c r="B2994" s="24" t="str">
        <v>비교 반영</v>
      </c>
      <c r="C2994" s="24" t="str">
        <v>안양시 동안구</v>
      </c>
      <c r="D2994" s="24" t="str">
        <v>다세대 매매</v>
      </c>
      <c r="E2994" s="26">
        <v>71</v>
      </c>
      <c r="F2994" s="26">
        <v>71</v>
      </c>
      <c r="G2994" s="26">
        <v>0</v>
      </c>
      <c r="H2994" s="26">
        <v>0</v>
      </c>
      <c r="I2994" s="26">
        <f>G2994+H2994</f>
        <v>0</v>
      </c>
      <c r="J2994" s="26">
        <f>SUM(F2994:H2994)</f>
        <v>71</v>
      </c>
      <c r="K2994" s="26">
        <f>E2994-J2994</f>
        <v>0</v>
      </c>
      <c r="L2994" s="27">
        <v>25594000000</v>
      </c>
      <c r="M2994" s="45">
        <v>2636.625</v>
      </c>
      <c r="N2994" s="27">
        <v>360478873</v>
      </c>
      <c r="O2994" s="27">
        <v>32089607</v>
      </c>
      <c r="P2994" s="37">
        <f>IF(I2994=0,0,H2994/I2994)</f>
        <v>0</v>
      </c>
    </row>
    <row r="2995">
      <c r="A2995" s="24" t="str">
        <v>2026-01</v>
      </c>
      <c r="B2995" s="24" t="str">
        <v>비교 반영</v>
      </c>
      <c r="C2995" s="24" t="str">
        <v>안양시 동안구</v>
      </c>
      <c r="D2995" s="24" t="str">
        <v>다세대 전월세</v>
      </c>
      <c r="E2995" s="26">
        <v>114</v>
      </c>
      <c r="F2995" s="26">
        <v>0</v>
      </c>
      <c r="G2995" s="26">
        <v>54</v>
      </c>
      <c r="H2995" s="26">
        <v>60</v>
      </c>
      <c r="I2995" s="26">
        <f>G2995+H2995</f>
        <v>114</v>
      </c>
      <c r="J2995" s="26">
        <f>SUM(F2995:H2995)</f>
        <v>114</v>
      </c>
      <c r="K2995" s="26">
        <f>E2995-J2995</f>
        <v>0</v>
      </c>
      <c r="L2995" s="27">
        <v>11516000000</v>
      </c>
      <c r="M2995" s="45">
        <v>4527.142</v>
      </c>
      <c r="N2995" s="27">
        <v>101017544</v>
      </c>
      <c r="O2995" s="27">
        <v>8409151</v>
      </c>
      <c r="P2995" s="37">
        <f>IF(I2995=0,0,H2995/I2995)</f>
        <v>0.5263157894736842</v>
      </c>
    </row>
    <row r="2996">
      <c r="A2996" s="24" t="str">
        <v>2026-01</v>
      </c>
      <c r="B2996" s="24" t="str">
        <v>비교 반영</v>
      </c>
      <c r="C2996" s="24" t="str">
        <v>안양시 동안구</v>
      </c>
      <c r="D2996" s="24" t="str">
        <v>분양권</v>
      </c>
      <c r="E2996" s="26">
        <v>17</v>
      </c>
      <c r="F2996" s="26">
        <v>17</v>
      </c>
      <c r="G2996" s="26">
        <v>0</v>
      </c>
      <c r="H2996" s="26">
        <v>0</v>
      </c>
      <c r="I2996" s="26">
        <f>G2996+H2996</f>
        <v>0</v>
      </c>
      <c r="J2996" s="26">
        <f>SUM(F2996:H2996)</f>
        <v>17</v>
      </c>
      <c r="K2996" s="26">
        <f>E2996-J2996</f>
        <v>0</v>
      </c>
      <c r="L2996" s="27">
        <v>18551730000</v>
      </c>
      <c r="M2996" s="45">
        <v>1226.519</v>
      </c>
      <c r="N2996" s="27">
        <v>1091278235</v>
      </c>
      <c r="O2996" s="27">
        <v>50001696</v>
      </c>
      <c r="P2996" s="37">
        <f>IF(I2996=0,0,H2996/I2996)</f>
        <v>0</v>
      </c>
    </row>
    <row r="2997">
      <c r="A2997" s="24" t="str">
        <v>2026-01</v>
      </c>
      <c r="B2997" s="24" t="str">
        <v>비교 반영</v>
      </c>
      <c r="C2997" s="24" t="str">
        <v>안양시 동안구</v>
      </c>
      <c r="D2997" s="24" t="str">
        <v>상가</v>
      </c>
      <c r="E2997" s="26">
        <v>16</v>
      </c>
      <c r="F2997" s="26">
        <v>16</v>
      </c>
      <c r="G2997" s="26">
        <v>0</v>
      </c>
      <c r="H2997" s="26">
        <v>0</v>
      </c>
      <c r="I2997" s="26">
        <f>G2997+H2997</f>
        <v>0</v>
      </c>
      <c r="J2997" s="26">
        <f>SUM(F2997:H2997)</f>
        <v>16</v>
      </c>
      <c r="K2997" s="26">
        <f>E2997-J2997</f>
        <v>0</v>
      </c>
      <c r="L2997" s="27">
        <v>3248190000</v>
      </c>
      <c r="M2997" s="45">
        <v>889.91</v>
      </c>
      <c r="N2997" s="27">
        <v>203011875</v>
      </c>
      <c r="O2997" s="27">
        <v>12066184</v>
      </c>
      <c r="P2997" s="37">
        <f>IF(I2997=0,0,H2997/I2997)</f>
        <v>0</v>
      </c>
    </row>
    <row r="2998">
      <c r="A2998" s="24" t="str">
        <v>2026-01</v>
      </c>
      <c r="B2998" s="24" t="str">
        <v>비교 반영</v>
      </c>
      <c r="C2998" s="24" t="str">
        <v>안양시 동안구</v>
      </c>
      <c r="D2998" s="24" t="str">
        <v>아파트 매매</v>
      </c>
      <c r="E2998" s="26">
        <v>421</v>
      </c>
      <c r="F2998" s="26">
        <v>421</v>
      </c>
      <c r="G2998" s="26">
        <v>0</v>
      </c>
      <c r="H2998" s="26">
        <v>0</v>
      </c>
      <c r="I2998" s="26">
        <f>G2998+H2998</f>
        <v>0</v>
      </c>
      <c r="J2998" s="26">
        <f>SUM(F2998:H2998)</f>
        <v>421</v>
      </c>
      <c r="K2998" s="26">
        <f>E2998-J2998</f>
        <v>0</v>
      </c>
      <c r="L2998" s="27">
        <v>329317000000</v>
      </c>
      <c r="M2998" s="45">
        <v>29309.307</v>
      </c>
      <c r="N2998" s="27">
        <v>782225653</v>
      </c>
      <c r="O2998" s="27">
        <v>37143533</v>
      </c>
      <c r="P2998" s="37">
        <f>IF(I2998=0,0,H2998/I2998)</f>
        <v>0</v>
      </c>
    </row>
    <row r="2999">
      <c r="A2999" s="24" t="str">
        <v>2026-01</v>
      </c>
      <c r="B2999" s="24" t="str">
        <v>비교 반영</v>
      </c>
      <c r="C2999" s="24" t="str">
        <v>안양시 동안구</v>
      </c>
      <c r="D2999" s="24" t="str">
        <v>아파트 전월세</v>
      </c>
      <c r="E2999" s="26">
        <v>990</v>
      </c>
      <c r="F2999" s="26">
        <v>0</v>
      </c>
      <c r="G2999" s="26">
        <v>654</v>
      </c>
      <c r="H2999" s="26">
        <v>336</v>
      </c>
      <c r="I2999" s="26">
        <f>G2999+H2999</f>
        <v>990</v>
      </c>
      <c r="J2999" s="26">
        <f>SUM(F2999:H2999)</f>
        <v>990</v>
      </c>
      <c r="K2999" s="26">
        <f>E2999-J2999</f>
        <v>0</v>
      </c>
      <c r="L2999" s="27">
        <v>316031610000</v>
      </c>
      <c r="M2999" s="45">
        <v>61940.71</v>
      </c>
      <c r="N2999" s="27">
        <v>319223848</v>
      </c>
      <c r="O2999" s="27">
        <v>16866654</v>
      </c>
      <c r="P2999" s="37">
        <f>IF(I2999=0,0,H2999/I2999)</f>
        <v>0.3393939393939394</v>
      </c>
    </row>
    <row r="3000">
      <c r="A3000" s="24" t="str">
        <v>2026-01</v>
      </c>
      <c r="B3000" s="24" t="str">
        <v>비교 반영</v>
      </c>
      <c r="C3000" s="24" t="str">
        <v>안양시 동안구</v>
      </c>
      <c r="D3000" s="24" t="str">
        <v>오피스텔 매매</v>
      </c>
      <c r="E3000" s="26">
        <v>43</v>
      </c>
      <c r="F3000" s="26">
        <v>43</v>
      </c>
      <c r="G3000" s="26">
        <v>0</v>
      </c>
      <c r="H3000" s="26">
        <v>0</v>
      </c>
      <c r="I3000" s="26">
        <f>G3000+H3000</f>
        <v>0</v>
      </c>
      <c r="J3000" s="26">
        <f>SUM(F3000:H3000)</f>
        <v>43</v>
      </c>
      <c r="K3000" s="26">
        <f>E3000-J3000</f>
        <v>0</v>
      </c>
      <c r="L3000" s="27">
        <v>17745000000</v>
      </c>
      <c r="M3000" s="45">
        <v>2731.591</v>
      </c>
      <c r="N3000" s="27">
        <v>412674419</v>
      </c>
      <c r="O3000" s="27">
        <v>21475087</v>
      </c>
      <c r="P3000" s="37">
        <f>IF(I3000=0,0,H3000/I3000)</f>
        <v>0</v>
      </c>
    </row>
    <row r="3001">
      <c r="A3001" s="24" t="str">
        <v>2026-01</v>
      </c>
      <c r="B3001" s="24" t="str">
        <v>비교 반영</v>
      </c>
      <c r="C3001" s="24" t="str">
        <v>안양시 동안구</v>
      </c>
      <c r="D3001" s="24" t="str">
        <v>오피스텔 전월세</v>
      </c>
      <c r="E3001" s="26">
        <v>193</v>
      </c>
      <c r="F3001" s="26">
        <v>0</v>
      </c>
      <c r="G3001" s="26">
        <v>65</v>
      </c>
      <c r="H3001" s="26">
        <v>128</v>
      </c>
      <c r="I3001" s="26">
        <f>G3001+H3001</f>
        <v>193</v>
      </c>
      <c r="J3001" s="26">
        <f>SUM(F3001:H3001)</f>
        <v>193</v>
      </c>
      <c r="K3001" s="26">
        <f>E3001-J3001</f>
        <v>0</v>
      </c>
      <c r="L3001" s="27">
        <v>30425450000</v>
      </c>
      <c r="M3001" s="45">
        <v>9365.91</v>
      </c>
      <c r="N3001" s="27">
        <v>157644819</v>
      </c>
      <c r="O3001" s="27">
        <v>10738945</v>
      </c>
      <c r="P3001" s="37">
        <f>IF(I3001=0,0,H3001/I3001)</f>
        <v>0.6632124352331606</v>
      </c>
    </row>
    <row r="3002">
      <c r="A3002" s="24" t="str">
        <v>2026-01</v>
      </c>
      <c r="B3002" s="24" t="str">
        <v>비교 반영</v>
      </c>
      <c r="C3002" s="24" t="str">
        <v>안양시 동안구</v>
      </c>
      <c r="D3002" s="24" t="str">
        <v>토지</v>
      </c>
      <c r="E3002" s="26">
        <v>36</v>
      </c>
      <c r="F3002" s="26">
        <v>36</v>
      </c>
      <c r="G3002" s="26">
        <v>0</v>
      </c>
      <c r="H3002" s="26">
        <v>0</v>
      </c>
      <c r="I3002" s="26">
        <f>G3002+H3002</f>
        <v>0</v>
      </c>
      <c r="J3002" s="26">
        <f>SUM(F3002:H3002)</f>
        <v>36</v>
      </c>
      <c r="K3002" s="26">
        <f>E3002-J3002</f>
        <v>0</v>
      </c>
      <c r="L3002" s="27">
        <v>807000000</v>
      </c>
      <c r="M3002" s="45">
        <v>1804.13</v>
      </c>
      <c r="N3002" s="27">
        <v>22416667</v>
      </c>
      <c r="O3002" s="27">
        <v>1478701</v>
      </c>
      <c r="P3002" s="37">
        <f>IF(I3002=0,0,H3002/I3002)</f>
        <v>0</v>
      </c>
    </row>
    <row r="3003">
      <c r="A3003" s="24" t="str">
        <v>2026-01</v>
      </c>
      <c r="B3003" s="24" t="str">
        <v>비교 반영</v>
      </c>
      <c r="C3003" s="24" t="str">
        <v>안양시 만안구</v>
      </c>
      <c r="D3003" s="24" t="str">
        <v>공장창고</v>
      </c>
      <c r="E3003" s="26">
        <v>4</v>
      </c>
      <c r="F3003" s="26">
        <v>4</v>
      </c>
      <c r="G3003" s="26">
        <v>0</v>
      </c>
      <c r="H3003" s="26">
        <v>0</v>
      </c>
      <c r="I3003" s="26">
        <f>G3003+H3003</f>
        <v>0</v>
      </c>
      <c r="J3003" s="26">
        <f>SUM(F3003:H3003)</f>
        <v>4</v>
      </c>
      <c r="K3003" s="26">
        <f>E3003-J3003</f>
        <v>0</v>
      </c>
      <c r="L3003" s="27">
        <v>841000000</v>
      </c>
      <c r="M3003" s="45">
        <v>310.01</v>
      </c>
      <c r="N3003" s="27">
        <v>210250000</v>
      </c>
      <c r="O3003" s="27">
        <v>8967986</v>
      </c>
      <c r="P3003" s="37">
        <f>IF(I3003=0,0,H3003/I3003)</f>
        <v>0</v>
      </c>
    </row>
    <row r="3004">
      <c r="A3004" s="24" t="str">
        <v>2026-01</v>
      </c>
      <c r="B3004" s="24" t="str">
        <v>비교 반영</v>
      </c>
      <c r="C3004" s="24" t="str">
        <v>안양시 만안구</v>
      </c>
      <c r="D3004" s="24" t="str">
        <v>다가구 매매</v>
      </c>
      <c r="E3004" s="26">
        <v>7</v>
      </c>
      <c r="F3004" s="26">
        <v>7</v>
      </c>
      <c r="G3004" s="26">
        <v>0</v>
      </c>
      <c r="H3004" s="26">
        <v>0</v>
      </c>
      <c r="I3004" s="26">
        <f>G3004+H3004</f>
        <v>0</v>
      </c>
      <c r="J3004" s="26">
        <f>SUM(F3004:H3004)</f>
        <v>7</v>
      </c>
      <c r="K3004" s="26">
        <f>E3004-J3004</f>
        <v>0</v>
      </c>
      <c r="L3004" s="27">
        <v>4198500000</v>
      </c>
      <c r="M3004" s="45">
        <v>1676.81</v>
      </c>
      <c r="N3004" s="27">
        <v>599785714</v>
      </c>
      <c r="O3004" s="27">
        <v>8277228</v>
      </c>
      <c r="P3004" s="37">
        <f>IF(I3004=0,0,H3004/I3004)</f>
        <v>0</v>
      </c>
    </row>
    <row r="3005">
      <c r="A3005" s="24" t="str">
        <v>2026-01</v>
      </c>
      <c r="B3005" s="24" t="str">
        <v>비교 반영</v>
      </c>
      <c r="C3005" s="24" t="str">
        <v>안양시 만안구</v>
      </c>
      <c r="D3005" s="24" t="str">
        <v>다가구 전월세</v>
      </c>
      <c r="E3005" s="26">
        <v>179</v>
      </c>
      <c r="F3005" s="26">
        <v>0</v>
      </c>
      <c r="G3005" s="26">
        <v>28</v>
      </c>
      <c r="H3005" s="26">
        <v>151</v>
      </c>
      <c r="I3005" s="26">
        <f>G3005+H3005</f>
        <v>179</v>
      </c>
      <c r="J3005" s="26">
        <f>SUM(F3005:H3005)</f>
        <v>179</v>
      </c>
      <c r="K3005" s="26">
        <f>E3005-J3005</f>
        <v>0</v>
      </c>
      <c r="L3005" s="27">
        <v>5791000000</v>
      </c>
      <c r="M3005" s="45">
        <v>8127.1</v>
      </c>
      <c r="N3005" s="27">
        <v>32351955</v>
      </c>
      <c r="O3005" s="27">
        <v>2355551</v>
      </c>
      <c r="P3005" s="37">
        <f>IF(I3005=0,0,H3005/I3005)</f>
        <v>0.8435754189944135</v>
      </c>
    </row>
    <row r="3006">
      <c r="A3006" s="24" t="str">
        <v>2026-01</v>
      </c>
      <c r="B3006" s="24" t="str">
        <v>비교 반영</v>
      </c>
      <c r="C3006" s="24" t="str">
        <v>안양시 만안구</v>
      </c>
      <c r="D3006" s="24" t="str">
        <v>다세대 매매</v>
      </c>
      <c r="E3006" s="26">
        <v>115</v>
      </c>
      <c r="F3006" s="26">
        <v>115</v>
      </c>
      <c r="G3006" s="26">
        <v>0</v>
      </c>
      <c r="H3006" s="26">
        <v>0</v>
      </c>
      <c r="I3006" s="26">
        <f>G3006+H3006</f>
        <v>0</v>
      </c>
      <c r="J3006" s="26">
        <f>SUM(F3006:H3006)</f>
        <v>115</v>
      </c>
      <c r="K3006" s="26">
        <f>E3006-J3006</f>
        <v>0</v>
      </c>
      <c r="L3006" s="27">
        <v>27019950000</v>
      </c>
      <c r="M3006" s="45">
        <v>5413.243</v>
      </c>
      <c r="N3006" s="27">
        <v>234956087</v>
      </c>
      <c r="O3006" s="27">
        <v>16500672</v>
      </c>
      <c r="P3006" s="37">
        <f>IF(I3006=0,0,H3006/I3006)</f>
        <v>0</v>
      </c>
    </row>
    <row r="3007">
      <c r="A3007" s="24" t="str">
        <v>2026-01</v>
      </c>
      <c r="B3007" s="24" t="str">
        <v>비교 반영</v>
      </c>
      <c r="C3007" s="24" t="str">
        <v>안양시 만안구</v>
      </c>
      <c r="D3007" s="24" t="str">
        <v>다세대 전월세</v>
      </c>
      <c r="E3007" s="26">
        <v>163</v>
      </c>
      <c r="F3007" s="26">
        <v>0</v>
      </c>
      <c r="G3007" s="26">
        <v>63</v>
      </c>
      <c r="H3007" s="26">
        <v>100</v>
      </c>
      <c r="I3007" s="26">
        <f>G3007+H3007</f>
        <v>163</v>
      </c>
      <c r="J3007" s="26">
        <f>SUM(F3007:H3007)</f>
        <v>163</v>
      </c>
      <c r="K3007" s="26">
        <f>E3007-J3007</f>
        <v>0</v>
      </c>
      <c r="L3007" s="27">
        <v>12225100000</v>
      </c>
      <c r="M3007" s="45">
        <v>6596.39</v>
      </c>
      <c r="N3007" s="27">
        <v>75000613</v>
      </c>
      <c r="O3007" s="27">
        <v>6126617</v>
      </c>
      <c r="P3007" s="37">
        <f>IF(I3007=0,0,H3007/I3007)</f>
        <v>0.6134969325153374</v>
      </c>
    </row>
    <row r="3008">
      <c r="A3008" s="24" t="str">
        <v>2026-01</v>
      </c>
      <c r="B3008" s="24" t="str">
        <v>비교 반영</v>
      </c>
      <c r="C3008" s="24" t="str">
        <v>안양시 만안구</v>
      </c>
      <c r="D3008" s="24" t="str">
        <v>분양권</v>
      </c>
      <c r="E3008" s="26">
        <v>16</v>
      </c>
      <c r="F3008" s="26">
        <v>16</v>
      </c>
      <c r="G3008" s="26">
        <v>0</v>
      </c>
      <c r="H3008" s="26">
        <v>0</v>
      </c>
      <c r="I3008" s="26">
        <f>G3008+H3008</f>
        <v>0</v>
      </c>
      <c r="J3008" s="26">
        <f>SUM(F3008:H3008)</f>
        <v>16</v>
      </c>
      <c r="K3008" s="26">
        <f>E3008-J3008</f>
        <v>0</v>
      </c>
      <c r="L3008" s="27">
        <v>13331320000</v>
      </c>
      <c r="M3008" s="45">
        <v>1151.715</v>
      </c>
      <c r="N3008" s="27">
        <v>833207500</v>
      </c>
      <c r="O3008" s="27">
        <v>38265090</v>
      </c>
      <c r="P3008" s="37">
        <f>IF(I3008=0,0,H3008/I3008)</f>
        <v>0</v>
      </c>
    </row>
    <row r="3009">
      <c r="A3009" s="24" t="str">
        <v>2026-01</v>
      </c>
      <c r="B3009" s="24" t="str">
        <v>비교 반영</v>
      </c>
      <c r="C3009" s="24" t="str">
        <v>안양시 만안구</v>
      </c>
      <c r="D3009" s="24" t="str">
        <v>상가</v>
      </c>
      <c r="E3009" s="26">
        <v>103</v>
      </c>
      <c r="F3009" s="26">
        <v>103</v>
      </c>
      <c r="G3009" s="26">
        <v>0</v>
      </c>
      <c r="H3009" s="26">
        <v>0</v>
      </c>
      <c r="I3009" s="26">
        <f>G3009+H3009</f>
        <v>0</v>
      </c>
      <c r="J3009" s="26">
        <f>SUM(F3009:H3009)</f>
        <v>103</v>
      </c>
      <c r="K3009" s="26">
        <f>E3009-J3009</f>
        <v>0</v>
      </c>
      <c r="L3009" s="27">
        <v>14024350000</v>
      </c>
      <c r="M3009" s="45">
        <v>3414.89</v>
      </c>
      <c r="N3009" s="27">
        <v>136158738</v>
      </c>
      <c r="O3009" s="27">
        <v>13576275</v>
      </c>
      <c r="P3009" s="37">
        <f>IF(I3009=0,0,H3009/I3009)</f>
        <v>0</v>
      </c>
    </row>
    <row r="3010">
      <c r="A3010" s="24" t="str">
        <v>2026-01</v>
      </c>
      <c r="B3010" s="24" t="str">
        <v>비교 반영</v>
      </c>
      <c r="C3010" s="24" t="str">
        <v>안양시 만안구</v>
      </c>
      <c r="D3010" s="24" t="str">
        <v>아파트 매매</v>
      </c>
      <c r="E3010" s="26">
        <v>340</v>
      </c>
      <c r="F3010" s="26">
        <v>340</v>
      </c>
      <c r="G3010" s="26">
        <v>0</v>
      </c>
      <c r="H3010" s="26">
        <v>0</v>
      </c>
      <c r="I3010" s="26">
        <f>G3010+H3010</f>
        <v>0</v>
      </c>
      <c r="J3010" s="26">
        <f>SUM(F3010:H3010)</f>
        <v>340</v>
      </c>
      <c r="K3010" s="26">
        <f>E3010-J3010</f>
        <v>0</v>
      </c>
      <c r="L3010" s="27">
        <v>205868400000</v>
      </c>
      <c r="M3010" s="45">
        <v>23683.142</v>
      </c>
      <c r="N3010" s="27">
        <v>605495294</v>
      </c>
      <c r="O3010" s="27">
        <v>28735911</v>
      </c>
      <c r="P3010" s="37">
        <f>IF(I3010=0,0,H3010/I3010)</f>
        <v>0</v>
      </c>
    </row>
    <row r="3011">
      <c r="A3011" s="24" t="str">
        <v>2026-01</v>
      </c>
      <c r="B3011" s="24" t="str">
        <v>비교 반영</v>
      </c>
      <c r="C3011" s="24" t="str">
        <v>안양시 만안구</v>
      </c>
      <c r="D3011" s="24" t="str">
        <v>아파트 전월세</v>
      </c>
      <c r="E3011" s="26">
        <v>252</v>
      </c>
      <c r="F3011" s="26">
        <v>0</v>
      </c>
      <c r="G3011" s="26">
        <v>137</v>
      </c>
      <c r="H3011" s="26">
        <v>115</v>
      </c>
      <c r="I3011" s="26">
        <f>G3011+H3011</f>
        <v>252</v>
      </c>
      <c r="J3011" s="26">
        <f>SUM(F3011:H3011)</f>
        <v>252</v>
      </c>
      <c r="K3011" s="26">
        <f>E3011-J3011</f>
        <v>0</v>
      </c>
      <c r="L3011" s="27">
        <v>61589000000</v>
      </c>
      <c r="M3011" s="45">
        <v>15189.463</v>
      </c>
      <c r="N3011" s="27">
        <v>244400794</v>
      </c>
      <c r="O3011" s="27">
        <v>13404028</v>
      </c>
      <c r="P3011" s="37">
        <f>IF(I3011=0,0,H3011/I3011)</f>
        <v>0.45634920634920634</v>
      </c>
    </row>
    <row r="3012">
      <c r="A3012" s="24" t="str">
        <v>2026-01</v>
      </c>
      <c r="B3012" s="24" t="str">
        <v>비교 반영</v>
      </c>
      <c r="C3012" s="24" t="str">
        <v>안양시 만안구</v>
      </c>
      <c r="D3012" s="24" t="str">
        <v>오피스텔 매매</v>
      </c>
      <c r="E3012" s="26">
        <v>15</v>
      </c>
      <c r="F3012" s="26">
        <v>15</v>
      </c>
      <c r="G3012" s="26">
        <v>0</v>
      </c>
      <c r="H3012" s="26">
        <v>0</v>
      </c>
      <c r="I3012" s="26">
        <f>G3012+H3012</f>
        <v>0</v>
      </c>
      <c r="J3012" s="26">
        <f>SUM(F3012:H3012)</f>
        <v>15</v>
      </c>
      <c r="K3012" s="26">
        <f>E3012-J3012</f>
        <v>0</v>
      </c>
      <c r="L3012" s="27">
        <v>2555000000</v>
      </c>
      <c r="M3012" s="45">
        <v>551.587</v>
      </c>
      <c r="N3012" s="27">
        <v>170333333</v>
      </c>
      <c r="O3012" s="27">
        <v>15312690</v>
      </c>
      <c r="P3012" s="37">
        <f>IF(I3012=0,0,H3012/I3012)</f>
        <v>0</v>
      </c>
    </row>
    <row r="3013">
      <c r="A3013" s="24" t="str">
        <v>2026-01</v>
      </c>
      <c r="B3013" s="24" t="str">
        <v>비교 반영</v>
      </c>
      <c r="C3013" s="24" t="str">
        <v>안양시 만안구</v>
      </c>
      <c r="D3013" s="24" t="str">
        <v>오피스텔 전월세</v>
      </c>
      <c r="E3013" s="26">
        <v>132</v>
      </c>
      <c r="F3013" s="26">
        <v>0</v>
      </c>
      <c r="G3013" s="26">
        <v>35</v>
      </c>
      <c r="H3013" s="26">
        <v>97</v>
      </c>
      <c r="I3013" s="26">
        <f>G3013+H3013</f>
        <v>132</v>
      </c>
      <c r="J3013" s="26">
        <f>SUM(F3013:H3013)</f>
        <v>132</v>
      </c>
      <c r="K3013" s="26">
        <f>E3013-J3013</f>
        <v>0</v>
      </c>
      <c r="L3013" s="27">
        <v>12493750000</v>
      </c>
      <c r="M3013" s="45">
        <v>5550.91</v>
      </c>
      <c r="N3013" s="27">
        <v>94649621</v>
      </c>
      <c r="O3013" s="27">
        <v>7440519</v>
      </c>
      <c r="P3013" s="37">
        <f>IF(I3013=0,0,H3013/I3013)</f>
        <v>0.7348484848484849</v>
      </c>
    </row>
    <row r="3014">
      <c r="A3014" s="24" t="str">
        <v>2026-01</v>
      </c>
      <c r="B3014" s="24" t="str">
        <v>비교 반영</v>
      </c>
      <c r="C3014" s="24" t="str">
        <v>안양시 만안구</v>
      </c>
      <c r="D3014" s="24" t="str">
        <v>토지</v>
      </c>
      <c r="E3014" s="26">
        <v>6</v>
      </c>
      <c r="F3014" s="26">
        <v>6</v>
      </c>
      <c r="G3014" s="26">
        <v>0</v>
      </c>
      <c r="H3014" s="26">
        <v>0</v>
      </c>
      <c r="I3014" s="26">
        <f>G3014+H3014</f>
        <v>0</v>
      </c>
      <c r="J3014" s="26">
        <f>SUM(F3014:H3014)</f>
        <v>6</v>
      </c>
      <c r="K3014" s="26">
        <f>E3014-J3014</f>
        <v>0</v>
      </c>
      <c r="L3014" s="27">
        <v>4867610000</v>
      </c>
      <c r="M3014" s="45">
        <v>1288.81</v>
      </c>
      <c r="N3014" s="27">
        <v>811268333</v>
      </c>
      <c r="O3014" s="27">
        <v>12485372</v>
      </c>
      <c r="P3014" s="37">
        <f>IF(I3014=0,0,H3014/I3014)</f>
        <v>0</v>
      </c>
    </row>
    <row r="3015">
      <c r="A3015" s="24" t="str">
        <v>2026-01</v>
      </c>
      <c r="B3015" s="24" t="str">
        <v>비교 반영</v>
      </c>
      <c r="C3015" s="24" t="str">
        <v>양주시</v>
      </c>
      <c r="D3015" s="24" t="str">
        <v>공장창고</v>
      </c>
      <c r="E3015" s="26">
        <v>12</v>
      </c>
      <c r="F3015" s="26">
        <v>12</v>
      </c>
      <c r="G3015" s="26">
        <v>0</v>
      </c>
      <c r="H3015" s="26">
        <v>0</v>
      </c>
      <c r="I3015" s="26">
        <f>G3015+H3015</f>
        <v>0</v>
      </c>
      <c r="J3015" s="26">
        <f>SUM(F3015:H3015)</f>
        <v>12</v>
      </c>
      <c r="K3015" s="26">
        <f>E3015-J3015</f>
        <v>0</v>
      </c>
      <c r="L3015" s="27">
        <v>14180130000</v>
      </c>
      <c r="M3015" s="45">
        <v>12675.09</v>
      </c>
      <c r="N3015" s="27">
        <v>1181677500</v>
      </c>
      <c r="O3015" s="27">
        <v>3698314</v>
      </c>
      <c r="P3015" s="37">
        <f>IF(I3015=0,0,H3015/I3015)</f>
        <v>0</v>
      </c>
    </row>
    <row r="3016">
      <c r="A3016" s="24" t="str">
        <v>2026-01</v>
      </c>
      <c r="B3016" s="24" t="str">
        <v>비교 반영</v>
      </c>
      <c r="C3016" s="24" t="str">
        <v>양주시</v>
      </c>
      <c r="D3016" s="24" t="str">
        <v>다가구 매매</v>
      </c>
      <c r="E3016" s="26">
        <v>3</v>
      </c>
      <c r="F3016" s="26">
        <v>3</v>
      </c>
      <c r="G3016" s="26">
        <v>0</v>
      </c>
      <c r="H3016" s="26">
        <v>0</v>
      </c>
      <c r="I3016" s="26">
        <f>G3016+H3016</f>
        <v>0</v>
      </c>
      <c r="J3016" s="26">
        <f>SUM(F3016:H3016)</f>
        <v>3</v>
      </c>
      <c r="K3016" s="26">
        <f>E3016-J3016</f>
        <v>0</v>
      </c>
      <c r="L3016" s="27">
        <v>673000000</v>
      </c>
      <c r="M3016" s="45">
        <v>676.4</v>
      </c>
      <c r="N3016" s="27">
        <v>224333333</v>
      </c>
      <c r="O3016" s="27">
        <v>3289168</v>
      </c>
      <c r="P3016" s="37">
        <f>IF(I3016=0,0,H3016/I3016)</f>
        <v>0</v>
      </c>
    </row>
    <row r="3017">
      <c r="A3017" s="24" t="str">
        <v>2026-01</v>
      </c>
      <c r="B3017" s="24" t="str">
        <v>비교 반영</v>
      </c>
      <c r="C3017" s="24" t="str">
        <v>양주시</v>
      </c>
      <c r="D3017" s="24" t="str">
        <v>다가구 전월세</v>
      </c>
      <c r="E3017" s="26">
        <v>113</v>
      </c>
      <c r="F3017" s="26">
        <v>0</v>
      </c>
      <c r="G3017" s="26">
        <v>18</v>
      </c>
      <c r="H3017" s="26">
        <v>95</v>
      </c>
      <c r="I3017" s="26">
        <f>G3017+H3017</f>
        <v>113</v>
      </c>
      <c r="J3017" s="26">
        <f>SUM(F3017:H3017)</f>
        <v>113</v>
      </c>
      <c r="K3017" s="26">
        <f>E3017-J3017</f>
        <v>0</v>
      </c>
      <c r="L3017" s="27">
        <v>2887000000</v>
      </c>
      <c r="M3017" s="45">
        <v>6194.865</v>
      </c>
      <c r="N3017" s="27">
        <v>25548673</v>
      </c>
      <c r="O3017" s="27">
        <v>1540599</v>
      </c>
      <c r="P3017" s="37">
        <f>IF(I3017=0,0,H3017/I3017)</f>
        <v>0.8407079646017699</v>
      </c>
    </row>
    <row r="3018">
      <c r="A3018" s="24" t="str">
        <v>2026-01</v>
      </c>
      <c r="B3018" s="24" t="str">
        <v>비교 반영</v>
      </c>
      <c r="C3018" s="24" t="str">
        <v>양주시</v>
      </c>
      <c r="D3018" s="24" t="str">
        <v>다세대 매매</v>
      </c>
      <c r="E3018" s="26">
        <v>49</v>
      </c>
      <c r="F3018" s="26">
        <v>49</v>
      </c>
      <c r="G3018" s="26">
        <v>0</v>
      </c>
      <c r="H3018" s="26">
        <v>0</v>
      </c>
      <c r="I3018" s="26">
        <f>G3018+H3018</f>
        <v>0</v>
      </c>
      <c r="J3018" s="26">
        <f>SUM(F3018:H3018)</f>
        <v>49</v>
      </c>
      <c r="K3018" s="26">
        <f>E3018-J3018</f>
        <v>0</v>
      </c>
      <c r="L3018" s="27">
        <v>17459360000</v>
      </c>
      <c r="M3018" s="45">
        <v>3359.16</v>
      </c>
      <c r="N3018" s="27">
        <v>356313469</v>
      </c>
      <c r="O3018" s="27">
        <v>17181941</v>
      </c>
      <c r="P3018" s="37">
        <f>IF(I3018=0,0,H3018/I3018)</f>
        <v>0</v>
      </c>
    </row>
    <row r="3019">
      <c r="A3019" s="24" t="str">
        <v>2026-01</v>
      </c>
      <c r="B3019" s="24" t="str">
        <v>비교 반영</v>
      </c>
      <c r="C3019" s="24" t="str">
        <v>양주시</v>
      </c>
      <c r="D3019" s="24" t="str">
        <v>다세대 전월세</v>
      </c>
      <c r="E3019" s="26">
        <v>56</v>
      </c>
      <c r="F3019" s="26">
        <v>0</v>
      </c>
      <c r="G3019" s="26">
        <v>15</v>
      </c>
      <c r="H3019" s="26">
        <v>41</v>
      </c>
      <c r="I3019" s="26">
        <f>G3019+H3019</f>
        <v>56</v>
      </c>
      <c r="J3019" s="26">
        <f>SUM(F3019:H3019)</f>
        <v>56</v>
      </c>
      <c r="K3019" s="26">
        <f>E3019-J3019</f>
        <v>0</v>
      </c>
      <c r="L3019" s="27">
        <v>2426790000</v>
      </c>
      <c r="M3019" s="45">
        <v>3355.245</v>
      </c>
      <c r="N3019" s="27">
        <v>43335536</v>
      </c>
      <c r="O3019" s="27">
        <v>2391016</v>
      </c>
      <c r="P3019" s="37">
        <f>IF(I3019=0,0,H3019/I3019)</f>
        <v>0.7321428571428571</v>
      </c>
    </row>
    <row r="3020">
      <c r="A3020" s="24" t="str">
        <v>2026-01</v>
      </c>
      <c r="B3020" s="24" t="str">
        <v>비교 반영</v>
      </c>
      <c r="C3020" s="24" t="str">
        <v>양주시</v>
      </c>
      <c r="D3020" s="24" t="str">
        <v>분양권</v>
      </c>
      <c r="E3020" s="26">
        <v>13</v>
      </c>
      <c r="F3020" s="26">
        <v>13</v>
      </c>
      <c r="G3020" s="26">
        <v>0</v>
      </c>
      <c r="H3020" s="26">
        <v>0</v>
      </c>
      <c r="I3020" s="26">
        <f>G3020+H3020</f>
        <v>0</v>
      </c>
      <c r="J3020" s="26">
        <f>SUM(F3020:H3020)</f>
        <v>13</v>
      </c>
      <c r="K3020" s="26">
        <f>E3020-J3020</f>
        <v>0</v>
      </c>
      <c r="L3020" s="27">
        <v>6264150000</v>
      </c>
      <c r="M3020" s="45">
        <v>991.105</v>
      </c>
      <c r="N3020" s="27">
        <v>481857692</v>
      </c>
      <c r="O3020" s="27">
        <v>20893783</v>
      </c>
      <c r="P3020" s="37">
        <f>IF(I3020=0,0,H3020/I3020)</f>
        <v>0</v>
      </c>
    </row>
    <row r="3021">
      <c r="A3021" s="24" t="str">
        <v>2026-01</v>
      </c>
      <c r="B3021" s="24" t="str">
        <v>비교 반영</v>
      </c>
      <c r="C3021" s="24" t="str">
        <v>양주시</v>
      </c>
      <c r="D3021" s="24" t="str">
        <v>상가</v>
      </c>
      <c r="E3021" s="26">
        <v>53</v>
      </c>
      <c r="F3021" s="26">
        <v>53</v>
      </c>
      <c r="G3021" s="26">
        <v>0</v>
      </c>
      <c r="H3021" s="26">
        <v>0</v>
      </c>
      <c r="I3021" s="26">
        <f>G3021+H3021</f>
        <v>0</v>
      </c>
      <c r="J3021" s="26">
        <f>SUM(F3021:H3021)</f>
        <v>53</v>
      </c>
      <c r="K3021" s="26">
        <f>E3021-J3021</f>
        <v>0</v>
      </c>
      <c r="L3021" s="27">
        <v>41552250000</v>
      </c>
      <c r="M3021" s="45">
        <v>12630.6</v>
      </c>
      <c r="N3021" s="27">
        <v>784004717</v>
      </c>
      <c r="O3021" s="27">
        <v>10875398</v>
      </c>
      <c r="P3021" s="37">
        <f>IF(I3021=0,0,H3021/I3021)</f>
        <v>0</v>
      </c>
    </row>
    <row r="3022">
      <c r="A3022" s="24" t="str">
        <v>2026-01</v>
      </c>
      <c r="B3022" s="24" t="str">
        <v>비교 반영</v>
      </c>
      <c r="C3022" s="24" t="str">
        <v>양주시</v>
      </c>
      <c r="D3022" s="24" t="str">
        <v>아파트 매매</v>
      </c>
      <c r="E3022" s="26">
        <v>252</v>
      </c>
      <c r="F3022" s="26">
        <v>252</v>
      </c>
      <c r="G3022" s="26">
        <v>0</v>
      </c>
      <c r="H3022" s="26">
        <v>0</v>
      </c>
      <c r="I3022" s="26">
        <f>G3022+H3022</f>
        <v>0</v>
      </c>
      <c r="J3022" s="26">
        <f>SUM(F3022:H3022)</f>
        <v>252</v>
      </c>
      <c r="K3022" s="26">
        <f>E3022-J3022</f>
        <v>0</v>
      </c>
      <c r="L3022" s="27">
        <v>78396560000</v>
      </c>
      <c r="M3022" s="45">
        <v>18803.073</v>
      </c>
      <c r="N3022" s="27">
        <v>311097460</v>
      </c>
      <c r="O3022" s="27">
        <v>13782969</v>
      </c>
      <c r="P3022" s="37">
        <f>IF(I3022=0,0,H3022/I3022)</f>
        <v>0</v>
      </c>
    </row>
    <row r="3023">
      <c r="A3023" s="24" t="str">
        <v>2026-01</v>
      </c>
      <c r="B3023" s="24" t="str">
        <v>비교 반영</v>
      </c>
      <c r="C3023" s="24" t="str">
        <v>양주시</v>
      </c>
      <c r="D3023" s="24" t="str">
        <v>아파트 전월세</v>
      </c>
      <c r="E3023" s="26">
        <v>795</v>
      </c>
      <c r="F3023" s="26">
        <v>0</v>
      </c>
      <c r="G3023" s="26">
        <v>255</v>
      </c>
      <c r="H3023" s="26">
        <v>540</v>
      </c>
      <c r="I3023" s="26">
        <f>G3023+H3023</f>
        <v>795</v>
      </c>
      <c r="J3023" s="26">
        <f>SUM(F3023:H3023)</f>
        <v>795</v>
      </c>
      <c r="K3023" s="26">
        <f>E3023-J3023</f>
        <v>0</v>
      </c>
      <c r="L3023" s="27">
        <v>100497840000</v>
      </c>
      <c r="M3023" s="45">
        <v>59028.702</v>
      </c>
      <c r="N3023" s="27">
        <v>126412377</v>
      </c>
      <c r="O3023" s="27">
        <v>5628182</v>
      </c>
      <c r="P3023" s="37">
        <f>IF(I3023=0,0,H3023/I3023)</f>
        <v>0.6792452830188679</v>
      </c>
    </row>
    <row r="3024">
      <c r="A3024" s="24" t="str">
        <v>2026-01</v>
      </c>
      <c r="B3024" s="24" t="str">
        <v>비교 반영</v>
      </c>
      <c r="C3024" s="24" t="str">
        <v>양주시</v>
      </c>
      <c r="D3024" s="24" t="str">
        <v>오피스텔 전월세</v>
      </c>
      <c r="E3024" s="26">
        <v>19</v>
      </c>
      <c r="F3024" s="26">
        <v>0</v>
      </c>
      <c r="G3024" s="26">
        <v>8</v>
      </c>
      <c r="H3024" s="26">
        <v>11</v>
      </c>
      <c r="I3024" s="26">
        <f>G3024+H3024</f>
        <v>19</v>
      </c>
      <c r="J3024" s="26">
        <f>SUM(F3024:H3024)</f>
        <v>19</v>
      </c>
      <c r="K3024" s="26">
        <f>E3024-J3024</f>
        <v>0</v>
      </c>
      <c r="L3024" s="27">
        <v>1191920000</v>
      </c>
      <c r="M3024" s="45">
        <v>657.87</v>
      </c>
      <c r="N3024" s="27">
        <v>62732632</v>
      </c>
      <c r="O3024" s="27">
        <v>5989377</v>
      </c>
      <c r="P3024" s="37">
        <f>IF(I3024=0,0,H3024/I3024)</f>
        <v>0.5789473684210527</v>
      </c>
    </row>
    <row r="3025">
      <c r="A3025" s="24" t="str">
        <v>2026-01</v>
      </c>
      <c r="B3025" s="24" t="str">
        <v>비교 반영</v>
      </c>
      <c r="C3025" s="24" t="str">
        <v>양주시</v>
      </c>
      <c r="D3025" s="24" t="str">
        <v>토지</v>
      </c>
      <c r="E3025" s="26">
        <v>148</v>
      </c>
      <c r="F3025" s="26">
        <v>148</v>
      </c>
      <c r="G3025" s="26">
        <v>0</v>
      </c>
      <c r="H3025" s="26">
        <v>0</v>
      </c>
      <c r="I3025" s="26">
        <f>G3025+H3025</f>
        <v>0</v>
      </c>
      <c r="J3025" s="26">
        <f>SUM(F3025:H3025)</f>
        <v>148</v>
      </c>
      <c r="K3025" s="26">
        <f>E3025-J3025</f>
        <v>0</v>
      </c>
      <c r="L3025" s="27">
        <v>44647170000</v>
      </c>
      <c r="M3025" s="45">
        <v>586418.93</v>
      </c>
      <c r="N3025" s="27">
        <v>301670068</v>
      </c>
      <c r="O3025" s="27">
        <v>251687</v>
      </c>
      <c r="P3025" s="37">
        <f>IF(I3025=0,0,H3025/I3025)</f>
        <v>0</v>
      </c>
    </row>
    <row r="3026">
      <c r="A3026" s="24" t="str">
        <v>2026-01</v>
      </c>
      <c r="B3026" s="24" t="str">
        <v>비교 반영</v>
      </c>
      <c r="C3026" s="24" t="str">
        <v>양평군</v>
      </c>
      <c r="D3026" s="24" t="str">
        <v>공장창고</v>
      </c>
      <c r="E3026" s="26">
        <v>6</v>
      </c>
      <c r="F3026" s="26">
        <v>6</v>
      </c>
      <c r="G3026" s="26">
        <v>0</v>
      </c>
      <c r="H3026" s="26">
        <v>0</v>
      </c>
      <c r="I3026" s="26">
        <f>G3026+H3026</f>
        <v>0</v>
      </c>
      <c r="J3026" s="26">
        <f>SUM(F3026:H3026)</f>
        <v>6</v>
      </c>
      <c r="K3026" s="26">
        <f>E3026-J3026</f>
        <v>0</v>
      </c>
      <c r="L3026" s="27">
        <v>1064500000</v>
      </c>
      <c r="M3026" s="45">
        <v>903.63</v>
      </c>
      <c r="N3026" s="27">
        <v>177416667</v>
      </c>
      <c r="O3026" s="27">
        <v>3894302</v>
      </c>
      <c r="P3026" s="37">
        <f>IF(I3026=0,0,H3026/I3026)</f>
        <v>0</v>
      </c>
    </row>
    <row r="3027">
      <c r="A3027" s="24" t="str">
        <v>2026-01</v>
      </c>
      <c r="B3027" s="24" t="str">
        <v>비교 반영</v>
      </c>
      <c r="C3027" s="24" t="str">
        <v>양평군</v>
      </c>
      <c r="D3027" s="24" t="str">
        <v>다가구 매매</v>
      </c>
      <c r="E3027" s="26">
        <v>32</v>
      </c>
      <c r="F3027" s="26">
        <v>32</v>
      </c>
      <c r="G3027" s="26">
        <v>0</v>
      </c>
      <c r="H3027" s="26">
        <v>0</v>
      </c>
      <c r="I3027" s="26">
        <f>G3027+H3027</f>
        <v>0</v>
      </c>
      <c r="J3027" s="26">
        <f>SUM(F3027:H3027)</f>
        <v>32</v>
      </c>
      <c r="K3027" s="26">
        <f>E3027-J3027</f>
        <v>0</v>
      </c>
      <c r="L3027" s="27">
        <v>9886170000</v>
      </c>
      <c r="M3027" s="45">
        <v>3741.13</v>
      </c>
      <c r="N3027" s="27">
        <v>308942813</v>
      </c>
      <c r="O3027" s="27">
        <v>8735744</v>
      </c>
      <c r="P3027" s="37">
        <f>IF(I3027=0,0,H3027/I3027)</f>
        <v>0</v>
      </c>
    </row>
    <row r="3028">
      <c r="A3028" s="24" t="str">
        <v>2026-01</v>
      </c>
      <c r="B3028" s="24" t="str">
        <v>비교 반영</v>
      </c>
      <c r="C3028" s="24" t="str">
        <v>양평군</v>
      </c>
      <c r="D3028" s="24" t="str">
        <v>다가구 전월세</v>
      </c>
      <c r="E3028" s="26">
        <v>111</v>
      </c>
      <c r="F3028" s="26">
        <v>0</v>
      </c>
      <c r="G3028" s="26">
        <v>37</v>
      </c>
      <c r="H3028" s="26">
        <v>74</v>
      </c>
      <c r="I3028" s="26">
        <f>G3028+H3028</f>
        <v>111</v>
      </c>
      <c r="J3028" s="26">
        <f>SUM(F3028:H3028)</f>
        <v>111</v>
      </c>
      <c r="K3028" s="26">
        <f>E3028-J3028</f>
        <v>0</v>
      </c>
      <c r="L3028" s="27">
        <v>7768000000</v>
      </c>
      <c r="M3028" s="45">
        <v>8691.164</v>
      </c>
      <c r="N3028" s="27">
        <v>69981982</v>
      </c>
      <c r="O3028" s="27">
        <v>2954649</v>
      </c>
      <c r="P3028" s="37">
        <f>IF(I3028=0,0,H3028/I3028)</f>
        <v>0.6666666666666666</v>
      </c>
    </row>
    <row r="3029">
      <c r="A3029" s="24" t="str">
        <v>2026-01</v>
      </c>
      <c r="B3029" s="24" t="str">
        <v>비교 반영</v>
      </c>
      <c r="C3029" s="24" t="str">
        <v>양평군</v>
      </c>
      <c r="D3029" s="24" t="str">
        <v>다세대 매매</v>
      </c>
      <c r="E3029" s="26">
        <v>15</v>
      </c>
      <c r="F3029" s="26">
        <v>15</v>
      </c>
      <c r="G3029" s="26">
        <v>0</v>
      </c>
      <c r="H3029" s="26">
        <v>0</v>
      </c>
      <c r="I3029" s="26">
        <f>G3029+H3029</f>
        <v>0</v>
      </c>
      <c r="J3029" s="26">
        <f>SUM(F3029:H3029)</f>
        <v>15</v>
      </c>
      <c r="K3029" s="26">
        <f>E3029-J3029</f>
        <v>0</v>
      </c>
      <c r="L3029" s="27">
        <v>2280010000</v>
      </c>
      <c r="M3029" s="45">
        <v>1036.64</v>
      </c>
      <c r="N3029" s="27">
        <v>152000667</v>
      </c>
      <c r="O3029" s="27">
        <v>7270820</v>
      </c>
      <c r="P3029" s="37">
        <f>IF(I3029=0,0,H3029/I3029)</f>
        <v>0</v>
      </c>
    </row>
    <row r="3030">
      <c r="A3030" s="24" t="str">
        <v>2026-01</v>
      </c>
      <c r="B3030" s="24" t="str">
        <v>비교 반영</v>
      </c>
      <c r="C3030" s="24" t="str">
        <v>양평군</v>
      </c>
      <c r="D3030" s="24" t="str">
        <v>다세대 전월세</v>
      </c>
      <c r="E3030" s="26">
        <v>43</v>
      </c>
      <c r="F3030" s="26">
        <v>0</v>
      </c>
      <c r="G3030" s="26">
        <v>16</v>
      </c>
      <c r="H3030" s="26">
        <v>27</v>
      </c>
      <c r="I3030" s="26">
        <f>G3030+H3030</f>
        <v>43</v>
      </c>
      <c r="J3030" s="26">
        <f>SUM(F3030:H3030)</f>
        <v>43</v>
      </c>
      <c r="K3030" s="26">
        <f>E3030-J3030</f>
        <v>0</v>
      </c>
      <c r="L3030" s="27">
        <v>3170000000</v>
      </c>
      <c r="M3030" s="45">
        <v>2593.485</v>
      </c>
      <c r="N3030" s="27">
        <v>73720930</v>
      </c>
      <c r="O3030" s="27">
        <v>4040640</v>
      </c>
      <c r="P3030" s="37">
        <f>IF(I3030=0,0,H3030/I3030)</f>
        <v>0.627906976744186</v>
      </c>
    </row>
    <row r="3031">
      <c r="A3031" s="24" t="str">
        <v>2026-01</v>
      </c>
      <c r="B3031" s="24" t="str">
        <v>비교 반영</v>
      </c>
      <c r="C3031" s="24" t="str">
        <v>양평군</v>
      </c>
      <c r="D3031" s="24" t="str">
        <v>분양권</v>
      </c>
      <c r="E3031" s="26">
        <v>1</v>
      </c>
      <c r="F3031" s="26">
        <v>1</v>
      </c>
      <c r="G3031" s="26">
        <v>0</v>
      </c>
      <c r="H3031" s="26">
        <v>0</v>
      </c>
      <c r="I3031" s="26">
        <f>G3031+H3031</f>
        <v>0</v>
      </c>
      <c r="J3031" s="26">
        <f>SUM(F3031:H3031)</f>
        <v>1</v>
      </c>
      <c r="K3031" s="26">
        <f>E3031-J3031</f>
        <v>0</v>
      </c>
      <c r="L3031" s="27">
        <v>506300000</v>
      </c>
      <c r="M3031" s="45">
        <v>74.947</v>
      </c>
      <c r="N3031" s="27">
        <v>506300000</v>
      </c>
      <c r="O3031" s="27">
        <v>22332034</v>
      </c>
      <c r="P3031" s="37">
        <f>IF(I3031=0,0,H3031/I3031)</f>
        <v>0</v>
      </c>
    </row>
    <row r="3032">
      <c r="A3032" s="24" t="str">
        <v>2026-01</v>
      </c>
      <c r="B3032" s="24" t="str">
        <v>비교 반영</v>
      </c>
      <c r="C3032" s="24" t="str">
        <v>양평군</v>
      </c>
      <c r="D3032" s="24" t="str">
        <v>상가</v>
      </c>
      <c r="E3032" s="26">
        <v>30</v>
      </c>
      <c r="F3032" s="26">
        <v>30</v>
      </c>
      <c r="G3032" s="26">
        <v>0</v>
      </c>
      <c r="H3032" s="26">
        <v>0</v>
      </c>
      <c r="I3032" s="26">
        <f>G3032+H3032</f>
        <v>0</v>
      </c>
      <c r="J3032" s="26">
        <f>SUM(F3032:H3032)</f>
        <v>30</v>
      </c>
      <c r="K3032" s="26">
        <f>E3032-J3032</f>
        <v>0</v>
      </c>
      <c r="L3032" s="27">
        <v>7678540000</v>
      </c>
      <c r="M3032" s="45">
        <v>4798.3</v>
      </c>
      <c r="N3032" s="27">
        <v>255951333</v>
      </c>
      <c r="O3032" s="27">
        <v>5290124</v>
      </c>
      <c r="P3032" s="37">
        <f>IF(I3032=0,0,H3032/I3032)</f>
        <v>0</v>
      </c>
    </row>
    <row r="3033">
      <c r="A3033" s="24" t="str">
        <v>2026-01</v>
      </c>
      <c r="B3033" s="24" t="str">
        <v>비교 반영</v>
      </c>
      <c r="C3033" s="24" t="str">
        <v>양평군</v>
      </c>
      <c r="D3033" s="24" t="str">
        <v>아파트 매매</v>
      </c>
      <c r="E3033" s="26">
        <v>52</v>
      </c>
      <c r="F3033" s="26">
        <v>52</v>
      </c>
      <c r="G3033" s="26">
        <v>0</v>
      </c>
      <c r="H3033" s="26">
        <v>0</v>
      </c>
      <c r="I3033" s="26">
        <f>G3033+H3033</f>
        <v>0</v>
      </c>
      <c r="J3033" s="26">
        <f>SUM(F3033:H3033)</f>
        <v>52</v>
      </c>
      <c r="K3033" s="26">
        <f>E3033-J3033</f>
        <v>0</v>
      </c>
      <c r="L3033" s="27">
        <v>20701570000</v>
      </c>
      <c r="M3033" s="45">
        <v>4103.279</v>
      </c>
      <c r="N3033" s="27">
        <v>398107115</v>
      </c>
      <c r="O3033" s="27">
        <v>16678111</v>
      </c>
      <c r="P3033" s="37">
        <f>IF(I3033=0,0,H3033/I3033)</f>
        <v>0</v>
      </c>
    </row>
    <row r="3034">
      <c r="A3034" s="24" t="str">
        <v>2026-01</v>
      </c>
      <c r="B3034" s="24" t="str">
        <v>비교 반영</v>
      </c>
      <c r="C3034" s="24" t="str">
        <v>양평군</v>
      </c>
      <c r="D3034" s="24" t="str">
        <v>아파트 전월세</v>
      </c>
      <c r="E3034" s="26">
        <v>102</v>
      </c>
      <c r="F3034" s="26">
        <v>0</v>
      </c>
      <c r="G3034" s="26">
        <v>64</v>
      </c>
      <c r="H3034" s="26">
        <v>38</v>
      </c>
      <c r="I3034" s="26">
        <f>G3034+H3034</f>
        <v>102</v>
      </c>
      <c r="J3034" s="26">
        <f>SUM(F3034:H3034)</f>
        <v>102</v>
      </c>
      <c r="K3034" s="26">
        <f>E3034-J3034</f>
        <v>0</v>
      </c>
      <c r="L3034" s="27">
        <v>18912450000</v>
      </c>
      <c r="M3034" s="45">
        <v>7993.153</v>
      </c>
      <c r="N3034" s="27">
        <v>185416176</v>
      </c>
      <c r="O3034" s="27">
        <v>7821757</v>
      </c>
      <c r="P3034" s="37">
        <f>IF(I3034=0,0,H3034/I3034)</f>
        <v>0.37254901960784315</v>
      </c>
    </row>
    <row r="3035">
      <c r="A3035" s="24" t="str">
        <v>2026-01</v>
      </c>
      <c r="B3035" s="24" t="str">
        <v>비교 반영</v>
      </c>
      <c r="C3035" s="24" t="str">
        <v>양평군</v>
      </c>
      <c r="D3035" s="24" t="str">
        <v>오피스텔 전월세</v>
      </c>
      <c r="E3035" s="26">
        <v>7</v>
      </c>
      <c r="F3035" s="26">
        <v>0</v>
      </c>
      <c r="G3035" s="26">
        <v>2</v>
      </c>
      <c r="H3035" s="26">
        <v>5</v>
      </c>
      <c r="I3035" s="26">
        <f>G3035+H3035</f>
        <v>7</v>
      </c>
      <c r="J3035" s="26">
        <f>SUM(F3035:H3035)</f>
        <v>7</v>
      </c>
      <c r="K3035" s="26">
        <f>E3035-J3035</f>
        <v>0</v>
      </c>
      <c r="L3035" s="27">
        <v>266180000</v>
      </c>
      <c r="M3035" s="45">
        <v>348.88</v>
      </c>
      <c r="N3035" s="27">
        <v>38025714</v>
      </c>
      <c r="O3035" s="27">
        <v>2522168</v>
      </c>
      <c r="P3035" s="37">
        <f>IF(I3035=0,0,H3035/I3035)</f>
        <v>0.7142857142857143</v>
      </c>
    </row>
    <row r="3036">
      <c r="A3036" s="24" t="str">
        <v>2026-01</v>
      </c>
      <c r="B3036" s="24" t="str">
        <v>비교 반영</v>
      </c>
      <c r="C3036" s="24" t="str">
        <v>양평군</v>
      </c>
      <c r="D3036" s="24" t="str">
        <v>토지</v>
      </c>
      <c r="E3036" s="26">
        <v>383</v>
      </c>
      <c r="F3036" s="26">
        <v>383</v>
      </c>
      <c r="G3036" s="26">
        <v>0</v>
      </c>
      <c r="H3036" s="26">
        <v>0</v>
      </c>
      <c r="I3036" s="26">
        <f>G3036+H3036</f>
        <v>0</v>
      </c>
      <c r="J3036" s="26">
        <f>SUM(F3036:H3036)</f>
        <v>383</v>
      </c>
      <c r="K3036" s="26">
        <f>E3036-J3036</f>
        <v>0</v>
      </c>
      <c r="L3036" s="27">
        <v>17749940000</v>
      </c>
      <c r="M3036" s="45">
        <v>184009.05</v>
      </c>
      <c r="N3036" s="27">
        <v>46344491</v>
      </c>
      <c r="O3036" s="27">
        <v>318884</v>
      </c>
      <c r="P3036" s="37">
        <f>IF(I3036=0,0,H3036/I3036)</f>
        <v>0</v>
      </c>
    </row>
    <row r="3037">
      <c r="A3037" s="24" t="str">
        <v>2026-01</v>
      </c>
      <c r="B3037" s="24" t="str">
        <v>비교 반영</v>
      </c>
      <c r="C3037" s="24" t="str">
        <v>여주시</v>
      </c>
      <c r="D3037" s="24" t="str">
        <v>공장창고</v>
      </c>
      <c r="E3037" s="26">
        <v>3</v>
      </c>
      <c r="F3037" s="26">
        <v>3</v>
      </c>
      <c r="G3037" s="26">
        <v>0</v>
      </c>
      <c r="H3037" s="26">
        <v>0</v>
      </c>
      <c r="I3037" s="26">
        <f>G3037+H3037</f>
        <v>0</v>
      </c>
      <c r="J3037" s="26">
        <f>SUM(F3037:H3037)</f>
        <v>3</v>
      </c>
      <c r="K3037" s="26">
        <f>E3037-J3037</f>
        <v>0</v>
      </c>
      <c r="L3037" s="27">
        <v>12391900000</v>
      </c>
      <c r="M3037" s="45">
        <v>7107.48</v>
      </c>
      <c r="N3037" s="27">
        <v>4130633333</v>
      </c>
      <c r="O3037" s="27">
        <v>5763640</v>
      </c>
      <c r="P3037" s="37">
        <f>IF(I3037=0,0,H3037/I3037)</f>
        <v>0</v>
      </c>
    </row>
    <row r="3038">
      <c r="A3038" s="24" t="str">
        <v>2026-01</v>
      </c>
      <c r="B3038" s="24" t="str">
        <v>비교 반영</v>
      </c>
      <c r="C3038" s="24" t="str">
        <v>여주시</v>
      </c>
      <c r="D3038" s="24" t="str">
        <v>다가구 매매</v>
      </c>
      <c r="E3038" s="26">
        <v>21</v>
      </c>
      <c r="F3038" s="26">
        <v>21</v>
      </c>
      <c r="G3038" s="26">
        <v>0</v>
      </c>
      <c r="H3038" s="26">
        <v>0</v>
      </c>
      <c r="I3038" s="26">
        <f>G3038+H3038</f>
        <v>0</v>
      </c>
      <c r="J3038" s="26">
        <f>SUM(F3038:H3038)</f>
        <v>21</v>
      </c>
      <c r="K3038" s="26">
        <f>E3038-J3038</f>
        <v>0</v>
      </c>
      <c r="L3038" s="27">
        <v>4513480000</v>
      </c>
      <c r="M3038" s="45">
        <v>2204.405</v>
      </c>
      <c r="N3038" s="27">
        <v>214927619</v>
      </c>
      <c r="O3038" s="27">
        <v>6768536</v>
      </c>
      <c r="P3038" s="37">
        <f>IF(I3038=0,0,H3038/I3038)</f>
        <v>0</v>
      </c>
    </row>
    <row r="3039">
      <c r="A3039" s="24" t="str">
        <v>2026-01</v>
      </c>
      <c r="B3039" s="24" t="str">
        <v>비교 반영</v>
      </c>
      <c r="C3039" s="24" t="str">
        <v>여주시</v>
      </c>
      <c r="D3039" s="24" t="str">
        <v>다가구 전월세</v>
      </c>
      <c r="E3039" s="26">
        <v>152</v>
      </c>
      <c r="F3039" s="26">
        <v>0</v>
      </c>
      <c r="G3039" s="26">
        <v>13</v>
      </c>
      <c r="H3039" s="26">
        <v>139</v>
      </c>
      <c r="I3039" s="26">
        <f>G3039+H3039</f>
        <v>152</v>
      </c>
      <c r="J3039" s="26">
        <f>SUM(F3039:H3039)</f>
        <v>152</v>
      </c>
      <c r="K3039" s="26">
        <f>E3039-J3039</f>
        <v>0</v>
      </c>
      <c r="L3039" s="27">
        <v>2650000000</v>
      </c>
      <c r="M3039" s="45">
        <v>6480.007</v>
      </c>
      <c r="N3039" s="27">
        <v>17434211</v>
      </c>
      <c r="O3039" s="27">
        <v>1351901</v>
      </c>
      <c r="P3039" s="37">
        <f>IF(I3039=0,0,H3039/I3039)</f>
        <v>0.9144736842105263</v>
      </c>
    </row>
    <row r="3040">
      <c r="A3040" s="24" t="str">
        <v>2026-01</v>
      </c>
      <c r="B3040" s="24" t="str">
        <v>비교 반영</v>
      </c>
      <c r="C3040" s="24" t="str">
        <v>여주시</v>
      </c>
      <c r="D3040" s="24" t="str">
        <v>다세대 매매</v>
      </c>
      <c r="E3040" s="26">
        <v>14</v>
      </c>
      <c r="F3040" s="26">
        <v>14</v>
      </c>
      <c r="G3040" s="26">
        <v>0</v>
      </c>
      <c r="H3040" s="26">
        <v>0</v>
      </c>
      <c r="I3040" s="26">
        <f>G3040+H3040</f>
        <v>0</v>
      </c>
      <c r="J3040" s="26">
        <f>SUM(F3040:H3040)</f>
        <v>14</v>
      </c>
      <c r="K3040" s="26">
        <f>E3040-J3040</f>
        <v>0</v>
      </c>
      <c r="L3040" s="27">
        <v>1667000000</v>
      </c>
      <c r="M3040" s="45">
        <v>854.017</v>
      </c>
      <c r="N3040" s="27">
        <v>119071429</v>
      </c>
      <c r="O3040" s="27">
        <v>6452733</v>
      </c>
      <c r="P3040" s="37">
        <f>IF(I3040=0,0,H3040/I3040)</f>
        <v>0</v>
      </c>
    </row>
    <row r="3041">
      <c r="A3041" s="24" t="str">
        <v>2026-01</v>
      </c>
      <c r="B3041" s="24" t="str">
        <v>비교 반영</v>
      </c>
      <c r="C3041" s="24" t="str">
        <v>여주시</v>
      </c>
      <c r="D3041" s="24" t="str">
        <v>다세대 전월세</v>
      </c>
      <c r="E3041" s="26">
        <v>39</v>
      </c>
      <c r="F3041" s="26">
        <v>0</v>
      </c>
      <c r="G3041" s="26">
        <v>13</v>
      </c>
      <c r="H3041" s="26">
        <v>26</v>
      </c>
      <c r="I3041" s="26">
        <f>G3041+H3041</f>
        <v>39</v>
      </c>
      <c r="J3041" s="26">
        <f>SUM(F3041:H3041)</f>
        <v>39</v>
      </c>
      <c r="K3041" s="26">
        <f>E3041-J3041</f>
        <v>0</v>
      </c>
      <c r="L3041" s="27">
        <v>1405000000</v>
      </c>
      <c r="M3041" s="45">
        <v>1686.707</v>
      </c>
      <c r="N3041" s="27">
        <v>36025641</v>
      </c>
      <c r="O3041" s="27">
        <v>2753666</v>
      </c>
      <c r="P3041" s="37">
        <f>IF(I3041=0,0,H3041/I3041)</f>
        <v>0.6666666666666666</v>
      </c>
    </row>
    <row r="3042">
      <c r="A3042" s="24" t="str">
        <v>2026-01</v>
      </c>
      <c r="B3042" s="24" t="str">
        <v>비교 반영</v>
      </c>
      <c r="C3042" s="24" t="str">
        <v>여주시</v>
      </c>
      <c r="D3042" s="24" t="str">
        <v>분양권</v>
      </c>
      <c r="E3042" s="26">
        <v>5</v>
      </c>
      <c r="F3042" s="26">
        <v>5</v>
      </c>
      <c r="G3042" s="26">
        <v>0</v>
      </c>
      <c r="H3042" s="26">
        <v>0</v>
      </c>
      <c r="I3042" s="26">
        <f>G3042+H3042</f>
        <v>0</v>
      </c>
      <c r="J3042" s="26">
        <f>SUM(F3042:H3042)</f>
        <v>5</v>
      </c>
      <c r="K3042" s="26">
        <f>E3042-J3042</f>
        <v>0</v>
      </c>
      <c r="L3042" s="27">
        <v>2092150000</v>
      </c>
      <c r="M3042" s="45">
        <v>324.805</v>
      </c>
      <c r="N3042" s="27">
        <v>418430000</v>
      </c>
      <c r="O3042" s="27">
        <v>21293386</v>
      </c>
      <c r="P3042" s="37">
        <f>IF(I3042=0,0,H3042/I3042)</f>
        <v>0</v>
      </c>
    </row>
    <row r="3043">
      <c r="A3043" s="24" t="str">
        <v>2026-01</v>
      </c>
      <c r="B3043" s="24" t="str">
        <v>비교 반영</v>
      </c>
      <c r="C3043" s="24" t="str">
        <v>여주시</v>
      </c>
      <c r="D3043" s="24" t="str">
        <v>상가</v>
      </c>
      <c r="E3043" s="26">
        <v>3</v>
      </c>
      <c r="F3043" s="26">
        <v>3</v>
      </c>
      <c r="G3043" s="26">
        <v>0</v>
      </c>
      <c r="H3043" s="26">
        <v>0</v>
      </c>
      <c r="I3043" s="26">
        <f>G3043+H3043</f>
        <v>0</v>
      </c>
      <c r="J3043" s="26">
        <f>SUM(F3043:H3043)</f>
        <v>3</v>
      </c>
      <c r="K3043" s="26">
        <f>E3043-J3043</f>
        <v>0</v>
      </c>
      <c r="L3043" s="27">
        <v>1267290000</v>
      </c>
      <c r="M3043" s="45">
        <v>401.02</v>
      </c>
      <c r="N3043" s="27">
        <v>422430000</v>
      </c>
      <c r="O3043" s="27">
        <v>10446831</v>
      </c>
      <c r="P3043" s="37">
        <f>IF(I3043=0,0,H3043/I3043)</f>
        <v>0</v>
      </c>
    </row>
    <row r="3044">
      <c r="A3044" s="24" t="str">
        <v>2026-01</v>
      </c>
      <c r="B3044" s="24" t="str">
        <v>비교 반영</v>
      </c>
      <c r="C3044" s="24" t="str">
        <v>여주시</v>
      </c>
      <c r="D3044" s="24" t="str">
        <v>아파트 매매</v>
      </c>
      <c r="E3044" s="26">
        <v>66</v>
      </c>
      <c r="F3044" s="26">
        <v>66</v>
      </c>
      <c r="G3044" s="26">
        <v>0</v>
      </c>
      <c r="H3044" s="26">
        <v>0</v>
      </c>
      <c r="I3044" s="26">
        <f>G3044+H3044</f>
        <v>0</v>
      </c>
      <c r="J3044" s="26">
        <f>SUM(F3044:H3044)</f>
        <v>66</v>
      </c>
      <c r="K3044" s="26">
        <f>E3044-J3044</f>
        <v>0</v>
      </c>
      <c r="L3044" s="27">
        <v>14103500000</v>
      </c>
      <c r="M3044" s="45">
        <v>4560.937</v>
      </c>
      <c r="N3044" s="27">
        <v>213689394</v>
      </c>
      <c r="O3044" s="27">
        <v>10222271</v>
      </c>
      <c r="P3044" s="37">
        <f>IF(I3044=0,0,H3044/I3044)</f>
        <v>0</v>
      </c>
    </row>
    <row r="3045">
      <c r="A3045" s="24" t="str">
        <v>2026-01</v>
      </c>
      <c r="B3045" s="24" t="str">
        <v>비교 반영</v>
      </c>
      <c r="C3045" s="24" t="str">
        <v>여주시</v>
      </c>
      <c r="D3045" s="24" t="str">
        <v>아파트 전월세</v>
      </c>
      <c r="E3045" s="26">
        <v>135</v>
      </c>
      <c r="F3045" s="26">
        <v>0</v>
      </c>
      <c r="G3045" s="26">
        <v>53</v>
      </c>
      <c r="H3045" s="26">
        <v>82</v>
      </c>
      <c r="I3045" s="26">
        <f>G3045+H3045</f>
        <v>135</v>
      </c>
      <c r="J3045" s="26">
        <f>SUM(F3045:H3045)</f>
        <v>135</v>
      </c>
      <c r="K3045" s="26">
        <f>E3045-J3045</f>
        <v>0</v>
      </c>
      <c r="L3045" s="27">
        <v>11636420000</v>
      </c>
      <c r="M3045" s="45">
        <v>8406.914</v>
      </c>
      <c r="N3045" s="27">
        <v>86195704</v>
      </c>
      <c r="O3045" s="27">
        <v>4575698</v>
      </c>
      <c r="P3045" s="37">
        <f>IF(I3045=0,0,H3045/I3045)</f>
        <v>0.6074074074074074</v>
      </c>
    </row>
    <row r="3046">
      <c r="A3046" s="24" t="str">
        <v>2026-01</v>
      </c>
      <c r="B3046" s="24" t="str">
        <v>비교 반영</v>
      </c>
      <c r="C3046" s="24" t="str">
        <v>여주시</v>
      </c>
      <c r="D3046" s="24" t="str">
        <v>오피스텔 전월세</v>
      </c>
      <c r="E3046" s="26">
        <v>3</v>
      </c>
      <c r="F3046" s="26">
        <v>0</v>
      </c>
      <c r="G3046" s="26">
        <v>1</v>
      </c>
      <c r="H3046" s="26">
        <v>2</v>
      </c>
      <c r="I3046" s="26">
        <f>G3046+H3046</f>
        <v>3</v>
      </c>
      <c r="J3046" s="26">
        <f>SUM(F3046:H3046)</f>
        <v>3</v>
      </c>
      <c r="K3046" s="26">
        <f>E3046-J3046</f>
        <v>0</v>
      </c>
      <c r="L3046" s="27">
        <v>175250000</v>
      </c>
      <c r="M3046" s="45">
        <v>196.6</v>
      </c>
      <c r="N3046" s="27">
        <v>58416667</v>
      </c>
      <c r="O3046" s="27">
        <v>2946790</v>
      </c>
      <c r="P3046" s="37">
        <f>IF(I3046=0,0,H3046/I3046)</f>
        <v>0.6666666666666666</v>
      </c>
    </row>
    <row r="3047">
      <c r="A3047" s="24" t="str">
        <v>2026-01</v>
      </c>
      <c r="B3047" s="24" t="str">
        <v>비교 반영</v>
      </c>
      <c r="C3047" s="24" t="str">
        <v>여주시</v>
      </c>
      <c r="D3047" s="24" t="str">
        <v>토지</v>
      </c>
      <c r="E3047" s="26">
        <v>283</v>
      </c>
      <c r="F3047" s="26">
        <v>283</v>
      </c>
      <c r="G3047" s="26">
        <v>0</v>
      </c>
      <c r="H3047" s="26">
        <v>0</v>
      </c>
      <c r="I3047" s="26">
        <f>G3047+H3047</f>
        <v>0</v>
      </c>
      <c r="J3047" s="26">
        <f>SUM(F3047:H3047)</f>
        <v>283</v>
      </c>
      <c r="K3047" s="26">
        <f>E3047-J3047</f>
        <v>0</v>
      </c>
      <c r="L3047" s="27">
        <v>22097720000</v>
      </c>
      <c r="M3047" s="45">
        <v>229425.39</v>
      </c>
      <c r="N3047" s="27">
        <v>78083816</v>
      </c>
      <c r="O3047" s="27">
        <v>318406</v>
      </c>
      <c r="P3047" s="37">
        <f>IF(I3047=0,0,H3047/I3047)</f>
        <v>0</v>
      </c>
    </row>
    <row r="3048">
      <c r="A3048" s="24" t="str">
        <v>2026-01</v>
      </c>
      <c r="B3048" s="24" t="str">
        <v>비교 반영</v>
      </c>
      <c r="C3048" s="24" t="str">
        <v>연천군</v>
      </c>
      <c r="D3048" s="24" t="str">
        <v>공장창고</v>
      </c>
      <c r="E3048" s="26">
        <v>2</v>
      </c>
      <c r="F3048" s="26">
        <v>2</v>
      </c>
      <c r="G3048" s="26">
        <v>0</v>
      </c>
      <c r="H3048" s="26">
        <v>0</v>
      </c>
      <c r="I3048" s="26">
        <f>G3048+H3048</f>
        <v>0</v>
      </c>
      <c r="J3048" s="26">
        <f>SUM(F3048:H3048)</f>
        <v>2</v>
      </c>
      <c r="K3048" s="26">
        <f>E3048-J3048</f>
        <v>0</v>
      </c>
      <c r="L3048" s="27">
        <v>474850000</v>
      </c>
      <c r="M3048" s="45">
        <v>174.6</v>
      </c>
      <c r="N3048" s="27">
        <v>237425000</v>
      </c>
      <c r="O3048" s="27">
        <v>8990561</v>
      </c>
      <c r="P3048" s="37">
        <f>IF(I3048=0,0,H3048/I3048)</f>
        <v>0</v>
      </c>
    </row>
    <row r="3049">
      <c r="A3049" s="24" t="str">
        <v>2026-01</v>
      </c>
      <c r="B3049" s="24" t="str">
        <v>비교 반영</v>
      </c>
      <c r="C3049" s="24" t="str">
        <v>연천군</v>
      </c>
      <c r="D3049" s="24" t="str">
        <v>다가구 매매</v>
      </c>
      <c r="E3049" s="26">
        <v>6</v>
      </c>
      <c r="F3049" s="26">
        <v>6</v>
      </c>
      <c r="G3049" s="26">
        <v>0</v>
      </c>
      <c r="H3049" s="26">
        <v>0</v>
      </c>
      <c r="I3049" s="26">
        <f>G3049+H3049</f>
        <v>0</v>
      </c>
      <c r="J3049" s="26">
        <f>SUM(F3049:H3049)</f>
        <v>6</v>
      </c>
      <c r="K3049" s="26">
        <f>E3049-J3049</f>
        <v>0</v>
      </c>
      <c r="L3049" s="27">
        <v>487900000</v>
      </c>
      <c r="M3049" s="45">
        <v>400.97</v>
      </c>
      <c r="N3049" s="27">
        <v>81316667</v>
      </c>
      <c r="O3049" s="27">
        <v>4022477</v>
      </c>
      <c r="P3049" s="37">
        <f>IF(I3049=0,0,H3049/I3049)</f>
        <v>0</v>
      </c>
    </row>
    <row r="3050">
      <c r="A3050" s="24" t="str">
        <v>2026-01</v>
      </c>
      <c r="B3050" s="24" t="str">
        <v>비교 반영</v>
      </c>
      <c r="C3050" s="24" t="str">
        <v>연천군</v>
      </c>
      <c r="D3050" s="24" t="str">
        <v>다가구 전월세</v>
      </c>
      <c r="E3050" s="26">
        <v>11</v>
      </c>
      <c r="F3050" s="26">
        <v>0</v>
      </c>
      <c r="G3050" s="26">
        <v>2</v>
      </c>
      <c r="H3050" s="26">
        <v>9</v>
      </c>
      <c r="I3050" s="26">
        <f>G3050+H3050</f>
        <v>11</v>
      </c>
      <c r="J3050" s="26">
        <f>SUM(F3050:H3050)</f>
        <v>11</v>
      </c>
      <c r="K3050" s="26">
        <f>E3050-J3050</f>
        <v>0</v>
      </c>
      <c r="L3050" s="27">
        <v>131000000</v>
      </c>
      <c r="M3050" s="45">
        <v>551.69</v>
      </c>
      <c r="N3050" s="27">
        <v>11909091</v>
      </c>
      <c r="O3050" s="27">
        <v>784966</v>
      </c>
      <c r="P3050" s="37">
        <f>IF(I3050=0,0,H3050/I3050)</f>
        <v>0.8181818181818182</v>
      </c>
    </row>
    <row r="3051">
      <c r="A3051" s="24" t="str">
        <v>2026-01</v>
      </c>
      <c r="B3051" s="24" t="str">
        <v>비교 반영</v>
      </c>
      <c r="C3051" s="24" t="str">
        <v>연천군</v>
      </c>
      <c r="D3051" s="24" t="str">
        <v>다세대 매매</v>
      </c>
      <c r="E3051" s="26">
        <v>8</v>
      </c>
      <c r="F3051" s="26">
        <v>8</v>
      </c>
      <c r="G3051" s="26">
        <v>0</v>
      </c>
      <c r="H3051" s="26">
        <v>0</v>
      </c>
      <c r="I3051" s="26">
        <f>G3051+H3051</f>
        <v>0</v>
      </c>
      <c r="J3051" s="26">
        <f>SUM(F3051:H3051)</f>
        <v>8</v>
      </c>
      <c r="K3051" s="26">
        <f>E3051-J3051</f>
        <v>0</v>
      </c>
      <c r="L3051" s="27">
        <v>544500000</v>
      </c>
      <c r="M3051" s="45">
        <v>466.625</v>
      </c>
      <c r="N3051" s="27">
        <v>68062500</v>
      </c>
      <c r="O3051" s="27">
        <v>3857487</v>
      </c>
      <c r="P3051" s="37">
        <f>IF(I3051=0,0,H3051/I3051)</f>
        <v>0</v>
      </c>
    </row>
    <row r="3052">
      <c r="A3052" s="24" t="str">
        <v>2026-01</v>
      </c>
      <c r="B3052" s="24" t="str">
        <v>비교 반영</v>
      </c>
      <c r="C3052" s="24" t="str">
        <v>연천군</v>
      </c>
      <c r="D3052" s="24" t="str">
        <v>다세대 전월세</v>
      </c>
      <c r="E3052" s="26">
        <v>22</v>
      </c>
      <c r="F3052" s="26">
        <v>0</v>
      </c>
      <c r="G3052" s="26">
        <v>1</v>
      </c>
      <c r="H3052" s="26">
        <v>21</v>
      </c>
      <c r="I3052" s="26">
        <f>G3052+H3052</f>
        <v>22</v>
      </c>
      <c r="J3052" s="26">
        <f>SUM(F3052:H3052)</f>
        <v>22</v>
      </c>
      <c r="K3052" s="26">
        <f>E3052-J3052</f>
        <v>0</v>
      </c>
      <c r="L3052" s="27">
        <v>339900000</v>
      </c>
      <c r="M3052" s="45">
        <v>1072.022</v>
      </c>
      <c r="N3052" s="27">
        <v>15450000</v>
      </c>
      <c r="O3052" s="27">
        <v>1048147</v>
      </c>
      <c r="P3052" s="37">
        <f>IF(I3052=0,0,H3052/I3052)</f>
        <v>0.9545454545454546</v>
      </c>
    </row>
    <row r="3053">
      <c r="A3053" s="24" t="str">
        <v>2026-01</v>
      </c>
      <c r="B3053" s="24" t="str">
        <v>비교 반영</v>
      </c>
      <c r="C3053" s="24" t="str">
        <v>연천군</v>
      </c>
      <c r="D3053" s="24" t="str">
        <v>상가</v>
      </c>
      <c r="E3053" s="26">
        <v>3</v>
      </c>
      <c r="F3053" s="26">
        <v>3</v>
      </c>
      <c r="G3053" s="26">
        <v>0</v>
      </c>
      <c r="H3053" s="26">
        <v>0</v>
      </c>
      <c r="I3053" s="26">
        <f>G3053+H3053</f>
        <v>0</v>
      </c>
      <c r="J3053" s="26">
        <f>SUM(F3053:H3053)</f>
        <v>3</v>
      </c>
      <c r="K3053" s="26">
        <f>E3053-J3053</f>
        <v>0</v>
      </c>
      <c r="L3053" s="27">
        <v>427770000</v>
      </c>
      <c r="M3053" s="45">
        <v>311.18</v>
      </c>
      <c r="N3053" s="27">
        <v>142590000</v>
      </c>
      <c r="O3053" s="27">
        <v>4544365</v>
      </c>
      <c r="P3053" s="37">
        <f>IF(I3053=0,0,H3053/I3053)</f>
        <v>0</v>
      </c>
    </row>
    <row r="3054">
      <c r="A3054" s="24" t="str">
        <v>2026-01</v>
      </c>
      <c r="B3054" s="24" t="str">
        <v>비교 반영</v>
      </c>
      <c r="C3054" s="24" t="str">
        <v>연천군</v>
      </c>
      <c r="D3054" s="24" t="str">
        <v>아파트 매매</v>
      </c>
      <c r="E3054" s="26">
        <v>8</v>
      </c>
      <c r="F3054" s="26">
        <v>8</v>
      </c>
      <c r="G3054" s="26">
        <v>0</v>
      </c>
      <c r="H3054" s="26">
        <v>0</v>
      </c>
      <c r="I3054" s="26">
        <f>G3054+H3054</f>
        <v>0</v>
      </c>
      <c r="J3054" s="26">
        <f>SUM(F3054:H3054)</f>
        <v>8</v>
      </c>
      <c r="K3054" s="26">
        <f>E3054-J3054</f>
        <v>0</v>
      </c>
      <c r="L3054" s="27">
        <v>1264000000</v>
      </c>
      <c r="M3054" s="45">
        <v>558.537</v>
      </c>
      <c r="N3054" s="27">
        <v>158000000</v>
      </c>
      <c r="O3054" s="27">
        <v>7481172</v>
      </c>
      <c r="P3054" s="37">
        <f>IF(I3054=0,0,H3054/I3054)</f>
        <v>0</v>
      </c>
    </row>
    <row r="3055">
      <c r="A3055" s="24" t="str">
        <v>2026-01</v>
      </c>
      <c r="B3055" s="24" t="str">
        <v>비교 반영</v>
      </c>
      <c r="C3055" s="24" t="str">
        <v>연천군</v>
      </c>
      <c r="D3055" s="24" t="str">
        <v>아파트 전월세</v>
      </c>
      <c r="E3055" s="26">
        <v>27</v>
      </c>
      <c r="F3055" s="26">
        <v>0</v>
      </c>
      <c r="G3055" s="26">
        <v>12</v>
      </c>
      <c r="H3055" s="26">
        <v>15</v>
      </c>
      <c r="I3055" s="26">
        <f>G3055+H3055</f>
        <v>27</v>
      </c>
      <c r="J3055" s="26">
        <f>SUM(F3055:H3055)</f>
        <v>27</v>
      </c>
      <c r="K3055" s="26">
        <f>E3055-J3055</f>
        <v>0</v>
      </c>
      <c r="L3055" s="27">
        <v>1716000000</v>
      </c>
      <c r="M3055" s="45">
        <v>1777.287</v>
      </c>
      <c r="N3055" s="27">
        <v>63555556</v>
      </c>
      <c r="O3055" s="27">
        <v>3191789</v>
      </c>
      <c r="P3055" s="37">
        <f>IF(I3055=0,0,H3055/I3055)</f>
        <v>0.5555555555555556</v>
      </c>
    </row>
    <row r="3056">
      <c r="A3056" s="24" t="str">
        <v>2026-01</v>
      </c>
      <c r="B3056" s="24" t="str">
        <v>비교 반영</v>
      </c>
      <c r="C3056" s="24" t="str">
        <v>연천군</v>
      </c>
      <c r="D3056" s="24" t="str">
        <v>오피스텔 전월세</v>
      </c>
      <c r="E3056" s="26">
        <v>1</v>
      </c>
      <c r="F3056" s="26">
        <v>0</v>
      </c>
      <c r="G3056" s="26">
        <v>0</v>
      </c>
      <c r="H3056" s="26">
        <v>1</v>
      </c>
      <c r="I3056" s="26">
        <f>G3056+H3056</f>
        <v>1</v>
      </c>
      <c r="J3056" s="26">
        <f>SUM(F3056:H3056)</f>
        <v>1</v>
      </c>
      <c r="K3056" s="26">
        <f>E3056-J3056</f>
        <v>0</v>
      </c>
      <c r="L3056" s="27">
        <v>5000000</v>
      </c>
      <c r="M3056" s="45">
        <v>55.25</v>
      </c>
      <c r="N3056" s="27">
        <v>5000000</v>
      </c>
      <c r="O3056" s="27">
        <v>299166</v>
      </c>
      <c r="P3056" s="37">
        <f>IF(I3056=0,0,H3056/I3056)</f>
        <v>1</v>
      </c>
    </row>
    <row r="3057">
      <c r="A3057" s="24" t="str">
        <v>2026-01</v>
      </c>
      <c r="B3057" s="24" t="str">
        <v>비교 반영</v>
      </c>
      <c r="C3057" s="24" t="str">
        <v>연천군</v>
      </c>
      <c r="D3057" s="24" t="str">
        <v>토지</v>
      </c>
      <c r="E3057" s="26">
        <v>123</v>
      </c>
      <c r="F3057" s="26">
        <v>123</v>
      </c>
      <c r="G3057" s="26">
        <v>0</v>
      </c>
      <c r="H3057" s="26">
        <v>0</v>
      </c>
      <c r="I3057" s="26">
        <f>G3057+H3057</f>
        <v>0</v>
      </c>
      <c r="J3057" s="26">
        <f>SUM(F3057:H3057)</f>
        <v>123</v>
      </c>
      <c r="K3057" s="26">
        <f>E3057-J3057</f>
        <v>0</v>
      </c>
      <c r="L3057" s="27">
        <v>5501400000</v>
      </c>
      <c r="M3057" s="45">
        <v>236648.41</v>
      </c>
      <c r="N3057" s="27">
        <v>44726829</v>
      </c>
      <c r="O3057" s="27">
        <v>76850</v>
      </c>
      <c r="P3057" s="37">
        <f>IF(I3057=0,0,H3057/I3057)</f>
        <v>0</v>
      </c>
    </row>
    <row r="3058">
      <c r="A3058" s="24" t="str">
        <v>2026-01</v>
      </c>
      <c r="B3058" s="24" t="str">
        <v>비교 반영</v>
      </c>
      <c r="C3058" s="24" t="str">
        <v>오산시</v>
      </c>
      <c r="D3058" s="24" t="str">
        <v>공장창고</v>
      </c>
      <c r="E3058" s="26">
        <v>1</v>
      </c>
      <c r="F3058" s="26">
        <v>1</v>
      </c>
      <c r="G3058" s="26">
        <v>0</v>
      </c>
      <c r="H3058" s="26">
        <v>0</v>
      </c>
      <c r="I3058" s="26">
        <f>G3058+H3058</f>
        <v>0</v>
      </c>
      <c r="J3058" s="26">
        <f>SUM(F3058:H3058)</f>
        <v>1</v>
      </c>
      <c r="K3058" s="26">
        <f>E3058-J3058</f>
        <v>0</v>
      </c>
      <c r="L3058" s="27">
        <v>110000000</v>
      </c>
      <c r="M3058" s="45">
        <v>47.25</v>
      </c>
      <c r="N3058" s="27">
        <v>110000000</v>
      </c>
      <c r="O3058" s="27">
        <v>7696007</v>
      </c>
      <c r="P3058" s="37">
        <f>IF(I3058=0,0,H3058/I3058)</f>
        <v>0</v>
      </c>
    </row>
    <row r="3059">
      <c r="A3059" s="24" t="str">
        <v>2026-01</v>
      </c>
      <c r="B3059" s="24" t="str">
        <v>비교 반영</v>
      </c>
      <c r="C3059" s="24" t="str">
        <v>오산시</v>
      </c>
      <c r="D3059" s="24" t="str">
        <v>다가구 매매</v>
      </c>
      <c r="E3059" s="26">
        <v>4</v>
      </c>
      <c r="F3059" s="26">
        <v>4</v>
      </c>
      <c r="G3059" s="26">
        <v>0</v>
      </c>
      <c r="H3059" s="26">
        <v>0</v>
      </c>
      <c r="I3059" s="26">
        <f>G3059+H3059</f>
        <v>0</v>
      </c>
      <c r="J3059" s="26">
        <f>SUM(F3059:H3059)</f>
        <v>4</v>
      </c>
      <c r="K3059" s="26">
        <f>E3059-J3059</f>
        <v>0</v>
      </c>
      <c r="L3059" s="27">
        <v>1551320000</v>
      </c>
      <c r="M3059" s="45">
        <v>601.7</v>
      </c>
      <c r="N3059" s="27">
        <v>387830000</v>
      </c>
      <c r="O3059" s="27">
        <v>8523069</v>
      </c>
      <c r="P3059" s="37">
        <f>IF(I3059=0,0,H3059/I3059)</f>
        <v>0</v>
      </c>
    </row>
    <row r="3060">
      <c r="A3060" s="24" t="str">
        <v>2026-01</v>
      </c>
      <c r="B3060" s="24" t="str">
        <v>비교 반영</v>
      </c>
      <c r="C3060" s="24" t="str">
        <v>오산시</v>
      </c>
      <c r="D3060" s="24" t="str">
        <v>다가구 전월세</v>
      </c>
      <c r="E3060" s="26">
        <v>261</v>
      </c>
      <c r="F3060" s="26">
        <v>0</v>
      </c>
      <c r="G3060" s="26">
        <v>52</v>
      </c>
      <c r="H3060" s="26">
        <v>209</v>
      </c>
      <c r="I3060" s="26">
        <f>G3060+H3060</f>
        <v>261</v>
      </c>
      <c r="J3060" s="26">
        <f>SUM(F3060:H3060)</f>
        <v>261</v>
      </c>
      <c r="K3060" s="26">
        <f>E3060-J3060</f>
        <v>0</v>
      </c>
      <c r="L3060" s="27">
        <v>9299950000</v>
      </c>
      <c r="M3060" s="45">
        <v>12072.548</v>
      </c>
      <c r="N3060" s="27">
        <v>35631992</v>
      </c>
      <c r="O3060" s="27">
        <v>2546574</v>
      </c>
      <c r="P3060" s="37">
        <f>IF(I3060=0,0,H3060/I3060)</f>
        <v>0.8007662835249042</v>
      </c>
    </row>
    <row r="3061">
      <c r="A3061" s="24" t="str">
        <v>2026-01</v>
      </c>
      <c r="B3061" s="24" t="str">
        <v>비교 반영</v>
      </c>
      <c r="C3061" s="24" t="str">
        <v>오산시</v>
      </c>
      <c r="D3061" s="24" t="str">
        <v>다세대 매매</v>
      </c>
      <c r="E3061" s="26">
        <v>27</v>
      </c>
      <c r="F3061" s="26">
        <v>27</v>
      </c>
      <c r="G3061" s="26">
        <v>0</v>
      </c>
      <c r="H3061" s="26">
        <v>0</v>
      </c>
      <c r="I3061" s="26">
        <f>G3061+H3061</f>
        <v>0</v>
      </c>
      <c r="J3061" s="26">
        <f>SUM(F3061:H3061)</f>
        <v>27</v>
      </c>
      <c r="K3061" s="26">
        <f>E3061-J3061</f>
        <v>0</v>
      </c>
      <c r="L3061" s="27">
        <v>1489030000</v>
      </c>
      <c r="M3061" s="45">
        <v>667.86</v>
      </c>
      <c r="N3061" s="27">
        <v>55149259</v>
      </c>
      <c r="O3061" s="27">
        <v>7370426</v>
      </c>
      <c r="P3061" s="37">
        <f>IF(I3061=0,0,H3061/I3061)</f>
        <v>0</v>
      </c>
    </row>
    <row r="3062">
      <c r="A3062" s="24" t="str">
        <v>2026-01</v>
      </c>
      <c r="B3062" s="24" t="str">
        <v>비교 반영</v>
      </c>
      <c r="C3062" s="24" t="str">
        <v>오산시</v>
      </c>
      <c r="D3062" s="24" t="str">
        <v>다세대 전월세</v>
      </c>
      <c r="E3062" s="26">
        <v>130</v>
      </c>
      <c r="F3062" s="26">
        <v>0</v>
      </c>
      <c r="G3062" s="26">
        <v>19</v>
      </c>
      <c r="H3062" s="26">
        <v>111</v>
      </c>
      <c r="I3062" s="26">
        <f>G3062+H3062</f>
        <v>130</v>
      </c>
      <c r="J3062" s="26">
        <f>SUM(F3062:H3062)</f>
        <v>130</v>
      </c>
      <c r="K3062" s="26">
        <f>E3062-J3062</f>
        <v>0</v>
      </c>
      <c r="L3062" s="27">
        <v>4232800000</v>
      </c>
      <c r="M3062" s="45">
        <v>3989.304</v>
      </c>
      <c r="N3062" s="27">
        <v>32560000</v>
      </c>
      <c r="O3062" s="27">
        <v>3507561</v>
      </c>
      <c r="P3062" s="37">
        <f>IF(I3062=0,0,H3062/I3062)</f>
        <v>0.8538461538461538</v>
      </c>
    </row>
    <row r="3063">
      <c r="A3063" s="24" t="str">
        <v>2026-01</v>
      </c>
      <c r="B3063" s="24" t="str">
        <v>비교 반영</v>
      </c>
      <c r="C3063" s="24" t="str">
        <v>오산시</v>
      </c>
      <c r="D3063" s="24" t="str">
        <v>분양권</v>
      </c>
      <c r="E3063" s="26">
        <v>8</v>
      </c>
      <c r="F3063" s="26">
        <v>8</v>
      </c>
      <c r="G3063" s="26">
        <v>0</v>
      </c>
      <c r="H3063" s="26">
        <v>0</v>
      </c>
      <c r="I3063" s="26">
        <f>G3063+H3063</f>
        <v>0</v>
      </c>
      <c r="J3063" s="26">
        <f>SUM(F3063:H3063)</f>
        <v>8</v>
      </c>
      <c r="K3063" s="26">
        <f>E3063-J3063</f>
        <v>0</v>
      </c>
      <c r="L3063" s="27">
        <v>3189000000</v>
      </c>
      <c r="M3063" s="45">
        <v>593.667</v>
      </c>
      <c r="N3063" s="27">
        <v>398625000</v>
      </c>
      <c r="O3063" s="27">
        <v>17757680</v>
      </c>
      <c r="P3063" s="37">
        <f>IF(I3063=0,0,H3063/I3063)</f>
        <v>0</v>
      </c>
    </row>
    <row r="3064">
      <c r="A3064" s="24" t="str">
        <v>2026-01</v>
      </c>
      <c r="B3064" s="24" t="str">
        <v>비교 반영</v>
      </c>
      <c r="C3064" s="24" t="str">
        <v>오산시</v>
      </c>
      <c r="D3064" s="24" t="str">
        <v>상가</v>
      </c>
      <c r="E3064" s="26">
        <v>2</v>
      </c>
      <c r="F3064" s="26">
        <v>2</v>
      </c>
      <c r="G3064" s="26">
        <v>0</v>
      </c>
      <c r="H3064" s="26">
        <v>0</v>
      </c>
      <c r="I3064" s="26">
        <f>G3064+H3064</f>
        <v>0</v>
      </c>
      <c r="J3064" s="26">
        <f>SUM(F3064:H3064)</f>
        <v>2</v>
      </c>
      <c r="K3064" s="26">
        <f>E3064-J3064</f>
        <v>0</v>
      </c>
      <c r="L3064" s="27">
        <v>338000000</v>
      </c>
      <c r="M3064" s="45">
        <v>64.06</v>
      </c>
      <c r="N3064" s="27">
        <v>169000000</v>
      </c>
      <c r="O3064" s="27">
        <v>17442325</v>
      </c>
      <c r="P3064" s="37">
        <f>IF(I3064=0,0,H3064/I3064)</f>
        <v>0</v>
      </c>
    </row>
    <row r="3065">
      <c r="A3065" s="24" t="str">
        <v>2026-01</v>
      </c>
      <c r="B3065" s="24" t="str">
        <v>비교 반영</v>
      </c>
      <c r="C3065" s="24" t="str">
        <v>오산시</v>
      </c>
      <c r="D3065" s="24" t="str">
        <v>아파트 매매</v>
      </c>
      <c r="E3065" s="26">
        <v>256</v>
      </c>
      <c r="F3065" s="26">
        <v>256</v>
      </c>
      <c r="G3065" s="26">
        <v>0</v>
      </c>
      <c r="H3065" s="26">
        <v>0</v>
      </c>
      <c r="I3065" s="26">
        <f>G3065+H3065</f>
        <v>0</v>
      </c>
      <c r="J3065" s="26">
        <f>SUM(F3065:H3065)</f>
        <v>256</v>
      </c>
      <c r="K3065" s="26">
        <f>E3065-J3065</f>
        <v>0</v>
      </c>
      <c r="L3065" s="27">
        <v>84875710000</v>
      </c>
      <c r="M3065" s="45">
        <v>19013.711</v>
      </c>
      <c r="N3065" s="27">
        <v>331545742</v>
      </c>
      <c r="O3065" s="27">
        <v>14756764</v>
      </c>
      <c r="P3065" s="37">
        <f>IF(I3065=0,0,H3065/I3065)</f>
        <v>0</v>
      </c>
    </row>
    <row r="3066">
      <c r="A3066" s="24" t="str">
        <v>2026-01</v>
      </c>
      <c r="B3066" s="24" t="str">
        <v>비교 반영</v>
      </c>
      <c r="C3066" s="24" t="str">
        <v>오산시</v>
      </c>
      <c r="D3066" s="24" t="str">
        <v>아파트 전월세</v>
      </c>
      <c r="E3066" s="26">
        <v>447</v>
      </c>
      <c r="F3066" s="26">
        <v>0</v>
      </c>
      <c r="G3066" s="26">
        <v>231</v>
      </c>
      <c r="H3066" s="26">
        <v>216</v>
      </c>
      <c r="I3066" s="26">
        <f>G3066+H3066</f>
        <v>447</v>
      </c>
      <c r="J3066" s="26">
        <f>SUM(F3066:H3066)</f>
        <v>447</v>
      </c>
      <c r="K3066" s="26">
        <f>E3066-J3066</f>
        <v>0</v>
      </c>
      <c r="L3066" s="27">
        <v>61844990000</v>
      </c>
      <c r="M3066" s="45">
        <v>29270.37</v>
      </c>
      <c r="N3066" s="27">
        <v>138355682</v>
      </c>
      <c r="O3066" s="27">
        <v>6984751</v>
      </c>
      <c r="P3066" s="37">
        <f>IF(I3066=0,0,H3066/I3066)</f>
        <v>0.48322147651006714</v>
      </c>
    </row>
    <row r="3067">
      <c r="A3067" s="24" t="str">
        <v>2026-01</v>
      </c>
      <c r="B3067" s="24" t="str">
        <v>비교 반영</v>
      </c>
      <c r="C3067" s="24" t="str">
        <v>오산시</v>
      </c>
      <c r="D3067" s="24" t="str">
        <v>오피스텔 매매</v>
      </c>
      <c r="E3067" s="26">
        <v>7</v>
      </c>
      <c r="F3067" s="26">
        <v>7</v>
      </c>
      <c r="G3067" s="26">
        <v>0</v>
      </c>
      <c r="H3067" s="26">
        <v>0</v>
      </c>
      <c r="I3067" s="26">
        <f>G3067+H3067</f>
        <v>0</v>
      </c>
      <c r="J3067" s="26">
        <f>SUM(F3067:H3067)</f>
        <v>7</v>
      </c>
      <c r="K3067" s="26">
        <f>E3067-J3067</f>
        <v>0</v>
      </c>
      <c r="L3067" s="27">
        <v>1396800000</v>
      </c>
      <c r="M3067" s="45">
        <v>336.694</v>
      </c>
      <c r="N3067" s="27">
        <v>199542857</v>
      </c>
      <c r="O3067" s="27">
        <v>13714294</v>
      </c>
      <c r="P3067" s="37">
        <f>IF(I3067=0,0,H3067/I3067)</f>
        <v>0</v>
      </c>
    </row>
    <row r="3068">
      <c r="A3068" s="24" t="str">
        <v>2026-01</v>
      </c>
      <c r="B3068" s="24" t="str">
        <v>비교 반영</v>
      </c>
      <c r="C3068" s="24" t="str">
        <v>오산시</v>
      </c>
      <c r="D3068" s="24" t="str">
        <v>오피스텔 전월세</v>
      </c>
      <c r="E3068" s="26">
        <v>75</v>
      </c>
      <c r="F3068" s="26">
        <v>0</v>
      </c>
      <c r="G3068" s="26">
        <v>18</v>
      </c>
      <c r="H3068" s="26">
        <v>57</v>
      </c>
      <c r="I3068" s="26">
        <f>G3068+H3068</f>
        <v>75</v>
      </c>
      <c r="J3068" s="26">
        <f>SUM(F3068:H3068)</f>
        <v>75</v>
      </c>
      <c r="K3068" s="26">
        <f>E3068-J3068</f>
        <v>0</v>
      </c>
      <c r="L3068" s="27">
        <v>3309020000</v>
      </c>
      <c r="M3068" s="45">
        <v>2512.74</v>
      </c>
      <c r="N3068" s="27">
        <v>44120267</v>
      </c>
      <c r="O3068" s="27">
        <v>4353379</v>
      </c>
      <c r="P3068" s="37">
        <f>IF(I3068=0,0,H3068/I3068)</f>
        <v>0.76</v>
      </c>
    </row>
    <row r="3069">
      <c r="A3069" s="24" t="str">
        <v>2026-01</v>
      </c>
      <c r="B3069" s="24" t="str">
        <v>비교 반영</v>
      </c>
      <c r="C3069" s="24" t="str">
        <v>오산시</v>
      </c>
      <c r="D3069" s="24" t="str">
        <v>토지</v>
      </c>
      <c r="E3069" s="26">
        <v>30</v>
      </c>
      <c r="F3069" s="26">
        <v>30</v>
      </c>
      <c r="G3069" s="26">
        <v>0</v>
      </c>
      <c r="H3069" s="26">
        <v>0</v>
      </c>
      <c r="I3069" s="26">
        <f>G3069+H3069</f>
        <v>0</v>
      </c>
      <c r="J3069" s="26">
        <f>SUM(F3069:H3069)</f>
        <v>30</v>
      </c>
      <c r="K3069" s="26">
        <f>E3069-J3069</f>
        <v>0</v>
      </c>
      <c r="L3069" s="27">
        <v>11505760000</v>
      </c>
      <c r="M3069" s="45">
        <v>12386.49</v>
      </c>
      <c r="N3069" s="27">
        <v>383525333</v>
      </c>
      <c r="O3069" s="27">
        <v>3070730</v>
      </c>
      <c r="P3069" s="37">
        <f>IF(I3069=0,0,H3069/I3069)</f>
        <v>0</v>
      </c>
    </row>
    <row r="3070">
      <c r="A3070" s="24" t="str">
        <v>2026-01</v>
      </c>
      <c r="B3070" s="24" t="str">
        <v>비교 반영</v>
      </c>
      <c r="C3070" s="24" t="str">
        <v>용인시 기흥구</v>
      </c>
      <c r="D3070" s="24" t="str">
        <v>공장창고</v>
      </c>
      <c r="E3070" s="26">
        <v>15</v>
      </c>
      <c r="F3070" s="26">
        <v>15</v>
      </c>
      <c r="G3070" s="26">
        <v>0</v>
      </c>
      <c r="H3070" s="26">
        <v>0</v>
      </c>
      <c r="I3070" s="26">
        <f>G3070+H3070</f>
        <v>0</v>
      </c>
      <c r="J3070" s="26">
        <f>SUM(F3070:H3070)</f>
        <v>15</v>
      </c>
      <c r="K3070" s="26">
        <f>E3070-J3070</f>
        <v>0</v>
      </c>
      <c r="L3070" s="27">
        <v>6947000000</v>
      </c>
      <c r="M3070" s="45">
        <v>1573.06</v>
      </c>
      <c r="N3070" s="27">
        <v>463133333</v>
      </c>
      <c r="O3070" s="27">
        <v>14599118</v>
      </c>
      <c r="P3070" s="37">
        <f>IF(I3070=0,0,H3070/I3070)</f>
        <v>0</v>
      </c>
    </row>
    <row r="3071">
      <c r="A3071" s="24" t="str">
        <v>2026-01</v>
      </c>
      <c r="B3071" s="24" t="str">
        <v>비교 반영</v>
      </c>
      <c r="C3071" s="24" t="str">
        <v>용인시 기흥구</v>
      </c>
      <c r="D3071" s="24" t="str">
        <v>다가구 매매</v>
      </c>
      <c r="E3071" s="26">
        <v>8</v>
      </c>
      <c r="F3071" s="26">
        <v>8</v>
      </c>
      <c r="G3071" s="26">
        <v>0</v>
      </c>
      <c r="H3071" s="26">
        <v>0</v>
      </c>
      <c r="I3071" s="26">
        <f>G3071+H3071</f>
        <v>0</v>
      </c>
      <c r="J3071" s="26">
        <f>SUM(F3071:H3071)</f>
        <v>8</v>
      </c>
      <c r="K3071" s="26">
        <f>E3071-J3071</f>
        <v>0</v>
      </c>
      <c r="L3071" s="27">
        <v>5994820000</v>
      </c>
      <c r="M3071" s="45">
        <v>1494.855</v>
      </c>
      <c r="N3071" s="27">
        <v>749352500</v>
      </c>
      <c r="O3071" s="27">
        <v>13257196</v>
      </c>
      <c r="P3071" s="37">
        <f>IF(I3071=0,0,H3071/I3071)</f>
        <v>0</v>
      </c>
    </row>
    <row r="3072">
      <c r="A3072" s="24" t="str">
        <v>2026-01</v>
      </c>
      <c r="B3072" s="24" t="str">
        <v>비교 반영</v>
      </c>
      <c r="C3072" s="24" t="str">
        <v>용인시 기흥구</v>
      </c>
      <c r="D3072" s="24" t="str">
        <v>다가구 전월세</v>
      </c>
      <c r="E3072" s="26">
        <v>553</v>
      </c>
      <c r="F3072" s="26">
        <v>0</v>
      </c>
      <c r="G3072" s="26">
        <v>96</v>
      </c>
      <c r="H3072" s="26">
        <v>457</v>
      </c>
      <c r="I3072" s="26">
        <f>G3072+H3072</f>
        <v>553</v>
      </c>
      <c r="J3072" s="26">
        <f>SUM(F3072:H3072)</f>
        <v>553</v>
      </c>
      <c r="K3072" s="26">
        <f>E3072-J3072</f>
        <v>0</v>
      </c>
      <c r="L3072" s="27">
        <v>23169000000</v>
      </c>
      <c r="M3072" s="45">
        <v>22979.089</v>
      </c>
      <c r="N3072" s="27">
        <v>41896926</v>
      </c>
      <c r="O3072" s="27">
        <v>3333106</v>
      </c>
      <c r="P3072" s="37">
        <f>IF(I3072=0,0,H3072/I3072)</f>
        <v>0.8264014466546112</v>
      </c>
    </row>
    <row r="3073">
      <c r="A3073" s="24" t="str">
        <v>2026-01</v>
      </c>
      <c r="B3073" s="24" t="str">
        <v>비교 반영</v>
      </c>
      <c r="C3073" s="24" t="str">
        <v>용인시 기흥구</v>
      </c>
      <c r="D3073" s="24" t="str">
        <v>다세대 매매</v>
      </c>
      <c r="E3073" s="26">
        <v>56</v>
      </c>
      <c r="F3073" s="26">
        <v>56</v>
      </c>
      <c r="G3073" s="26">
        <v>0</v>
      </c>
      <c r="H3073" s="26">
        <v>0</v>
      </c>
      <c r="I3073" s="26">
        <f>G3073+H3073</f>
        <v>0</v>
      </c>
      <c r="J3073" s="26">
        <f>SUM(F3073:H3073)</f>
        <v>56</v>
      </c>
      <c r="K3073" s="26">
        <f>E3073-J3073</f>
        <v>0</v>
      </c>
      <c r="L3073" s="27">
        <v>13642800000</v>
      </c>
      <c r="M3073" s="45">
        <v>2810.86</v>
      </c>
      <c r="N3073" s="27">
        <v>243621429</v>
      </c>
      <c r="O3073" s="27">
        <v>16044970</v>
      </c>
      <c r="P3073" s="37">
        <f>IF(I3073=0,0,H3073/I3073)</f>
        <v>0</v>
      </c>
    </row>
    <row r="3074">
      <c r="A3074" s="24" t="str">
        <v>2026-01</v>
      </c>
      <c r="B3074" s="24" t="str">
        <v>비교 반영</v>
      </c>
      <c r="C3074" s="24" t="str">
        <v>용인시 기흥구</v>
      </c>
      <c r="D3074" s="24" t="str">
        <v>다세대 전월세</v>
      </c>
      <c r="E3074" s="26">
        <v>165</v>
      </c>
      <c r="F3074" s="26">
        <v>0</v>
      </c>
      <c r="G3074" s="26">
        <v>52</v>
      </c>
      <c r="H3074" s="26">
        <v>113</v>
      </c>
      <c r="I3074" s="26">
        <f>G3074+H3074</f>
        <v>165</v>
      </c>
      <c r="J3074" s="26">
        <f>SUM(F3074:H3074)</f>
        <v>165</v>
      </c>
      <c r="K3074" s="26">
        <f>E3074-J3074</f>
        <v>0</v>
      </c>
      <c r="L3074" s="27">
        <v>15280390000</v>
      </c>
      <c r="M3074" s="45">
        <v>7467.724</v>
      </c>
      <c r="N3074" s="27">
        <v>92608424</v>
      </c>
      <c r="O3074" s="27">
        <v>6764268</v>
      </c>
      <c r="P3074" s="37">
        <f>IF(I3074=0,0,H3074/I3074)</f>
        <v>0.6848484848484848</v>
      </c>
    </row>
    <row r="3075">
      <c r="A3075" s="24" t="str">
        <v>2026-01</v>
      </c>
      <c r="B3075" s="24" t="str">
        <v>비교 반영</v>
      </c>
      <c r="C3075" s="24" t="str">
        <v>용인시 기흥구</v>
      </c>
      <c r="D3075" s="24" t="str">
        <v>분양권</v>
      </c>
      <c r="E3075" s="26">
        <v>5</v>
      </c>
      <c r="F3075" s="26">
        <v>5</v>
      </c>
      <c r="G3075" s="26">
        <v>0</v>
      </c>
      <c r="H3075" s="26">
        <v>0</v>
      </c>
      <c r="I3075" s="26">
        <f>G3075+H3075</f>
        <v>0</v>
      </c>
      <c r="J3075" s="26">
        <f>SUM(F3075:H3075)</f>
        <v>5</v>
      </c>
      <c r="K3075" s="26">
        <f>E3075-J3075</f>
        <v>0</v>
      </c>
      <c r="L3075" s="27">
        <v>4702200000</v>
      </c>
      <c r="M3075" s="45">
        <v>421.953</v>
      </c>
      <c r="N3075" s="27">
        <v>940440000</v>
      </c>
      <c r="O3075" s="27">
        <v>36839322</v>
      </c>
      <c r="P3075" s="37">
        <f>IF(I3075=0,0,H3075/I3075)</f>
        <v>0</v>
      </c>
    </row>
    <row r="3076">
      <c r="A3076" s="24" t="str">
        <v>2026-01</v>
      </c>
      <c r="B3076" s="24" t="str">
        <v>비교 반영</v>
      </c>
      <c r="C3076" s="24" t="str">
        <v>용인시 기흥구</v>
      </c>
      <c r="D3076" s="24" t="str">
        <v>상가</v>
      </c>
      <c r="E3076" s="26">
        <v>26</v>
      </c>
      <c r="F3076" s="26">
        <v>26</v>
      </c>
      <c r="G3076" s="26">
        <v>0</v>
      </c>
      <c r="H3076" s="26">
        <v>0</v>
      </c>
      <c r="I3076" s="26">
        <f>G3076+H3076</f>
        <v>0</v>
      </c>
      <c r="J3076" s="26">
        <f>SUM(F3076:H3076)</f>
        <v>26</v>
      </c>
      <c r="K3076" s="26">
        <f>E3076-J3076</f>
        <v>0</v>
      </c>
      <c r="L3076" s="27">
        <v>25023000000</v>
      </c>
      <c r="M3076" s="45">
        <v>4996.52</v>
      </c>
      <c r="N3076" s="27">
        <v>962423077</v>
      </c>
      <c r="O3076" s="27">
        <v>16555654</v>
      </c>
      <c r="P3076" s="37">
        <f>IF(I3076=0,0,H3076/I3076)</f>
        <v>0</v>
      </c>
    </row>
    <row r="3077">
      <c r="A3077" s="24" t="str">
        <v>2026-01</v>
      </c>
      <c r="B3077" s="24" t="str">
        <v>비교 반영</v>
      </c>
      <c r="C3077" s="24" t="str">
        <v>용인시 기흥구</v>
      </c>
      <c r="D3077" s="24" t="str">
        <v>아파트 매매</v>
      </c>
      <c r="E3077" s="26">
        <v>989</v>
      </c>
      <c r="F3077" s="26">
        <v>989</v>
      </c>
      <c r="G3077" s="26">
        <v>0</v>
      </c>
      <c r="H3077" s="26">
        <v>0</v>
      </c>
      <c r="I3077" s="26">
        <f>G3077+H3077</f>
        <v>0</v>
      </c>
      <c r="J3077" s="26">
        <f>SUM(F3077:H3077)</f>
        <v>989</v>
      </c>
      <c r="K3077" s="26">
        <f>E3077-J3077</f>
        <v>0</v>
      </c>
      <c r="L3077" s="27">
        <v>613139000000</v>
      </c>
      <c r="M3077" s="45">
        <v>88204.823</v>
      </c>
      <c r="N3077" s="27">
        <v>619958544</v>
      </c>
      <c r="O3077" s="27">
        <v>22979534</v>
      </c>
      <c r="P3077" s="37">
        <f>IF(I3077=0,0,H3077/I3077)</f>
        <v>0</v>
      </c>
    </row>
    <row r="3078">
      <c r="A3078" s="24" t="str">
        <v>2026-01</v>
      </c>
      <c r="B3078" s="24" t="str">
        <v>비교 반영</v>
      </c>
      <c r="C3078" s="24" t="str">
        <v>용인시 기흥구</v>
      </c>
      <c r="D3078" s="24" t="str">
        <v>아파트 전월세</v>
      </c>
      <c r="E3078" s="26">
        <v>1099</v>
      </c>
      <c r="F3078" s="26">
        <v>0</v>
      </c>
      <c r="G3078" s="26">
        <v>687</v>
      </c>
      <c r="H3078" s="26">
        <v>412</v>
      </c>
      <c r="I3078" s="26">
        <f>G3078+H3078</f>
        <v>1099</v>
      </c>
      <c r="J3078" s="26">
        <f>SUM(F3078:H3078)</f>
        <v>1099</v>
      </c>
      <c r="K3078" s="26">
        <f>E3078-J3078</f>
        <v>0</v>
      </c>
      <c r="L3078" s="27">
        <v>341735890000</v>
      </c>
      <c r="M3078" s="45">
        <v>92976.568</v>
      </c>
      <c r="N3078" s="27">
        <v>310951674</v>
      </c>
      <c r="O3078" s="27">
        <v>12150431</v>
      </c>
      <c r="P3078" s="37">
        <f>IF(I3078=0,0,H3078/I3078)</f>
        <v>0.37488626023657873</v>
      </c>
    </row>
    <row r="3079">
      <c r="A3079" s="24" t="str">
        <v>2026-01</v>
      </c>
      <c r="B3079" s="24" t="str">
        <v>비교 반영</v>
      </c>
      <c r="C3079" s="24" t="str">
        <v>용인시 기흥구</v>
      </c>
      <c r="D3079" s="24" t="str">
        <v>오피스텔 매매</v>
      </c>
      <c r="E3079" s="26">
        <v>19</v>
      </c>
      <c r="F3079" s="26">
        <v>19</v>
      </c>
      <c r="G3079" s="26">
        <v>0</v>
      </c>
      <c r="H3079" s="26">
        <v>0</v>
      </c>
      <c r="I3079" s="26">
        <f>G3079+H3079</f>
        <v>0</v>
      </c>
      <c r="J3079" s="26">
        <f>SUM(F3079:H3079)</f>
        <v>19</v>
      </c>
      <c r="K3079" s="26">
        <f>E3079-J3079</f>
        <v>0</v>
      </c>
      <c r="L3079" s="27">
        <v>4400980000</v>
      </c>
      <c r="M3079" s="45">
        <v>827.577</v>
      </c>
      <c r="N3079" s="27">
        <v>231630526</v>
      </c>
      <c r="O3079" s="27">
        <v>17579867</v>
      </c>
      <c r="P3079" s="37">
        <f>IF(I3079=0,0,H3079/I3079)</f>
        <v>0</v>
      </c>
    </row>
    <row r="3080">
      <c r="A3080" s="24" t="str">
        <v>2026-01</v>
      </c>
      <c r="B3080" s="24" t="str">
        <v>비교 반영</v>
      </c>
      <c r="C3080" s="24" t="str">
        <v>용인시 기흥구</v>
      </c>
      <c r="D3080" s="24" t="str">
        <v>오피스텔 전월세</v>
      </c>
      <c r="E3080" s="26">
        <v>186</v>
      </c>
      <c r="F3080" s="26">
        <v>0</v>
      </c>
      <c r="G3080" s="26">
        <v>52</v>
      </c>
      <c r="H3080" s="26">
        <v>134</v>
      </c>
      <c r="I3080" s="26">
        <f>G3080+H3080</f>
        <v>186</v>
      </c>
      <c r="J3080" s="26">
        <f>SUM(F3080:H3080)</f>
        <v>186</v>
      </c>
      <c r="K3080" s="26">
        <f>E3080-J3080</f>
        <v>0</v>
      </c>
      <c r="L3080" s="27">
        <v>13779040000</v>
      </c>
      <c r="M3080" s="45">
        <v>6388.03</v>
      </c>
      <c r="N3080" s="27">
        <v>74080860</v>
      </c>
      <c r="O3080" s="27">
        <v>7130609</v>
      </c>
      <c r="P3080" s="37">
        <f>IF(I3080=0,0,H3080/I3080)</f>
        <v>0.7204301075268817</v>
      </c>
    </row>
    <row r="3081">
      <c r="A3081" s="24" t="str">
        <v>2026-01</v>
      </c>
      <c r="B3081" s="24" t="str">
        <v>비교 반영</v>
      </c>
      <c r="C3081" s="24" t="str">
        <v>용인시 기흥구</v>
      </c>
      <c r="D3081" s="24" t="str">
        <v>토지</v>
      </c>
      <c r="E3081" s="26">
        <v>58</v>
      </c>
      <c r="F3081" s="26">
        <v>58</v>
      </c>
      <c r="G3081" s="26">
        <v>0</v>
      </c>
      <c r="H3081" s="26">
        <v>0</v>
      </c>
      <c r="I3081" s="26">
        <f>G3081+H3081</f>
        <v>0</v>
      </c>
      <c r="J3081" s="26">
        <f>SUM(F3081:H3081)</f>
        <v>58</v>
      </c>
      <c r="K3081" s="26">
        <f>E3081-J3081</f>
        <v>0</v>
      </c>
      <c r="L3081" s="27">
        <v>62205790000</v>
      </c>
      <c r="M3081" s="45">
        <v>51280.25</v>
      </c>
      <c r="N3081" s="27">
        <v>1072513621</v>
      </c>
      <c r="O3081" s="27">
        <v>4010101</v>
      </c>
      <c r="P3081" s="37">
        <f>IF(I3081=0,0,H3081/I3081)</f>
        <v>0</v>
      </c>
    </row>
    <row r="3082">
      <c r="A3082" s="24" t="str">
        <v>2026-01</v>
      </c>
      <c r="B3082" s="24" t="str">
        <v>비교 반영</v>
      </c>
      <c r="C3082" s="24" t="str">
        <v>용인시 수지구</v>
      </c>
      <c r="D3082" s="24" t="str">
        <v>공장창고</v>
      </c>
      <c r="E3082" s="26">
        <v>2</v>
      </c>
      <c r="F3082" s="26">
        <v>2</v>
      </c>
      <c r="G3082" s="26">
        <v>0</v>
      </c>
      <c r="H3082" s="26">
        <v>0</v>
      </c>
      <c r="I3082" s="26">
        <f>G3082+H3082</f>
        <v>0</v>
      </c>
      <c r="J3082" s="26">
        <f>SUM(F3082:H3082)</f>
        <v>2</v>
      </c>
      <c r="K3082" s="26">
        <f>E3082-J3082</f>
        <v>0</v>
      </c>
      <c r="L3082" s="27">
        <v>2921080000</v>
      </c>
      <c r="M3082" s="45">
        <v>793.71</v>
      </c>
      <c r="N3082" s="27">
        <v>1460540000</v>
      </c>
      <c r="O3082" s="27">
        <v>12166235</v>
      </c>
      <c r="P3082" s="37">
        <f>IF(I3082=0,0,H3082/I3082)</f>
        <v>0</v>
      </c>
    </row>
    <row r="3083">
      <c r="A3083" s="24" t="str">
        <v>2026-01</v>
      </c>
      <c r="B3083" s="24" t="str">
        <v>비교 반영</v>
      </c>
      <c r="C3083" s="24" t="str">
        <v>용인시 수지구</v>
      </c>
      <c r="D3083" s="24" t="str">
        <v>다가구 매매</v>
      </c>
      <c r="E3083" s="26">
        <v>5</v>
      </c>
      <c r="F3083" s="26">
        <v>5</v>
      </c>
      <c r="G3083" s="26">
        <v>0</v>
      </c>
      <c r="H3083" s="26">
        <v>0</v>
      </c>
      <c r="I3083" s="26">
        <f>G3083+H3083</f>
        <v>0</v>
      </c>
      <c r="J3083" s="26">
        <f>SUM(F3083:H3083)</f>
        <v>5</v>
      </c>
      <c r="K3083" s="26">
        <f>E3083-J3083</f>
        <v>0</v>
      </c>
      <c r="L3083" s="27">
        <v>3565500000</v>
      </c>
      <c r="M3083" s="45">
        <v>1084.19</v>
      </c>
      <c r="N3083" s="27">
        <v>713100000</v>
      </c>
      <c r="O3083" s="27">
        <v>10871504</v>
      </c>
      <c r="P3083" s="37">
        <f>IF(I3083=0,0,H3083/I3083)</f>
        <v>0</v>
      </c>
    </row>
    <row r="3084">
      <c r="A3084" s="24" t="str">
        <v>2026-01</v>
      </c>
      <c r="B3084" s="24" t="str">
        <v>비교 반영</v>
      </c>
      <c r="C3084" s="24" t="str">
        <v>용인시 수지구</v>
      </c>
      <c r="D3084" s="24" t="str">
        <v>다가구 전월세</v>
      </c>
      <c r="E3084" s="26">
        <v>403</v>
      </c>
      <c r="F3084" s="26">
        <v>0</v>
      </c>
      <c r="G3084" s="26">
        <v>53</v>
      </c>
      <c r="H3084" s="26">
        <v>350</v>
      </c>
      <c r="I3084" s="26">
        <f>G3084+H3084</f>
        <v>403</v>
      </c>
      <c r="J3084" s="26">
        <f>SUM(F3084:H3084)</f>
        <v>403</v>
      </c>
      <c r="K3084" s="26">
        <f>E3084-J3084</f>
        <v>0</v>
      </c>
      <c r="L3084" s="27">
        <v>16731830000</v>
      </c>
      <c r="M3084" s="45">
        <v>13927.29</v>
      </c>
      <c r="N3084" s="27">
        <v>41518189</v>
      </c>
      <c r="O3084" s="27">
        <v>3971471</v>
      </c>
      <c r="P3084" s="37">
        <f>IF(I3084=0,0,H3084/I3084)</f>
        <v>0.8684863523573201</v>
      </c>
    </row>
    <row r="3085">
      <c r="A3085" s="24" t="str">
        <v>2026-01</v>
      </c>
      <c r="B3085" s="24" t="str">
        <v>비교 반영</v>
      </c>
      <c r="C3085" s="24" t="str">
        <v>용인시 수지구</v>
      </c>
      <c r="D3085" s="24" t="str">
        <v>다세대 매매</v>
      </c>
      <c r="E3085" s="26">
        <v>13</v>
      </c>
      <c r="F3085" s="26">
        <v>13</v>
      </c>
      <c r="G3085" s="26">
        <v>0</v>
      </c>
      <c r="H3085" s="26">
        <v>0</v>
      </c>
      <c r="I3085" s="26">
        <f>G3085+H3085</f>
        <v>0</v>
      </c>
      <c r="J3085" s="26">
        <f>SUM(F3085:H3085)</f>
        <v>13</v>
      </c>
      <c r="K3085" s="26">
        <f>E3085-J3085</f>
        <v>0</v>
      </c>
      <c r="L3085" s="27">
        <v>3725000000</v>
      </c>
      <c r="M3085" s="45">
        <v>647.344</v>
      </c>
      <c r="N3085" s="27">
        <v>286538462</v>
      </c>
      <c r="O3085" s="27">
        <v>19022419</v>
      </c>
      <c r="P3085" s="37">
        <f>IF(I3085=0,0,H3085/I3085)</f>
        <v>0</v>
      </c>
    </row>
    <row r="3086">
      <c r="A3086" s="24" t="str">
        <v>2026-01</v>
      </c>
      <c r="B3086" s="24" t="str">
        <v>비교 반영</v>
      </c>
      <c r="C3086" s="24" t="str">
        <v>용인시 수지구</v>
      </c>
      <c r="D3086" s="24" t="str">
        <v>다세대 전월세</v>
      </c>
      <c r="E3086" s="26">
        <v>130</v>
      </c>
      <c r="F3086" s="26">
        <v>0</v>
      </c>
      <c r="G3086" s="26">
        <v>58</v>
      </c>
      <c r="H3086" s="26">
        <v>72</v>
      </c>
      <c r="I3086" s="26">
        <f>G3086+H3086</f>
        <v>130</v>
      </c>
      <c r="J3086" s="26">
        <f>SUM(F3086:H3086)</f>
        <v>130</v>
      </c>
      <c r="K3086" s="26">
        <f>E3086-J3086</f>
        <v>0</v>
      </c>
      <c r="L3086" s="27">
        <v>24599570000</v>
      </c>
      <c r="M3086" s="45">
        <v>5595.912</v>
      </c>
      <c r="N3086" s="27">
        <v>189227462</v>
      </c>
      <c r="O3086" s="27">
        <v>14532196</v>
      </c>
      <c r="P3086" s="37">
        <f>IF(I3086=0,0,H3086/I3086)</f>
        <v>0.5538461538461539</v>
      </c>
    </row>
    <row r="3087">
      <c r="A3087" s="24" t="str">
        <v>2026-01</v>
      </c>
      <c r="B3087" s="24" t="str">
        <v>비교 반영</v>
      </c>
      <c r="C3087" s="24" t="str">
        <v>용인시 수지구</v>
      </c>
      <c r="D3087" s="24" t="str">
        <v>분양권</v>
      </c>
      <c r="E3087" s="26">
        <v>4</v>
      </c>
      <c r="F3087" s="26">
        <v>4</v>
      </c>
      <c r="G3087" s="26">
        <v>0</v>
      </c>
      <c r="H3087" s="26">
        <v>0</v>
      </c>
      <c r="I3087" s="26">
        <f>G3087+H3087</f>
        <v>0</v>
      </c>
      <c r="J3087" s="26">
        <f>SUM(F3087:H3087)</f>
        <v>4</v>
      </c>
      <c r="K3087" s="26">
        <f>E3087-J3087</f>
        <v>0</v>
      </c>
      <c r="L3087" s="27">
        <v>2538080000</v>
      </c>
      <c r="M3087" s="45">
        <v>234.358</v>
      </c>
      <c r="N3087" s="27">
        <v>634520000</v>
      </c>
      <c r="O3087" s="27">
        <v>35801410</v>
      </c>
      <c r="P3087" s="37">
        <f>IF(I3087=0,0,H3087/I3087)</f>
        <v>0</v>
      </c>
    </row>
    <row r="3088">
      <c r="A3088" s="24" t="str">
        <v>2026-01</v>
      </c>
      <c r="B3088" s="24" t="str">
        <v>비교 반영</v>
      </c>
      <c r="C3088" s="24" t="str">
        <v>용인시 수지구</v>
      </c>
      <c r="D3088" s="24" t="str">
        <v>상가</v>
      </c>
      <c r="E3088" s="26">
        <v>17</v>
      </c>
      <c r="F3088" s="26">
        <v>17</v>
      </c>
      <c r="G3088" s="26">
        <v>0</v>
      </c>
      <c r="H3088" s="26">
        <v>0</v>
      </c>
      <c r="I3088" s="26">
        <f>G3088+H3088</f>
        <v>0</v>
      </c>
      <c r="J3088" s="26">
        <f>SUM(F3088:H3088)</f>
        <v>17</v>
      </c>
      <c r="K3088" s="26">
        <f>E3088-J3088</f>
        <v>0</v>
      </c>
      <c r="L3088" s="27">
        <v>16565720000</v>
      </c>
      <c r="M3088" s="45">
        <v>3351.73</v>
      </c>
      <c r="N3088" s="27">
        <v>974454118</v>
      </c>
      <c r="O3088" s="27">
        <v>16338640</v>
      </c>
      <c r="P3088" s="37">
        <f>IF(I3088=0,0,H3088/I3088)</f>
        <v>0</v>
      </c>
    </row>
    <row r="3089">
      <c r="A3089" s="24" t="str">
        <v>2026-01</v>
      </c>
      <c r="B3089" s="24" t="str">
        <v>비교 반영</v>
      </c>
      <c r="C3089" s="24" t="str">
        <v>용인시 수지구</v>
      </c>
      <c r="D3089" s="24" t="str">
        <v>아파트 매매</v>
      </c>
      <c r="E3089" s="26">
        <v>635</v>
      </c>
      <c r="F3089" s="26">
        <v>635</v>
      </c>
      <c r="G3089" s="26">
        <v>0</v>
      </c>
      <c r="H3089" s="26">
        <v>0</v>
      </c>
      <c r="I3089" s="26">
        <f>G3089+H3089</f>
        <v>0</v>
      </c>
      <c r="J3089" s="26">
        <f>SUM(F3089:H3089)</f>
        <v>635</v>
      </c>
      <c r="K3089" s="26">
        <f>E3089-J3089</f>
        <v>0</v>
      </c>
      <c r="L3089" s="27">
        <v>548745170000</v>
      </c>
      <c r="M3089" s="45">
        <v>59078.666</v>
      </c>
      <c r="N3089" s="27">
        <v>864165622</v>
      </c>
      <c r="O3089" s="27">
        <v>30705391</v>
      </c>
      <c r="P3089" s="37">
        <f>IF(I3089=0,0,H3089/I3089)</f>
        <v>0</v>
      </c>
    </row>
    <row r="3090">
      <c r="A3090" s="24" t="str">
        <v>2026-01</v>
      </c>
      <c r="B3090" s="24" t="str">
        <v>비교 반영</v>
      </c>
      <c r="C3090" s="24" t="str">
        <v>용인시 수지구</v>
      </c>
      <c r="D3090" s="24" t="str">
        <v>아파트 전월세</v>
      </c>
      <c r="E3090" s="26">
        <v>1007</v>
      </c>
      <c r="F3090" s="26">
        <v>0</v>
      </c>
      <c r="G3090" s="26">
        <v>662</v>
      </c>
      <c r="H3090" s="26">
        <v>345</v>
      </c>
      <c r="I3090" s="26">
        <f>G3090+H3090</f>
        <v>1007</v>
      </c>
      <c r="J3090" s="26">
        <f>SUM(F3090:H3090)</f>
        <v>1007</v>
      </c>
      <c r="K3090" s="26">
        <f>E3090-J3090</f>
        <v>0</v>
      </c>
      <c r="L3090" s="27">
        <v>432066540000</v>
      </c>
      <c r="M3090" s="45">
        <v>90065.759</v>
      </c>
      <c r="N3090" s="27">
        <v>429063098</v>
      </c>
      <c r="O3090" s="27">
        <v>15858625</v>
      </c>
      <c r="P3090" s="37">
        <f>IF(I3090=0,0,H3090/I3090)</f>
        <v>0.3426017874875869</v>
      </c>
    </row>
    <row r="3091">
      <c r="A3091" s="24" t="str">
        <v>2026-01</v>
      </c>
      <c r="B3091" s="24" t="str">
        <v>비교 반영</v>
      </c>
      <c r="C3091" s="24" t="str">
        <v>용인시 수지구</v>
      </c>
      <c r="D3091" s="24" t="str">
        <v>오피스텔 매매</v>
      </c>
      <c r="E3091" s="26">
        <v>46</v>
      </c>
      <c r="F3091" s="26">
        <v>46</v>
      </c>
      <c r="G3091" s="26">
        <v>0</v>
      </c>
      <c r="H3091" s="26">
        <v>0</v>
      </c>
      <c r="I3091" s="26">
        <f>G3091+H3091</f>
        <v>0</v>
      </c>
      <c r="J3091" s="26">
        <f>SUM(F3091:H3091)</f>
        <v>46</v>
      </c>
      <c r="K3091" s="26">
        <f>E3091-J3091</f>
        <v>0</v>
      </c>
      <c r="L3091" s="27">
        <v>15487500000</v>
      </c>
      <c r="M3091" s="45">
        <v>2090.128</v>
      </c>
      <c r="N3091" s="27">
        <v>336684783</v>
      </c>
      <c r="O3091" s="27">
        <v>24495316</v>
      </c>
      <c r="P3091" s="37">
        <f>IF(I3091=0,0,H3091/I3091)</f>
        <v>0</v>
      </c>
    </row>
    <row r="3092">
      <c r="A3092" s="24" t="str">
        <v>2026-01</v>
      </c>
      <c r="B3092" s="24" t="str">
        <v>비교 반영</v>
      </c>
      <c r="C3092" s="24" t="str">
        <v>용인시 수지구</v>
      </c>
      <c r="D3092" s="24" t="str">
        <v>오피스텔 전월세</v>
      </c>
      <c r="E3092" s="26">
        <v>236</v>
      </c>
      <c r="F3092" s="26">
        <v>0</v>
      </c>
      <c r="G3092" s="26">
        <v>32</v>
      </c>
      <c r="H3092" s="26">
        <v>204</v>
      </c>
      <c r="I3092" s="26">
        <f>G3092+H3092</f>
        <v>236</v>
      </c>
      <c r="J3092" s="26">
        <f>SUM(F3092:H3092)</f>
        <v>236</v>
      </c>
      <c r="K3092" s="26">
        <f>E3092-J3092</f>
        <v>0</v>
      </c>
      <c r="L3092" s="27">
        <v>19689740000</v>
      </c>
      <c r="M3092" s="45">
        <v>7072.97</v>
      </c>
      <c r="N3092" s="27">
        <v>83431102</v>
      </c>
      <c r="O3092" s="27">
        <v>9202647</v>
      </c>
      <c r="P3092" s="37">
        <f>IF(I3092=0,0,H3092/I3092)</f>
        <v>0.864406779661017</v>
      </c>
    </row>
    <row r="3093">
      <c r="A3093" s="24" t="str">
        <v>2026-01</v>
      </c>
      <c r="B3093" s="24" t="str">
        <v>비교 반영</v>
      </c>
      <c r="C3093" s="24" t="str">
        <v>용인시 수지구</v>
      </c>
      <c r="D3093" s="24" t="str">
        <v>토지</v>
      </c>
      <c r="E3093" s="26">
        <v>82</v>
      </c>
      <c r="F3093" s="26">
        <v>82</v>
      </c>
      <c r="G3093" s="26">
        <v>0</v>
      </c>
      <c r="H3093" s="26">
        <v>0</v>
      </c>
      <c r="I3093" s="26">
        <f>G3093+H3093</f>
        <v>0</v>
      </c>
      <c r="J3093" s="26">
        <f>SUM(F3093:H3093)</f>
        <v>82</v>
      </c>
      <c r="K3093" s="26">
        <f>E3093-J3093</f>
        <v>0</v>
      </c>
      <c r="L3093" s="27">
        <v>6361270000</v>
      </c>
      <c r="M3093" s="45">
        <v>16631.62</v>
      </c>
      <c r="N3093" s="27">
        <v>77576463</v>
      </c>
      <c r="O3093" s="27">
        <v>1264398</v>
      </c>
      <c r="P3093" s="37">
        <f>IF(I3093=0,0,H3093/I3093)</f>
        <v>0</v>
      </c>
    </row>
    <row r="3094">
      <c r="A3094" s="24" t="str">
        <v>2026-01</v>
      </c>
      <c r="B3094" s="24" t="str">
        <v>비교 반영</v>
      </c>
      <c r="C3094" s="24" t="str">
        <v>용인시 처인구</v>
      </c>
      <c r="D3094" s="24" t="str">
        <v>공장창고</v>
      </c>
      <c r="E3094" s="26">
        <v>3</v>
      </c>
      <c r="F3094" s="26">
        <v>3</v>
      </c>
      <c r="G3094" s="26">
        <v>0</v>
      </c>
      <c r="H3094" s="26">
        <v>0</v>
      </c>
      <c r="I3094" s="26">
        <f>G3094+H3094</f>
        <v>0</v>
      </c>
      <c r="J3094" s="26">
        <f>SUM(F3094:H3094)</f>
        <v>3</v>
      </c>
      <c r="K3094" s="26">
        <f>E3094-J3094</f>
        <v>0</v>
      </c>
      <c r="L3094" s="27">
        <v>15130000000</v>
      </c>
      <c r="M3094" s="45">
        <v>3986.75</v>
      </c>
      <c r="N3094" s="27">
        <v>5043333333</v>
      </c>
      <c r="O3094" s="27">
        <v>12545689</v>
      </c>
      <c r="P3094" s="37">
        <f>IF(I3094=0,0,H3094/I3094)</f>
        <v>0</v>
      </c>
    </row>
    <row r="3095">
      <c r="A3095" s="24" t="str">
        <v>2026-01</v>
      </c>
      <c r="B3095" s="24" t="str">
        <v>비교 반영</v>
      </c>
      <c r="C3095" s="24" t="str">
        <v>용인시 처인구</v>
      </c>
      <c r="D3095" s="24" t="str">
        <v>다가구 매매</v>
      </c>
      <c r="E3095" s="26">
        <v>8</v>
      </c>
      <c r="F3095" s="26">
        <v>8</v>
      </c>
      <c r="G3095" s="26">
        <v>0</v>
      </c>
      <c r="H3095" s="26">
        <v>0</v>
      </c>
      <c r="I3095" s="26">
        <f>G3095+H3095</f>
        <v>0</v>
      </c>
      <c r="J3095" s="26">
        <f>SUM(F3095:H3095)</f>
        <v>8</v>
      </c>
      <c r="K3095" s="26">
        <f>E3095-J3095</f>
        <v>0</v>
      </c>
      <c r="L3095" s="27">
        <v>4723330000</v>
      </c>
      <c r="M3095" s="45">
        <v>1552.06</v>
      </c>
      <c r="N3095" s="27">
        <v>590416250</v>
      </c>
      <c r="O3095" s="27">
        <v>10060380</v>
      </c>
      <c r="P3095" s="37">
        <f>IF(I3095=0,0,H3095/I3095)</f>
        <v>0</v>
      </c>
    </row>
    <row r="3096">
      <c r="A3096" s="24" t="str">
        <v>2026-01</v>
      </c>
      <c r="B3096" s="24" t="str">
        <v>비교 반영</v>
      </c>
      <c r="C3096" s="24" t="str">
        <v>용인시 처인구</v>
      </c>
      <c r="D3096" s="24" t="str">
        <v>다가구 전월세</v>
      </c>
      <c r="E3096" s="26">
        <v>505</v>
      </c>
      <c r="F3096" s="26">
        <v>0</v>
      </c>
      <c r="G3096" s="26">
        <v>48</v>
      </c>
      <c r="H3096" s="26">
        <v>457</v>
      </c>
      <c r="I3096" s="26">
        <f>G3096+H3096</f>
        <v>505</v>
      </c>
      <c r="J3096" s="26">
        <f>SUM(F3096:H3096)</f>
        <v>505</v>
      </c>
      <c r="K3096" s="26">
        <f>E3096-J3096</f>
        <v>0</v>
      </c>
      <c r="L3096" s="27">
        <v>10924700000</v>
      </c>
      <c r="M3096" s="45">
        <v>17781.759</v>
      </c>
      <c r="N3096" s="27">
        <v>21633069</v>
      </c>
      <c r="O3096" s="27">
        <v>2030998</v>
      </c>
      <c r="P3096" s="37">
        <f>IF(I3096=0,0,H3096/I3096)</f>
        <v>0.904950495049505</v>
      </c>
    </row>
    <row r="3097">
      <c r="A3097" s="24" t="str">
        <v>2026-01</v>
      </c>
      <c r="B3097" s="24" t="str">
        <v>비교 반영</v>
      </c>
      <c r="C3097" s="24" t="str">
        <v>용인시 처인구</v>
      </c>
      <c r="D3097" s="24" t="str">
        <v>다세대 매매</v>
      </c>
      <c r="E3097" s="26">
        <v>105</v>
      </c>
      <c r="F3097" s="26">
        <v>105</v>
      </c>
      <c r="G3097" s="26">
        <v>0</v>
      </c>
      <c r="H3097" s="26">
        <v>0</v>
      </c>
      <c r="I3097" s="26">
        <f>G3097+H3097</f>
        <v>0</v>
      </c>
      <c r="J3097" s="26">
        <f>SUM(F3097:H3097)</f>
        <v>105</v>
      </c>
      <c r="K3097" s="26">
        <f>E3097-J3097</f>
        <v>0</v>
      </c>
      <c r="L3097" s="27">
        <v>14982220000</v>
      </c>
      <c r="M3097" s="45">
        <v>6389.141</v>
      </c>
      <c r="N3097" s="27">
        <v>142687810</v>
      </c>
      <c r="O3097" s="27">
        <v>7751903</v>
      </c>
      <c r="P3097" s="37">
        <f>IF(I3097=0,0,H3097/I3097)</f>
        <v>0</v>
      </c>
    </row>
    <row r="3098">
      <c r="A3098" s="24" t="str">
        <v>2026-01</v>
      </c>
      <c r="B3098" s="24" t="str">
        <v>비교 반영</v>
      </c>
      <c r="C3098" s="24" t="str">
        <v>용인시 처인구</v>
      </c>
      <c r="D3098" s="24" t="str">
        <v>다세대 전월세</v>
      </c>
      <c r="E3098" s="26">
        <v>355</v>
      </c>
      <c r="F3098" s="26">
        <v>0</v>
      </c>
      <c r="G3098" s="26">
        <v>51</v>
      </c>
      <c r="H3098" s="26">
        <v>304</v>
      </c>
      <c r="I3098" s="26">
        <f>G3098+H3098</f>
        <v>355</v>
      </c>
      <c r="J3098" s="26">
        <f>SUM(F3098:H3098)</f>
        <v>355</v>
      </c>
      <c r="K3098" s="26">
        <f>E3098-J3098</f>
        <v>0</v>
      </c>
      <c r="L3098" s="27">
        <v>12384950000</v>
      </c>
      <c r="M3098" s="45">
        <v>14349.363</v>
      </c>
      <c r="N3098" s="27">
        <v>34887183</v>
      </c>
      <c r="O3098" s="27">
        <v>2853226</v>
      </c>
      <c r="P3098" s="37">
        <f>IF(I3098=0,0,H3098/I3098)</f>
        <v>0.856338028169014</v>
      </c>
    </row>
    <row r="3099">
      <c r="A3099" s="24" t="str">
        <v>2026-01</v>
      </c>
      <c r="B3099" s="24" t="str">
        <v>비교 반영</v>
      </c>
      <c r="C3099" s="24" t="str">
        <v>용인시 처인구</v>
      </c>
      <c r="D3099" s="24" t="str">
        <v>분양권</v>
      </c>
      <c r="E3099" s="26">
        <v>40</v>
      </c>
      <c r="F3099" s="26">
        <v>40</v>
      </c>
      <c r="G3099" s="26">
        <v>0</v>
      </c>
      <c r="H3099" s="26">
        <v>0</v>
      </c>
      <c r="I3099" s="26">
        <f>G3099+H3099</f>
        <v>0</v>
      </c>
      <c r="J3099" s="26">
        <f>SUM(F3099:H3099)</f>
        <v>40</v>
      </c>
      <c r="K3099" s="26">
        <f>E3099-J3099</f>
        <v>0</v>
      </c>
      <c r="L3099" s="27">
        <v>22111420000</v>
      </c>
      <c r="M3099" s="45">
        <v>2916.882</v>
      </c>
      <c r="N3099" s="27">
        <v>552785500</v>
      </c>
      <c r="O3099" s="27">
        <v>25059499</v>
      </c>
      <c r="P3099" s="37">
        <f>IF(I3099=0,0,H3099/I3099)</f>
        <v>0</v>
      </c>
    </row>
    <row r="3100">
      <c r="A3100" s="24" t="str">
        <v>2026-01</v>
      </c>
      <c r="B3100" s="24" t="str">
        <v>비교 반영</v>
      </c>
      <c r="C3100" s="24" t="str">
        <v>용인시 처인구</v>
      </c>
      <c r="D3100" s="24" t="str">
        <v>상가</v>
      </c>
      <c r="E3100" s="26">
        <v>28</v>
      </c>
      <c r="F3100" s="26">
        <v>28</v>
      </c>
      <c r="G3100" s="26">
        <v>0</v>
      </c>
      <c r="H3100" s="26">
        <v>0</v>
      </c>
      <c r="I3100" s="26">
        <f>G3100+H3100</f>
        <v>0</v>
      </c>
      <c r="J3100" s="26">
        <f>SUM(F3100:H3100)</f>
        <v>28</v>
      </c>
      <c r="K3100" s="26">
        <f>E3100-J3100</f>
        <v>0</v>
      </c>
      <c r="L3100" s="27">
        <v>17908790000</v>
      </c>
      <c r="M3100" s="45">
        <v>5855.81</v>
      </c>
      <c r="N3100" s="27">
        <v>639599643</v>
      </c>
      <c r="O3100" s="27">
        <v>10110063</v>
      </c>
      <c r="P3100" s="37">
        <f>IF(I3100=0,0,H3100/I3100)</f>
        <v>0</v>
      </c>
    </row>
    <row r="3101">
      <c r="A3101" s="24" t="str">
        <v>2026-01</v>
      </c>
      <c r="B3101" s="24" t="str">
        <v>비교 반영</v>
      </c>
      <c r="C3101" s="24" t="str">
        <v>용인시 처인구</v>
      </c>
      <c r="D3101" s="24" t="str">
        <v>아파트 매매</v>
      </c>
      <c r="E3101" s="26">
        <v>252</v>
      </c>
      <c r="F3101" s="26">
        <v>252</v>
      </c>
      <c r="G3101" s="26">
        <v>0</v>
      </c>
      <c r="H3101" s="26">
        <v>0</v>
      </c>
      <c r="I3101" s="26">
        <f>G3101+H3101</f>
        <v>0</v>
      </c>
      <c r="J3101" s="26">
        <f>SUM(F3101:H3101)</f>
        <v>252</v>
      </c>
      <c r="K3101" s="26">
        <f>E3101-J3101</f>
        <v>0</v>
      </c>
      <c r="L3101" s="27">
        <v>92033400000</v>
      </c>
      <c r="M3101" s="45">
        <v>17981.511</v>
      </c>
      <c r="N3101" s="27">
        <v>365211905</v>
      </c>
      <c r="O3101" s="27">
        <v>16919748</v>
      </c>
      <c r="P3101" s="37">
        <f>IF(I3101=0,0,H3101/I3101)</f>
        <v>0</v>
      </c>
    </row>
    <row r="3102">
      <c r="A3102" s="24" t="str">
        <v>2026-01</v>
      </c>
      <c r="B3102" s="24" t="str">
        <v>비교 반영</v>
      </c>
      <c r="C3102" s="24" t="str">
        <v>용인시 처인구</v>
      </c>
      <c r="D3102" s="24" t="str">
        <v>아파트 전월세</v>
      </c>
      <c r="E3102" s="26">
        <v>458</v>
      </c>
      <c r="F3102" s="26">
        <v>0</v>
      </c>
      <c r="G3102" s="26">
        <v>258</v>
      </c>
      <c r="H3102" s="26">
        <v>200</v>
      </c>
      <c r="I3102" s="26">
        <f>G3102+H3102</f>
        <v>458</v>
      </c>
      <c r="J3102" s="26">
        <f>SUM(F3102:H3102)</f>
        <v>458</v>
      </c>
      <c r="K3102" s="26">
        <f>E3102-J3102</f>
        <v>0</v>
      </c>
      <c r="L3102" s="27">
        <v>73108690000</v>
      </c>
      <c r="M3102" s="45">
        <v>29444.55</v>
      </c>
      <c r="N3102" s="27">
        <v>159625961</v>
      </c>
      <c r="O3102" s="27">
        <v>8208025</v>
      </c>
      <c r="P3102" s="37">
        <f>IF(I3102=0,0,H3102/I3102)</f>
        <v>0.4366812227074236</v>
      </c>
    </row>
    <row r="3103">
      <c r="A3103" s="24" t="str">
        <v>2026-01</v>
      </c>
      <c r="B3103" s="24" t="str">
        <v>비교 반영</v>
      </c>
      <c r="C3103" s="24" t="str">
        <v>용인시 처인구</v>
      </c>
      <c r="D3103" s="24" t="str">
        <v>오피스텔 매매</v>
      </c>
      <c r="E3103" s="26">
        <v>13</v>
      </c>
      <c r="F3103" s="26">
        <v>13</v>
      </c>
      <c r="G3103" s="26">
        <v>0</v>
      </c>
      <c r="H3103" s="26">
        <v>0</v>
      </c>
      <c r="I3103" s="26">
        <f>G3103+H3103</f>
        <v>0</v>
      </c>
      <c r="J3103" s="26">
        <f>SUM(F3103:H3103)</f>
        <v>13</v>
      </c>
      <c r="K3103" s="26">
        <f>E3103-J3103</f>
        <v>0</v>
      </c>
      <c r="L3103" s="27">
        <v>2208000000</v>
      </c>
      <c r="M3103" s="45">
        <v>503.89</v>
      </c>
      <c r="N3103" s="27">
        <v>169846154</v>
      </c>
      <c r="O3103" s="27">
        <v>14485648</v>
      </c>
      <c r="P3103" s="37">
        <f>IF(I3103=0,0,H3103/I3103)</f>
        <v>0</v>
      </c>
    </row>
    <row r="3104">
      <c r="A3104" s="24" t="str">
        <v>2026-01</v>
      </c>
      <c r="B3104" s="24" t="str">
        <v>비교 반영</v>
      </c>
      <c r="C3104" s="24" t="str">
        <v>용인시 처인구</v>
      </c>
      <c r="D3104" s="24" t="str">
        <v>오피스텔 전월세</v>
      </c>
      <c r="E3104" s="26">
        <v>78</v>
      </c>
      <c r="F3104" s="26">
        <v>0</v>
      </c>
      <c r="G3104" s="26">
        <v>8</v>
      </c>
      <c r="H3104" s="26">
        <v>70</v>
      </c>
      <c r="I3104" s="26">
        <f>G3104+H3104</f>
        <v>78</v>
      </c>
      <c r="J3104" s="26">
        <f>SUM(F3104:H3104)</f>
        <v>78</v>
      </c>
      <c r="K3104" s="26">
        <f>E3104-J3104</f>
        <v>0</v>
      </c>
      <c r="L3104" s="27">
        <v>1779000000</v>
      </c>
      <c r="M3104" s="45">
        <v>2185.44</v>
      </c>
      <c r="N3104" s="27">
        <v>22807692</v>
      </c>
      <c r="O3104" s="27">
        <v>2690987</v>
      </c>
      <c r="P3104" s="37">
        <f>IF(I3104=0,0,H3104/I3104)</f>
        <v>0.8974358974358975</v>
      </c>
    </row>
    <row r="3105">
      <c r="A3105" s="24" t="str">
        <v>2026-01</v>
      </c>
      <c r="B3105" s="24" t="str">
        <v>비교 반영</v>
      </c>
      <c r="C3105" s="24" t="str">
        <v>용인시 처인구</v>
      </c>
      <c r="D3105" s="24" t="str">
        <v>토지</v>
      </c>
      <c r="E3105" s="26">
        <v>456</v>
      </c>
      <c r="F3105" s="26">
        <v>456</v>
      </c>
      <c r="G3105" s="26">
        <v>0</v>
      </c>
      <c r="H3105" s="26">
        <v>0</v>
      </c>
      <c r="I3105" s="26">
        <f>G3105+H3105</f>
        <v>0</v>
      </c>
      <c r="J3105" s="26">
        <f>SUM(F3105:H3105)</f>
        <v>456</v>
      </c>
      <c r="K3105" s="26">
        <f>E3105-J3105</f>
        <v>0</v>
      </c>
      <c r="L3105" s="27">
        <v>73773950000</v>
      </c>
      <c r="M3105" s="45">
        <v>232197.22</v>
      </c>
      <c r="N3105" s="27">
        <v>161784978</v>
      </c>
      <c r="O3105" s="27">
        <v>1050318</v>
      </c>
      <c r="P3105" s="37">
        <f>IF(I3105=0,0,H3105/I3105)</f>
        <v>0</v>
      </c>
    </row>
    <row r="3106">
      <c r="A3106" s="24" t="str">
        <v>2026-01</v>
      </c>
      <c r="B3106" s="24" t="str">
        <v>비교 반영</v>
      </c>
      <c r="C3106" s="24" t="str">
        <v>의왕시</v>
      </c>
      <c r="D3106" s="24" t="str">
        <v>공장창고</v>
      </c>
      <c r="E3106" s="26">
        <v>3</v>
      </c>
      <c r="F3106" s="26">
        <v>3</v>
      </c>
      <c r="G3106" s="26">
        <v>0</v>
      </c>
      <c r="H3106" s="26">
        <v>0</v>
      </c>
      <c r="I3106" s="26">
        <f>G3106+H3106</f>
        <v>0</v>
      </c>
      <c r="J3106" s="26">
        <f>SUM(F3106:H3106)</f>
        <v>3</v>
      </c>
      <c r="K3106" s="26">
        <f>E3106-J3106</f>
        <v>0</v>
      </c>
      <c r="L3106" s="27">
        <v>735000000</v>
      </c>
      <c r="M3106" s="45">
        <v>273.56</v>
      </c>
      <c r="N3106" s="27">
        <v>245000000</v>
      </c>
      <c r="O3106" s="27">
        <v>8881971</v>
      </c>
      <c r="P3106" s="37">
        <f>IF(I3106=0,0,H3106/I3106)</f>
        <v>0</v>
      </c>
    </row>
    <row r="3107">
      <c r="A3107" s="24" t="str">
        <v>2026-01</v>
      </c>
      <c r="B3107" s="24" t="str">
        <v>비교 반영</v>
      </c>
      <c r="C3107" s="24" t="str">
        <v>의왕시</v>
      </c>
      <c r="D3107" s="24" t="str">
        <v>다가구 전월세</v>
      </c>
      <c r="E3107" s="26">
        <v>143</v>
      </c>
      <c r="F3107" s="26">
        <v>0</v>
      </c>
      <c r="G3107" s="26">
        <v>25</v>
      </c>
      <c r="H3107" s="26">
        <v>118</v>
      </c>
      <c r="I3107" s="26">
        <f>G3107+H3107</f>
        <v>143</v>
      </c>
      <c r="J3107" s="26">
        <f>SUM(F3107:H3107)</f>
        <v>143</v>
      </c>
      <c r="K3107" s="26">
        <f>E3107-J3107</f>
        <v>0</v>
      </c>
      <c r="L3107" s="27">
        <v>10766500000</v>
      </c>
      <c r="M3107" s="45">
        <v>7034.291</v>
      </c>
      <c r="N3107" s="27">
        <v>75290210</v>
      </c>
      <c r="O3107" s="27">
        <v>5059747</v>
      </c>
      <c r="P3107" s="37">
        <f>IF(I3107=0,0,H3107/I3107)</f>
        <v>0.8251748251748252</v>
      </c>
    </row>
    <row r="3108">
      <c r="A3108" s="24" t="str">
        <v>2026-01</v>
      </c>
      <c r="B3108" s="24" t="str">
        <v>비교 반영</v>
      </c>
      <c r="C3108" s="24" t="str">
        <v>의왕시</v>
      </c>
      <c r="D3108" s="24" t="str">
        <v>다세대 매매</v>
      </c>
      <c r="E3108" s="26">
        <v>10</v>
      </c>
      <c r="F3108" s="26">
        <v>10</v>
      </c>
      <c r="G3108" s="26">
        <v>0</v>
      </c>
      <c r="H3108" s="26">
        <v>0</v>
      </c>
      <c r="I3108" s="26">
        <f>G3108+H3108</f>
        <v>0</v>
      </c>
      <c r="J3108" s="26">
        <f>SUM(F3108:H3108)</f>
        <v>10</v>
      </c>
      <c r="K3108" s="26">
        <f>E3108-J3108</f>
        <v>0</v>
      </c>
      <c r="L3108" s="27">
        <v>3914000000</v>
      </c>
      <c r="M3108" s="45">
        <v>606.6</v>
      </c>
      <c r="N3108" s="27">
        <v>391400000</v>
      </c>
      <c r="O3108" s="27">
        <v>21330106</v>
      </c>
      <c r="P3108" s="37">
        <f>IF(I3108=0,0,H3108/I3108)</f>
        <v>0</v>
      </c>
    </row>
    <row r="3109">
      <c r="A3109" s="24" t="str">
        <v>2026-01</v>
      </c>
      <c r="B3109" s="24" t="str">
        <v>비교 반영</v>
      </c>
      <c r="C3109" s="24" t="str">
        <v>의왕시</v>
      </c>
      <c r="D3109" s="24" t="str">
        <v>다세대 전월세</v>
      </c>
      <c r="E3109" s="26">
        <v>79</v>
      </c>
      <c r="F3109" s="26">
        <v>0</v>
      </c>
      <c r="G3109" s="26">
        <v>38</v>
      </c>
      <c r="H3109" s="26">
        <v>41</v>
      </c>
      <c r="I3109" s="26">
        <f>G3109+H3109</f>
        <v>79</v>
      </c>
      <c r="J3109" s="26">
        <f>SUM(F3109:H3109)</f>
        <v>79</v>
      </c>
      <c r="K3109" s="26">
        <f>E3109-J3109</f>
        <v>0</v>
      </c>
      <c r="L3109" s="27">
        <v>8502180000</v>
      </c>
      <c r="M3109" s="45">
        <v>3103.545</v>
      </c>
      <c r="N3109" s="27">
        <v>107622532</v>
      </c>
      <c r="O3109" s="27">
        <v>9056218</v>
      </c>
      <c r="P3109" s="37">
        <f>IF(I3109=0,0,H3109/I3109)</f>
        <v>0.5189873417721519</v>
      </c>
    </row>
    <row r="3110">
      <c r="A3110" s="24" t="str">
        <v>2026-01</v>
      </c>
      <c r="B3110" s="24" t="str">
        <v>비교 반영</v>
      </c>
      <c r="C3110" s="24" t="str">
        <v>의왕시</v>
      </c>
      <c r="D3110" s="24" t="str">
        <v>분양권</v>
      </c>
      <c r="E3110" s="26">
        <v>24</v>
      </c>
      <c r="F3110" s="26">
        <v>24</v>
      </c>
      <c r="G3110" s="26">
        <v>0</v>
      </c>
      <c r="H3110" s="26">
        <v>0</v>
      </c>
      <c r="I3110" s="26">
        <f>G3110+H3110</f>
        <v>0</v>
      </c>
      <c r="J3110" s="26">
        <f>SUM(F3110:H3110)</f>
        <v>24</v>
      </c>
      <c r="K3110" s="26">
        <f>E3110-J3110</f>
        <v>0</v>
      </c>
      <c r="L3110" s="27">
        <v>22847720000</v>
      </c>
      <c r="M3110" s="45">
        <v>1690.568</v>
      </c>
      <c r="N3110" s="27">
        <v>951988333</v>
      </c>
      <c r="O3110" s="27">
        <v>44677085</v>
      </c>
      <c r="P3110" s="37">
        <f>IF(I3110=0,0,H3110/I3110)</f>
        <v>0</v>
      </c>
    </row>
    <row r="3111">
      <c r="A3111" s="24" t="str">
        <v>2026-01</v>
      </c>
      <c r="B3111" s="24" t="str">
        <v>비교 반영</v>
      </c>
      <c r="C3111" s="24" t="str">
        <v>의왕시</v>
      </c>
      <c r="D3111" s="24" t="str">
        <v>상가</v>
      </c>
      <c r="E3111" s="26">
        <v>5</v>
      </c>
      <c r="F3111" s="26">
        <v>5</v>
      </c>
      <c r="G3111" s="26">
        <v>0</v>
      </c>
      <c r="H3111" s="26">
        <v>0</v>
      </c>
      <c r="I3111" s="26">
        <f>G3111+H3111</f>
        <v>0</v>
      </c>
      <c r="J3111" s="26">
        <f>SUM(F3111:H3111)</f>
        <v>5</v>
      </c>
      <c r="K3111" s="26">
        <f>E3111-J3111</f>
        <v>0</v>
      </c>
      <c r="L3111" s="27">
        <v>11540680000</v>
      </c>
      <c r="M3111" s="45">
        <v>1942.39</v>
      </c>
      <c r="N3111" s="27">
        <v>2308136000</v>
      </c>
      <c r="O3111" s="27">
        <v>19641270</v>
      </c>
      <c r="P3111" s="37">
        <f>IF(I3111=0,0,H3111/I3111)</f>
        <v>0</v>
      </c>
    </row>
    <row r="3112">
      <c r="A3112" s="24" t="str">
        <v>2026-01</v>
      </c>
      <c r="B3112" s="24" t="str">
        <v>비교 반영</v>
      </c>
      <c r="C3112" s="24" t="str">
        <v>의왕시</v>
      </c>
      <c r="D3112" s="24" t="str">
        <v>아파트 매매</v>
      </c>
      <c r="E3112" s="26">
        <v>154</v>
      </c>
      <c r="F3112" s="26">
        <v>154</v>
      </c>
      <c r="G3112" s="26">
        <v>0</v>
      </c>
      <c r="H3112" s="26">
        <v>0</v>
      </c>
      <c r="I3112" s="26">
        <f>G3112+H3112</f>
        <v>0</v>
      </c>
      <c r="J3112" s="26">
        <f>SUM(F3112:H3112)</f>
        <v>154</v>
      </c>
      <c r="K3112" s="26">
        <f>E3112-J3112</f>
        <v>0</v>
      </c>
      <c r="L3112" s="27">
        <v>117252000000</v>
      </c>
      <c r="M3112" s="45">
        <v>12344.746</v>
      </c>
      <c r="N3112" s="27">
        <v>761376623</v>
      </c>
      <c r="O3112" s="27">
        <v>31398775</v>
      </c>
      <c r="P3112" s="37">
        <f>IF(I3112=0,0,H3112/I3112)</f>
        <v>0</v>
      </c>
    </row>
    <row r="3113">
      <c r="A3113" s="24" t="str">
        <v>2026-01</v>
      </c>
      <c r="B3113" s="24" t="str">
        <v>비교 반영</v>
      </c>
      <c r="C3113" s="24" t="str">
        <v>의왕시</v>
      </c>
      <c r="D3113" s="24" t="str">
        <v>아파트 전월세</v>
      </c>
      <c r="E3113" s="26">
        <v>492</v>
      </c>
      <c r="F3113" s="26">
        <v>0</v>
      </c>
      <c r="G3113" s="26">
        <v>267</v>
      </c>
      <c r="H3113" s="26">
        <v>225</v>
      </c>
      <c r="I3113" s="26">
        <f>G3113+H3113</f>
        <v>492</v>
      </c>
      <c r="J3113" s="26">
        <f>SUM(F3113:H3113)</f>
        <v>492</v>
      </c>
      <c r="K3113" s="26">
        <f>E3113-J3113</f>
        <v>0</v>
      </c>
      <c r="L3113" s="27">
        <v>154861570000</v>
      </c>
      <c r="M3113" s="45">
        <v>35300.883</v>
      </c>
      <c r="N3113" s="27">
        <v>314759289</v>
      </c>
      <c r="O3113" s="27">
        <v>14502160</v>
      </c>
      <c r="P3113" s="37">
        <f>IF(I3113=0,0,H3113/I3113)</f>
        <v>0.4573170731707317</v>
      </c>
    </row>
    <row r="3114">
      <c r="A3114" s="24" t="str">
        <v>2026-01</v>
      </c>
      <c r="B3114" s="24" t="str">
        <v>비교 반영</v>
      </c>
      <c r="C3114" s="24" t="str">
        <v>의왕시</v>
      </c>
      <c r="D3114" s="24" t="str">
        <v>오피스텔 매매</v>
      </c>
      <c r="E3114" s="26">
        <v>6</v>
      </c>
      <c r="F3114" s="26">
        <v>6</v>
      </c>
      <c r="G3114" s="26">
        <v>0</v>
      </c>
      <c r="H3114" s="26">
        <v>0</v>
      </c>
      <c r="I3114" s="26">
        <f>G3114+H3114</f>
        <v>0</v>
      </c>
      <c r="J3114" s="26">
        <f>SUM(F3114:H3114)</f>
        <v>6</v>
      </c>
      <c r="K3114" s="26">
        <f>E3114-J3114</f>
        <v>0</v>
      </c>
      <c r="L3114" s="27">
        <v>1018500000</v>
      </c>
      <c r="M3114" s="45">
        <v>263.975</v>
      </c>
      <c r="N3114" s="27">
        <v>169750000</v>
      </c>
      <c r="O3114" s="27">
        <v>12754776</v>
      </c>
      <c r="P3114" s="37">
        <f>IF(I3114=0,0,H3114/I3114)</f>
        <v>0</v>
      </c>
    </row>
    <row r="3115">
      <c r="A3115" s="24" t="str">
        <v>2026-01</v>
      </c>
      <c r="B3115" s="24" t="str">
        <v>비교 반영</v>
      </c>
      <c r="C3115" s="24" t="str">
        <v>의왕시</v>
      </c>
      <c r="D3115" s="24" t="str">
        <v>오피스텔 전월세</v>
      </c>
      <c r="E3115" s="26">
        <v>72</v>
      </c>
      <c r="F3115" s="26">
        <v>0</v>
      </c>
      <c r="G3115" s="26">
        <v>8</v>
      </c>
      <c r="H3115" s="26">
        <v>64</v>
      </c>
      <c r="I3115" s="26">
        <f>G3115+H3115</f>
        <v>72</v>
      </c>
      <c r="J3115" s="26">
        <f>SUM(F3115:H3115)</f>
        <v>72</v>
      </c>
      <c r="K3115" s="26">
        <f>E3115-J3115</f>
        <v>0</v>
      </c>
      <c r="L3115" s="27">
        <v>3600000000</v>
      </c>
      <c r="M3115" s="45">
        <v>2281.56</v>
      </c>
      <c r="N3115" s="27">
        <v>50000000</v>
      </c>
      <c r="O3115" s="27">
        <v>5216092</v>
      </c>
      <c r="P3115" s="37">
        <f>IF(I3115=0,0,H3115/I3115)</f>
        <v>0.8888888888888888</v>
      </c>
    </row>
    <row r="3116">
      <c r="A3116" s="24" t="str">
        <v>2026-01</v>
      </c>
      <c r="B3116" s="24" t="str">
        <v>비교 반영</v>
      </c>
      <c r="C3116" s="24" t="str">
        <v>의왕시</v>
      </c>
      <c r="D3116" s="24" t="str">
        <v>토지</v>
      </c>
      <c r="E3116" s="26">
        <v>77</v>
      </c>
      <c r="F3116" s="26">
        <v>77</v>
      </c>
      <c r="G3116" s="26">
        <v>0</v>
      </c>
      <c r="H3116" s="26">
        <v>0</v>
      </c>
      <c r="I3116" s="26">
        <f>G3116+H3116</f>
        <v>0</v>
      </c>
      <c r="J3116" s="26">
        <f>SUM(F3116:H3116)</f>
        <v>77</v>
      </c>
      <c r="K3116" s="26">
        <f>E3116-J3116</f>
        <v>0</v>
      </c>
      <c r="L3116" s="27">
        <v>17154690000</v>
      </c>
      <c r="M3116" s="45">
        <v>7250.56</v>
      </c>
      <c r="N3116" s="27">
        <v>222788182</v>
      </c>
      <c r="O3116" s="27">
        <v>7821426</v>
      </c>
      <c r="P3116" s="37">
        <f>IF(I3116=0,0,H3116/I3116)</f>
        <v>0</v>
      </c>
    </row>
    <row r="3117">
      <c r="A3117" s="24" t="str">
        <v>2026-01</v>
      </c>
      <c r="B3117" s="24" t="str">
        <v>비교 반영</v>
      </c>
      <c r="C3117" s="24" t="str">
        <v>의정부시</v>
      </c>
      <c r="D3117" s="24" t="str">
        <v>공장창고</v>
      </c>
      <c r="E3117" s="26">
        <v>2</v>
      </c>
      <c r="F3117" s="26">
        <v>2</v>
      </c>
      <c r="G3117" s="26">
        <v>0</v>
      </c>
      <c r="H3117" s="26">
        <v>0</v>
      </c>
      <c r="I3117" s="26">
        <f>G3117+H3117</f>
        <v>0</v>
      </c>
      <c r="J3117" s="26">
        <f>SUM(F3117:H3117)</f>
        <v>2</v>
      </c>
      <c r="K3117" s="26">
        <f>E3117-J3117</f>
        <v>0</v>
      </c>
      <c r="L3117" s="27">
        <v>730000000</v>
      </c>
      <c r="M3117" s="45">
        <v>192.5</v>
      </c>
      <c r="N3117" s="27">
        <v>365000000</v>
      </c>
      <c r="O3117" s="27">
        <v>12536224</v>
      </c>
      <c r="P3117" s="37">
        <f>IF(I3117=0,0,H3117/I3117)</f>
        <v>0</v>
      </c>
    </row>
    <row r="3118">
      <c r="A3118" s="24" t="str">
        <v>2026-01</v>
      </c>
      <c r="B3118" s="24" t="str">
        <v>비교 반영</v>
      </c>
      <c r="C3118" s="24" t="str">
        <v>의정부시</v>
      </c>
      <c r="D3118" s="24" t="str">
        <v>다가구 매매</v>
      </c>
      <c r="E3118" s="26">
        <v>5</v>
      </c>
      <c r="F3118" s="26">
        <v>5</v>
      </c>
      <c r="G3118" s="26">
        <v>0</v>
      </c>
      <c r="H3118" s="26">
        <v>0</v>
      </c>
      <c r="I3118" s="26">
        <f>G3118+H3118</f>
        <v>0</v>
      </c>
      <c r="J3118" s="26">
        <f>SUM(F3118:H3118)</f>
        <v>5</v>
      </c>
      <c r="K3118" s="26">
        <f>E3118-J3118</f>
        <v>0</v>
      </c>
      <c r="L3118" s="27">
        <v>1530000000</v>
      </c>
      <c r="M3118" s="45">
        <v>945.89</v>
      </c>
      <c r="N3118" s="27">
        <v>306000000</v>
      </c>
      <c r="O3118" s="27">
        <v>5347187</v>
      </c>
      <c r="P3118" s="37">
        <f>IF(I3118=0,0,H3118/I3118)</f>
        <v>0</v>
      </c>
    </row>
    <row r="3119">
      <c r="A3119" s="24" t="str">
        <v>2026-01</v>
      </c>
      <c r="B3119" s="24" t="str">
        <v>비교 반영</v>
      </c>
      <c r="C3119" s="24" t="str">
        <v>의정부시</v>
      </c>
      <c r="D3119" s="24" t="str">
        <v>다가구 전월세</v>
      </c>
      <c r="E3119" s="26">
        <v>234</v>
      </c>
      <c r="F3119" s="26">
        <v>0</v>
      </c>
      <c r="G3119" s="26">
        <v>42</v>
      </c>
      <c r="H3119" s="26">
        <v>192</v>
      </c>
      <c r="I3119" s="26">
        <f>G3119+H3119</f>
        <v>234</v>
      </c>
      <c r="J3119" s="26">
        <f>SUM(F3119:H3119)</f>
        <v>234</v>
      </c>
      <c r="K3119" s="26">
        <f>E3119-J3119</f>
        <v>0</v>
      </c>
      <c r="L3119" s="27">
        <v>5715700000</v>
      </c>
      <c r="M3119" s="45">
        <v>11835.546</v>
      </c>
      <c r="N3119" s="27">
        <v>24426068</v>
      </c>
      <c r="O3119" s="27">
        <v>1596452</v>
      </c>
      <c r="P3119" s="37">
        <f>IF(I3119=0,0,H3119/I3119)</f>
        <v>0.8205128205128205</v>
      </c>
    </row>
    <row r="3120">
      <c r="A3120" s="24" t="str">
        <v>2026-01</v>
      </c>
      <c r="B3120" s="24" t="str">
        <v>비교 반영</v>
      </c>
      <c r="C3120" s="24" t="str">
        <v>의정부시</v>
      </c>
      <c r="D3120" s="24" t="str">
        <v>다세대 매매</v>
      </c>
      <c r="E3120" s="26">
        <v>63</v>
      </c>
      <c r="F3120" s="26">
        <v>63</v>
      </c>
      <c r="G3120" s="26">
        <v>0</v>
      </c>
      <c r="H3120" s="26">
        <v>0</v>
      </c>
      <c r="I3120" s="26">
        <f>G3120+H3120</f>
        <v>0</v>
      </c>
      <c r="J3120" s="26">
        <f>SUM(F3120:H3120)</f>
        <v>63</v>
      </c>
      <c r="K3120" s="26">
        <f>E3120-J3120</f>
        <v>0</v>
      </c>
      <c r="L3120" s="27">
        <v>10885320000</v>
      </c>
      <c r="M3120" s="45">
        <v>3100.406</v>
      </c>
      <c r="N3120" s="27">
        <v>172782857</v>
      </c>
      <c r="O3120" s="27">
        <v>11606392</v>
      </c>
      <c r="P3120" s="37">
        <f>IF(I3120=0,0,H3120/I3120)</f>
        <v>0</v>
      </c>
    </row>
    <row r="3121">
      <c r="A3121" s="24" t="str">
        <v>2026-01</v>
      </c>
      <c r="B3121" s="24" t="str">
        <v>비교 반영</v>
      </c>
      <c r="C3121" s="24" t="str">
        <v>의정부시</v>
      </c>
      <c r="D3121" s="24" t="str">
        <v>다세대 전월세</v>
      </c>
      <c r="E3121" s="26">
        <v>136</v>
      </c>
      <c r="F3121" s="26">
        <v>0</v>
      </c>
      <c r="G3121" s="26">
        <v>50</v>
      </c>
      <c r="H3121" s="26">
        <v>86</v>
      </c>
      <c r="I3121" s="26">
        <f>G3121+H3121</f>
        <v>136</v>
      </c>
      <c r="J3121" s="26">
        <f>SUM(F3121:H3121)</f>
        <v>136</v>
      </c>
      <c r="K3121" s="26">
        <f>E3121-J3121</f>
        <v>0</v>
      </c>
      <c r="L3121" s="27">
        <v>7358060000</v>
      </c>
      <c r="M3121" s="45">
        <v>6208.386</v>
      </c>
      <c r="N3121" s="27">
        <v>54103382</v>
      </c>
      <c r="O3121" s="27">
        <v>3917953</v>
      </c>
      <c r="P3121" s="37">
        <f>IF(I3121=0,0,H3121/I3121)</f>
        <v>0.6323529411764706</v>
      </c>
    </row>
    <row r="3122">
      <c r="A3122" s="24" t="str">
        <v>2026-01</v>
      </c>
      <c r="B3122" s="24" t="str">
        <v>비교 반영</v>
      </c>
      <c r="C3122" s="24" t="str">
        <v>의정부시</v>
      </c>
      <c r="D3122" s="24" t="str">
        <v>분양권</v>
      </c>
      <c r="E3122" s="26">
        <v>25</v>
      </c>
      <c r="F3122" s="26">
        <v>25</v>
      </c>
      <c r="G3122" s="26">
        <v>0</v>
      </c>
      <c r="H3122" s="26">
        <v>0</v>
      </c>
      <c r="I3122" s="26">
        <f>G3122+H3122</f>
        <v>0</v>
      </c>
      <c r="J3122" s="26">
        <f>SUM(F3122:H3122)</f>
        <v>25</v>
      </c>
      <c r="K3122" s="26">
        <f>E3122-J3122</f>
        <v>0</v>
      </c>
      <c r="L3122" s="27">
        <v>14928060000</v>
      </c>
      <c r="M3122" s="45">
        <v>1902.519</v>
      </c>
      <c r="N3122" s="27">
        <v>597122400</v>
      </c>
      <c r="O3122" s="27">
        <v>25938746</v>
      </c>
      <c r="P3122" s="37">
        <f>IF(I3122=0,0,H3122/I3122)</f>
        <v>0</v>
      </c>
    </row>
    <row r="3123">
      <c r="A3123" s="24" t="str">
        <v>2026-01</v>
      </c>
      <c r="B3123" s="24" t="str">
        <v>비교 반영</v>
      </c>
      <c r="C3123" s="24" t="str">
        <v>의정부시</v>
      </c>
      <c r="D3123" s="24" t="str">
        <v>상가</v>
      </c>
      <c r="E3123" s="26">
        <v>10</v>
      </c>
      <c r="F3123" s="26">
        <v>10</v>
      </c>
      <c r="G3123" s="26">
        <v>0</v>
      </c>
      <c r="H3123" s="26">
        <v>0</v>
      </c>
      <c r="I3123" s="26">
        <f>G3123+H3123</f>
        <v>0</v>
      </c>
      <c r="J3123" s="26">
        <f>SUM(F3123:H3123)</f>
        <v>10</v>
      </c>
      <c r="K3123" s="26">
        <f>E3123-J3123</f>
        <v>0</v>
      </c>
      <c r="L3123" s="27">
        <v>4904000000</v>
      </c>
      <c r="M3123" s="45">
        <v>1649.08</v>
      </c>
      <c r="N3123" s="27">
        <v>490400000</v>
      </c>
      <c r="O3123" s="27">
        <v>9830675</v>
      </c>
      <c r="P3123" s="37">
        <f>IF(I3123=0,0,H3123/I3123)</f>
        <v>0</v>
      </c>
    </row>
    <row r="3124">
      <c r="A3124" s="24" t="str">
        <v>2026-01</v>
      </c>
      <c r="B3124" s="24" t="str">
        <v>비교 반영</v>
      </c>
      <c r="C3124" s="24" t="str">
        <v>의정부시</v>
      </c>
      <c r="D3124" s="24" t="str">
        <v>아파트 매매</v>
      </c>
      <c r="E3124" s="26">
        <v>491</v>
      </c>
      <c r="F3124" s="26">
        <v>491</v>
      </c>
      <c r="G3124" s="26">
        <v>0</v>
      </c>
      <c r="H3124" s="26">
        <v>0</v>
      </c>
      <c r="I3124" s="26">
        <f>G3124+H3124</f>
        <v>0</v>
      </c>
      <c r="J3124" s="26">
        <f>SUM(F3124:H3124)</f>
        <v>491</v>
      </c>
      <c r="K3124" s="26">
        <f>E3124-J3124</f>
        <v>0</v>
      </c>
      <c r="L3124" s="27">
        <v>171744500000</v>
      </c>
      <c r="M3124" s="45">
        <v>33737.904</v>
      </c>
      <c r="N3124" s="27">
        <v>349785132</v>
      </c>
      <c r="O3124" s="27">
        <v>16828265</v>
      </c>
      <c r="P3124" s="37">
        <f>IF(I3124=0,0,H3124/I3124)</f>
        <v>0</v>
      </c>
    </row>
    <row r="3125">
      <c r="A3125" s="24" t="str">
        <v>2026-01</v>
      </c>
      <c r="B3125" s="24" t="str">
        <v>비교 반영</v>
      </c>
      <c r="C3125" s="24" t="str">
        <v>의정부시</v>
      </c>
      <c r="D3125" s="24" t="str">
        <v>아파트 전월세</v>
      </c>
      <c r="E3125" s="26">
        <v>898</v>
      </c>
      <c r="F3125" s="26">
        <v>0</v>
      </c>
      <c r="G3125" s="26">
        <v>388</v>
      </c>
      <c r="H3125" s="26">
        <v>510</v>
      </c>
      <c r="I3125" s="26">
        <f>G3125+H3125</f>
        <v>898</v>
      </c>
      <c r="J3125" s="26">
        <f>SUM(F3125:H3125)</f>
        <v>898</v>
      </c>
      <c r="K3125" s="26">
        <f>E3125-J3125</f>
        <v>0</v>
      </c>
      <c r="L3125" s="27">
        <v>117847430000</v>
      </c>
      <c r="M3125" s="45">
        <v>52192.71</v>
      </c>
      <c r="N3125" s="27">
        <v>131233218</v>
      </c>
      <c r="O3125" s="27">
        <v>7464228</v>
      </c>
      <c r="P3125" s="37">
        <f>IF(I3125=0,0,H3125/I3125)</f>
        <v>0.5679287305122495</v>
      </c>
    </row>
    <row r="3126">
      <c r="A3126" s="24" t="str">
        <v>2026-01</v>
      </c>
      <c r="B3126" s="24" t="str">
        <v>비교 반영</v>
      </c>
      <c r="C3126" s="24" t="str">
        <v>의정부시</v>
      </c>
      <c r="D3126" s="24" t="str">
        <v>오피스텔 매매</v>
      </c>
      <c r="E3126" s="26">
        <v>26</v>
      </c>
      <c r="F3126" s="26">
        <v>26</v>
      </c>
      <c r="G3126" s="26">
        <v>0</v>
      </c>
      <c r="H3126" s="26">
        <v>0</v>
      </c>
      <c r="I3126" s="26">
        <f>G3126+H3126</f>
        <v>0</v>
      </c>
      <c r="J3126" s="26">
        <f>SUM(F3126:H3126)</f>
        <v>26</v>
      </c>
      <c r="K3126" s="26">
        <f>E3126-J3126</f>
        <v>0</v>
      </c>
      <c r="L3126" s="27">
        <v>4070890000</v>
      </c>
      <c r="M3126" s="45">
        <v>1428.704</v>
      </c>
      <c r="N3126" s="27">
        <v>156572692</v>
      </c>
      <c r="O3126" s="27">
        <v>9419367</v>
      </c>
      <c r="P3126" s="37">
        <f>IF(I3126=0,0,H3126/I3126)</f>
        <v>0</v>
      </c>
    </row>
    <row r="3127">
      <c r="A3127" s="24" t="str">
        <v>2026-01</v>
      </c>
      <c r="B3127" s="24" t="str">
        <v>비교 반영</v>
      </c>
      <c r="C3127" s="24" t="str">
        <v>의정부시</v>
      </c>
      <c r="D3127" s="24" t="str">
        <v>오피스텔 전월세</v>
      </c>
      <c r="E3127" s="26">
        <v>163</v>
      </c>
      <c r="F3127" s="26">
        <v>0</v>
      </c>
      <c r="G3127" s="26">
        <v>52</v>
      </c>
      <c r="H3127" s="26">
        <v>111</v>
      </c>
      <c r="I3127" s="26">
        <f>G3127+H3127</f>
        <v>163</v>
      </c>
      <c r="J3127" s="26">
        <f>SUM(F3127:H3127)</f>
        <v>163</v>
      </c>
      <c r="K3127" s="26">
        <f>E3127-J3127</f>
        <v>0</v>
      </c>
      <c r="L3127" s="27">
        <v>9452170000</v>
      </c>
      <c r="M3127" s="45">
        <v>6900.7</v>
      </c>
      <c r="N3127" s="27">
        <v>57988773</v>
      </c>
      <c r="O3127" s="27">
        <v>4528068</v>
      </c>
      <c r="P3127" s="37">
        <f>IF(I3127=0,0,H3127/I3127)</f>
        <v>0.6809815950920245</v>
      </c>
    </row>
    <row r="3128">
      <c r="A3128" s="24" t="str">
        <v>2026-01</v>
      </c>
      <c r="B3128" s="24" t="str">
        <v>비교 반영</v>
      </c>
      <c r="C3128" s="24" t="str">
        <v>의정부시</v>
      </c>
      <c r="D3128" s="24" t="str">
        <v>토지</v>
      </c>
      <c r="E3128" s="26">
        <v>22</v>
      </c>
      <c r="F3128" s="26">
        <v>22</v>
      </c>
      <c r="G3128" s="26">
        <v>0</v>
      </c>
      <c r="H3128" s="26">
        <v>0</v>
      </c>
      <c r="I3128" s="26">
        <f>G3128+H3128</f>
        <v>0</v>
      </c>
      <c r="J3128" s="26">
        <f>SUM(F3128:H3128)</f>
        <v>22</v>
      </c>
      <c r="K3128" s="26">
        <f>E3128-J3128</f>
        <v>0</v>
      </c>
      <c r="L3128" s="27">
        <v>7077250000</v>
      </c>
      <c r="M3128" s="45">
        <v>4456.84</v>
      </c>
      <c r="N3128" s="27">
        <v>321693182</v>
      </c>
      <c r="O3128" s="27">
        <v>5249429</v>
      </c>
      <c r="P3128" s="37">
        <f>IF(I3128=0,0,H3128/I3128)</f>
        <v>0</v>
      </c>
    </row>
    <row r="3129">
      <c r="A3129" s="24" t="str">
        <v>2026-01</v>
      </c>
      <c r="B3129" s="24" t="str">
        <v>비교 반영</v>
      </c>
      <c r="C3129" s="24" t="str">
        <v>이천시</v>
      </c>
      <c r="D3129" s="24" t="str">
        <v>공장창고</v>
      </c>
      <c r="E3129" s="26">
        <v>3</v>
      </c>
      <c r="F3129" s="26">
        <v>3</v>
      </c>
      <c r="G3129" s="26">
        <v>0</v>
      </c>
      <c r="H3129" s="26">
        <v>0</v>
      </c>
      <c r="I3129" s="26">
        <f>G3129+H3129</f>
        <v>0</v>
      </c>
      <c r="J3129" s="26">
        <f>SUM(F3129:H3129)</f>
        <v>3</v>
      </c>
      <c r="K3129" s="26">
        <f>E3129-J3129</f>
        <v>0</v>
      </c>
      <c r="L3129" s="27">
        <v>9328000000</v>
      </c>
      <c r="M3129" s="45">
        <v>5699.29</v>
      </c>
      <c r="N3129" s="27">
        <v>3109333333</v>
      </c>
      <c r="O3129" s="27">
        <v>5410562</v>
      </c>
      <c r="P3129" s="37">
        <f>IF(I3129=0,0,H3129/I3129)</f>
        <v>0</v>
      </c>
    </row>
    <row r="3130">
      <c r="A3130" s="24" t="str">
        <v>2026-01</v>
      </c>
      <c r="B3130" s="24" t="str">
        <v>비교 반영</v>
      </c>
      <c r="C3130" s="24" t="str">
        <v>이천시</v>
      </c>
      <c r="D3130" s="24" t="str">
        <v>다가구 매매</v>
      </c>
      <c r="E3130" s="26">
        <v>11</v>
      </c>
      <c r="F3130" s="26">
        <v>11</v>
      </c>
      <c r="G3130" s="26">
        <v>0</v>
      </c>
      <c r="H3130" s="26">
        <v>0</v>
      </c>
      <c r="I3130" s="26">
        <f>G3130+H3130</f>
        <v>0</v>
      </c>
      <c r="J3130" s="26">
        <f>SUM(F3130:H3130)</f>
        <v>11</v>
      </c>
      <c r="K3130" s="26">
        <f>E3130-J3130</f>
        <v>0</v>
      </c>
      <c r="L3130" s="27">
        <v>3060800000</v>
      </c>
      <c r="M3130" s="45">
        <v>1410.13</v>
      </c>
      <c r="N3130" s="27">
        <v>278254545</v>
      </c>
      <c r="O3130" s="27">
        <v>7175471</v>
      </c>
      <c r="P3130" s="37">
        <f>IF(I3130=0,0,H3130/I3130)</f>
        <v>0</v>
      </c>
    </row>
    <row r="3131">
      <c r="A3131" s="24" t="str">
        <v>2026-01</v>
      </c>
      <c r="B3131" s="24" t="str">
        <v>비교 반영</v>
      </c>
      <c r="C3131" s="24" t="str">
        <v>이천시</v>
      </c>
      <c r="D3131" s="24" t="str">
        <v>다가구 전월세</v>
      </c>
      <c r="E3131" s="26">
        <v>477</v>
      </c>
      <c r="F3131" s="26">
        <v>0</v>
      </c>
      <c r="G3131" s="26">
        <v>60</v>
      </c>
      <c r="H3131" s="26">
        <v>417</v>
      </c>
      <c r="I3131" s="26">
        <f>G3131+H3131</f>
        <v>477</v>
      </c>
      <c r="J3131" s="26">
        <f>SUM(F3131:H3131)</f>
        <v>477</v>
      </c>
      <c r="K3131" s="26">
        <f>E3131-J3131</f>
        <v>0</v>
      </c>
      <c r="L3131" s="27">
        <v>8293570000</v>
      </c>
      <c r="M3131" s="45">
        <v>15989.243</v>
      </c>
      <c r="N3131" s="27">
        <v>17386939</v>
      </c>
      <c r="O3131" s="27">
        <v>1714700</v>
      </c>
      <c r="P3131" s="37">
        <f>IF(I3131=0,0,H3131/I3131)</f>
        <v>0.8742138364779874</v>
      </c>
    </row>
    <row r="3132">
      <c r="A3132" s="24" t="str">
        <v>2026-01</v>
      </c>
      <c r="B3132" s="24" t="str">
        <v>비교 반영</v>
      </c>
      <c r="C3132" s="24" t="str">
        <v>이천시</v>
      </c>
      <c r="D3132" s="24" t="str">
        <v>다세대 매매</v>
      </c>
      <c r="E3132" s="26">
        <v>51</v>
      </c>
      <c r="F3132" s="26">
        <v>51</v>
      </c>
      <c r="G3132" s="26">
        <v>0</v>
      </c>
      <c r="H3132" s="26">
        <v>0</v>
      </c>
      <c r="I3132" s="26">
        <f>G3132+H3132</f>
        <v>0</v>
      </c>
      <c r="J3132" s="26">
        <f>SUM(F3132:H3132)</f>
        <v>51</v>
      </c>
      <c r="K3132" s="26">
        <f>E3132-J3132</f>
        <v>0</v>
      </c>
      <c r="L3132" s="27">
        <v>4594100000</v>
      </c>
      <c r="M3132" s="45">
        <v>2547.89</v>
      </c>
      <c r="N3132" s="27">
        <v>90080392</v>
      </c>
      <c r="O3132" s="27">
        <v>5960660</v>
      </c>
      <c r="P3132" s="37">
        <f>IF(I3132=0,0,H3132/I3132)</f>
        <v>0</v>
      </c>
    </row>
    <row r="3133">
      <c r="A3133" s="24" t="str">
        <v>2026-01</v>
      </c>
      <c r="B3133" s="24" t="str">
        <v>비교 반영</v>
      </c>
      <c r="C3133" s="24" t="str">
        <v>이천시</v>
      </c>
      <c r="D3133" s="24" t="str">
        <v>다세대 전월세</v>
      </c>
      <c r="E3133" s="26">
        <v>121</v>
      </c>
      <c r="F3133" s="26">
        <v>0</v>
      </c>
      <c r="G3133" s="26">
        <v>15</v>
      </c>
      <c r="H3133" s="26">
        <v>106</v>
      </c>
      <c r="I3133" s="26">
        <f>G3133+H3133</f>
        <v>121</v>
      </c>
      <c r="J3133" s="26">
        <f>SUM(F3133:H3133)</f>
        <v>121</v>
      </c>
      <c r="K3133" s="26">
        <f>E3133-J3133</f>
        <v>0</v>
      </c>
      <c r="L3133" s="27">
        <v>2243550000</v>
      </c>
      <c r="M3133" s="45">
        <v>5198.646</v>
      </c>
      <c r="N3133" s="27">
        <v>18541736</v>
      </c>
      <c r="O3133" s="27">
        <v>1426659</v>
      </c>
      <c r="P3133" s="37">
        <f>IF(I3133=0,0,H3133/I3133)</f>
        <v>0.8760330578512396</v>
      </c>
    </row>
    <row r="3134">
      <c r="A3134" s="24" t="str">
        <v>2026-01</v>
      </c>
      <c r="B3134" s="24" t="str">
        <v>비교 반영</v>
      </c>
      <c r="C3134" s="24" t="str">
        <v>이천시</v>
      </c>
      <c r="D3134" s="24" t="str">
        <v>분양권</v>
      </c>
      <c r="E3134" s="26">
        <v>58</v>
      </c>
      <c r="F3134" s="26">
        <v>58</v>
      </c>
      <c r="G3134" s="26">
        <v>0</v>
      </c>
      <c r="H3134" s="26">
        <v>0</v>
      </c>
      <c r="I3134" s="26">
        <f>G3134+H3134</f>
        <v>0</v>
      </c>
      <c r="J3134" s="26">
        <f>SUM(F3134:H3134)</f>
        <v>58</v>
      </c>
      <c r="K3134" s="26">
        <f>E3134-J3134</f>
        <v>0</v>
      </c>
      <c r="L3134" s="27">
        <v>33826820000</v>
      </c>
      <c r="M3134" s="45">
        <v>4906.892</v>
      </c>
      <c r="N3134" s="27">
        <v>583221034</v>
      </c>
      <c r="O3134" s="27">
        <v>22789210</v>
      </c>
      <c r="P3134" s="37">
        <f>IF(I3134=0,0,H3134/I3134)</f>
        <v>0</v>
      </c>
    </row>
    <row r="3135">
      <c r="A3135" s="24" t="str">
        <v>2026-01</v>
      </c>
      <c r="B3135" s="24" t="str">
        <v>비교 반영</v>
      </c>
      <c r="C3135" s="24" t="str">
        <v>이천시</v>
      </c>
      <c r="D3135" s="24" t="str">
        <v>상가</v>
      </c>
      <c r="E3135" s="26">
        <v>10</v>
      </c>
      <c r="F3135" s="26">
        <v>10</v>
      </c>
      <c r="G3135" s="26">
        <v>0</v>
      </c>
      <c r="H3135" s="26">
        <v>0</v>
      </c>
      <c r="I3135" s="26">
        <f>G3135+H3135</f>
        <v>0</v>
      </c>
      <c r="J3135" s="26">
        <f>SUM(F3135:H3135)</f>
        <v>10</v>
      </c>
      <c r="K3135" s="26">
        <f>E3135-J3135</f>
        <v>0</v>
      </c>
      <c r="L3135" s="27">
        <v>5823400000</v>
      </c>
      <c r="M3135" s="45">
        <v>1743.31</v>
      </c>
      <c r="N3135" s="27">
        <v>582340000</v>
      </c>
      <c r="O3135" s="27">
        <v>11042734</v>
      </c>
      <c r="P3135" s="37">
        <f>IF(I3135=0,0,H3135/I3135)</f>
        <v>0</v>
      </c>
    </row>
    <row r="3136">
      <c r="A3136" s="24" t="str">
        <v>2026-01</v>
      </c>
      <c r="B3136" s="24" t="str">
        <v>비교 반영</v>
      </c>
      <c r="C3136" s="24" t="str">
        <v>이천시</v>
      </c>
      <c r="D3136" s="24" t="str">
        <v>아파트 매매</v>
      </c>
      <c r="E3136" s="26">
        <v>120</v>
      </c>
      <c r="F3136" s="26">
        <v>120</v>
      </c>
      <c r="G3136" s="26">
        <v>0</v>
      </c>
      <c r="H3136" s="26">
        <v>0</v>
      </c>
      <c r="I3136" s="26">
        <f>G3136+H3136</f>
        <v>0</v>
      </c>
      <c r="J3136" s="26">
        <f>SUM(F3136:H3136)</f>
        <v>120</v>
      </c>
      <c r="K3136" s="26">
        <f>E3136-J3136</f>
        <v>0</v>
      </c>
      <c r="L3136" s="27">
        <v>27320600000</v>
      </c>
      <c r="M3136" s="45">
        <v>8819.603</v>
      </c>
      <c r="N3136" s="27">
        <v>227671667</v>
      </c>
      <c r="O3136" s="27">
        <v>10240374</v>
      </c>
      <c r="P3136" s="37">
        <f>IF(I3136=0,0,H3136/I3136)</f>
        <v>0</v>
      </c>
    </row>
    <row r="3137">
      <c r="A3137" s="24" t="str">
        <v>2026-01</v>
      </c>
      <c r="B3137" s="24" t="str">
        <v>비교 반영</v>
      </c>
      <c r="C3137" s="24" t="str">
        <v>이천시</v>
      </c>
      <c r="D3137" s="24" t="str">
        <v>아파트 전월세</v>
      </c>
      <c r="E3137" s="26">
        <v>346</v>
      </c>
      <c r="F3137" s="26">
        <v>0</v>
      </c>
      <c r="G3137" s="26">
        <v>152</v>
      </c>
      <c r="H3137" s="26">
        <v>194</v>
      </c>
      <c r="I3137" s="26">
        <f>G3137+H3137</f>
        <v>346</v>
      </c>
      <c r="J3137" s="26">
        <f>SUM(F3137:H3137)</f>
        <v>346</v>
      </c>
      <c r="K3137" s="26">
        <f>E3137-J3137</f>
        <v>0</v>
      </c>
      <c r="L3137" s="27">
        <v>42881850000</v>
      </c>
      <c r="M3137" s="45">
        <v>23307.936</v>
      </c>
      <c r="N3137" s="27">
        <v>123935983</v>
      </c>
      <c r="O3137" s="27">
        <v>6081970</v>
      </c>
      <c r="P3137" s="37">
        <f>IF(I3137=0,0,H3137/I3137)</f>
        <v>0.5606936416184971</v>
      </c>
    </row>
    <row r="3138">
      <c r="A3138" s="24" t="str">
        <v>2026-01</v>
      </c>
      <c r="B3138" s="24" t="str">
        <v>비교 반영</v>
      </c>
      <c r="C3138" s="24" t="str">
        <v>이천시</v>
      </c>
      <c r="D3138" s="24" t="str">
        <v>오피스텔 매매</v>
      </c>
      <c r="E3138" s="26">
        <v>9</v>
      </c>
      <c r="F3138" s="26">
        <v>9</v>
      </c>
      <c r="G3138" s="26">
        <v>0</v>
      </c>
      <c r="H3138" s="26">
        <v>0</v>
      </c>
      <c r="I3138" s="26">
        <f>G3138+H3138</f>
        <v>0</v>
      </c>
      <c r="J3138" s="26">
        <f>SUM(F3138:H3138)</f>
        <v>9</v>
      </c>
      <c r="K3138" s="26">
        <f>E3138-J3138</f>
        <v>0</v>
      </c>
      <c r="L3138" s="27">
        <v>1199000000</v>
      </c>
      <c r="M3138" s="45">
        <v>374.922</v>
      </c>
      <c r="N3138" s="27">
        <v>133222222</v>
      </c>
      <c r="O3138" s="27">
        <v>10571896</v>
      </c>
      <c r="P3138" s="37">
        <f>IF(I3138=0,0,H3138/I3138)</f>
        <v>0</v>
      </c>
    </row>
    <row r="3139">
      <c r="A3139" s="24" t="str">
        <v>2026-01</v>
      </c>
      <c r="B3139" s="24" t="str">
        <v>비교 반영</v>
      </c>
      <c r="C3139" s="24" t="str">
        <v>이천시</v>
      </c>
      <c r="D3139" s="24" t="str">
        <v>오피스텔 전월세</v>
      </c>
      <c r="E3139" s="26">
        <v>71</v>
      </c>
      <c r="F3139" s="26">
        <v>0</v>
      </c>
      <c r="G3139" s="26">
        <v>22</v>
      </c>
      <c r="H3139" s="26">
        <v>49</v>
      </c>
      <c r="I3139" s="26">
        <f>G3139+H3139</f>
        <v>71</v>
      </c>
      <c r="J3139" s="26">
        <f>SUM(F3139:H3139)</f>
        <v>71</v>
      </c>
      <c r="K3139" s="26">
        <f>E3139-J3139</f>
        <v>0</v>
      </c>
      <c r="L3139" s="27">
        <v>3440500000</v>
      </c>
      <c r="M3139" s="45">
        <v>2488.87</v>
      </c>
      <c r="N3139" s="27">
        <v>48457746</v>
      </c>
      <c r="O3139" s="27">
        <v>4569766</v>
      </c>
      <c r="P3139" s="37">
        <f>IF(I3139=0,0,H3139/I3139)</f>
        <v>0.6901408450704225</v>
      </c>
    </row>
    <row r="3140">
      <c r="A3140" s="24" t="str">
        <v>2026-01</v>
      </c>
      <c r="B3140" s="24" t="str">
        <v>비교 반영</v>
      </c>
      <c r="C3140" s="24" t="str">
        <v>이천시</v>
      </c>
      <c r="D3140" s="24" t="str">
        <v>토지</v>
      </c>
      <c r="E3140" s="26">
        <v>264</v>
      </c>
      <c r="F3140" s="26">
        <v>264</v>
      </c>
      <c r="G3140" s="26">
        <v>0</v>
      </c>
      <c r="H3140" s="26">
        <v>0</v>
      </c>
      <c r="I3140" s="26">
        <f>G3140+H3140</f>
        <v>0</v>
      </c>
      <c r="J3140" s="26">
        <f>SUM(F3140:H3140)</f>
        <v>264</v>
      </c>
      <c r="K3140" s="26">
        <f>E3140-J3140</f>
        <v>0</v>
      </c>
      <c r="L3140" s="27">
        <v>44035740000</v>
      </c>
      <c r="M3140" s="45">
        <v>333452.39</v>
      </c>
      <c r="N3140" s="27">
        <v>166802045</v>
      </c>
      <c r="O3140" s="27">
        <v>436562</v>
      </c>
      <c r="P3140" s="37">
        <f>IF(I3140=0,0,H3140/I3140)</f>
        <v>0</v>
      </c>
    </row>
    <row r="3141">
      <c r="A3141" s="24" t="str">
        <v>2026-01</v>
      </c>
      <c r="B3141" s="24" t="str">
        <v>비교 반영</v>
      </c>
      <c r="C3141" s="24" t="str">
        <v>파주시</v>
      </c>
      <c r="D3141" s="24" t="str">
        <v>공장창고</v>
      </c>
      <c r="E3141" s="26">
        <v>6</v>
      </c>
      <c r="F3141" s="26">
        <v>6</v>
      </c>
      <c r="G3141" s="26">
        <v>0</v>
      </c>
      <c r="H3141" s="26">
        <v>0</v>
      </c>
      <c r="I3141" s="26">
        <f>G3141+H3141</f>
        <v>0</v>
      </c>
      <c r="J3141" s="26">
        <f>SUM(F3141:H3141)</f>
        <v>6</v>
      </c>
      <c r="K3141" s="26">
        <f>E3141-J3141</f>
        <v>0</v>
      </c>
      <c r="L3141" s="27">
        <v>9695000000</v>
      </c>
      <c r="M3141" s="45">
        <v>5838.88</v>
      </c>
      <c r="N3141" s="27">
        <v>1615833333</v>
      </c>
      <c r="O3141" s="27">
        <v>5488995</v>
      </c>
      <c r="P3141" s="37">
        <f>IF(I3141=0,0,H3141/I3141)</f>
        <v>0</v>
      </c>
    </row>
    <row r="3142">
      <c r="A3142" s="24" t="str">
        <v>2026-01</v>
      </c>
      <c r="B3142" s="24" t="str">
        <v>비교 반영</v>
      </c>
      <c r="C3142" s="24" t="str">
        <v>파주시</v>
      </c>
      <c r="D3142" s="24" t="str">
        <v>다가구 매매</v>
      </c>
      <c r="E3142" s="26">
        <v>20</v>
      </c>
      <c r="F3142" s="26">
        <v>20</v>
      </c>
      <c r="G3142" s="26">
        <v>0</v>
      </c>
      <c r="H3142" s="26">
        <v>0</v>
      </c>
      <c r="I3142" s="26">
        <f>G3142+H3142</f>
        <v>0</v>
      </c>
      <c r="J3142" s="26">
        <f>SUM(F3142:H3142)</f>
        <v>20</v>
      </c>
      <c r="K3142" s="26">
        <f>E3142-J3142</f>
        <v>0</v>
      </c>
      <c r="L3142" s="27">
        <v>9127510000</v>
      </c>
      <c r="M3142" s="45">
        <v>3610.096</v>
      </c>
      <c r="N3142" s="27">
        <v>456375500</v>
      </c>
      <c r="O3142" s="27">
        <v>8358112</v>
      </c>
      <c r="P3142" s="37">
        <f>IF(I3142=0,0,H3142/I3142)</f>
        <v>0</v>
      </c>
    </row>
    <row r="3143">
      <c r="A3143" s="24" t="str">
        <v>2026-01</v>
      </c>
      <c r="B3143" s="24" t="str">
        <v>비교 반영</v>
      </c>
      <c r="C3143" s="24" t="str">
        <v>파주시</v>
      </c>
      <c r="D3143" s="24" t="str">
        <v>다가구 전월세</v>
      </c>
      <c r="E3143" s="26">
        <v>265</v>
      </c>
      <c r="F3143" s="26">
        <v>0</v>
      </c>
      <c r="G3143" s="26">
        <v>70</v>
      </c>
      <c r="H3143" s="26">
        <v>195</v>
      </c>
      <c r="I3143" s="26">
        <f>G3143+H3143</f>
        <v>265</v>
      </c>
      <c r="J3143" s="26">
        <f>SUM(F3143:H3143)</f>
        <v>265</v>
      </c>
      <c r="K3143" s="26">
        <f>E3143-J3143</f>
        <v>0</v>
      </c>
      <c r="L3143" s="27">
        <v>13534500000</v>
      </c>
      <c r="M3143" s="45">
        <v>13772.297</v>
      </c>
      <c r="N3143" s="27">
        <v>51073585</v>
      </c>
      <c r="O3143" s="27">
        <v>3248706</v>
      </c>
      <c r="P3143" s="37">
        <f>IF(I3143=0,0,H3143/I3143)</f>
        <v>0.7358490566037735</v>
      </c>
    </row>
    <row r="3144">
      <c r="A3144" s="24" t="str">
        <v>2026-01</v>
      </c>
      <c r="B3144" s="24" t="str">
        <v>비교 반영</v>
      </c>
      <c r="C3144" s="24" t="str">
        <v>파주시</v>
      </c>
      <c r="D3144" s="24" t="str">
        <v>다세대 매매</v>
      </c>
      <c r="E3144" s="26">
        <v>60</v>
      </c>
      <c r="F3144" s="26">
        <v>60</v>
      </c>
      <c r="G3144" s="26">
        <v>0</v>
      </c>
      <c r="H3144" s="26">
        <v>0</v>
      </c>
      <c r="I3144" s="26">
        <f>G3144+H3144</f>
        <v>0</v>
      </c>
      <c r="J3144" s="26">
        <f>SUM(F3144:H3144)</f>
        <v>60</v>
      </c>
      <c r="K3144" s="26">
        <f>E3144-J3144</f>
        <v>0</v>
      </c>
      <c r="L3144" s="27">
        <v>12790600000</v>
      </c>
      <c r="M3144" s="45">
        <v>3507.974</v>
      </c>
      <c r="N3144" s="27">
        <v>213176667</v>
      </c>
      <c r="O3144" s="27">
        <v>12053389</v>
      </c>
      <c r="P3144" s="37">
        <f>IF(I3144=0,0,H3144/I3144)</f>
        <v>0</v>
      </c>
    </row>
    <row r="3145">
      <c r="A3145" s="24" t="str">
        <v>2026-01</v>
      </c>
      <c r="B3145" s="24" t="str">
        <v>비교 반영</v>
      </c>
      <c r="C3145" s="24" t="str">
        <v>파주시</v>
      </c>
      <c r="D3145" s="24" t="str">
        <v>다세대 전월세</v>
      </c>
      <c r="E3145" s="26">
        <v>131</v>
      </c>
      <c r="F3145" s="26">
        <v>0</v>
      </c>
      <c r="G3145" s="26">
        <v>38</v>
      </c>
      <c r="H3145" s="26">
        <v>93</v>
      </c>
      <c r="I3145" s="26">
        <f>G3145+H3145</f>
        <v>131</v>
      </c>
      <c r="J3145" s="26">
        <f>SUM(F3145:H3145)</f>
        <v>131</v>
      </c>
      <c r="K3145" s="26">
        <f>E3145-J3145</f>
        <v>0</v>
      </c>
      <c r="L3145" s="27">
        <v>8988490000</v>
      </c>
      <c r="M3145" s="45">
        <v>8039.584</v>
      </c>
      <c r="N3145" s="27">
        <v>68614427</v>
      </c>
      <c r="O3145" s="27">
        <v>3695964</v>
      </c>
      <c r="P3145" s="37">
        <f>IF(I3145=0,0,H3145/I3145)</f>
        <v>0.7099236641221374</v>
      </c>
    </row>
    <row r="3146">
      <c r="A3146" s="24" t="str">
        <v>2026-01</v>
      </c>
      <c r="B3146" s="24" t="str">
        <v>비교 반영</v>
      </c>
      <c r="C3146" s="24" t="str">
        <v>파주시</v>
      </c>
      <c r="D3146" s="24" t="str">
        <v>분양권</v>
      </c>
      <c r="E3146" s="26">
        <v>3</v>
      </c>
      <c r="F3146" s="26">
        <v>3</v>
      </c>
      <c r="G3146" s="26">
        <v>0</v>
      </c>
      <c r="H3146" s="26">
        <v>0</v>
      </c>
      <c r="I3146" s="26">
        <f>G3146+H3146</f>
        <v>0</v>
      </c>
      <c r="J3146" s="26">
        <f>SUM(F3146:H3146)</f>
        <v>3</v>
      </c>
      <c r="K3146" s="26">
        <f>E3146-J3146</f>
        <v>0</v>
      </c>
      <c r="L3146" s="27">
        <v>901000000</v>
      </c>
      <c r="M3146" s="45">
        <v>179.248</v>
      </c>
      <c r="N3146" s="27">
        <v>300333333</v>
      </c>
      <c r="O3146" s="27">
        <v>16616711</v>
      </c>
      <c r="P3146" s="37">
        <f>IF(I3146=0,0,H3146/I3146)</f>
        <v>0</v>
      </c>
    </row>
    <row r="3147">
      <c r="A3147" s="24" t="str">
        <v>2026-01</v>
      </c>
      <c r="B3147" s="24" t="str">
        <v>비교 반영</v>
      </c>
      <c r="C3147" s="24" t="str">
        <v>파주시</v>
      </c>
      <c r="D3147" s="24" t="str">
        <v>상가</v>
      </c>
      <c r="E3147" s="26">
        <v>49</v>
      </c>
      <c r="F3147" s="26">
        <v>49</v>
      </c>
      <c r="G3147" s="26">
        <v>0</v>
      </c>
      <c r="H3147" s="26">
        <v>0</v>
      </c>
      <c r="I3147" s="26">
        <f>G3147+H3147</f>
        <v>0</v>
      </c>
      <c r="J3147" s="26">
        <f>SUM(F3147:H3147)</f>
        <v>49</v>
      </c>
      <c r="K3147" s="26">
        <f>E3147-J3147</f>
        <v>0</v>
      </c>
      <c r="L3147" s="27">
        <v>19215400000</v>
      </c>
      <c r="M3147" s="45">
        <v>6442.24</v>
      </c>
      <c r="N3147" s="27">
        <v>392151020</v>
      </c>
      <c r="O3147" s="27">
        <v>9860232</v>
      </c>
      <c r="P3147" s="37">
        <f>IF(I3147=0,0,H3147/I3147)</f>
        <v>0</v>
      </c>
    </row>
    <row r="3148">
      <c r="A3148" s="24" t="str">
        <v>2026-01</v>
      </c>
      <c r="B3148" s="24" t="str">
        <v>비교 반영</v>
      </c>
      <c r="C3148" s="24" t="str">
        <v>파주시</v>
      </c>
      <c r="D3148" s="24" t="str">
        <v>아파트 매매</v>
      </c>
      <c r="E3148" s="26">
        <v>334</v>
      </c>
      <c r="F3148" s="26">
        <v>334</v>
      </c>
      <c r="G3148" s="26">
        <v>0</v>
      </c>
      <c r="H3148" s="26">
        <v>0</v>
      </c>
      <c r="I3148" s="26">
        <f>G3148+H3148</f>
        <v>0</v>
      </c>
      <c r="J3148" s="26">
        <f>SUM(F3148:H3148)</f>
        <v>334</v>
      </c>
      <c r="K3148" s="26">
        <f>E3148-J3148</f>
        <v>0</v>
      </c>
      <c r="L3148" s="27">
        <v>124855960000</v>
      </c>
      <c r="M3148" s="45">
        <v>26669.508</v>
      </c>
      <c r="N3148" s="27">
        <v>373820240</v>
      </c>
      <c r="O3148" s="27">
        <v>15476362</v>
      </c>
      <c r="P3148" s="37">
        <f>IF(I3148=0,0,H3148/I3148)</f>
        <v>0</v>
      </c>
    </row>
    <row r="3149">
      <c r="A3149" s="24" t="str">
        <v>2026-01</v>
      </c>
      <c r="B3149" s="24" t="str">
        <v>비교 반영</v>
      </c>
      <c r="C3149" s="24" t="str">
        <v>파주시</v>
      </c>
      <c r="D3149" s="24" t="str">
        <v>아파트 전월세</v>
      </c>
      <c r="E3149" s="26">
        <v>974</v>
      </c>
      <c r="F3149" s="26">
        <v>0</v>
      </c>
      <c r="G3149" s="26">
        <v>470</v>
      </c>
      <c r="H3149" s="26">
        <v>504</v>
      </c>
      <c r="I3149" s="26">
        <f>G3149+H3149</f>
        <v>974</v>
      </c>
      <c r="J3149" s="26">
        <f>SUM(F3149:H3149)</f>
        <v>974</v>
      </c>
      <c r="K3149" s="26">
        <f>E3149-J3149</f>
        <v>0</v>
      </c>
      <c r="L3149" s="27">
        <v>145725250000</v>
      </c>
      <c r="M3149" s="45">
        <v>69137.744</v>
      </c>
      <c r="N3149" s="27">
        <v>149615246</v>
      </c>
      <c r="O3149" s="27">
        <v>6967776</v>
      </c>
      <c r="P3149" s="37">
        <f>IF(I3149=0,0,H3149/I3149)</f>
        <v>0.5174537987679672</v>
      </c>
    </row>
    <row r="3150">
      <c r="A3150" s="24" t="str">
        <v>2026-01</v>
      </c>
      <c r="B3150" s="24" t="str">
        <v>비교 반영</v>
      </c>
      <c r="C3150" s="24" t="str">
        <v>파주시</v>
      </c>
      <c r="D3150" s="24" t="str">
        <v>오피스텔 매매</v>
      </c>
      <c r="E3150" s="26">
        <v>63</v>
      </c>
      <c r="F3150" s="26">
        <v>63</v>
      </c>
      <c r="G3150" s="26">
        <v>0</v>
      </c>
      <c r="H3150" s="26">
        <v>0</v>
      </c>
      <c r="I3150" s="26">
        <f>G3150+H3150</f>
        <v>0</v>
      </c>
      <c r="J3150" s="26">
        <f>SUM(F3150:H3150)</f>
        <v>63</v>
      </c>
      <c r="K3150" s="26">
        <f>E3150-J3150</f>
        <v>0</v>
      </c>
      <c r="L3150" s="27">
        <v>21155460000</v>
      </c>
      <c r="M3150" s="45">
        <v>3501.205</v>
      </c>
      <c r="N3150" s="27">
        <v>335800952</v>
      </c>
      <c r="O3150" s="27">
        <v>19974667</v>
      </c>
      <c r="P3150" s="37">
        <f>IF(I3150=0,0,H3150/I3150)</f>
        <v>0</v>
      </c>
    </row>
    <row r="3151">
      <c r="A3151" s="24" t="str">
        <v>2026-01</v>
      </c>
      <c r="B3151" s="24" t="str">
        <v>비교 반영</v>
      </c>
      <c r="C3151" s="24" t="str">
        <v>파주시</v>
      </c>
      <c r="D3151" s="24" t="str">
        <v>오피스텔 전월세</v>
      </c>
      <c r="E3151" s="26">
        <v>285</v>
      </c>
      <c r="F3151" s="26">
        <v>0</v>
      </c>
      <c r="G3151" s="26">
        <v>55</v>
      </c>
      <c r="H3151" s="26">
        <v>230</v>
      </c>
      <c r="I3151" s="26">
        <f>G3151+H3151</f>
        <v>285</v>
      </c>
      <c r="J3151" s="26">
        <f>SUM(F3151:H3151)</f>
        <v>285</v>
      </c>
      <c r="K3151" s="26">
        <f>E3151-J3151</f>
        <v>0</v>
      </c>
      <c r="L3151" s="27">
        <v>10062670000</v>
      </c>
      <c r="M3151" s="45">
        <v>8900.85</v>
      </c>
      <c r="N3151" s="27">
        <v>35307614</v>
      </c>
      <c r="O3151" s="27">
        <v>3737286</v>
      </c>
      <c r="P3151" s="37">
        <f>IF(I3151=0,0,H3151/I3151)</f>
        <v>0.8070175438596491</v>
      </c>
    </row>
    <row r="3152">
      <c r="A3152" s="24" t="str">
        <v>2026-01</v>
      </c>
      <c r="B3152" s="24" t="str">
        <v>비교 반영</v>
      </c>
      <c r="C3152" s="24" t="str">
        <v>파주시</v>
      </c>
      <c r="D3152" s="24" t="str">
        <v>토지</v>
      </c>
      <c r="E3152" s="26">
        <v>314</v>
      </c>
      <c r="F3152" s="26">
        <v>314</v>
      </c>
      <c r="G3152" s="26">
        <v>0</v>
      </c>
      <c r="H3152" s="26">
        <v>0</v>
      </c>
      <c r="I3152" s="26">
        <f>G3152+H3152</f>
        <v>0</v>
      </c>
      <c r="J3152" s="26">
        <f>SUM(F3152:H3152)</f>
        <v>314</v>
      </c>
      <c r="K3152" s="26">
        <f>E3152-J3152</f>
        <v>0</v>
      </c>
      <c r="L3152" s="27">
        <v>67133880000</v>
      </c>
      <c r="M3152" s="45">
        <v>280877.31</v>
      </c>
      <c r="N3152" s="27">
        <v>213802166</v>
      </c>
      <c r="O3152" s="27">
        <v>790132</v>
      </c>
      <c r="P3152" s="37">
        <f>IF(I3152=0,0,H3152/I3152)</f>
        <v>0</v>
      </c>
    </row>
    <row r="3153">
      <c r="A3153" s="24" t="str">
        <v>2026-01</v>
      </c>
      <c r="B3153" s="24" t="str">
        <v>비교 반영</v>
      </c>
      <c r="C3153" s="24" t="str">
        <v>평택시</v>
      </c>
      <c r="D3153" s="24" t="str">
        <v>공장창고</v>
      </c>
      <c r="E3153" s="26">
        <v>8</v>
      </c>
      <c r="F3153" s="26">
        <v>8</v>
      </c>
      <c r="G3153" s="26">
        <v>0</v>
      </c>
      <c r="H3153" s="26">
        <v>0</v>
      </c>
      <c r="I3153" s="26">
        <f>G3153+H3153</f>
        <v>0</v>
      </c>
      <c r="J3153" s="26">
        <f>SUM(F3153:H3153)</f>
        <v>8</v>
      </c>
      <c r="K3153" s="26">
        <f>E3153-J3153</f>
        <v>0</v>
      </c>
      <c r="L3153" s="27">
        <v>16202910000</v>
      </c>
      <c r="M3153" s="45">
        <v>7245.32</v>
      </c>
      <c r="N3153" s="27">
        <v>2025363750</v>
      </c>
      <c r="O3153" s="27">
        <v>7392819</v>
      </c>
      <c r="P3153" s="37">
        <f>IF(I3153=0,0,H3153/I3153)</f>
        <v>0</v>
      </c>
    </row>
    <row r="3154">
      <c r="A3154" s="24" t="str">
        <v>2026-01</v>
      </c>
      <c r="B3154" s="24" t="str">
        <v>비교 반영</v>
      </c>
      <c r="C3154" s="24" t="str">
        <v>평택시</v>
      </c>
      <c r="D3154" s="24" t="str">
        <v>다가구 매매</v>
      </c>
      <c r="E3154" s="26">
        <v>24</v>
      </c>
      <c r="F3154" s="26">
        <v>24</v>
      </c>
      <c r="G3154" s="26">
        <v>0</v>
      </c>
      <c r="H3154" s="26">
        <v>0</v>
      </c>
      <c r="I3154" s="26">
        <f>G3154+H3154</f>
        <v>0</v>
      </c>
      <c r="J3154" s="26">
        <f>SUM(F3154:H3154)</f>
        <v>24</v>
      </c>
      <c r="K3154" s="26">
        <f>E3154-J3154</f>
        <v>0</v>
      </c>
      <c r="L3154" s="27">
        <v>12404600000</v>
      </c>
      <c r="M3154" s="45">
        <v>6526.16</v>
      </c>
      <c r="N3154" s="27">
        <v>516858333</v>
      </c>
      <c r="O3154" s="27">
        <v>6283472</v>
      </c>
      <c r="P3154" s="37">
        <f>IF(I3154=0,0,H3154/I3154)</f>
        <v>0</v>
      </c>
    </row>
    <row r="3155">
      <c r="A3155" s="24" t="str">
        <v>2026-01</v>
      </c>
      <c r="B3155" s="24" t="str">
        <v>비교 반영</v>
      </c>
      <c r="C3155" s="24" t="str">
        <v>평택시</v>
      </c>
      <c r="D3155" s="24" t="str">
        <v>다가구 전월세</v>
      </c>
      <c r="E3155" s="26">
        <v>1509</v>
      </c>
      <c r="F3155" s="26">
        <v>0</v>
      </c>
      <c r="G3155" s="26">
        <v>103</v>
      </c>
      <c r="H3155" s="26">
        <v>1406</v>
      </c>
      <c r="I3155" s="26">
        <f>G3155+H3155</f>
        <v>1509</v>
      </c>
      <c r="J3155" s="26">
        <f>SUM(F3155:H3155)</f>
        <v>1509</v>
      </c>
      <c r="K3155" s="26">
        <f>E3155-J3155</f>
        <v>0</v>
      </c>
      <c r="L3155" s="27">
        <v>16563800000</v>
      </c>
      <c r="M3155" s="45">
        <v>64078.382</v>
      </c>
      <c r="N3155" s="27">
        <v>10976673</v>
      </c>
      <c r="O3155" s="27">
        <v>854522</v>
      </c>
      <c r="P3155" s="37">
        <f>IF(I3155=0,0,H3155/I3155)</f>
        <v>0.9317428760768721</v>
      </c>
    </row>
    <row r="3156">
      <c r="A3156" s="24" t="str">
        <v>2026-01</v>
      </c>
      <c r="B3156" s="24" t="str">
        <v>비교 반영</v>
      </c>
      <c r="C3156" s="24" t="str">
        <v>평택시</v>
      </c>
      <c r="D3156" s="24" t="str">
        <v>다세대 매매</v>
      </c>
      <c r="E3156" s="26">
        <v>44</v>
      </c>
      <c r="F3156" s="26">
        <v>44</v>
      </c>
      <c r="G3156" s="26">
        <v>0</v>
      </c>
      <c r="H3156" s="26">
        <v>0</v>
      </c>
      <c r="I3156" s="26">
        <f>G3156+H3156</f>
        <v>0</v>
      </c>
      <c r="J3156" s="26">
        <f>SUM(F3156:H3156)</f>
        <v>44</v>
      </c>
      <c r="K3156" s="26">
        <f>E3156-J3156</f>
        <v>0</v>
      </c>
      <c r="L3156" s="27">
        <v>5163010000</v>
      </c>
      <c r="M3156" s="45">
        <v>2374.078</v>
      </c>
      <c r="N3156" s="27">
        <v>117341136</v>
      </c>
      <c r="O3156" s="27">
        <v>7189233</v>
      </c>
      <c r="P3156" s="37">
        <f>IF(I3156=0,0,H3156/I3156)</f>
        <v>0</v>
      </c>
    </row>
    <row r="3157">
      <c r="A3157" s="24" t="str">
        <v>2026-01</v>
      </c>
      <c r="B3157" s="24" t="str">
        <v>비교 반영</v>
      </c>
      <c r="C3157" s="24" t="str">
        <v>평택시</v>
      </c>
      <c r="D3157" s="24" t="str">
        <v>다세대 전월세</v>
      </c>
      <c r="E3157" s="26">
        <v>403</v>
      </c>
      <c r="F3157" s="26">
        <v>0</v>
      </c>
      <c r="G3157" s="26">
        <v>43</v>
      </c>
      <c r="H3157" s="26">
        <v>360</v>
      </c>
      <c r="I3157" s="26">
        <f>G3157+H3157</f>
        <v>403</v>
      </c>
      <c r="J3157" s="26">
        <f>SUM(F3157:H3157)</f>
        <v>403</v>
      </c>
      <c r="K3157" s="26">
        <f>E3157-J3157</f>
        <v>0</v>
      </c>
      <c r="L3157" s="27">
        <v>4823280000</v>
      </c>
      <c r="M3157" s="45">
        <v>13550.375</v>
      </c>
      <c r="N3157" s="27">
        <v>11968437</v>
      </c>
      <c r="O3157" s="27">
        <v>1176700</v>
      </c>
      <c r="P3157" s="37">
        <f>IF(I3157=0,0,H3157/I3157)</f>
        <v>0.8933002481389578</v>
      </c>
    </row>
    <row r="3158">
      <c r="A3158" s="24" t="str">
        <v>2026-01</v>
      </c>
      <c r="B3158" s="24" t="str">
        <v>비교 반영</v>
      </c>
      <c r="C3158" s="24" t="str">
        <v>평택시</v>
      </c>
      <c r="D3158" s="24" t="str">
        <v>분양권</v>
      </c>
      <c r="E3158" s="26">
        <v>100</v>
      </c>
      <c r="F3158" s="26">
        <v>100</v>
      </c>
      <c r="G3158" s="26">
        <v>0</v>
      </c>
      <c r="H3158" s="26">
        <v>0</v>
      </c>
      <c r="I3158" s="26">
        <f>G3158+H3158</f>
        <v>0</v>
      </c>
      <c r="J3158" s="26">
        <f>SUM(F3158:H3158)</f>
        <v>100</v>
      </c>
      <c r="K3158" s="26">
        <f>E3158-J3158</f>
        <v>0</v>
      </c>
      <c r="L3158" s="27">
        <v>48137770000</v>
      </c>
      <c r="M3158" s="45">
        <v>8173.184</v>
      </c>
      <c r="N3158" s="27">
        <v>481377700</v>
      </c>
      <c r="O3158" s="27">
        <v>19470150</v>
      </c>
      <c r="P3158" s="37">
        <f>IF(I3158=0,0,H3158/I3158)</f>
        <v>0</v>
      </c>
    </row>
    <row r="3159">
      <c r="A3159" s="24" t="str">
        <v>2026-01</v>
      </c>
      <c r="B3159" s="24" t="str">
        <v>비교 반영</v>
      </c>
      <c r="C3159" s="24" t="str">
        <v>평택시</v>
      </c>
      <c r="D3159" s="24" t="str">
        <v>상가</v>
      </c>
      <c r="E3159" s="26">
        <v>29</v>
      </c>
      <c r="F3159" s="26">
        <v>29</v>
      </c>
      <c r="G3159" s="26">
        <v>0</v>
      </c>
      <c r="H3159" s="26">
        <v>0</v>
      </c>
      <c r="I3159" s="26">
        <f>G3159+H3159</f>
        <v>0</v>
      </c>
      <c r="J3159" s="26">
        <f>SUM(F3159:H3159)</f>
        <v>29</v>
      </c>
      <c r="K3159" s="26">
        <f>E3159-J3159</f>
        <v>0</v>
      </c>
      <c r="L3159" s="27">
        <v>12416260000</v>
      </c>
      <c r="M3159" s="45">
        <v>7244.08</v>
      </c>
      <c r="N3159" s="27">
        <v>428146897</v>
      </c>
      <c r="O3159" s="27">
        <v>5666073</v>
      </c>
      <c r="P3159" s="37">
        <f>IF(I3159=0,0,H3159/I3159)</f>
        <v>0</v>
      </c>
    </row>
    <row r="3160">
      <c r="A3160" s="24" t="str">
        <v>2026-01</v>
      </c>
      <c r="B3160" s="24" t="str">
        <v>비교 반영</v>
      </c>
      <c r="C3160" s="24" t="str">
        <v>평택시</v>
      </c>
      <c r="D3160" s="24" t="str">
        <v>아파트 매매</v>
      </c>
      <c r="E3160" s="26">
        <v>660</v>
      </c>
      <c r="F3160" s="26">
        <v>660</v>
      </c>
      <c r="G3160" s="26">
        <v>0</v>
      </c>
      <c r="H3160" s="26">
        <v>0</v>
      </c>
      <c r="I3160" s="26">
        <f>G3160+H3160</f>
        <v>0</v>
      </c>
      <c r="J3160" s="26">
        <f>SUM(F3160:H3160)</f>
        <v>660</v>
      </c>
      <c r="K3160" s="26">
        <f>E3160-J3160</f>
        <v>0</v>
      </c>
      <c r="L3160" s="27">
        <v>211346360000</v>
      </c>
      <c r="M3160" s="45">
        <v>48385.281</v>
      </c>
      <c r="N3160" s="27">
        <v>320221758</v>
      </c>
      <c r="O3160" s="27">
        <v>14439631</v>
      </c>
      <c r="P3160" s="37">
        <f>IF(I3160=0,0,H3160/I3160)</f>
        <v>0</v>
      </c>
    </row>
    <row r="3161">
      <c r="A3161" s="24" t="str">
        <v>2026-01</v>
      </c>
      <c r="B3161" s="24" t="str">
        <v>비교 반영</v>
      </c>
      <c r="C3161" s="24" t="str">
        <v>평택시</v>
      </c>
      <c r="D3161" s="24" t="str">
        <v>아파트 전월세</v>
      </c>
      <c r="E3161" s="26">
        <v>1798</v>
      </c>
      <c r="F3161" s="26">
        <v>0</v>
      </c>
      <c r="G3161" s="26">
        <v>629</v>
      </c>
      <c r="H3161" s="26">
        <v>1169</v>
      </c>
      <c r="I3161" s="26">
        <f>G3161+H3161</f>
        <v>1798</v>
      </c>
      <c r="J3161" s="26">
        <f>SUM(F3161:H3161)</f>
        <v>1798</v>
      </c>
      <c r="K3161" s="26">
        <f>E3161-J3161</f>
        <v>0</v>
      </c>
      <c r="L3161" s="27">
        <v>151380600000</v>
      </c>
      <c r="M3161" s="45">
        <v>113059.61</v>
      </c>
      <c r="N3161" s="27">
        <v>84193882</v>
      </c>
      <c r="O3161" s="27">
        <v>4426264</v>
      </c>
      <c r="P3161" s="37">
        <f>IF(I3161=0,0,H3161/I3161)</f>
        <v>0.6501668520578421</v>
      </c>
    </row>
    <row r="3162">
      <c r="A3162" s="24" t="str">
        <v>2026-01</v>
      </c>
      <c r="B3162" s="24" t="str">
        <v>비교 반영</v>
      </c>
      <c r="C3162" s="24" t="str">
        <v>평택시</v>
      </c>
      <c r="D3162" s="24" t="str">
        <v>오피스텔 매매</v>
      </c>
      <c r="E3162" s="26">
        <v>9</v>
      </c>
      <c r="F3162" s="26">
        <v>9</v>
      </c>
      <c r="G3162" s="26">
        <v>0</v>
      </c>
      <c r="H3162" s="26">
        <v>0</v>
      </c>
      <c r="I3162" s="26">
        <f>G3162+H3162</f>
        <v>0</v>
      </c>
      <c r="J3162" s="26">
        <f>SUM(F3162:H3162)</f>
        <v>9</v>
      </c>
      <c r="K3162" s="26">
        <f>E3162-J3162</f>
        <v>0</v>
      </c>
      <c r="L3162" s="27">
        <v>1778000000</v>
      </c>
      <c r="M3162" s="45">
        <v>612.351</v>
      </c>
      <c r="N3162" s="27">
        <v>197555556</v>
      </c>
      <c r="O3162" s="27">
        <v>9598557</v>
      </c>
      <c r="P3162" s="37">
        <f>IF(I3162=0,0,H3162/I3162)</f>
        <v>0</v>
      </c>
    </row>
    <row r="3163">
      <c r="A3163" s="24" t="str">
        <v>2026-01</v>
      </c>
      <c r="B3163" s="24" t="str">
        <v>비교 반영</v>
      </c>
      <c r="C3163" s="24" t="str">
        <v>평택시</v>
      </c>
      <c r="D3163" s="24" t="str">
        <v>오피스텔 전월세</v>
      </c>
      <c r="E3163" s="26">
        <v>83</v>
      </c>
      <c r="F3163" s="26">
        <v>0</v>
      </c>
      <c r="G3163" s="26">
        <v>15</v>
      </c>
      <c r="H3163" s="26">
        <v>68</v>
      </c>
      <c r="I3163" s="26">
        <f>G3163+H3163</f>
        <v>83</v>
      </c>
      <c r="J3163" s="26">
        <f>SUM(F3163:H3163)</f>
        <v>83</v>
      </c>
      <c r="K3163" s="26">
        <f>E3163-J3163</f>
        <v>0</v>
      </c>
      <c r="L3163" s="27">
        <v>2485000000</v>
      </c>
      <c r="M3163" s="45">
        <v>2792.35</v>
      </c>
      <c r="N3163" s="27">
        <v>29939759</v>
      </c>
      <c r="O3163" s="27">
        <v>2941922</v>
      </c>
      <c r="P3163" s="37">
        <f>IF(I3163=0,0,H3163/I3163)</f>
        <v>0.8192771084337349</v>
      </c>
    </row>
    <row r="3164">
      <c r="A3164" s="24" t="str">
        <v>2026-01</v>
      </c>
      <c r="B3164" s="24" t="str">
        <v>비교 반영</v>
      </c>
      <c r="C3164" s="24" t="str">
        <v>평택시</v>
      </c>
      <c r="D3164" s="24" t="str">
        <v>토지</v>
      </c>
      <c r="E3164" s="26">
        <v>238</v>
      </c>
      <c r="F3164" s="26">
        <v>238</v>
      </c>
      <c r="G3164" s="26">
        <v>0</v>
      </c>
      <c r="H3164" s="26">
        <v>0</v>
      </c>
      <c r="I3164" s="26">
        <f>G3164+H3164</f>
        <v>0</v>
      </c>
      <c r="J3164" s="26">
        <f>SUM(F3164:H3164)</f>
        <v>238</v>
      </c>
      <c r="K3164" s="26">
        <f>E3164-J3164</f>
        <v>0</v>
      </c>
      <c r="L3164" s="27">
        <v>72630520000</v>
      </c>
      <c r="M3164" s="45">
        <v>149472.25</v>
      </c>
      <c r="N3164" s="27">
        <v>305170252</v>
      </c>
      <c r="O3164" s="27">
        <v>1606324</v>
      </c>
      <c r="P3164" s="37">
        <f>IF(I3164=0,0,H3164/I3164)</f>
        <v>0</v>
      </c>
    </row>
    <row r="3165">
      <c r="A3165" s="24" t="str">
        <v>2026-01</v>
      </c>
      <c r="B3165" s="24" t="str">
        <v>비교 반영</v>
      </c>
      <c r="C3165" s="24" t="str">
        <v>포천시</v>
      </c>
      <c r="D3165" s="24" t="str">
        <v>공장창고</v>
      </c>
      <c r="E3165" s="26">
        <v>9</v>
      </c>
      <c r="F3165" s="26">
        <v>9</v>
      </c>
      <c r="G3165" s="26">
        <v>0</v>
      </c>
      <c r="H3165" s="26">
        <v>0</v>
      </c>
      <c r="I3165" s="26">
        <f>G3165+H3165</f>
        <v>0</v>
      </c>
      <c r="J3165" s="26">
        <f>SUM(F3165:H3165)</f>
        <v>9</v>
      </c>
      <c r="K3165" s="26">
        <f>E3165-J3165</f>
        <v>0</v>
      </c>
      <c r="L3165" s="27">
        <v>8168560000</v>
      </c>
      <c r="M3165" s="45">
        <v>4300.06</v>
      </c>
      <c r="N3165" s="27">
        <v>907617778</v>
      </c>
      <c r="O3165" s="27">
        <v>6279797</v>
      </c>
      <c r="P3165" s="37">
        <f>IF(I3165=0,0,H3165/I3165)</f>
        <v>0</v>
      </c>
    </row>
    <row r="3166">
      <c r="A3166" s="24" t="str">
        <v>2026-01</v>
      </c>
      <c r="B3166" s="24" t="str">
        <v>비교 반영</v>
      </c>
      <c r="C3166" s="24" t="str">
        <v>포천시</v>
      </c>
      <c r="D3166" s="24" t="str">
        <v>다가구 매매</v>
      </c>
      <c r="E3166" s="26">
        <v>18</v>
      </c>
      <c r="F3166" s="26">
        <v>18</v>
      </c>
      <c r="G3166" s="26">
        <v>0</v>
      </c>
      <c r="H3166" s="26">
        <v>0</v>
      </c>
      <c r="I3166" s="26">
        <f>G3166+H3166</f>
        <v>0</v>
      </c>
      <c r="J3166" s="26">
        <f>SUM(F3166:H3166)</f>
        <v>18</v>
      </c>
      <c r="K3166" s="26">
        <f>E3166-J3166</f>
        <v>0</v>
      </c>
      <c r="L3166" s="27">
        <v>4068820000</v>
      </c>
      <c r="M3166" s="45">
        <v>1905.82</v>
      </c>
      <c r="N3166" s="27">
        <v>226045556</v>
      </c>
      <c r="O3166" s="27">
        <v>7057668</v>
      </c>
      <c r="P3166" s="37">
        <f>IF(I3166=0,0,H3166/I3166)</f>
        <v>0</v>
      </c>
    </row>
    <row r="3167">
      <c r="A3167" s="24" t="str">
        <v>2026-01</v>
      </c>
      <c r="B3167" s="24" t="str">
        <v>비교 반영</v>
      </c>
      <c r="C3167" s="24" t="str">
        <v>포천시</v>
      </c>
      <c r="D3167" s="24" t="str">
        <v>다가구 전월세</v>
      </c>
      <c r="E3167" s="26">
        <v>87</v>
      </c>
      <c r="F3167" s="26">
        <v>0</v>
      </c>
      <c r="G3167" s="26">
        <v>5</v>
      </c>
      <c r="H3167" s="26">
        <v>82</v>
      </c>
      <c r="I3167" s="26">
        <f>G3167+H3167</f>
        <v>87</v>
      </c>
      <c r="J3167" s="26">
        <f>SUM(F3167:H3167)</f>
        <v>87</v>
      </c>
      <c r="K3167" s="26">
        <f>E3167-J3167</f>
        <v>0</v>
      </c>
      <c r="L3167" s="27">
        <v>967500000</v>
      </c>
      <c r="M3167" s="45">
        <v>4774.266</v>
      </c>
      <c r="N3167" s="27">
        <v>11120690</v>
      </c>
      <c r="O3167" s="27">
        <v>669914</v>
      </c>
      <c r="P3167" s="37">
        <f>IF(I3167=0,0,H3167/I3167)</f>
        <v>0.9425287356321839</v>
      </c>
    </row>
    <row r="3168">
      <c r="A3168" s="24" t="str">
        <v>2026-01</v>
      </c>
      <c r="B3168" s="24" t="str">
        <v>비교 반영</v>
      </c>
      <c r="C3168" s="24" t="str">
        <v>포천시</v>
      </c>
      <c r="D3168" s="24" t="str">
        <v>다세대 매매</v>
      </c>
      <c r="E3168" s="26">
        <v>78</v>
      </c>
      <c r="F3168" s="26">
        <v>78</v>
      </c>
      <c r="G3168" s="26">
        <v>0</v>
      </c>
      <c r="H3168" s="26">
        <v>0</v>
      </c>
      <c r="I3168" s="26">
        <f>G3168+H3168</f>
        <v>0</v>
      </c>
      <c r="J3168" s="26">
        <f>SUM(F3168:H3168)</f>
        <v>78</v>
      </c>
      <c r="K3168" s="26">
        <f>E3168-J3168</f>
        <v>0</v>
      </c>
      <c r="L3168" s="27">
        <v>8454810000</v>
      </c>
      <c r="M3168" s="45">
        <v>4039.956</v>
      </c>
      <c r="N3168" s="27">
        <v>108395000</v>
      </c>
      <c r="O3168" s="27">
        <v>6918339</v>
      </c>
      <c r="P3168" s="37">
        <f>IF(I3168=0,0,H3168/I3168)</f>
        <v>0</v>
      </c>
    </row>
    <row r="3169">
      <c r="A3169" s="24" t="str">
        <v>2026-01</v>
      </c>
      <c r="B3169" s="24" t="str">
        <v>비교 반영</v>
      </c>
      <c r="C3169" s="24" t="str">
        <v>포천시</v>
      </c>
      <c r="D3169" s="24" t="str">
        <v>다세대 전월세</v>
      </c>
      <c r="E3169" s="26">
        <v>69</v>
      </c>
      <c r="F3169" s="26">
        <v>0</v>
      </c>
      <c r="G3169" s="26">
        <v>8</v>
      </c>
      <c r="H3169" s="26">
        <v>61</v>
      </c>
      <c r="I3169" s="26">
        <f>G3169+H3169</f>
        <v>69</v>
      </c>
      <c r="J3169" s="26">
        <f>SUM(F3169:H3169)</f>
        <v>69</v>
      </c>
      <c r="K3169" s="26">
        <f>E3169-J3169</f>
        <v>0</v>
      </c>
      <c r="L3169" s="27">
        <v>1157000000</v>
      </c>
      <c r="M3169" s="45">
        <v>3229.404</v>
      </c>
      <c r="N3169" s="27">
        <v>16768116</v>
      </c>
      <c r="O3169" s="27">
        <v>1184365</v>
      </c>
      <c r="P3169" s="37">
        <f>IF(I3169=0,0,H3169/I3169)</f>
        <v>0.8840579710144928</v>
      </c>
    </row>
    <row r="3170">
      <c r="A3170" s="24" t="str">
        <v>2026-01</v>
      </c>
      <c r="B3170" s="24" t="str">
        <v>비교 반영</v>
      </c>
      <c r="C3170" s="24" t="str">
        <v>포천시</v>
      </c>
      <c r="D3170" s="24" t="str">
        <v>상가</v>
      </c>
      <c r="E3170" s="26">
        <v>12</v>
      </c>
      <c r="F3170" s="26">
        <v>12</v>
      </c>
      <c r="G3170" s="26">
        <v>0</v>
      </c>
      <c r="H3170" s="26">
        <v>0</v>
      </c>
      <c r="I3170" s="26">
        <f>G3170+H3170</f>
        <v>0</v>
      </c>
      <c r="J3170" s="26">
        <f>SUM(F3170:H3170)</f>
        <v>12</v>
      </c>
      <c r="K3170" s="26">
        <f>E3170-J3170</f>
        <v>0</v>
      </c>
      <c r="L3170" s="27">
        <v>5247080000</v>
      </c>
      <c r="M3170" s="45">
        <v>3744.06</v>
      </c>
      <c r="N3170" s="27">
        <v>437256667</v>
      </c>
      <c r="O3170" s="27">
        <v>4632863</v>
      </c>
      <c r="P3170" s="37">
        <f>IF(I3170=0,0,H3170/I3170)</f>
        <v>0</v>
      </c>
    </row>
    <row r="3171">
      <c r="A3171" s="24" t="str">
        <v>2026-01</v>
      </c>
      <c r="B3171" s="24" t="str">
        <v>비교 반영</v>
      </c>
      <c r="C3171" s="24" t="str">
        <v>포천시</v>
      </c>
      <c r="D3171" s="24" t="str">
        <v>아파트 매매</v>
      </c>
      <c r="E3171" s="26">
        <v>62</v>
      </c>
      <c r="F3171" s="26">
        <v>62</v>
      </c>
      <c r="G3171" s="26">
        <v>0</v>
      </c>
      <c r="H3171" s="26">
        <v>0</v>
      </c>
      <c r="I3171" s="26">
        <f>G3171+H3171</f>
        <v>0</v>
      </c>
      <c r="J3171" s="26">
        <f>SUM(F3171:H3171)</f>
        <v>62</v>
      </c>
      <c r="K3171" s="26">
        <f>E3171-J3171</f>
        <v>0</v>
      </c>
      <c r="L3171" s="27">
        <v>12340500000</v>
      </c>
      <c r="M3171" s="45">
        <v>4182.585</v>
      </c>
      <c r="N3171" s="27">
        <v>199040323</v>
      </c>
      <c r="O3171" s="27">
        <v>9753546</v>
      </c>
      <c r="P3171" s="37">
        <f>IF(I3171=0,0,H3171/I3171)</f>
        <v>0</v>
      </c>
    </row>
    <row r="3172">
      <c r="A3172" s="24" t="str">
        <v>2026-01</v>
      </c>
      <c r="B3172" s="24" t="str">
        <v>비교 반영</v>
      </c>
      <c r="C3172" s="24" t="str">
        <v>포천시</v>
      </c>
      <c r="D3172" s="24" t="str">
        <v>아파트 전월세</v>
      </c>
      <c r="E3172" s="26">
        <v>111</v>
      </c>
      <c r="F3172" s="26">
        <v>0</v>
      </c>
      <c r="G3172" s="26">
        <v>62</v>
      </c>
      <c r="H3172" s="26">
        <v>49</v>
      </c>
      <c r="I3172" s="26">
        <f>G3172+H3172</f>
        <v>111</v>
      </c>
      <c r="J3172" s="26">
        <f>SUM(F3172:H3172)</f>
        <v>111</v>
      </c>
      <c r="K3172" s="26">
        <f>E3172-J3172</f>
        <v>0</v>
      </c>
      <c r="L3172" s="27">
        <v>13047900000</v>
      </c>
      <c r="M3172" s="45">
        <v>7707.408</v>
      </c>
      <c r="N3172" s="27">
        <v>117548649</v>
      </c>
      <c r="O3172" s="27">
        <v>5596376</v>
      </c>
      <c r="P3172" s="37">
        <f>IF(I3172=0,0,H3172/I3172)</f>
        <v>0.44144144144144143</v>
      </c>
    </row>
    <row r="3173">
      <c r="A3173" s="24" t="str">
        <v>2026-01</v>
      </c>
      <c r="B3173" s="24" t="str">
        <v>비교 반영</v>
      </c>
      <c r="C3173" s="24" t="str">
        <v>포천시</v>
      </c>
      <c r="D3173" s="24" t="str">
        <v>오피스텔 매매</v>
      </c>
      <c r="E3173" s="26">
        <v>1</v>
      </c>
      <c r="F3173" s="26">
        <v>1</v>
      </c>
      <c r="G3173" s="26">
        <v>0</v>
      </c>
      <c r="H3173" s="26">
        <v>0</v>
      </c>
      <c r="I3173" s="26">
        <f>G3173+H3173</f>
        <v>0</v>
      </c>
      <c r="J3173" s="26">
        <f>SUM(F3173:H3173)</f>
        <v>1</v>
      </c>
      <c r="K3173" s="26">
        <f>E3173-J3173</f>
        <v>0</v>
      </c>
      <c r="L3173" s="27">
        <v>135000000</v>
      </c>
      <c r="M3173" s="45">
        <v>74.91</v>
      </c>
      <c r="N3173" s="27">
        <v>135000000</v>
      </c>
      <c r="O3173" s="27">
        <v>5957562</v>
      </c>
      <c r="P3173" s="37">
        <f>IF(I3173=0,0,H3173/I3173)</f>
        <v>0</v>
      </c>
    </row>
    <row r="3174">
      <c r="A3174" s="24" t="str">
        <v>2026-01</v>
      </c>
      <c r="B3174" s="24" t="str">
        <v>비교 반영</v>
      </c>
      <c r="C3174" s="24" t="str">
        <v>포천시</v>
      </c>
      <c r="D3174" s="24" t="str">
        <v>오피스텔 전월세</v>
      </c>
      <c r="E3174" s="26">
        <v>3</v>
      </c>
      <c r="F3174" s="26">
        <v>0</v>
      </c>
      <c r="G3174" s="26">
        <v>0</v>
      </c>
      <c r="H3174" s="26">
        <v>3</v>
      </c>
      <c r="I3174" s="26">
        <f>G3174+H3174</f>
        <v>3</v>
      </c>
      <c r="J3174" s="26">
        <f>SUM(F3174:H3174)</f>
        <v>3</v>
      </c>
      <c r="K3174" s="26">
        <f>E3174-J3174</f>
        <v>0</v>
      </c>
      <c r="L3174" s="27">
        <v>47200000</v>
      </c>
      <c r="M3174" s="45">
        <v>108.91</v>
      </c>
      <c r="N3174" s="27">
        <v>15733333</v>
      </c>
      <c r="O3174" s="27">
        <v>1432679</v>
      </c>
      <c r="P3174" s="37">
        <f>IF(I3174=0,0,H3174/I3174)</f>
        <v>1</v>
      </c>
    </row>
    <row r="3175">
      <c r="A3175" s="24" t="str">
        <v>2026-01</v>
      </c>
      <c r="B3175" s="24" t="str">
        <v>비교 반영</v>
      </c>
      <c r="C3175" s="24" t="str">
        <v>포천시</v>
      </c>
      <c r="D3175" s="24" t="str">
        <v>토지</v>
      </c>
      <c r="E3175" s="26">
        <v>262</v>
      </c>
      <c r="F3175" s="26">
        <v>262</v>
      </c>
      <c r="G3175" s="26">
        <v>0</v>
      </c>
      <c r="H3175" s="26">
        <v>0</v>
      </c>
      <c r="I3175" s="26">
        <f>G3175+H3175</f>
        <v>0</v>
      </c>
      <c r="J3175" s="26">
        <f>SUM(F3175:H3175)</f>
        <v>262</v>
      </c>
      <c r="K3175" s="26">
        <f>E3175-J3175</f>
        <v>0</v>
      </c>
      <c r="L3175" s="27">
        <v>53369030000</v>
      </c>
      <c r="M3175" s="45">
        <v>296758.18</v>
      </c>
      <c r="N3175" s="27">
        <v>203698588</v>
      </c>
      <c r="O3175" s="27">
        <v>594513</v>
      </c>
      <c r="P3175" s="37">
        <f>IF(I3175=0,0,H3175/I3175)</f>
        <v>0</v>
      </c>
    </row>
    <row r="3176">
      <c r="A3176" s="24" t="str">
        <v>2026-01</v>
      </c>
      <c r="B3176" s="24" t="str">
        <v>비교 반영</v>
      </c>
      <c r="C3176" s="24" t="str">
        <v>하남시</v>
      </c>
      <c r="D3176" s="24" t="str">
        <v>공장창고</v>
      </c>
      <c r="E3176" s="26">
        <v>23</v>
      </c>
      <c r="F3176" s="26">
        <v>23</v>
      </c>
      <c r="G3176" s="26">
        <v>0</v>
      </c>
      <c r="H3176" s="26">
        <v>0</v>
      </c>
      <c r="I3176" s="26">
        <f>G3176+H3176</f>
        <v>0</v>
      </c>
      <c r="J3176" s="26">
        <f>SUM(F3176:H3176)</f>
        <v>23</v>
      </c>
      <c r="K3176" s="26">
        <f>E3176-J3176</f>
        <v>0</v>
      </c>
      <c r="L3176" s="27">
        <v>8870220000</v>
      </c>
      <c r="M3176" s="45">
        <v>2174.9</v>
      </c>
      <c r="N3176" s="27">
        <v>385661739</v>
      </c>
      <c r="O3176" s="27">
        <v>13482477</v>
      </c>
      <c r="P3176" s="37">
        <f>IF(I3176=0,0,H3176/I3176)</f>
        <v>0</v>
      </c>
    </row>
    <row r="3177">
      <c r="A3177" s="24" t="str">
        <v>2026-01</v>
      </c>
      <c r="B3177" s="24" t="str">
        <v>비교 반영</v>
      </c>
      <c r="C3177" s="24" t="str">
        <v>하남시</v>
      </c>
      <c r="D3177" s="24" t="str">
        <v>다가구 매매</v>
      </c>
      <c r="E3177" s="26">
        <v>3</v>
      </c>
      <c r="F3177" s="26">
        <v>3</v>
      </c>
      <c r="G3177" s="26">
        <v>0</v>
      </c>
      <c r="H3177" s="26">
        <v>0</v>
      </c>
      <c r="I3177" s="26">
        <f>G3177+H3177</f>
        <v>0</v>
      </c>
      <c r="J3177" s="26">
        <f>SUM(F3177:H3177)</f>
        <v>3</v>
      </c>
      <c r="K3177" s="26">
        <f>E3177-J3177</f>
        <v>0</v>
      </c>
      <c r="L3177" s="27">
        <v>3180000000</v>
      </c>
      <c r="M3177" s="45">
        <v>600.61</v>
      </c>
      <c r="N3177" s="27">
        <v>1060000000</v>
      </c>
      <c r="O3177" s="27">
        <v>17502866</v>
      </c>
      <c r="P3177" s="37">
        <f>IF(I3177=0,0,H3177/I3177)</f>
        <v>0</v>
      </c>
    </row>
    <row r="3178">
      <c r="A3178" s="24" t="str">
        <v>2026-01</v>
      </c>
      <c r="B3178" s="24" t="str">
        <v>비교 반영</v>
      </c>
      <c r="C3178" s="24" t="str">
        <v>하남시</v>
      </c>
      <c r="D3178" s="24" t="str">
        <v>다가구 전월세</v>
      </c>
      <c r="E3178" s="26">
        <v>180</v>
      </c>
      <c r="F3178" s="26">
        <v>0</v>
      </c>
      <c r="G3178" s="26">
        <v>60</v>
      </c>
      <c r="H3178" s="26">
        <v>120</v>
      </c>
      <c r="I3178" s="26">
        <f>G3178+H3178</f>
        <v>180</v>
      </c>
      <c r="J3178" s="26">
        <f>SUM(F3178:H3178)</f>
        <v>180</v>
      </c>
      <c r="K3178" s="26">
        <f>E3178-J3178</f>
        <v>0</v>
      </c>
      <c r="L3178" s="27">
        <v>21192680000</v>
      </c>
      <c r="M3178" s="45">
        <v>9098.412</v>
      </c>
      <c r="N3178" s="27">
        <v>117737111</v>
      </c>
      <c r="O3178" s="27">
        <v>7700074</v>
      </c>
      <c r="P3178" s="37">
        <f>IF(I3178=0,0,H3178/I3178)</f>
        <v>0.6666666666666666</v>
      </c>
    </row>
    <row r="3179">
      <c r="A3179" s="24" t="str">
        <v>2026-01</v>
      </c>
      <c r="B3179" s="24" t="str">
        <v>비교 반영</v>
      </c>
      <c r="C3179" s="24" t="str">
        <v>하남시</v>
      </c>
      <c r="D3179" s="24" t="str">
        <v>다세대 매매</v>
      </c>
      <c r="E3179" s="26">
        <v>16</v>
      </c>
      <c r="F3179" s="26">
        <v>16</v>
      </c>
      <c r="G3179" s="26">
        <v>0</v>
      </c>
      <c r="H3179" s="26">
        <v>0</v>
      </c>
      <c r="I3179" s="26">
        <f>G3179+H3179</f>
        <v>0</v>
      </c>
      <c r="J3179" s="26">
        <f>SUM(F3179:H3179)</f>
        <v>16</v>
      </c>
      <c r="K3179" s="26">
        <f>E3179-J3179</f>
        <v>0</v>
      </c>
      <c r="L3179" s="27">
        <v>8681000000</v>
      </c>
      <c r="M3179" s="45">
        <v>1009.153</v>
      </c>
      <c r="N3179" s="27">
        <v>542562500</v>
      </c>
      <c r="O3179" s="27">
        <v>28437234</v>
      </c>
      <c r="P3179" s="37">
        <f>IF(I3179=0,0,H3179/I3179)</f>
        <v>0</v>
      </c>
    </row>
    <row r="3180">
      <c r="A3180" s="24" t="str">
        <v>2026-01</v>
      </c>
      <c r="B3180" s="24" t="str">
        <v>비교 반영</v>
      </c>
      <c r="C3180" s="24" t="str">
        <v>하남시</v>
      </c>
      <c r="D3180" s="24" t="str">
        <v>다세대 전월세</v>
      </c>
      <c r="E3180" s="26">
        <v>45</v>
      </c>
      <c r="F3180" s="26">
        <v>0</v>
      </c>
      <c r="G3180" s="26">
        <v>29</v>
      </c>
      <c r="H3180" s="26">
        <v>16</v>
      </c>
      <c r="I3180" s="26">
        <f>G3180+H3180</f>
        <v>45</v>
      </c>
      <c r="J3180" s="26">
        <f>SUM(F3180:H3180)</f>
        <v>45</v>
      </c>
      <c r="K3180" s="26">
        <f>E3180-J3180</f>
        <v>0</v>
      </c>
      <c r="L3180" s="27">
        <v>8022000000</v>
      </c>
      <c r="M3180" s="45">
        <v>2154.177</v>
      </c>
      <c r="N3180" s="27">
        <v>178266667</v>
      </c>
      <c r="O3180" s="27">
        <v>12310505</v>
      </c>
      <c r="P3180" s="37">
        <f>IF(I3180=0,0,H3180/I3180)</f>
        <v>0.35555555555555557</v>
      </c>
    </row>
    <row r="3181">
      <c r="A3181" s="24" t="str">
        <v>2026-01</v>
      </c>
      <c r="B3181" s="24" t="str">
        <v>비교 반영</v>
      </c>
      <c r="C3181" s="24" t="str">
        <v>하남시</v>
      </c>
      <c r="D3181" s="24" t="str">
        <v>상가</v>
      </c>
      <c r="E3181" s="26">
        <v>23</v>
      </c>
      <c r="F3181" s="26">
        <v>23</v>
      </c>
      <c r="G3181" s="26">
        <v>0</v>
      </c>
      <c r="H3181" s="26">
        <v>0</v>
      </c>
      <c r="I3181" s="26">
        <f>G3181+H3181</f>
        <v>0</v>
      </c>
      <c r="J3181" s="26">
        <f>SUM(F3181:H3181)</f>
        <v>23</v>
      </c>
      <c r="K3181" s="26">
        <f>E3181-J3181</f>
        <v>0</v>
      </c>
      <c r="L3181" s="27">
        <v>17185400000</v>
      </c>
      <c r="M3181" s="45">
        <v>2723.49</v>
      </c>
      <c r="N3181" s="27">
        <v>747191304</v>
      </c>
      <c r="O3181" s="27">
        <v>20859720</v>
      </c>
      <c r="P3181" s="37">
        <f>IF(I3181=0,0,H3181/I3181)</f>
        <v>0</v>
      </c>
    </row>
    <row r="3182">
      <c r="A3182" s="24" t="str">
        <v>2026-01</v>
      </c>
      <c r="B3182" s="24" t="str">
        <v>비교 반영</v>
      </c>
      <c r="C3182" s="24" t="str">
        <v>하남시</v>
      </c>
      <c r="D3182" s="24" t="str">
        <v>아파트 매매</v>
      </c>
      <c r="E3182" s="26">
        <v>247</v>
      </c>
      <c r="F3182" s="26">
        <v>247</v>
      </c>
      <c r="G3182" s="26">
        <v>0</v>
      </c>
      <c r="H3182" s="26">
        <v>0</v>
      </c>
      <c r="I3182" s="26">
        <f>G3182+H3182</f>
        <v>0</v>
      </c>
      <c r="J3182" s="26">
        <f>SUM(F3182:H3182)</f>
        <v>247</v>
      </c>
      <c r="K3182" s="26">
        <f>E3182-J3182</f>
        <v>0</v>
      </c>
      <c r="L3182" s="27">
        <v>252081720000</v>
      </c>
      <c r="M3182" s="45">
        <v>20018.547</v>
      </c>
      <c r="N3182" s="27">
        <v>1020573765</v>
      </c>
      <c r="O3182" s="27">
        <v>41627794</v>
      </c>
      <c r="P3182" s="37">
        <f>IF(I3182=0,0,H3182/I3182)</f>
        <v>0</v>
      </c>
    </row>
    <row r="3183">
      <c r="A3183" s="24" t="str">
        <v>2026-01</v>
      </c>
      <c r="B3183" s="24" t="str">
        <v>비교 반영</v>
      </c>
      <c r="C3183" s="24" t="str">
        <v>하남시</v>
      </c>
      <c r="D3183" s="24" t="str">
        <v>아파트 전월세</v>
      </c>
      <c r="E3183" s="26">
        <v>921</v>
      </c>
      <c r="F3183" s="26">
        <v>0</v>
      </c>
      <c r="G3183" s="26">
        <v>453</v>
      </c>
      <c r="H3183" s="26">
        <v>468</v>
      </c>
      <c r="I3183" s="26">
        <f>G3183+H3183</f>
        <v>921</v>
      </c>
      <c r="J3183" s="26">
        <f>SUM(F3183:H3183)</f>
        <v>921</v>
      </c>
      <c r="K3183" s="26">
        <f>E3183-J3183</f>
        <v>0</v>
      </c>
      <c r="L3183" s="27">
        <v>359276120000</v>
      </c>
      <c r="M3183" s="45">
        <v>68094.711</v>
      </c>
      <c r="N3183" s="27">
        <v>390093507</v>
      </c>
      <c r="O3183" s="27">
        <v>17441731</v>
      </c>
      <c r="P3183" s="37">
        <f>IF(I3183=0,0,H3183/I3183)</f>
        <v>0.50814332247557</v>
      </c>
    </row>
    <row r="3184">
      <c r="A3184" s="24" t="str">
        <v>2026-01</v>
      </c>
      <c r="B3184" s="24" t="str">
        <v>비교 반영</v>
      </c>
      <c r="C3184" s="24" t="str">
        <v>하남시</v>
      </c>
      <c r="D3184" s="24" t="str">
        <v>오피스텔 매매</v>
      </c>
      <c r="E3184" s="26">
        <v>81</v>
      </c>
      <c r="F3184" s="26">
        <v>81</v>
      </c>
      <c r="G3184" s="26">
        <v>0</v>
      </c>
      <c r="H3184" s="26">
        <v>0</v>
      </c>
      <c r="I3184" s="26">
        <f>G3184+H3184</f>
        <v>0</v>
      </c>
      <c r="J3184" s="26">
        <f>SUM(F3184:H3184)</f>
        <v>81</v>
      </c>
      <c r="K3184" s="26">
        <f>E3184-J3184</f>
        <v>0</v>
      </c>
      <c r="L3184" s="27">
        <v>21964100000</v>
      </c>
      <c r="M3184" s="45">
        <v>3011.005</v>
      </c>
      <c r="N3184" s="27">
        <v>271161728</v>
      </c>
      <c r="O3184" s="27">
        <v>24114404</v>
      </c>
      <c r="P3184" s="37">
        <f>IF(I3184=0,0,H3184/I3184)</f>
        <v>0</v>
      </c>
    </row>
    <row r="3185">
      <c r="A3185" s="24" t="str">
        <v>2026-01</v>
      </c>
      <c r="B3185" s="24" t="str">
        <v>비교 반영</v>
      </c>
      <c r="C3185" s="24" t="str">
        <v>하남시</v>
      </c>
      <c r="D3185" s="24" t="str">
        <v>오피스텔 전월세</v>
      </c>
      <c r="E3185" s="26">
        <v>958</v>
      </c>
      <c r="F3185" s="26">
        <v>0</v>
      </c>
      <c r="G3185" s="26">
        <v>204</v>
      </c>
      <c r="H3185" s="26">
        <v>754</v>
      </c>
      <c r="I3185" s="26">
        <f>G3185+H3185</f>
        <v>958</v>
      </c>
      <c r="J3185" s="26">
        <f>SUM(F3185:H3185)</f>
        <v>958</v>
      </c>
      <c r="K3185" s="26">
        <f>E3185-J3185</f>
        <v>0</v>
      </c>
      <c r="L3185" s="27">
        <v>90415120000</v>
      </c>
      <c r="M3185" s="45">
        <v>27095.64</v>
      </c>
      <c r="N3185" s="27">
        <v>94379040</v>
      </c>
      <c r="O3185" s="27">
        <v>11031035</v>
      </c>
      <c r="P3185" s="37">
        <f>IF(I3185=0,0,H3185/I3185)</f>
        <v>0.7870563674321504</v>
      </c>
    </row>
    <row r="3186">
      <c r="A3186" s="24" t="str">
        <v>2026-01</v>
      </c>
      <c r="B3186" s="24" t="str">
        <v>비교 반영</v>
      </c>
      <c r="C3186" s="24" t="str">
        <v>하남시</v>
      </c>
      <c r="D3186" s="24" t="str">
        <v>토지</v>
      </c>
      <c r="E3186" s="26">
        <v>61</v>
      </c>
      <c r="F3186" s="26">
        <v>61</v>
      </c>
      <c r="G3186" s="26">
        <v>0</v>
      </c>
      <c r="H3186" s="26">
        <v>0</v>
      </c>
      <c r="I3186" s="26">
        <f>G3186+H3186</f>
        <v>0</v>
      </c>
      <c r="J3186" s="26">
        <f>SUM(F3186:H3186)</f>
        <v>61</v>
      </c>
      <c r="K3186" s="26">
        <f>E3186-J3186</f>
        <v>0</v>
      </c>
      <c r="L3186" s="27">
        <v>17159550000</v>
      </c>
      <c r="M3186" s="45">
        <v>15699.7</v>
      </c>
      <c r="N3186" s="27">
        <v>281304098</v>
      </c>
      <c r="O3186" s="27">
        <v>3613176</v>
      </c>
      <c r="P3186" s="37">
        <f>IF(I3186=0,0,H3186/I3186)</f>
        <v>0</v>
      </c>
    </row>
    <row r="3187">
      <c r="A3187" s="24" t="str">
        <v>2026-01</v>
      </c>
      <c r="B3187" s="24" t="str">
        <v>비교 반영</v>
      </c>
      <c r="C3187" s="24" t="str">
        <v>화성시 동탄구</v>
      </c>
      <c r="D3187" s="24" t="str">
        <v>공장창고</v>
      </c>
      <c r="E3187" s="26">
        <v>25</v>
      </c>
      <c r="F3187" s="26">
        <v>25</v>
      </c>
      <c r="G3187" s="26">
        <v>0</v>
      </c>
      <c r="H3187" s="26">
        <v>0</v>
      </c>
      <c r="I3187" s="26">
        <f>G3187+H3187</f>
        <v>0</v>
      </c>
      <c r="J3187" s="26">
        <f>SUM(F3187:H3187)</f>
        <v>25</v>
      </c>
      <c r="K3187" s="26">
        <f>E3187-J3187</f>
        <v>0</v>
      </c>
      <c r="L3187" s="27">
        <v>22298180000</v>
      </c>
      <c r="M3187" s="45">
        <v>6425.39</v>
      </c>
      <c r="N3187" s="27">
        <v>891927200</v>
      </c>
      <c r="O3187" s="27">
        <v>11472142</v>
      </c>
      <c r="P3187" s="37">
        <f>IF(I3187=0,0,H3187/I3187)</f>
        <v>0</v>
      </c>
    </row>
    <row r="3188">
      <c r="A3188" s="24" t="str">
        <v>2026-01</v>
      </c>
      <c r="B3188" s="24" t="str">
        <v>비교 반영</v>
      </c>
      <c r="C3188" s="24" t="str">
        <v>화성시 동탄구</v>
      </c>
      <c r="D3188" s="24" t="str">
        <v>다가구 매매</v>
      </c>
      <c r="E3188" s="26">
        <v>7</v>
      </c>
      <c r="F3188" s="26">
        <v>7</v>
      </c>
      <c r="G3188" s="26">
        <v>0</v>
      </c>
      <c r="H3188" s="26">
        <v>0</v>
      </c>
      <c r="I3188" s="26">
        <f>G3188+H3188</f>
        <v>0</v>
      </c>
      <c r="J3188" s="26">
        <f>SUM(F3188:H3188)</f>
        <v>7</v>
      </c>
      <c r="K3188" s="26">
        <f>E3188-J3188</f>
        <v>0</v>
      </c>
      <c r="L3188" s="27">
        <v>5740000000</v>
      </c>
      <c r="M3188" s="45">
        <v>1931.1</v>
      </c>
      <c r="N3188" s="27">
        <v>820000000</v>
      </c>
      <c r="O3188" s="27">
        <v>9826113</v>
      </c>
      <c r="P3188" s="37">
        <f>IF(I3188=0,0,H3188/I3188)</f>
        <v>0</v>
      </c>
    </row>
    <row r="3189">
      <c r="A3189" s="24" t="str">
        <v>2026-01</v>
      </c>
      <c r="B3189" s="24" t="str">
        <v>비교 반영</v>
      </c>
      <c r="C3189" s="24" t="str">
        <v>화성시 동탄구</v>
      </c>
      <c r="D3189" s="24" t="str">
        <v>다가구 전월세</v>
      </c>
      <c r="E3189" s="26">
        <v>204</v>
      </c>
      <c r="F3189" s="26">
        <v>0</v>
      </c>
      <c r="G3189" s="26">
        <v>62</v>
      </c>
      <c r="H3189" s="26">
        <v>142</v>
      </c>
      <c r="I3189" s="26">
        <f>G3189+H3189</f>
        <v>204</v>
      </c>
      <c r="J3189" s="26">
        <f>SUM(F3189:H3189)</f>
        <v>204</v>
      </c>
      <c r="K3189" s="26">
        <f>E3189-J3189</f>
        <v>0</v>
      </c>
      <c r="L3189" s="27">
        <v>14356820000</v>
      </c>
      <c r="M3189" s="45">
        <v>11726.16</v>
      </c>
      <c r="N3189" s="27">
        <v>70376569</v>
      </c>
      <c r="O3189" s="27">
        <v>4047409</v>
      </c>
      <c r="P3189" s="37">
        <f>IF(I3189=0,0,H3189/I3189)</f>
        <v>0.696078431372549</v>
      </c>
    </row>
    <row r="3190">
      <c r="A3190" s="24" t="str">
        <v>2026-01</v>
      </c>
      <c r="B3190" s="24" t="str">
        <v>비교 반영</v>
      </c>
      <c r="C3190" s="24" t="str">
        <v>화성시 동탄구</v>
      </c>
      <c r="D3190" s="24" t="str">
        <v>다세대 매매</v>
      </c>
      <c r="E3190" s="26">
        <v>8</v>
      </c>
      <c r="F3190" s="26">
        <v>8</v>
      </c>
      <c r="G3190" s="26">
        <v>0</v>
      </c>
      <c r="H3190" s="26">
        <v>0</v>
      </c>
      <c r="I3190" s="26">
        <f>G3190+H3190</f>
        <v>0</v>
      </c>
      <c r="J3190" s="26">
        <f>SUM(F3190:H3190)</f>
        <v>8</v>
      </c>
      <c r="K3190" s="26">
        <f>E3190-J3190</f>
        <v>0</v>
      </c>
      <c r="L3190" s="27">
        <v>4270000000</v>
      </c>
      <c r="M3190" s="45">
        <v>666.031</v>
      </c>
      <c r="N3190" s="27">
        <v>533750000</v>
      </c>
      <c r="O3190" s="27">
        <v>21193761</v>
      </c>
      <c r="P3190" s="37">
        <f>IF(I3190=0,0,H3190/I3190)</f>
        <v>0</v>
      </c>
    </row>
    <row r="3191">
      <c r="A3191" s="24" t="str">
        <v>2026-01</v>
      </c>
      <c r="B3191" s="24" t="str">
        <v>비교 반영</v>
      </c>
      <c r="C3191" s="24" t="str">
        <v>화성시 동탄구</v>
      </c>
      <c r="D3191" s="24" t="str">
        <v>다세대 전월세</v>
      </c>
      <c r="E3191" s="26">
        <v>29</v>
      </c>
      <c r="F3191" s="26">
        <v>0</v>
      </c>
      <c r="G3191" s="26">
        <v>6</v>
      </c>
      <c r="H3191" s="26">
        <v>23</v>
      </c>
      <c r="I3191" s="26">
        <f>G3191+H3191</f>
        <v>29</v>
      </c>
      <c r="J3191" s="26">
        <f>SUM(F3191:H3191)</f>
        <v>29</v>
      </c>
      <c r="K3191" s="26">
        <f>E3191-J3191</f>
        <v>0</v>
      </c>
      <c r="L3191" s="27">
        <v>7536000000</v>
      </c>
      <c r="M3191" s="45">
        <v>2530.542</v>
      </c>
      <c r="N3191" s="27">
        <v>259862069</v>
      </c>
      <c r="O3191" s="27">
        <v>9844688</v>
      </c>
      <c r="P3191" s="37">
        <f>IF(I3191=0,0,H3191/I3191)</f>
        <v>0.7931034482758621</v>
      </c>
    </row>
    <row r="3192">
      <c r="A3192" s="24" t="str">
        <v>2026-01</v>
      </c>
      <c r="B3192" s="24" t="str">
        <v>비교 반영</v>
      </c>
      <c r="C3192" s="24" t="str">
        <v>화성시 동탄구</v>
      </c>
      <c r="D3192" s="24" t="str">
        <v>상가</v>
      </c>
      <c r="E3192" s="26">
        <v>34</v>
      </c>
      <c r="F3192" s="26">
        <v>34</v>
      </c>
      <c r="G3192" s="26">
        <v>0</v>
      </c>
      <c r="H3192" s="26">
        <v>0</v>
      </c>
      <c r="I3192" s="26">
        <f>G3192+H3192</f>
        <v>0</v>
      </c>
      <c r="J3192" s="26">
        <f>SUM(F3192:H3192)</f>
        <v>34</v>
      </c>
      <c r="K3192" s="26">
        <f>E3192-J3192</f>
        <v>0</v>
      </c>
      <c r="L3192" s="27">
        <v>14480090000</v>
      </c>
      <c r="M3192" s="45">
        <v>3563.97</v>
      </c>
      <c r="N3192" s="27">
        <v>425885000</v>
      </c>
      <c r="O3192" s="27">
        <v>13431108</v>
      </c>
      <c r="P3192" s="37">
        <f>IF(I3192=0,0,H3192/I3192)</f>
        <v>0</v>
      </c>
    </row>
    <row r="3193">
      <c r="A3193" s="24" t="str">
        <v>2026-01</v>
      </c>
      <c r="B3193" s="24" t="str">
        <v>비교 반영</v>
      </c>
      <c r="C3193" s="24" t="str">
        <v>화성시 동탄구</v>
      </c>
      <c r="D3193" s="24" t="str">
        <v>아파트 매매</v>
      </c>
      <c r="E3193" s="26">
        <v>965</v>
      </c>
      <c r="F3193" s="26">
        <v>965</v>
      </c>
      <c r="G3193" s="26">
        <v>0</v>
      </c>
      <c r="H3193" s="26">
        <v>0</v>
      </c>
      <c r="I3193" s="26">
        <f>G3193+H3193</f>
        <v>0</v>
      </c>
      <c r="J3193" s="26">
        <f>SUM(F3193:H3193)</f>
        <v>965</v>
      </c>
      <c r="K3193" s="26">
        <f>E3193-J3193</f>
        <v>0</v>
      </c>
      <c r="L3193" s="27">
        <v>780498000000</v>
      </c>
      <c r="M3193" s="45">
        <v>76843.792</v>
      </c>
      <c r="N3193" s="27">
        <v>808806218</v>
      </c>
      <c r="O3193" s="27">
        <v>33576669</v>
      </c>
      <c r="P3193" s="37">
        <f>IF(I3193=0,0,H3193/I3193)</f>
        <v>0</v>
      </c>
    </row>
    <row r="3194">
      <c r="A3194" s="24" t="str">
        <v>2026-01</v>
      </c>
      <c r="B3194" s="24" t="str">
        <v>비교 반영</v>
      </c>
      <c r="C3194" s="24" t="str">
        <v>화성시 동탄구</v>
      </c>
      <c r="D3194" s="24" t="str">
        <v>아파트 전월세</v>
      </c>
      <c r="E3194" s="26">
        <v>1531</v>
      </c>
      <c r="F3194" s="26">
        <v>0</v>
      </c>
      <c r="G3194" s="26">
        <v>704</v>
      </c>
      <c r="H3194" s="26">
        <v>827</v>
      </c>
      <c r="I3194" s="26">
        <f>G3194+H3194</f>
        <v>1531</v>
      </c>
      <c r="J3194" s="26">
        <f>SUM(F3194:H3194)</f>
        <v>1531</v>
      </c>
      <c r="K3194" s="26">
        <f>E3194-J3194</f>
        <v>0</v>
      </c>
      <c r="L3194" s="27">
        <v>366196970000</v>
      </c>
      <c r="M3194" s="45">
        <v>109313.215</v>
      </c>
      <c r="N3194" s="27">
        <v>239188093</v>
      </c>
      <c r="O3194" s="27">
        <v>11074310</v>
      </c>
      <c r="P3194" s="37">
        <f>IF(I3194=0,0,H3194/I3194)</f>
        <v>0.5401698236446767</v>
      </c>
    </row>
    <row r="3195">
      <c r="A3195" s="24" t="str">
        <v>2026-01</v>
      </c>
      <c r="B3195" s="24" t="str">
        <v>비교 반영</v>
      </c>
      <c r="C3195" s="24" t="str">
        <v>화성시 동탄구</v>
      </c>
      <c r="D3195" s="24" t="str">
        <v>오피스텔 매매</v>
      </c>
      <c r="E3195" s="26">
        <v>45</v>
      </c>
      <c r="F3195" s="26">
        <v>45</v>
      </c>
      <c r="G3195" s="26">
        <v>0</v>
      </c>
      <c r="H3195" s="26">
        <v>0</v>
      </c>
      <c r="I3195" s="26">
        <f>G3195+H3195</f>
        <v>0</v>
      </c>
      <c r="J3195" s="26">
        <f>SUM(F3195:H3195)</f>
        <v>45</v>
      </c>
      <c r="K3195" s="26">
        <f>E3195-J3195</f>
        <v>0</v>
      </c>
      <c r="L3195" s="27">
        <v>7254000000</v>
      </c>
      <c r="M3195" s="45">
        <v>1381.521</v>
      </c>
      <c r="N3195" s="27">
        <v>161200000</v>
      </c>
      <c r="O3195" s="27">
        <v>17357799</v>
      </c>
      <c r="P3195" s="37">
        <f>IF(I3195=0,0,H3195/I3195)</f>
        <v>0</v>
      </c>
    </row>
    <row r="3196">
      <c r="A3196" s="24" t="str">
        <v>2026-01</v>
      </c>
      <c r="B3196" s="24" t="str">
        <v>비교 반영</v>
      </c>
      <c r="C3196" s="24" t="str">
        <v>화성시 동탄구</v>
      </c>
      <c r="D3196" s="24" t="str">
        <v>오피스텔 전월세</v>
      </c>
      <c r="E3196" s="26">
        <v>672</v>
      </c>
      <c r="F3196" s="26">
        <v>0</v>
      </c>
      <c r="G3196" s="26">
        <v>221</v>
      </c>
      <c r="H3196" s="26">
        <v>451</v>
      </c>
      <c r="I3196" s="26">
        <f>G3196+H3196</f>
        <v>672</v>
      </c>
      <c r="J3196" s="26">
        <f>SUM(F3196:H3196)</f>
        <v>672</v>
      </c>
      <c r="K3196" s="26">
        <f>E3196-J3196</f>
        <v>0</v>
      </c>
      <c r="L3196" s="27">
        <v>63878090000</v>
      </c>
      <c r="M3196" s="45">
        <v>22150.98</v>
      </c>
      <c r="N3196" s="27">
        <v>95056682</v>
      </c>
      <c r="O3196" s="27">
        <v>9533088</v>
      </c>
      <c r="P3196" s="37">
        <f>IF(I3196=0,0,H3196/I3196)</f>
        <v>0.6711309523809523</v>
      </c>
    </row>
    <row r="3197">
      <c r="A3197" s="24" t="str">
        <v>2026-01</v>
      </c>
      <c r="B3197" s="24" t="str">
        <v>비교 반영</v>
      </c>
      <c r="C3197" s="24" t="str">
        <v>화성시 동탄구</v>
      </c>
      <c r="D3197" s="24" t="str">
        <v>토지</v>
      </c>
      <c r="E3197" s="26">
        <v>11</v>
      </c>
      <c r="F3197" s="26">
        <v>11</v>
      </c>
      <c r="G3197" s="26">
        <v>0</v>
      </c>
      <c r="H3197" s="26">
        <v>0</v>
      </c>
      <c r="I3197" s="26">
        <f>G3197+H3197</f>
        <v>0</v>
      </c>
      <c r="J3197" s="26">
        <f>SUM(F3197:H3197)</f>
        <v>11</v>
      </c>
      <c r="K3197" s="26">
        <f>E3197-J3197</f>
        <v>0</v>
      </c>
      <c r="L3197" s="27">
        <v>5588300000</v>
      </c>
      <c r="M3197" s="45">
        <v>4481</v>
      </c>
      <c r="N3197" s="27">
        <v>508027273</v>
      </c>
      <c r="O3197" s="27">
        <v>4122678</v>
      </c>
      <c r="P3197" s="37">
        <f>IF(I3197=0,0,H3197/I3197)</f>
        <v>0</v>
      </c>
    </row>
    <row r="3198">
      <c r="A3198" s="24" t="str">
        <v>2026-01</v>
      </c>
      <c r="B3198" s="24" t="str">
        <v>비교 반영</v>
      </c>
      <c r="C3198" s="24" t="str">
        <v>화성시 만세구</v>
      </c>
      <c r="D3198" s="24" t="str">
        <v>공장창고</v>
      </c>
      <c r="E3198" s="26">
        <v>18</v>
      </c>
      <c r="F3198" s="26">
        <v>18</v>
      </c>
      <c r="G3198" s="26">
        <v>0</v>
      </c>
      <c r="H3198" s="26">
        <v>0</v>
      </c>
      <c r="I3198" s="26">
        <f>G3198+H3198</f>
        <v>0</v>
      </c>
      <c r="J3198" s="26">
        <f>SUM(F3198:H3198)</f>
        <v>18</v>
      </c>
      <c r="K3198" s="26">
        <f>E3198-J3198</f>
        <v>0</v>
      </c>
      <c r="L3198" s="27">
        <v>59332170000</v>
      </c>
      <c r="M3198" s="45">
        <v>20514.13</v>
      </c>
      <c r="N3198" s="27">
        <v>3296231667</v>
      </c>
      <c r="O3198" s="27">
        <v>9561185</v>
      </c>
      <c r="P3198" s="37">
        <f>IF(I3198=0,0,H3198/I3198)</f>
        <v>0</v>
      </c>
    </row>
    <row r="3199">
      <c r="A3199" s="24" t="str">
        <v>2026-01</v>
      </c>
      <c r="B3199" s="24" t="str">
        <v>비교 반영</v>
      </c>
      <c r="C3199" s="24" t="str">
        <v>화성시 만세구</v>
      </c>
      <c r="D3199" s="24" t="str">
        <v>다가구 매매</v>
      </c>
      <c r="E3199" s="26">
        <v>15</v>
      </c>
      <c r="F3199" s="26">
        <v>15</v>
      </c>
      <c r="G3199" s="26">
        <v>0</v>
      </c>
      <c r="H3199" s="26">
        <v>0</v>
      </c>
      <c r="I3199" s="26">
        <f>G3199+H3199</f>
        <v>0</v>
      </c>
      <c r="J3199" s="26">
        <f>SUM(F3199:H3199)</f>
        <v>15</v>
      </c>
      <c r="K3199" s="26">
        <f>E3199-J3199</f>
        <v>0</v>
      </c>
      <c r="L3199" s="27">
        <v>6228530000</v>
      </c>
      <c r="M3199" s="45">
        <v>2824.68</v>
      </c>
      <c r="N3199" s="27">
        <v>415235333</v>
      </c>
      <c r="O3199" s="27">
        <v>7289385</v>
      </c>
      <c r="P3199" s="37">
        <f>IF(I3199=0,0,H3199/I3199)</f>
        <v>0</v>
      </c>
    </row>
    <row r="3200">
      <c r="A3200" s="24" t="str">
        <v>2026-01</v>
      </c>
      <c r="B3200" s="24" t="str">
        <v>비교 반영</v>
      </c>
      <c r="C3200" s="24" t="str">
        <v>화성시 만세구</v>
      </c>
      <c r="D3200" s="24" t="str">
        <v>다가구 전월세</v>
      </c>
      <c r="E3200" s="26">
        <v>383</v>
      </c>
      <c r="F3200" s="26">
        <v>0</v>
      </c>
      <c r="G3200" s="26">
        <v>60</v>
      </c>
      <c r="H3200" s="26">
        <v>323</v>
      </c>
      <c r="I3200" s="26">
        <f>G3200+H3200</f>
        <v>383</v>
      </c>
      <c r="J3200" s="26">
        <f>SUM(F3200:H3200)</f>
        <v>383</v>
      </c>
      <c r="K3200" s="26">
        <f>E3200-J3200</f>
        <v>0</v>
      </c>
      <c r="L3200" s="27">
        <v>9354100000</v>
      </c>
      <c r="M3200" s="45">
        <v>15455.914</v>
      </c>
      <c r="N3200" s="27">
        <v>24423238</v>
      </c>
      <c r="O3200" s="27">
        <v>2000700</v>
      </c>
      <c r="P3200" s="37">
        <f>IF(I3200=0,0,H3200/I3200)</f>
        <v>0.8433420365535248</v>
      </c>
    </row>
    <row r="3201">
      <c r="A3201" s="24" t="str">
        <v>2026-01</v>
      </c>
      <c r="B3201" s="24" t="str">
        <v>비교 반영</v>
      </c>
      <c r="C3201" s="24" t="str">
        <v>화성시 만세구</v>
      </c>
      <c r="D3201" s="24" t="str">
        <v>다세대 매매</v>
      </c>
      <c r="E3201" s="26">
        <v>31</v>
      </c>
      <c r="F3201" s="26">
        <v>31</v>
      </c>
      <c r="G3201" s="26">
        <v>0</v>
      </c>
      <c r="H3201" s="26">
        <v>0</v>
      </c>
      <c r="I3201" s="26">
        <f>G3201+H3201</f>
        <v>0</v>
      </c>
      <c r="J3201" s="26">
        <f>SUM(F3201:H3201)</f>
        <v>31</v>
      </c>
      <c r="K3201" s="26">
        <f>E3201-J3201</f>
        <v>0</v>
      </c>
      <c r="L3201" s="27">
        <v>5303300000</v>
      </c>
      <c r="M3201" s="45">
        <v>1823.682</v>
      </c>
      <c r="N3201" s="27">
        <v>171074194</v>
      </c>
      <c r="O3201" s="27">
        <v>9613282</v>
      </c>
      <c r="P3201" s="37">
        <f>IF(I3201=0,0,H3201/I3201)</f>
        <v>0</v>
      </c>
    </row>
    <row r="3202">
      <c r="A3202" s="24" t="str">
        <v>2026-01</v>
      </c>
      <c r="B3202" s="24" t="str">
        <v>비교 반영</v>
      </c>
      <c r="C3202" s="24" t="str">
        <v>화성시 만세구</v>
      </c>
      <c r="D3202" s="24" t="str">
        <v>다세대 전월세</v>
      </c>
      <c r="E3202" s="26">
        <v>65</v>
      </c>
      <c r="F3202" s="26">
        <v>0</v>
      </c>
      <c r="G3202" s="26">
        <v>15</v>
      </c>
      <c r="H3202" s="26">
        <v>50</v>
      </c>
      <c r="I3202" s="26">
        <f>G3202+H3202</f>
        <v>65</v>
      </c>
      <c r="J3202" s="26">
        <f>SUM(F3202:H3202)</f>
        <v>65</v>
      </c>
      <c r="K3202" s="26">
        <f>E3202-J3202</f>
        <v>0</v>
      </c>
      <c r="L3202" s="27">
        <v>2085000000</v>
      </c>
      <c r="M3202" s="45">
        <v>2922.379</v>
      </c>
      <c r="N3202" s="27">
        <v>32076923</v>
      </c>
      <c r="O3202" s="27">
        <v>2358545</v>
      </c>
      <c r="P3202" s="37">
        <f>IF(I3202=0,0,H3202/I3202)</f>
        <v>0.7692307692307693</v>
      </c>
    </row>
    <row r="3203">
      <c r="A3203" s="24" t="str">
        <v>2026-01</v>
      </c>
      <c r="B3203" s="24" t="str">
        <v>비교 반영</v>
      </c>
      <c r="C3203" s="24" t="str">
        <v>화성시 만세구</v>
      </c>
      <c r="D3203" s="24" t="str">
        <v>분양권</v>
      </c>
      <c r="E3203" s="26">
        <v>2</v>
      </c>
      <c r="F3203" s="26">
        <v>2</v>
      </c>
      <c r="G3203" s="26">
        <v>0</v>
      </c>
      <c r="H3203" s="26">
        <v>0</v>
      </c>
      <c r="I3203" s="26">
        <f>G3203+H3203</f>
        <v>0</v>
      </c>
      <c r="J3203" s="26">
        <f>SUM(F3203:H3203)</f>
        <v>2</v>
      </c>
      <c r="K3203" s="26">
        <f>E3203-J3203</f>
        <v>0</v>
      </c>
      <c r="L3203" s="27">
        <v>595200000</v>
      </c>
      <c r="M3203" s="45">
        <v>119.962</v>
      </c>
      <c r="N3203" s="27">
        <v>297600000</v>
      </c>
      <c r="O3203" s="27">
        <v>16401888</v>
      </c>
      <c r="P3203" s="37">
        <f>IF(I3203=0,0,H3203/I3203)</f>
        <v>0</v>
      </c>
    </row>
    <row r="3204">
      <c r="A3204" s="24" t="str">
        <v>2026-01</v>
      </c>
      <c r="B3204" s="24" t="str">
        <v>비교 반영</v>
      </c>
      <c r="C3204" s="24" t="str">
        <v>화성시 만세구</v>
      </c>
      <c r="D3204" s="24" t="str">
        <v>상가</v>
      </c>
      <c r="E3204" s="26">
        <v>17</v>
      </c>
      <c r="F3204" s="26">
        <v>17</v>
      </c>
      <c r="G3204" s="26">
        <v>0</v>
      </c>
      <c r="H3204" s="26">
        <v>0</v>
      </c>
      <c r="I3204" s="26">
        <f>G3204+H3204</f>
        <v>0</v>
      </c>
      <c r="J3204" s="26">
        <f>SUM(F3204:H3204)</f>
        <v>17</v>
      </c>
      <c r="K3204" s="26">
        <f>E3204-J3204</f>
        <v>0</v>
      </c>
      <c r="L3204" s="27">
        <v>9718880000</v>
      </c>
      <c r="M3204" s="45">
        <v>3672.8</v>
      </c>
      <c r="N3204" s="27">
        <v>571698824</v>
      </c>
      <c r="O3204" s="27">
        <v>8747693</v>
      </c>
      <c r="P3204" s="37">
        <f>IF(I3204=0,0,H3204/I3204)</f>
        <v>0</v>
      </c>
    </row>
    <row r="3205">
      <c r="A3205" s="24" t="str">
        <v>2026-01</v>
      </c>
      <c r="B3205" s="24" t="str">
        <v>비교 반영</v>
      </c>
      <c r="C3205" s="24" t="str">
        <v>화성시 만세구</v>
      </c>
      <c r="D3205" s="24" t="str">
        <v>아파트 매매</v>
      </c>
      <c r="E3205" s="26">
        <v>106</v>
      </c>
      <c r="F3205" s="26">
        <v>106</v>
      </c>
      <c r="G3205" s="26">
        <v>0</v>
      </c>
      <c r="H3205" s="26">
        <v>0</v>
      </c>
      <c r="I3205" s="26">
        <f>G3205+H3205</f>
        <v>0</v>
      </c>
      <c r="J3205" s="26">
        <f>SUM(F3205:H3205)</f>
        <v>106</v>
      </c>
      <c r="K3205" s="26">
        <f>E3205-J3205</f>
        <v>0</v>
      </c>
      <c r="L3205" s="27">
        <v>39650000000</v>
      </c>
      <c r="M3205" s="45">
        <v>8442.503</v>
      </c>
      <c r="N3205" s="27">
        <v>374056604</v>
      </c>
      <c r="O3205" s="27">
        <v>15525535</v>
      </c>
      <c r="P3205" s="37">
        <f>IF(I3205=0,0,H3205/I3205)</f>
        <v>0</v>
      </c>
    </row>
    <row r="3206">
      <c r="A3206" s="24" t="str">
        <v>2026-01</v>
      </c>
      <c r="B3206" s="24" t="str">
        <v>비교 반영</v>
      </c>
      <c r="C3206" s="24" t="str">
        <v>화성시 만세구</v>
      </c>
      <c r="D3206" s="24" t="str">
        <v>아파트 전월세</v>
      </c>
      <c r="E3206" s="26">
        <v>601</v>
      </c>
      <c r="F3206" s="26">
        <v>0</v>
      </c>
      <c r="G3206" s="26">
        <v>334</v>
      </c>
      <c r="H3206" s="26">
        <v>267</v>
      </c>
      <c r="I3206" s="26">
        <f>G3206+H3206</f>
        <v>601</v>
      </c>
      <c r="J3206" s="26">
        <f>SUM(F3206:H3206)</f>
        <v>601</v>
      </c>
      <c r="K3206" s="26">
        <f>E3206-J3206</f>
        <v>0</v>
      </c>
      <c r="L3206" s="27">
        <v>84756850000</v>
      </c>
      <c r="M3206" s="45">
        <v>42534.601</v>
      </c>
      <c r="N3206" s="27">
        <v>141026373</v>
      </c>
      <c r="O3206" s="27">
        <v>6587294</v>
      </c>
      <c r="P3206" s="37">
        <f>IF(I3206=0,0,H3206/I3206)</f>
        <v>0.4442595673876872</v>
      </c>
    </row>
    <row r="3207">
      <c r="A3207" s="24" t="str">
        <v>2026-01</v>
      </c>
      <c r="B3207" s="24" t="str">
        <v>비교 반영</v>
      </c>
      <c r="C3207" s="24" t="str">
        <v>화성시 만세구</v>
      </c>
      <c r="D3207" s="24" t="str">
        <v>오피스텔 매매</v>
      </c>
      <c r="E3207" s="26">
        <v>3</v>
      </c>
      <c r="F3207" s="26">
        <v>3</v>
      </c>
      <c r="G3207" s="26">
        <v>0</v>
      </c>
      <c r="H3207" s="26">
        <v>0</v>
      </c>
      <c r="I3207" s="26">
        <f>G3207+H3207</f>
        <v>0</v>
      </c>
      <c r="J3207" s="26">
        <f>SUM(F3207:H3207)</f>
        <v>3</v>
      </c>
      <c r="K3207" s="26">
        <f>E3207-J3207</f>
        <v>0</v>
      </c>
      <c r="L3207" s="27">
        <v>157500000</v>
      </c>
      <c r="M3207" s="45">
        <v>66.49</v>
      </c>
      <c r="N3207" s="27">
        <v>52500000</v>
      </c>
      <c r="O3207" s="27">
        <v>7830668</v>
      </c>
      <c r="P3207" s="37">
        <f>IF(I3207=0,0,H3207/I3207)</f>
        <v>0</v>
      </c>
    </row>
    <row r="3208">
      <c r="A3208" s="24" t="str">
        <v>2026-01</v>
      </c>
      <c r="B3208" s="24" t="str">
        <v>비교 반영</v>
      </c>
      <c r="C3208" s="24" t="str">
        <v>화성시 만세구</v>
      </c>
      <c r="D3208" s="24" t="str">
        <v>오피스텔 전월세</v>
      </c>
      <c r="E3208" s="26">
        <v>56</v>
      </c>
      <c r="F3208" s="26">
        <v>0</v>
      </c>
      <c r="G3208" s="26">
        <v>1</v>
      </c>
      <c r="H3208" s="26">
        <v>55</v>
      </c>
      <c r="I3208" s="26">
        <f>G3208+H3208</f>
        <v>56</v>
      </c>
      <c r="J3208" s="26">
        <f>SUM(F3208:H3208)</f>
        <v>56</v>
      </c>
      <c r="K3208" s="26">
        <f>E3208-J3208</f>
        <v>0</v>
      </c>
      <c r="L3208" s="27">
        <v>460000000</v>
      </c>
      <c r="M3208" s="45">
        <v>1397.13</v>
      </c>
      <c r="N3208" s="27">
        <v>8214286</v>
      </c>
      <c r="O3208" s="27">
        <v>1088418</v>
      </c>
      <c r="P3208" s="37">
        <f>IF(I3208=0,0,H3208/I3208)</f>
        <v>0.9821428571428571</v>
      </c>
    </row>
    <row r="3209">
      <c r="A3209" s="24" t="str">
        <v>2026-01</v>
      </c>
      <c r="B3209" s="24" t="str">
        <v>비교 반영</v>
      </c>
      <c r="C3209" s="24" t="str">
        <v>화성시 만세구</v>
      </c>
      <c r="D3209" s="24" t="str">
        <v>토지</v>
      </c>
      <c r="E3209" s="26">
        <v>835</v>
      </c>
      <c r="F3209" s="26">
        <v>835</v>
      </c>
      <c r="G3209" s="26">
        <v>0</v>
      </c>
      <c r="H3209" s="26">
        <v>0</v>
      </c>
      <c r="I3209" s="26">
        <f>G3209+H3209</f>
        <v>0</v>
      </c>
      <c r="J3209" s="26">
        <f>SUM(F3209:H3209)</f>
        <v>835</v>
      </c>
      <c r="K3209" s="26">
        <f>E3209-J3209</f>
        <v>0</v>
      </c>
      <c r="L3209" s="27">
        <v>145065200000</v>
      </c>
      <c r="M3209" s="45">
        <v>470727.11</v>
      </c>
      <c r="N3209" s="27">
        <v>173730778</v>
      </c>
      <c r="O3209" s="27">
        <v>1018752</v>
      </c>
      <c r="P3209" s="37">
        <f>IF(I3209=0,0,H3209/I3209)</f>
        <v>0</v>
      </c>
    </row>
    <row r="3210">
      <c r="A3210" s="24" t="str">
        <v>2026-01</v>
      </c>
      <c r="B3210" s="24" t="str">
        <v>비교 반영</v>
      </c>
      <c r="C3210" s="24" t="str">
        <v>화성시 병점구</v>
      </c>
      <c r="D3210" s="24" t="str">
        <v>다가구 전월세</v>
      </c>
      <c r="E3210" s="26">
        <v>159</v>
      </c>
      <c r="F3210" s="26">
        <v>0</v>
      </c>
      <c r="G3210" s="26">
        <v>21</v>
      </c>
      <c r="H3210" s="26">
        <v>138</v>
      </c>
      <c r="I3210" s="26">
        <f>G3210+H3210</f>
        <v>159</v>
      </c>
      <c r="J3210" s="26">
        <f>SUM(F3210:H3210)</f>
        <v>159</v>
      </c>
      <c r="K3210" s="26">
        <f>E3210-J3210</f>
        <v>0</v>
      </c>
      <c r="L3210" s="27">
        <v>2913000000</v>
      </c>
      <c r="M3210" s="45">
        <v>4851.73</v>
      </c>
      <c r="N3210" s="27">
        <v>18320755</v>
      </c>
      <c r="O3210" s="27">
        <v>1984808</v>
      </c>
      <c r="P3210" s="37">
        <f>IF(I3210=0,0,H3210/I3210)</f>
        <v>0.8679245283018868</v>
      </c>
    </row>
    <row r="3211">
      <c r="A3211" s="24" t="str">
        <v>2026-01</v>
      </c>
      <c r="B3211" s="24" t="str">
        <v>비교 반영</v>
      </c>
      <c r="C3211" s="24" t="str">
        <v>화성시 병점구</v>
      </c>
      <c r="D3211" s="24" t="str">
        <v>다세대 매매</v>
      </c>
      <c r="E3211" s="26">
        <v>10</v>
      </c>
      <c r="F3211" s="26">
        <v>10</v>
      </c>
      <c r="G3211" s="26">
        <v>0</v>
      </c>
      <c r="H3211" s="26">
        <v>0</v>
      </c>
      <c r="I3211" s="26">
        <f>G3211+H3211</f>
        <v>0</v>
      </c>
      <c r="J3211" s="26">
        <f>SUM(F3211:H3211)</f>
        <v>10</v>
      </c>
      <c r="K3211" s="26">
        <f>E3211-J3211</f>
        <v>0</v>
      </c>
      <c r="L3211" s="27">
        <v>1202500000</v>
      </c>
      <c r="M3211" s="45">
        <v>518.45</v>
      </c>
      <c r="N3211" s="27">
        <v>120250000</v>
      </c>
      <c r="O3211" s="27">
        <v>7667483</v>
      </c>
      <c r="P3211" s="37">
        <f>IF(I3211=0,0,H3211/I3211)</f>
        <v>0</v>
      </c>
    </row>
    <row r="3212">
      <c r="A3212" s="24" t="str">
        <v>2026-01</v>
      </c>
      <c r="B3212" s="24" t="str">
        <v>비교 반영</v>
      </c>
      <c r="C3212" s="24" t="str">
        <v>화성시 병점구</v>
      </c>
      <c r="D3212" s="24" t="str">
        <v>다세대 전월세</v>
      </c>
      <c r="E3212" s="26">
        <v>133</v>
      </c>
      <c r="F3212" s="26">
        <v>0</v>
      </c>
      <c r="G3212" s="26">
        <v>28</v>
      </c>
      <c r="H3212" s="26">
        <v>105</v>
      </c>
      <c r="I3212" s="26">
        <f>G3212+H3212</f>
        <v>133</v>
      </c>
      <c r="J3212" s="26">
        <f>SUM(F3212:H3212)</f>
        <v>133</v>
      </c>
      <c r="K3212" s="26">
        <f>E3212-J3212</f>
        <v>0</v>
      </c>
      <c r="L3212" s="27">
        <v>5277000000</v>
      </c>
      <c r="M3212" s="45">
        <v>3633.674</v>
      </c>
      <c r="N3212" s="27">
        <v>39676692</v>
      </c>
      <c r="O3212" s="27">
        <v>4800823</v>
      </c>
      <c r="P3212" s="37">
        <f>IF(I3212=0,0,H3212/I3212)</f>
        <v>0.7894736842105263</v>
      </c>
    </row>
    <row r="3213">
      <c r="A3213" s="24" t="str">
        <v>2026-01</v>
      </c>
      <c r="B3213" s="24" t="str">
        <v>비교 반영</v>
      </c>
      <c r="C3213" s="24" t="str">
        <v>화성시 병점구</v>
      </c>
      <c r="D3213" s="24" t="str">
        <v>상가</v>
      </c>
      <c r="E3213" s="26">
        <v>13</v>
      </c>
      <c r="F3213" s="26">
        <v>13</v>
      </c>
      <c r="G3213" s="26">
        <v>0</v>
      </c>
      <c r="H3213" s="26">
        <v>0</v>
      </c>
      <c r="I3213" s="26">
        <f>G3213+H3213</f>
        <v>0</v>
      </c>
      <c r="J3213" s="26">
        <f>SUM(F3213:H3213)</f>
        <v>13</v>
      </c>
      <c r="K3213" s="26">
        <f>E3213-J3213</f>
        <v>0</v>
      </c>
      <c r="L3213" s="27">
        <v>10035000000</v>
      </c>
      <c r="M3213" s="45">
        <v>3265.7</v>
      </c>
      <c r="N3213" s="27">
        <v>771923077</v>
      </c>
      <c r="O3213" s="27">
        <v>10158175</v>
      </c>
      <c r="P3213" s="37">
        <f>IF(I3213=0,0,H3213/I3213)</f>
        <v>0</v>
      </c>
    </row>
    <row r="3214">
      <c r="A3214" s="24" t="str">
        <v>2026-01</v>
      </c>
      <c r="B3214" s="24" t="str">
        <v>비교 반영</v>
      </c>
      <c r="C3214" s="24" t="str">
        <v>화성시 병점구</v>
      </c>
      <c r="D3214" s="24" t="str">
        <v>아파트 매매</v>
      </c>
      <c r="E3214" s="26">
        <v>238</v>
      </c>
      <c r="F3214" s="26">
        <v>238</v>
      </c>
      <c r="G3214" s="26">
        <v>0</v>
      </c>
      <c r="H3214" s="26">
        <v>0</v>
      </c>
      <c r="I3214" s="26">
        <f>G3214+H3214</f>
        <v>0</v>
      </c>
      <c r="J3214" s="26">
        <f>SUM(F3214:H3214)</f>
        <v>238</v>
      </c>
      <c r="K3214" s="26">
        <f>E3214-J3214</f>
        <v>0</v>
      </c>
      <c r="L3214" s="27">
        <v>114461610000</v>
      </c>
      <c r="M3214" s="45">
        <v>18533.849</v>
      </c>
      <c r="N3214" s="27">
        <v>480931134</v>
      </c>
      <c r="O3214" s="27">
        <v>20415915</v>
      </c>
      <c r="P3214" s="37">
        <f>IF(I3214=0,0,H3214/I3214)</f>
        <v>0</v>
      </c>
    </row>
    <row r="3215">
      <c r="A3215" s="24" t="str">
        <v>2026-01</v>
      </c>
      <c r="B3215" s="24" t="str">
        <v>비교 반영</v>
      </c>
      <c r="C3215" s="24" t="str">
        <v>화성시 병점구</v>
      </c>
      <c r="D3215" s="24" t="str">
        <v>아파트 전월세</v>
      </c>
      <c r="E3215" s="26">
        <v>367</v>
      </c>
      <c r="F3215" s="26">
        <v>0</v>
      </c>
      <c r="G3215" s="26">
        <v>184</v>
      </c>
      <c r="H3215" s="26">
        <v>183</v>
      </c>
      <c r="I3215" s="26">
        <f>G3215+H3215</f>
        <v>367</v>
      </c>
      <c r="J3215" s="26">
        <f>SUM(F3215:H3215)</f>
        <v>367</v>
      </c>
      <c r="K3215" s="26">
        <f>E3215-J3215</f>
        <v>0</v>
      </c>
      <c r="L3215" s="27">
        <v>66262000000</v>
      </c>
      <c r="M3215" s="45">
        <v>27910.154</v>
      </c>
      <c r="N3215" s="27">
        <v>180550409</v>
      </c>
      <c r="O3215" s="27">
        <v>7848324</v>
      </c>
      <c r="P3215" s="37">
        <f>IF(I3215=0,0,H3215/I3215)</f>
        <v>0.4986376021798365</v>
      </c>
    </row>
    <row r="3216">
      <c r="A3216" s="24" t="str">
        <v>2026-01</v>
      </c>
      <c r="B3216" s="24" t="str">
        <v>비교 반영</v>
      </c>
      <c r="C3216" s="24" t="str">
        <v>화성시 병점구</v>
      </c>
      <c r="D3216" s="24" t="str">
        <v>오피스텔 매매</v>
      </c>
      <c r="E3216" s="26">
        <v>6</v>
      </c>
      <c r="F3216" s="26">
        <v>6</v>
      </c>
      <c r="G3216" s="26">
        <v>0</v>
      </c>
      <c r="H3216" s="26">
        <v>0</v>
      </c>
      <c r="I3216" s="26">
        <f>G3216+H3216</f>
        <v>0</v>
      </c>
      <c r="J3216" s="26">
        <f>SUM(F3216:H3216)</f>
        <v>6</v>
      </c>
      <c r="K3216" s="26">
        <f>E3216-J3216</f>
        <v>0</v>
      </c>
      <c r="L3216" s="27">
        <v>776500000</v>
      </c>
      <c r="M3216" s="45">
        <v>179.16</v>
      </c>
      <c r="N3216" s="27">
        <v>129416667</v>
      </c>
      <c r="O3216" s="27">
        <v>14327652</v>
      </c>
      <c r="P3216" s="37">
        <f>IF(I3216=0,0,H3216/I3216)</f>
        <v>0</v>
      </c>
    </row>
    <row r="3217">
      <c r="A3217" s="24" t="str">
        <v>2026-01</v>
      </c>
      <c r="B3217" s="24" t="str">
        <v>비교 반영</v>
      </c>
      <c r="C3217" s="24" t="str">
        <v>화성시 병점구</v>
      </c>
      <c r="D3217" s="24" t="str">
        <v>오피스텔 전월세</v>
      </c>
      <c r="E3217" s="26">
        <v>94</v>
      </c>
      <c r="F3217" s="26">
        <v>0</v>
      </c>
      <c r="G3217" s="26">
        <v>18</v>
      </c>
      <c r="H3217" s="26">
        <v>76</v>
      </c>
      <c r="I3217" s="26">
        <f>G3217+H3217</f>
        <v>94</v>
      </c>
      <c r="J3217" s="26">
        <f>SUM(F3217:H3217)</f>
        <v>94</v>
      </c>
      <c r="K3217" s="26">
        <f>E3217-J3217</f>
        <v>0</v>
      </c>
      <c r="L3217" s="27">
        <v>5289800000</v>
      </c>
      <c r="M3217" s="45">
        <v>2618.92</v>
      </c>
      <c r="N3217" s="27">
        <v>56274468</v>
      </c>
      <c r="O3217" s="27">
        <v>6677158</v>
      </c>
      <c r="P3217" s="37">
        <f>IF(I3217=0,0,H3217/I3217)</f>
        <v>0.8085106382978723</v>
      </c>
    </row>
    <row r="3218">
      <c r="A3218" s="24" t="str">
        <v>2026-01</v>
      </c>
      <c r="B3218" s="24" t="str">
        <v>비교 반영</v>
      </c>
      <c r="C3218" s="24" t="str">
        <v>화성시 병점구</v>
      </c>
      <c r="D3218" s="24" t="str">
        <v>토지</v>
      </c>
      <c r="E3218" s="26">
        <v>30</v>
      </c>
      <c r="F3218" s="26">
        <v>30</v>
      </c>
      <c r="G3218" s="26">
        <v>0</v>
      </c>
      <c r="H3218" s="26">
        <v>0</v>
      </c>
      <c r="I3218" s="26">
        <f>G3218+H3218</f>
        <v>0</v>
      </c>
      <c r="J3218" s="26">
        <f>SUM(F3218:H3218)</f>
        <v>30</v>
      </c>
      <c r="K3218" s="26">
        <f>E3218-J3218</f>
        <v>0</v>
      </c>
      <c r="L3218" s="27">
        <v>30126530000</v>
      </c>
      <c r="M3218" s="45">
        <v>13638</v>
      </c>
      <c r="N3218" s="27">
        <v>1004217667</v>
      </c>
      <c r="O3218" s="27">
        <v>7302525</v>
      </c>
      <c r="P3218" s="37">
        <f>IF(I3218=0,0,H3218/I3218)</f>
        <v>0</v>
      </c>
    </row>
    <row r="3219">
      <c r="A3219" s="24" t="str">
        <v>2026-01</v>
      </c>
      <c r="B3219" s="24" t="str">
        <v>비교 반영</v>
      </c>
      <c r="C3219" s="24" t="str">
        <v>화성시 효행구</v>
      </c>
      <c r="D3219" s="24" t="str">
        <v>공장창고</v>
      </c>
      <c r="E3219" s="26">
        <v>3</v>
      </c>
      <c r="F3219" s="26">
        <v>3</v>
      </c>
      <c r="G3219" s="26">
        <v>0</v>
      </c>
      <c r="H3219" s="26">
        <v>0</v>
      </c>
      <c r="I3219" s="26">
        <f>G3219+H3219</f>
        <v>0</v>
      </c>
      <c r="J3219" s="26">
        <f>SUM(F3219:H3219)</f>
        <v>3</v>
      </c>
      <c r="K3219" s="26">
        <f>E3219-J3219</f>
        <v>0</v>
      </c>
      <c r="L3219" s="27">
        <v>4554330000</v>
      </c>
      <c r="M3219" s="45">
        <v>2489.42</v>
      </c>
      <c r="N3219" s="27">
        <v>1518110000</v>
      </c>
      <c r="O3219" s="27">
        <v>6047849</v>
      </c>
      <c r="P3219" s="37">
        <f>IF(I3219=0,0,H3219/I3219)</f>
        <v>0</v>
      </c>
    </row>
    <row r="3220">
      <c r="A3220" s="24" t="str">
        <v>2026-01</v>
      </c>
      <c r="B3220" s="24" t="str">
        <v>비교 반영</v>
      </c>
      <c r="C3220" s="24" t="str">
        <v>화성시 효행구</v>
      </c>
      <c r="D3220" s="24" t="str">
        <v>다가구 매매</v>
      </c>
      <c r="E3220" s="26">
        <v>3</v>
      </c>
      <c r="F3220" s="26">
        <v>3</v>
      </c>
      <c r="G3220" s="26">
        <v>0</v>
      </c>
      <c r="H3220" s="26">
        <v>0</v>
      </c>
      <c r="I3220" s="26">
        <f>G3220+H3220</f>
        <v>0</v>
      </c>
      <c r="J3220" s="26">
        <f>SUM(F3220:H3220)</f>
        <v>3</v>
      </c>
      <c r="K3220" s="26">
        <f>E3220-J3220</f>
        <v>0</v>
      </c>
      <c r="L3220" s="27">
        <v>1434660000</v>
      </c>
      <c r="M3220" s="45">
        <v>553.12</v>
      </c>
      <c r="N3220" s="27">
        <v>478220000</v>
      </c>
      <c r="O3220" s="27">
        <v>8574410</v>
      </c>
      <c r="P3220" s="37">
        <f>IF(I3220=0,0,H3220/I3220)</f>
        <v>0</v>
      </c>
    </row>
    <row r="3221">
      <c r="A3221" s="24" t="str">
        <v>2026-01</v>
      </c>
      <c r="B3221" s="24" t="str">
        <v>비교 반영</v>
      </c>
      <c r="C3221" s="24" t="str">
        <v>화성시 효행구</v>
      </c>
      <c r="D3221" s="24" t="str">
        <v>다가구 전월세</v>
      </c>
      <c r="E3221" s="26">
        <v>102</v>
      </c>
      <c r="F3221" s="26">
        <v>0</v>
      </c>
      <c r="G3221" s="26">
        <v>13</v>
      </c>
      <c r="H3221" s="26">
        <v>89</v>
      </c>
      <c r="I3221" s="26">
        <f>G3221+H3221</f>
        <v>102</v>
      </c>
      <c r="J3221" s="26">
        <f>SUM(F3221:H3221)</f>
        <v>102</v>
      </c>
      <c r="K3221" s="26">
        <f>E3221-J3221</f>
        <v>0</v>
      </c>
      <c r="L3221" s="27">
        <v>2643000000</v>
      </c>
      <c r="M3221" s="45">
        <v>3895.213</v>
      </c>
      <c r="N3221" s="27">
        <v>25911765</v>
      </c>
      <c r="O3221" s="27">
        <v>2243058</v>
      </c>
      <c r="P3221" s="37">
        <f>IF(I3221=0,0,H3221/I3221)</f>
        <v>0.8725490196078431</v>
      </c>
    </row>
    <row r="3222">
      <c r="A3222" s="24" t="str">
        <v>2026-01</v>
      </c>
      <c r="B3222" s="24" t="str">
        <v>비교 반영</v>
      </c>
      <c r="C3222" s="24" t="str">
        <v>화성시 효행구</v>
      </c>
      <c r="D3222" s="24" t="str">
        <v>다세대 매매</v>
      </c>
      <c r="E3222" s="26">
        <v>14</v>
      </c>
      <c r="F3222" s="26">
        <v>14</v>
      </c>
      <c r="G3222" s="26">
        <v>0</v>
      </c>
      <c r="H3222" s="26">
        <v>0</v>
      </c>
      <c r="I3222" s="26">
        <f>G3222+H3222</f>
        <v>0</v>
      </c>
      <c r="J3222" s="26">
        <f>SUM(F3222:H3222)</f>
        <v>14</v>
      </c>
      <c r="K3222" s="26">
        <f>E3222-J3222</f>
        <v>0</v>
      </c>
      <c r="L3222" s="27">
        <v>1740500000</v>
      </c>
      <c r="M3222" s="45">
        <v>773.763</v>
      </c>
      <c r="N3222" s="27">
        <v>124321429</v>
      </c>
      <c r="O3222" s="27">
        <v>7436022</v>
      </c>
      <c r="P3222" s="37">
        <f>IF(I3222=0,0,H3222/I3222)</f>
        <v>0</v>
      </c>
    </row>
    <row r="3223">
      <c r="A3223" s="24" t="str">
        <v>2026-01</v>
      </c>
      <c r="B3223" s="24" t="str">
        <v>비교 반영</v>
      </c>
      <c r="C3223" s="24" t="str">
        <v>화성시 효행구</v>
      </c>
      <c r="D3223" s="24" t="str">
        <v>다세대 전월세</v>
      </c>
      <c r="E3223" s="26">
        <v>84</v>
      </c>
      <c r="F3223" s="26">
        <v>0</v>
      </c>
      <c r="G3223" s="26">
        <v>11</v>
      </c>
      <c r="H3223" s="26">
        <v>73</v>
      </c>
      <c r="I3223" s="26">
        <f>G3223+H3223</f>
        <v>84</v>
      </c>
      <c r="J3223" s="26">
        <f>SUM(F3223:H3223)</f>
        <v>84</v>
      </c>
      <c r="K3223" s="26">
        <f>E3223-J3223</f>
        <v>0</v>
      </c>
      <c r="L3223" s="27">
        <v>1704120000</v>
      </c>
      <c r="M3223" s="45">
        <v>2671.62</v>
      </c>
      <c r="N3223" s="27">
        <v>20287143</v>
      </c>
      <c r="O3223" s="27">
        <v>2108629</v>
      </c>
      <c r="P3223" s="37">
        <f>IF(I3223=0,0,H3223/I3223)</f>
        <v>0.8690476190476191</v>
      </c>
    </row>
    <row r="3224">
      <c r="A3224" s="24" t="str">
        <v>2026-01</v>
      </c>
      <c r="B3224" s="24" t="str">
        <v>비교 반영</v>
      </c>
      <c r="C3224" s="24" t="str">
        <v>화성시 효행구</v>
      </c>
      <c r="D3224" s="24" t="str">
        <v>분양권</v>
      </c>
      <c r="E3224" s="26">
        <v>23</v>
      </c>
      <c r="F3224" s="26">
        <v>23</v>
      </c>
      <c r="G3224" s="26">
        <v>0</v>
      </c>
      <c r="H3224" s="26">
        <v>0</v>
      </c>
      <c r="I3224" s="26">
        <f>G3224+H3224</f>
        <v>0</v>
      </c>
      <c r="J3224" s="26">
        <f>SUM(F3224:H3224)</f>
        <v>23</v>
      </c>
      <c r="K3224" s="26">
        <f>E3224-J3224</f>
        <v>0</v>
      </c>
      <c r="L3224" s="27">
        <v>12766660000</v>
      </c>
      <c r="M3224" s="45">
        <v>1984.33</v>
      </c>
      <c r="N3224" s="27">
        <v>555072174</v>
      </c>
      <c r="O3224" s="27">
        <v>21268556</v>
      </c>
      <c r="P3224" s="37">
        <f>IF(I3224=0,0,H3224/I3224)</f>
        <v>0</v>
      </c>
    </row>
    <row r="3225">
      <c r="A3225" s="24" t="str">
        <v>2026-01</v>
      </c>
      <c r="B3225" s="24" t="str">
        <v>비교 반영</v>
      </c>
      <c r="C3225" s="24" t="str">
        <v>화성시 효행구</v>
      </c>
      <c r="D3225" s="24" t="str">
        <v>상가</v>
      </c>
      <c r="E3225" s="26">
        <v>8</v>
      </c>
      <c r="F3225" s="26">
        <v>8</v>
      </c>
      <c r="G3225" s="26">
        <v>0</v>
      </c>
      <c r="H3225" s="26">
        <v>0</v>
      </c>
      <c r="I3225" s="26">
        <f>G3225+H3225</f>
        <v>0</v>
      </c>
      <c r="J3225" s="26">
        <f>SUM(F3225:H3225)</f>
        <v>8</v>
      </c>
      <c r="K3225" s="26">
        <f>E3225-J3225</f>
        <v>0</v>
      </c>
      <c r="L3225" s="27">
        <v>7204130000</v>
      </c>
      <c r="M3225" s="45">
        <v>2217.34</v>
      </c>
      <c r="N3225" s="27">
        <v>900516250</v>
      </c>
      <c r="O3225" s="27">
        <v>10740484</v>
      </c>
      <c r="P3225" s="37">
        <f>IF(I3225=0,0,H3225/I3225)</f>
        <v>0</v>
      </c>
    </row>
    <row r="3226">
      <c r="A3226" s="24" t="str">
        <v>2026-01</v>
      </c>
      <c r="B3226" s="24" t="str">
        <v>비교 반영</v>
      </c>
      <c r="C3226" s="24" t="str">
        <v>화성시 효행구</v>
      </c>
      <c r="D3226" s="24" t="str">
        <v>아파트 매매</v>
      </c>
      <c r="E3226" s="26">
        <v>132</v>
      </c>
      <c r="F3226" s="26">
        <v>132</v>
      </c>
      <c r="G3226" s="26">
        <v>0</v>
      </c>
      <c r="H3226" s="26">
        <v>0</v>
      </c>
      <c r="I3226" s="26">
        <f>G3226+H3226</f>
        <v>0</v>
      </c>
      <c r="J3226" s="26">
        <f>SUM(F3226:H3226)</f>
        <v>132</v>
      </c>
      <c r="K3226" s="26">
        <f>E3226-J3226</f>
        <v>0</v>
      </c>
      <c r="L3226" s="27">
        <v>48059500000</v>
      </c>
      <c r="M3226" s="45">
        <v>10028.909</v>
      </c>
      <c r="N3226" s="27">
        <v>364087121</v>
      </c>
      <c r="O3226" s="27">
        <v>15841641</v>
      </c>
      <c r="P3226" s="37">
        <f>IF(I3226=0,0,H3226/I3226)</f>
        <v>0</v>
      </c>
    </row>
    <row r="3227">
      <c r="A3227" s="24" t="str">
        <v>2026-01</v>
      </c>
      <c r="B3227" s="24" t="str">
        <v>비교 반영</v>
      </c>
      <c r="C3227" s="24" t="str">
        <v>화성시 효행구</v>
      </c>
      <c r="D3227" s="24" t="str">
        <v>아파트 전월세</v>
      </c>
      <c r="E3227" s="26">
        <v>280</v>
      </c>
      <c r="F3227" s="26">
        <v>0</v>
      </c>
      <c r="G3227" s="26">
        <v>141</v>
      </c>
      <c r="H3227" s="26">
        <v>139</v>
      </c>
      <c r="I3227" s="26">
        <f>G3227+H3227</f>
        <v>280</v>
      </c>
      <c r="J3227" s="26">
        <f>SUM(F3227:H3227)</f>
        <v>280</v>
      </c>
      <c r="K3227" s="26">
        <f>E3227-J3227</f>
        <v>0</v>
      </c>
      <c r="L3227" s="27">
        <v>44854440000</v>
      </c>
      <c r="M3227" s="45">
        <v>19570.872</v>
      </c>
      <c r="N3227" s="27">
        <v>160194429</v>
      </c>
      <c r="O3227" s="27">
        <v>7576521</v>
      </c>
      <c r="P3227" s="37">
        <f>IF(I3227=0,0,H3227/I3227)</f>
        <v>0.49642857142857144</v>
      </c>
    </row>
    <row r="3228">
      <c r="A3228" s="24" t="str">
        <v>2026-01</v>
      </c>
      <c r="B3228" s="24" t="str">
        <v>비교 반영</v>
      </c>
      <c r="C3228" s="24" t="str">
        <v>화성시 효행구</v>
      </c>
      <c r="D3228" s="24" t="str">
        <v>오피스텔 전월세</v>
      </c>
      <c r="E3228" s="26">
        <v>75</v>
      </c>
      <c r="F3228" s="26">
        <v>0</v>
      </c>
      <c r="G3228" s="26">
        <v>15</v>
      </c>
      <c r="H3228" s="26">
        <v>60</v>
      </c>
      <c r="I3228" s="26">
        <f>G3228+H3228</f>
        <v>75</v>
      </c>
      <c r="J3228" s="26">
        <f>SUM(F3228:H3228)</f>
        <v>75</v>
      </c>
      <c r="K3228" s="26">
        <f>E3228-J3228</f>
        <v>0</v>
      </c>
      <c r="L3228" s="27">
        <v>1982500000</v>
      </c>
      <c r="M3228" s="45">
        <v>1986.94</v>
      </c>
      <c r="N3228" s="27">
        <v>26433333</v>
      </c>
      <c r="O3228" s="27">
        <v>3298398</v>
      </c>
      <c r="P3228" s="37">
        <f>IF(I3228=0,0,H3228/I3228)</f>
        <v>0.8</v>
      </c>
    </row>
    <row r="3229">
      <c r="A3229" s="24" t="str">
        <v>2026-01</v>
      </c>
      <c r="B3229" s="24" t="str">
        <v>비교 반영</v>
      </c>
      <c r="C3229" s="24" t="str">
        <v>화성시 효행구</v>
      </c>
      <c r="D3229" s="24" t="str">
        <v>토지</v>
      </c>
      <c r="E3229" s="26">
        <v>86</v>
      </c>
      <c r="F3229" s="26">
        <v>86</v>
      </c>
      <c r="G3229" s="26">
        <v>0</v>
      </c>
      <c r="H3229" s="26">
        <v>0</v>
      </c>
      <c r="I3229" s="26">
        <f>G3229+H3229</f>
        <v>0</v>
      </c>
      <c r="J3229" s="26">
        <f>SUM(F3229:H3229)</f>
        <v>86</v>
      </c>
      <c r="K3229" s="26">
        <f>E3229-J3229</f>
        <v>0</v>
      </c>
      <c r="L3229" s="27">
        <v>8713140000</v>
      </c>
      <c r="M3229" s="45">
        <v>39552.37</v>
      </c>
      <c r="N3229" s="27">
        <v>101315581</v>
      </c>
      <c r="O3229" s="27">
        <v>728244</v>
      </c>
      <c r="P3229" s="37">
        <f>IF(I3229=0,0,H3229/I3229)</f>
        <v>0</v>
      </c>
    </row>
    <row r="3230">
      <c r="A3230" s="24" t="str">
        <v>2026-02</v>
      </c>
      <c r="B3230" s="24" t="str">
        <v>비교 반영</v>
      </c>
      <c r="C3230" s="24" t="str">
        <v>가평군</v>
      </c>
      <c r="D3230" s="24" t="str">
        <v>공장창고</v>
      </c>
      <c r="E3230" s="26">
        <v>1</v>
      </c>
      <c r="F3230" s="26">
        <v>1</v>
      </c>
      <c r="G3230" s="26">
        <v>0</v>
      </c>
      <c r="H3230" s="26">
        <v>0</v>
      </c>
      <c r="I3230" s="26">
        <f>G3230+H3230</f>
        <v>0</v>
      </c>
      <c r="J3230" s="26">
        <f>SUM(F3230:H3230)</f>
        <v>1</v>
      </c>
      <c r="K3230" s="26">
        <f>E3230-J3230</f>
        <v>0</v>
      </c>
      <c r="L3230" s="27">
        <v>200000000</v>
      </c>
      <c r="M3230" s="45">
        <v>132</v>
      </c>
      <c r="N3230" s="27">
        <v>200000000</v>
      </c>
      <c r="O3230" s="27">
        <v>5008765</v>
      </c>
      <c r="P3230" s="37">
        <f>IF(I3230=0,0,H3230/I3230)</f>
        <v>0</v>
      </c>
    </row>
    <row r="3231">
      <c r="A3231" s="24" t="str">
        <v>2026-02</v>
      </c>
      <c r="B3231" s="24" t="str">
        <v>비교 반영</v>
      </c>
      <c r="C3231" s="24" t="str">
        <v>가평군</v>
      </c>
      <c r="D3231" s="24" t="str">
        <v>다가구 매매</v>
      </c>
      <c r="E3231" s="26">
        <v>8</v>
      </c>
      <c r="F3231" s="26">
        <v>8</v>
      </c>
      <c r="G3231" s="26">
        <v>0</v>
      </c>
      <c r="H3231" s="26">
        <v>0</v>
      </c>
      <c r="I3231" s="26">
        <f>G3231+H3231</f>
        <v>0</v>
      </c>
      <c r="J3231" s="26">
        <f>SUM(F3231:H3231)</f>
        <v>8</v>
      </c>
      <c r="K3231" s="26">
        <f>E3231-J3231</f>
        <v>0</v>
      </c>
      <c r="L3231" s="27">
        <v>2583300000</v>
      </c>
      <c r="M3231" s="45">
        <v>905.04</v>
      </c>
      <c r="N3231" s="27">
        <v>322912500</v>
      </c>
      <c r="O3231" s="27">
        <v>9435864</v>
      </c>
      <c r="P3231" s="37">
        <f>IF(I3231=0,0,H3231/I3231)</f>
        <v>0</v>
      </c>
    </row>
    <row r="3232">
      <c r="A3232" s="24" t="str">
        <v>2026-02</v>
      </c>
      <c r="B3232" s="24" t="str">
        <v>비교 반영</v>
      </c>
      <c r="C3232" s="24" t="str">
        <v>가평군</v>
      </c>
      <c r="D3232" s="24" t="str">
        <v>다가구 전월세</v>
      </c>
      <c r="E3232" s="26">
        <v>33</v>
      </c>
      <c r="F3232" s="26">
        <v>0</v>
      </c>
      <c r="G3232" s="26">
        <v>3</v>
      </c>
      <c r="H3232" s="26">
        <v>30</v>
      </c>
      <c r="I3232" s="26">
        <f>G3232+H3232</f>
        <v>33</v>
      </c>
      <c r="J3232" s="26">
        <f>SUM(F3232:H3232)</f>
        <v>33</v>
      </c>
      <c r="K3232" s="26">
        <f>E3232-J3232</f>
        <v>0</v>
      </c>
      <c r="L3232" s="27">
        <v>434000000</v>
      </c>
      <c r="M3232" s="45">
        <v>1862.525</v>
      </c>
      <c r="N3232" s="27">
        <v>13151515</v>
      </c>
      <c r="O3232" s="27">
        <v>770304</v>
      </c>
      <c r="P3232" s="37">
        <f>IF(I3232=0,0,H3232/I3232)</f>
        <v>0.9090909090909091</v>
      </c>
    </row>
    <row r="3233">
      <c r="A3233" s="24" t="str">
        <v>2026-02</v>
      </c>
      <c r="B3233" s="24" t="str">
        <v>비교 반영</v>
      </c>
      <c r="C3233" s="24" t="str">
        <v>가평군</v>
      </c>
      <c r="D3233" s="24" t="str">
        <v>다세대 매매</v>
      </c>
      <c r="E3233" s="26">
        <v>6</v>
      </c>
      <c r="F3233" s="26">
        <v>6</v>
      </c>
      <c r="G3233" s="26">
        <v>0</v>
      </c>
      <c r="H3233" s="26">
        <v>0</v>
      </c>
      <c r="I3233" s="26">
        <f>G3233+H3233</f>
        <v>0</v>
      </c>
      <c r="J3233" s="26">
        <f>SUM(F3233:H3233)</f>
        <v>6</v>
      </c>
      <c r="K3233" s="26">
        <f>E3233-J3233</f>
        <v>0</v>
      </c>
      <c r="L3233" s="27">
        <v>688490000</v>
      </c>
      <c r="M3233" s="45">
        <v>361.92</v>
      </c>
      <c r="N3233" s="27">
        <v>114748333</v>
      </c>
      <c r="O3233" s="27">
        <v>6288682</v>
      </c>
      <c r="P3233" s="37">
        <f>IF(I3233=0,0,H3233/I3233)</f>
        <v>0</v>
      </c>
    </row>
    <row r="3234">
      <c r="A3234" s="24" t="str">
        <v>2026-02</v>
      </c>
      <c r="B3234" s="24" t="str">
        <v>비교 반영</v>
      </c>
      <c r="C3234" s="24" t="str">
        <v>가평군</v>
      </c>
      <c r="D3234" s="24" t="str">
        <v>다세대 전월세</v>
      </c>
      <c r="E3234" s="26">
        <v>52</v>
      </c>
      <c r="F3234" s="26">
        <v>0</v>
      </c>
      <c r="G3234" s="26">
        <v>4</v>
      </c>
      <c r="H3234" s="26">
        <v>48</v>
      </c>
      <c r="I3234" s="26">
        <f>G3234+H3234</f>
        <v>52</v>
      </c>
      <c r="J3234" s="26">
        <f>SUM(F3234:H3234)</f>
        <v>52</v>
      </c>
      <c r="K3234" s="26">
        <f>E3234-J3234</f>
        <v>0</v>
      </c>
      <c r="L3234" s="27">
        <v>1445870000</v>
      </c>
      <c r="M3234" s="45">
        <v>2447.918</v>
      </c>
      <c r="N3234" s="27">
        <v>27805192</v>
      </c>
      <c r="O3234" s="27">
        <v>1952572</v>
      </c>
      <c r="P3234" s="37">
        <f>IF(I3234=0,0,H3234/I3234)</f>
        <v>0.9230769230769231</v>
      </c>
    </row>
    <row r="3235">
      <c r="A3235" s="24" t="str">
        <v>2026-02</v>
      </c>
      <c r="B3235" s="24" t="str">
        <v>비교 반영</v>
      </c>
      <c r="C3235" s="24" t="str">
        <v>가평군</v>
      </c>
      <c r="D3235" s="24" t="str">
        <v>분양권</v>
      </c>
      <c r="E3235" s="26">
        <v>3</v>
      </c>
      <c r="F3235" s="26">
        <v>3</v>
      </c>
      <c r="G3235" s="26">
        <v>0</v>
      </c>
      <c r="H3235" s="26">
        <v>0</v>
      </c>
      <c r="I3235" s="26">
        <f>G3235+H3235</f>
        <v>0</v>
      </c>
      <c r="J3235" s="26">
        <f>SUM(F3235:H3235)</f>
        <v>3</v>
      </c>
      <c r="K3235" s="26">
        <f>E3235-J3235</f>
        <v>0</v>
      </c>
      <c r="L3235" s="27">
        <v>1389930000</v>
      </c>
      <c r="M3235" s="45">
        <v>290.462</v>
      </c>
      <c r="N3235" s="27">
        <v>463310000</v>
      </c>
      <c r="O3235" s="27">
        <v>15818970</v>
      </c>
      <c r="P3235" s="37">
        <f>IF(I3235=0,0,H3235/I3235)</f>
        <v>0</v>
      </c>
    </row>
    <row r="3236">
      <c r="A3236" s="24" t="str">
        <v>2026-02</v>
      </c>
      <c r="B3236" s="24" t="str">
        <v>비교 반영</v>
      </c>
      <c r="C3236" s="24" t="str">
        <v>가평군</v>
      </c>
      <c r="D3236" s="24" t="str">
        <v>상가</v>
      </c>
      <c r="E3236" s="26">
        <v>7</v>
      </c>
      <c r="F3236" s="26">
        <v>7</v>
      </c>
      <c r="G3236" s="26">
        <v>0</v>
      </c>
      <c r="H3236" s="26">
        <v>0</v>
      </c>
      <c r="I3236" s="26">
        <f>G3236+H3236</f>
        <v>0</v>
      </c>
      <c r="J3236" s="26">
        <f>SUM(F3236:H3236)</f>
        <v>7</v>
      </c>
      <c r="K3236" s="26">
        <f>E3236-J3236</f>
        <v>0</v>
      </c>
      <c r="L3236" s="27">
        <v>2914300000</v>
      </c>
      <c r="M3236" s="45">
        <v>786.82</v>
      </c>
      <c r="N3236" s="27">
        <v>416328571</v>
      </c>
      <c r="O3236" s="27">
        <v>12244286</v>
      </c>
      <c r="P3236" s="37">
        <f>IF(I3236=0,0,H3236/I3236)</f>
        <v>0</v>
      </c>
    </row>
    <row r="3237">
      <c r="A3237" s="24" t="str">
        <v>2026-02</v>
      </c>
      <c r="B3237" s="24" t="str">
        <v>비교 반영</v>
      </c>
      <c r="C3237" s="24" t="str">
        <v>가평군</v>
      </c>
      <c r="D3237" s="24" t="str">
        <v>아파트 매매</v>
      </c>
      <c r="E3237" s="26">
        <v>22</v>
      </c>
      <c r="F3237" s="26">
        <v>22</v>
      </c>
      <c r="G3237" s="26">
        <v>0</v>
      </c>
      <c r="H3237" s="26">
        <v>0</v>
      </c>
      <c r="I3237" s="26">
        <f>G3237+H3237</f>
        <v>0</v>
      </c>
      <c r="J3237" s="26">
        <f>SUM(F3237:H3237)</f>
        <v>22</v>
      </c>
      <c r="K3237" s="26">
        <f>E3237-J3237</f>
        <v>0</v>
      </c>
      <c r="L3237" s="27">
        <v>5021000000</v>
      </c>
      <c r="M3237" s="45">
        <v>1554.627</v>
      </c>
      <c r="N3237" s="27">
        <v>228227273</v>
      </c>
      <c r="O3237" s="27">
        <v>10676737</v>
      </c>
      <c r="P3237" s="37">
        <f>IF(I3237=0,0,H3237/I3237)</f>
        <v>0</v>
      </c>
    </row>
    <row r="3238">
      <c r="A3238" s="24" t="str">
        <v>2026-02</v>
      </c>
      <c r="B3238" s="24" t="str">
        <v>비교 반영</v>
      </c>
      <c r="C3238" s="24" t="str">
        <v>가평군</v>
      </c>
      <c r="D3238" s="24" t="str">
        <v>아파트 전월세</v>
      </c>
      <c r="E3238" s="26">
        <v>36</v>
      </c>
      <c r="F3238" s="26">
        <v>0</v>
      </c>
      <c r="G3238" s="26">
        <v>23</v>
      </c>
      <c r="H3238" s="26">
        <v>13</v>
      </c>
      <c r="I3238" s="26">
        <f>G3238+H3238</f>
        <v>36</v>
      </c>
      <c r="J3238" s="26">
        <f>SUM(F3238:H3238)</f>
        <v>36</v>
      </c>
      <c r="K3238" s="26">
        <f>E3238-J3238</f>
        <v>0</v>
      </c>
      <c r="L3238" s="27">
        <v>4782000000</v>
      </c>
      <c r="M3238" s="45">
        <v>2773.471</v>
      </c>
      <c r="N3238" s="27">
        <v>132833333</v>
      </c>
      <c r="O3238" s="27">
        <v>5699812</v>
      </c>
      <c r="P3238" s="37">
        <f>IF(I3238=0,0,H3238/I3238)</f>
        <v>0.3611111111111111</v>
      </c>
    </row>
    <row r="3239">
      <c r="A3239" s="24" t="str">
        <v>2026-02</v>
      </c>
      <c r="B3239" s="24" t="str">
        <v>비교 반영</v>
      </c>
      <c r="C3239" s="24" t="str">
        <v>가평군</v>
      </c>
      <c r="D3239" s="24" t="str">
        <v>오피스텔 전월세</v>
      </c>
      <c r="E3239" s="26">
        <v>1</v>
      </c>
      <c r="F3239" s="26">
        <v>0</v>
      </c>
      <c r="G3239" s="26">
        <v>0</v>
      </c>
      <c r="H3239" s="26">
        <v>1</v>
      </c>
      <c r="I3239" s="26">
        <f>G3239+H3239</f>
        <v>1</v>
      </c>
      <c r="J3239" s="26">
        <f>SUM(F3239:H3239)</f>
        <v>1</v>
      </c>
      <c r="K3239" s="26">
        <f>E3239-J3239</f>
        <v>0</v>
      </c>
      <c r="L3239" s="27">
        <v>5000000</v>
      </c>
      <c r="M3239" s="45">
        <v>26.57</v>
      </c>
      <c r="N3239" s="27">
        <v>5000000</v>
      </c>
      <c r="O3239" s="27">
        <v>622090</v>
      </c>
      <c r="P3239" s="37">
        <f>IF(I3239=0,0,H3239/I3239)</f>
        <v>1</v>
      </c>
    </row>
    <row r="3240">
      <c r="A3240" s="24" t="str">
        <v>2026-02</v>
      </c>
      <c r="B3240" s="24" t="str">
        <v>비교 반영</v>
      </c>
      <c r="C3240" s="24" t="str">
        <v>가평군</v>
      </c>
      <c r="D3240" s="24" t="str">
        <v>토지</v>
      </c>
      <c r="E3240" s="26">
        <v>179</v>
      </c>
      <c r="F3240" s="26">
        <v>179</v>
      </c>
      <c r="G3240" s="26">
        <v>0</v>
      </c>
      <c r="H3240" s="26">
        <v>0</v>
      </c>
      <c r="I3240" s="26">
        <f>G3240+H3240</f>
        <v>0</v>
      </c>
      <c r="J3240" s="26">
        <f>SUM(F3240:H3240)</f>
        <v>179</v>
      </c>
      <c r="K3240" s="26">
        <f>E3240-J3240</f>
        <v>0</v>
      </c>
      <c r="L3240" s="27">
        <v>9240570000</v>
      </c>
      <c r="M3240" s="45">
        <v>246277.33</v>
      </c>
      <c r="N3240" s="27">
        <v>51623296</v>
      </c>
      <c r="O3240" s="27">
        <v>124036</v>
      </c>
      <c r="P3240" s="37">
        <f>IF(I3240=0,0,H3240/I3240)</f>
        <v>0</v>
      </c>
    </row>
    <row r="3241">
      <c r="A3241" s="24" t="str">
        <v>2026-02</v>
      </c>
      <c r="B3241" s="24" t="str">
        <v>비교 반영</v>
      </c>
      <c r="C3241" s="24" t="str">
        <v>고양시 덕양구</v>
      </c>
      <c r="D3241" s="24" t="str">
        <v>공장창고</v>
      </c>
      <c r="E3241" s="26">
        <v>3</v>
      </c>
      <c r="F3241" s="26">
        <v>3</v>
      </c>
      <c r="G3241" s="26">
        <v>0</v>
      </c>
      <c r="H3241" s="26">
        <v>0</v>
      </c>
      <c r="I3241" s="26">
        <f>G3241+H3241</f>
        <v>0</v>
      </c>
      <c r="J3241" s="26">
        <f>SUM(F3241:H3241)</f>
        <v>3</v>
      </c>
      <c r="K3241" s="26">
        <f>E3241-J3241</f>
        <v>0</v>
      </c>
      <c r="L3241" s="27">
        <v>961000000</v>
      </c>
      <c r="M3241" s="45">
        <v>226.9</v>
      </c>
      <c r="N3241" s="27">
        <v>320333333</v>
      </c>
      <c r="O3241" s="27">
        <v>14001143</v>
      </c>
      <c r="P3241" s="37">
        <f>IF(I3241=0,0,H3241/I3241)</f>
        <v>0</v>
      </c>
    </row>
    <row r="3242">
      <c r="A3242" s="24" t="str">
        <v>2026-02</v>
      </c>
      <c r="B3242" s="24" t="str">
        <v>비교 반영</v>
      </c>
      <c r="C3242" s="24" t="str">
        <v>고양시 덕양구</v>
      </c>
      <c r="D3242" s="24" t="str">
        <v>다가구 매매</v>
      </c>
      <c r="E3242" s="26">
        <v>10</v>
      </c>
      <c r="F3242" s="26">
        <v>10</v>
      </c>
      <c r="G3242" s="26">
        <v>0</v>
      </c>
      <c r="H3242" s="26">
        <v>0</v>
      </c>
      <c r="I3242" s="26">
        <f>G3242+H3242</f>
        <v>0</v>
      </c>
      <c r="J3242" s="26">
        <f>SUM(F3242:H3242)</f>
        <v>10</v>
      </c>
      <c r="K3242" s="26">
        <f>E3242-J3242</f>
        <v>0</v>
      </c>
      <c r="L3242" s="27">
        <v>10523760000</v>
      </c>
      <c r="M3242" s="45">
        <v>3279.47</v>
      </c>
      <c r="N3242" s="27">
        <v>1052376000</v>
      </c>
      <c r="O3242" s="27">
        <v>10608204</v>
      </c>
      <c r="P3242" s="37">
        <f>IF(I3242=0,0,H3242/I3242)</f>
        <v>0</v>
      </c>
    </row>
    <row r="3243">
      <c r="A3243" s="24" t="str">
        <v>2026-02</v>
      </c>
      <c r="B3243" s="24" t="str">
        <v>비교 반영</v>
      </c>
      <c r="C3243" s="24" t="str">
        <v>고양시 덕양구</v>
      </c>
      <c r="D3243" s="24" t="str">
        <v>다가구 전월세</v>
      </c>
      <c r="E3243" s="26">
        <v>424</v>
      </c>
      <c r="F3243" s="26">
        <v>0</v>
      </c>
      <c r="G3243" s="26">
        <v>84</v>
      </c>
      <c r="H3243" s="26">
        <v>340</v>
      </c>
      <c r="I3243" s="26">
        <f>G3243+H3243</f>
        <v>424</v>
      </c>
      <c r="J3243" s="26">
        <f>SUM(F3243:H3243)</f>
        <v>424</v>
      </c>
      <c r="K3243" s="26">
        <f>E3243-J3243</f>
        <v>0</v>
      </c>
      <c r="L3243" s="27">
        <v>25246650000</v>
      </c>
      <c r="M3243" s="45">
        <v>18673.962</v>
      </c>
      <c r="N3243" s="27">
        <v>59543986</v>
      </c>
      <c r="O3243" s="27">
        <v>4469325</v>
      </c>
      <c r="P3243" s="37">
        <f>IF(I3243=0,0,H3243/I3243)</f>
        <v>0.8018867924528302</v>
      </c>
    </row>
    <row r="3244">
      <c r="A3244" s="24" t="str">
        <v>2026-02</v>
      </c>
      <c r="B3244" s="24" t="str">
        <v>비교 반영</v>
      </c>
      <c r="C3244" s="24" t="str">
        <v>고양시 덕양구</v>
      </c>
      <c r="D3244" s="24" t="str">
        <v>다세대 매매</v>
      </c>
      <c r="E3244" s="26">
        <v>56</v>
      </c>
      <c r="F3244" s="26">
        <v>56</v>
      </c>
      <c r="G3244" s="26">
        <v>0</v>
      </c>
      <c r="H3244" s="26">
        <v>0</v>
      </c>
      <c r="I3244" s="26">
        <f>G3244+H3244</f>
        <v>0</v>
      </c>
      <c r="J3244" s="26">
        <f>SUM(F3244:H3244)</f>
        <v>56</v>
      </c>
      <c r="K3244" s="26">
        <f>E3244-J3244</f>
        <v>0</v>
      </c>
      <c r="L3244" s="27">
        <v>12004350000</v>
      </c>
      <c r="M3244" s="45">
        <v>2806.203</v>
      </c>
      <c r="N3244" s="27">
        <v>214363393</v>
      </c>
      <c r="O3244" s="27">
        <v>14141457</v>
      </c>
      <c r="P3244" s="37">
        <f>IF(I3244=0,0,H3244/I3244)</f>
        <v>0</v>
      </c>
    </row>
    <row r="3245">
      <c r="A3245" s="24" t="str">
        <v>2026-02</v>
      </c>
      <c r="B3245" s="24" t="str">
        <v>비교 반영</v>
      </c>
      <c r="C3245" s="24" t="str">
        <v>고양시 덕양구</v>
      </c>
      <c r="D3245" s="24" t="str">
        <v>다세대 전월세</v>
      </c>
      <c r="E3245" s="26">
        <v>149</v>
      </c>
      <c r="F3245" s="26">
        <v>0</v>
      </c>
      <c r="G3245" s="26">
        <v>41</v>
      </c>
      <c r="H3245" s="26">
        <v>108</v>
      </c>
      <c r="I3245" s="26">
        <f>G3245+H3245</f>
        <v>149</v>
      </c>
      <c r="J3245" s="26">
        <f>SUM(F3245:H3245)</f>
        <v>149</v>
      </c>
      <c r="K3245" s="26">
        <f>E3245-J3245</f>
        <v>0</v>
      </c>
      <c r="L3245" s="27">
        <v>11756600000</v>
      </c>
      <c r="M3245" s="45">
        <v>6711.104</v>
      </c>
      <c r="N3245" s="27">
        <v>78903356</v>
      </c>
      <c r="O3245" s="27">
        <v>5791118</v>
      </c>
      <c r="P3245" s="37">
        <f>IF(I3245=0,0,H3245/I3245)</f>
        <v>0.7248322147651006</v>
      </c>
    </row>
    <row r="3246">
      <c r="A3246" s="24" t="str">
        <v>2026-02</v>
      </c>
      <c r="B3246" s="24" t="str">
        <v>비교 반영</v>
      </c>
      <c r="C3246" s="24" t="str">
        <v>고양시 덕양구</v>
      </c>
      <c r="D3246" s="24" t="str">
        <v>분양권</v>
      </c>
      <c r="E3246" s="26">
        <v>1</v>
      </c>
      <c r="F3246" s="26">
        <v>1</v>
      </c>
      <c r="G3246" s="26">
        <v>0</v>
      </c>
      <c r="H3246" s="26">
        <v>0</v>
      </c>
      <c r="I3246" s="26">
        <f>G3246+H3246</f>
        <v>0</v>
      </c>
      <c r="J3246" s="26">
        <f>SUM(F3246:H3246)</f>
        <v>1</v>
      </c>
      <c r="K3246" s="26">
        <f>E3246-J3246</f>
        <v>0</v>
      </c>
      <c r="L3246" s="27">
        <v>522200000</v>
      </c>
      <c r="M3246" s="45">
        <v>59.992</v>
      </c>
      <c r="N3246" s="27">
        <v>522200000</v>
      </c>
      <c r="O3246" s="27">
        <v>28775185</v>
      </c>
      <c r="P3246" s="37">
        <f>IF(I3246=0,0,H3246/I3246)</f>
        <v>0</v>
      </c>
    </row>
    <row r="3247">
      <c r="A3247" s="24" t="str">
        <v>2026-02</v>
      </c>
      <c r="B3247" s="24" t="str">
        <v>비교 반영</v>
      </c>
      <c r="C3247" s="24" t="str">
        <v>고양시 덕양구</v>
      </c>
      <c r="D3247" s="24" t="str">
        <v>상가</v>
      </c>
      <c r="E3247" s="26">
        <v>23</v>
      </c>
      <c r="F3247" s="26">
        <v>23</v>
      </c>
      <c r="G3247" s="26">
        <v>0</v>
      </c>
      <c r="H3247" s="26">
        <v>0</v>
      </c>
      <c r="I3247" s="26">
        <f>G3247+H3247</f>
        <v>0</v>
      </c>
      <c r="J3247" s="26">
        <f>SUM(F3247:H3247)</f>
        <v>23</v>
      </c>
      <c r="K3247" s="26">
        <f>E3247-J3247</f>
        <v>0</v>
      </c>
      <c r="L3247" s="27">
        <v>18399550000</v>
      </c>
      <c r="M3247" s="45">
        <v>5169.87</v>
      </c>
      <c r="N3247" s="27">
        <v>799980435</v>
      </c>
      <c r="O3247" s="27">
        <v>11765278</v>
      </c>
      <c r="P3247" s="37">
        <f>IF(I3247=0,0,H3247/I3247)</f>
        <v>0</v>
      </c>
    </row>
    <row r="3248">
      <c r="A3248" s="24" t="str">
        <v>2026-02</v>
      </c>
      <c r="B3248" s="24" t="str">
        <v>비교 반영</v>
      </c>
      <c r="C3248" s="24" t="str">
        <v>고양시 덕양구</v>
      </c>
      <c r="D3248" s="24" t="str">
        <v>아파트 매매</v>
      </c>
      <c r="E3248" s="26">
        <v>390</v>
      </c>
      <c r="F3248" s="26">
        <v>390</v>
      </c>
      <c r="G3248" s="26">
        <v>0</v>
      </c>
      <c r="H3248" s="26">
        <v>0</v>
      </c>
      <c r="I3248" s="26">
        <f>G3248+H3248</f>
        <v>0</v>
      </c>
      <c r="J3248" s="26">
        <f>SUM(F3248:H3248)</f>
        <v>390</v>
      </c>
      <c r="K3248" s="26">
        <f>E3248-J3248</f>
        <v>0</v>
      </c>
      <c r="L3248" s="27">
        <v>224157650000</v>
      </c>
      <c r="M3248" s="45">
        <v>29584.389</v>
      </c>
      <c r="N3248" s="27">
        <v>574763205</v>
      </c>
      <c r="O3248" s="27">
        <v>25047568</v>
      </c>
      <c r="P3248" s="37">
        <f>IF(I3248=0,0,H3248/I3248)</f>
        <v>0</v>
      </c>
    </row>
    <row r="3249">
      <c r="A3249" s="24" t="str">
        <v>2026-02</v>
      </c>
      <c r="B3249" s="24" t="str">
        <v>비교 반영</v>
      </c>
      <c r="C3249" s="24" t="str">
        <v>고양시 덕양구</v>
      </c>
      <c r="D3249" s="24" t="str">
        <v>아파트 전월세</v>
      </c>
      <c r="E3249" s="26">
        <v>918</v>
      </c>
      <c r="F3249" s="26">
        <v>0</v>
      </c>
      <c r="G3249" s="26">
        <v>492</v>
      </c>
      <c r="H3249" s="26">
        <v>426</v>
      </c>
      <c r="I3249" s="26">
        <f>G3249+H3249</f>
        <v>918</v>
      </c>
      <c r="J3249" s="26">
        <f>SUM(F3249:H3249)</f>
        <v>918</v>
      </c>
      <c r="K3249" s="26">
        <f>E3249-J3249</f>
        <v>0</v>
      </c>
      <c r="L3249" s="27">
        <v>230974010000</v>
      </c>
      <c r="M3249" s="45">
        <v>63572.284</v>
      </c>
      <c r="N3249" s="27">
        <v>251605675</v>
      </c>
      <c r="O3249" s="27">
        <v>12010744</v>
      </c>
      <c r="P3249" s="37">
        <f>IF(I3249=0,0,H3249/I3249)</f>
        <v>0.46405228758169936</v>
      </c>
    </row>
    <row r="3250">
      <c r="A3250" s="24" t="str">
        <v>2026-02</v>
      </c>
      <c r="B3250" s="24" t="str">
        <v>비교 반영</v>
      </c>
      <c r="C3250" s="24" t="str">
        <v>고양시 덕양구</v>
      </c>
      <c r="D3250" s="24" t="str">
        <v>오피스텔 매매</v>
      </c>
      <c r="E3250" s="26">
        <v>51</v>
      </c>
      <c r="F3250" s="26">
        <v>51</v>
      </c>
      <c r="G3250" s="26">
        <v>0</v>
      </c>
      <c r="H3250" s="26">
        <v>0</v>
      </c>
      <c r="I3250" s="26">
        <f>G3250+H3250</f>
        <v>0</v>
      </c>
      <c r="J3250" s="26">
        <f>SUM(F3250:H3250)</f>
        <v>51</v>
      </c>
      <c r="K3250" s="26">
        <f>E3250-J3250</f>
        <v>0</v>
      </c>
      <c r="L3250" s="27">
        <v>17068390000</v>
      </c>
      <c r="M3250" s="45">
        <v>2395.63</v>
      </c>
      <c r="N3250" s="27">
        <v>334674314</v>
      </c>
      <c r="O3250" s="27">
        <v>23553064</v>
      </c>
      <c r="P3250" s="37">
        <f>IF(I3250=0,0,H3250/I3250)</f>
        <v>0</v>
      </c>
    </row>
    <row r="3251">
      <c r="A3251" s="24" t="str">
        <v>2026-02</v>
      </c>
      <c r="B3251" s="24" t="str">
        <v>비교 반영</v>
      </c>
      <c r="C3251" s="24" t="str">
        <v>고양시 덕양구</v>
      </c>
      <c r="D3251" s="24" t="str">
        <v>오피스텔 전월세</v>
      </c>
      <c r="E3251" s="26">
        <v>472</v>
      </c>
      <c r="F3251" s="26">
        <v>0</v>
      </c>
      <c r="G3251" s="26">
        <v>147</v>
      </c>
      <c r="H3251" s="26">
        <v>325</v>
      </c>
      <c r="I3251" s="26">
        <f>G3251+H3251</f>
        <v>472</v>
      </c>
      <c r="J3251" s="26">
        <f>SUM(F3251:H3251)</f>
        <v>472</v>
      </c>
      <c r="K3251" s="26">
        <f>E3251-J3251</f>
        <v>0</v>
      </c>
      <c r="L3251" s="27">
        <v>67482450000</v>
      </c>
      <c r="M3251" s="45">
        <v>20064.04</v>
      </c>
      <c r="N3251" s="27">
        <v>142971292</v>
      </c>
      <c r="O3251" s="27">
        <v>11118522</v>
      </c>
      <c r="P3251" s="37">
        <f>IF(I3251=0,0,H3251/I3251)</f>
        <v>0.6885593220338984</v>
      </c>
    </row>
    <row r="3252">
      <c r="A3252" s="24" t="str">
        <v>2026-02</v>
      </c>
      <c r="B3252" s="24" t="str">
        <v>비교 반영</v>
      </c>
      <c r="C3252" s="24" t="str">
        <v>고양시 덕양구</v>
      </c>
      <c r="D3252" s="24" t="str">
        <v>토지</v>
      </c>
      <c r="E3252" s="26">
        <v>58</v>
      </c>
      <c r="F3252" s="26">
        <v>58</v>
      </c>
      <c r="G3252" s="26">
        <v>0</v>
      </c>
      <c r="H3252" s="26">
        <v>0</v>
      </c>
      <c r="I3252" s="26">
        <f>G3252+H3252</f>
        <v>0</v>
      </c>
      <c r="J3252" s="26">
        <f>SUM(F3252:H3252)</f>
        <v>58</v>
      </c>
      <c r="K3252" s="26">
        <f>E3252-J3252</f>
        <v>0</v>
      </c>
      <c r="L3252" s="27">
        <v>44999130000</v>
      </c>
      <c r="M3252" s="45">
        <v>21102.03</v>
      </c>
      <c r="N3252" s="27">
        <v>775847069</v>
      </c>
      <c r="O3252" s="27">
        <v>7049438</v>
      </c>
      <c r="P3252" s="37">
        <f>IF(I3252=0,0,H3252/I3252)</f>
        <v>0</v>
      </c>
    </row>
    <row r="3253">
      <c r="A3253" s="24" t="str">
        <v>2026-02</v>
      </c>
      <c r="B3253" s="24" t="str">
        <v>비교 반영</v>
      </c>
      <c r="C3253" s="24" t="str">
        <v>고양시 일산동구</v>
      </c>
      <c r="D3253" s="24" t="str">
        <v>공장창고</v>
      </c>
      <c r="E3253" s="26">
        <v>2</v>
      </c>
      <c r="F3253" s="26">
        <v>2</v>
      </c>
      <c r="G3253" s="26">
        <v>0</v>
      </c>
      <c r="H3253" s="26">
        <v>0</v>
      </c>
      <c r="I3253" s="26">
        <f>G3253+H3253</f>
        <v>0</v>
      </c>
      <c r="J3253" s="26">
        <f>SUM(F3253:H3253)</f>
        <v>2</v>
      </c>
      <c r="K3253" s="26">
        <f>E3253-J3253</f>
        <v>0</v>
      </c>
      <c r="L3253" s="27">
        <v>1203000000</v>
      </c>
      <c r="M3253" s="45">
        <v>450.12</v>
      </c>
      <c r="N3253" s="27">
        <v>601500000</v>
      </c>
      <c r="O3253" s="27">
        <v>8835109</v>
      </c>
      <c r="P3253" s="37">
        <f>IF(I3253=0,0,H3253/I3253)</f>
        <v>0</v>
      </c>
    </row>
    <row r="3254">
      <c r="A3254" s="24" t="str">
        <v>2026-02</v>
      </c>
      <c r="B3254" s="24" t="str">
        <v>비교 반영</v>
      </c>
      <c r="C3254" s="24" t="str">
        <v>고양시 일산동구</v>
      </c>
      <c r="D3254" s="24" t="str">
        <v>다가구 매매</v>
      </c>
      <c r="E3254" s="26">
        <v>8</v>
      </c>
      <c r="F3254" s="26">
        <v>8</v>
      </c>
      <c r="G3254" s="26">
        <v>0</v>
      </c>
      <c r="H3254" s="26">
        <v>0</v>
      </c>
      <c r="I3254" s="26">
        <f>G3254+H3254</f>
        <v>0</v>
      </c>
      <c r="J3254" s="26">
        <f>SUM(F3254:H3254)</f>
        <v>8</v>
      </c>
      <c r="K3254" s="26">
        <f>E3254-J3254</f>
        <v>0</v>
      </c>
      <c r="L3254" s="27">
        <v>6893500000</v>
      </c>
      <c r="M3254" s="45">
        <v>2058.08</v>
      </c>
      <c r="N3254" s="27">
        <v>861687500</v>
      </c>
      <c r="O3254" s="27">
        <v>11072664</v>
      </c>
      <c r="P3254" s="37">
        <f>IF(I3254=0,0,H3254/I3254)</f>
        <v>0</v>
      </c>
    </row>
    <row r="3255">
      <c r="A3255" s="24" t="str">
        <v>2026-02</v>
      </c>
      <c r="B3255" s="24" t="str">
        <v>비교 반영</v>
      </c>
      <c r="C3255" s="24" t="str">
        <v>고양시 일산동구</v>
      </c>
      <c r="D3255" s="24" t="str">
        <v>다가구 전월세</v>
      </c>
      <c r="E3255" s="26">
        <v>253</v>
      </c>
      <c r="F3255" s="26">
        <v>0</v>
      </c>
      <c r="G3255" s="26">
        <v>35</v>
      </c>
      <c r="H3255" s="26">
        <v>218</v>
      </c>
      <c r="I3255" s="26">
        <f>G3255+H3255</f>
        <v>253</v>
      </c>
      <c r="J3255" s="26">
        <f>SUM(F3255:H3255)</f>
        <v>253</v>
      </c>
      <c r="K3255" s="26">
        <f>E3255-J3255</f>
        <v>0</v>
      </c>
      <c r="L3255" s="27">
        <v>8309000000</v>
      </c>
      <c r="M3255" s="45">
        <v>12249.141</v>
      </c>
      <c r="N3255" s="27">
        <v>32841897</v>
      </c>
      <c r="O3255" s="27">
        <v>2242424</v>
      </c>
      <c r="P3255" s="37">
        <f>IF(I3255=0,0,H3255/I3255)</f>
        <v>0.8616600790513834</v>
      </c>
    </row>
    <row r="3256">
      <c r="A3256" s="24" t="str">
        <v>2026-02</v>
      </c>
      <c r="B3256" s="24" t="str">
        <v>비교 반영</v>
      </c>
      <c r="C3256" s="24" t="str">
        <v>고양시 일산동구</v>
      </c>
      <c r="D3256" s="24" t="str">
        <v>다세대 매매</v>
      </c>
      <c r="E3256" s="26">
        <v>19</v>
      </c>
      <c r="F3256" s="26">
        <v>19</v>
      </c>
      <c r="G3256" s="26">
        <v>0</v>
      </c>
      <c r="H3256" s="26">
        <v>0</v>
      </c>
      <c r="I3256" s="26">
        <f>G3256+H3256</f>
        <v>0</v>
      </c>
      <c r="J3256" s="26">
        <f>SUM(F3256:H3256)</f>
        <v>19</v>
      </c>
      <c r="K3256" s="26">
        <f>E3256-J3256</f>
        <v>0</v>
      </c>
      <c r="L3256" s="27">
        <v>5307000000</v>
      </c>
      <c r="M3256" s="45">
        <v>1273.882</v>
      </c>
      <c r="N3256" s="27">
        <v>279315789</v>
      </c>
      <c r="O3256" s="27">
        <v>13771920</v>
      </c>
      <c r="P3256" s="37">
        <f>IF(I3256=0,0,H3256/I3256)</f>
        <v>0</v>
      </c>
    </row>
    <row r="3257">
      <c r="A3257" s="24" t="str">
        <v>2026-02</v>
      </c>
      <c r="B3257" s="24" t="str">
        <v>비교 반영</v>
      </c>
      <c r="C3257" s="24" t="str">
        <v>고양시 일산동구</v>
      </c>
      <c r="D3257" s="24" t="str">
        <v>다세대 전월세</v>
      </c>
      <c r="E3257" s="26">
        <v>61</v>
      </c>
      <c r="F3257" s="26">
        <v>0</v>
      </c>
      <c r="G3257" s="26">
        <v>38</v>
      </c>
      <c r="H3257" s="26">
        <v>23</v>
      </c>
      <c r="I3257" s="26">
        <f>G3257+H3257</f>
        <v>61</v>
      </c>
      <c r="J3257" s="26">
        <f>SUM(F3257:H3257)</f>
        <v>61</v>
      </c>
      <c r="K3257" s="26">
        <f>E3257-J3257</f>
        <v>0</v>
      </c>
      <c r="L3257" s="27">
        <v>9931580000</v>
      </c>
      <c r="M3257" s="45">
        <v>4001.343</v>
      </c>
      <c r="N3257" s="27">
        <v>162812787</v>
      </c>
      <c r="O3257" s="27">
        <v>8205162</v>
      </c>
      <c r="P3257" s="37">
        <f>IF(I3257=0,0,H3257/I3257)</f>
        <v>0.3770491803278688</v>
      </c>
    </row>
    <row r="3258">
      <c r="A3258" s="24" t="str">
        <v>2026-02</v>
      </c>
      <c r="B3258" s="24" t="str">
        <v>비교 반영</v>
      </c>
      <c r="C3258" s="24" t="str">
        <v>고양시 일산동구</v>
      </c>
      <c r="D3258" s="24" t="str">
        <v>상가</v>
      </c>
      <c r="E3258" s="26">
        <v>20</v>
      </c>
      <c r="F3258" s="26">
        <v>20</v>
      </c>
      <c r="G3258" s="26">
        <v>0</v>
      </c>
      <c r="H3258" s="26">
        <v>0</v>
      </c>
      <c r="I3258" s="26">
        <f>G3258+H3258</f>
        <v>0</v>
      </c>
      <c r="J3258" s="26">
        <f>SUM(F3258:H3258)</f>
        <v>20</v>
      </c>
      <c r="K3258" s="26">
        <f>E3258-J3258</f>
        <v>0</v>
      </c>
      <c r="L3258" s="27">
        <v>8870150000</v>
      </c>
      <c r="M3258" s="45">
        <v>3304.36</v>
      </c>
      <c r="N3258" s="27">
        <v>443507500</v>
      </c>
      <c r="O3258" s="27">
        <v>8873975</v>
      </c>
      <c r="P3258" s="37">
        <f>IF(I3258=0,0,H3258/I3258)</f>
        <v>0</v>
      </c>
    </row>
    <row r="3259">
      <c r="A3259" s="24" t="str">
        <v>2026-02</v>
      </c>
      <c r="B3259" s="24" t="str">
        <v>비교 반영</v>
      </c>
      <c r="C3259" s="24" t="str">
        <v>고양시 일산동구</v>
      </c>
      <c r="D3259" s="24" t="str">
        <v>아파트 매매</v>
      </c>
      <c r="E3259" s="26">
        <v>145</v>
      </c>
      <c r="F3259" s="26">
        <v>145</v>
      </c>
      <c r="G3259" s="26">
        <v>0</v>
      </c>
      <c r="H3259" s="26">
        <v>0</v>
      </c>
      <c r="I3259" s="26">
        <f>G3259+H3259</f>
        <v>0</v>
      </c>
      <c r="J3259" s="26">
        <f>SUM(F3259:H3259)</f>
        <v>145</v>
      </c>
      <c r="K3259" s="26">
        <f>E3259-J3259</f>
        <v>0</v>
      </c>
      <c r="L3259" s="27">
        <v>77308500000</v>
      </c>
      <c r="M3259" s="45">
        <v>12064.749</v>
      </c>
      <c r="N3259" s="27">
        <v>533162069</v>
      </c>
      <c r="O3259" s="27">
        <v>21182810</v>
      </c>
      <c r="P3259" s="37">
        <f>IF(I3259=0,0,H3259/I3259)</f>
        <v>0</v>
      </c>
    </row>
    <row r="3260">
      <c r="A3260" s="24" t="str">
        <v>2026-02</v>
      </c>
      <c r="B3260" s="24" t="str">
        <v>비교 반영</v>
      </c>
      <c r="C3260" s="24" t="str">
        <v>고양시 일산동구</v>
      </c>
      <c r="D3260" s="24" t="str">
        <v>아파트 전월세</v>
      </c>
      <c r="E3260" s="26">
        <v>436</v>
      </c>
      <c r="F3260" s="26">
        <v>0</v>
      </c>
      <c r="G3260" s="26">
        <v>256</v>
      </c>
      <c r="H3260" s="26">
        <v>180</v>
      </c>
      <c r="I3260" s="26">
        <f>G3260+H3260</f>
        <v>436</v>
      </c>
      <c r="J3260" s="26">
        <f>SUM(F3260:H3260)</f>
        <v>436</v>
      </c>
      <c r="K3260" s="26">
        <f>E3260-J3260</f>
        <v>0</v>
      </c>
      <c r="L3260" s="27">
        <v>116481940000</v>
      </c>
      <c r="M3260" s="45">
        <v>35558.632</v>
      </c>
      <c r="N3260" s="27">
        <v>267160413</v>
      </c>
      <c r="O3260" s="27">
        <v>10828995</v>
      </c>
      <c r="P3260" s="37">
        <f>IF(I3260=0,0,H3260/I3260)</f>
        <v>0.41284403669724773</v>
      </c>
    </row>
    <row r="3261">
      <c r="A3261" s="24" t="str">
        <v>2026-02</v>
      </c>
      <c r="B3261" s="24" t="str">
        <v>비교 반영</v>
      </c>
      <c r="C3261" s="24" t="str">
        <v>고양시 일산동구</v>
      </c>
      <c r="D3261" s="24" t="str">
        <v>오피스텔 매매</v>
      </c>
      <c r="E3261" s="26">
        <v>50</v>
      </c>
      <c r="F3261" s="26">
        <v>50</v>
      </c>
      <c r="G3261" s="26">
        <v>0</v>
      </c>
      <c r="H3261" s="26">
        <v>0</v>
      </c>
      <c r="I3261" s="26">
        <f>G3261+H3261</f>
        <v>0</v>
      </c>
      <c r="J3261" s="26">
        <f>SUM(F3261:H3261)</f>
        <v>50</v>
      </c>
      <c r="K3261" s="26">
        <f>E3261-J3261</f>
        <v>0</v>
      </c>
      <c r="L3261" s="27">
        <v>9639500000</v>
      </c>
      <c r="M3261" s="45">
        <v>2664.408</v>
      </c>
      <c r="N3261" s="27">
        <v>192790000</v>
      </c>
      <c r="O3261" s="27">
        <v>11959923</v>
      </c>
      <c r="P3261" s="37">
        <f>IF(I3261=0,0,H3261/I3261)</f>
        <v>0</v>
      </c>
    </row>
    <row r="3262">
      <c r="A3262" s="24" t="str">
        <v>2026-02</v>
      </c>
      <c r="B3262" s="24" t="str">
        <v>비교 반영</v>
      </c>
      <c r="C3262" s="24" t="str">
        <v>고양시 일산동구</v>
      </c>
      <c r="D3262" s="24" t="str">
        <v>오피스텔 전월세</v>
      </c>
      <c r="E3262" s="26">
        <v>440</v>
      </c>
      <c r="F3262" s="26">
        <v>0</v>
      </c>
      <c r="G3262" s="26">
        <v>63</v>
      </c>
      <c r="H3262" s="26">
        <v>377</v>
      </c>
      <c r="I3262" s="26">
        <f>G3262+H3262</f>
        <v>440</v>
      </c>
      <c r="J3262" s="26">
        <f>SUM(F3262:H3262)</f>
        <v>440</v>
      </c>
      <c r="K3262" s="26">
        <f>E3262-J3262</f>
        <v>0</v>
      </c>
      <c r="L3262" s="27">
        <v>19115700000</v>
      </c>
      <c r="M3262" s="45">
        <v>18079.81</v>
      </c>
      <c r="N3262" s="27">
        <v>43444773</v>
      </c>
      <c r="O3262" s="27">
        <v>3495191</v>
      </c>
      <c r="P3262" s="37">
        <f>IF(I3262=0,0,H3262/I3262)</f>
        <v>0.8568181818181818</v>
      </c>
    </row>
    <row r="3263">
      <c r="A3263" s="24" t="str">
        <v>2026-02</v>
      </c>
      <c r="B3263" s="24" t="str">
        <v>비교 반영</v>
      </c>
      <c r="C3263" s="24" t="str">
        <v>고양시 일산동구</v>
      </c>
      <c r="D3263" s="24" t="str">
        <v>토지</v>
      </c>
      <c r="E3263" s="26">
        <v>84</v>
      </c>
      <c r="F3263" s="26">
        <v>84</v>
      </c>
      <c r="G3263" s="26">
        <v>0</v>
      </c>
      <c r="H3263" s="26">
        <v>0</v>
      </c>
      <c r="I3263" s="26">
        <f>G3263+H3263</f>
        <v>0</v>
      </c>
      <c r="J3263" s="26">
        <f>SUM(F3263:H3263)</f>
        <v>84</v>
      </c>
      <c r="K3263" s="26">
        <f>E3263-J3263</f>
        <v>0</v>
      </c>
      <c r="L3263" s="27">
        <v>76512230000</v>
      </c>
      <c r="M3263" s="45">
        <v>46743.23</v>
      </c>
      <c r="N3263" s="27">
        <v>910859881</v>
      </c>
      <c r="O3263" s="27">
        <v>5411115</v>
      </c>
      <c r="P3263" s="37">
        <f>IF(I3263=0,0,H3263/I3263)</f>
        <v>0</v>
      </c>
    </row>
    <row r="3264">
      <c r="A3264" s="24" t="str">
        <v>2026-02</v>
      </c>
      <c r="B3264" s="24" t="str">
        <v>비교 반영</v>
      </c>
      <c r="C3264" s="24" t="str">
        <v>고양시 일산서구</v>
      </c>
      <c r="D3264" s="24" t="str">
        <v>공장창고</v>
      </c>
      <c r="E3264" s="26">
        <v>1</v>
      </c>
      <c r="F3264" s="26">
        <v>1</v>
      </c>
      <c r="G3264" s="26">
        <v>0</v>
      </c>
      <c r="H3264" s="26">
        <v>0</v>
      </c>
      <c r="I3264" s="26">
        <f>G3264+H3264</f>
        <v>0</v>
      </c>
      <c r="J3264" s="26">
        <f>SUM(F3264:H3264)</f>
        <v>1</v>
      </c>
      <c r="K3264" s="26">
        <f>E3264-J3264</f>
        <v>0</v>
      </c>
      <c r="L3264" s="27">
        <v>2900000000</v>
      </c>
      <c r="M3264" s="45">
        <v>1316.65</v>
      </c>
      <c r="N3264" s="27">
        <v>2900000000</v>
      </c>
      <c r="O3264" s="27">
        <v>7281188</v>
      </c>
      <c r="P3264" s="37">
        <f>IF(I3264=0,0,H3264/I3264)</f>
        <v>0</v>
      </c>
    </row>
    <row r="3265">
      <c r="A3265" s="24" t="str">
        <v>2026-02</v>
      </c>
      <c r="B3265" s="24" t="str">
        <v>비교 반영</v>
      </c>
      <c r="C3265" s="24" t="str">
        <v>고양시 일산서구</v>
      </c>
      <c r="D3265" s="24" t="str">
        <v>다가구 매매</v>
      </c>
      <c r="E3265" s="26">
        <v>1</v>
      </c>
      <c r="F3265" s="26">
        <v>1</v>
      </c>
      <c r="G3265" s="26">
        <v>0</v>
      </c>
      <c r="H3265" s="26">
        <v>0</v>
      </c>
      <c r="I3265" s="26">
        <f>G3265+H3265</f>
        <v>0</v>
      </c>
      <c r="J3265" s="26">
        <f>SUM(F3265:H3265)</f>
        <v>1</v>
      </c>
      <c r="K3265" s="26">
        <f>E3265-J3265</f>
        <v>0</v>
      </c>
      <c r="L3265" s="27">
        <v>526020000</v>
      </c>
      <c r="M3265" s="45">
        <v>123.2</v>
      </c>
      <c r="N3265" s="27">
        <v>526020000</v>
      </c>
      <c r="O3265" s="27">
        <v>14114521</v>
      </c>
      <c r="P3265" s="37">
        <f>IF(I3265=0,0,H3265/I3265)</f>
        <v>0</v>
      </c>
    </row>
    <row r="3266">
      <c r="A3266" s="24" t="str">
        <v>2026-02</v>
      </c>
      <c r="B3266" s="24" t="str">
        <v>비교 반영</v>
      </c>
      <c r="C3266" s="24" t="str">
        <v>고양시 일산서구</v>
      </c>
      <c r="D3266" s="24" t="str">
        <v>다가구 전월세</v>
      </c>
      <c r="E3266" s="26">
        <v>145</v>
      </c>
      <c r="F3266" s="26">
        <v>0</v>
      </c>
      <c r="G3266" s="26">
        <v>30</v>
      </c>
      <c r="H3266" s="26">
        <v>115</v>
      </c>
      <c r="I3266" s="26">
        <f>G3266+H3266</f>
        <v>145</v>
      </c>
      <c r="J3266" s="26">
        <f>SUM(F3266:H3266)</f>
        <v>145</v>
      </c>
      <c r="K3266" s="26">
        <f>E3266-J3266</f>
        <v>0</v>
      </c>
      <c r="L3266" s="27">
        <v>5368000000</v>
      </c>
      <c r="M3266" s="45">
        <v>7227.79</v>
      </c>
      <c r="N3266" s="27">
        <v>37020690</v>
      </c>
      <c r="O3266" s="27">
        <v>2455170</v>
      </c>
      <c r="P3266" s="37">
        <f>IF(I3266=0,0,H3266/I3266)</f>
        <v>0.7931034482758621</v>
      </c>
    </row>
    <row r="3267">
      <c r="A3267" s="24" t="str">
        <v>2026-02</v>
      </c>
      <c r="B3267" s="24" t="str">
        <v>비교 반영</v>
      </c>
      <c r="C3267" s="24" t="str">
        <v>고양시 일산서구</v>
      </c>
      <c r="D3267" s="24" t="str">
        <v>다세대 매매</v>
      </c>
      <c r="E3267" s="26">
        <v>14</v>
      </c>
      <c r="F3267" s="26">
        <v>14</v>
      </c>
      <c r="G3267" s="26">
        <v>0</v>
      </c>
      <c r="H3267" s="26">
        <v>0</v>
      </c>
      <c r="I3267" s="26">
        <f>G3267+H3267</f>
        <v>0</v>
      </c>
      <c r="J3267" s="26">
        <f>SUM(F3267:H3267)</f>
        <v>14</v>
      </c>
      <c r="K3267" s="26">
        <f>E3267-J3267</f>
        <v>0</v>
      </c>
      <c r="L3267" s="27">
        <v>2925000000</v>
      </c>
      <c r="M3267" s="45">
        <v>835.82</v>
      </c>
      <c r="N3267" s="27">
        <v>208928571</v>
      </c>
      <c r="O3267" s="27">
        <v>11568784</v>
      </c>
      <c r="P3267" s="37">
        <f>IF(I3267=0,0,H3267/I3267)</f>
        <v>0</v>
      </c>
    </row>
    <row r="3268">
      <c r="A3268" s="24" t="str">
        <v>2026-02</v>
      </c>
      <c r="B3268" s="24" t="str">
        <v>비교 반영</v>
      </c>
      <c r="C3268" s="24" t="str">
        <v>고양시 일산서구</v>
      </c>
      <c r="D3268" s="24" t="str">
        <v>다세대 전월세</v>
      </c>
      <c r="E3268" s="26">
        <v>26</v>
      </c>
      <c r="F3268" s="26">
        <v>0</v>
      </c>
      <c r="G3268" s="26">
        <v>14</v>
      </c>
      <c r="H3268" s="26">
        <v>12</v>
      </c>
      <c r="I3268" s="26">
        <f>G3268+H3268</f>
        <v>26</v>
      </c>
      <c r="J3268" s="26">
        <f>SUM(F3268:H3268)</f>
        <v>26</v>
      </c>
      <c r="K3268" s="26">
        <f>E3268-J3268</f>
        <v>0</v>
      </c>
      <c r="L3268" s="27">
        <v>4316000000</v>
      </c>
      <c r="M3268" s="45">
        <v>1955.08</v>
      </c>
      <c r="N3268" s="27">
        <v>166000000</v>
      </c>
      <c r="O3268" s="27">
        <v>7297792</v>
      </c>
      <c r="P3268" s="37">
        <f>IF(I3268=0,0,H3268/I3268)</f>
        <v>0.46153846153846156</v>
      </c>
    </row>
    <row r="3269">
      <c r="A3269" s="24" t="str">
        <v>2026-02</v>
      </c>
      <c r="B3269" s="24" t="str">
        <v>비교 반영</v>
      </c>
      <c r="C3269" s="24" t="str">
        <v>고양시 일산서구</v>
      </c>
      <c r="D3269" s="24" t="str">
        <v>상가</v>
      </c>
      <c r="E3269" s="26">
        <v>12</v>
      </c>
      <c r="F3269" s="26">
        <v>12</v>
      </c>
      <c r="G3269" s="26">
        <v>0</v>
      </c>
      <c r="H3269" s="26">
        <v>0</v>
      </c>
      <c r="I3269" s="26">
        <f>G3269+H3269</f>
        <v>0</v>
      </c>
      <c r="J3269" s="26">
        <f>SUM(F3269:H3269)</f>
        <v>12</v>
      </c>
      <c r="K3269" s="26">
        <f>E3269-J3269</f>
        <v>0</v>
      </c>
      <c r="L3269" s="27">
        <v>16421150000</v>
      </c>
      <c r="M3269" s="45">
        <v>2347.64</v>
      </c>
      <c r="N3269" s="27">
        <v>1368429167</v>
      </c>
      <c r="O3269" s="27">
        <v>23123133</v>
      </c>
      <c r="P3269" s="37">
        <f>IF(I3269=0,0,H3269/I3269)</f>
        <v>0</v>
      </c>
    </row>
    <row r="3270">
      <c r="A3270" s="24" t="str">
        <v>2026-02</v>
      </c>
      <c r="B3270" s="24" t="str">
        <v>비교 반영</v>
      </c>
      <c r="C3270" s="24" t="str">
        <v>고양시 일산서구</v>
      </c>
      <c r="D3270" s="24" t="str">
        <v>아파트 매매</v>
      </c>
      <c r="E3270" s="26">
        <v>193</v>
      </c>
      <c r="F3270" s="26">
        <v>193</v>
      </c>
      <c r="G3270" s="26">
        <v>0</v>
      </c>
      <c r="H3270" s="26">
        <v>0</v>
      </c>
      <c r="I3270" s="26">
        <f>G3270+H3270</f>
        <v>0</v>
      </c>
      <c r="J3270" s="26">
        <f>SUM(F3270:H3270)</f>
        <v>193</v>
      </c>
      <c r="K3270" s="26">
        <f>E3270-J3270</f>
        <v>0</v>
      </c>
      <c r="L3270" s="27">
        <v>80441500000</v>
      </c>
      <c r="M3270" s="45">
        <v>15785.894</v>
      </c>
      <c r="N3270" s="27">
        <v>416795337</v>
      </c>
      <c r="O3270" s="27">
        <v>16845565</v>
      </c>
      <c r="P3270" s="37">
        <f>IF(I3270=0,0,H3270/I3270)</f>
        <v>0</v>
      </c>
    </row>
    <row r="3271">
      <c r="A3271" s="24" t="str">
        <v>2026-02</v>
      </c>
      <c r="B3271" s="24" t="str">
        <v>비교 반영</v>
      </c>
      <c r="C3271" s="24" t="str">
        <v>고양시 일산서구</v>
      </c>
      <c r="D3271" s="24" t="str">
        <v>아파트 전월세</v>
      </c>
      <c r="E3271" s="26">
        <v>573</v>
      </c>
      <c r="F3271" s="26">
        <v>0</v>
      </c>
      <c r="G3271" s="26">
        <v>393</v>
      </c>
      <c r="H3271" s="26">
        <v>180</v>
      </c>
      <c r="I3271" s="26">
        <f>G3271+H3271</f>
        <v>573</v>
      </c>
      <c r="J3271" s="26">
        <f>SUM(F3271:H3271)</f>
        <v>573</v>
      </c>
      <c r="K3271" s="26">
        <f>E3271-J3271</f>
        <v>0</v>
      </c>
      <c r="L3271" s="27">
        <v>134933810000</v>
      </c>
      <c r="M3271" s="45">
        <v>45154.047</v>
      </c>
      <c r="N3271" s="27">
        <v>235486579</v>
      </c>
      <c r="O3271" s="27">
        <v>9878675</v>
      </c>
      <c r="P3271" s="37">
        <f>IF(I3271=0,0,H3271/I3271)</f>
        <v>0.31413612565445026</v>
      </c>
    </row>
    <row r="3272">
      <c r="A3272" s="24" t="str">
        <v>2026-02</v>
      </c>
      <c r="B3272" s="24" t="str">
        <v>비교 반영</v>
      </c>
      <c r="C3272" s="24" t="str">
        <v>고양시 일산서구</v>
      </c>
      <c r="D3272" s="24" t="str">
        <v>오피스텔 매매</v>
      </c>
      <c r="E3272" s="26">
        <v>13</v>
      </c>
      <c r="F3272" s="26">
        <v>13</v>
      </c>
      <c r="G3272" s="26">
        <v>0</v>
      </c>
      <c r="H3272" s="26">
        <v>0</v>
      </c>
      <c r="I3272" s="26">
        <f>G3272+H3272</f>
        <v>0</v>
      </c>
      <c r="J3272" s="26">
        <f>SUM(F3272:H3272)</f>
        <v>13</v>
      </c>
      <c r="K3272" s="26">
        <f>E3272-J3272</f>
        <v>0</v>
      </c>
      <c r="L3272" s="27">
        <v>6270000000</v>
      </c>
      <c r="M3272" s="45">
        <v>924.557</v>
      </c>
      <c r="N3272" s="27">
        <v>482307692</v>
      </c>
      <c r="O3272" s="27">
        <v>22418598</v>
      </c>
      <c r="P3272" s="37">
        <f>IF(I3272=0,0,H3272/I3272)</f>
        <v>0</v>
      </c>
    </row>
    <row r="3273">
      <c r="A3273" s="24" t="str">
        <v>2026-02</v>
      </c>
      <c r="B3273" s="24" t="str">
        <v>비교 반영</v>
      </c>
      <c r="C3273" s="24" t="str">
        <v>고양시 일산서구</v>
      </c>
      <c r="D3273" s="24" t="str">
        <v>오피스텔 전월세</v>
      </c>
      <c r="E3273" s="26">
        <v>131</v>
      </c>
      <c r="F3273" s="26">
        <v>0</v>
      </c>
      <c r="G3273" s="26">
        <v>42</v>
      </c>
      <c r="H3273" s="26">
        <v>89</v>
      </c>
      <c r="I3273" s="26">
        <f>G3273+H3273</f>
        <v>131</v>
      </c>
      <c r="J3273" s="26">
        <f>SUM(F3273:H3273)</f>
        <v>131</v>
      </c>
      <c r="K3273" s="26">
        <f>E3273-J3273</f>
        <v>0</v>
      </c>
      <c r="L3273" s="27">
        <v>15703980000</v>
      </c>
      <c r="M3273" s="45">
        <v>6458.5</v>
      </c>
      <c r="N3273" s="27">
        <v>119877710</v>
      </c>
      <c r="O3273" s="27">
        <v>8038086</v>
      </c>
      <c r="P3273" s="37">
        <f>IF(I3273=0,0,H3273/I3273)</f>
        <v>0.6793893129770993</v>
      </c>
    </row>
    <row r="3274">
      <c r="A3274" s="24" t="str">
        <v>2026-02</v>
      </c>
      <c r="B3274" s="24" t="str">
        <v>비교 반영</v>
      </c>
      <c r="C3274" s="24" t="str">
        <v>고양시 일산서구</v>
      </c>
      <c r="D3274" s="24" t="str">
        <v>토지</v>
      </c>
      <c r="E3274" s="26">
        <v>15</v>
      </c>
      <c r="F3274" s="26">
        <v>15</v>
      </c>
      <c r="G3274" s="26">
        <v>0</v>
      </c>
      <c r="H3274" s="26">
        <v>0</v>
      </c>
      <c r="I3274" s="26">
        <f>G3274+H3274</f>
        <v>0</v>
      </c>
      <c r="J3274" s="26">
        <f>SUM(F3274:H3274)</f>
        <v>15</v>
      </c>
      <c r="K3274" s="26">
        <f>E3274-J3274</f>
        <v>0</v>
      </c>
      <c r="L3274" s="27">
        <v>9936830000</v>
      </c>
      <c r="M3274" s="45">
        <v>16354.3</v>
      </c>
      <c r="N3274" s="27">
        <v>662455333</v>
      </c>
      <c r="O3274" s="27">
        <v>2008586</v>
      </c>
      <c r="P3274" s="37">
        <f>IF(I3274=0,0,H3274/I3274)</f>
        <v>0</v>
      </c>
    </row>
    <row r="3275">
      <c r="A3275" s="24" t="str">
        <v>2026-02</v>
      </c>
      <c r="B3275" s="24" t="str">
        <v>비교 반영</v>
      </c>
      <c r="C3275" s="24" t="str">
        <v>과천시</v>
      </c>
      <c r="D3275" s="24" t="str">
        <v>다가구 전월세</v>
      </c>
      <c r="E3275" s="26">
        <v>102</v>
      </c>
      <c r="F3275" s="26">
        <v>0</v>
      </c>
      <c r="G3275" s="26">
        <v>25</v>
      </c>
      <c r="H3275" s="26">
        <v>77</v>
      </c>
      <c r="I3275" s="26">
        <f>G3275+H3275</f>
        <v>102</v>
      </c>
      <c r="J3275" s="26">
        <f>SUM(F3275:H3275)</f>
        <v>102</v>
      </c>
      <c r="K3275" s="26">
        <f>E3275-J3275</f>
        <v>0</v>
      </c>
      <c r="L3275" s="27">
        <v>16206000000</v>
      </c>
      <c r="M3275" s="45">
        <v>5759.035</v>
      </c>
      <c r="N3275" s="27">
        <v>158882353</v>
      </c>
      <c r="O3275" s="27">
        <v>9302522</v>
      </c>
      <c r="P3275" s="37">
        <f>IF(I3275=0,0,H3275/I3275)</f>
        <v>0.7549019607843137</v>
      </c>
    </row>
    <row r="3276">
      <c r="A3276" s="24" t="str">
        <v>2026-02</v>
      </c>
      <c r="B3276" s="24" t="str">
        <v>비교 반영</v>
      </c>
      <c r="C3276" s="24" t="str">
        <v>과천시</v>
      </c>
      <c r="D3276" s="24" t="str">
        <v>다세대 매매</v>
      </c>
      <c r="E3276" s="26">
        <v>14</v>
      </c>
      <c r="F3276" s="26">
        <v>14</v>
      </c>
      <c r="G3276" s="26">
        <v>0</v>
      </c>
      <c r="H3276" s="26">
        <v>0</v>
      </c>
      <c r="I3276" s="26">
        <f>G3276+H3276</f>
        <v>0</v>
      </c>
      <c r="J3276" s="26">
        <f>SUM(F3276:H3276)</f>
        <v>14</v>
      </c>
      <c r="K3276" s="26">
        <f>E3276-J3276</f>
        <v>0</v>
      </c>
      <c r="L3276" s="27">
        <v>14572210000</v>
      </c>
      <c r="M3276" s="45">
        <v>1407.07</v>
      </c>
      <c r="N3276" s="27">
        <v>1040872143</v>
      </c>
      <c r="O3276" s="27">
        <v>34236103</v>
      </c>
      <c r="P3276" s="37">
        <f>IF(I3276=0,0,H3276/I3276)</f>
        <v>0</v>
      </c>
    </row>
    <row r="3277">
      <c r="A3277" s="24" t="str">
        <v>2026-02</v>
      </c>
      <c r="B3277" s="24" t="str">
        <v>비교 반영</v>
      </c>
      <c r="C3277" s="24" t="str">
        <v>과천시</v>
      </c>
      <c r="D3277" s="24" t="str">
        <v>다세대 전월세</v>
      </c>
      <c r="E3277" s="26">
        <v>68</v>
      </c>
      <c r="F3277" s="26">
        <v>0</v>
      </c>
      <c r="G3277" s="26">
        <v>47</v>
      </c>
      <c r="H3277" s="26">
        <v>21</v>
      </c>
      <c r="I3277" s="26">
        <f>G3277+H3277</f>
        <v>68</v>
      </c>
      <c r="J3277" s="26">
        <f>SUM(F3277:H3277)</f>
        <v>68</v>
      </c>
      <c r="K3277" s="26">
        <f>E3277-J3277</f>
        <v>0</v>
      </c>
      <c r="L3277" s="27">
        <v>26540000000</v>
      </c>
      <c r="M3277" s="45">
        <v>3855.74</v>
      </c>
      <c r="N3277" s="27">
        <v>390294118</v>
      </c>
      <c r="O3277" s="27">
        <v>22754525</v>
      </c>
      <c r="P3277" s="37">
        <f>IF(I3277=0,0,H3277/I3277)</f>
        <v>0.3088235294117647</v>
      </c>
    </row>
    <row r="3278">
      <c r="A3278" s="24" t="str">
        <v>2026-02</v>
      </c>
      <c r="B3278" s="24" t="str">
        <v>비교 반영</v>
      </c>
      <c r="C3278" s="24" t="str">
        <v>과천시</v>
      </c>
      <c r="D3278" s="24" t="str">
        <v>분양권</v>
      </c>
      <c r="E3278" s="26">
        <v>1</v>
      </c>
      <c r="F3278" s="26">
        <v>1</v>
      </c>
      <c r="G3278" s="26">
        <v>0</v>
      </c>
      <c r="H3278" s="26">
        <v>0</v>
      </c>
      <c r="I3278" s="26">
        <f>G3278+H3278</f>
        <v>0</v>
      </c>
      <c r="J3278" s="26">
        <f>SUM(F3278:H3278)</f>
        <v>1</v>
      </c>
      <c r="K3278" s="26">
        <f>E3278-J3278</f>
        <v>0</v>
      </c>
      <c r="L3278" s="27">
        <v>2225770000</v>
      </c>
      <c r="M3278" s="45">
        <v>84.999</v>
      </c>
      <c r="N3278" s="27">
        <v>2225770000</v>
      </c>
      <c r="O3278" s="27">
        <v>86564749</v>
      </c>
      <c r="P3278" s="37">
        <f>IF(I3278=0,0,H3278/I3278)</f>
        <v>0</v>
      </c>
    </row>
    <row r="3279">
      <c r="A3279" s="24" t="str">
        <v>2026-02</v>
      </c>
      <c r="B3279" s="24" t="str">
        <v>비교 반영</v>
      </c>
      <c r="C3279" s="24" t="str">
        <v>과천시</v>
      </c>
      <c r="D3279" s="24" t="str">
        <v>상가</v>
      </c>
      <c r="E3279" s="26">
        <v>4</v>
      </c>
      <c r="F3279" s="26">
        <v>4</v>
      </c>
      <c r="G3279" s="26">
        <v>0</v>
      </c>
      <c r="H3279" s="26">
        <v>0</v>
      </c>
      <c r="I3279" s="26">
        <f>G3279+H3279</f>
        <v>0</v>
      </c>
      <c r="J3279" s="26">
        <f>SUM(F3279:H3279)</f>
        <v>4</v>
      </c>
      <c r="K3279" s="26">
        <f>E3279-J3279</f>
        <v>0</v>
      </c>
      <c r="L3279" s="27">
        <v>2241000000</v>
      </c>
      <c r="M3279" s="45">
        <v>146.47</v>
      </c>
      <c r="N3279" s="27">
        <v>560250000</v>
      </c>
      <c r="O3279" s="27">
        <v>50578714</v>
      </c>
      <c r="P3279" s="37">
        <f>IF(I3279=0,0,H3279/I3279)</f>
        <v>0</v>
      </c>
    </row>
    <row r="3280">
      <c r="A3280" s="24" t="str">
        <v>2026-02</v>
      </c>
      <c r="B3280" s="24" t="str">
        <v>비교 반영</v>
      </c>
      <c r="C3280" s="24" t="str">
        <v>과천시</v>
      </c>
      <c r="D3280" s="24" t="str">
        <v>아파트 매매</v>
      </c>
      <c r="E3280" s="26">
        <v>14</v>
      </c>
      <c r="F3280" s="26">
        <v>14</v>
      </c>
      <c r="G3280" s="26">
        <v>0</v>
      </c>
      <c r="H3280" s="26">
        <v>0</v>
      </c>
      <c r="I3280" s="26">
        <f>G3280+H3280</f>
        <v>0</v>
      </c>
      <c r="J3280" s="26">
        <f>SUM(F3280:H3280)</f>
        <v>14</v>
      </c>
      <c r="K3280" s="26">
        <f>E3280-J3280</f>
        <v>0</v>
      </c>
      <c r="L3280" s="27">
        <v>30387000000</v>
      </c>
      <c r="M3280" s="45">
        <v>1006.334</v>
      </c>
      <c r="N3280" s="27">
        <v>2170500000</v>
      </c>
      <c r="O3280" s="27">
        <v>99820615</v>
      </c>
      <c r="P3280" s="37">
        <f>IF(I3280=0,0,H3280/I3280)</f>
        <v>0</v>
      </c>
    </row>
    <row r="3281">
      <c r="A3281" s="24" t="str">
        <v>2026-02</v>
      </c>
      <c r="B3281" s="24" t="str">
        <v>비교 반영</v>
      </c>
      <c r="C3281" s="24" t="str">
        <v>과천시</v>
      </c>
      <c r="D3281" s="24" t="str">
        <v>아파트 전월세</v>
      </c>
      <c r="E3281" s="26">
        <v>152</v>
      </c>
      <c r="F3281" s="26">
        <v>0</v>
      </c>
      <c r="G3281" s="26">
        <v>105</v>
      </c>
      <c r="H3281" s="26">
        <v>47</v>
      </c>
      <c r="I3281" s="26">
        <f>G3281+H3281</f>
        <v>152</v>
      </c>
      <c r="J3281" s="26">
        <f>SUM(F3281:H3281)</f>
        <v>152</v>
      </c>
      <c r="K3281" s="26">
        <f>E3281-J3281</f>
        <v>0</v>
      </c>
      <c r="L3281" s="27">
        <v>124479580000</v>
      </c>
      <c r="M3281" s="45">
        <v>12262.987</v>
      </c>
      <c r="N3281" s="27">
        <v>818944605</v>
      </c>
      <c r="O3281" s="27">
        <v>33556483</v>
      </c>
      <c r="P3281" s="37">
        <f>IF(I3281=0,0,H3281/I3281)</f>
        <v>0.3092105263157895</v>
      </c>
    </row>
    <row r="3282">
      <c r="A3282" s="24" t="str">
        <v>2026-02</v>
      </c>
      <c r="B3282" s="24" t="str">
        <v>비교 반영</v>
      </c>
      <c r="C3282" s="24" t="str">
        <v>과천시</v>
      </c>
      <c r="D3282" s="24" t="str">
        <v>오피스텔 매매</v>
      </c>
      <c r="E3282" s="26">
        <v>8</v>
      </c>
      <c r="F3282" s="26">
        <v>8</v>
      </c>
      <c r="G3282" s="26">
        <v>0</v>
      </c>
      <c r="H3282" s="26">
        <v>0</v>
      </c>
      <c r="I3282" s="26">
        <f>G3282+H3282</f>
        <v>0</v>
      </c>
      <c r="J3282" s="26">
        <f>SUM(F3282:H3282)</f>
        <v>8</v>
      </c>
      <c r="K3282" s="26">
        <f>E3282-J3282</f>
        <v>0</v>
      </c>
      <c r="L3282" s="27">
        <v>4961000000</v>
      </c>
      <c r="M3282" s="45">
        <v>452.122</v>
      </c>
      <c r="N3282" s="27">
        <v>620125000</v>
      </c>
      <c r="O3282" s="27">
        <v>36273394</v>
      </c>
      <c r="P3282" s="37">
        <f>IF(I3282=0,0,H3282/I3282)</f>
        <v>0</v>
      </c>
    </row>
    <row r="3283">
      <c r="A3283" s="24" t="str">
        <v>2026-02</v>
      </c>
      <c r="B3283" s="24" t="str">
        <v>비교 반영</v>
      </c>
      <c r="C3283" s="24" t="str">
        <v>과천시</v>
      </c>
      <c r="D3283" s="24" t="str">
        <v>오피스텔 전월세</v>
      </c>
      <c r="E3283" s="26">
        <v>38</v>
      </c>
      <c r="F3283" s="26">
        <v>0</v>
      </c>
      <c r="G3283" s="26">
        <v>16</v>
      </c>
      <c r="H3283" s="26">
        <v>22</v>
      </c>
      <c r="I3283" s="26">
        <f>G3283+H3283</f>
        <v>38</v>
      </c>
      <c r="J3283" s="26">
        <f>SUM(F3283:H3283)</f>
        <v>38</v>
      </c>
      <c r="K3283" s="26">
        <f>E3283-J3283</f>
        <v>0</v>
      </c>
      <c r="L3283" s="27">
        <v>12558000000</v>
      </c>
      <c r="M3283" s="45">
        <v>2049.02</v>
      </c>
      <c r="N3283" s="27">
        <v>330473684</v>
      </c>
      <c r="O3283" s="27">
        <v>20260441</v>
      </c>
      <c r="P3283" s="37">
        <f>IF(I3283=0,0,H3283/I3283)</f>
        <v>0.5789473684210527</v>
      </c>
    </row>
    <row r="3284">
      <c r="A3284" s="24" t="str">
        <v>2026-02</v>
      </c>
      <c r="B3284" s="24" t="str">
        <v>비교 반영</v>
      </c>
      <c r="C3284" s="24" t="str">
        <v>과천시</v>
      </c>
      <c r="D3284" s="24" t="str">
        <v>토지</v>
      </c>
      <c r="E3284" s="26">
        <v>4</v>
      </c>
      <c r="F3284" s="26">
        <v>4</v>
      </c>
      <c r="G3284" s="26">
        <v>0</v>
      </c>
      <c r="H3284" s="26">
        <v>0</v>
      </c>
      <c r="I3284" s="26">
        <f>G3284+H3284</f>
        <v>0</v>
      </c>
      <c r="J3284" s="26">
        <f>SUM(F3284:H3284)</f>
        <v>4</v>
      </c>
      <c r="K3284" s="26">
        <f>E3284-J3284</f>
        <v>0</v>
      </c>
      <c r="L3284" s="27">
        <v>814500000</v>
      </c>
      <c r="M3284" s="45">
        <v>630</v>
      </c>
      <c r="N3284" s="27">
        <v>203625000</v>
      </c>
      <c r="O3284" s="27">
        <v>4273908</v>
      </c>
      <c r="P3284" s="37">
        <f>IF(I3284=0,0,H3284/I3284)</f>
        <v>0</v>
      </c>
    </row>
    <row r="3285">
      <c r="A3285" s="24" t="str">
        <v>2026-02</v>
      </c>
      <c r="B3285" s="24" t="str">
        <v>비교 반영</v>
      </c>
      <c r="C3285" s="24" t="str">
        <v>광명시</v>
      </c>
      <c r="D3285" s="24" t="str">
        <v>공장창고</v>
      </c>
      <c r="E3285" s="26">
        <v>3</v>
      </c>
      <c r="F3285" s="26">
        <v>3</v>
      </c>
      <c r="G3285" s="26">
        <v>0</v>
      </c>
      <c r="H3285" s="26">
        <v>0</v>
      </c>
      <c r="I3285" s="26">
        <f>G3285+H3285</f>
        <v>0</v>
      </c>
      <c r="J3285" s="26">
        <f>SUM(F3285:H3285)</f>
        <v>3</v>
      </c>
      <c r="K3285" s="26">
        <f>E3285-J3285</f>
        <v>0</v>
      </c>
      <c r="L3285" s="27">
        <v>1080000000</v>
      </c>
      <c r="M3285" s="45">
        <v>252.99</v>
      </c>
      <c r="N3285" s="27">
        <v>360000000</v>
      </c>
      <c r="O3285" s="27">
        <v>14112209</v>
      </c>
      <c r="P3285" s="37">
        <f>IF(I3285=0,0,H3285/I3285)</f>
        <v>0</v>
      </c>
    </row>
    <row r="3286">
      <c r="A3286" s="24" t="str">
        <v>2026-02</v>
      </c>
      <c r="B3286" s="24" t="str">
        <v>비교 반영</v>
      </c>
      <c r="C3286" s="24" t="str">
        <v>광명시</v>
      </c>
      <c r="D3286" s="24" t="str">
        <v>다가구 매매</v>
      </c>
      <c r="E3286" s="26">
        <v>2</v>
      </c>
      <c r="F3286" s="26">
        <v>2</v>
      </c>
      <c r="G3286" s="26">
        <v>0</v>
      </c>
      <c r="H3286" s="26">
        <v>0</v>
      </c>
      <c r="I3286" s="26">
        <f>G3286+H3286</f>
        <v>0</v>
      </c>
      <c r="J3286" s="26">
        <f>SUM(F3286:H3286)</f>
        <v>2</v>
      </c>
      <c r="K3286" s="26">
        <f>E3286-J3286</f>
        <v>0</v>
      </c>
      <c r="L3286" s="27">
        <v>2023000000</v>
      </c>
      <c r="M3286" s="45">
        <v>364.4</v>
      </c>
      <c r="N3286" s="27">
        <v>1011500000</v>
      </c>
      <c r="O3286" s="27">
        <v>18352368</v>
      </c>
      <c r="P3286" s="37">
        <f>IF(I3286=0,0,H3286/I3286)</f>
        <v>0</v>
      </c>
    </row>
    <row r="3287">
      <c r="A3287" s="24" t="str">
        <v>2026-02</v>
      </c>
      <c r="B3287" s="24" t="str">
        <v>비교 반영</v>
      </c>
      <c r="C3287" s="24" t="str">
        <v>광명시</v>
      </c>
      <c r="D3287" s="24" t="str">
        <v>다가구 전월세</v>
      </c>
      <c r="E3287" s="26">
        <v>104</v>
      </c>
      <c r="F3287" s="26">
        <v>0</v>
      </c>
      <c r="G3287" s="26">
        <v>22</v>
      </c>
      <c r="H3287" s="26">
        <v>82</v>
      </c>
      <c r="I3287" s="26">
        <f>G3287+H3287</f>
        <v>104</v>
      </c>
      <c r="J3287" s="26">
        <f>SUM(F3287:H3287)</f>
        <v>104</v>
      </c>
      <c r="K3287" s="26">
        <f>E3287-J3287</f>
        <v>0</v>
      </c>
      <c r="L3287" s="27">
        <v>5942000000</v>
      </c>
      <c r="M3287" s="45">
        <v>4840.99</v>
      </c>
      <c r="N3287" s="27">
        <v>57134615</v>
      </c>
      <c r="O3287" s="27">
        <v>4057636</v>
      </c>
      <c r="P3287" s="37">
        <f>IF(I3287=0,0,H3287/I3287)</f>
        <v>0.7884615384615384</v>
      </c>
    </row>
    <row r="3288">
      <c r="A3288" s="24" t="str">
        <v>2026-02</v>
      </c>
      <c r="B3288" s="24" t="str">
        <v>비교 반영</v>
      </c>
      <c r="C3288" s="24" t="str">
        <v>광명시</v>
      </c>
      <c r="D3288" s="24" t="str">
        <v>다세대 매매</v>
      </c>
      <c r="E3288" s="26">
        <v>40</v>
      </c>
      <c r="F3288" s="26">
        <v>40</v>
      </c>
      <c r="G3288" s="26">
        <v>0</v>
      </c>
      <c r="H3288" s="26">
        <v>0</v>
      </c>
      <c r="I3288" s="26">
        <f>G3288+H3288</f>
        <v>0</v>
      </c>
      <c r="J3288" s="26">
        <f>SUM(F3288:H3288)</f>
        <v>40</v>
      </c>
      <c r="K3288" s="26">
        <f>E3288-J3288</f>
        <v>0</v>
      </c>
      <c r="L3288" s="27">
        <v>15600500000</v>
      </c>
      <c r="M3288" s="45">
        <v>1928.075</v>
      </c>
      <c r="N3288" s="27">
        <v>390012500</v>
      </c>
      <c r="O3288" s="27">
        <v>26747870</v>
      </c>
      <c r="P3288" s="37">
        <f>IF(I3288=0,0,H3288/I3288)</f>
        <v>0</v>
      </c>
    </row>
    <row r="3289">
      <c r="A3289" s="24" t="str">
        <v>2026-02</v>
      </c>
      <c r="B3289" s="24" t="str">
        <v>비교 반영</v>
      </c>
      <c r="C3289" s="24" t="str">
        <v>광명시</v>
      </c>
      <c r="D3289" s="24" t="str">
        <v>다세대 전월세</v>
      </c>
      <c r="E3289" s="26">
        <v>92</v>
      </c>
      <c r="F3289" s="26">
        <v>0</v>
      </c>
      <c r="G3289" s="26">
        <v>53</v>
      </c>
      <c r="H3289" s="26">
        <v>39</v>
      </c>
      <c r="I3289" s="26">
        <f>G3289+H3289</f>
        <v>92</v>
      </c>
      <c r="J3289" s="26">
        <f>SUM(F3289:H3289)</f>
        <v>92</v>
      </c>
      <c r="K3289" s="26">
        <f>E3289-J3289</f>
        <v>0</v>
      </c>
      <c r="L3289" s="27">
        <v>11950400000</v>
      </c>
      <c r="M3289" s="45">
        <v>4635.46</v>
      </c>
      <c r="N3289" s="27">
        <v>129895652</v>
      </c>
      <c r="O3289" s="27">
        <v>8522445</v>
      </c>
      <c r="P3289" s="37">
        <f>IF(I3289=0,0,H3289/I3289)</f>
        <v>0.42391304347826086</v>
      </c>
    </row>
    <row r="3290">
      <c r="A3290" s="24" t="str">
        <v>2026-02</v>
      </c>
      <c r="B3290" s="24" t="str">
        <v>비교 반영</v>
      </c>
      <c r="C3290" s="24" t="str">
        <v>광명시</v>
      </c>
      <c r="D3290" s="24" t="str">
        <v>분양권</v>
      </c>
      <c r="E3290" s="26">
        <v>33</v>
      </c>
      <c r="F3290" s="26">
        <v>33</v>
      </c>
      <c r="G3290" s="26">
        <v>0</v>
      </c>
      <c r="H3290" s="26">
        <v>0</v>
      </c>
      <c r="I3290" s="26">
        <f>G3290+H3290</f>
        <v>0</v>
      </c>
      <c r="J3290" s="26">
        <f>SUM(F3290:H3290)</f>
        <v>33</v>
      </c>
      <c r="K3290" s="26">
        <f>E3290-J3290</f>
        <v>0</v>
      </c>
      <c r="L3290" s="27">
        <v>36042700000</v>
      </c>
      <c r="M3290" s="45">
        <v>2091.557</v>
      </c>
      <c r="N3290" s="27">
        <v>1092203030</v>
      </c>
      <c r="O3290" s="27">
        <v>56966851</v>
      </c>
      <c r="P3290" s="37">
        <f>IF(I3290=0,0,H3290/I3290)</f>
        <v>0</v>
      </c>
    </row>
    <row r="3291">
      <c r="A3291" s="24" t="str">
        <v>2026-02</v>
      </c>
      <c r="B3291" s="24" t="str">
        <v>비교 반영</v>
      </c>
      <c r="C3291" s="24" t="str">
        <v>광명시</v>
      </c>
      <c r="D3291" s="24" t="str">
        <v>상가</v>
      </c>
      <c r="E3291" s="26">
        <v>55</v>
      </c>
      <c r="F3291" s="26">
        <v>55</v>
      </c>
      <c r="G3291" s="26">
        <v>0</v>
      </c>
      <c r="H3291" s="26">
        <v>0</v>
      </c>
      <c r="I3291" s="26">
        <f>G3291+H3291</f>
        <v>0</v>
      </c>
      <c r="J3291" s="26">
        <f>SUM(F3291:H3291)</f>
        <v>55</v>
      </c>
      <c r="K3291" s="26">
        <f>E3291-J3291</f>
        <v>0</v>
      </c>
      <c r="L3291" s="27">
        <v>93974230000</v>
      </c>
      <c r="M3291" s="45">
        <v>18014.92</v>
      </c>
      <c r="N3291" s="27">
        <v>1708622364</v>
      </c>
      <c r="O3291" s="27">
        <v>17244517</v>
      </c>
      <c r="P3291" s="37">
        <f>IF(I3291=0,0,H3291/I3291)</f>
        <v>0</v>
      </c>
    </row>
    <row r="3292">
      <c r="A3292" s="24" t="str">
        <v>2026-02</v>
      </c>
      <c r="B3292" s="24" t="str">
        <v>비교 반영</v>
      </c>
      <c r="C3292" s="24" t="str">
        <v>광명시</v>
      </c>
      <c r="D3292" s="24" t="str">
        <v>아파트 매매</v>
      </c>
      <c r="E3292" s="26">
        <v>296</v>
      </c>
      <c r="F3292" s="26">
        <v>296</v>
      </c>
      <c r="G3292" s="26">
        <v>0</v>
      </c>
      <c r="H3292" s="26">
        <v>0</v>
      </c>
      <c r="I3292" s="26">
        <f>G3292+H3292</f>
        <v>0</v>
      </c>
      <c r="J3292" s="26">
        <f>SUM(F3292:H3292)</f>
        <v>296</v>
      </c>
      <c r="K3292" s="26">
        <f>E3292-J3292</f>
        <v>0</v>
      </c>
      <c r="L3292" s="27">
        <v>263980000000</v>
      </c>
      <c r="M3292" s="45">
        <v>21741.636</v>
      </c>
      <c r="N3292" s="27">
        <v>891824324</v>
      </c>
      <c r="O3292" s="27">
        <v>40137785</v>
      </c>
      <c r="P3292" s="37">
        <f>IF(I3292=0,0,H3292/I3292)</f>
        <v>0</v>
      </c>
    </row>
    <row r="3293">
      <c r="A3293" s="24" t="str">
        <v>2026-02</v>
      </c>
      <c r="B3293" s="24" t="str">
        <v>비교 반영</v>
      </c>
      <c r="C3293" s="24" t="str">
        <v>광명시</v>
      </c>
      <c r="D3293" s="24" t="str">
        <v>아파트 전월세</v>
      </c>
      <c r="E3293" s="26">
        <v>632</v>
      </c>
      <c r="F3293" s="26">
        <v>0</v>
      </c>
      <c r="G3293" s="26">
        <v>426</v>
      </c>
      <c r="H3293" s="26">
        <v>206</v>
      </c>
      <c r="I3293" s="26">
        <f>G3293+H3293</f>
        <v>632</v>
      </c>
      <c r="J3293" s="26">
        <f>SUM(F3293:H3293)</f>
        <v>632</v>
      </c>
      <c r="K3293" s="26">
        <f>E3293-J3293</f>
        <v>0</v>
      </c>
      <c r="L3293" s="27">
        <v>196169010000</v>
      </c>
      <c r="M3293" s="45">
        <v>41629.012</v>
      </c>
      <c r="N3293" s="27">
        <v>310394003</v>
      </c>
      <c r="O3293" s="27">
        <v>15577900</v>
      </c>
      <c r="P3293" s="37">
        <f>IF(I3293=0,0,H3293/I3293)</f>
        <v>0.3259493670886076</v>
      </c>
    </row>
    <row r="3294">
      <c r="A3294" s="24" t="str">
        <v>2026-02</v>
      </c>
      <c r="B3294" s="24" t="str">
        <v>비교 반영</v>
      </c>
      <c r="C3294" s="24" t="str">
        <v>광명시</v>
      </c>
      <c r="D3294" s="24" t="str">
        <v>오피스텔 매매</v>
      </c>
      <c r="E3294" s="26">
        <v>21</v>
      </c>
      <c r="F3294" s="26">
        <v>21</v>
      </c>
      <c r="G3294" s="26">
        <v>0</v>
      </c>
      <c r="H3294" s="26">
        <v>0</v>
      </c>
      <c r="I3294" s="26">
        <f>G3294+H3294</f>
        <v>0</v>
      </c>
      <c r="J3294" s="26">
        <f>SUM(F3294:H3294)</f>
        <v>21</v>
      </c>
      <c r="K3294" s="26">
        <f>E3294-J3294</f>
        <v>0</v>
      </c>
      <c r="L3294" s="27">
        <v>4785980000</v>
      </c>
      <c r="M3294" s="45">
        <v>746.912</v>
      </c>
      <c r="N3294" s="27">
        <v>227903810</v>
      </c>
      <c r="O3294" s="27">
        <v>21182443</v>
      </c>
      <c r="P3294" s="37">
        <f>IF(I3294=0,0,H3294/I3294)</f>
        <v>0</v>
      </c>
    </row>
    <row r="3295">
      <c r="A3295" s="24" t="str">
        <v>2026-02</v>
      </c>
      <c r="B3295" s="24" t="str">
        <v>비교 반영</v>
      </c>
      <c r="C3295" s="24" t="str">
        <v>광명시</v>
      </c>
      <c r="D3295" s="24" t="str">
        <v>오피스텔 전월세</v>
      </c>
      <c r="E3295" s="26">
        <v>170</v>
      </c>
      <c r="F3295" s="26">
        <v>0</v>
      </c>
      <c r="G3295" s="26">
        <v>37</v>
      </c>
      <c r="H3295" s="26">
        <v>133</v>
      </c>
      <c r="I3295" s="26">
        <f>G3295+H3295</f>
        <v>170</v>
      </c>
      <c r="J3295" s="26">
        <f>SUM(F3295:H3295)</f>
        <v>170</v>
      </c>
      <c r="K3295" s="26">
        <f>E3295-J3295</f>
        <v>0</v>
      </c>
      <c r="L3295" s="27">
        <v>11561610000</v>
      </c>
      <c r="M3295" s="45">
        <v>5191.11</v>
      </c>
      <c r="N3295" s="27">
        <v>68009471</v>
      </c>
      <c r="O3295" s="27">
        <v>7362625</v>
      </c>
      <c r="P3295" s="37">
        <f>IF(I3295=0,0,H3295/I3295)</f>
        <v>0.7823529411764706</v>
      </c>
    </row>
    <row r="3296">
      <c r="A3296" s="24" t="str">
        <v>2026-02</v>
      </c>
      <c r="B3296" s="24" t="str">
        <v>비교 반영</v>
      </c>
      <c r="C3296" s="24" t="str">
        <v>광명시</v>
      </c>
      <c r="D3296" s="24" t="str">
        <v>토지</v>
      </c>
      <c r="E3296" s="26">
        <v>27</v>
      </c>
      <c r="F3296" s="26">
        <v>27</v>
      </c>
      <c r="G3296" s="26">
        <v>0</v>
      </c>
      <c r="H3296" s="26">
        <v>0</v>
      </c>
      <c r="I3296" s="26">
        <f>G3296+H3296</f>
        <v>0</v>
      </c>
      <c r="J3296" s="26">
        <f>SUM(F3296:H3296)</f>
        <v>27</v>
      </c>
      <c r="K3296" s="26">
        <f>E3296-J3296</f>
        <v>0</v>
      </c>
      <c r="L3296" s="27">
        <v>2830660000</v>
      </c>
      <c r="M3296" s="45">
        <v>5811.92</v>
      </c>
      <c r="N3296" s="27">
        <v>104839259</v>
      </c>
      <c r="O3296" s="27">
        <v>1610062</v>
      </c>
      <c r="P3296" s="37">
        <f>IF(I3296=0,0,H3296/I3296)</f>
        <v>0</v>
      </c>
    </row>
    <row r="3297">
      <c r="A3297" s="24" t="str">
        <v>2026-02</v>
      </c>
      <c r="B3297" s="24" t="str">
        <v>비교 반영</v>
      </c>
      <c r="C3297" s="24" t="str">
        <v>광주시</v>
      </c>
      <c r="D3297" s="24" t="str">
        <v>공장창고</v>
      </c>
      <c r="E3297" s="26">
        <v>5</v>
      </c>
      <c r="F3297" s="26">
        <v>5</v>
      </c>
      <c r="G3297" s="26">
        <v>0</v>
      </c>
      <c r="H3297" s="26">
        <v>0</v>
      </c>
      <c r="I3297" s="26">
        <f>G3297+H3297</f>
        <v>0</v>
      </c>
      <c r="J3297" s="26">
        <f>SUM(F3297:H3297)</f>
        <v>5</v>
      </c>
      <c r="K3297" s="26">
        <f>E3297-J3297</f>
        <v>0</v>
      </c>
      <c r="L3297" s="27">
        <v>10401960000</v>
      </c>
      <c r="M3297" s="45">
        <v>3521.6</v>
      </c>
      <c r="N3297" s="27">
        <v>2080392000</v>
      </c>
      <c r="O3297" s="27">
        <v>9764494</v>
      </c>
      <c r="P3297" s="37">
        <f>IF(I3297=0,0,H3297/I3297)</f>
        <v>0</v>
      </c>
    </row>
    <row r="3298">
      <c r="A3298" s="24" t="str">
        <v>2026-02</v>
      </c>
      <c r="B3298" s="24" t="str">
        <v>비교 반영</v>
      </c>
      <c r="C3298" s="24" t="str">
        <v>광주시</v>
      </c>
      <c r="D3298" s="24" t="str">
        <v>다가구 매매</v>
      </c>
      <c r="E3298" s="26">
        <v>20</v>
      </c>
      <c r="F3298" s="26">
        <v>20</v>
      </c>
      <c r="G3298" s="26">
        <v>0</v>
      </c>
      <c r="H3298" s="26">
        <v>0</v>
      </c>
      <c r="I3298" s="26">
        <f>G3298+H3298</f>
        <v>0</v>
      </c>
      <c r="J3298" s="26">
        <f>SUM(F3298:H3298)</f>
        <v>20</v>
      </c>
      <c r="K3298" s="26">
        <f>E3298-J3298</f>
        <v>0</v>
      </c>
      <c r="L3298" s="27">
        <v>9522900000</v>
      </c>
      <c r="M3298" s="45">
        <v>3776.43</v>
      </c>
      <c r="N3298" s="27">
        <v>476145000</v>
      </c>
      <c r="O3298" s="27">
        <v>8336090</v>
      </c>
      <c r="P3298" s="37">
        <f>IF(I3298=0,0,H3298/I3298)</f>
        <v>0</v>
      </c>
    </row>
    <row r="3299">
      <c r="A3299" s="24" t="str">
        <v>2026-02</v>
      </c>
      <c r="B3299" s="24" t="str">
        <v>비교 반영</v>
      </c>
      <c r="C3299" s="24" t="str">
        <v>광주시</v>
      </c>
      <c r="D3299" s="24" t="str">
        <v>다가구 전월세</v>
      </c>
      <c r="E3299" s="26">
        <v>443</v>
      </c>
      <c r="F3299" s="26">
        <v>0</v>
      </c>
      <c r="G3299" s="26">
        <v>87</v>
      </c>
      <c r="H3299" s="26">
        <v>356</v>
      </c>
      <c r="I3299" s="26">
        <f>G3299+H3299</f>
        <v>443</v>
      </c>
      <c r="J3299" s="26">
        <f>SUM(F3299:H3299)</f>
        <v>443</v>
      </c>
      <c r="K3299" s="26">
        <f>E3299-J3299</f>
        <v>0</v>
      </c>
      <c r="L3299" s="27">
        <v>14179780000</v>
      </c>
      <c r="M3299" s="45">
        <v>17737.429</v>
      </c>
      <c r="N3299" s="27">
        <v>32008533</v>
      </c>
      <c r="O3299" s="27">
        <v>2642734</v>
      </c>
      <c r="P3299" s="37">
        <f>IF(I3299=0,0,H3299/I3299)</f>
        <v>0.8036117381489842</v>
      </c>
    </row>
    <row r="3300">
      <c r="A3300" s="24" t="str">
        <v>2026-02</v>
      </c>
      <c r="B3300" s="24" t="str">
        <v>비교 반영</v>
      </c>
      <c r="C3300" s="24" t="str">
        <v>광주시</v>
      </c>
      <c r="D3300" s="24" t="str">
        <v>다세대 매매</v>
      </c>
      <c r="E3300" s="26">
        <v>158</v>
      </c>
      <c r="F3300" s="26">
        <v>158</v>
      </c>
      <c r="G3300" s="26">
        <v>0</v>
      </c>
      <c r="H3300" s="26">
        <v>0</v>
      </c>
      <c r="I3300" s="26">
        <f>G3300+H3300</f>
        <v>0</v>
      </c>
      <c r="J3300" s="26">
        <f>SUM(F3300:H3300)</f>
        <v>158</v>
      </c>
      <c r="K3300" s="26">
        <f>E3300-J3300</f>
        <v>0</v>
      </c>
      <c r="L3300" s="27">
        <v>34652150000</v>
      </c>
      <c r="M3300" s="45">
        <v>9900.481</v>
      </c>
      <c r="N3300" s="27">
        <v>219317405</v>
      </c>
      <c r="O3300" s="27">
        <v>11570403</v>
      </c>
      <c r="P3300" s="37">
        <f>IF(I3300=0,0,H3300/I3300)</f>
        <v>0</v>
      </c>
    </row>
    <row r="3301">
      <c r="A3301" s="24" t="str">
        <v>2026-02</v>
      </c>
      <c r="B3301" s="24" t="str">
        <v>비교 반영</v>
      </c>
      <c r="C3301" s="24" t="str">
        <v>광주시</v>
      </c>
      <c r="D3301" s="24" t="str">
        <v>다세대 전월세</v>
      </c>
      <c r="E3301" s="26">
        <v>248</v>
      </c>
      <c r="F3301" s="26">
        <v>0</v>
      </c>
      <c r="G3301" s="26">
        <v>79</v>
      </c>
      <c r="H3301" s="26">
        <v>169</v>
      </c>
      <c r="I3301" s="26">
        <f>G3301+H3301</f>
        <v>248</v>
      </c>
      <c r="J3301" s="26">
        <f>SUM(F3301:H3301)</f>
        <v>248</v>
      </c>
      <c r="K3301" s="26">
        <f>E3301-J3301</f>
        <v>0</v>
      </c>
      <c r="L3301" s="27">
        <v>21514100000</v>
      </c>
      <c r="M3301" s="45">
        <v>14631.919</v>
      </c>
      <c r="N3301" s="27">
        <v>86750403</v>
      </c>
      <c r="O3301" s="27">
        <v>4860674</v>
      </c>
      <c r="P3301" s="37">
        <f>IF(I3301=0,0,H3301/I3301)</f>
        <v>0.6814516129032258</v>
      </c>
    </row>
    <row r="3302">
      <c r="A3302" s="24" t="str">
        <v>2026-02</v>
      </c>
      <c r="B3302" s="24" t="str">
        <v>비교 반영</v>
      </c>
      <c r="C3302" s="24" t="str">
        <v>광주시</v>
      </c>
      <c r="D3302" s="24" t="str">
        <v>분양권</v>
      </c>
      <c r="E3302" s="26">
        <v>33</v>
      </c>
      <c r="F3302" s="26">
        <v>33</v>
      </c>
      <c r="G3302" s="26">
        <v>0</v>
      </c>
      <c r="H3302" s="26">
        <v>0</v>
      </c>
      <c r="I3302" s="26">
        <f>G3302+H3302</f>
        <v>0</v>
      </c>
      <c r="J3302" s="26">
        <f>SUM(F3302:H3302)</f>
        <v>33</v>
      </c>
      <c r="K3302" s="26">
        <f>E3302-J3302</f>
        <v>0</v>
      </c>
      <c r="L3302" s="27">
        <v>22292980000</v>
      </c>
      <c r="M3302" s="45">
        <v>3026.074</v>
      </c>
      <c r="N3302" s="27">
        <v>675544848</v>
      </c>
      <c r="O3302" s="27">
        <v>24353601</v>
      </c>
      <c r="P3302" s="37">
        <f>IF(I3302=0,0,H3302/I3302)</f>
        <v>0</v>
      </c>
    </row>
    <row r="3303">
      <c r="A3303" s="24" t="str">
        <v>2026-02</v>
      </c>
      <c r="B3303" s="24" t="str">
        <v>비교 반영</v>
      </c>
      <c r="C3303" s="24" t="str">
        <v>광주시</v>
      </c>
      <c r="D3303" s="24" t="str">
        <v>상가</v>
      </c>
      <c r="E3303" s="26">
        <v>15</v>
      </c>
      <c r="F3303" s="26">
        <v>15</v>
      </c>
      <c r="G3303" s="26">
        <v>0</v>
      </c>
      <c r="H3303" s="26">
        <v>0</v>
      </c>
      <c r="I3303" s="26">
        <f>G3303+H3303</f>
        <v>0</v>
      </c>
      <c r="J3303" s="26">
        <f>SUM(F3303:H3303)</f>
        <v>15</v>
      </c>
      <c r="K3303" s="26">
        <f>E3303-J3303</f>
        <v>0</v>
      </c>
      <c r="L3303" s="27">
        <v>6696720000</v>
      </c>
      <c r="M3303" s="45">
        <v>1333.24</v>
      </c>
      <c r="N3303" s="27">
        <v>446448000</v>
      </c>
      <c r="O3303" s="27">
        <v>16604600</v>
      </c>
      <c r="P3303" s="37">
        <f>IF(I3303=0,0,H3303/I3303)</f>
        <v>0</v>
      </c>
    </row>
    <row r="3304">
      <c r="A3304" s="24" t="str">
        <v>2026-02</v>
      </c>
      <c r="B3304" s="24" t="str">
        <v>비교 반영</v>
      </c>
      <c r="C3304" s="24" t="str">
        <v>광주시</v>
      </c>
      <c r="D3304" s="24" t="str">
        <v>아파트 매매</v>
      </c>
      <c r="E3304" s="26">
        <v>224</v>
      </c>
      <c r="F3304" s="26">
        <v>224</v>
      </c>
      <c r="G3304" s="26">
        <v>0</v>
      </c>
      <c r="H3304" s="26">
        <v>0</v>
      </c>
      <c r="I3304" s="26">
        <f>G3304+H3304</f>
        <v>0</v>
      </c>
      <c r="J3304" s="26">
        <f>SUM(F3304:H3304)</f>
        <v>224</v>
      </c>
      <c r="K3304" s="26">
        <f>E3304-J3304</f>
        <v>0</v>
      </c>
      <c r="L3304" s="27">
        <v>97470700000</v>
      </c>
      <c r="M3304" s="45">
        <v>17642.223</v>
      </c>
      <c r="N3304" s="27">
        <v>435137054</v>
      </c>
      <c r="O3304" s="27">
        <v>18263978</v>
      </c>
      <c r="P3304" s="37">
        <f>IF(I3304=0,0,H3304/I3304)</f>
        <v>0</v>
      </c>
    </row>
    <row r="3305">
      <c r="A3305" s="24" t="str">
        <v>2026-02</v>
      </c>
      <c r="B3305" s="24" t="str">
        <v>비교 반영</v>
      </c>
      <c r="C3305" s="24" t="str">
        <v>광주시</v>
      </c>
      <c r="D3305" s="24" t="str">
        <v>아파트 전월세</v>
      </c>
      <c r="E3305" s="26">
        <v>298</v>
      </c>
      <c r="F3305" s="26">
        <v>0</v>
      </c>
      <c r="G3305" s="26">
        <v>180</v>
      </c>
      <c r="H3305" s="26">
        <v>118</v>
      </c>
      <c r="I3305" s="26">
        <f>G3305+H3305</f>
        <v>298</v>
      </c>
      <c r="J3305" s="26">
        <f>SUM(F3305:H3305)</f>
        <v>298</v>
      </c>
      <c r="K3305" s="26">
        <f>E3305-J3305</f>
        <v>0</v>
      </c>
      <c r="L3305" s="27">
        <v>66880960000</v>
      </c>
      <c r="M3305" s="45">
        <v>23743.391</v>
      </c>
      <c r="N3305" s="27">
        <v>224432752</v>
      </c>
      <c r="O3305" s="27">
        <v>9311816</v>
      </c>
      <c r="P3305" s="37">
        <f>IF(I3305=0,0,H3305/I3305)</f>
        <v>0.3959731543624161</v>
      </c>
    </row>
    <row r="3306">
      <c r="A3306" s="24" t="str">
        <v>2026-02</v>
      </c>
      <c r="B3306" s="24" t="str">
        <v>비교 반영</v>
      </c>
      <c r="C3306" s="24" t="str">
        <v>광주시</v>
      </c>
      <c r="D3306" s="24" t="str">
        <v>오피스텔 전월세</v>
      </c>
      <c r="E3306" s="26">
        <v>11</v>
      </c>
      <c r="F3306" s="26">
        <v>0</v>
      </c>
      <c r="G3306" s="26">
        <v>0</v>
      </c>
      <c r="H3306" s="26">
        <v>11</v>
      </c>
      <c r="I3306" s="26">
        <f>G3306+H3306</f>
        <v>11</v>
      </c>
      <c r="J3306" s="26">
        <f>SUM(F3306:H3306)</f>
        <v>11</v>
      </c>
      <c r="K3306" s="26">
        <f>E3306-J3306</f>
        <v>0</v>
      </c>
      <c r="L3306" s="27">
        <v>168000000</v>
      </c>
      <c r="M3306" s="45">
        <v>424.17</v>
      </c>
      <c r="N3306" s="27">
        <v>15272727</v>
      </c>
      <c r="O3306" s="27">
        <v>1309314</v>
      </c>
      <c r="P3306" s="37">
        <f>IF(I3306=0,0,H3306/I3306)</f>
        <v>1</v>
      </c>
    </row>
    <row r="3307">
      <c r="A3307" s="24" t="str">
        <v>2026-02</v>
      </c>
      <c r="B3307" s="24" t="str">
        <v>비교 반영</v>
      </c>
      <c r="C3307" s="24" t="str">
        <v>광주시</v>
      </c>
      <c r="D3307" s="24" t="str">
        <v>토지</v>
      </c>
      <c r="E3307" s="26">
        <v>145</v>
      </c>
      <c r="F3307" s="26">
        <v>145</v>
      </c>
      <c r="G3307" s="26">
        <v>0</v>
      </c>
      <c r="H3307" s="26">
        <v>0</v>
      </c>
      <c r="I3307" s="26">
        <f>G3307+H3307</f>
        <v>0</v>
      </c>
      <c r="J3307" s="26">
        <f>SUM(F3307:H3307)</f>
        <v>145</v>
      </c>
      <c r="K3307" s="26">
        <f>E3307-J3307</f>
        <v>0</v>
      </c>
      <c r="L3307" s="27">
        <v>30212510000</v>
      </c>
      <c r="M3307" s="45">
        <v>87644.6</v>
      </c>
      <c r="N3307" s="27">
        <v>208362138</v>
      </c>
      <c r="O3307" s="27">
        <v>1139558</v>
      </c>
      <c r="P3307" s="37">
        <f>IF(I3307=0,0,H3307/I3307)</f>
        <v>0</v>
      </c>
    </row>
    <row r="3308">
      <c r="A3308" s="24" t="str">
        <v>2026-02</v>
      </c>
      <c r="B3308" s="24" t="str">
        <v>비교 반영</v>
      </c>
      <c r="C3308" s="24" t="str">
        <v>구리시</v>
      </c>
      <c r="D3308" s="24" t="str">
        <v>공장창고</v>
      </c>
      <c r="E3308" s="26">
        <v>1</v>
      </c>
      <c r="F3308" s="26">
        <v>1</v>
      </c>
      <c r="G3308" s="26">
        <v>0</v>
      </c>
      <c r="H3308" s="26">
        <v>0</v>
      </c>
      <c r="I3308" s="26">
        <f>G3308+H3308</f>
        <v>0</v>
      </c>
      <c r="J3308" s="26">
        <f>SUM(F3308:H3308)</f>
        <v>1</v>
      </c>
      <c r="K3308" s="26">
        <f>E3308-J3308</f>
        <v>0</v>
      </c>
      <c r="L3308" s="27">
        <v>87950000</v>
      </c>
      <c r="M3308" s="45">
        <v>17.5</v>
      </c>
      <c r="N3308" s="27">
        <v>87950000</v>
      </c>
      <c r="O3308" s="27">
        <v>16613931</v>
      </c>
      <c r="P3308" s="37">
        <f>IF(I3308=0,0,H3308/I3308)</f>
        <v>0</v>
      </c>
    </row>
    <row r="3309">
      <c r="A3309" s="24" t="str">
        <v>2026-02</v>
      </c>
      <c r="B3309" s="24" t="str">
        <v>비교 반영</v>
      </c>
      <c r="C3309" s="24" t="str">
        <v>구리시</v>
      </c>
      <c r="D3309" s="24" t="str">
        <v>다가구 매매</v>
      </c>
      <c r="E3309" s="26">
        <v>3</v>
      </c>
      <c r="F3309" s="26">
        <v>3</v>
      </c>
      <c r="G3309" s="26">
        <v>0</v>
      </c>
      <c r="H3309" s="26">
        <v>0</v>
      </c>
      <c r="I3309" s="26">
        <f>G3309+H3309</f>
        <v>0</v>
      </c>
      <c r="J3309" s="26">
        <f>SUM(F3309:H3309)</f>
        <v>3</v>
      </c>
      <c r="K3309" s="26">
        <f>E3309-J3309</f>
        <v>0</v>
      </c>
      <c r="L3309" s="27">
        <v>2177000000</v>
      </c>
      <c r="M3309" s="45">
        <v>757.905</v>
      </c>
      <c r="N3309" s="27">
        <v>725666667</v>
      </c>
      <c r="O3309" s="27">
        <v>9495509</v>
      </c>
      <c r="P3309" s="37">
        <f>IF(I3309=0,0,H3309/I3309)</f>
        <v>0</v>
      </c>
    </row>
    <row r="3310">
      <c r="A3310" s="24" t="str">
        <v>2026-02</v>
      </c>
      <c r="B3310" s="24" t="str">
        <v>비교 반영</v>
      </c>
      <c r="C3310" s="24" t="str">
        <v>구리시</v>
      </c>
      <c r="D3310" s="24" t="str">
        <v>다가구 전월세</v>
      </c>
      <c r="E3310" s="26">
        <v>156</v>
      </c>
      <c r="F3310" s="26">
        <v>0</v>
      </c>
      <c r="G3310" s="26">
        <v>37</v>
      </c>
      <c r="H3310" s="26">
        <v>119</v>
      </c>
      <c r="I3310" s="26">
        <f>G3310+H3310</f>
        <v>156</v>
      </c>
      <c r="J3310" s="26">
        <f>SUM(F3310:H3310)</f>
        <v>156</v>
      </c>
      <c r="K3310" s="26">
        <f>E3310-J3310</f>
        <v>0</v>
      </c>
      <c r="L3310" s="27">
        <v>8400950000</v>
      </c>
      <c r="M3310" s="45">
        <v>6262.722</v>
      </c>
      <c r="N3310" s="27">
        <v>53852244</v>
      </c>
      <c r="O3310" s="27">
        <v>4434451</v>
      </c>
      <c r="P3310" s="37">
        <f>IF(I3310=0,0,H3310/I3310)</f>
        <v>0.7628205128205128</v>
      </c>
    </row>
    <row r="3311">
      <c r="A3311" s="24" t="str">
        <v>2026-02</v>
      </c>
      <c r="B3311" s="24" t="str">
        <v>비교 반영</v>
      </c>
      <c r="C3311" s="24" t="str">
        <v>구리시</v>
      </c>
      <c r="D3311" s="24" t="str">
        <v>다세대 매매</v>
      </c>
      <c r="E3311" s="26">
        <v>50</v>
      </c>
      <c r="F3311" s="26">
        <v>50</v>
      </c>
      <c r="G3311" s="26">
        <v>0</v>
      </c>
      <c r="H3311" s="26">
        <v>0</v>
      </c>
      <c r="I3311" s="26">
        <f>G3311+H3311</f>
        <v>0</v>
      </c>
      <c r="J3311" s="26">
        <f>SUM(F3311:H3311)</f>
        <v>50</v>
      </c>
      <c r="K3311" s="26">
        <f>E3311-J3311</f>
        <v>0</v>
      </c>
      <c r="L3311" s="27">
        <v>17538000000</v>
      </c>
      <c r="M3311" s="45">
        <v>2408.641</v>
      </c>
      <c r="N3311" s="27">
        <v>350760000</v>
      </c>
      <c r="O3311" s="27">
        <v>24070361</v>
      </c>
      <c r="P3311" s="37">
        <f>IF(I3311=0,0,H3311/I3311)</f>
        <v>0</v>
      </c>
    </row>
    <row r="3312">
      <c r="A3312" s="24" t="str">
        <v>2026-02</v>
      </c>
      <c r="B3312" s="24" t="str">
        <v>비교 반영</v>
      </c>
      <c r="C3312" s="24" t="str">
        <v>구리시</v>
      </c>
      <c r="D3312" s="24" t="str">
        <v>다세대 전월세</v>
      </c>
      <c r="E3312" s="26">
        <v>84</v>
      </c>
      <c r="F3312" s="26">
        <v>0</v>
      </c>
      <c r="G3312" s="26">
        <v>54</v>
      </c>
      <c r="H3312" s="26">
        <v>30</v>
      </c>
      <c r="I3312" s="26">
        <f>G3312+H3312</f>
        <v>84</v>
      </c>
      <c r="J3312" s="26">
        <f>SUM(F3312:H3312)</f>
        <v>84</v>
      </c>
      <c r="K3312" s="26">
        <f>E3312-J3312</f>
        <v>0</v>
      </c>
      <c r="L3312" s="27">
        <v>12078000000</v>
      </c>
      <c r="M3312" s="45">
        <v>4098.996</v>
      </c>
      <c r="N3312" s="27">
        <v>143785714</v>
      </c>
      <c r="O3312" s="27">
        <v>9740744</v>
      </c>
      <c r="P3312" s="37">
        <f>IF(I3312=0,0,H3312/I3312)</f>
        <v>0.35714285714285715</v>
      </c>
    </row>
    <row r="3313">
      <c r="A3313" s="24" t="str">
        <v>2026-02</v>
      </c>
      <c r="B3313" s="24" t="str">
        <v>비교 반영</v>
      </c>
      <c r="C3313" s="24" t="str">
        <v>구리시</v>
      </c>
      <c r="D3313" s="24" t="str">
        <v>분양권</v>
      </c>
      <c r="E3313" s="26">
        <v>1</v>
      </c>
      <c r="F3313" s="26">
        <v>1</v>
      </c>
      <c r="G3313" s="26">
        <v>0</v>
      </c>
      <c r="H3313" s="26">
        <v>0</v>
      </c>
      <c r="I3313" s="26">
        <f>G3313+H3313</f>
        <v>0</v>
      </c>
      <c r="J3313" s="26">
        <f>SUM(F3313:H3313)</f>
        <v>1</v>
      </c>
      <c r="K3313" s="26">
        <f>E3313-J3313</f>
        <v>0</v>
      </c>
      <c r="L3313" s="27">
        <v>1072180000</v>
      </c>
      <c r="M3313" s="45">
        <v>101.487</v>
      </c>
      <c r="N3313" s="27">
        <v>1072180000</v>
      </c>
      <c r="O3313" s="27">
        <v>34924636</v>
      </c>
      <c r="P3313" s="37">
        <f>IF(I3313=0,0,H3313/I3313)</f>
        <v>0</v>
      </c>
    </row>
    <row r="3314">
      <c r="A3314" s="24" t="str">
        <v>2026-02</v>
      </c>
      <c r="B3314" s="24" t="str">
        <v>비교 반영</v>
      </c>
      <c r="C3314" s="24" t="str">
        <v>구리시</v>
      </c>
      <c r="D3314" s="24" t="str">
        <v>상가</v>
      </c>
      <c r="E3314" s="26">
        <v>12</v>
      </c>
      <c r="F3314" s="26">
        <v>12</v>
      </c>
      <c r="G3314" s="26">
        <v>0</v>
      </c>
      <c r="H3314" s="26">
        <v>0</v>
      </c>
      <c r="I3314" s="26">
        <f>G3314+H3314</f>
        <v>0</v>
      </c>
      <c r="J3314" s="26">
        <f>SUM(F3314:H3314)</f>
        <v>12</v>
      </c>
      <c r="K3314" s="26">
        <f>E3314-J3314</f>
        <v>0</v>
      </c>
      <c r="L3314" s="27">
        <v>5789000000</v>
      </c>
      <c r="M3314" s="45">
        <v>672.06</v>
      </c>
      <c r="N3314" s="27">
        <v>482416667</v>
      </c>
      <c r="O3314" s="27">
        <v>28475418</v>
      </c>
      <c r="P3314" s="37">
        <f>IF(I3314=0,0,H3314/I3314)</f>
        <v>0</v>
      </c>
    </row>
    <row r="3315">
      <c r="A3315" s="24" t="str">
        <v>2026-02</v>
      </c>
      <c r="B3315" s="24" t="str">
        <v>비교 반영</v>
      </c>
      <c r="C3315" s="24" t="str">
        <v>구리시</v>
      </c>
      <c r="D3315" s="24" t="str">
        <v>아파트 매매</v>
      </c>
      <c r="E3315" s="26">
        <v>375</v>
      </c>
      <c r="F3315" s="26">
        <v>375</v>
      </c>
      <c r="G3315" s="26">
        <v>0</v>
      </c>
      <c r="H3315" s="26">
        <v>0</v>
      </c>
      <c r="I3315" s="26">
        <f>G3315+H3315</f>
        <v>0</v>
      </c>
      <c r="J3315" s="26">
        <f>SUM(F3315:H3315)</f>
        <v>375</v>
      </c>
      <c r="K3315" s="26">
        <f>E3315-J3315</f>
        <v>0</v>
      </c>
      <c r="L3315" s="27">
        <v>252348500000</v>
      </c>
      <c r="M3315" s="45">
        <v>26101.152</v>
      </c>
      <c r="N3315" s="27">
        <v>672929333</v>
      </c>
      <c r="O3315" s="27">
        <v>31960653</v>
      </c>
      <c r="P3315" s="37">
        <f>IF(I3315=0,0,H3315/I3315)</f>
        <v>0</v>
      </c>
    </row>
    <row r="3316">
      <c r="A3316" s="24" t="str">
        <v>2026-02</v>
      </c>
      <c r="B3316" s="24" t="str">
        <v>비교 반영</v>
      </c>
      <c r="C3316" s="24" t="str">
        <v>구리시</v>
      </c>
      <c r="D3316" s="24" t="str">
        <v>아파트 전월세</v>
      </c>
      <c r="E3316" s="26">
        <v>436</v>
      </c>
      <c r="F3316" s="26">
        <v>0</v>
      </c>
      <c r="G3316" s="26">
        <v>303</v>
      </c>
      <c r="H3316" s="26">
        <v>133</v>
      </c>
      <c r="I3316" s="26">
        <f>G3316+H3316</f>
        <v>436</v>
      </c>
      <c r="J3316" s="26">
        <f>SUM(F3316:H3316)</f>
        <v>436</v>
      </c>
      <c r="K3316" s="26">
        <f>E3316-J3316</f>
        <v>0</v>
      </c>
      <c r="L3316" s="27">
        <v>140967500000</v>
      </c>
      <c r="M3316" s="45">
        <v>29339.749</v>
      </c>
      <c r="N3316" s="27">
        <v>323319954</v>
      </c>
      <c r="O3316" s="27">
        <v>15883171</v>
      </c>
      <c r="P3316" s="37">
        <f>IF(I3316=0,0,H3316/I3316)</f>
        <v>0.30504587155963303</v>
      </c>
    </row>
    <row r="3317">
      <c r="A3317" s="24" t="str">
        <v>2026-02</v>
      </c>
      <c r="B3317" s="24" t="str">
        <v>비교 반영</v>
      </c>
      <c r="C3317" s="24" t="str">
        <v>구리시</v>
      </c>
      <c r="D3317" s="24" t="str">
        <v>오피스텔 매매</v>
      </c>
      <c r="E3317" s="26">
        <v>18</v>
      </c>
      <c r="F3317" s="26">
        <v>18</v>
      </c>
      <c r="G3317" s="26">
        <v>0</v>
      </c>
      <c r="H3317" s="26">
        <v>0</v>
      </c>
      <c r="I3317" s="26">
        <f>G3317+H3317</f>
        <v>0</v>
      </c>
      <c r="J3317" s="26">
        <f>SUM(F3317:H3317)</f>
        <v>18</v>
      </c>
      <c r="K3317" s="26">
        <f>E3317-J3317</f>
        <v>0</v>
      </c>
      <c r="L3317" s="27">
        <v>3023690000</v>
      </c>
      <c r="M3317" s="45">
        <v>621.686</v>
      </c>
      <c r="N3317" s="27">
        <v>167982778</v>
      </c>
      <c r="O3317" s="27">
        <v>16078324</v>
      </c>
      <c r="P3317" s="37">
        <f>IF(I3317=0,0,H3317/I3317)</f>
        <v>0</v>
      </c>
    </row>
    <row r="3318">
      <c r="A3318" s="24" t="str">
        <v>2026-02</v>
      </c>
      <c r="B3318" s="24" t="str">
        <v>비교 반영</v>
      </c>
      <c r="C3318" s="24" t="str">
        <v>구리시</v>
      </c>
      <c r="D3318" s="24" t="str">
        <v>오피스텔 전월세</v>
      </c>
      <c r="E3318" s="26">
        <v>129</v>
      </c>
      <c r="F3318" s="26">
        <v>0</v>
      </c>
      <c r="G3318" s="26">
        <v>49</v>
      </c>
      <c r="H3318" s="26">
        <v>80</v>
      </c>
      <c r="I3318" s="26">
        <f>G3318+H3318</f>
        <v>129</v>
      </c>
      <c r="J3318" s="26">
        <f>SUM(F3318:H3318)</f>
        <v>129</v>
      </c>
      <c r="K3318" s="26">
        <f>E3318-J3318</f>
        <v>0</v>
      </c>
      <c r="L3318" s="27">
        <v>10136200000</v>
      </c>
      <c r="M3318" s="45">
        <v>4485.51</v>
      </c>
      <c r="N3318" s="27">
        <v>78575194</v>
      </c>
      <c r="O3318" s="27">
        <v>7470298</v>
      </c>
      <c r="P3318" s="37">
        <f>IF(I3318=0,0,H3318/I3318)</f>
        <v>0.6201550387596899</v>
      </c>
    </row>
    <row r="3319">
      <c r="A3319" s="24" t="str">
        <v>2026-02</v>
      </c>
      <c r="B3319" s="24" t="str">
        <v>비교 반영</v>
      </c>
      <c r="C3319" s="24" t="str">
        <v>구리시</v>
      </c>
      <c r="D3319" s="24" t="str">
        <v>토지</v>
      </c>
      <c r="E3319" s="26">
        <v>12</v>
      </c>
      <c r="F3319" s="26">
        <v>12</v>
      </c>
      <c r="G3319" s="26">
        <v>0</v>
      </c>
      <c r="H3319" s="26">
        <v>0</v>
      </c>
      <c r="I3319" s="26">
        <f>G3319+H3319</f>
        <v>0</v>
      </c>
      <c r="J3319" s="26">
        <f>SUM(F3319:H3319)</f>
        <v>12</v>
      </c>
      <c r="K3319" s="26">
        <f>E3319-J3319</f>
        <v>0</v>
      </c>
      <c r="L3319" s="27">
        <v>4858300000</v>
      </c>
      <c r="M3319" s="45">
        <v>537.18</v>
      </c>
      <c r="N3319" s="27">
        <v>404858333</v>
      </c>
      <c r="O3319" s="27">
        <v>29897791</v>
      </c>
      <c r="P3319" s="37">
        <f>IF(I3319=0,0,H3319/I3319)</f>
        <v>0</v>
      </c>
    </row>
    <row r="3320">
      <c r="A3320" s="24" t="str">
        <v>2026-02</v>
      </c>
      <c r="B3320" s="24" t="str">
        <v>비교 반영</v>
      </c>
      <c r="C3320" s="24" t="str">
        <v>군포시</v>
      </c>
      <c r="D3320" s="24" t="str">
        <v>공장창고</v>
      </c>
      <c r="E3320" s="26">
        <v>10</v>
      </c>
      <c r="F3320" s="26">
        <v>10</v>
      </c>
      <c r="G3320" s="26">
        <v>0</v>
      </c>
      <c r="H3320" s="26">
        <v>0</v>
      </c>
      <c r="I3320" s="26">
        <f>G3320+H3320</f>
        <v>0</v>
      </c>
      <c r="J3320" s="26">
        <f>SUM(F3320:H3320)</f>
        <v>10</v>
      </c>
      <c r="K3320" s="26">
        <f>E3320-J3320</f>
        <v>0</v>
      </c>
      <c r="L3320" s="27">
        <v>4010000000</v>
      </c>
      <c r="M3320" s="45">
        <v>1542.1</v>
      </c>
      <c r="N3320" s="27">
        <v>401000000</v>
      </c>
      <c r="O3320" s="27">
        <v>8596199</v>
      </c>
      <c r="P3320" s="37">
        <f>IF(I3320=0,0,H3320/I3320)</f>
        <v>0</v>
      </c>
    </row>
    <row r="3321">
      <c r="A3321" s="24" t="str">
        <v>2026-02</v>
      </c>
      <c r="B3321" s="24" t="str">
        <v>비교 반영</v>
      </c>
      <c r="C3321" s="24" t="str">
        <v>군포시</v>
      </c>
      <c r="D3321" s="24" t="str">
        <v>다가구 매매</v>
      </c>
      <c r="E3321" s="26">
        <v>4</v>
      </c>
      <c r="F3321" s="26">
        <v>4</v>
      </c>
      <c r="G3321" s="26">
        <v>0</v>
      </c>
      <c r="H3321" s="26">
        <v>0</v>
      </c>
      <c r="I3321" s="26">
        <f>G3321+H3321</f>
        <v>0</v>
      </c>
      <c r="J3321" s="26">
        <f>SUM(F3321:H3321)</f>
        <v>4</v>
      </c>
      <c r="K3321" s="26">
        <f>E3321-J3321</f>
        <v>0</v>
      </c>
      <c r="L3321" s="27">
        <v>2225000000</v>
      </c>
      <c r="M3321" s="45">
        <v>641.22</v>
      </c>
      <c r="N3321" s="27">
        <v>556250000</v>
      </c>
      <c r="O3321" s="27">
        <v>11470902</v>
      </c>
      <c r="P3321" s="37">
        <f>IF(I3321=0,0,H3321/I3321)</f>
        <v>0</v>
      </c>
    </row>
    <row r="3322">
      <c r="A3322" s="24" t="str">
        <v>2026-02</v>
      </c>
      <c r="B3322" s="24" t="str">
        <v>비교 반영</v>
      </c>
      <c r="C3322" s="24" t="str">
        <v>군포시</v>
      </c>
      <c r="D3322" s="24" t="str">
        <v>다가구 전월세</v>
      </c>
      <c r="E3322" s="26">
        <v>164</v>
      </c>
      <c r="F3322" s="26">
        <v>0</v>
      </c>
      <c r="G3322" s="26">
        <v>35</v>
      </c>
      <c r="H3322" s="26">
        <v>129</v>
      </c>
      <c r="I3322" s="26">
        <f>G3322+H3322</f>
        <v>164</v>
      </c>
      <c r="J3322" s="26">
        <f>SUM(F3322:H3322)</f>
        <v>164</v>
      </c>
      <c r="K3322" s="26">
        <f>E3322-J3322</f>
        <v>0</v>
      </c>
      <c r="L3322" s="27">
        <v>6762500000</v>
      </c>
      <c r="M3322" s="45">
        <v>7018.895</v>
      </c>
      <c r="N3322" s="27">
        <v>41234756</v>
      </c>
      <c r="O3322" s="27">
        <v>3185027</v>
      </c>
      <c r="P3322" s="37">
        <f>IF(I3322=0,0,H3322/I3322)</f>
        <v>0.7865853658536586</v>
      </c>
    </row>
    <row r="3323">
      <c r="A3323" s="24" t="str">
        <v>2026-02</v>
      </c>
      <c r="B3323" s="24" t="str">
        <v>비교 반영</v>
      </c>
      <c r="C3323" s="24" t="str">
        <v>군포시</v>
      </c>
      <c r="D3323" s="24" t="str">
        <v>다세대 매매</v>
      </c>
      <c r="E3323" s="26">
        <v>28</v>
      </c>
      <c r="F3323" s="26">
        <v>28</v>
      </c>
      <c r="G3323" s="26">
        <v>0</v>
      </c>
      <c r="H3323" s="26">
        <v>0</v>
      </c>
      <c r="I3323" s="26">
        <f>G3323+H3323</f>
        <v>0</v>
      </c>
      <c r="J3323" s="26">
        <f>SUM(F3323:H3323)</f>
        <v>28</v>
      </c>
      <c r="K3323" s="26">
        <f>E3323-J3323</f>
        <v>0</v>
      </c>
      <c r="L3323" s="27">
        <v>7277260000</v>
      </c>
      <c r="M3323" s="45">
        <v>1345.826</v>
      </c>
      <c r="N3323" s="27">
        <v>259902143</v>
      </c>
      <c r="O3323" s="27">
        <v>17875310</v>
      </c>
      <c r="P3323" s="37">
        <f>IF(I3323=0,0,H3323/I3323)</f>
        <v>0</v>
      </c>
    </row>
    <row r="3324">
      <c r="A3324" s="24" t="str">
        <v>2026-02</v>
      </c>
      <c r="B3324" s="24" t="str">
        <v>비교 반영</v>
      </c>
      <c r="C3324" s="24" t="str">
        <v>군포시</v>
      </c>
      <c r="D3324" s="24" t="str">
        <v>다세대 전월세</v>
      </c>
      <c r="E3324" s="26">
        <v>105</v>
      </c>
      <c r="F3324" s="26">
        <v>0</v>
      </c>
      <c r="G3324" s="26">
        <v>39</v>
      </c>
      <c r="H3324" s="26">
        <v>66</v>
      </c>
      <c r="I3324" s="26">
        <f>G3324+H3324</f>
        <v>105</v>
      </c>
      <c r="J3324" s="26">
        <f>SUM(F3324:H3324)</f>
        <v>105</v>
      </c>
      <c r="K3324" s="26">
        <f>E3324-J3324</f>
        <v>0</v>
      </c>
      <c r="L3324" s="27">
        <v>7687600000</v>
      </c>
      <c r="M3324" s="45">
        <v>3819.159</v>
      </c>
      <c r="N3324" s="27">
        <v>73215238</v>
      </c>
      <c r="O3324" s="27">
        <v>6654227</v>
      </c>
      <c r="P3324" s="37">
        <f>IF(I3324=0,0,H3324/I3324)</f>
        <v>0.6285714285714286</v>
      </c>
    </row>
    <row r="3325">
      <c r="A3325" s="24" t="str">
        <v>2026-02</v>
      </c>
      <c r="B3325" s="24" t="str">
        <v>비교 반영</v>
      </c>
      <c r="C3325" s="24" t="str">
        <v>군포시</v>
      </c>
      <c r="D3325" s="24" t="str">
        <v>분양권</v>
      </c>
      <c r="E3325" s="26">
        <v>6</v>
      </c>
      <c r="F3325" s="26">
        <v>6</v>
      </c>
      <c r="G3325" s="26">
        <v>0</v>
      </c>
      <c r="H3325" s="26">
        <v>0</v>
      </c>
      <c r="I3325" s="26">
        <f>G3325+H3325</f>
        <v>0</v>
      </c>
      <c r="J3325" s="26">
        <f>SUM(F3325:H3325)</f>
        <v>6</v>
      </c>
      <c r="K3325" s="26">
        <f>E3325-J3325</f>
        <v>0</v>
      </c>
      <c r="L3325" s="27">
        <v>4661370000</v>
      </c>
      <c r="M3325" s="45">
        <v>359.022</v>
      </c>
      <c r="N3325" s="27">
        <v>776895000</v>
      </c>
      <c r="O3325" s="27">
        <v>42920732</v>
      </c>
      <c r="P3325" s="37">
        <f>IF(I3325=0,0,H3325/I3325)</f>
        <v>0</v>
      </c>
    </row>
    <row r="3326">
      <c r="A3326" s="24" t="str">
        <v>2026-02</v>
      </c>
      <c r="B3326" s="24" t="str">
        <v>비교 반영</v>
      </c>
      <c r="C3326" s="24" t="str">
        <v>군포시</v>
      </c>
      <c r="D3326" s="24" t="str">
        <v>상가</v>
      </c>
      <c r="E3326" s="26">
        <v>7</v>
      </c>
      <c r="F3326" s="26">
        <v>7</v>
      </c>
      <c r="G3326" s="26">
        <v>0</v>
      </c>
      <c r="H3326" s="26">
        <v>0</v>
      </c>
      <c r="I3326" s="26">
        <f>G3326+H3326</f>
        <v>0</v>
      </c>
      <c r="J3326" s="26">
        <f>SUM(F3326:H3326)</f>
        <v>7</v>
      </c>
      <c r="K3326" s="26">
        <f>E3326-J3326</f>
        <v>0</v>
      </c>
      <c r="L3326" s="27">
        <v>2209000000</v>
      </c>
      <c r="M3326" s="45">
        <v>866.26</v>
      </c>
      <c r="N3326" s="27">
        <v>315571429</v>
      </c>
      <c r="O3326" s="27">
        <v>8429893</v>
      </c>
      <c r="P3326" s="37">
        <f>IF(I3326=0,0,H3326/I3326)</f>
        <v>0</v>
      </c>
    </row>
    <row r="3327">
      <c r="A3327" s="24" t="str">
        <v>2026-02</v>
      </c>
      <c r="B3327" s="24" t="str">
        <v>비교 반영</v>
      </c>
      <c r="C3327" s="24" t="str">
        <v>군포시</v>
      </c>
      <c r="D3327" s="24" t="str">
        <v>아파트 매매</v>
      </c>
      <c r="E3327" s="26">
        <v>301</v>
      </c>
      <c r="F3327" s="26">
        <v>301</v>
      </c>
      <c r="G3327" s="26">
        <v>0</v>
      </c>
      <c r="H3327" s="26">
        <v>0</v>
      </c>
      <c r="I3327" s="26">
        <f>G3327+H3327</f>
        <v>0</v>
      </c>
      <c r="J3327" s="26">
        <f>SUM(F3327:H3327)</f>
        <v>301</v>
      </c>
      <c r="K3327" s="26">
        <f>E3327-J3327</f>
        <v>0</v>
      </c>
      <c r="L3327" s="27">
        <v>148266200000</v>
      </c>
      <c r="M3327" s="45">
        <v>20924.078</v>
      </c>
      <c r="N3327" s="27">
        <v>492578738</v>
      </c>
      <c r="O3327" s="27">
        <v>23424505</v>
      </c>
      <c r="P3327" s="37">
        <f>IF(I3327=0,0,H3327/I3327)</f>
        <v>0</v>
      </c>
    </row>
    <row r="3328">
      <c r="A3328" s="24" t="str">
        <v>2026-02</v>
      </c>
      <c r="B3328" s="24" t="str">
        <v>비교 반영</v>
      </c>
      <c r="C3328" s="24" t="str">
        <v>군포시</v>
      </c>
      <c r="D3328" s="24" t="str">
        <v>아파트 전월세</v>
      </c>
      <c r="E3328" s="26">
        <v>440</v>
      </c>
      <c r="F3328" s="26">
        <v>0</v>
      </c>
      <c r="G3328" s="26">
        <v>292</v>
      </c>
      <c r="H3328" s="26">
        <v>148</v>
      </c>
      <c r="I3328" s="26">
        <f>G3328+H3328</f>
        <v>440</v>
      </c>
      <c r="J3328" s="26">
        <f>SUM(F3328:H3328)</f>
        <v>440</v>
      </c>
      <c r="K3328" s="26">
        <f>E3328-J3328</f>
        <v>0</v>
      </c>
      <c r="L3328" s="27">
        <v>100494780000</v>
      </c>
      <c r="M3328" s="45">
        <v>26724.701</v>
      </c>
      <c r="N3328" s="27">
        <v>228397227</v>
      </c>
      <c r="O3328" s="27">
        <v>12430977</v>
      </c>
      <c r="P3328" s="37">
        <f>IF(I3328=0,0,H3328/I3328)</f>
        <v>0.33636363636363636</v>
      </c>
    </row>
    <row r="3329">
      <c r="A3329" s="24" t="str">
        <v>2026-02</v>
      </c>
      <c r="B3329" s="24" t="str">
        <v>비교 반영</v>
      </c>
      <c r="C3329" s="24" t="str">
        <v>군포시</v>
      </c>
      <c r="D3329" s="24" t="str">
        <v>오피스텔 매매</v>
      </c>
      <c r="E3329" s="26">
        <v>20</v>
      </c>
      <c r="F3329" s="26">
        <v>20</v>
      </c>
      <c r="G3329" s="26">
        <v>0</v>
      </c>
      <c r="H3329" s="26">
        <v>0</v>
      </c>
      <c r="I3329" s="26">
        <f>G3329+H3329</f>
        <v>0</v>
      </c>
      <c r="J3329" s="26">
        <f>SUM(F3329:H3329)</f>
        <v>20</v>
      </c>
      <c r="K3329" s="26">
        <f>E3329-J3329</f>
        <v>0</v>
      </c>
      <c r="L3329" s="27">
        <v>4430000000</v>
      </c>
      <c r="M3329" s="45">
        <v>790.597</v>
      </c>
      <c r="N3329" s="27">
        <v>221500000</v>
      </c>
      <c r="O3329" s="27">
        <v>18523505</v>
      </c>
      <c r="P3329" s="37">
        <f>IF(I3329=0,0,H3329/I3329)</f>
        <v>0</v>
      </c>
    </row>
    <row r="3330">
      <c r="A3330" s="24" t="str">
        <v>2026-02</v>
      </c>
      <c r="B3330" s="24" t="str">
        <v>비교 반영</v>
      </c>
      <c r="C3330" s="24" t="str">
        <v>군포시</v>
      </c>
      <c r="D3330" s="24" t="str">
        <v>오피스텔 전월세</v>
      </c>
      <c r="E3330" s="26">
        <v>105</v>
      </c>
      <c r="F3330" s="26">
        <v>0</v>
      </c>
      <c r="G3330" s="26">
        <v>34</v>
      </c>
      <c r="H3330" s="26">
        <v>71</v>
      </c>
      <c r="I3330" s="26">
        <f>G3330+H3330</f>
        <v>105</v>
      </c>
      <c r="J3330" s="26">
        <f>SUM(F3330:H3330)</f>
        <v>105</v>
      </c>
      <c r="K3330" s="26">
        <f>E3330-J3330</f>
        <v>0</v>
      </c>
      <c r="L3330" s="27">
        <v>10465410000</v>
      </c>
      <c r="M3330" s="45">
        <v>3688.77</v>
      </c>
      <c r="N3330" s="27">
        <v>99670571</v>
      </c>
      <c r="O3330" s="27">
        <v>9378843</v>
      </c>
      <c r="P3330" s="37">
        <f>IF(I3330=0,0,H3330/I3330)</f>
        <v>0.6761904761904762</v>
      </c>
    </row>
    <row r="3331">
      <c r="A3331" s="24" t="str">
        <v>2026-02</v>
      </c>
      <c r="B3331" s="24" t="str">
        <v>비교 반영</v>
      </c>
      <c r="C3331" s="24" t="str">
        <v>김포시</v>
      </c>
      <c r="D3331" s="24" t="str">
        <v>공장창고</v>
      </c>
      <c r="E3331" s="26">
        <v>19</v>
      </c>
      <c r="F3331" s="26">
        <v>19</v>
      </c>
      <c r="G3331" s="26">
        <v>0</v>
      </c>
      <c r="H3331" s="26">
        <v>0</v>
      </c>
      <c r="I3331" s="26">
        <f>G3331+H3331</f>
        <v>0</v>
      </c>
      <c r="J3331" s="26">
        <f>SUM(F3331:H3331)</f>
        <v>19</v>
      </c>
      <c r="K3331" s="26">
        <f>E3331-J3331</f>
        <v>0</v>
      </c>
      <c r="L3331" s="27">
        <v>26802950000</v>
      </c>
      <c r="M3331" s="45">
        <v>10573.65</v>
      </c>
      <c r="N3331" s="27">
        <v>1410681579</v>
      </c>
      <c r="O3331" s="27">
        <v>8379773</v>
      </c>
      <c r="P3331" s="37">
        <f>IF(I3331=0,0,H3331/I3331)</f>
        <v>0</v>
      </c>
    </row>
    <row r="3332">
      <c r="A3332" s="24" t="str">
        <v>2026-02</v>
      </c>
      <c r="B3332" s="24" t="str">
        <v>비교 반영</v>
      </c>
      <c r="C3332" s="24" t="str">
        <v>김포시</v>
      </c>
      <c r="D3332" s="24" t="str">
        <v>다가구 매매</v>
      </c>
      <c r="E3332" s="26">
        <v>2</v>
      </c>
      <c r="F3332" s="26">
        <v>2</v>
      </c>
      <c r="G3332" s="26">
        <v>0</v>
      </c>
      <c r="H3332" s="26">
        <v>0</v>
      </c>
      <c r="I3332" s="26">
        <f>G3332+H3332</f>
        <v>0</v>
      </c>
      <c r="J3332" s="26">
        <f>SUM(F3332:H3332)</f>
        <v>2</v>
      </c>
      <c r="K3332" s="26">
        <f>E3332-J3332</f>
        <v>0</v>
      </c>
      <c r="L3332" s="27">
        <v>1150000000</v>
      </c>
      <c r="M3332" s="45">
        <v>218.98</v>
      </c>
      <c r="N3332" s="27">
        <v>575000000</v>
      </c>
      <c r="O3332" s="27">
        <v>17360730</v>
      </c>
      <c r="P3332" s="37">
        <f>IF(I3332=0,0,H3332/I3332)</f>
        <v>0</v>
      </c>
    </row>
    <row r="3333">
      <c r="A3333" s="24" t="str">
        <v>2026-02</v>
      </c>
      <c r="B3333" s="24" t="str">
        <v>비교 반영</v>
      </c>
      <c r="C3333" s="24" t="str">
        <v>김포시</v>
      </c>
      <c r="D3333" s="24" t="str">
        <v>다가구 전월세</v>
      </c>
      <c r="E3333" s="26">
        <v>298</v>
      </c>
      <c r="F3333" s="26">
        <v>0</v>
      </c>
      <c r="G3333" s="26">
        <v>36</v>
      </c>
      <c r="H3333" s="26">
        <v>262</v>
      </c>
      <c r="I3333" s="26">
        <f>G3333+H3333</f>
        <v>298</v>
      </c>
      <c r="J3333" s="26">
        <f>SUM(F3333:H3333)</f>
        <v>298</v>
      </c>
      <c r="K3333" s="26">
        <f>E3333-J3333</f>
        <v>0</v>
      </c>
      <c r="L3333" s="27">
        <v>6795500000</v>
      </c>
      <c r="M3333" s="45">
        <v>12041.645</v>
      </c>
      <c r="N3333" s="27">
        <v>22803691</v>
      </c>
      <c r="O3333" s="27">
        <v>1865564</v>
      </c>
      <c r="P3333" s="37">
        <f>IF(I3333=0,0,H3333/I3333)</f>
        <v>0.8791946308724832</v>
      </c>
    </row>
    <row r="3334">
      <c r="A3334" s="24" t="str">
        <v>2026-02</v>
      </c>
      <c r="B3334" s="24" t="str">
        <v>비교 반영</v>
      </c>
      <c r="C3334" s="24" t="str">
        <v>김포시</v>
      </c>
      <c r="D3334" s="24" t="str">
        <v>다세대 매매</v>
      </c>
      <c r="E3334" s="26">
        <v>20</v>
      </c>
      <c r="F3334" s="26">
        <v>20</v>
      </c>
      <c r="G3334" s="26">
        <v>0</v>
      </c>
      <c r="H3334" s="26">
        <v>0</v>
      </c>
      <c r="I3334" s="26">
        <f>G3334+H3334</f>
        <v>0</v>
      </c>
      <c r="J3334" s="26">
        <f>SUM(F3334:H3334)</f>
        <v>20</v>
      </c>
      <c r="K3334" s="26">
        <f>E3334-J3334</f>
        <v>0</v>
      </c>
      <c r="L3334" s="27">
        <v>3162500000</v>
      </c>
      <c r="M3334" s="45">
        <v>1097.851</v>
      </c>
      <c r="N3334" s="27">
        <v>158125000</v>
      </c>
      <c r="O3334" s="27">
        <v>9522736</v>
      </c>
      <c r="P3334" s="37">
        <f>IF(I3334=0,0,H3334/I3334)</f>
        <v>0</v>
      </c>
    </row>
    <row r="3335">
      <c r="A3335" s="24" t="str">
        <v>2026-02</v>
      </c>
      <c r="B3335" s="24" t="str">
        <v>비교 반영</v>
      </c>
      <c r="C3335" s="24" t="str">
        <v>김포시</v>
      </c>
      <c r="D3335" s="24" t="str">
        <v>다세대 전월세</v>
      </c>
      <c r="E3335" s="26">
        <v>60</v>
      </c>
      <c r="F3335" s="26">
        <v>0</v>
      </c>
      <c r="G3335" s="26">
        <v>17</v>
      </c>
      <c r="H3335" s="26">
        <v>43</v>
      </c>
      <c r="I3335" s="26">
        <f>G3335+H3335</f>
        <v>60</v>
      </c>
      <c r="J3335" s="26">
        <f>SUM(F3335:H3335)</f>
        <v>60</v>
      </c>
      <c r="K3335" s="26">
        <f>E3335-J3335</f>
        <v>0</v>
      </c>
      <c r="L3335" s="27">
        <v>7485260000</v>
      </c>
      <c r="M3335" s="45">
        <v>3815.859</v>
      </c>
      <c r="N3335" s="27">
        <v>124754333</v>
      </c>
      <c r="O3335" s="27">
        <v>6484689</v>
      </c>
      <c r="P3335" s="37">
        <f>IF(I3335=0,0,H3335/I3335)</f>
        <v>0.7166666666666667</v>
      </c>
    </row>
    <row r="3336">
      <c r="A3336" s="24" t="str">
        <v>2026-02</v>
      </c>
      <c r="B3336" s="24" t="str">
        <v>비교 반영</v>
      </c>
      <c r="C3336" s="24" t="str">
        <v>김포시</v>
      </c>
      <c r="D3336" s="24" t="str">
        <v>분양권</v>
      </c>
      <c r="E3336" s="26">
        <v>14</v>
      </c>
      <c r="F3336" s="26">
        <v>14</v>
      </c>
      <c r="G3336" s="26">
        <v>0</v>
      </c>
      <c r="H3336" s="26">
        <v>0</v>
      </c>
      <c r="I3336" s="26">
        <f>G3336+H3336</f>
        <v>0</v>
      </c>
      <c r="J3336" s="26">
        <f>SUM(F3336:H3336)</f>
        <v>14</v>
      </c>
      <c r="K3336" s="26">
        <f>E3336-J3336</f>
        <v>0</v>
      </c>
      <c r="L3336" s="27">
        <v>8595670000</v>
      </c>
      <c r="M3336" s="45">
        <v>973.551</v>
      </c>
      <c r="N3336" s="27">
        <v>613976429</v>
      </c>
      <c r="O3336" s="27">
        <v>29187415</v>
      </c>
      <c r="P3336" s="37">
        <f>IF(I3336=0,0,H3336/I3336)</f>
        <v>0</v>
      </c>
    </row>
    <row r="3337">
      <c r="A3337" s="24" t="str">
        <v>2026-02</v>
      </c>
      <c r="B3337" s="24" t="str">
        <v>비교 반영</v>
      </c>
      <c r="C3337" s="24" t="str">
        <v>김포시</v>
      </c>
      <c r="D3337" s="24" t="str">
        <v>상가</v>
      </c>
      <c r="E3337" s="26">
        <v>21</v>
      </c>
      <c r="F3337" s="26">
        <v>21</v>
      </c>
      <c r="G3337" s="26">
        <v>0</v>
      </c>
      <c r="H3337" s="26">
        <v>0</v>
      </c>
      <c r="I3337" s="26">
        <f>G3337+H3337</f>
        <v>0</v>
      </c>
      <c r="J3337" s="26">
        <f>SUM(F3337:H3337)</f>
        <v>21</v>
      </c>
      <c r="K3337" s="26">
        <f>E3337-J3337</f>
        <v>0</v>
      </c>
      <c r="L3337" s="27">
        <v>11646700000</v>
      </c>
      <c r="M3337" s="45">
        <v>4298.65</v>
      </c>
      <c r="N3337" s="27">
        <v>554604762</v>
      </c>
      <c r="O3337" s="27">
        <v>8956646</v>
      </c>
      <c r="P3337" s="37">
        <f>IF(I3337=0,0,H3337/I3337)</f>
        <v>0</v>
      </c>
    </row>
    <row r="3338">
      <c r="A3338" s="24" t="str">
        <v>2026-02</v>
      </c>
      <c r="B3338" s="24" t="str">
        <v>비교 반영</v>
      </c>
      <c r="C3338" s="24" t="str">
        <v>김포시</v>
      </c>
      <c r="D3338" s="24" t="str">
        <v>아파트 매매</v>
      </c>
      <c r="E3338" s="26">
        <v>329</v>
      </c>
      <c r="F3338" s="26">
        <v>329</v>
      </c>
      <c r="G3338" s="26">
        <v>0</v>
      </c>
      <c r="H3338" s="26">
        <v>0</v>
      </c>
      <c r="I3338" s="26">
        <f>G3338+H3338</f>
        <v>0</v>
      </c>
      <c r="J3338" s="26">
        <f>SUM(F3338:H3338)</f>
        <v>329</v>
      </c>
      <c r="K3338" s="26">
        <f>E3338-J3338</f>
        <v>0</v>
      </c>
      <c r="L3338" s="27">
        <v>148790500000</v>
      </c>
      <c r="M3338" s="45">
        <v>27440.581</v>
      </c>
      <c r="N3338" s="27">
        <v>452250760</v>
      </c>
      <c r="O3338" s="27">
        <v>17924890</v>
      </c>
      <c r="P3338" s="37">
        <f>IF(I3338=0,0,H3338/I3338)</f>
        <v>0</v>
      </c>
    </row>
    <row r="3339">
      <c r="A3339" s="24" t="str">
        <v>2026-02</v>
      </c>
      <c r="B3339" s="24" t="str">
        <v>비교 반영</v>
      </c>
      <c r="C3339" s="24" t="str">
        <v>김포시</v>
      </c>
      <c r="D3339" s="24" t="str">
        <v>아파트 전월세</v>
      </c>
      <c r="E3339" s="26">
        <v>797</v>
      </c>
      <c r="F3339" s="26">
        <v>0</v>
      </c>
      <c r="G3339" s="26">
        <v>425</v>
      </c>
      <c r="H3339" s="26">
        <v>372</v>
      </c>
      <c r="I3339" s="26">
        <f>G3339+H3339</f>
        <v>797</v>
      </c>
      <c r="J3339" s="26">
        <f>SUM(F3339:H3339)</f>
        <v>797</v>
      </c>
      <c r="K3339" s="26">
        <f>E3339-J3339</f>
        <v>0</v>
      </c>
      <c r="L3339" s="27">
        <v>161776680000</v>
      </c>
      <c r="M3339" s="45">
        <v>62750.139</v>
      </c>
      <c r="N3339" s="27">
        <v>202982033</v>
      </c>
      <c r="O3339" s="27">
        <v>8522673</v>
      </c>
      <c r="P3339" s="37">
        <f>IF(I3339=0,0,H3339/I3339)</f>
        <v>0.46675031367628605</v>
      </c>
    </row>
    <row r="3340">
      <c r="A3340" s="24" t="str">
        <v>2026-02</v>
      </c>
      <c r="B3340" s="24" t="str">
        <v>비교 반영</v>
      </c>
      <c r="C3340" s="24" t="str">
        <v>김포시</v>
      </c>
      <c r="D3340" s="24" t="str">
        <v>오피스텔 매매</v>
      </c>
      <c r="E3340" s="26">
        <v>23</v>
      </c>
      <c r="F3340" s="26">
        <v>23</v>
      </c>
      <c r="G3340" s="26">
        <v>0</v>
      </c>
      <c r="H3340" s="26">
        <v>0</v>
      </c>
      <c r="I3340" s="26">
        <f>G3340+H3340</f>
        <v>0</v>
      </c>
      <c r="J3340" s="26">
        <f>SUM(F3340:H3340)</f>
        <v>23</v>
      </c>
      <c r="K3340" s="26">
        <f>E3340-J3340</f>
        <v>0</v>
      </c>
      <c r="L3340" s="27">
        <v>2111800000</v>
      </c>
      <c r="M3340" s="45">
        <v>580.299</v>
      </c>
      <c r="N3340" s="27">
        <v>91817391</v>
      </c>
      <c r="O3340" s="27">
        <v>12030275</v>
      </c>
      <c r="P3340" s="37">
        <f>IF(I3340=0,0,H3340/I3340)</f>
        <v>0</v>
      </c>
    </row>
    <row r="3341">
      <c r="A3341" s="24" t="str">
        <v>2026-02</v>
      </c>
      <c r="B3341" s="24" t="str">
        <v>비교 반영</v>
      </c>
      <c r="C3341" s="24" t="str">
        <v>김포시</v>
      </c>
      <c r="D3341" s="24" t="str">
        <v>오피스텔 전월세</v>
      </c>
      <c r="E3341" s="26">
        <v>528</v>
      </c>
      <c r="F3341" s="26">
        <v>0</v>
      </c>
      <c r="G3341" s="26">
        <v>120</v>
      </c>
      <c r="H3341" s="26">
        <v>408</v>
      </c>
      <c r="I3341" s="26">
        <f>G3341+H3341</f>
        <v>528</v>
      </c>
      <c r="J3341" s="26">
        <f>SUM(F3341:H3341)</f>
        <v>528</v>
      </c>
      <c r="K3341" s="26">
        <f>E3341-J3341</f>
        <v>0</v>
      </c>
      <c r="L3341" s="27">
        <v>18431100000</v>
      </c>
      <c r="M3341" s="45">
        <v>14750.19</v>
      </c>
      <c r="N3341" s="27">
        <v>34907386</v>
      </c>
      <c r="O3341" s="27">
        <v>4130744</v>
      </c>
      <c r="P3341" s="37">
        <f>IF(I3341=0,0,H3341/I3341)</f>
        <v>0.7727272727272727</v>
      </c>
    </row>
    <row r="3342">
      <c r="A3342" s="24" t="str">
        <v>2026-02</v>
      </c>
      <c r="B3342" s="24" t="str">
        <v>비교 반영</v>
      </c>
      <c r="C3342" s="24" t="str">
        <v>김포시</v>
      </c>
      <c r="D3342" s="24" t="str">
        <v>토지</v>
      </c>
      <c r="E3342" s="26">
        <v>208</v>
      </c>
      <c r="F3342" s="26">
        <v>208</v>
      </c>
      <c r="G3342" s="26">
        <v>0</v>
      </c>
      <c r="H3342" s="26">
        <v>0</v>
      </c>
      <c r="I3342" s="26">
        <f>G3342+H3342</f>
        <v>0</v>
      </c>
      <c r="J3342" s="26">
        <f>SUM(F3342:H3342)</f>
        <v>208</v>
      </c>
      <c r="K3342" s="26">
        <f>E3342-J3342</f>
        <v>0</v>
      </c>
      <c r="L3342" s="27">
        <v>38981340000</v>
      </c>
      <c r="M3342" s="45">
        <v>127507.41</v>
      </c>
      <c r="N3342" s="27">
        <v>187410288</v>
      </c>
      <c r="O3342" s="27">
        <v>1010639</v>
      </c>
      <c r="P3342" s="37">
        <f>IF(I3342=0,0,H3342/I3342)</f>
        <v>0</v>
      </c>
    </row>
    <row r="3343">
      <c r="A3343" s="24" t="str">
        <v>2026-02</v>
      </c>
      <c r="B3343" s="24" t="str">
        <v>비교 반영</v>
      </c>
      <c r="C3343" s="24" t="str">
        <v>남양주시</v>
      </c>
      <c r="D3343" s="24" t="str">
        <v>공장창고</v>
      </c>
      <c r="E3343" s="26">
        <v>9</v>
      </c>
      <c r="F3343" s="26">
        <v>9</v>
      </c>
      <c r="G3343" s="26">
        <v>0</v>
      </c>
      <c r="H3343" s="26">
        <v>0</v>
      </c>
      <c r="I3343" s="26">
        <f>G3343+H3343</f>
        <v>0</v>
      </c>
      <c r="J3343" s="26">
        <f>SUM(F3343:H3343)</f>
        <v>9</v>
      </c>
      <c r="K3343" s="26">
        <f>E3343-J3343</f>
        <v>0</v>
      </c>
      <c r="L3343" s="27">
        <v>3074580000</v>
      </c>
      <c r="M3343" s="45">
        <v>1198.07</v>
      </c>
      <c r="N3343" s="27">
        <v>341620000</v>
      </c>
      <c r="O3343" s="27">
        <v>8483561</v>
      </c>
      <c r="P3343" s="37">
        <f>IF(I3343=0,0,H3343/I3343)</f>
        <v>0</v>
      </c>
    </row>
    <row r="3344">
      <c r="A3344" s="24" t="str">
        <v>2026-02</v>
      </c>
      <c r="B3344" s="24" t="str">
        <v>비교 반영</v>
      </c>
      <c r="C3344" s="24" t="str">
        <v>남양주시</v>
      </c>
      <c r="D3344" s="24" t="str">
        <v>다가구 매매</v>
      </c>
      <c r="E3344" s="26">
        <v>8</v>
      </c>
      <c r="F3344" s="26">
        <v>8</v>
      </c>
      <c r="G3344" s="26">
        <v>0</v>
      </c>
      <c r="H3344" s="26">
        <v>0</v>
      </c>
      <c r="I3344" s="26">
        <f>G3344+H3344</f>
        <v>0</v>
      </c>
      <c r="J3344" s="26">
        <f>SUM(F3344:H3344)</f>
        <v>8</v>
      </c>
      <c r="K3344" s="26">
        <f>E3344-J3344</f>
        <v>0</v>
      </c>
      <c r="L3344" s="27">
        <v>6799970000</v>
      </c>
      <c r="M3344" s="45">
        <v>2095.69</v>
      </c>
      <c r="N3344" s="27">
        <v>849996250</v>
      </c>
      <c r="O3344" s="27">
        <v>10726414</v>
      </c>
      <c r="P3344" s="37">
        <f>IF(I3344=0,0,H3344/I3344)</f>
        <v>0</v>
      </c>
    </row>
    <row r="3345">
      <c r="A3345" s="24" t="str">
        <v>2026-02</v>
      </c>
      <c r="B3345" s="24" t="str">
        <v>비교 반영</v>
      </c>
      <c r="C3345" s="24" t="str">
        <v>남양주시</v>
      </c>
      <c r="D3345" s="24" t="str">
        <v>다가구 전월세</v>
      </c>
      <c r="E3345" s="26">
        <v>402</v>
      </c>
      <c r="F3345" s="26">
        <v>0</v>
      </c>
      <c r="G3345" s="26">
        <v>121</v>
      </c>
      <c r="H3345" s="26">
        <v>281</v>
      </c>
      <c r="I3345" s="26">
        <f>G3345+H3345</f>
        <v>402</v>
      </c>
      <c r="J3345" s="26">
        <f>SUM(F3345:H3345)</f>
        <v>402</v>
      </c>
      <c r="K3345" s="26">
        <f>E3345-J3345</f>
        <v>0</v>
      </c>
      <c r="L3345" s="27">
        <v>31599400000</v>
      </c>
      <c r="M3345" s="45">
        <v>19470.055</v>
      </c>
      <c r="N3345" s="27">
        <v>78605473</v>
      </c>
      <c r="O3345" s="27">
        <v>5365204</v>
      </c>
      <c r="P3345" s="37">
        <f>IF(I3345=0,0,H3345/I3345)</f>
        <v>0.6990049751243781</v>
      </c>
    </row>
    <row r="3346">
      <c r="A3346" s="24" t="str">
        <v>2026-02</v>
      </c>
      <c r="B3346" s="24" t="str">
        <v>비교 반영</v>
      </c>
      <c r="C3346" s="24" t="str">
        <v>남양주시</v>
      </c>
      <c r="D3346" s="24" t="str">
        <v>다세대 매매</v>
      </c>
      <c r="E3346" s="26">
        <v>90</v>
      </c>
      <c r="F3346" s="26">
        <v>90</v>
      </c>
      <c r="G3346" s="26">
        <v>0</v>
      </c>
      <c r="H3346" s="26">
        <v>0</v>
      </c>
      <c r="I3346" s="26">
        <f>G3346+H3346</f>
        <v>0</v>
      </c>
      <c r="J3346" s="26">
        <f>SUM(F3346:H3346)</f>
        <v>90</v>
      </c>
      <c r="K3346" s="26">
        <f>E3346-J3346</f>
        <v>0</v>
      </c>
      <c r="L3346" s="27">
        <v>14403950000</v>
      </c>
      <c r="M3346" s="45">
        <v>5165.655</v>
      </c>
      <c r="N3346" s="27">
        <v>160043889</v>
      </c>
      <c r="O3346" s="27">
        <v>9217875</v>
      </c>
      <c r="P3346" s="37">
        <f>IF(I3346=0,0,H3346/I3346)</f>
        <v>0</v>
      </c>
    </row>
    <row r="3347">
      <c r="A3347" s="24" t="str">
        <v>2026-02</v>
      </c>
      <c r="B3347" s="24" t="str">
        <v>비교 반영</v>
      </c>
      <c r="C3347" s="24" t="str">
        <v>남양주시</v>
      </c>
      <c r="D3347" s="24" t="str">
        <v>다세대 전월세</v>
      </c>
      <c r="E3347" s="26">
        <v>234</v>
      </c>
      <c r="F3347" s="26">
        <v>0</v>
      </c>
      <c r="G3347" s="26">
        <v>74</v>
      </c>
      <c r="H3347" s="26">
        <v>160</v>
      </c>
      <c r="I3347" s="26">
        <f>G3347+H3347</f>
        <v>234</v>
      </c>
      <c r="J3347" s="26">
        <f>SUM(F3347:H3347)</f>
        <v>234</v>
      </c>
      <c r="K3347" s="26">
        <f>E3347-J3347</f>
        <v>0</v>
      </c>
      <c r="L3347" s="27">
        <v>14716850000</v>
      </c>
      <c r="M3347" s="45">
        <v>12224.27</v>
      </c>
      <c r="N3347" s="27">
        <v>62892521</v>
      </c>
      <c r="O3347" s="27">
        <v>3979848</v>
      </c>
      <c r="P3347" s="37">
        <f>IF(I3347=0,0,H3347/I3347)</f>
        <v>0.6837606837606838</v>
      </c>
    </row>
    <row r="3348">
      <c r="A3348" s="24" t="str">
        <v>2026-02</v>
      </c>
      <c r="B3348" s="24" t="str">
        <v>비교 반영</v>
      </c>
      <c r="C3348" s="24" t="str">
        <v>남양주시</v>
      </c>
      <c r="D3348" s="24" t="str">
        <v>분양권</v>
      </c>
      <c r="E3348" s="26">
        <v>5</v>
      </c>
      <c r="F3348" s="26">
        <v>5</v>
      </c>
      <c r="G3348" s="26">
        <v>0</v>
      </c>
      <c r="H3348" s="26">
        <v>0</v>
      </c>
      <c r="I3348" s="26">
        <f>G3348+H3348</f>
        <v>0</v>
      </c>
      <c r="J3348" s="26">
        <f>SUM(F3348:H3348)</f>
        <v>5</v>
      </c>
      <c r="K3348" s="26">
        <f>E3348-J3348</f>
        <v>0</v>
      </c>
      <c r="L3348" s="27">
        <v>2939470000</v>
      </c>
      <c r="M3348" s="45">
        <v>363.463</v>
      </c>
      <c r="N3348" s="27">
        <v>587894000</v>
      </c>
      <c r="O3348" s="27">
        <v>26735200</v>
      </c>
      <c r="P3348" s="37">
        <f>IF(I3348=0,0,H3348/I3348)</f>
        <v>0</v>
      </c>
    </row>
    <row r="3349">
      <c r="A3349" s="24" t="str">
        <v>2026-02</v>
      </c>
      <c r="B3349" s="24" t="str">
        <v>비교 반영</v>
      </c>
      <c r="C3349" s="24" t="str">
        <v>남양주시</v>
      </c>
      <c r="D3349" s="24" t="str">
        <v>상가</v>
      </c>
      <c r="E3349" s="26">
        <v>26</v>
      </c>
      <c r="F3349" s="26">
        <v>26</v>
      </c>
      <c r="G3349" s="26">
        <v>0</v>
      </c>
      <c r="H3349" s="26">
        <v>0</v>
      </c>
      <c r="I3349" s="26">
        <f>G3349+H3349</f>
        <v>0</v>
      </c>
      <c r="J3349" s="26">
        <f>SUM(F3349:H3349)</f>
        <v>26</v>
      </c>
      <c r="K3349" s="26">
        <f>E3349-J3349</f>
        <v>0</v>
      </c>
      <c r="L3349" s="27">
        <v>25904680000</v>
      </c>
      <c r="M3349" s="45">
        <v>9509.28</v>
      </c>
      <c r="N3349" s="27">
        <v>996333846</v>
      </c>
      <c r="O3349" s="27">
        <v>9005445</v>
      </c>
      <c r="P3349" s="37">
        <f>IF(I3349=0,0,H3349/I3349)</f>
        <v>0</v>
      </c>
    </row>
    <row r="3350">
      <c r="A3350" s="24" t="str">
        <v>2026-02</v>
      </c>
      <c r="B3350" s="24" t="str">
        <v>비교 반영</v>
      </c>
      <c r="C3350" s="24" t="str">
        <v>남양주시</v>
      </c>
      <c r="D3350" s="24" t="str">
        <v>아파트 매매</v>
      </c>
      <c r="E3350" s="26">
        <v>681</v>
      </c>
      <c r="F3350" s="26">
        <v>681</v>
      </c>
      <c r="G3350" s="26">
        <v>0</v>
      </c>
      <c r="H3350" s="26">
        <v>0</v>
      </c>
      <c r="I3350" s="26">
        <f>G3350+H3350</f>
        <v>0</v>
      </c>
      <c r="J3350" s="26">
        <f>SUM(F3350:H3350)</f>
        <v>681</v>
      </c>
      <c r="K3350" s="26">
        <f>E3350-J3350</f>
        <v>0</v>
      </c>
      <c r="L3350" s="27">
        <v>382638070000</v>
      </c>
      <c r="M3350" s="45">
        <v>56585.701</v>
      </c>
      <c r="N3350" s="27">
        <v>561876755</v>
      </c>
      <c r="O3350" s="27">
        <v>22354043</v>
      </c>
      <c r="P3350" s="37">
        <f>IF(I3350=0,0,H3350/I3350)</f>
        <v>0</v>
      </c>
    </row>
    <row r="3351">
      <c r="A3351" s="24" t="str">
        <v>2026-02</v>
      </c>
      <c r="B3351" s="24" t="str">
        <v>비교 반영</v>
      </c>
      <c r="C3351" s="24" t="str">
        <v>남양주시</v>
      </c>
      <c r="D3351" s="24" t="str">
        <v>아파트 전월세</v>
      </c>
      <c r="E3351" s="26">
        <v>1443</v>
      </c>
      <c r="F3351" s="26">
        <v>0</v>
      </c>
      <c r="G3351" s="26">
        <v>812</v>
      </c>
      <c r="H3351" s="26">
        <v>631</v>
      </c>
      <c r="I3351" s="26">
        <f>G3351+H3351</f>
        <v>1443</v>
      </c>
      <c r="J3351" s="26">
        <f>SUM(F3351:H3351)</f>
        <v>1443</v>
      </c>
      <c r="K3351" s="26">
        <f>E3351-J3351</f>
        <v>0</v>
      </c>
      <c r="L3351" s="27">
        <v>346879620000</v>
      </c>
      <c r="M3351" s="45">
        <v>104961.778</v>
      </c>
      <c r="N3351" s="27">
        <v>240387817</v>
      </c>
      <c r="O3351" s="27">
        <v>10925019</v>
      </c>
      <c r="P3351" s="37">
        <f>IF(I3351=0,0,H3351/I3351)</f>
        <v>0.43728343728343727</v>
      </c>
    </row>
    <row r="3352">
      <c r="A3352" s="24" t="str">
        <v>2026-02</v>
      </c>
      <c r="B3352" s="24" t="str">
        <v>비교 반영</v>
      </c>
      <c r="C3352" s="24" t="str">
        <v>남양주시</v>
      </c>
      <c r="D3352" s="24" t="str">
        <v>오피스텔 매매</v>
      </c>
      <c r="E3352" s="26">
        <v>29</v>
      </c>
      <c r="F3352" s="26">
        <v>29</v>
      </c>
      <c r="G3352" s="26">
        <v>0</v>
      </c>
      <c r="H3352" s="26">
        <v>0</v>
      </c>
      <c r="I3352" s="26">
        <f>G3352+H3352</f>
        <v>0</v>
      </c>
      <c r="J3352" s="26">
        <f>SUM(F3352:H3352)</f>
        <v>29</v>
      </c>
      <c r="K3352" s="26">
        <f>E3352-J3352</f>
        <v>0</v>
      </c>
      <c r="L3352" s="27">
        <v>6589500000</v>
      </c>
      <c r="M3352" s="45">
        <v>1085.458</v>
      </c>
      <c r="N3352" s="27">
        <v>227224138</v>
      </c>
      <c r="O3352" s="27">
        <v>20068460</v>
      </c>
      <c r="P3352" s="37">
        <f>IF(I3352=0,0,H3352/I3352)</f>
        <v>0</v>
      </c>
    </row>
    <row r="3353">
      <c r="A3353" s="24" t="str">
        <v>2026-02</v>
      </c>
      <c r="B3353" s="24" t="str">
        <v>비교 반영</v>
      </c>
      <c r="C3353" s="24" t="str">
        <v>남양주시</v>
      </c>
      <c r="D3353" s="24" t="str">
        <v>오피스텔 전월세</v>
      </c>
      <c r="E3353" s="26">
        <v>274</v>
      </c>
      <c r="F3353" s="26">
        <v>0</v>
      </c>
      <c r="G3353" s="26">
        <v>92</v>
      </c>
      <c r="H3353" s="26">
        <v>182</v>
      </c>
      <c r="I3353" s="26">
        <f>G3353+H3353</f>
        <v>274</v>
      </c>
      <c r="J3353" s="26">
        <f>SUM(F3353:H3353)</f>
        <v>274</v>
      </c>
      <c r="K3353" s="26">
        <f>E3353-J3353</f>
        <v>0</v>
      </c>
      <c r="L3353" s="27">
        <v>27998630000</v>
      </c>
      <c r="M3353" s="45">
        <v>10151.31</v>
      </c>
      <c r="N3353" s="27">
        <v>102184781</v>
      </c>
      <c r="O3353" s="27">
        <v>9117784</v>
      </c>
      <c r="P3353" s="37">
        <f>IF(I3353=0,0,H3353/I3353)</f>
        <v>0.6642335766423357</v>
      </c>
    </row>
    <row r="3354">
      <c r="A3354" s="24" t="str">
        <v>2026-02</v>
      </c>
      <c r="B3354" s="24" t="str">
        <v>비교 반영</v>
      </c>
      <c r="C3354" s="24" t="str">
        <v>남양주시</v>
      </c>
      <c r="D3354" s="24" t="str">
        <v>토지</v>
      </c>
      <c r="E3354" s="26">
        <v>226</v>
      </c>
      <c r="F3354" s="26">
        <v>226</v>
      </c>
      <c r="G3354" s="26">
        <v>0</v>
      </c>
      <c r="H3354" s="26">
        <v>0</v>
      </c>
      <c r="I3354" s="26">
        <f>G3354+H3354</f>
        <v>0</v>
      </c>
      <c r="J3354" s="26">
        <f>SUM(F3354:H3354)</f>
        <v>226</v>
      </c>
      <c r="K3354" s="26">
        <f>E3354-J3354</f>
        <v>0</v>
      </c>
      <c r="L3354" s="27">
        <v>70964340000</v>
      </c>
      <c r="M3354" s="45">
        <v>166601.17</v>
      </c>
      <c r="N3354" s="27">
        <v>314001504</v>
      </c>
      <c r="O3354" s="27">
        <v>1408110</v>
      </c>
      <c r="P3354" s="37">
        <f>IF(I3354=0,0,H3354/I3354)</f>
        <v>0</v>
      </c>
    </row>
    <row r="3355">
      <c r="A3355" s="24" t="str">
        <v>2026-02</v>
      </c>
      <c r="B3355" s="24" t="str">
        <v>비교 반영</v>
      </c>
      <c r="C3355" s="24" t="str">
        <v>동두천시</v>
      </c>
      <c r="D3355" s="24" t="str">
        <v>다가구 매매</v>
      </c>
      <c r="E3355" s="26">
        <v>6</v>
      </c>
      <c r="F3355" s="26">
        <v>6</v>
      </c>
      <c r="G3355" s="26">
        <v>0</v>
      </c>
      <c r="H3355" s="26">
        <v>0</v>
      </c>
      <c r="I3355" s="26">
        <f>G3355+H3355</f>
        <v>0</v>
      </c>
      <c r="J3355" s="26">
        <f>SUM(F3355:H3355)</f>
        <v>6</v>
      </c>
      <c r="K3355" s="26">
        <f>E3355-J3355</f>
        <v>0</v>
      </c>
      <c r="L3355" s="27">
        <v>1238300000</v>
      </c>
      <c r="M3355" s="45">
        <v>950.09</v>
      </c>
      <c r="N3355" s="27">
        <v>206383333</v>
      </c>
      <c r="O3355" s="27">
        <v>4308596</v>
      </c>
      <c r="P3355" s="37">
        <f>IF(I3355=0,0,H3355/I3355)</f>
        <v>0</v>
      </c>
    </row>
    <row r="3356">
      <c r="A3356" s="24" t="str">
        <v>2026-02</v>
      </c>
      <c r="B3356" s="24" t="str">
        <v>비교 반영</v>
      </c>
      <c r="C3356" s="24" t="str">
        <v>동두천시</v>
      </c>
      <c r="D3356" s="24" t="str">
        <v>다가구 전월세</v>
      </c>
      <c r="E3356" s="26">
        <v>43</v>
      </c>
      <c r="F3356" s="26">
        <v>0</v>
      </c>
      <c r="G3356" s="26">
        <v>5</v>
      </c>
      <c r="H3356" s="26">
        <v>38</v>
      </c>
      <c r="I3356" s="26">
        <f>G3356+H3356</f>
        <v>43</v>
      </c>
      <c r="J3356" s="26">
        <f>SUM(F3356:H3356)</f>
        <v>43</v>
      </c>
      <c r="K3356" s="26">
        <f>E3356-J3356</f>
        <v>0</v>
      </c>
      <c r="L3356" s="27">
        <v>452500000</v>
      </c>
      <c r="M3356" s="45">
        <v>2863.6</v>
      </c>
      <c r="N3356" s="27">
        <v>10523256</v>
      </c>
      <c r="O3356" s="27">
        <v>522373</v>
      </c>
      <c r="P3356" s="37">
        <f>IF(I3356=0,0,H3356/I3356)</f>
        <v>0.8837209302325582</v>
      </c>
    </row>
    <row r="3357">
      <c r="A3357" s="24" t="str">
        <v>2026-02</v>
      </c>
      <c r="B3357" s="24" t="str">
        <v>비교 반영</v>
      </c>
      <c r="C3357" s="24" t="str">
        <v>동두천시</v>
      </c>
      <c r="D3357" s="24" t="str">
        <v>다세대 매매</v>
      </c>
      <c r="E3357" s="26">
        <v>22</v>
      </c>
      <c r="F3357" s="26">
        <v>22</v>
      </c>
      <c r="G3357" s="26">
        <v>0</v>
      </c>
      <c r="H3357" s="26">
        <v>0</v>
      </c>
      <c r="I3357" s="26">
        <f>G3357+H3357</f>
        <v>0</v>
      </c>
      <c r="J3357" s="26">
        <f>SUM(F3357:H3357)</f>
        <v>22</v>
      </c>
      <c r="K3357" s="26">
        <f>E3357-J3357</f>
        <v>0</v>
      </c>
      <c r="L3357" s="27">
        <v>2379000000</v>
      </c>
      <c r="M3357" s="45">
        <v>1252.75</v>
      </c>
      <c r="N3357" s="27">
        <v>108136364</v>
      </c>
      <c r="O3357" s="27">
        <v>6277759</v>
      </c>
      <c r="P3357" s="37">
        <f>IF(I3357=0,0,H3357/I3357)</f>
        <v>0</v>
      </c>
    </row>
    <row r="3358">
      <c r="A3358" s="24" t="str">
        <v>2026-02</v>
      </c>
      <c r="B3358" s="24" t="str">
        <v>비교 반영</v>
      </c>
      <c r="C3358" s="24" t="str">
        <v>동두천시</v>
      </c>
      <c r="D3358" s="24" t="str">
        <v>다세대 전월세</v>
      </c>
      <c r="E3358" s="26">
        <v>61</v>
      </c>
      <c r="F3358" s="26">
        <v>0</v>
      </c>
      <c r="G3358" s="26">
        <v>9</v>
      </c>
      <c r="H3358" s="26">
        <v>52</v>
      </c>
      <c r="I3358" s="26">
        <f>G3358+H3358</f>
        <v>61</v>
      </c>
      <c r="J3358" s="26">
        <f>SUM(F3358:H3358)</f>
        <v>61</v>
      </c>
      <c r="K3358" s="26">
        <f>E3358-J3358</f>
        <v>0</v>
      </c>
      <c r="L3358" s="27">
        <v>1143000000</v>
      </c>
      <c r="M3358" s="45">
        <v>2610.542</v>
      </c>
      <c r="N3358" s="27">
        <v>18737705</v>
      </c>
      <c r="O3358" s="27">
        <v>1447405</v>
      </c>
      <c r="P3358" s="37">
        <f>IF(I3358=0,0,H3358/I3358)</f>
        <v>0.8524590163934426</v>
      </c>
    </row>
    <row r="3359">
      <c r="A3359" s="24" t="str">
        <v>2026-02</v>
      </c>
      <c r="B3359" s="24" t="str">
        <v>비교 반영</v>
      </c>
      <c r="C3359" s="24" t="str">
        <v>동두천시</v>
      </c>
      <c r="D3359" s="24" t="str">
        <v>상가</v>
      </c>
      <c r="E3359" s="26">
        <v>1</v>
      </c>
      <c r="F3359" s="26">
        <v>1</v>
      </c>
      <c r="G3359" s="26">
        <v>0</v>
      </c>
      <c r="H3359" s="26">
        <v>0</v>
      </c>
      <c r="I3359" s="26">
        <f>G3359+H3359</f>
        <v>0</v>
      </c>
      <c r="J3359" s="26">
        <f>SUM(F3359:H3359)</f>
        <v>1</v>
      </c>
      <c r="K3359" s="26">
        <f>E3359-J3359</f>
        <v>0</v>
      </c>
      <c r="L3359" s="27">
        <v>195000000</v>
      </c>
      <c r="M3359" s="45">
        <v>115.7</v>
      </c>
      <c r="N3359" s="27">
        <v>195000000</v>
      </c>
      <c r="O3359" s="27">
        <v>5571548</v>
      </c>
      <c r="P3359" s="37">
        <f>IF(I3359=0,0,H3359/I3359)</f>
        <v>0</v>
      </c>
    </row>
    <row r="3360">
      <c r="A3360" s="24" t="str">
        <v>2026-02</v>
      </c>
      <c r="B3360" s="24" t="str">
        <v>비교 반영</v>
      </c>
      <c r="C3360" s="24" t="str">
        <v>동두천시</v>
      </c>
      <c r="D3360" s="24" t="str">
        <v>아파트 매매</v>
      </c>
      <c r="E3360" s="26">
        <v>60</v>
      </c>
      <c r="F3360" s="26">
        <v>60</v>
      </c>
      <c r="G3360" s="26">
        <v>0</v>
      </c>
      <c r="H3360" s="26">
        <v>0</v>
      </c>
      <c r="I3360" s="26">
        <f>G3360+H3360</f>
        <v>0</v>
      </c>
      <c r="J3360" s="26">
        <f>SUM(F3360:H3360)</f>
        <v>60</v>
      </c>
      <c r="K3360" s="26">
        <f>E3360-J3360</f>
        <v>0</v>
      </c>
      <c r="L3360" s="27">
        <v>10361000000</v>
      </c>
      <c r="M3360" s="45">
        <v>4106.781</v>
      </c>
      <c r="N3360" s="27">
        <v>172683333</v>
      </c>
      <c r="O3360" s="27">
        <v>8340166</v>
      </c>
      <c r="P3360" s="37">
        <f>IF(I3360=0,0,H3360/I3360)</f>
        <v>0</v>
      </c>
    </row>
    <row r="3361">
      <c r="A3361" s="24" t="str">
        <v>2026-02</v>
      </c>
      <c r="B3361" s="24" t="str">
        <v>비교 반영</v>
      </c>
      <c r="C3361" s="24" t="str">
        <v>동두천시</v>
      </c>
      <c r="D3361" s="24" t="str">
        <v>아파트 전월세</v>
      </c>
      <c r="E3361" s="26">
        <v>89</v>
      </c>
      <c r="F3361" s="26">
        <v>0</v>
      </c>
      <c r="G3361" s="26">
        <v>43</v>
      </c>
      <c r="H3361" s="26">
        <v>46</v>
      </c>
      <c r="I3361" s="26">
        <f>G3361+H3361</f>
        <v>89</v>
      </c>
      <c r="J3361" s="26">
        <f>SUM(F3361:H3361)</f>
        <v>89</v>
      </c>
      <c r="K3361" s="26">
        <f>E3361-J3361</f>
        <v>0</v>
      </c>
      <c r="L3361" s="27">
        <v>7119420000</v>
      </c>
      <c r="M3361" s="45">
        <v>5918.771</v>
      </c>
      <c r="N3361" s="27">
        <v>79993483</v>
      </c>
      <c r="O3361" s="27">
        <v>3976378</v>
      </c>
      <c r="P3361" s="37">
        <f>IF(I3361=0,0,H3361/I3361)</f>
        <v>0.5168539325842697</v>
      </c>
    </row>
    <row r="3362">
      <c r="A3362" s="24" t="str">
        <v>2026-02</v>
      </c>
      <c r="B3362" s="24" t="str">
        <v>비교 반영</v>
      </c>
      <c r="C3362" s="24" t="str">
        <v>동두천시</v>
      </c>
      <c r="D3362" s="24" t="str">
        <v>오피스텔 전월세</v>
      </c>
      <c r="E3362" s="26">
        <v>11</v>
      </c>
      <c r="F3362" s="26">
        <v>0</v>
      </c>
      <c r="G3362" s="26">
        <v>0</v>
      </c>
      <c r="H3362" s="26">
        <v>11</v>
      </c>
      <c r="I3362" s="26">
        <f>G3362+H3362</f>
        <v>11</v>
      </c>
      <c r="J3362" s="26">
        <f>SUM(F3362:H3362)</f>
        <v>11</v>
      </c>
      <c r="K3362" s="26">
        <f>E3362-J3362</f>
        <v>0</v>
      </c>
      <c r="L3362" s="27">
        <v>98000000</v>
      </c>
      <c r="M3362" s="45">
        <v>518.06</v>
      </c>
      <c r="N3362" s="27">
        <v>8909091</v>
      </c>
      <c r="O3362" s="27">
        <v>625346</v>
      </c>
      <c r="P3362" s="37">
        <f>IF(I3362=0,0,H3362/I3362)</f>
        <v>1</v>
      </c>
    </row>
    <row r="3363">
      <c r="A3363" s="24" t="str">
        <v>2026-02</v>
      </c>
      <c r="B3363" s="24" t="str">
        <v>비교 반영</v>
      </c>
      <c r="C3363" s="24" t="str">
        <v>동두천시</v>
      </c>
      <c r="D3363" s="24" t="str">
        <v>토지</v>
      </c>
      <c r="E3363" s="26">
        <v>32</v>
      </c>
      <c r="F3363" s="26">
        <v>32</v>
      </c>
      <c r="G3363" s="26">
        <v>0</v>
      </c>
      <c r="H3363" s="26">
        <v>0</v>
      </c>
      <c r="I3363" s="26">
        <f>G3363+H3363</f>
        <v>0</v>
      </c>
      <c r="J3363" s="26">
        <f>SUM(F3363:H3363)</f>
        <v>32</v>
      </c>
      <c r="K3363" s="26">
        <f>E3363-J3363</f>
        <v>0</v>
      </c>
      <c r="L3363" s="27">
        <v>2054150000</v>
      </c>
      <c r="M3363" s="45">
        <v>25908.95</v>
      </c>
      <c r="N3363" s="27">
        <v>64192188</v>
      </c>
      <c r="O3363" s="27">
        <v>262094</v>
      </c>
      <c r="P3363" s="37">
        <f>IF(I3363=0,0,H3363/I3363)</f>
        <v>0</v>
      </c>
    </row>
    <row r="3364">
      <c r="A3364" s="24" t="str">
        <v>2026-02</v>
      </c>
      <c r="B3364" s="24" t="str">
        <v>비교 반영</v>
      </c>
      <c r="C3364" s="24" t="str">
        <v>부천시 소사구</v>
      </c>
      <c r="D3364" s="24" t="str">
        <v>공장창고</v>
      </c>
      <c r="E3364" s="26">
        <v>1</v>
      </c>
      <c r="F3364" s="26">
        <v>1</v>
      </c>
      <c r="G3364" s="26">
        <v>0</v>
      </c>
      <c r="H3364" s="26">
        <v>0</v>
      </c>
      <c r="I3364" s="26">
        <f>G3364+H3364</f>
        <v>0</v>
      </c>
      <c r="J3364" s="26">
        <f>SUM(F3364:H3364)</f>
        <v>1</v>
      </c>
      <c r="K3364" s="26">
        <f>E3364-J3364</f>
        <v>0</v>
      </c>
      <c r="L3364" s="27">
        <v>350000000</v>
      </c>
      <c r="M3364" s="45">
        <v>107.47</v>
      </c>
      <c r="N3364" s="27">
        <v>350000000</v>
      </c>
      <c r="O3364" s="27">
        <v>10766025</v>
      </c>
      <c r="P3364" s="37">
        <f>IF(I3364=0,0,H3364/I3364)</f>
        <v>0</v>
      </c>
    </row>
    <row r="3365">
      <c r="A3365" s="24" t="str">
        <v>2026-02</v>
      </c>
      <c r="B3365" s="24" t="str">
        <v>비교 반영</v>
      </c>
      <c r="C3365" s="24" t="str">
        <v>부천시 소사구</v>
      </c>
      <c r="D3365" s="24" t="str">
        <v>다가구 매매</v>
      </c>
      <c r="E3365" s="26">
        <v>1</v>
      </c>
      <c r="F3365" s="26">
        <v>1</v>
      </c>
      <c r="G3365" s="26">
        <v>0</v>
      </c>
      <c r="H3365" s="26">
        <v>0</v>
      </c>
      <c r="I3365" s="26">
        <f>G3365+H3365</f>
        <v>0</v>
      </c>
      <c r="J3365" s="26">
        <f>SUM(F3365:H3365)</f>
        <v>1</v>
      </c>
      <c r="K3365" s="26">
        <f>E3365-J3365</f>
        <v>0</v>
      </c>
      <c r="L3365" s="27">
        <v>375000000</v>
      </c>
      <c r="M3365" s="45">
        <v>179.04</v>
      </c>
      <c r="N3365" s="27">
        <v>375000000</v>
      </c>
      <c r="O3365" s="27">
        <v>6923980</v>
      </c>
      <c r="P3365" s="37">
        <f>IF(I3365=0,0,H3365/I3365)</f>
        <v>0</v>
      </c>
    </row>
    <row r="3366">
      <c r="A3366" s="24" t="str">
        <v>2026-02</v>
      </c>
      <c r="B3366" s="24" t="str">
        <v>비교 반영</v>
      </c>
      <c r="C3366" s="24" t="str">
        <v>부천시 소사구</v>
      </c>
      <c r="D3366" s="24" t="str">
        <v>다가구 전월세</v>
      </c>
      <c r="E3366" s="26">
        <v>146</v>
      </c>
      <c r="F3366" s="26">
        <v>0</v>
      </c>
      <c r="G3366" s="26">
        <v>39</v>
      </c>
      <c r="H3366" s="26">
        <v>107</v>
      </c>
      <c r="I3366" s="26">
        <f>G3366+H3366</f>
        <v>146</v>
      </c>
      <c r="J3366" s="26">
        <f>SUM(F3366:H3366)</f>
        <v>146</v>
      </c>
      <c r="K3366" s="26">
        <f>E3366-J3366</f>
        <v>0</v>
      </c>
      <c r="L3366" s="27">
        <v>6975250000</v>
      </c>
      <c r="M3366" s="45">
        <v>8970.225</v>
      </c>
      <c r="N3366" s="27">
        <v>47775685</v>
      </c>
      <c r="O3366" s="27">
        <v>2570580</v>
      </c>
      <c r="P3366" s="37">
        <f>IF(I3366=0,0,H3366/I3366)</f>
        <v>0.7328767123287672</v>
      </c>
    </row>
    <row r="3367">
      <c r="A3367" s="24" t="str">
        <v>2026-02</v>
      </c>
      <c r="B3367" s="24" t="str">
        <v>비교 반영</v>
      </c>
      <c r="C3367" s="24" t="str">
        <v>부천시 소사구</v>
      </c>
      <c r="D3367" s="24" t="str">
        <v>다세대 매매</v>
      </c>
      <c r="E3367" s="26">
        <v>52</v>
      </c>
      <c r="F3367" s="26">
        <v>52</v>
      </c>
      <c r="G3367" s="26">
        <v>0</v>
      </c>
      <c r="H3367" s="26">
        <v>0</v>
      </c>
      <c r="I3367" s="26">
        <f>G3367+H3367</f>
        <v>0</v>
      </c>
      <c r="J3367" s="26">
        <f>SUM(F3367:H3367)</f>
        <v>52</v>
      </c>
      <c r="K3367" s="26">
        <f>E3367-J3367</f>
        <v>0</v>
      </c>
      <c r="L3367" s="27">
        <v>9565000000</v>
      </c>
      <c r="M3367" s="45">
        <v>2428.94</v>
      </c>
      <c r="N3367" s="27">
        <v>183942308</v>
      </c>
      <c r="O3367" s="27">
        <v>13017956</v>
      </c>
      <c r="P3367" s="37">
        <f>IF(I3367=0,0,H3367/I3367)</f>
        <v>0</v>
      </c>
    </row>
    <row r="3368">
      <c r="A3368" s="24" t="str">
        <v>2026-02</v>
      </c>
      <c r="B3368" s="24" t="str">
        <v>비교 반영</v>
      </c>
      <c r="C3368" s="24" t="str">
        <v>부천시 소사구</v>
      </c>
      <c r="D3368" s="24" t="str">
        <v>다세대 전월세</v>
      </c>
      <c r="E3368" s="26">
        <v>91</v>
      </c>
      <c r="F3368" s="26">
        <v>0</v>
      </c>
      <c r="G3368" s="26">
        <v>43</v>
      </c>
      <c r="H3368" s="26">
        <v>48</v>
      </c>
      <c r="I3368" s="26">
        <f>G3368+H3368</f>
        <v>91</v>
      </c>
      <c r="J3368" s="26">
        <f>SUM(F3368:H3368)</f>
        <v>91</v>
      </c>
      <c r="K3368" s="26">
        <f>E3368-J3368</f>
        <v>0</v>
      </c>
      <c r="L3368" s="27">
        <v>7134600000</v>
      </c>
      <c r="M3368" s="45">
        <v>4238.894</v>
      </c>
      <c r="N3368" s="27">
        <v>78402198</v>
      </c>
      <c r="O3368" s="27">
        <v>5564058</v>
      </c>
      <c r="P3368" s="37">
        <f>IF(I3368=0,0,H3368/I3368)</f>
        <v>0.5274725274725275</v>
      </c>
    </row>
    <row r="3369">
      <c r="A3369" s="24" t="str">
        <v>2026-02</v>
      </c>
      <c r="B3369" s="24" t="str">
        <v>비교 반영</v>
      </c>
      <c r="C3369" s="24" t="str">
        <v>부천시 소사구</v>
      </c>
      <c r="D3369" s="24" t="str">
        <v>분양권</v>
      </c>
      <c r="E3369" s="26">
        <v>16</v>
      </c>
      <c r="F3369" s="26">
        <v>16</v>
      </c>
      <c r="G3369" s="26">
        <v>0</v>
      </c>
      <c r="H3369" s="26">
        <v>0</v>
      </c>
      <c r="I3369" s="26">
        <f>G3369+H3369</f>
        <v>0</v>
      </c>
      <c r="J3369" s="26">
        <f>SUM(F3369:H3369)</f>
        <v>16</v>
      </c>
      <c r="K3369" s="26">
        <f>E3369-J3369</f>
        <v>0</v>
      </c>
      <c r="L3369" s="27">
        <v>11918570000</v>
      </c>
      <c r="M3369" s="45">
        <v>1160.925</v>
      </c>
      <c r="N3369" s="27">
        <v>744910625</v>
      </c>
      <c r="O3369" s="27">
        <v>33938652</v>
      </c>
      <c r="P3369" s="37">
        <f>IF(I3369=0,0,H3369/I3369)</f>
        <v>0</v>
      </c>
    </row>
    <row r="3370">
      <c r="A3370" s="24" t="str">
        <v>2026-02</v>
      </c>
      <c r="B3370" s="24" t="str">
        <v>비교 반영</v>
      </c>
      <c r="C3370" s="24" t="str">
        <v>부천시 소사구</v>
      </c>
      <c r="D3370" s="24" t="str">
        <v>상가</v>
      </c>
      <c r="E3370" s="26">
        <v>1</v>
      </c>
      <c r="F3370" s="26">
        <v>1</v>
      </c>
      <c r="G3370" s="26">
        <v>0</v>
      </c>
      <c r="H3370" s="26">
        <v>0</v>
      </c>
      <c r="I3370" s="26">
        <f>G3370+H3370</f>
        <v>0</v>
      </c>
      <c r="J3370" s="26">
        <f>SUM(F3370:H3370)</f>
        <v>1</v>
      </c>
      <c r="K3370" s="26">
        <f>E3370-J3370</f>
        <v>0</v>
      </c>
      <c r="L3370" s="27">
        <v>103210000</v>
      </c>
      <c r="M3370" s="45">
        <v>88.47</v>
      </c>
      <c r="N3370" s="27">
        <v>103210000</v>
      </c>
      <c r="O3370" s="27">
        <v>3856562</v>
      </c>
      <c r="P3370" s="37">
        <f>IF(I3370=0,0,H3370/I3370)</f>
        <v>0</v>
      </c>
    </row>
    <row r="3371">
      <c r="A3371" s="24" t="str">
        <v>2026-02</v>
      </c>
      <c r="B3371" s="24" t="str">
        <v>비교 반영</v>
      </c>
      <c r="C3371" s="24" t="str">
        <v>부천시 소사구</v>
      </c>
      <c r="D3371" s="24" t="str">
        <v>아파트 매매</v>
      </c>
      <c r="E3371" s="26">
        <v>154</v>
      </c>
      <c r="F3371" s="26">
        <v>154</v>
      </c>
      <c r="G3371" s="26">
        <v>0</v>
      </c>
      <c r="H3371" s="26">
        <v>0</v>
      </c>
      <c r="I3371" s="26">
        <f>G3371+H3371</f>
        <v>0</v>
      </c>
      <c r="J3371" s="26">
        <f>SUM(F3371:H3371)</f>
        <v>154</v>
      </c>
      <c r="K3371" s="26">
        <f>E3371-J3371</f>
        <v>0</v>
      </c>
      <c r="L3371" s="27">
        <v>79016500000</v>
      </c>
      <c r="M3371" s="45">
        <v>11284.899</v>
      </c>
      <c r="N3371" s="27">
        <v>513094156</v>
      </c>
      <c r="O3371" s="27">
        <v>23147001</v>
      </c>
      <c r="P3371" s="37">
        <f>IF(I3371=0,0,H3371/I3371)</f>
        <v>0</v>
      </c>
    </row>
    <row r="3372">
      <c r="A3372" s="24" t="str">
        <v>2026-02</v>
      </c>
      <c r="B3372" s="24" t="str">
        <v>비교 반영</v>
      </c>
      <c r="C3372" s="24" t="str">
        <v>부천시 소사구</v>
      </c>
      <c r="D3372" s="24" t="str">
        <v>아파트 전월세</v>
      </c>
      <c r="E3372" s="26">
        <v>230</v>
      </c>
      <c r="F3372" s="26">
        <v>0</v>
      </c>
      <c r="G3372" s="26">
        <v>128</v>
      </c>
      <c r="H3372" s="26">
        <v>102</v>
      </c>
      <c r="I3372" s="26">
        <f>G3372+H3372</f>
        <v>230</v>
      </c>
      <c r="J3372" s="26">
        <f>SUM(F3372:H3372)</f>
        <v>230</v>
      </c>
      <c r="K3372" s="26">
        <f>E3372-J3372</f>
        <v>0</v>
      </c>
      <c r="L3372" s="27">
        <v>53097630000</v>
      </c>
      <c r="M3372" s="45">
        <v>15460.806</v>
      </c>
      <c r="N3372" s="27">
        <v>230859261</v>
      </c>
      <c r="O3372" s="27">
        <v>11353182</v>
      </c>
      <c r="P3372" s="37">
        <f>IF(I3372=0,0,H3372/I3372)</f>
        <v>0.4434782608695652</v>
      </c>
    </row>
    <row r="3373">
      <c r="A3373" s="24" t="str">
        <v>2026-02</v>
      </c>
      <c r="B3373" s="24" t="str">
        <v>비교 반영</v>
      </c>
      <c r="C3373" s="24" t="str">
        <v>부천시 소사구</v>
      </c>
      <c r="D3373" s="24" t="str">
        <v>오피스텔 매매</v>
      </c>
      <c r="E3373" s="26">
        <v>16</v>
      </c>
      <c r="F3373" s="26">
        <v>16</v>
      </c>
      <c r="G3373" s="26">
        <v>0</v>
      </c>
      <c r="H3373" s="26">
        <v>0</v>
      </c>
      <c r="I3373" s="26">
        <f>G3373+H3373</f>
        <v>0</v>
      </c>
      <c r="J3373" s="26">
        <f>SUM(F3373:H3373)</f>
        <v>16</v>
      </c>
      <c r="K3373" s="26">
        <f>E3373-J3373</f>
        <v>0</v>
      </c>
      <c r="L3373" s="27">
        <v>3066400000</v>
      </c>
      <c r="M3373" s="45">
        <v>800.002</v>
      </c>
      <c r="N3373" s="27">
        <v>191650000</v>
      </c>
      <c r="O3373" s="27">
        <v>12671042</v>
      </c>
      <c r="P3373" s="37">
        <f>IF(I3373=0,0,H3373/I3373)</f>
        <v>0</v>
      </c>
    </row>
    <row r="3374">
      <c r="A3374" s="24" t="str">
        <v>2026-02</v>
      </c>
      <c r="B3374" s="24" t="str">
        <v>비교 반영</v>
      </c>
      <c r="C3374" s="24" t="str">
        <v>부천시 소사구</v>
      </c>
      <c r="D3374" s="24" t="str">
        <v>오피스텔 전월세</v>
      </c>
      <c r="E3374" s="26">
        <v>62</v>
      </c>
      <c r="F3374" s="26">
        <v>0</v>
      </c>
      <c r="G3374" s="26">
        <v>31</v>
      </c>
      <c r="H3374" s="26">
        <v>31</v>
      </c>
      <c r="I3374" s="26">
        <f>G3374+H3374</f>
        <v>62</v>
      </c>
      <c r="J3374" s="26">
        <f>SUM(F3374:H3374)</f>
        <v>62</v>
      </c>
      <c r="K3374" s="26">
        <f>E3374-J3374</f>
        <v>0</v>
      </c>
      <c r="L3374" s="27">
        <v>7591860000</v>
      </c>
      <c r="M3374" s="45">
        <v>2834.25</v>
      </c>
      <c r="N3374" s="27">
        <v>122449355</v>
      </c>
      <c r="O3374" s="27">
        <v>8854920</v>
      </c>
      <c r="P3374" s="37">
        <f>IF(I3374=0,0,H3374/I3374)</f>
        <v>0.5</v>
      </c>
    </row>
    <row r="3375">
      <c r="A3375" s="24" t="str">
        <v>2026-02</v>
      </c>
      <c r="B3375" s="24" t="str">
        <v>비교 반영</v>
      </c>
      <c r="C3375" s="24" t="str">
        <v>부천시 소사구</v>
      </c>
      <c r="D3375" s="24" t="str">
        <v>토지</v>
      </c>
      <c r="E3375" s="26">
        <v>15</v>
      </c>
      <c r="F3375" s="26">
        <v>15</v>
      </c>
      <c r="G3375" s="26">
        <v>0</v>
      </c>
      <c r="H3375" s="26">
        <v>0</v>
      </c>
      <c r="I3375" s="26">
        <f>G3375+H3375</f>
        <v>0</v>
      </c>
      <c r="J3375" s="26">
        <f>SUM(F3375:H3375)</f>
        <v>15</v>
      </c>
      <c r="K3375" s="26">
        <f>E3375-J3375</f>
        <v>0</v>
      </c>
      <c r="L3375" s="27">
        <v>1598930000</v>
      </c>
      <c r="M3375" s="45">
        <v>2581.1</v>
      </c>
      <c r="N3375" s="27">
        <v>106595333</v>
      </c>
      <c r="O3375" s="27">
        <v>2047855</v>
      </c>
      <c r="P3375" s="37">
        <f>IF(I3375=0,0,H3375/I3375)</f>
        <v>0</v>
      </c>
    </row>
    <row r="3376">
      <c r="A3376" s="24" t="str">
        <v>2026-02</v>
      </c>
      <c r="B3376" s="24" t="str">
        <v>비교 반영</v>
      </c>
      <c r="C3376" s="24" t="str">
        <v>부천시 오정구</v>
      </c>
      <c r="D3376" s="24" t="str">
        <v>공장창고</v>
      </c>
      <c r="E3376" s="26">
        <v>2</v>
      </c>
      <c r="F3376" s="26">
        <v>2</v>
      </c>
      <c r="G3376" s="26">
        <v>0</v>
      </c>
      <c r="H3376" s="26">
        <v>0</v>
      </c>
      <c r="I3376" s="26">
        <f>G3376+H3376</f>
        <v>0</v>
      </c>
      <c r="J3376" s="26">
        <f>SUM(F3376:H3376)</f>
        <v>2</v>
      </c>
      <c r="K3376" s="26">
        <f>E3376-J3376</f>
        <v>0</v>
      </c>
      <c r="L3376" s="27">
        <v>5130000000</v>
      </c>
      <c r="M3376" s="45">
        <v>1995.03</v>
      </c>
      <c r="N3376" s="27">
        <v>2565000000</v>
      </c>
      <c r="O3376" s="27">
        <v>8500462</v>
      </c>
      <c r="P3376" s="37">
        <f>IF(I3376=0,0,H3376/I3376)</f>
        <v>0</v>
      </c>
    </row>
    <row r="3377">
      <c r="A3377" s="24" t="str">
        <v>2026-02</v>
      </c>
      <c r="B3377" s="24" t="str">
        <v>비교 반영</v>
      </c>
      <c r="C3377" s="24" t="str">
        <v>부천시 오정구</v>
      </c>
      <c r="D3377" s="24" t="str">
        <v>다가구 매매</v>
      </c>
      <c r="E3377" s="26">
        <v>3</v>
      </c>
      <c r="F3377" s="26">
        <v>3</v>
      </c>
      <c r="G3377" s="26">
        <v>0</v>
      </c>
      <c r="H3377" s="26">
        <v>0</v>
      </c>
      <c r="I3377" s="26">
        <f>G3377+H3377</f>
        <v>0</v>
      </c>
      <c r="J3377" s="26">
        <f>SUM(F3377:H3377)</f>
        <v>3</v>
      </c>
      <c r="K3377" s="26">
        <f>E3377-J3377</f>
        <v>0</v>
      </c>
      <c r="L3377" s="27">
        <v>1660000000</v>
      </c>
      <c r="M3377" s="45">
        <v>270.13</v>
      </c>
      <c r="N3377" s="27">
        <v>553333333</v>
      </c>
      <c r="O3377" s="27">
        <v>20314675</v>
      </c>
      <c r="P3377" s="37">
        <f>IF(I3377=0,0,H3377/I3377)</f>
        <v>0</v>
      </c>
    </row>
    <row r="3378">
      <c r="A3378" s="24" t="str">
        <v>2026-02</v>
      </c>
      <c r="B3378" s="24" t="str">
        <v>비교 반영</v>
      </c>
      <c r="C3378" s="24" t="str">
        <v>부천시 오정구</v>
      </c>
      <c r="D3378" s="24" t="str">
        <v>다가구 전월세</v>
      </c>
      <c r="E3378" s="26">
        <v>55</v>
      </c>
      <c r="F3378" s="26">
        <v>0</v>
      </c>
      <c r="G3378" s="26">
        <v>11</v>
      </c>
      <c r="H3378" s="26">
        <v>44</v>
      </c>
      <c r="I3378" s="26">
        <f>G3378+H3378</f>
        <v>55</v>
      </c>
      <c r="J3378" s="26">
        <f>SUM(F3378:H3378)</f>
        <v>55</v>
      </c>
      <c r="K3378" s="26">
        <f>E3378-J3378</f>
        <v>0</v>
      </c>
      <c r="L3378" s="27">
        <v>2064500000</v>
      </c>
      <c r="M3378" s="45">
        <v>2707.77</v>
      </c>
      <c r="N3378" s="27">
        <v>37536364</v>
      </c>
      <c r="O3378" s="27">
        <v>2520448</v>
      </c>
      <c r="P3378" s="37">
        <f>IF(I3378=0,0,H3378/I3378)</f>
        <v>0.8</v>
      </c>
    </row>
    <row r="3379">
      <c r="A3379" s="24" t="str">
        <v>2026-02</v>
      </c>
      <c r="B3379" s="24" t="str">
        <v>비교 반영</v>
      </c>
      <c r="C3379" s="24" t="str">
        <v>부천시 오정구</v>
      </c>
      <c r="D3379" s="24" t="str">
        <v>다세대 매매</v>
      </c>
      <c r="E3379" s="26">
        <v>64</v>
      </c>
      <c r="F3379" s="26">
        <v>64</v>
      </c>
      <c r="G3379" s="26">
        <v>0</v>
      </c>
      <c r="H3379" s="26">
        <v>0</v>
      </c>
      <c r="I3379" s="26">
        <f>G3379+H3379</f>
        <v>0</v>
      </c>
      <c r="J3379" s="26">
        <f>SUM(F3379:H3379)</f>
        <v>64</v>
      </c>
      <c r="K3379" s="26">
        <f>E3379-J3379</f>
        <v>0</v>
      </c>
      <c r="L3379" s="27">
        <v>8818700000</v>
      </c>
      <c r="M3379" s="45">
        <v>2808.14</v>
      </c>
      <c r="N3379" s="27">
        <v>137792188</v>
      </c>
      <c r="O3379" s="27">
        <v>10381507</v>
      </c>
      <c r="P3379" s="37">
        <f>IF(I3379=0,0,H3379/I3379)</f>
        <v>0</v>
      </c>
    </row>
    <row r="3380">
      <c r="A3380" s="24" t="str">
        <v>2026-02</v>
      </c>
      <c r="B3380" s="24" t="str">
        <v>비교 반영</v>
      </c>
      <c r="C3380" s="24" t="str">
        <v>부천시 오정구</v>
      </c>
      <c r="D3380" s="24" t="str">
        <v>다세대 전월세</v>
      </c>
      <c r="E3380" s="26">
        <v>140</v>
      </c>
      <c r="F3380" s="26">
        <v>0</v>
      </c>
      <c r="G3380" s="26">
        <v>51</v>
      </c>
      <c r="H3380" s="26">
        <v>89</v>
      </c>
      <c r="I3380" s="26">
        <f>G3380+H3380</f>
        <v>140</v>
      </c>
      <c r="J3380" s="26">
        <f>SUM(F3380:H3380)</f>
        <v>140</v>
      </c>
      <c r="K3380" s="26">
        <f>E3380-J3380</f>
        <v>0</v>
      </c>
      <c r="L3380" s="27">
        <v>7887200000</v>
      </c>
      <c r="M3380" s="45">
        <v>6205.888</v>
      </c>
      <c r="N3380" s="27">
        <v>56337143</v>
      </c>
      <c r="O3380" s="27">
        <v>4201395</v>
      </c>
      <c r="P3380" s="37">
        <f>IF(I3380=0,0,H3380/I3380)</f>
        <v>0.6357142857142857</v>
      </c>
    </row>
    <row r="3381">
      <c r="A3381" s="24" t="str">
        <v>2026-02</v>
      </c>
      <c r="B3381" s="24" t="str">
        <v>비교 반영</v>
      </c>
      <c r="C3381" s="24" t="str">
        <v>부천시 오정구</v>
      </c>
      <c r="D3381" s="24" t="str">
        <v>분양권</v>
      </c>
      <c r="E3381" s="26">
        <v>1</v>
      </c>
      <c r="F3381" s="26">
        <v>1</v>
      </c>
      <c r="G3381" s="26">
        <v>0</v>
      </c>
      <c r="H3381" s="26">
        <v>0</v>
      </c>
      <c r="I3381" s="26">
        <f>G3381+H3381</f>
        <v>0</v>
      </c>
      <c r="J3381" s="26">
        <f>SUM(F3381:H3381)</f>
        <v>1</v>
      </c>
      <c r="K3381" s="26">
        <f>E3381-J3381</f>
        <v>0</v>
      </c>
      <c r="L3381" s="27">
        <v>367780000</v>
      </c>
      <c r="M3381" s="45">
        <v>58.846</v>
      </c>
      <c r="N3381" s="27">
        <v>367780000</v>
      </c>
      <c r="O3381" s="27">
        <v>20660735</v>
      </c>
      <c r="P3381" s="37">
        <f>IF(I3381=0,0,H3381/I3381)</f>
        <v>0</v>
      </c>
    </row>
    <row r="3382">
      <c r="A3382" s="24" t="str">
        <v>2026-02</v>
      </c>
      <c r="B3382" s="24" t="str">
        <v>비교 반영</v>
      </c>
      <c r="C3382" s="24" t="str">
        <v>부천시 오정구</v>
      </c>
      <c r="D3382" s="24" t="str">
        <v>상가</v>
      </c>
      <c r="E3382" s="26">
        <v>3</v>
      </c>
      <c r="F3382" s="26">
        <v>3</v>
      </c>
      <c r="G3382" s="26">
        <v>0</v>
      </c>
      <c r="H3382" s="26">
        <v>0</v>
      </c>
      <c r="I3382" s="26">
        <f>G3382+H3382</f>
        <v>0</v>
      </c>
      <c r="J3382" s="26">
        <f>SUM(F3382:H3382)</f>
        <v>3</v>
      </c>
      <c r="K3382" s="26">
        <f>E3382-J3382</f>
        <v>0</v>
      </c>
      <c r="L3382" s="27">
        <v>179580000</v>
      </c>
      <c r="M3382" s="45">
        <v>48.21</v>
      </c>
      <c r="N3382" s="27">
        <v>59860000</v>
      </c>
      <c r="O3382" s="27">
        <v>12313895</v>
      </c>
      <c r="P3382" s="37">
        <f>IF(I3382=0,0,H3382/I3382)</f>
        <v>0</v>
      </c>
    </row>
    <row r="3383">
      <c r="A3383" s="24" t="str">
        <v>2026-02</v>
      </c>
      <c r="B3383" s="24" t="str">
        <v>비교 반영</v>
      </c>
      <c r="C3383" s="24" t="str">
        <v>부천시 오정구</v>
      </c>
      <c r="D3383" s="24" t="str">
        <v>아파트 매매</v>
      </c>
      <c r="E3383" s="26">
        <v>43</v>
      </c>
      <c r="F3383" s="26">
        <v>43</v>
      </c>
      <c r="G3383" s="26">
        <v>0</v>
      </c>
      <c r="H3383" s="26">
        <v>0</v>
      </c>
      <c r="I3383" s="26">
        <f>G3383+H3383</f>
        <v>0</v>
      </c>
      <c r="J3383" s="26">
        <f>SUM(F3383:H3383)</f>
        <v>43</v>
      </c>
      <c r="K3383" s="26">
        <f>E3383-J3383</f>
        <v>0</v>
      </c>
      <c r="L3383" s="27">
        <v>11985750000</v>
      </c>
      <c r="M3383" s="45">
        <v>2299.774</v>
      </c>
      <c r="N3383" s="27">
        <v>278738372</v>
      </c>
      <c r="O3383" s="27">
        <v>17228785</v>
      </c>
      <c r="P3383" s="37">
        <f>IF(I3383=0,0,H3383/I3383)</f>
        <v>0</v>
      </c>
    </row>
    <row r="3384">
      <c r="A3384" s="24" t="str">
        <v>2026-02</v>
      </c>
      <c r="B3384" s="24" t="str">
        <v>비교 반영</v>
      </c>
      <c r="C3384" s="24" t="str">
        <v>부천시 오정구</v>
      </c>
      <c r="D3384" s="24" t="str">
        <v>아파트 전월세</v>
      </c>
      <c r="E3384" s="26">
        <v>101</v>
      </c>
      <c r="F3384" s="26">
        <v>0</v>
      </c>
      <c r="G3384" s="26">
        <v>58</v>
      </c>
      <c r="H3384" s="26">
        <v>43</v>
      </c>
      <c r="I3384" s="26">
        <f>G3384+H3384</f>
        <v>101</v>
      </c>
      <c r="J3384" s="26">
        <f>SUM(F3384:H3384)</f>
        <v>101</v>
      </c>
      <c r="K3384" s="26">
        <f>E3384-J3384</f>
        <v>0</v>
      </c>
      <c r="L3384" s="27">
        <v>15857880000</v>
      </c>
      <c r="M3384" s="45">
        <v>5916.565</v>
      </c>
      <c r="N3384" s="27">
        <v>157008713</v>
      </c>
      <c r="O3384" s="27">
        <v>8860334</v>
      </c>
      <c r="P3384" s="37">
        <f>IF(I3384=0,0,H3384/I3384)</f>
        <v>0.42574257425742573</v>
      </c>
    </row>
    <row r="3385">
      <c r="A3385" s="24" t="str">
        <v>2026-02</v>
      </c>
      <c r="B3385" s="24" t="str">
        <v>비교 반영</v>
      </c>
      <c r="C3385" s="24" t="str">
        <v>부천시 오정구</v>
      </c>
      <c r="D3385" s="24" t="str">
        <v>오피스텔 매매</v>
      </c>
      <c r="E3385" s="26">
        <v>1</v>
      </c>
      <c r="F3385" s="26">
        <v>1</v>
      </c>
      <c r="G3385" s="26">
        <v>0</v>
      </c>
      <c r="H3385" s="26">
        <v>0</v>
      </c>
      <c r="I3385" s="26">
        <f>G3385+H3385</f>
        <v>0</v>
      </c>
      <c r="J3385" s="26">
        <f>SUM(F3385:H3385)</f>
        <v>1</v>
      </c>
      <c r="K3385" s="26">
        <f>E3385-J3385</f>
        <v>0</v>
      </c>
      <c r="L3385" s="27">
        <v>273000000</v>
      </c>
      <c r="M3385" s="45">
        <v>70.91</v>
      </c>
      <c r="N3385" s="27">
        <v>273000000</v>
      </c>
      <c r="O3385" s="27">
        <v>12727109</v>
      </c>
      <c r="P3385" s="37">
        <f>IF(I3385=0,0,H3385/I3385)</f>
        <v>0</v>
      </c>
    </row>
    <row r="3386">
      <c r="A3386" s="24" t="str">
        <v>2026-02</v>
      </c>
      <c r="B3386" s="24" t="str">
        <v>비교 반영</v>
      </c>
      <c r="C3386" s="24" t="str">
        <v>부천시 오정구</v>
      </c>
      <c r="D3386" s="24" t="str">
        <v>오피스텔 전월세</v>
      </c>
      <c r="E3386" s="26">
        <v>3</v>
      </c>
      <c r="F3386" s="26">
        <v>0</v>
      </c>
      <c r="G3386" s="26">
        <v>3</v>
      </c>
      <c r="H3386" s="26">
        <v>0</v>
      </c>
      <c r="I3386" s="26">
        <f>G3386+H3386</f>
        <v>3</v>
      </c>
      <c r="J3386" s="26">
        <f>SUM(F3386:H3386)</f>
        <v>3</v>
      </c>
      <c r="K3386" s="26">
        <f>E3386-J3386</f>
        <v>0</v>
      </c>
      <c r="L3386" s="27">
        <v>785000000</v>
      </c>
      <c r="M3386" s="45">
        <v>201.22</v>
      </c>
      <c r="N3386" s="27">
        <v>261666667</v>
      </c>
      <c r="O3386" s="27">
        <v>12896537</v>
      </c>
      <c r="P3386" s="37">
        <f>IF(I3386=0,0,H3386/I3386)</f>
        <v>0</v>
      </c>
    </row>
    <row r="3387">
      <c r="A3387" s="24" t="str">
        <v>2026-02</v>
      </c>
      <c r="B3387" s="24" t="str">
        <v>비교 반영</v>
      </c>
      <c r="C3387" s="24" t="str">
        <v>부천시 오정구</v>
      </c>
      <c r="D3387" s="24" t="str">
        <v>토지</v>
      </c>
      <c r="E3387" s="26">
        <v>8</v>
      </c>
      <c r="F3387" s="26">
        <v>8</v>
      </c>
      <c r="G3387" s="26">
        <v>0</v>
      </c>
      <c r="H3387" s="26">
        <v>0</v>
      </c>
      <c r="I3387" s="26">
        <f>G3387+H3387</f>
        <v>0</v>
      </c>
      <c r="J3387" s="26">
        <f>SUM(F3387:H3387)</f>
        <v>8</v>
      </c>
      <c r="K3387" s="26">
        <f>E3387-J3387</f>
        <v>0</v>
      </c>
      <c r="L3387" s="27">
        <v>2215770000</v>
      </c>
      <c r="M3387" s="45">
        <v>2293.28</v>
      </c>
      <c r="N3387" s="27">
        <v>276971250</v>
      </c>
      <c r="O3387" s="27">
        <v>3194054</v>
      </c>
      <c r="P3387" s="37">
        <f>IF(I3387=0,0,H3387/I3387)</f>
        <v>0</v>
      </c>
    </row>
    <row r="3388">
      <c r="A3388" s="24" t="str">
        <v>2026-02</v>
      </c>
      <c r="B3388" s="24" t="str">
        <v>비교 반영</v>
      </c>
      <c r="C3388" s="24" t="str">
        <v>부천시 원미구</v>
      </c>
      <c r="D3388" s="24" t="str">
        <v>공장창고</v>
      </c>
      <c r="E3388" s="26">
        <v>6</v>
      </c>
      <c r="F3388" s="26">
        <v>6</v>
      </c>
      <c r="G3388" s="26">
        <v>0</v>
      </c>
      <c r="H3388" s="26">
        <v>0</v>
      </c>
      <c r="I3388" s="26">
        <f>G3388+H3388</f>
        <v>0</v>
      </c>
      <c r="J3388" s="26">
        <f>SUM(F3388:H3388)</f>
        <v>6</v>
      </c>
      <c r="K3388" s="26">
        <f>E3388-J3388</f>
        <v>0</v>
      </c>
      <c r="L3388" s="27">
        <v>6705000000</v>
      </c>
      <c r="M3388" s="45">
        <v>2792.05</v>
      </c>
      <c r="N3388" s="27">
        <v>1117500000</v>
      </c>
      <c r="O3388" s="27">
        <v>7938715</v>
      </c>
      <c r="P3388" s="37">
        <f>IF(I3388=0,0,H3388/I3388)</f>
        <v>0</v>
      </c>
    </row>
    <row r="3389">
      <c r="A3389" s="24" t="str">
        <v>2026-02</v>
      </c>
      <c r="B3389" s="24" t="str">
        <v>비교 반영</v>
      </c>
      <c r="C3389" s="24" t="str">
        <v>부천시 원미구</v>
      </c>
      <c r="D3389" s="24" t="str">
        <v>다가구 매매</v>
      </c>
      <c r="E3389" s="26">
        <v>4</v>
      </c>
      <c r="F3389" s="26">
        <v>4</v>
      </c>
      <c r="G3389" s="26">
        <v>0</v>
      </c>
      <c r="H3389" s="26">
        <v>0</v>
      </c>
      <c r="I3389" s="26">
        <f>G3389+H3389</f>
        <v>0</v>
      </c>
      <c r="J3389" s="26">
        <f>SUM(F3389:H3389)</f>
        <v>4</v>
      </c>
      <c r="K3389" s="26">
        <f>E3389-J3389</f>
        <v>0</v>
      </c>
      <c r="L3389" s="27">
        <v>1688550000</v>
      </c>
      <c r="M3389" s="45">
        <v>528.96</v>
      </c>
      <c r="N3389" s="27">
        <v>422137500</v>
      </c>
      <c r="O3389" s="27">
        <v>10552751</v>
      </c>
      <c r="P3389" s="37">
        <f>IF(I3389=0,0,H3389/I3389)</f>
        <v>0</v>
      </c>
    </row>
    <row r="3390">
      <c r="A3390" s="24" t="str">
        <v>2026-02</v>
      </c>
      <c r="B3390" s="24" t="str">
        <v>비교 반영</v>
      </c>
      <c r="C3390" s="24" t="str">
        <v>부천시 원미구</v>
      </c>
      <c r="D3390" s="24" t="str">
        <v>다가구 전월세</v>
      </c>
      <c r="E3390" s="26">
        <v>259</v>
      </c>
      <c r="F3390" s="26">
        <v>0</v>
      </c>
      <c r="G3390" s="26">
        <v>41</v>
      </c>
      <c r="H3390" s="26">
        <v>218</v>
      </c>
      <c r="I3390" s="26">
        <f>G3390+H3390</f>
        <v>259</v>
      </c>
      <c r="J3390" s="26">
        <f>SUM(F3390:H3390)</f>
        <v>259</v>
      </c>
      <c r="K3390" s="26">
        <f>E3390-J3390</f>
        <v>0</v>
      </c>
      <c r="L3390" s="27">
        <v>6761000000</v>
      </c>
      <c r="M3390" s="45">
        <v>12084.7</v>
      </c>
      <c r="N3390" s="27">
        <v>26104247</v>
      </c>
      <c r="O3390" s="27">
        <v>1849480</v>
      </c>
      <c r="P3390" s="37">
        <f>IF(I3390=0,0,H3390/I3390)</f>
        <v>0.8416988416988417</v>
      </c>
    </row>
    <row r="3391">
      <c r="A3391" s="24" t="str">
        <v>2026-02</v>
      </c>
      <c r="B3391" s="24" t="str">
        <v>비교 반영</v>
      </c>
      <c r="C3391" s="24" t="str">
        <v>부천시 원미구</v>
      </c>
      <c r="D3391" s="24" t="str">
        <v>다세대 매매</v>
      </c>
      <c r="E3391" s="26">
        <v>80</v>
      </c>
      <c r="F3391" s="26">
        <v>80</v>
      </c>
      <c r="G3391" s="26">
        <v>0</v>
      </c>
      <c r="H3391" s="26">
        <v>0</v>
      </c>
      <c r="I3391" s="26">
        <f>G3391+H3391</f>
        <v>0</v>
      </c>
      <c r="J3391" s="26">
        <f>SUM(F3391:H3391)</f>
        <v>80</v>
      </c>
      <c r="K3391" s="26">
        <f>E3391-J3391</f>
        <v>0</v>
      </c>
      <c r="L3391" s="27">
        <v>14171000000</v>
      </c>
      <c r="M3391" s="45">
        <v>3652.535</v>
      </c>
      <c r="N3391" s="27">
        <v>177137500</v>
      </c>
      <c r="O3391" s="27">
        <v>12825689</v>
      </c>
      <c r="P3391" s="37">
        <f>IF(I3391=0,0,H3391/I3391)</f>
        <v>0</v>
      </c>
    </row>
    <row r="3392">
      <c r="A3392" s="24" t="str">
        <v>2026-02</v>
      </c>
      <c r="B3392" s="24" t="str">
        <v>비교 반영</v>
      </c>
      <c r="C3392" s="24" t="str">
        <v>부천시 원미구</v>
      </c>
      <c r="D3392" s="24" t="str">
        <v>다세대 전월세</v>
      </c>
      <c r="E3392" s="26">
        <v>184</v>
      </c>
      <c r="F3392" s="26">
        <v>0</v>
      </c>
      <c r="G3392" s="26">
        <v>48</v>
      </c>
      <c r="H3392" s="26">
        <v>136</v>
      </c>
      <c r="I3392" s="26">
        <f>G3392+H3392</f>
        <v>184</v>
      </c>
      <c r="J3392" s="26">
        <f>SUM(F3392:H3392)</f>
        <v>184</v>
      </c>
      <c r="K3392" s="26">
        <f>E3392-J3392</f>
        <v>0</v>
      </c>
      <c r="L3392" s="27">
        <v>8957500000</v>
      </c>
      <c r="M3392" s="45">
        <v>7425.305</v>
      </c>
      <c r="N3392" s="27">
        <v>48682065</v>
      </c>
      <c r="O3392" s="27">
        <v>3987926</v>
      </c>
      <c r="P3392" s="37">
        <f>IF(I3392=0,0,H3392/I3392)</f>
        <v>0.7391304347826086</v>
      </c>
    </row>
    <row r="3393">
      <c r="A3393" s="24" t="str">
        <v>2026-02</v>
      </c>
      <c r="B3393" s="24" t="str">
        <v>비교 반영</v>
      </c>
      <c r="C3393" s="24" t="str">
        <v>부천시 원미구</v>
      </c>
      <c r="D3393" s="24" t="str">
        <v>분양권</v>
      </c>
      <c r="E3393" s="26">
        <v>1</v>
      </c>
      <c r="F3393" s="26">
        <v>1</v>
      </c>
      <c r="G3393" s="26">
        <v>0</v>
      </c>
      <c r="H3393" s="26">
        <v>0</v>
      </c>
      <c r="I3393" s="26">
        <f>G3393+H3393</f>
        <v>0</v>
      </c>
      <c r="J3393" s="26">
        <f>SUM(F3393:H3393)</f>
        <v>1</v>
      </c>
      <c r="K3393" s="26">
        <f>E3393-J3393</f>
        <v>0</v>
      </c>
      <c r="L3393" s="27">
        <v>397000000</v>
      </c>
      <c r="M3393" s="45">
        <v>69.14</v>
      </c>
      <c r="N3393" s="27">
        <v>397000000</v>
      </c>
      <c r="O3393" s="27">
        <v>18981728</v>
      </c>
      <c r="P3393" s="37">
        <f>IF(I3393=0,0,H3393/I3393)</f>
        <v>0</v>
      </c>
    </row>
    <row r="3394">
      <c r="A3394" s="24" t="str">
        <v>2026-02</v>
      </c>
      <c r="B3394" s="24" t="str">
        <v>비교 반영</v>
      </c>
      <c r="C3394" s="24" t="str">
        <v>부천시 원미구</v>
      </c>
      <c r="D3394" s="24" t="str">
        <v>상가</v>
      </c>
      <c r="E3394" s="26">
        <v>42</v>
      </c>
      <c r="F3394" s="26">
        <v>42</v>
      </c>
      <c r="G3394" s="26">
        <v>0</v>
      </c>
      <c r="H3394" s="26">
        <v>0</v>
      </c>
      <c r="I3394" s="26">
        <f>G3394+H3394</f>
        <v>0</v>
      </c>
      <c r="J3394" s="26">
        <f>SUM(F3394:H3394)</f>
        <v>42</v>
      </c>
      <c r="K3394" s="26">
        <f>E3394-J3394</f>
        <v>0</v>
      </c>
      <c r="L3394" s="27">
        <v>16892770000</v>
      </c>
      <c r="M3394" s="45">
        <v>5655.7</v>
      </c>
      <c r="N3394" s="27">
        <v>402208810</v>
      </c>
      <c r="O3394" s="27">
        <v>9873909</v>
      </c>
      <c r="P3394" s="37">
        <f>IF(I3394=0,0,H3394/I3394)</f>
        <v>0</v>
      </c>
    </row>
    <row r="3395">
      <c r="A3395" s="24" t="str">
        <v>2026-02</v>
      </c>
      <c r="B3395" s="24" t="str">
        <v>비교 반영</v>
      </c>
      <c r="C3395" s="24" t="str">
        <v>부천시 원미구</v>
      </c>
      <c r="D3395" s="24" t="str">
        <v>아파트 매매</v>
      </c>
      <c r="E3395" s="26">
        <v>288</v>
      </c>
      <c r="F3395" s="26">
        <v>288</v>
      </c>
      <c r="G3395" s="26">
        <v>0</v>
      </c>
      <c r="H3395" s="26">
        <v>0</v>
      </c>
      <c r="I3395" s="26">
        <f>G3395+H3395</f>
        <v>0</v>
      </c>
      <c r="J3395" s="26">
        <f>SUM(F3395:H3395)</f>
        <v>288</v>
      </c>
      <c r="K3395" s="26">
        <f>E3395-J3395</f>
        <v>0</v>
      </c>
      <c r="L3395" s="27">
        <v>153224600000</v>
      </c>
      <c r="M3395" s="45">
        <v>20874.906</v>
      </c>
      <c r="N3395" s="27">
        <v>532029861</v>
      </c>
      <c r="O3395" s="27">
        <v>24264904</v>
      </c>
      <c r="P3395" s="37">
        <f>IF(I3395=0,0,H3395/I3395)</f>
        <v>0</v>
      </c>
    </row>
    <row r="3396">
      <c r="A3396" s="24" t="str">
        <v>2026-02</v>
      </c>
      <c r="B3396" s="24" t="str">
        <v>비교 반영</v>
      </c>
      <c r="C3396" s="24" t="str">
        <v>부천시 원미구</v>
      </c>
      <c r="D3396" s="24" t="str">
        <v>아파트 전월세</v>
      </c>
      <c r="E3396" s="26">
        <v>633</v>
      </c>
      <c r="F3396" s="26">
        <v>0</v>
      </c>
      <c r="G3396" s="26">
        <v>333</v>
      </c>
      <c r="H3396" s="26">
        <v>300</v>
      </c>
      <c r="I3396" s="26">
        <f>G3396+H3396</f>
        <v>633</v>
      </c>
      <c r="J3396" s="26">
        <f>SUM(F3396:H3396)</f>
        <v>633</v>
      </c>
      <c r="K3396" s="26">
        <f>E3396-J3396</f>
        <v>0</v>
      </c>
      <c r="L3396" s="27">
        <v>134864770000</v>
      </c>
      <c r="M3396" s="45">
        <v>37516.774</v>
      </c>
      <c r="N3396" s="27">
        <v>213056509</v>
      </c>
      <c r="O3396" s="27">
        <v>11883589</v>
      </c>
      <c r="P3396" s="37">
        <f>IF(I3396=0,0,H3396/I3396)</f>
        <v>0.47393364928909953</v>
      </c>
    </row>
    <row r="3397">
      <c r="A3397" s="24" t="str">
        <v>2026-02</v>
      </c>
      <c r="B3397" s="24" t="str">
        <v>비교 반영</v>
      </c>
      <c r="C3397" s="24" t="str">
        <v>부천시 원미구</v>
      </c>
      <c r="D3397" s="24" t="str">
        <v>오피스텔 매매</v>
      </c>
      <c r="E3397" s="26">
        <v>42</v>
      </c>
      <c r="F3397" s="26">
        <v>42</v>
      </c>
      <c r="G3397" s="26">
        <v>0</v>
      </c>
      <c r="H3397" s="26">
        <v>0</v>
      </c>
      <c r="I3397" s="26">
        <f>G3397+H3397</f>
        <v>0</v>
      </c>
      <c r="J3397" s="26">
        <f>SUM(F3397:H3397)</f>
        <v>42</v>
      </c>
      <c r="K3397" s="26">
        <f>E3397-J3397</f>
        <v>0</v>
      </c>
      <c r="L3397" s="27">
        <v>8684000000</v>
      </c>
      <c r="M3397" s="45">
        <v>2144.314</v>
      </c>
      <c r="N3397" s="27">
        <v>206761905</v>
      </c>
      <c r="O3397" s="27">
        <v>13387702</v>
      </c>
      <c r="P3397" s="37">
        <f>IF(I3397=0,0,H3397/I3397)</f>
        <v>0</v>
      </c>
    </row>
    <row r="3398">
      <c r="A3398" s="24" t="str">
        <v>2026-02</v>
      </c>
      <c r="B3398" s="24" t="str">
        <v>비교 반영</v>
      </c>
      <c r="C3398" s="24" t="str">
        <v>부천시 원미구</v>
      </c>
      <c r="D3398" s="24" t="str">
        <v>오피스텔 전월세</v>
      </c>
      <c r="E3398" s="26">
        <v>301</v>
      </c>
      <c r="F3398" s="26">
        <v>0</v>
      </c>
      <c r="G3398" s="26">
        <v>54</v>
      </c>
      <c r="H3398" s="26">
        <v>247</v>
      </c>
      <c r="I3398" s="26">
        <f>G3398+H3398</f>
        <v>301</v>
      </c>
      <c r="J3398" s="26">
        <f>SUM(F3398:H3398)</f>
        <v>301</v>
      </c>
      <c r="K3398" s="26">
        <f>E3398-J3398</f>
        <v>0</v>
      </c>
      <c r="L3398" s="27">
        <v>15002810000</v>
      </c>
      <c r="M3398" s="45">
        <v>10754.88</v>
      </c>
      <c r="N3398" s="27">
        <v>49843223</v>
      </c>
      <c r="O3398" s="27">
        <v>4611494</v>
      </c>
      <c r="P3398" s="37">
        <f>IF(I3398=0,0,H3398/I3398)</f>
        <v>0.8205980066445183</v>
      </c>
    </row>
    <row r="3399">
      <c r="A3399" s="24" t="str">
        <v>2026-02</v>
      </c>
      <c r="B3399" s="24" t="str">
        <v>비교 반영</v>
      </c>
      <c r="C3399" s="24" t="str">
        <v>부천시 원미구</v>
      </c>
      <c r="D3399" s="24" t="str">
        <v>토지</v>
      </c>
      <c r="E3399" s="26">
        <v>3</v>
      </c>
      <c r="F3399" s="26">
        <v>3</v>
      </c>
      <c r="G3399" s="26">
        <v>0</v>
      </c>
      <c r="H3399" s="26">
        <v>0</v>
      </c>
      <c r="I3399" s="26">
        <f>G3399+H3399</f>
        <v>0</v>
      </c>
      <c r="J3399" s="26">
        <f>SUM(F3399:H3399)</f>
        <v>3</v>
      </c>
      <c r="K3399" s="26">
        <f>E3399-J3399</f>
        <v>0</v>
      </c>
      <c r="L3399" s="27">
        <v>7354310000</v>
      </c>
      <c r="M3399" s="45">
        <v>1276.5</v>
      </c>
      <c r="N3399" s="27">
        <v>2451436667</v>
      </c>
      <c r="O3399" s="27">
        <v>19045646</v>
      </c>
      <c r="P3399" s="37">
        <f>IF(I3399=0,0,H3399/I3399)</f>
        <v>0</v>
      </c>
    </row>
    <row r="3400">
      <c r="A3400" s="24" t="str">
        <v>2026-02</v>
      </c>
      <c r="B3400" s="24" t="str">
        <v>비교 반영</v>
      </c>
      <c r="C3400" s="24" t="str">
        <v>성남시 분당구</v>
      </c>
      <c r="D3400" s="24" t="str">
        <v>공장창고</v>
      </c>
      <c r="E3400" s="26">
        <v>1</v>
      </c>
      <c r="F3400" s="26">
        <v>1</v>
      </c>
      <c r="G3400" s="26">
        <v>0</v>
      </c>
      <c r="H3400" s="26">
        <v>0</v>
      </c>
      <c r="I3400" s="26">
        <f>G3400+H3400</f>
        <v>0</v>
      </c>
      <c r="J3400" s="26">
        <f>SUM(F3400:H3400)</f>
        <v>1</v>
      </c>
      <c r="K3400" s="26">
        <f>E3400-J3400</f>
        <v>0</v>
      </c>
      <c r="L3400" s="27">
        <v>104000000</v>
      </c>
      <c r="M3400" s="45">
        <v>56.12</v>
      </c>
      <c r="N3400" s="27">
        <v>104000000</v>
      </c>
      <c r="O3400" s="27">
        <v>6126187</v>
      </c>
      <c r="P3400" s="37">
        <f>IF(I3400=0,0,H3400/I3400)</f>
        <v>0</v>
      </c>
    </row>
    <row r="3401">
      <c r="A3401" s="24" t="str">
        <v>2026-02</v>
      </c>
      <c r="B3401" s="24" t="str">
        <v>비교 반영</v>
      </c>
      <c r="C3401" s="24" t="str">
        <v>성남시 분당구</v>
      </c>
      <c r="D3401" s="24" t="str">
        <v>다가구 매매</v>
      </c>
      <c r="E3401" s="26">
        <v>7</v>
      </c>
      <c r="F3401" s="26">
        <v>7</v>
      </c>
      <c r="G3401" s="26">
        <v>0</v>
      </c>
      <c r="H3401" s="26">
        <v>0</v>
      </c>
      <c r="I3401" s="26">
        <f>G3401+H3401</f>
        <v>0</v>
      </c>
      <c r="J3401" s="26">
        <f>SUM(F3401:H3401)</f>
        <v>7</v>
      </c>
      <c r="K3401" s="26">
        <f>E3401-J3401</f>
        <v>0</v>
      </c>
      <c r="L3401" s="27">
        <v>13892400000</v>
      </c>
      <c r="M3401" s="45">
        <v>2976.5</v>
      </c>
      <c r="N3401" s="27">
        <v>1984628571</v>
      </c>
      <c r="O3401" s="27">
        <v>15429292</v>
      </c>
      <c r="P3401" s="37">
        <f>IF(I3401=0,0,H3401/I3401)</f>
        <v>0</v>
      </c>
    </row>
    <row r="3402">
      <c r="A3402" s="24" t="str">
        <v>2026-02</v>
      </c>
      <c r="B3402" s="24" t="str">
        <v>비교 반영</v>
      </c>
      <c r="C3402" s="24" t="str">
        <v>성남시 분당구</v>
      </c>
      <c r="D3402" s="24" t="str">
        <v>다가구 전월세</v>
      </c>
      <c r="E3402" s="26">
        <v>451</v>
      </c>
      <c r="F3402" s="26">
        <v>0</v>
      </c>
      <c r="G3402" s="26">
        <v>116</v>
      </c>
      <c r="H3402" s="26">
        <v>335</v>
      </c>
      <c r="I3402" s="26">
        <f>G3402+H3402</f>
        <v>451</v>
      </c>
      <c r="J3402" s="26">
        <f>SUM(F3402:H3402)</f>
        <v>451</v>
      </c>
      <c r="K3402" s="26">
        <f>E3402-J3402</f>
        <v>0</v>
      </c>
      <c r="L3402" s="27">
        <v>46278600000</v>
      </c>
      <c r="M3402" s="45">
        <v>21129.107</v>
      </c>
      <c r="N3402" s="27">
        <v>102613304</v>
      </c>
      <c r="O3402" s="27">
        <v>7240585</v>
      </c>
      <c r="P3402" s="37">
        <f>IF(I3402=0,0,H3402/I3402)</f>
        <v>0.7427937915742794</v>
      </c>
    </row>
    <row r="3403">
      <c r="A3403" s="24" t="str">
        <v>2026-02</v>
      </c>
      <c r="B3403" s="24" t="str">
        <v>비교 반영</v>
      </c>
      <c r="C3403" s="24" t="str">
        <v>성남시 분당구</v>
      </c>
      <c r="D3403" s="24" t="str">
        <v>다세대 매매</v>
      </c>
      <c r="E3403" s="26">
        <v>23</v>
      </c>
      <c r="F3403" s="26">
        <v>23</v>
      </c>
      <c r="G3403" s="26">
        <v>0</v>
      </c>
      <c r="H3403" s="26">
        <v>0</v>
      </c>
      <c r="I3403" s="26">
        <f>G3403+H3403</f>
        <v>0</v>
      </c>
      <c r="J3403" s="26">
        <f>SUM(F3403:H3403)</f>
        <v>23</v>
      </c>
      <c r="K3403" s="26">
        <f>E3403-J3403</f>
        <v>0</v>
      </c>
      <c r="L3403" s="27">
        <v>23224000000</v>
      </c>
      <c r="M3403" s="45">
        <v>2132.578</v>
      </c>
      <c r="N3403" s="27">
        <v>1009739130</v>
      </c>
      <c r="O3403" s="27">
        <v>36000348</v>
      </c>
      <c r="P3403" s="37">
        <f>IF(I3403=0,0,H3403/I3403)</f>
        <v>0</v>
      </c>
    </row>
    <row r="3404">
      <c r="A3404" s="24" t="str">
        <v>2026-02</v>
      </c>
      <c r="B3404" s="24" t="str">
        <v>비교 반영</v>
      </c>
      <c r="C3404" s="24" t="str">
        <v>성남시 분당구</v>
      </c>
      <c r="D3404" s="24" t="str">
        <v>다세대 전월세</v>
      </c>
      <c r="E3404" s="26">
        <v>119</v>
      </c>
      <c r="F3404" s="26">
        <v>0</v>
      </c>
      <c r="G3404" s="26">
        <v>76</v>
      </c>
      <c r="H3404" s="26">
        <v>43</v>
      </c>
      <c r="I3404" s="26">
        <f>G3404+H3404</f>
        <v>119</v>
      </c>
      <c r="J3404" s="26">
        <f>SUM(F3404:H3404)</f>
        <v>119</v>
      </c>
      <c r="K3404" s="26">
        <f>E3404-J3404</f>
        <v>0</v>
      </c>
      <c r="L3404" s="27">
        <v>49183490000</v>
      </c>
      <c r="M3404" s="45">
        <v>10219.636</v>
      </c>
      <c r="N3404" s="27">
        <v>413306639</v>
      </c>
      <c r="O3404" s="27">
        <v>15909573</v>
      </c>
      <c r="P3404" s="37">
        <f>IF(I3404=0,0,H3404/I3404)</f>
        <v>0.36134453781512604</v>
      </c>
    </row>
    <row r="3405">
      <c r="A3405" s="24" t="str">
        <v>2026-02</v>
      </c>
      <c r="B3405" s="24" t="str">
        <v>비교 반영</v>
      </c>
      <c r="C3405" s="24" t="str">
        <v>성남시 분당구</v>
      </c>
      <c r="D3405" s="24" t="str">
        <v>상가</v>
      </c>
      <c r="E3405" s="26">
        <v>55</v>
      </c>
      <c r="F3405" s="26">
        <v>55</v>
      </c>
      <c r="G3405" s="26">
        <v>0</v>
      </c>
      <c r="H3405" s="26">
        <v>0</v>
      </c>
      <c r="I3405" s="26">
        <f>G3405+H3405</f>
        <v>0</v>
      </c>
      <c r="J3405" s="26">
        <f>SUM(F3405:H3405)</f>
        <v>55</v>
      </c>
      <c r="K3405" s="26">
        <f>E3405-J3405</f>
        <v>0</v>
      </c>
      <c r="L3405" s="27">
        <v>31051340000</v>
      </c>
      <c r="M3405" s="45">
        <v>3317.15</v>
      </c>
      <c r="N3405" s="27">
        <v>564569818</v>
      </c>
      <c r="O3405" s="27">
        <v>30944954</v>
      </c>
      <c r="P3405" s="37">
        <f>IF(I3405=0,0,H3405/I3405)</f>
        <v>0</v>
      </c>
    </row>
    <row r="3406">
      <c r="A3406" s="24" t="str">
        <v>2026-02</v>
      </c>
      <c r="B3406" s="24" t="str">
        <v>비교 반영</v>
      </c>
      <c r="C3406" s="24" t="str">
        <v>성남시 분당구</v>
      </c>
      <c r="D3406" s="24" t="str">
        <v>아파트 매매</v>
      </c>
      <c r="E3406" s="26">
        <v>271</v>
      </c>
      <c r="F3406" s="26">
        <v>271</v>
      </c>
      <c r="G3406" s="26">
        <v>0</v>
      </c>
      <c r="H3406" s="26">
        <v>0</v>
      </c>
      <c r="I3406" s="26">
        <f>G3406+H3406</f>
        <v>0</v>
      </c>
      <c r="J3406" s="26">
        <f>SUM(F3406:H3406)</f>
        <v>271</v>
      </c>
      <c r="K3406" s="26">
        <f>E3406-J3406</f>
        <v>0</v>
      </c>
      <c r="L3406" s="27">
        <v>429917500000</v>
      </c>
      <c r="M3406" s="45">
        <v>21877.888</v>
      </c>
      <c r="N3406" s="27">
        <v>1586411439</v>
      </c>
      <c r="O3406" s="27">
        <v>64961245</v>
      </c>
      <c r="P3406" s="37">
        <f>IF(I3406=0,0,H3406/I3406)</f>
        <v>0</v>
      </c>
    </row>
    <row r="3407">
      <c r="A3407" s="24" t="str">
        <v>2026-02</v>
      </c>
      <c r="B3407" s="24" t="str">
        <v>비교 반영</v>
      </c>
      <c r="C3407" s="24" t="str">
        <v>성남시 분당구</v>
      </c>
      <c r="D3407" s="24" t="str">
        <v>아파트 전월세</v>
      </c>
      <c r="E3407" s="26">
        <v>1390</v>
      </c>
      <c r="F3407" s="26">
        <v>0</v>
      </c>
      <c r="G3407" s="26">
        <v>871</v>
      </c>
      <c r="H3407" s="26">
        <v>519</v>
      </c>
      <c r="I3407" s="26">
        <f>G3407+H3407</f>
        <v>1390</v>
      </c>
      <c r="J3407" s="26">
        <f>SUM(F3407:H3407)</f>
        <v>1390</v>
      </c>
      <c r="K3407" s="26">
        <f>E3407-J3407</f>
        <v>0</v>
      </c>
      <c r="L3407" s="27">
        <v>709322070000</v>
      </c>
      <c r="M3407" s="45">
        <v>109557.125</v>
      </c>
      <c r="N3407" s="27">
        <v>510303647</v>
      </c>
      <c r="O3407" s="27">
        <v>21403138</v>
      </c>
      <c r="P3407" s="37">
        <f>IF(I3407=0,0,H3407/I3407)</f>
        <v>0.3733812949640288</v>
      </c>
    </row>
    <row r="3408">
      <c r="A3408" s="24" t="str">
        <v>2026-02</v>
      </c>
      <c r="B3408" s="24" t="str">
        <v>비교 반영</v>
      </c>
      <c r="C3408" s="24" t="str">
        <v>성남시 분당구</v>
      </c>
      <c r="D3408" s="24" t="str">
        <v>오피스텔 매매</v>
      </c>
      <c r="E3408" s="26">
        <v>90</v>
      </c>
      <c r="F3408" s="26">
        <v>90</v>
      </c>
      <c r="G3408" s="26">
        <v>0</v>
      </c>
      <c r="H3408" s="26">
        <v>0</v>
      </c>
      <c r="I3408" s="26">
        <f>G3408+H3408</f>
        <v>0</v>
      </c>
      <c r="J3408" s="26">
        <f>SUM(F3408:H3408)</f>
        <v>90</v>
      </c>
      <c r="K3408" s="26">
        <f>E3408-J3408</f>
        <v>0</v>
      </c>
      <c r="L3408" s="27">
        <v>42471400000</v>
      </c>
      <c r="M3408" s="45">
        <v>4845.377</v>
      </c>
      <c r="N3408" s="27">
        <v>471904444</v>
      </c>
      <c r="O3408" s="27">
        <v>28976345</v>
      </c>
      <c r="P3408" s="37">
        <f>IF(I3408=0,0,H3408/I3408)</f>
        <v>0</v>
      </c>
    </row>
    <row r="3409">
      <c r="A3409" s="24" t="str">
        <v>2026-02</v>
      </c>
      <c r="B3409" s="24" t="str">
        <v>비교 반영</v>
      </c>
      <c r="C3409" s="24" t="str">
        <v>성남시 분당구</v>
      </c>
      <c r="D3409" s="24" t="str">
        <v>오피스텔 전월세</v>
      </c>
      <c r="E3409" s="26">
        <v>599</v>
      </c>
      <c r="F3409" s="26">
        <v>0</v>
      </c>
      <c r="G3409" s="26">
        <v>148</v>
      </c>
      <c r="H3409" s="26">
        <v>451</v>
      </c>
      <c r="I3409" s="26">
        <f>G3409+H3409</f>
        <v>599</v>
      </c>
      <c r="J3409" s="26">
        <f>SUM(F3409:H3409)</f>
        <v>599</v>
      </c>
      <c r="K3409" s="26">
        <f>E3409-J3409</f>
        <v>0</v>
      </c>
      <c r="L3409" s="27">
        <v>76164330000</v>
      </c>
      <c r="M3409" s="45">
        <v>23656.64</v>
      </c>
      <c r="N3409" s="27">
        <v>127152471</v>
      </c>
      <c r="O3409" s="27">
        <v>10643223</v>
      </c>
      <c r="P3409" s="37">
        <f>IF(I3409=0,0,H3409/I3409)</f>
        <v>0.7529215358931552</v>
      </c>
    </row>
    <row r="3410">
      <c r="A3410" s="24" t="str">
        <v>2026-02</v>
      </c>
      <c r="B3410" s="24" t="str">
        <v>비교 반영</v>
      </c>
      <c r="C3410" s="24" t="str">
        <v>성남시 분당구</v>
      </c>
      <c r="D3410" s="24" t="str">
        <v>토지</v>
      </c>
      <c r="E3410" s="26">
        <v>63</v>
      </c>
      <c r="F3410" s="26">
        <v>63</v>
      </c>
      <c r="G3410" s="26">
        <v>0</v>
      </c>
      <c r="H3410" s="26">
        <v>0</v>
      </c>
      <c r="I3410" s="26">
        <f>G3410+H3410</f>
        <v>0</v>
      </c>
      <c r="J3410" s="26">
        <f>SUM(F3410:H3410)</f>
        <v>63</v>
      </c>
      <c r="K3410" s="26">
        <f>E3410-J3410</f>
        <v>0</v>
      </c>
      <c r="L3410" s="27">
        <v>8890640000</v>
      </c>
      <c r="M3410" s="45">
        <v>7702.26</v>
      </c>
      <c r="N3410" s="27">
        <v>141121270</v>
      </c>
      <c r="O3410" s="27">
        <v>3815834</v>
      </c>
      <c r="P3410" s="37">
        <f>IF(I3410=0,0,H3410/I3410)</f>
        <v>0</v>
      </c>
    </row>
    <row r="3411">
      <c r="A3411" s="24" t="str">
        <v>2026-02</v>
      </c>
      <c r="B3411" s="24" t="str">
        <v>비교 반영</v>
      </c>
      <c r="C3411" s="24" t="str">
        <v>성남시 수정구</v>
      </c>
      <c r="D3411" s="24" t="str">
        <v>공장창고</v>
      </c>
      <c r="E3411" s="26">
        <v>1</v>
      </c>
      <c r="F3411" s="26">
        <v>1</v>
      </c>
      <c r="G3411" s="26">
        <v>0</v>
      </c>
      <c r="H3411" s="26">
        <v>0</v>
      </c>
      <c r="I3411" s="26">
        <f>G3411+H3411</f>
        <v>0</v>
      </c>
      <c r="J3411" s="26">
        <f>SUM(F3411:H3411)</f>
        <v>1</v>
      </c>
      <c r="K3411" s="26">
        <f>E3411-J3411</f>
        <v>0</v>
      </c>
      <c r="L3411" s="27">
        <v>70000000</v>
      </c>
      <c r="M3411" s="45">
        <v>24.36</v>
      </c>
      <c r="N3411" s="27">
        <v>70000000</v>
      </c>
      <c r="O3411" s="27">
        <v>9499382</v>
      </c>
      <c r="P3411" s="37">
        <f>IF(I3411=0,0,H3411/I3411)</f>
        <v>0</v>
      </c>
    </row>
    <row r="3412">
      <c r="A3412" s="24" t="str">
        <v>2026-02</v>
      </c>
      <c r="B3412" s="24" t="str">
        <v>비교 반영</v>
      </c>
      <c r="C3412" s="24" t="str">
        <v>성남시 수정구</v>
      </c>
      <c r="D3412" s="24" t="str">
        <v>다가구 매매</v>
      </c>
      <c r="E3412" s="26">
        <v>108</v>
      </c>
      <c r="F3412" s="26">
        <v>108</v>
      </c>
      <c r="G3412" s="26">
        <v>0</v>
      </c>
      <c r="H3412" s="26">
        <v>0</v>
      </c>
      <c r="I3412" s="26">
        <f>G3412+H3412</f>
        <v>0</v>
      </c>
      <c r="J3412" s="26">
        <f>SUM(F3412:H3412)</f>
        <v>108</v>
      </c>
      <c r="K3412" s="26">
        <f>E3412-J3412</f>
        <v>0</v>
      </c>
      <c r="L3412" s="27">
        <v>89489760000</v>
      </c>
      <c r="M3412" s="45">
        <v>14422.62</v>
      </c>
      <c r="N3412" s="27">
        <v>828608889</v>
      </c>
      <c r="O3412" s="27">
        <v>20511801</v>
      </c>
      <c r="P3412" s="37">
        <f>IF(I3412=0,0,H3412/I3412)</f>
        <v>0</v>
      </c>
    </row>
    <row r="3413">
      <c r="A3413" s="24" t="str">
        <v>2026-02</v>
      </c>
      <c r="B3413" s="24" t="str">
        <v>비교 반영</v>
      </c>
      <c r="C3413" s="24" t="str">
        <v>성남시 수정구</v>
      </c>
      <c r="D3413" s="24" t="str">
        <v>다가구 전월세</v>
      </c>
      <c r="E3413" s="26">
        <v>779</v>
      </c>
      <c r="F3413" s="26">
        <v>0</v>
      </c>
      <c r="G3413" s="26">
        <v>177</v>
      </c>
      <c r="H3413" s="26">
        <v>602</v>
      </c>
      <c r="I3413" s="26">
        <f>G3413+H3413</f>
        <v>779</v>
      </c>
      <c r="J3413" s="26">
        <f>SUM(F3413:H3413)</f>
        <v>779</v>
      </c>
      <c r="K3413" s="26">
        <f>E3413-J3413</f>
        <v>0</v>
      </c>
      <c r="L3413" s="27">
        <v>44453170000</v>
      </c>
      <c r="M3413" s="45">
        <v>32805.081</v>
      </c>
      <c r="N3413" s="27">
        <v>57064403</v>
      </c>
      <c r="O3413" s="27">
        <v>4479569</v>
      </c>
      <c r="P3413" s="37">
        <f>IF(I3413=0,0,H3413/I3413)</f>
        <v>0.772785622593068</v>
      </c>
    </row>
    <row r="3414">
      <c r="A3414" s="24" t="str">
        <v>2026-02</v>
      </c>
      <c r="B3414" s="24" t="str">
        <v>비교 반영</v>
      </c>
      <c r="C3414" s="24" t="str">
        <v>성남시 수정구</v>
      </c>
      <c r="D3414" s="24" t="str">
        <v>다세대 매매</v>
      </c>
      <c r="E3414" s="26">
        <v>45</v>
      </c>
      <c r="F3414" s="26">
        <v>45</v>
      </c>
      <c r="G3414" s="26">
        <v>0</v>
      </c>
      <c r="H3414" s="26">
        <v>0</v>
      </c>
      <c r="I3414" s="26">
        <f>G3414+H3414</f>
        <v>0</v>
      </c>
      <c r="J3414" s="26">
        <f>SUM(F3414:H3414)</f>
        <v>45</v>
      </c>
      <c r="K3414" s="26">
        <f>E3414-J3414</f>
        <v>0</v>
      </c>
      <c r="L3414" s="27">
        <v>16607700000</v>
      </c>
      <c r="M3414" s="45">
        <v>2277.26</v>
      </c>
      <c r="N3414" s="27">
        <v>369060000</v>
      </c>
      <c r="O3414" s="27">
        <v>24108572</v>
      </c>
      <c r="P3414" s="37">
        <f>IF(I3414=0,0,H3414/I3414)</f>
        <v>0</v>
      </c>
    </row>
    <row r="3415">
      <c r="A3415" s="24" t="str">
        <v>2026-02</v>
      </c>
      <c r="B3415" s="24" t="str">
        <v>비교 반영</v>
      </c>
      <c r="C3415" s="24" t="str">
        <v>성남시 수정구</v>
      </c>
      <c r="D3415" s="24" t="str">
        <v>다세대 전월세</v>
      </c>
      <c r="E3415" s="26">
        <v>96</v>
      </c>
      <c r="F3415" s="26">
        <v>0</v>
      </c>
      <c r="G3415" s="26">
        <v>55</v>
      </c>
      <c r="H3415" s="26">
        <v>41</v>
      </c>
      <c r="I3415" s="26">
        <f>G3415+H3415</f>
        <v>96</v>
      </c>
      <c r="J3415" s="26">
        <f>SUM(F3415:H3415)</f>
        <v>96</v>
      </c>
      <c r="K3415" s="26">
        <f>E3415-J3415</f>
        <v>0</v>
      </c>
      <c r="L3415" s="27">
        <v>14629210000</v>
      </c>
      <c r="M3415" s="45">
        <v>4885.691</v>
      </c>
      <c r="N3415" s="27">
        <v>152387604</v>
      </c>
      <c r="O3415" s="27">
        <v>9898502</v>
      </c>
      <c r="P3415" s="37">
        <f>IF(I3415=0,0,H3415/I3415)</f>
        <v>0.4270833333333333</v>
      </c>
    </row>
    <row r="3416">
      <c r="A3416" s="24" t="str">
        <v>2026-02</v>
      </c>
      <c r="B3416" s="24" t="str">
        <v>비교 반영</v>
      </c>
      <c r="C3416" s="24" t="str">
        <v>성남시 수정구</v>
      </c>
      <c r="D3416" s="24" t="str">
        <v>분양권</v>
      </c>
      <c r="E3416" s="26">
        <v>6</v>
      </c>
      <c r="F3416" s="26">
        <v>6</v>
      </c>
      <c r="G3416" s="26">
        <v>0</v>
      </c>
      <c r="H3416" s="26">
        <v>0</v>
      </c>
      <c r="I3416" s="26">
        <f>G3416+H3416</f>
        <v>0</v>
      </c>
      <c r="J3416" s="26">
        <f>SUM(F3416:H3416)</f>
        <v>6</v>
      </c>
      <c r="K3416" s="26">
        <f>E3416-J3416</f>
        <v>0</v>
      </c>
      <c r="L3416" s="27">
        <v>8248780000</v>
      </c>
      <c r="M3416" s="45">
        <v>398.86</v>
      </c>
      <c r="N3416" s="27">
        <v>1374796667</v>
      </c>
      <c r="O3416" s="27">
        <v>68366578</v>
      </c>
      <c r="P3416" s="37">
        <f>IF(I3416=0,0,H3416/I3416)</f>
        <v>0</v>
      </c>
    </row>
    <row r="3417">
      <c r="A3417" s="24" t="str">
        <v>2026-02</v>
      </c>
      <c r="B3417" s="24" t="str">
        <v>비교 반영</v>
      </c>
      <c r="C3417" s="24" t="str">
        <v>성남시 수정구</v>
      </c>
      <c r="D3417" s="24" t="str">
        <v>상가</v>
      </c>
      <c r="E3417" s="26">
        <v>11</v>
      </c>
      <c r="F3417" s="26">
        <v>11</v>
      </c>
      <c r="G3417" s="26">
        <v>0</v>
      </c>
      <c r="H3417" s="26">
        <v>0</v>
      </c>
      <c r="I3417" s="26">
        <f>G3417+H3417</f>
        <v>0</v>
      </c>
      <c r="J3417" s="26">
        <f>SUM(F3417:H3417)</f>
        <v>11</v>
      </c>
      <c r="K3417" s="26">
        <f>E3417-J3417</f>
        <v>0</v>
      </c>
      <c r="L3417" s="27">
        <v>8542590000</v>
      </c>
      <c r="M3417" s="45">
        <v>1162.74</v>
      </c>
      <c r="N3417" s="27">
        <v>776599091</v>
      </c>
      <c r="O3417" s="27">
        <v>24287430</v>
      </c>
      <c r="P3417" s="37">
        <f>IF(I3417=0,0,H3417/I3417)</f>
        <v>0</v>
      </c>
    </row>
    <row r="3418">
      <c r="A3418" s="24" t="str">
        <v>2026-02</v>
      </c>
      <c r="B3418" s="24" t="str">
        <v>비교 반영</v>
      </c>
      <c r="C3418" s="24" t="str">
        <v>성남시 수정구</v>
      </c>
      <c r="D3418" s="24" t="str">
        <v>아파트 매매</v>
      </c>
      <c r="E3418" s="26">
        <v>123</v>
      </c>
      <c r="F3418" s="26">
        <v>123</v>
      </c>
      <c r="G3418" s="26">
        <v>0</v>
      </c>
      <c r="H3418" s="26">
        <v>0</v>
      </c>
      <c r="I3418" s="26">
        <f>G3418+H3418</f>
        <v>0</v>
      </c>
      <c r="J3418" s="26">
        <f>SUM(F3418:H3418)</f>
        <v>123</v>
      </c>
      <c r="K3418" s="26">
        <f>E3418-J3418</f>
        <v>0</v>
      </c>
      <c r="L3418" s="27">
        <v>141600000000</v>
      </c>
      <c r="M3418" s="45">
        <v>9453.462</v>
      </c>
      <c r="N3418" s="27">
        <v>1151219512</v>
      </c>
      <c r="O3418" s="27">
        <v>49516161</v>
      </c>
      <c r="P3418" s="37">
        <f>IF(I3418=0,0,H3418/I3418)</f>
        <v>0</v>
      </c>
    </row>
    <row r="3419">
      <c r="A3419" s="24" t="str">
        <v>2026-02</v>
      </c>
      <c r="B3419" s="24" t="str">
        <v>비교 반영</v>
      </c>
      <c r="C3419" s="24" t="str">
        <v>성남시 수정구</v>
      </c>
      <c r="D3419" s="24" t="str">
        <v>아파트 전월세</v>
      </c>
      <c r="E3419" s="26">
        <v>314</v>
      </c>
      <c r="F3419" s="26">
        <v>0</v>
      </c>
      <c r="G3419" s="26">
        <v>171</v>
      </c>
      <c r="H3419" s="26">
        <v>143</v>
      </c>
      <c r="I3419" s="26">
        <f>G3419+H3419</f>
        <v>314</v>
      </c>
      <c r="J3419" s="26">
        <f>SUM(F3419:H3419)</f>
        <v>314</v>
      </c>
      <c r="K3419" s="26">
        <f>E3419-J3419</f>
        <v>0</v>
      </c>
      <c r="L3419" s="27">
        <v>135887370000</v>
      </c>
      <c r="M3419" s="45">
        <v>21321.249</v>
      </c>
      <c r="N3419" s="27">
        <v>432762325</v>
      </c>
      <c r="O3419" s="27">
        <v>21068860</v>
      </c>
      <c r="P3419" s="37">
        <f>IF(I3419=0,0,H3419/I3419)</f>
        <v>0.4554140127388535</v>
      </c>
    </row>
    <row r="3420">
      <c r="A3420" s="24" t="str">
        <v>2026-02</v>
      </c>
      <c r="B3420" s="24" t="str">
        <v>비교 반영</v>
      </c>
      <c r="C3420" s="24" t="str">
        <v>성남시 수정구</v>
      </c>
      <c r="D3420" s="24" t="str">
        <v>오피스텔 매매</v>
      </c>
      <c r="E3420" s="26">
        <v>11</v>
      </c>
      <c r="F3420" s="26">
        <v>11</v>
      </c>
      <c r="G3420" s="26">
        <v>0</v>
      </c>
      <c r="H3420" s="26">
        <v>0</v>
      </c>
      <c r="I3420" s="26">
        <f>G3420+H3420</f>
        <v>0</v>
      </c>
      <c r="J3420" s="26">
        <f>SUM(F3420:H3420)</f>
        <v>11</v>
      </c>
      <c r="K3420" s="26">
        <f>E3420-J3420</f>
        <v>0</v>
      </c>
      <c r="L3420" s="27">
        <v>3459950000</v>
      </c>
      <c r="M3420" s="45">
        <v>550.317</v>
      </c>
      <c r="N3420" s="27">
        <v>314540909</v>
      </c>
      <c r="O3420" s="27">
        <v>20784113</v>
      </c>
      <c r="P3420" s="37">
        <f>IF(I3420=0,0,H3420/I3420)</f>
        <v>0</v>
      </c>
    </row>
    <row r="3421">
      <c r="A3421" s="24" t="str">
        <v>2026-02</v>
      </c>
      <c r="B3421" s="24" t="str">
        <v>비교 반영</v>
      </c>
      <c r="C3421" s="24" t="str">
        <v>성남시 수정구</v>
      </c>
      <c r="D3421" s="24" t="str">
        <v>오피스텔 전월세</v>
      </c>
      <c r="E3421" s="26">
        <v>143</v>
      </c>
      <c r="F3421" s="26">
        <v>0</v>
      </c>
      <c r="G3421" s="26">
        <v>48</v>
      </c>
      <c r="H3421" s="26">
        <v>95</v>
      </c>
      <c r="I3421" s="26">
        <f>G3421+H3421</f>
        <v>143</v>
      </c>
      <c r="J3421" s="26">
        <f>SUM(F3421:H3421)</f>
        <v>143</v>
      </c>
      <c r="K3421" s="26">
        <f>E3421-J3421</f>
        <v>0</v>
      </c>
      <c r="L3421" s="27">
        <v>23168950000</v>
      </c>
      <c r="M3421" s="45">
        <v>5483.33</v>
      </c>
      <c r="N3421" s="27">
        <v>162020629</v>
      </c>
      <c r="O3421" s="27">
        <v>13968075</v>
      </c>
      <c r="P3421" s="37">
        <f>IF(I3421=0,0,H3421/I3421)</f>
        <v>0.6643356643356644</v>
      </c>
    </row>
    <row r="3422">
      <c r="A3422" s="24" t="str">
        <v>2026-02</v>
      </c>
      <c r="B3422" s="24" t="str">
        <v>비교 반영</v>
      </c>
      <c r="C3422" s="24" t="str">
        <v>성남시 수정구</v>
      </c>
      <c r="D3422" s="24" t="str">
        <v>토지</v>
      </c>
      <c r="E3422" s="26">
        <v>37</v>
      </c>
      <c r="F3422" s="26">
        <v>37</v>
      </c>
      <c r="G3422" s="26">
        <v>0</v>
      </c>
      <c r="H3422" s="26">
        <v>0</v>
      </c>
      <c r="I3422" s="26">
        <f>G3422+H3422</f>
        <v>0</v>
      </c>
      <c r="J3422" s="26">
        <f>SUM(F3422:H3422)</f>
        <v>37</v>
      </c>
      <c r="K3422" s="26">
        <f>E3422-J3422</f>
        <v>0</v>
      </c>
      <c r="L3422" s="27">
        <v>7022860000</v>
      </c>
      <c r="M3422" s="45">
        <v>5015.73</v>
      </c>
      <c r="N3422" s="27">
        <v>189807027</v>
      </c>
      <c r="O3422" s="27">
        <v>4628651</v>
      </c>
      <c r="P3422" s="37">
        <f>IF(I3422=0,0,H3422/I3422)</f>
        <v>0</v>
      </c>
    </row>
    <row r="3423">
      <c r="A3423" s="24" t="str">
        <v>2026-02</v>
      </c>
      <c r="B3423" s="24" t="str">
        <v>비교 반영</v>
      </c>
      <c r="C3423" s="24" t="str">
        <v>성남시 중원구</v>
      </c>
      <c r="D3423" s="24" t="str">
        <v>공장창고</v>
      </c>
      <c r="E3423" s="26">
        <v>22</v>
      </c>
      <c r="F3423" s="26">
        <v>22</v>
      </c>
      <c r="G3423" s="26">
        <v>0</v>
      </c>
      <c r="H3423" s="26">
        <v>0</v>
      </c>
      <c r="I3423" s="26">
        <f>G3423+H3423</f>
        <v>0</v>
      </c>
      <c r="J3423" s="26">
        <f>SUM(F3423:H3423)</f>
        <v>22</v>
      </c>
      <c r="K3423" s="26">
        <f>E3423-J3423</f>
        <v>0</v>
      </c>
      <c r="L3423" s="27">
        <v>9668700000</v>
      </c>
      <c r="M3423" s="45">
        <v>3406.45</v>
      </c>
      <c r="N3423" s="27">
        <v>439486364</v>
      </c>
      <c r="O3423" s="27">
        <v>9382977</v>
      </c>
      <c r="P3423" s="37">
        <f>IF(I3423=0,0,H3423/I3423)</f>
        <v>0</v>
      </c>
    </row>
    <row r="3424">
      <c r="A3424" s="24" t="str">
        <v>2026-02</v>
      </c>
      <c r="B3424" s="24" t="str">
        <v>비교 반영</v>
      </c>
      <c r="C3424" s="24" t="str">
        <v>성남시 중원구</v>
      </c>
      <c r="D3424" s="24" t="str">
        <v>다가구 매매</v>
      </c>
      <c r="E3424" s="26">
        <v>16</v>
      </c>
      <c r="F3424" s="26">
        <v>16</v>
      </c>
      <c r="G3424" s="26">
        <v>0</v>
      </c>
      <c r="H3424" s="26">
        <v>0</v>
      </c>
      <c r="I3424" s="26">
        <f>G3424+H3424</f>
        <v>0</v>
      </c>
      <c r="J3424" s="26">
        <f>SUM(F3424:H3424)</f>
        <v>16</v>
      </c>
      <c r="K3424" s="26">
        <f>E3424-J3424</f>
        <v>0</v>
      </c>
      <c r="L3424" s="27">
        <v>9047000000</v>
      </c>
      <c r="M3424" s="45">
        <v>2066.07</v>
      </c>
      <c r="N3424" s="27">
        <v>565437500</v>
      </c>
      <c r="O3424" s="27">
        <v>14475520</v>
      </c>
      <c r="P3424" s="37">
        <f>IF(I3424=0,0,H3424/I3424)</f>
        <v>0</v>
      </c>
    </row>
    <row r="3425">
      <c r="A3425" s="24" t="str">
        <v>2026-02</v>
      </c>
      <c r="B3425" s="24" t="str">
        <v>비교 반영</v>
      </c>
      <c r="C3425" s="24" t="str">
        <v>성남시 중원구</v>
      </c>
      <c r="D3425" s="24" t="str">
        <v>다가구 전월세</v>
      </c>
      <c r="E3425" s="26">
        <v>270</v>
      </c>
      <c r="F3425" s="26">
        <v>0</v>
      </c>
      <c r="G3425" s="26">
        <v>73</v>
      </c>
      <c r="H3425" s="26">
        <v>197</v>
      </c>
      <c r="I3425" s="26">
        <f>G3425+H3425</f>
        <v>270</v>
      </c>
      <c r="J3425" s="26">
        <f>SUM(F3425:H3425)</f>
        <v>270</v>
      </c>
      <c r="K3425" s="26">
        <f>E3425-J3425</f>
        <v>0</v>
      </c>
      <c r="L3425" s="27">
        <v>16568000000</v>
      </c>
      <c r="M3425" s="45">
        <v>12205.378</v>
      </c>
      <c r="N3425" s="27">
        <v>61362963</v>
      </c>
      <c r="O3425" s="27">
        <v>4487386</v>
      </c>
      <c r="P3425" s="37">
        <f>IF(I3425=0,0,H3425/I3425)</f>
        <v>0.7296296296296296</v>
      </c>
    </row>
    <row r="3426">
      <c r="A3426" s="24" t="str">
        <v>2026-02</v>
      </c>
      <c r="B3426" s="24" t="str">
        <v>비교 반영</v>
      </c>
      <c r="C3426" s="24" t="str">
        <v>성남시 중원구</v>
      </c>
      <c r="D3426" s="24" t="str">
        <v>다세대 매매</v>
      </c>
      <c r="E3426" s="26">
        <v>79</v>
      </c>
      <c r="F3426" s="26">
        <v>79</v>
      </c>
      <c r="G3426" s="26">
        <v>0</v>
      </c>
      <c r="H3426" s="26">
        <v>0</v>
      </c>
      <c r="I3426" s="26">
        <f>G3426+H3426</f>
        <v>0</v>
      </c>
      <c r="J3426" s="26">
        <f>SUM(F3426:H3426)</f>
        <v>79</v>
      </c>
      <c r="K3426" s="26">
        <f>E3426-J3426</f>
        <v>0</v>
      </c>
      <c r="L3426" s="27">
        <v>25906500000</v>
      </c>
      <c r="M3426" s="45">
        <v>4342.547</v>
      </c>
      <c r="N3426" s="27">
        <v>327930380</v>
      </c>
      <c r="O3426" s="27">
        <v>19721449</v>
      </c>
      <c r="P3426" s="37">
        <f>IF(I3426=0,0,H3426/I3426)</f>
        <v>0</v>
      </c>
    </row>
    <row r="3427">
      <c r="A3427" s="24" t="str">
        <v>2026-02</v>
      </c>
      <c r="B3427" s="24" t="str">
        <v>비교 반영</v>
      </c>
      <c r="C3427" s="24" t="str">
        <v>성남시 중원구</v>
      </c>
      <c r="D3427" s="24" t="str">
        <v>다세대 전월세</v>
      </c>
      <c r="E3427" s="26">
        <v>176</v>
      </c>
      <c r="F3427" s="26">
        <v>0</v>
      </c>
      <c r="G3427" s="26">
        <v>115</v>
      </c>
      <c r="H3427" s="26">
        <v>61</v>
      </c>
      <c r="I3427" s="26">
        <f>G3427+H3427</f>
        <v>176</v>
      </c>
      <c r="J3427" s="26">
        <f>SUM(F3427:H3427)</f>
        <v>176</v>
      </c>
      <c r="K3427" s="26">
        <f>E3427-J3427</f>
        <v>0</v>
      </c>
      <c r="L3427" s="27">
        <v>23690880000</v>
      </c>
      <c r="M3427" s="45">
        <v>8604.929</v>
      </c>
      <c r="N3427" s="27">
        <v>134607273</v>
      </c>
      <c r="O3427" s="27">
        <v>9101406</v>
      </c>
      <c r="P3427" s="37">
        <f>IF(I3427=0,0,H3427/I3427)</f>
        <v>0.3465909090909091</v>
      </c>
    </row>
    <row r="3428">
      <c r="A3428" s="24" t="str">
        <v>2026-02</v>
      </c>
      <c r="B3428" s="24" t="str">
        <v>비교 반영</v>
      </c>
      <c r="C3428" s="24" t="str">
        <v>성남시 중원구</v>
      </c>
      <c r="D3428" s="24" t="str">
        <v>분양권</v>
      </c>
      <c r="E3428" s="26">
        <v>17</v>
      </c>
      <c r="F3428" s="26">
        <v>17</v>
      </c>
      <c r="G3428" s="26">
        <v>0</v>
      </c>
      <c r="H3428" s="26">
        <v>0</v>
      </c>
      <c r="I3428" s="26">
        <f>G3428+H3428</f>
        <v>0</v>
      </c>
      <c r="J3428" s="26">
        <f>SUM(F3428:H3428)</f>
        <v>17</v>
      </c>
      <c r="K3428" s="26">
        <f>E3428-J3428</f>
        <v>0</v>
      </c>
      <c r="L3428" s="27">
        <v>18227650000</v>
      </c>
      <c r="M3428" s="45">
        <v>1069.027</v>
      </c>
      <c r="N3428" s="27">
        <v>1072214706</v>
      </c>
      <c r="O3428" s="27">
        <v>56365921</v>
      </c>
      <c r="P3428" s="37">
        <f>IF(I3428=0,0,H3428/I3428)</f>
        <v>0</v>
      </c>
    </row>
    <row r="3429">
      <c r="A3429" s="24" t="str">
        <v>2026-02</v>
      </c>
      <c r="B3429" s="24" t="str">
        <v>비교 반영</v>
      </c>
      <c r="C3429" s="24" t="str">
        <v>성남시 중원구</v>
      </c>
      <c r="D3429" s="24" t="str">
        <v>상가</v>
      </c>
      <c r="E3429" s="26">
        <v>7</v>
      </c>
      <c r="F3429" s="26">
        <v>7</v>
      </c>
      <c r="G3429" s="26">
        <v>0</v>
      </c>
      <c r="H3429" s="26">
        <v>0</v>
      </c>
      <c r="I3429" s="26">
        <f>G3429+H3429</f>
        <v>0</v>
      </c>
      <c r="J3429" s="26">
        <f>SUM(F3429:H3429)</f>
        <v>7</v>
      </c>
      <c r="K3429" s="26">
        <f>E3429-J3429</f>
        <v>0</v>
      </c>
      <c r="L3429" s="27">
        <v>5940500000</v>
      </c>
      <c r="M3429" s="45">
        <v>1079.57</v>
      </c>
      <c r="N3429" s="27">
        <v>848642857</v>
      </c>
      <c r="O3429" s="27">
        <v>18190591</v>
      </c>
      <c r="P3429" s="37">
        <f>IF(I3429=0,0,H3429/I3429)</f>
        <v>0</v>
      </c>
    </row>
    <row r="3430">
      <c r="A3430" s="24" t="str">
        <v>2026-02</v>
      </c>
      <c r="B3430" s="24" t="str">
        <v>비교 반영</v>
      </c>
      <c r="C3430" s="24" t="str">
        <v>성남시 중원구</v>
      </c>
      <c r="D3430" s="24" t="str">
        <v>아파트 매매</v>
      </c>
      <c r="E3430" s="26">
        <v>148</v>
      </c>
      <c r="F3430" s="26">
        <v>148</v>
      </c>
      <c r="G3430" s="26">
        <v>0</v>
      </c>
      <c r="H3430" s="26">
        <v>0</v>
      </c>
      <c r="I3430" s="26">
        <f>G3430+H3430</f>
        <v>0</v>
      </c>
      <c r="J3430" s="26">
        <f>SUM(F3430:H3430)</f>
        <v>148</v>
      </c>
      <c r="K3430" s="26">
        <f>E3430-J3430</f>
        <v>0</v>
      </c>
      <c r="L3430" s="27">
        <v>125925500000</v>
      </c>
      <c r="M3430" s="45">
        <v>10916.394</v>
      </c>
      <c r="N3430" s="27">
        <v>850847973</v>
      </c>
      <c r="O3430" s="27">
        <v>38133712</v>
      </c>
      <c r="P3430" s="37">
        <f>IF(I3430=0,0,H3430/I3430)</f>
        <v>0</v>
      </c>
    </row>
    <row r="3431">
      <c r="A3431" s="24" t="str">
        <v>2026-02</v>
      </c>
      <c r="B3431" s="24" t="str">
        <v>비교 반영</v>
      </c>
      <c r="C3431" s="24" t="str">
        <v>성남시 중원구</v>
      </c>
      <c r="D3431" s="24" t="str">
        <v>아파트 전월세</v>
      </c>
      <c r="E3431" s="26">
        <v>197</v>
      </c>
      <c r="F3431" s="26">
        <v>0</v>
      </c>
      <c r="G3431" s="26">
        <v>122</v>
      </c>
      <c r="H3431" s="26">
        <v>75</v>
      </c>
      <c r="I3431" s="26">
        <f>G3431+H3431</f>
        <v>197</v>
      </c>
      <c r="J3431" s="26">
        <f>SUM(F3431:H3431)</f>
        <v>197</v>
      </c>
      <c r="K3431" s="26">
        <f>E3431-J3431</f>
        <v>0</v>
      </c>
      <c r="L3431" s="27">
        <v>66548910000</v>
      </c>
      <c r="M3431" s="45">
        <v>13251.068</v>
      </c>
      <c r="N3431" s="27">
        <v>337811726</v>
      </c>
      <c r="O3431" s="27">
        <v>16602163</v>
      </c>
      <c r="P3431" s="37">
        <f>IF(I3431=0,0,H3431/I3431)</f>
        <v>0.38071065989847713</v>
      </c>
    </row>
    <row r="3432">
      <c r="A3432" s="24" t="str">
        <v>2026-02</v>
      </c>
      <c r="B3432" s="24" t="str">
        <v>비교 반영</v>
      </c>
      <c r="C3432" s="24" t="str">
        <v>성남시 중원구</v>
      </c>
      <c r="D3432" s="24" t="str">
        <v>오피스텔 매매</v>
      </c>
      <c r="E3432" s="26">
        <v>19</v>
      </c>
      <c r="F3432" s="26">
        <v>19</v>
      </c>
      <c r="G3432" s="26">
        <v>0</v>
      </c>
      <c r="H3432" s="26">
        <v>0</v>
      </c>
      <c r="I3432" s="26">
        <f>G3432+H3432</f>
        <v>0</v>
      </c>
      <c r="J3432" s="26">
        <f>SUM(F3432:H3432)</f>
        <v>19</v>
      </c>
      <c r="K3432" s="26">
        <f>E3432-J3432</f>
        <v>0</v>
      </c>
      <c r="L3432" s="27">
        <v>4024000000</v>
      </c>
      <c r="M3432" s="45">
        <v>626.953</v>
      </c>
      <c r="N3432" s="27">
        <v>211789474</v>
      </c>
      <c r="O3432" s="27">
        <v>21217665</v>
      </c>
      <c r="P3432" s="37">
        <f>IF(I3432=0,0,H3432/I3432)</f>
        <v>0</v>
      </c>
    </row>
    <row r="3433">
      <c r="A3433" s="24" t="str">
        <v>2026-02</v>
      </c>
      <c r="B3433" s="24" t="str">
        <v>비교 반영</v>
      </c>
      <c r="C3433" s="24" t="str">
        <v>성남시 중원구</v>
      </c>
      <c r="D3433" s="24" t="str">
        <v>오피스텔 전월세</v>
      </c>
      <c r="E3433" s="26">
        <v>160</v>
      </c>
      <c r="F3433" s="26">
        <v>0</v>
      </c>
      <c r="G3433" s="26">
        <v>40</v>
      </c>
      <c r="H3433" s="26">
        <v>120</v>
      </c>
      <c r="I3433" s="26">
        <f>G3433+H3433</f>
        <v>160</v>
      </c>
      <c r="J3433" s="26">
        <f>SUM(F3433:H3433)</f>
        <v>160</v>
      </c>
      <c r="K3433" s="26">
        <f>E3433-J3433</f>
        <v>0</v>
      </c>
      <c r="L3433" s="27">
        <v>16460240000</v>
      </c>
      <c r="M3433" s="45">
        <v>5257.27</v>
      </c>
      <c r="N3433" s="27">
        <v>102876500</v>
      </c>
      <c r="O3433" s="27">
        <v>10350242</v>
      </c>
      <c r="P3433" s="37">
        <f>IF(I3433=0,0,H3433/I3433)</f>
        <v>0.75</v>
      </c>
    </row>
    <row r="3434">
      <c r="A3434" s="24" t="str">
        <v>2026-02</v>
      </c>
      <c r="B3434" s="24" t="str">
        <v>비교 반영</v>
      </c>
      <c r="C3434" s="24" t="str">
        <v>성남시 중원구</v>
      </c>
      <c r="D3434" s="24" t="str">
        <v>토지</v>
      </c>
      <c r="E3434" s="26">
        <v>4</v>
      </c>
      <c r="F3434" s="26">
        <v>4</v>
      </c>
      <c r="G3434" s="26">
        <v>0</v>
      </c>
      <c r="H3434" s="26">
        <v>0</v>
      </c>
      <c r="I3434" s="26">
        <f>G3434+H3434</f>
        <v>0</v>
      </c>
      <c r="J3434" s="26">
        <f>SUM(F3434:H3434)</f>
        <v>4</v>
      </c>
      <c r="K3434" s="26">
        <f>E3434-J3434</f>
        <v>0</v>
      </c>
      <c r="L3434" s="27">
        <v>1988250000</v>
      </c>
      <c r="M3434" s="45">
        <v>25037.46</v>
      </c>
      <c r="N3434" s="27">
        <v>497062500</v>
      </c>
      <c r="O3434" s="27">
        <v>262516</v>
      </c>
      <c r="P3434" s="37">
        <f>IF(I3434=0,0,H3434/I3434)</f>
        <v>0</v>
      </c>
    </row>
    <row r="3435">
      <c r="A3435" s="24" t="str">
        <v>2026-02</v>
      </c>
      <c r="B3435" s="24" t="str">
        <v>비교 반영</v>
      </c>
      <c r="C3435" s="24" t="str">
        <v>수원시 권선구</v>
      </c>
      <c r="D3435" s="24" t="str">
        <v>공장창고</v>
      </c>
      <c r="E3435" s="26">
        <v>4</v>
      </c>
      <c r="F3435" s="26">
        <v>4</v>
      </c>
      <c r="G3435" s="26">
        <v>0</v>
      </c>
      <c r="H3435" s="26">
        <v>0</v>
      </c>
      <c r="I3435" s="26">
        <f>G3435+H3435</f>
        <v>0</v>
      </c>
      <c r="J3435" s="26">
        <f>SUM(F3435:H3435)</f>
        <v>4</v>
      </c>
      <c r="K3435" s="26">
        <f>E3435-J3435</f>
        <v>0</v>
      </c>
      <c r="L3435" s="27">
        <v>2470000000</v>
      </c>
      <c r="M3435" s="45">
        <v>737.31</v>
      </c>
      <c r="N3435" s="27">
        <v>617500000</v>
      </c>
      <c r="O3435" s="27">
        <v>11074431</v>
      </c>
      <c r="P3435" s="37">
        <f>IF(I3435=0,0,H3435/I3435)</f>
        <v>0</v>
      </c>
    </row>
    <row r="3436">
      <c r="A3436" s="24" t="str">
        <v>2026-02</v>
      </c>
      <c r="B3436" s="24" t="str">
        <v>비교 반영</v>
      </c>
      <c r="C3436" s="24" t="str">
        <v>수원시 권선구</v>
      </c>
      <c r="D3436" s="24" t="str">
        <v>다가구 매매</v>
      </c>
      <c r="E3436" s="26">
        <v>5</v>
      </c>
      <c r="F3436" s="26">
        <v>5</v>
      </c>
      <c r="G3436" s="26">
        <v>0</v>
      </c>
      <c r="H3436" s="26">
        <v>0</v>
      </c>
      <c r="I3436" s="26">
        <f>G3436+H3436</f>
        <v>0</v>
      </c>
      <c r="J3436" s="26">
        <f>SUM(F3436:H3436)</f>
        <v>5</v>
      </c>
      <c r="K3436" s="26">
        <f>E3436-J3436</f>
        <v>0</v>
      </c>
      <c r="L3436" s="27">
        <v>2760000000</v>
      </c>
      <c r="M3436" s="45">
        <v>1744.41</v>
      </c>
      <c r="N3436" s="27">
        <v>552000000</v>
      </c>
      <c r="O3436" s="27">
        <v>5230403</v>
      </c>
      <c r="P3436" s="37">
        <f>IF(I3436=0,0,H3436/I3436)</f>
        <v>0</v>
      </c>
    </row>
    <row r="3437">
      <c r="A3437" s="24" t="str">
        <v>2026-02</v>
      </c>
      <c r="B3437" s="24" t="str">
        <v>비교 반영</v>
      </c>
      <c r="C3437" s="24" t="str">
        <v>수원시 권선구</v>
      </c>
      <c r="D3437" s="24" t="str">
        <v>다가구 전월세</v>
      </c>
      <c r="E3437" s="26">
        <v>323</v>
      </c>
      <c r="F3437" s="26">
        <v>0</v>
      </c>
      <c r="G3437" s="26">
        <v>66</v>
      </c>
      <c r="H3437" s="26">
        <v>257</v>
      </c>
      <c r="I3437" s="26">
        <f>G3437+H3437</f>
        <v>323</v>
      </c>
      <c r="J3437" s="26">
        <f>SUM(F3437:H3437)</f>
        <v>323</v>
      </c>
      <c r="K3437" s="26">
        <f>E3437-J3437</f>
        <v>0</v>
      </c>
      <c r="L3437" s="27">
        <v>8076000000</v>
      </c>
      <c r="M3437" s="45">
        <v>13377.384</v>
      </c>
      <c r="N3437" s="27">
        <v>25003096</v>
      </c>
      <c r="O3437" s="27">
        <v>1995721</v>
      </c>
      <c r="P3437" s="37">
        <f>IF(I3437=0,0,H3437/I3437)</f>
        <v>0.7956656346749226</v>
      </c>
    </row>
    <row r="3438">
      <c r="A3438" s="24" t="str">
        <v>2026-02</v>
      </c>
      <c r="B3438" s="24" t="str">
        <v>비교 반영</v>
      </c>
      <c r="C3438" s="24" t="str">
        <v>수원시 권선구</v>
      </c>
      <c r="D3438" s="24" t="str">
        <v>다세대 매매</v>
      </c>
      <c r="E3438" s="26">
        <v>51</v>
      </c>
      <c r="F3438" s="26">
        <v>51</v>
      </c>
      <c r="G3438" s="26">
        <v>0</v>
      </c>
      <c r="H3438" s="26">
        <v>0</v>
      </c>
      <c r="I3438" s="26">
        <f>G3438+H3438</f>
        <v>0</v>
      </c>
      <c r="J3438" s="26">
        <f>SUM(F3438:H3438)</f>
        <v>51</v>
      </c>
      <c r="K3438" s="26">
        <f>E3438-J3438</f>
        <v>0</v>
      </c>
      <c r="L3438" s="27">
        <v>9271500000</v>
      </c>
      <c r="M3438" s="45">
        <v>2656.135</v>
      </c>
      <c r="N3438" s="27">
        <v>181794118</v>
      </c>
      <c r="O3438" s="27">
        <v>11539167</v>
      </c>
      <c r="P3438" s="37">
        <f>IF(I3438=0,0,H3438/I3438)</f>
        <v>0</v>
      </c>
    </row>
    <row r="3439">
      <c r="A3439" s="24" t="str">
        <v>2026-02</v>
      </c>
      <c r="B3439" s="24" t="str">
        <v>비교 반영</v>
      </c>
      <c r="C3439" s="24" t="str">
        <v>수원시 권선구</v>
      </c>
      <c r="D3439" s="24" t="str">
        <v>다세대 전월세</v>
      </c>
      <c r="E3439" s="26">
        <v>229</v>
      </c>
      <c r="F3439" s="26">
        <v>0</v>
      </c>
      <c r="G3439" s="26">
        <v>64</v>
      </c>
      <c r="H3439" s="26">
        <v>165</v>
      </c>
      <c r="I3439" s="26">
        <f>G3439+H3439</f>
        <v>229</v>
      </c>
      <c r="J3439" s="26">
        <f>SUM(F3439:H3439)</f>
        <v>229</v>
      </c>
      <c r="K3439" s="26">
        <f>E3439-J3439</f>
        <v>0</v>
      </c>
      <c r="L3439" s="27">
        <v>13623520000</v>
      </c>
      <c r="M3439" s="45">
        <v>8166.383</v>
      </c>
      <c r="N3439" s="27">
        <v>59491354</v>
      </c>
      <c r="O3439" s="27">
        <v>5514856</v>
      </c>
      <c r="P3439" s="37">
        <f>IF(I3439=0,0,H3439/I3439)</f>
        <v>0.7205240174672489</v>
      </c>
    </row>
    <row r="3440">
      <c r="A3440" s="24" t="str">
        <v>2026-02</v>
      </c>
      <c r="B3440" s="24" t="str">
        <v>비교 반영</v>
      </c>
      <c r="C3440" s="24" t="str">
        <v>수원시 권선구</v>
      </c>
      <c r="D3440" s="24" t="str">
        <v>분양권</v>
      </c>
      <c r="E3440" s="26">
        <v>53</v>
      </c>
      <c r="F3440" s="26">
        <v>53</v>
      </c>
      <c r="G3440" s="26">
        <v>0</v>
      </c>
      <c r="H3440" s="26">
        <v>0</v>
      </c>
      <c r="I3440" s="26">
        <f>G3440+H3440</f>
        <v>0</v>
      </c>
      <c r="J3440" s="26">
        <f>SUM(F3440:H3440)</f>
        <v>53</v>
      </c>
      <c r="K3440" s="26">
        <f>E3440-J3440</f>
        <v>0</v>
      </c>
      <c r="L3440" s="27">
        <v>43463490000</v>
      </c>
      <c r="M3440" s="45">
        <v>3807.789</v>
      </c>
      <c r="N3440" s="27">
        <v>820065849</v>
      </c>
      <c r="O3440" s="27">
        <v>37733434</v>
      </c>
      <c r="P3440" s="37">
        <f>IF(I3440=0,0,H3440/I3440)</f>
        <v>0</v>
      </c>
    </row>
    <row r="3441">
      <c r="A3441" s="24" t="str">
        <v>2026-02</v>
      </c>
      <c r="B3441" s="24" t="str">
        <v>비교 반영</v>
      </c>
      <c r="C3441" s="24" t="str">
        <v>수원시 권선구</v>
      </c>
      <c r="D3441" s="24" t="str">
        <v>상가</v>
      </c>
      <c r="E3441" s="26">
        <v>15</v>
      </c>
      <c r="F3441" s="26">
        <v>15</v>
      </c>
      <c r="G3441" s="26">
        <v>0</v>
      </c>
      <c r="H3441" s="26">
        <v>0</v>
      </c>
      <c r="I3441" s="26">
        <f>G3441+H3441</f>
        <v>0</v>
      </c>
      <c r="J3441" s="26">
        <f>SUM(F3441:H3441)</f>
        <v>15</v>
      </c>
      <c r="K3441" s="26">
        <f>E3441-J3441</f>
        <v>0</v>
      </c>
      <c r="L3441" s="27">
        <v>16021800000</v>
      </c>
      <c r="M3441" s="45">
        <v>5974.12</v>
      </c>
      <c r="N3441" s="27">
        <v>1068120000</v>
      </c>
      <c r="O3441" s="27">
        <v>8865678</v>
      </c>
      <c r="P3441" s="37">
        <f>IF(I3441=0,0,H3441/I3441)</f>
        <v>0</v>
      </c>
    </row>
    <row r="3442">
      <c r="A3442" s="24" t="str">
        <v>2026-02</v>
      </c>
      <c r="B3442" s="24" t="str">
        <v>비교 반영</v>
      </c>
      <c r="C3442" s="24" t="str">
        <v>수원시 권선구</v>
      </c>
      <c r="D3442" s="24" t="str">
        <v>아파트 매매</v>
      </c>
      <c r="E3442" s="26">
        <v>383</v>
      </c>
      <c r="F3442" s="26">
        <v>383</v>
      </c>
      <c r="G3442" s="26">
        <v>0</v>
      </c>
      <c r="H3442" s="26">
        <v>0</v>
      </c>
      <c r="I3442" s="26">
        <f>G3442+H3442</f>
        <v>0</v>
      </c>
      <c r="J3442" s="26">
        <f>SUM(F3442:H3442)</f>
        <v>383</v>
      </c>
      <c r="K3442" s="26">
        <f>E3442-J3442</f>
        <v>0</v>
      </c>
      <c r="L3442" s="27">
        <v>182578500000</v>
      </c>
      <c r="M3442" s="45">
        <v>28952.451</v>
      </c>
      <c r="N3442" s="27">
        <v>476706266</v>
      </c>
      <c r="O3442" s="27">
        <v>20846776</v>
      </c>
      <c r="P3442" s="37">
        <f>IF(I3442=0,0,H3442/I3442)</f>
        <v>0</v>
      </c>
    </row>
    <row r="3443">
      <c r="A3443" s="24" t="str">
        <v>2026-02</v>
      </c>
      <c r="B3443" s="24" t="str">
        <v>비교 반영</v>
      </c>
      <c r="C3443" s="24" t="str">
        <v>수원시 권선구</v>
      </c>
      <c r="D3443" s="24" t="str">
        <v>아파트 전월세</v>
      </c>
      <c r="E3443" s="26">
        <v>854</v>
      </c>
      <c r="F3443" s="26">
        <v>0</v>
      </c>
      <c r="G3443" s="26">
        <v>277</v>
      </c>
      <c r="H3443" s="26">
        <v>577</v>
      </c>
      <c r="I3443" s="26">
        <f>G3443+H3443</f>
        <v>854</v>
      </c>
      <c r="J3443" s="26">
        <f>SUM(F3443:H3443)</f>
        <v>854</v>
      </c>
      <c r="K3443" s="26">
        <f>E3443-J3443</f>
        <v>0</v>
      </c>
      <c r="L3443" s="27">
        <v>144578610000</v>
      </c>
      <c r="M3443" s="45">
        <v>64165</v>
      </c>
      <c r="N3443" s="27">
        <v>169295796</v>
      </c>
      <c r="O3443" s="27">
        <v>7448699</v>
      </c>
      <c r="P3443" s="37">
        <f>IF(I3443=0,0,H3443/I3443)</f>
        <v>0.6756440281030445</v>
      </c>
    </row>
    <row r="3444">
      <c r="A3444" s="24" t="str">
        <v>2026-02</v>
      </c>
      <c r="B3444" s="24" t="str">
        <v>비교 반영</v>
      </c>
      <c r="C3444" s="24" t="str">
        <v>수원시 권선구</v>
      </c>
      <c r="D3444" s="24" t="str">
        <v>오피스텔 매매</v>
      </c>
      <c r="E3444" s="26">
        <v>20</v>
      </c>
      <c r="F3444" s="26">
        <v>20</v>
      </c>
      <c r="G3444" s="26">
        <v>0</v>
      </c>
      <c r="H3444" s="26">
        <v>0</v>
      </c>
      <c r="I3444" s="26">
        <f>G3444+H3444</f>
        <v>0</v>
      </c>
      <c r="J3444" s="26">
        <f>SUM(F3444:H3444)</f>
        <v>20</v>
      </c>
      <c r="K3444" s="26">
        <f>E3444-J3444</f>
        <v>0</v>
      </c>
      <c r="L3444" s="27">
        <v>3151900000</v>
      </c>
      <c r="M3444" s="45">
        <v>785.555</v>
      </c>
      <c r="N3444" s="27">
        <v>157595000</v>
      </c>
      <c r="O3444" s="27">
        <v>13263876</v>
      </c>
      <c r="P3444" s="37">
        <f>IF(I3444=0,0,H3444/I3444)</f>
        <v>0</v>
      </c>
    </row>
    <row r="3445">
      <c r="A3445" s="24" t="str">
        <v>2026-02</v>
      </c>
      <c r="B3445" s="24" t="str">
        <v>비교 반영</v>
      </c>
      <c r="C3445" s="24" t="str">
        <v>수원시 권선구</v>
      </c>
      <c r="D3445" s="24" t="str">
        <v>오피스텔 전월세</v>
      </c>
      <c r="E3445" s="26">
        <v>120</v>
      </c>
      <c r="F3445" s="26">
        <v>0</v>
      </c>
      <c r="G3445" s="26">
        <v>35</v>
      </c>
      <c r="H3445" s="26">
        <v>85</v>
      </c>
      <c r="I3445" s="26">
        <f>G3445+H3445</f>
        <v>120</v>
      </c>
      <c r="J3445" s="26">
        <f>SUM(F3445:H3445)</f>
        <v>120</v>
      </c>
      <c r="K3445" s="26">
        <f>E3445-J3445</f>
        <v>0</v>
      </c>
      <c r="L3445" s="27">
        <v>8796310000</v>
      </c>
      <c r="M3445" s="45">
        <v>4764.57</v>
      </c>
      <c r="N3445" s="27">
        <v>73302583</v>
      </c>
      <c r="O3445" s="27">
        <v>6103113</v>
      </c>
      <c r="P3445" s="37">
        <f>IF(I3445=0,0,H3445/I3445)</f>
        <v>0.7083333333333334</v>
      </c>
    </row>
    <row r="3446">
      <c r="A3446" s="24" t="str">
        <v>2026-02</v>
      </c>
      <c r="B3446" s="24" t="str">
        <v>비교 반영</v>
      </c>
      <c r="C3446" s="24" t="str">
        <v>수원시 권선구</v>
      </c>
      <c r="D3446" s="24" t="str">
        <v>토지</v>
      </c>
      <c r="E3446" s="26">
        <v>14</v>
      </c>
      <c r="F3446" s="26">
        <v>14</v>
      </c>
      <c r="G3446" s="26">
        <v>0</v>
      </c>
      <c r="H3446" s="26">
        <v>0</v>
      </c>
      <c r="I3446" s="26">
        <f>G3446+H3446</f>
        <v>0</v>
      </c>
      <c r="J3446" s="26">
        <f>SUM(F3446:H3446)</f>
        <v>14</v>
      </c>
      <c r="K3446" s="26">
        <f>E3446-J3446</f>
        <v>0</v>
      </c>
      <c r="L3446" s="27">
        <v>14494820000</v>
      </c>
      <c r="M3446" s="45">
        <v>8861.14</v>
      </c>
      <c r="N3446" s="27">
        <v>1035344286</v>
      </c>
      <c r="O3446" s="27">
        <v>5407516</v>
      </c>
      <c r="P3446" s="37">
        <f>IF(I3446=0,0,H3446/I3446)</f>
        <v>0</v>
      </c>
    </row>
    <row r="3447">
      <c r="A3447" s="24" t="str">
        <v>2026-02</v>
      </c>
      <c r="B3447" s="24" t="str">
        <v>비교 반영</v>
      </c>
      <c r="C3447" s="24" t="str">
        <v>수원시 영통구</v>
      </c>
      <c r="D3447" s="24" t="str">
        <v>공장창고</v>
      </c>
      <c r="E3447" s="26">
        <v>4</v>
      </c>
      <c r="F3447" s="26">
        <v>4</v>
      </c>
      <c r="G3447" s="26">
        <v>0</v>
      </c>
      <c r="H3447" s="26">
        <v>0</v>
      </c>
      <c r="I3447" s="26">
        <f>G3447+H3447</f>
        <v>0</v>
      </c>
      <c r="J3447" s="26">
        <f>SUM(F3447:H3447)</f>
        <v>4</v>
      </c>
      <c r="K3447" s="26">
        <f>E3447-J3447</f>
        <v>0</v>
      </c>
      <c r="L3447" s="27">
        <v>1045660000</v>
      </c>
      <c r="M3447" s="45">
        <v>218.31</v>
      </c>
      <c r="N3447" s="27">
        <v>261415000</v>
      </c>
      <c r="O3447" s="27">
        <v>15834030</v>
      </c>
      <c r="P3447" s="37">
        <f>IF(I3447=0,0,H3447/I3447)</f>
        <v>0</v>
      </c>
    </row>
    <row r="3448">
      <c r="A3448" s="24" t="str">
        <v>2026-02</v>
      </c>
      <c r="B3448" s="24" t="str">
        <v>비교 반영</v>
      </c>
      <c r="C3448" s="24" t="str">
        <v>수원시 영통구</v>
      </c>
      <c r="D3448" s="24" t="str">
        <v>다가구 매매</v>
      </c>
      <c r="E3448" s="26">
        <v>1</v>
      </c>
      <c r="F3448" s="26">
        <v>1</v>
      </c>
      <c r="G3448" s="26">
        <v>0</v>
      </c>
      <c r="H3448" s="26">
        <v>0</v>
      </c>
      <c r="I3448" s="26">
        <f>G3448+H3448</f>
        <v>0</v>
      </c>
      <c r="J3448" s="26">
        <f>SUM(F3448:H3448)</f>
        <v>1</v>
      </c>
      <c r="K3448" s="26">
        <f>E3448-J3448</f>
        <v>0</v>
      </c>
      <c r="L3448" s="27">
        <v>1625000000</v>
      </c>
      <c r="M3448" s="45">
        <v>453.98</v>
      </c>
      <c r="N3448" s="27">
        <v>1625000000</v>
      </c>
      <c r="O3448" s="27">
        <v>11832902</v>
      </c>
      <c r="P3448" s="37">
        <f>IF(I3448=0,0,H3448/I3448)</f>
        <v>0</v>
      </c>
    </row>
    <row r="3449">
      <c r="A3449" s="24" t="str">
        <v>2026-02</v>
      </c>
      <c r="B3449" s="24" t="str">
        <v>비교 반영</v>
      </c>
      <c r="C3449" s="24" t="str">
        <v>수원시 영통구</v>
      </c>
      <c r="D3449" s="24" t="str">
        <v>다가구 전월세</v>
      </c>
      <c r="E3449" s="26">
        <v>473</v>
      </c>
      <c r="F3449" s="26">
        <v>0</v>
      </c>
      <c r="G3449" s="26">
        <v>133</v>
      </c>
      <c r="H3449" s="26">
        <v>340</v>
      </c>
      <c r="I3449" s="26">
        <f>G3449+H3449</f>
        <v>473</v>
      </c>
      <c r="J3449" s="26">
        <f>SUM(F3449:H3449)</f>
        <v>473</v>
      </c>
      <c r="K3449" s="26">
        <f>E3449-J3449</f>
        <v>0</v>
      </c>
      <c r="L3449" s="27">
        <v>26216450000</v>
      </c>
      <c r="M3449" s="45">
        <v>17551.808</v>
      </c>
      <c r="N3449" s="27">
        <v>55425899</v>
      </c>
      <c r="O3449" s="27">
        <v>4937722</v>
      </c>
      <c r="P3449" s="37">
        <f>IF(I3449=0,0,H3449/I3449)</f>
        <v>0.718816067653277</v>
      </c>
    </row>
    <row r="3450">
      <c r="A3450" s="24" t="str">
        <v>2026-02</v>
      </c>
      <c r="B3450" s="24" t="str">
        <v>비교 반영</v>
      </c>
      <c r="C3450" s="24" t="str">
        <v>수원시 영통구</v>
      </c>
      <c r="D3450" s="24" t="str">
        <v>다세대 매매</v>
      </c>
      <c r="E3450" s="26">
        <v>10</v>
      </c>
      <c r="F3450" s="26">
        <v>10</v>
      </c>
      <c r="G3450" s="26">
        <v>0</v>
      </c>
      <c r="H3450" s="26">
        <v>0</v>
      </c>
      <c r="I3450" s="26">
        <f>G3450+H3450</f>
        <v>0</v>
      </c>
      <c r="J3450" s="26">
        <f>SUM(F3450:H3450)</f>
        <v>10</v>
      </c>
      <c r="K3450" s="26">
        <f>E3450-J3450</f>
        <v>0</v>
      </c>
      <c r="L3450" s="27">
        <v>3132500000</v>
      </c>
      <c r="M3450" s="45">
        <v>545.574</v>
      </c>
      <c r="N3450" s="27">
        <v>313250000</v>
      </c>
      <c r="O3450" s="27">
        <v>18980691</v>
      </c>
      <c r="P3450" s="37">
        <f>IF(I3450=0,0,H3450/I3450)</f>
        <v>0</v>
      </c>
    </row>
    <row r="3451">
      <c r="A3451" s="24" t="str">
        <v>2026-02</v>
      </c>
      <c r="B3451" s="24" t="str">
        <v>비교 반영</v>
      </c>
      <c r="C3451" s="24" t="str">
        <v>수원시 영통구</v>
      </c>
      <c r="D3451" s="24" t="str">
        <v>다세대 전월세</v>
      </c>
      <c r="E3451" s="26">
        <v>37</v>
      </c>
      <c r="F3451" s="26">
        <v>0</v>
      </c>
      <c r="G3451" s="26">
        <v>9</v>
      </c>
      <c r="H3451" s="26">
        <v>28</v>
      </c>
      <c r="I3451" s="26">
        <f>G3451+H3451</f>
        <v>37</v>
      </c>
      <c r="J3451" s="26">
        <f>SUM(F3451:H3451)</f>
        <v>37</v>
      </c>
      <c r="K3451" s="26">
        <f>E3451-J3451</f>
        <v>0</v>
      </c>
      <c r="L3451" s="27">
        <v>5227760000</v>
      </c>
      <c r="M3451" s="45">
        <v>1747.86</v>
      </c>
      <c r="N3451" s="27">
        <v>141290811</v>
      </c>
      <c r="O3451" s="27">
        <v>9887434</v>
      </c>
      <c r="P3451" s="37">
        <f>IF(I3451=0,0,H3451/I3451)</f>
        <v>0.7567567567567568</v>
      </c>
    </row>
    <row r="3452">
      <c r="A3452" s="24" t="str">
        <v>2026-02</v>
      </c>
      <c r="B3452" s="24" t="str">
        <v>비교 반영</v>
      </c>
      <c r="C3452" s="24" t="str">
        <v>수원시 영통구</v>
      </c>
      <c r="D3452" s="24" t="str">
        <v>상가</v>
      </c>
      <c r="E3452" s="26">
        <v>18</v>
      </c>
      <c r="F3452" s="26">
        <v>18</v>
      </c>
      <c r="G3452" s="26">
        <v>0</v>
      </c>
      <c r="H3452" s="26">
        <v>0</v>
      </c>
      <c r="I3452" s="26">
        <f>G3452+H3452</f>
        <v>0</v>
      </c>
      <c r="J3452" s="26">
        <f>SUM(F3452:H3452)</f>
        <v>18</v>
      </c>
      <c r="K3452" s="26">
        <f>E3452-J3452</f>
        <v>0</v>
      </c>
      <c r="L3452" s="27">
        <v>8245210000</v>
      </c>
      <c r="M3452" s="45">
        <v>1016.79</v>
      </c>
      <c r="N3452" s="27">
        <v>458067222</v>
      </c>
      <c r="O3452" s="27">
        <v>26806805</v>
      </c>
      <c r="P3452" s="37">
        <f>IF(I3452=0,0,H3452/I3452)</f>
        <v>0</v>
      </c>
    </row>
    <row r="3453">
      <c r="A3453" s="24" t="str">
        <v>2026-02</v>
      </c>
      <c r="B3453" s="24" t="str">
        <v>비교 반영</v>
      </c>
      <c r="C3453" s="24" t="str">
        <v>수원시 영통구</v>
      </c>
      <c r="D3453" s="24" t="str">
        <v>아파트 매매</v>
      </c>
      <c r="E3453" s="26">
        <v>517</v>
      </c>
      <c r="F3453" s="26">
        <v>517</v>
      </c>
      <c r="G3453" s="26">
        <v>0</v>
      </c>
      <c r="H3453" s="26">
        <v>0</v>
      </c>
      <c r="I3453" s="26">
        <f>G3453+H3453</f>
        <v>0</v>
      </c>
      <c r="J3453" s="26">
        <f>SUM(F3453:H3453)</f>
        <v>517</v>
      </c>
      <c r="K3453" s="26">
        <f>E3453-J3453</f>
        <v>0</v>
      </c>
      <c r="L3453" s="27">
        <v>384428000000</v>
      </c>
      <c r="M3453" s="45">
        <v>39490.592</v>
      </c>
      <c r="N3453" s="27">
        <v>743574468</v>
      </c>
      <c r="O3453" s="27">
        <v>32180736</v>
      </c>
      <c r="P3453" s="37">
        <f>IF(I3453=0,0,H3453/I3453)</f>
        <v>0</v>
      </c>
    </row>
    <row r="3454">
      <c r="A3454" s="24" t="str">
        <v>2026-02</v>
      </c>
      <c r="B3454" s="24" t="str">
        <v>비교 반영</v>
      </c>
      <c r="C3454" s="24" t="str">
        <v>수원시 영통구</v>
      </c>
      <c r="D3454" s="24" t="str">
        <v>아파트 전월세</v>
      </c>
      <c r="E3454" s="26">
        <v>775</v>
      </c>
      <c r="F3454" s="26">
        <v>0</v>
      </c>
      <c r="G3454" s="26">
        <v>459</v>
      </c>
      <c r="H3454" s="26">
        <v>316</v>
      </c>
      <c r="I3454" s="26">
        <f>G3454+H3454</f>
        <v>775</v>
      </c>
      <c r="J3454" s="26">
        <f>SUM(F3454:H3454)</f>
        <v>775</v>
      </c>
      <c r="K3454" s="26">
        <f>E3454-J3454</f>
        <v>0</v>
      </c>
      <c r="L3454" s="27">
        <v>244630210000</v>
      </c>
      <c r="M3454" s="45">
        <v>55290.484</v>
      </c>
      <c r="N3454" s="27">
        <v>315651884</v>
      </c>
      <c r="O3454" s="27">
        <v>14626294</v>
      </c>
      <c r="P3454" s="37">
        <f>IF(I3454=0,0,H3454/I3454)</f>
        <v>0.40774193548387094</v>
      </c>
    </row>
    <row r="3455">
      <c r="A3455" s="24" t="str">
        <v>2026-02</v>
      </c>
      <c r="B3455" s="24" t="str">
        <v>비교 반영</v>
      </c>
      <c r="C3455" s="24" t="str">
        <v>수원시 영통구</v>
      </c>
      <c r="D3455" s="24" t="str">
        <v>오피스텔 매매</v>
      </c>
      <c r="E3455" s="26">
        <v>53</v>
      </c>
      <c r="F3455" s="26">
        <v>53</v>
      </c>
      <c r="G3455" s="26">
        <v>0</v>
      </c>
      <c r="H3455" s="26">
        <v>0</v>
      </c>
      <c r="I3455" s="26">
        <f>G3455+H3455</f>
        <v>0</v>
      </c>
      <c r="J3455" s="26">
        <f>SUM(F3455:H3455)</f>
        <v>53</v>
      </c>
      <c r="K3455" s="26">
        <f>E3455-J3455</f>
        <v>0</v>
      </c>
      <c r="L3455" s="27">
        <v>15480820000</v>
      </c>
      <c r="M3455" s="45">
        <v>2379.685</v>
      </c>
      <c r="N3455" s="27">
        <v>292090943</v>
      </c>
      <c r="O3455" s="27">
        <v>21505478</v>
      </c>
      <c r="P3455" s="37">
        <f>IF(I3455=0,0,H3455/I3455)</f>
        <v>0</v>
      </c>
    </row>
    <row r="3456">
      <c r="A3456" s="24" t="str">
        <v>2026-02</v>
      </c>
      <c r="B3456" s="24" t="str">
        <v>비교 반영</v>
      </c>
      <c r="C3456" s="24" t="str">
        <v>수원시 영통구</v>
      </c>
      <c r="D3456" s="24" t="str">
        <v>오피스텔 전월세</v>
      </c>
      <c r="E3456" s="26">
        <v>522</v>
      </c>
      <c r="F3456" s="26">
        <v>0</v>
      </c>
      <c r="G3456" s="26">
        <v>100</v>
      </c>
      <c r="H3456" s="26">
        <v>422</v>
      </c>
      <c r="I3456" s="26">
        <f>G3456+H3456</f>
        <v>522</v>
      </c>
      <c r="J3456" s="26">
        <f>SUM(F3456:H3456)</f>
        <v>522</v>
      </c>
      <c r="K3456" s="26">
        <f>E3456-J3456</f>
        <v>0</v>
      </c>
      <c r="L3456" s="27">
        <v>61644260000</v>
      </c>
      <c r="M3456" s="45">
        <v>18641.79</v>
      </c>
      <c r="N3456" s="27">
        <v>118092452</v>
      </c>
      <c r="O3456" s="27">
        <v>10931497</v>
      </c>
      <c r="P3456" s="37">
        <f>IF(I3456=0,0,H3456/I3456)</f>
        <v>0.8084291187739464</v>
      </c>
    </row>
    <row r="3457">
      <c r="A3457" s="24" t="str">
        <v>2026-02</v>
      </c>
      <c r="B3457" s="24" t="str">
        <v>비교 반영</v>
      </c>
      <c r="C3457" s="24" t="str">
        <v>수원시 영통구</v>
      </c>
      <c r="D3457" s="24" t="str">
        <v>토지</v>
      </c>
      <c r="E3457" s="26">
        <v>32</v>
      </c>
      <c r="F3457" s="26">
        <v>32</v>
      </c>
      <c r="G3457" s="26">
        <v>0</v>
      </c>
      <c r="H3457" s="26">
        <v>0</v>
      </c>
      <c r="I3457" s="26">
        <f>G3457+H3457</f>
        <v>0</v>
      </c>
      <c r="J3457" s="26">
        <f>SUM(F3457:H3457)</f>
        <v>32</v>
      </c>
      <c r="K3457" s="26">
        <f>E3457-J3457</f>
        <v>0</v>
      </c>
      <c r="L3457" s="27">
        <v>7793110000</v>
      </c>
      <c r="M3457" s="45">
        <v>245211.8</v>
      </c>
      <c r="N3457" s="27">
        <v>243534688</v>
      </c>
      <c r="O3457" s="27">
        <v>105062</v>
      </c>
      <c r="P3457" s="37">
        <f>IF(I3457=0,0,H3457/I3457)</f>
        <v>0</v>
      </c>
    </row>
    <row r="3458">
      <c r="A3458" s="24" t="str">
        <v>2026-02</v>
      </c>
      <c r="B3458" s="24" t="str">
        <v>비교 반영</v>
      </c>
      <c r="C3458" s="24" t="str">
        <v>수원시 장안구</v>
      </c>
      <c r="D3458" s="24" t="str">
        <v>다가구 매매</v>
      </c>
      <c r="E3458" s="26">
        <v>4</v>
      </c>
      <c r="F3458" s="26">
        <v>4</v>
      </c>
      <c r="G3458" s="26">
        <v>0</v>
      </c>
      <c r="H3458" s="26">
        <v>0</v>
      </c>
      <c r="I3458" s="26">
        <f>G3458+H3458</f>
        <v>0</v>
      </c>
      <c r="J3458" s="26">
        <f>SUM(F3458:H3458)</f>
        <v>4</v>
      </c>
      <c r="K3458" s="26">
        <f>E3458-J3458</f>
        <v>0</v>
      </c>
      <c r="L3458" s="27">
        <v>1717000000</v>
      </c>
      <c r="M3458" s="45">
        <v>758.66</v>
      </c>
      <c r="N3458" s="27">
        <v>429250000</v>
      </c>
      <c r="O3458" s="27">
        <v>7481656</v>
      </c>
      <c r="P3458" s="37">
        <f>IF(I3458=0,0,H3458/I3458)</f>
        <v>0</v>
      </c>
    </row>
    <row r="3459">
      <c r="A3459" s="24" t="str">
        <v>2026-02</v>
      </c>
      <c r="B3459" s="24" t="str">
        <v>비교 반영</v>
      </c>
      <c r="C3459" s="24" t="str">
        <v>수원시 장안구</v>
      </c>
      <c r="D3459" s="24" t="str">
        <v>다가구 전월세</v>
      </c>
      <c r="E3459" s="26">
        <v>507</v>
      </c>
      <c r="F3459" s="26">
        <v>0</v>
      </c>
      <c r="G3459" s="26">
        <v>61</v>
      </c>
      <c r="H3459" s="26">
        <v>446</v>
      </c>
      <c r="I3459" s="26">
        <f>G3459+H3459</f>
        <v>507</v>
      </c>
      <c r="J3459" s="26">
        <f>SUM(F3459:H3459)</f>
        <v>507</v>
      </c>
      <c r="K3459" s="26">
        <f>E3459-J3459</f>
        <v>0</v>
      </c>
      <c r="L3459" s="27">
        <v>11389800000</v>
      </c>
      <c r="M3459" s="45">
        <v>18499.607</v>
      </c>
      <c r="N3459" s="27">
        <v>22465089</v>
      </c>
      <c r="O3459" s="27">
        <v>2035299</v>
      </c>
      <c r="P3459" s="37">
        <f>IF(I3459=0,0,H3459/I3459)</f>
        <v>0.8796844181459567</v>
      </c>
    </row>
    <row r="3460">
      <c r="A3460" s="24" t="str">
        <v>2026-02</v>
      </c>
      <c r="B3460" s="24" t="str">
        <v>비교 반영</v>
      </c>
      <c r="C3460" s="24" t="str">
        <v>수원시 장안구</v>
      </c>
      <c r="D3460" s="24" t="str">
        <v>다세대 매매</v>
      </c>
      <c r="E3460" s="26">
        <v>40</v>
      </c>
      <c r="F3460" s="26">
        <v>40</v>
      </c>
      <c r="G3460" s="26">
        <v>0</v>
      </c>
      <c r="H3460" s="26">
        <v>0</v>
      </c>
      <c r="I3460" s="26">
        <f>G3460+H3460</f>
        <v>0</v>
      </c>
      <c r="J3460" s="26">
        <f>SUM(F3460:H3460)</f>
        <v>40</v>
      </c>
      <c r="K3460" s="26">
        <f>E3460-J3460</f>
        <v>0</v>
      </c>
      <c r="L3460" s="27">
        <v>6252500000</v>
      </c>
      <c r="M3460" s="45">
        <v>1997.95</v>
      </c>
      <c r="N3460" s="27">
        <v>156312500</v>
      </c>
      <c r="O3460" s="27">
        <v>10345314</v>
      </c>
      <c r="P3460" s="37">
        <f>IF(I3460=0,0,H3460/I3460)</f>
        <v>0</v>
      </c>
    </row>
    <row r="3461">
      <c r="A3461" s="24" t="str">
        <v>2026-02</v>
      </c>
      <c r="B3461" s="24" t="str">
        <v>비교 반영</v>
      </c>
      <c r="C3461" s="24" t="str">
        <v>수원시 장안구</v>
      </c>
      <c r="D3461" s="24" t="str">
        <v>다세대 전월세</v>
      </c>
      <c r="E3461" s="26">
        <v>221</v>
      </c>
      <c r="F3461" s="26">
        <v>0</v>
      </c>
      <c r="G3461" s="26">
        <v>32</v>
      </c>
      <c r="H3461" s="26">
        <v>189</v>
      </c>
      <c r="I3461" s="26">
        <f>G3461+H3461</f>
        <v>221</v>
      </c>
      <c r="J3461" s="26">
        <f>SUM(F3461:H3461)</f>
        <v>221</v>
      </c>
      <c r="K3461" s="26">
        <f>E3461-J3461</f>
        <v>0</v>
      </c>
      <c r="L3461" s="27">
        <v>7396850000</v>
      </c>
      <c r="M3461" s="45">
        <v>6713.371</v>
      </c>
      <c r="N3461" s="27">
        <v>33469910</v>
      </c>
      <c r="O3461" s="27">
        <v>3642342</v>
      </c>
      <c r="P3461" s="37">
        <f>IF(I3461=0,0,H3461/I3461)</f>
        <v>0.8552036199095022</v>
      </c>
    </row>
    <row r="3462">
      <c r="A3462" s="24" t="str">
        <v>2026-02</v>
      </c>
      <c r="B3462" s="24" t="str">
        <v>비교 반영</v>
      </c>
      <c r="C3462" s="24" t="str">
        <v>수원시 장안구</v>
      </c>
      <c r="D3462" s="24" t="str">
        <v>상가</v>
      </c>
      <c r="E3462" s="26">
        <v>8</v>
      </c>
      <c r="F3462" s="26">
        <v>8</v>
      </c>
      <c r="G3462" s="26">
        <v>0</v>
      </c>
      <c r="H3462" s="26">
        <v>0</v>
      </c>
      <c r="I3462" s="26">
        <f>G3462+H3462</f>
        <v>0</v>
      </c>
      <c r="J3462" s="26">
        <f>SUM(F3462:H3462)</f>
        <v>8</v>
      </c>
      <c r="K3462" s="26">
        <f>E3462-J3462</f>
        <v>0</v>
      </c>
      <c r="L3462" s="27">
        <v>5986280000</v>
      </c>
      <c r="M3462" s="45">
        <v>1666.65</v>
      </c>
      <c r="N3462" s="27">
        <v>748285000</v>
      </c>
      <c r="O3462" s="27">
        <v>11873732</v>
      </c>
      <c r="P3462" s="37">
        <f>IF(I3462=0,0,H3462/I3462)</f>
        <v>0</v>
      </c>
    </row>
    <row r="3463">
      <c r="A3463" s="24" t="str">
        <v>2026-02</v>
      </c>
      <c r="B3463" s="24" t="str">
        <v>비교 반영</v>
      </c>
      <c r="C3463" s="24" t="str">
        <v>수원시 장안구</v>
      </c>
      <c r="D3463" s="24" t="str">
        <v>아파트 매매</v>
      </c>
      <c r="E3463" s="26">
        <v>259</v>
      </c>
      <c r="F3463" s="26">
        <v>259</v>
      </c>
      <c r="G3463" s="26">
        <v>0</v>
      </c>
      <c r="H3463" s="26">
        <v>0</v>
      </c>
      <c r="I3463" s="26">
        <f>G3463+H3463</f>
        <v>0</v>
      </c>
      <c r="J3463" s="26">
        <f>SUM(F3463:H3463)</f>
        <v>259</v>
      </c>
      <c r="K3463" s="26">
        <f>E3463-J3463</f>
        <v>0</v>
      </c>
      <c r="L3463" s="27">
        <v>149070000000</v>
      </c>
      <c r="M3463" s="45">
        <v>18465.155</v>
      </c>
      <c r="N3463" s="27">
        <v>575559846</v>
      </c>
      <c r="O3463" s="27">
        <v>26687746</v>
      </c>
      <c r="P3463" s="37">
        <f>IF(I3463=0,0,H3463/I3463)</f>
        <v>0</v>
      </c>
    </row>
    <row r="3464">
      <c r="A3464" s="24" t="str">
        <v>2026-02</v>
      </c>
      <c r="B3464" s="24" t="str">
        <v>비교 반영</v>
      </c>
      <c r="C3464" s="24" t="str">
        <v>수원시 장안구</v>
      </c>
      <c r="D3464" s="24" t="str">
        <v>아파트 전월세</v>
      </c>
      <c r="E3464" s="26">
        <v>340</v>
      </c>
      <c r="F3464" s="26">
        <v>0</v>
      </c>
      <c r="G3464" s="26">
        <v>229</v>
      </c>
      <c r="H3464" s="26">
        <v>111</v>
      </c>
      <c r="I3464" s="26">
        <f>G3464+H3464</f>
        <v>340</v>
      </c>
      <c r="J3464" s="26">
        <f>SUM(F3464:H3464)</f>
        <v>340</v>
      </c>
      <c r="K3464" s="26">
        <f>E3464-J3464</f>
        <v>0</v>
      </c>
      <c r="L3464" s="27">
        <v>92343720000</v>
      </c>
      <c r="M3464" s="45">
        <v>24316.364</v>
      </c>
      <c r="N3464" s="27">
        <v>271599176</v>
      </c>
      <c r="O3464" s="27">
        <v>12554035</v>
      </c>
      <c r="P3464" s="37">
        <f>IF(I3464=0,0,H3464/I3464)</f>
        <v>0.3264705882352941</v>
      </c>
    </row>
    <row r="3465">
      <c r="A3465" s="24" t="str">
        <v>2026-02</v>
      </c>
      <c r="B3465" s="24" t="str">
        <v>비교 반영</v>
      </c>
      <c r="C3465" s="24" t="str">
        <v>수원시 장안구</v>
      </c>
      <c r="D3465" s="24" t="str">
        <v>오피스텔 매매</v>
      </c>
      <c r="E3465" s="26">
        <v>5</v>
      </c>
      <c r="F3465" s="26">
        <v>5</v>
      </c>
      <c r="G3465" s="26">
        <v>0</v>
      </c>
      <c r="H3465" s="26">
        <v>0</v>
      </c>
      <c r="I3465" s="26">
        <f>G3465+H3465</f>
        <v>0</v>
      </c>
      <c r="J3465" s="26">
        <f>SUM(F3465:H3465)</f>
        <v>5</v>
      </c>
      <c r="K3465" s="26">
        <f>E3465-J3465</f>
        <v>0</v>
      </c>
      <c r="L3465" s="27">
        <v>1948000000</v>
      </c>
      <c r="M3465" s="45">
        <v>304.632</v>
      </c>
      <c r="N3465" s="27">
        <v>389600000</v>
      </c>
      <c r="O3465" s="27">
        <v>21139175</v>
      </c>
      <c r="P3465" s="37">
        <f>IF(I3465=0,0,H3465/I3465)</f>
        <v>0</v>
      </c>
    </row>
    <row r="3466">
      <c r="A3466" s="24" t="str">
        <v>2026-02</v>
      </c>
      <c r="B3466" s="24" t="str">
        <v>비교 반영</v>
      </c>
      <c r="C3466" s="24" t="str">
        <v>수원시 장안구</v>
      </c>
      <c r="D3466" s="24" t="str">
        <v>오피스텔 전월세</v>
      </c>
      <c r="E3466" s="26">
        <v>42</v>
      </c>
      <c r="F3466" s="26">
        <v>0</v>
      </c>
      <c r="G3466" s="26">
        <v>20</v>
      </c>
      <c r="H3466" s="26">
        <v>22</v>
      </c>
      <c r="I3466" s="26">
        <f>G3466+H3466</f>
        <v>42</v>
      </c>
      <c r="J3466" s="26">
        <f>SUM(F3466:H3466)</f>
        <v>42</v>
      </c>
      <c r="K3466" s="26">
        <f>E3466-J3466</f>
        <v>0</v>
      </c>
      <c r="L3466" s="27">
        <v>8066750000</v>
      </c>
      <c r="M3466" s="45">
        <v>2508.4</v>
      </c>
      <c r="N3466" s="27">
        <v>192065476</v>
      </c>
      <c r="O3466" s="27">
        <v>10631056</v>
      </c>
      <c r="P3466" s="37">
        <f>IF(I3466=0,0,H3466/I3466)</f>
        <v>0.5238095238095238</v>
      </c>
    </row>
    <row r="3467">
      <c r="A3467" s="24" t="str">
        <v>2026-02</v>
      </c>
      <c r="B3467" s="24" t="str">
        <v>비교 반영</v>
      </c>
      <c r="C3467" s="24" t="str">
        <v>수원시 장안구</v>
      </c>
      <c r="D3467" s="24" t="str">
        <v>토지</v>
      </c>
      <c r="E3467" s="26">
        <v>59</v>
      </c>
      <c r="F3467" s="26">
        <v>59</v>
      </c>
      <c r="G3467" s="26">
        <v>0</v>
      </c>
      <c r="H3467" s="26">
        <v>0</v>
      </c>
      <c r="I3467" s="26">
        <f>G3467+H3467</f>
        <v>0</v>
      </c>
      <c r="J3467" s="26">
        <f>SUM(F3467:H3467)</f>
        <v>59</v>
      </c>
      <c r="K3467" s="26">
        <f>E3467-J3467</f>
        <v>0</v>
      </c>
      <c r="L3467" s="27">
        <v>3877190000</v>
      </c>
      <c r="M3467" s="45">
        <v>16684.4</v>
      </c>
      <c r="N3467" s="27">
        <v>65715085</v>
      </c>
      <c r="O3467" s="27">
        <v>768212</v>
      </c>
      <c r="P3467" s="37">
        <f>IF(I3467=0,0,H3467/I3467)</f>
        <v>0</v>
      </c>
    </row>
    <row r="3468">
      <c r="A3468" s="24" t="str">
        <v>2026-02</v>
      </c>
      <c r="B3468" s="24" t="str">
        <v>비교 반영</v>
      </c>
      <c r="C3468" s="24" t="str">
        <v>수원시 팔달구</v>
      </c>
      <c r="D3468" s="24" t="str">
        <v>공장창고</v>
      </c>
      <c r="E3468" s="26">
        <v>1</v>
      </c>
      <c r="F3468" s="26">
        <v>1</v>
      </c>
      <c r="G3468" s="26">
        <v>0</v>
      </c>
      <c r="H3468" s="26">
        <v>0</v>
      </c>
      <c r="I3468" s="26">
        <f>G3468+H3468</f>
        <v>0</v>
      </c>
      <c r="J3468" s="26">
        <f>SUM(F3468:H3468)</f>
        <v>1</v>
      </c>
      <c r="K3468" s="26">
        <f>E3468-J3468</f>
        <v>0</v>
      </c>
      <c r="L3468" s="27">
        <v>350000000</v>
      </c>
      <c r="M3468" s="45">
        <v>208.08</v>
      </c>
      <c r="N3468" s="27">
        <v>350000000</v>
      </c>
      <c r="O3468" s="27">
        <v>5560480</v>
      </c>
      <c r="P3468" s="37">
        <f>IF(I3468=0,0,H3468/I3468)</f>
        <v>0</v>
      </c>
    </row>
    <row r="3469">
      <c r="A3469" s="24" t="str">
        <v>2026-02</v>
      </c>
      <c r="B3469" s="24" t="str">
        <v>비교 반영</v>
      </c>
      <c r="C3469" s="24" t="str">
        <v>수원시 팔달구</v>
      </c>
      <c r="D3469" s="24" t="str">
        <v>다가구 매매</v>
      </c>
      <c r="E3469" s="26">
        <v>5</v>
      </c>
      <c r="F3469" s="26">
        <v>5</v>
      </c>
      <c r="G3469" s="26">
        <v>0</v>
      </c>
      <c r="H3469" s="26">
        <v>0</v>
      </c>
      <c r="I3469" s="26">
        <f>G3469+H3469</f>
        <v>0</v>
      </c>
      <c r="J3469" s="26">
        <f>SUM(F3469:H3469)</f>
        <v>5</v>
      </c>
      <c r="K3469" s="26">
        <f>E3469-J3469</f>
        <v>0</v>
      </c>
      <c r="L3469" s="27">
        <v>2791050000</v>
      </c>
      <c r="M3469" s="45">
        <v>996.56</v>
      </c>
      <c r="N3469" s="27">
        <v>558210000</v>
      </c>
      <c r="O3469" s="27">
        <v>9258460</v>
      </c>
      <c r="P3469" s="37">
        <f>IF(I3469=0,0,H3469/I3469)</f>
        <v>0</v>
      </c>
    </row>
    <row r="3470">
      <c r="A3470" s="24" t="str">
        <v>2026-02</v>
      </c>
      <c r="B3470" s="24" t="str">
        <v>비교 반영</v>
      </c>
      <c r="C3470" s="24" t="str">
        <v>수원시 팔달구</v>
      </c>
      <c r="D3470" s="24" t="str">
        <v>다가구 전월세</v>
      </c>
      <c r="E3470" s="26">
        <v>235</v>
      </c>
      <c r="F3470" s="26">
        <v>0</v>
      </c>
      <c r="G3470" s="26">
        <v>36</v>
      </c>
      <c r="H3470" s="26">
        <v>199</v>
      </c>
      <c r="I3470" s="26">
        <f>G3470+H3470</f>
        <v>235</v>
      </c>
      <c r="J3470" s="26">
        <f>SUM(F3470:H3470)</f>
        <v>235</v>
      </c>
      <c r="K3470" s="26">
        <f>E3470-J3470</f>
        <v>0</v>
      </c>
      <c r="L3470" s="27">
        <v>5759000000</v>
      </c>
      <c r="M3470" s="45">
        <v>9090.581</v>
      </c>
      <c r="N3470" s="27">
        <v>24506383</v>
      </c>
      <c r="O3470" s="27">
        <v>2094257</v>
      </c>
      <c r="P3470" s="37">
        <f>IF(I3470=0,0,H3470/I3470)</f>
        <v>0.8468085106382979</v>
      </c>
    </row>
    <row r="3471">
      <c r="A3471" s="24" t="str">
        <v>2026-02</v>
      </c>
      <c r="B3471" s="24" t="str">
        <v>비교 반영</v>
      </c>
      <c r="C3471" s="24" t="str">
        <v>수원시 팔달구</v>
      </c>
      <c r="D3471" s="24" t="str">
        <v>다세대 매매</v>
      </c>
      <c r="E3471" s="26">
        <v>40</v>
      </c>
      <c r="F3471" s="26">
        <v>40</v>
      </c>
      <c r="G3471" s="26">
        <v>0</v>
      </c>
      <c r="H3471" s="26">
        <v>0</v>
      </c>
      <c r="I3471" s="26">
        <f>G3471+H3471</f>
        <v>0</v>
      </c>
      <c r="J3471" s="26">
        <f>SUM(F3471:H3471)</f>
        <v>40</v>
      </c>
      <c r="K3471" s="26">
        <f>E3471-J3471</f>
        <v>0</v>
      </c>
      <c r="L3471" s="27">
        <v>9340100000</v>
      </c>
      <c r="M3471" s="45">
        <v>1716.358</v>
      </c>
      <c r="N3471" s="27">
        <v>233502500</v>
      </c>
      <c r="O3471" s="27">
        <v>17989465</v>
      </c>
      <c r="P3471" s="37">
        <f>IF(I3471=0,0,H3471/I3471)</f>
        <v>0</v>
      </c>
    </row>
    <row r="3472">
      <c r="A3472" s="24" t="str">
        <v>2026-02</v>
      </c>
      <c r="B3472" s="24" t="str">
        <v>비교 반영</v>
      </c>
      <c r="C3472" s="24" t="str">
        <v>수원시 팔달구</v>
      </c>
      <c r="D3472" s="24" t="str">
        <v>다세대 전월세</v>
      </c>
      <c r="E3472" s="26">
        <v>190</v>
      </c>
      <c r="F3472" s="26">
        <v>0</v>
      </c>
      <c r="G3472" s="26">
        <v>57</v>
      </c>
      <c r="H3472" s="26">
        <v>133</v>
      </c>
      <c r="I3472" s="26">
        <f>G3472+H3472</f>
        <v>190</v>
      </c>
      <c r="J3472" s="26">
        <f>SUM(F3472:H3472)</f>
        <v>190</v>
      </c>
      <c r="K3472" s="26">
        <f>E3472-J3472</f>
        <v>0</v>
      </c>
      <c r="L3472" s="27">
        <v>12936200000</v>
      </c>
      <c r="M3472" s="45">
        <v>5437.36</v>
      </c>
      <c r="N3472" s="27">
        <v>68085263</v>
      </c>
      <c r="O3472" s="27">
        <v>7864901</v>
      </c>
      <c r="P3472" s="37">
        <f>IF(I3472=0,0,H3472/I3472)</f>
        <v>0.7</v>
      </c>
    </row>
    <row r="3473">
      <c r="A3473" s="24" t="str">
        <v>2026-02</v>
      </c>
      <c r="B3473" s="24" t="str">
        <v>비교 반영</v>
      </c>
      <c r="C3473" s="24" t="str">
        <v>수원시 팔달구</v>
      </c>
      <c r="D3473" s="24" t="str">
        <v>분양권</v>
      </c>
      <c r="E3473" s="26">
        <v>18</v>
      </c>
      <c r="F3473" s="26">
        <v>18</v>
      </c>
      <c r="G3473" s="26">
        <v>0</v>
      </c>
      <c r="H3473" s="26">
        <v>0</v>
      </c>
      <c r="I3473" s="26">
        <f>G3473+H3473</f>
        <v>0</v>
      </c>
      <c r="J3473" s="26">
        <f>SUM(F3473:H3473)</f>
        <v>18</v>
      </c>
      <c r="K3473" s="26">
        <f>E3473-J3473</f>
        <v>0</v>
      </c>
      <c r="L3473" s="27">
        <v>11421990000</v>
      </c>
      <c r="M3473" s="45">
        <v>1443.723</v>
      </c>
      <c r="N3473" s="27">
        <v>634555000</v>
      </c>
      <c r="O3473" s="27">
        <v>26153662</v>
      </c>
      <c r="P3473" s="37">
        <f>IF(I3473=0,0,H3473/I3473)</f>
        <v>0</v>
      </c>
    </row>
    <row r="3474">
      <c r="A3474" s="24" t="str">
        <v>2026-02</v>
      </c>
      <c r="B3474" s="24" t="str">
        <v>비교 반영</v>
      </c>
      <c r="C3474" s="24" t="str">
        <v>수원시 팔달구</v>
      </c>
      <c r="D3474" s="24" t="str">
        <v>상가</v>
      </c>
      <c r="E3474" s="26">
        <v>20</v>
      </c>
      <c r="F3474" s="26">
        <v>20</v>
      </c>
      <c r="G3474" s="26">
        <v>0</v>
      </c>
      <c r="H3474" s="26">
        <v>0</v>
      </c>
      <c r="I3474" s="26">
        <f>G3474+H3474</f>
        <v>0</v>
      </c>
      <c r="J3474" s="26">
        <f>SUM(F3474:H3474)</f>
        <v>20</v>
      </c>
      <c r="K3474" s="26">
        <f>E3474-J3474</f>
        <v>0</v>
      </c>
      <c r="L3474" s="27">
        <v>22473180000</v>
      </c>
      <c r="M3474" s="45">
        <v>6663.54</v>
      </c>
      <c r="N3474" s="27">
        <v>1123659000</v>
      </c>
      <c r="O3474" s="27">
        <v>11148954</v>
      </c>
      <c r="P3474" s="37">
        <f>IF(I3474=0,0,H3474/I3474)</f>
        <v>0</v>
      </c>
    </row>
    <row r="3475">
      <c r="A3475" s="24" t="str">
        <v>2026-02</v>
      </c>
      <c r="B3475" s="24" t="str">
        <v>비교 반영</v>
      </c>
      <c r="C3475" s="24" t="str">
        <v>수원시 팔달구</v>
      </c>
      <c r="D3475" s="24" t="str">
        <v>아파트 매매</v>
      </c>
      <c r="E3475" s="26">
        <v>268</v>
      </c>
      <c r="F3475" s="26">
        <v>268</v>
      </c>
      <c r="G3475" s="26">
        <v>0</v>
      </c>
      <c r="H3475" s="26">
        <v>0</v>
      </c>
      <c r="I3475" s="26">
        <f>G3475+H3475</f>
        <v>0</v>
      </c>
      <c r="J3475" s="26">
        <f>SUM(F3475:H3475)</f>
        <v>268</v>
      </c>
      <c r="K3475" s="26">
        <f>E3475-J3475</f>
        <v>0</v>
      </c>
      <c r="L3475" s="27">
        <v>173335600000</v>
      </c>
      <c r="M3475" s="45">
        <v>18411.123</v>
      </c>
      <c r="N3475" s="27">
        <v>646774627</v>
      </c>
      <c r="O3475" s="27">
        <v>31123045</v>
      </c>
      <c r="P3475" s="37">
        <f>IF(I3475=0,0,H3475/I3475)</f>
        <v>0</v>
      </c>
    </row>
    <row r="3476">
      <c r="A3476" s="24" t="str">
        <v>2026-02</v>
      </c>
      <c r="B3476" s="24" t="str">
        <v>비교 반영</v>
      </c>
      <c r="C3476" s="24" t="str">
        <v>수원시 팔달구</v>
      </c>
      <c r="D3476" s="24" t="str">
        <v>아파트 전월세</v>
      </c>
      <c r="E3476" s="26">
        <v>391</v>
      </c>
      <c r="F3476" s="26">
        <v>0</v>
      </c>
      <c r="G3476" s="26">
        <v>214</v>
      </c>
      <c r="H3476" s="26">
        <v>177</v>
      </c>
      <c r="I3476" s="26">
        <f>G3476+H3476</f>
        <v>391</v>
      </c>
      <c r="J3476" s="26">
        <f>SUM(F3476:H3476)</f>
        <v>391</v>
      </c>
      <c r="K3476" s="26">
        <f>E3476-J3476</f>
        <v>0</v>
      </c>
      <c r="L3476" s="27">
        <v>80981000000</v>
      </c>
      <c r="M3476" s="45">
        <v>22776.266</v>
      </c>
      <c r="N3476" s="27">
        <v>207112532</v>
      </c>
      <c r="O3476" s="27">
        <v>11753717</v>
      </c>
      <c r="P3476" s="37">
        <f>IF(I3476=0,0,H3476/I3476)</f>
        <v>0.45268542199488493</v>
      </c>
    </row>
    <row r="3477">
      <c r="A3477" s="24" t="str">
        <v>2026-02</v>
      </c>
      <c r="B3477" s="24" t="str">
        <v>비교 반영</v>
      </c>
      <c r="C3477" s="24" t="str">
        <v>수원시 팔달구</v>
      </c>
      <c r="D3477" s="24" t="str">
        <v>오피스텔 매매</v>
      </c>
      <c r="E3477" s="26">
        <v>17</v>
      </c>
      <c r="F3477" s="26">
        <v>17</v>
      </c>
      <c r="G3477" s="26">
        <v>0</v>
      </c>
      <c r="H3477" s="26">
        <v>0</v>
      </c>
      <c r="I3477" s="26">
        <f>G3477+H3477</f>
        <v>0</v>
      </c>
      <c r="J3477" s="26">
        <f>SUM(F3477:H3477)</f>
        <v>17</v>
      </c>
      <c r="K3477" s="26">
        <f>E3477-J3477</f>
        <v>0</v>
      </c>
      <c r="L3477" s="27">
        <v>2548500000</v>
      </c>
      <c r="M3477" s="45">
        <v>896.885</v>
      </c>
      <c r="N3477" s="27">
        <v>149911765</v>
      </c>
      <c r="O3477" s="27">
        <v>9393393</v>
      </c>
      <c r="P3477" s="37">
        <f>IF(I3477=0,0,H3477/I3477)</f>
        <v>0</v>
      </c>
    </row>
    <row r="3478">
      <c r="A3478" s="24" t="str">
        <v>2026-02</v>
      </c>
      <c r="B3478" s="24" t="str">
        <v>비교 반영</v>
      </c>
      <c r="C3478" s="24" t="str">
        <v>수원시 팔달구</v>
      </c>
      <c r="D3478" s="24" t="str">
        <v>오피스텔 전월세</v>
      </c>
      <c r="E3478" s="26">
        <v>114</v>
      </c>
      <c r="F3478" s="26">
        <v>0</v>
      </c>
      <c r="G3478" s="26">
        <v>24</v>
      </c>
      <c r="H3478" s="26">
        <v>90</v>
      </c>
      <c r="I3478" s="26">
        <f>G3478+H3478</f>
        <v>114</v>
      </c>
      <c r="J3478" s="26">
        <f>SUM(F3478:H3478)</f>
        <v>114</v>
      </c>
      <c r="K3478" s="26">
        <f>E3478-J3478</f>
        <v>0</v>
      </c>
      <c r="L3478" s="27">
        <v>6537400000</v>
      </c>
      <c r="M3478" s="45">
        <v>4397.91</v>
      </c>
      <c r="N3478" s="27">
        <v>57345614</v>
      </c>
      <c r="O3478" s="27">
        <v>4913979</v>
      </c>
      <c r="P3478" s="37">
        <f>IF(I3478=0,0,H3478/I3478)</f>
        <v>0.7894736842105263</v>
      </c>
    </row>
    <row r="3479">
      <c r="A3479" s="24" t="str">
        <v>2026-02</v>
      </c>
      <c r="B3479" s="24" t="str">
        <v>비교 반영</v>
      </c>
      <c r="C3479" s="24" t="str">
        <v>수원시 팔달구</v>
      </c>
      <c r="D3479" s="24" t="str">
        <v>토지</v>
      </c>
      <c r="E3479" s="26">
        <v>10</v>
      </c>
      <c r="F3479" s="26">
        <v>10</v>
      </c>
      <c r="G3479" s="26">
        <v>0</v>
      </c>
      <c r="H3479" s="26">
        <v>0</v>
      </c>
      <c r="I3479" s="26">
        <f>G3479+H3479</f>
        <v>0</v>
      </c>
      <c r="J3479" s="26">
        <f>SUM(F3479:H3479)</f>
        <v>10</v>
      </c>
      <c r="K3479" s="26">
        <f>E3479-J3479</f>
        <v>0</v>
      </c>
      <c r="L3479" s="27">
        <v>6333740000</v>
      </c>
      <c r="M3479" s="45">
        <v>1142.7</v>
      </c>
      <c r="N3479" s="27">
        <v>633374000</v>
      </c>
      <c r="O3479" s="27">
        <v>18323254</v>
      </c>
      <c r="P3479" s="37">
        <f>IF(I3479=0,0,H3479/I3479)</f>
        <v>0</v>
      </c>
    </row>
    <row r="3480">
      <c r="A3480" s="24" t="str">
        <v>2026-02</v>
      </c>
      <c r="B3480" s="24" t="str">
        <v>비교 반영</v>
      </c>
      <c r="C3480" s="24" t="str">
        <v>시흥시</v>
      </c>
      <c r="D3480" s="24" t="str">
        <v>공장창고</v>
      </c>
      <c r="E3480" s="26">
        <v>24</v>
      </c>
      <c r="F3480" s="26">
        <v>24</v>
      </c>
      <c r="G3480" s="26">
        <v>0</v>
      </c>
      <c r="H3480" s="26">
        <v>0</v>
      </c>
      <c r="I3480" s="26">
        <f>G3480+H3480</f>
        <v>0</v>
      </c>
      <c r="J3480" s="26">
        <f>SUM(F3480:H3480)</f>
        <v>24</v>
      </c>
      <c r="K3480" s="26">
        <f>E3480-J3480</f>
        <v>0</v>
      </c>
      <c r="L3480" s="27">
        <v>20576110000</v>
      </c>
      <c r="M3480" s="45">
        <v>6520.49</v>
      </c>
      <c r="N3480" s="27">
        <v>857337917</v>
      </c>
      <c r="O3480" s="27">
        <v>10431761</v>
      </c>
      <c r="P3480" s="37">
        <f>IF(I3480=0,0,H3480/I3480)</f>
        <v>0</v>
      </c>
    </row>
    <row r="3481">
      <c r="A3481" s="24" t="str">
        <v>2026-02</v>
      </c>
      <c r="B3481" s="24" t="str">
        <v>비교 반영</v>
      </c>
      <c r="C3481" s="24" t="str">
        <v>시흥시</v>
      </c>
      <c r="D3481" s="24" t="str">
        <v>다가구 매매</v>
      </c>
      <c r="E3481" s="26">
        <v>3</v>
      </c>
      <c r="F3481" s="26">
        <v>3</v>
      </c>
      <c r="G3481" s="26">
        <v>0</v>
      </c>
      <c r="H3481" s="26">
        <v>0</v>
      </c>
      <c r="I3481" s="26">
        <f>G3481+H3481</f>
        <v>0</v>
      </c>
      <c r="J3481" s="26">
        <f>SUM(F3481:H3481)</f>
        <v>3</v>
      </c>
      <c r="K3481" s="26">
        <f>E3481-J3481</f>
        <v>0</v>
      </c>
      <c r="L3481" s="27">
        <v>2525000000</v>
      </c>
      <c r="M3481" s="45">
        <v>577.52</v>
      </c>
      <c r="N3481" s="27">
        <v>841666667</v>
      </c>
      <c r="O3481" s="27">
        <v>14453365</v>
      </c>
      <c r="P3481" s="37">
        <f>IF(I3481=0,0,H3481/I3481)</f>
        <v>0</v>
      </c>
    </row>
    <row r="3482">
      <c r="A3482" s="24" t="str">
        <v>2026-02</v>
      </c>
      <c r="B3482" s="24" t="str">
        <v>비교 반영</v>
      </c>
      <c r="C3482" s="24" t="str">
        <v>시흥시</v>
      </c>
      <c r="D3482" s="24" t="str">
        <v>다가구 전월세</v>
      </c>
      <c r="E3482" s="26">
        <v>176</v>
      </c>
      <c r="F3482" s="26">
        <v>0</v>
      </c>
      <c r="G3482" s="26">
        <v>29</v>
      </c>
      <c r="H3482" s="26">
        <v>147</v>
      </c>
      <c r="I3482" s="26">
        <f>G3482+H3482</f>
        <v>176</v>
      </c>
      <c r="J3482" s="26">
        <f>SUM(F3482:H3482)</f>
        <v>176</v>
      </c>
      <c r="K3482" s="26">
        <f>E3482-J3482</f>
        <v>0</v>
      </c>
      <c r="L3482" s="27">
        <v>3871400000</v>
      </c>
      <c r="M3482" s="45">
        <v>7451.645</v>
      </c>
      <c r="N3482" s="27">
        <v>21996591</v>
      </c>
      <c r="O3482" s="27">
        <v>1717475</v>
      </c>
      <c r="P3482" s="37">
        <f>IF(I3482=0,0,H3482/I3482)</f>
        <v>0.8352272727272727</v>
      </c>
    </row>
    <row r="3483">
      <c r="A3483" s="24" t="str">
        <v>2026-02</v>
      </c>
      <c r="B3483" s="24" t="str">
        <v>비교 반영</v>
      </c>
      <c r="C3483" s="24" t="str">
        <v>시흥시</v>
      </c>
      <c r="D3483" s="24" t="str">
        <v>다세대 매매</v>
      </c>
      <c r="E3483" s="26">
        <v>43</v>
      </c>
      <c r="F3483" s="26">
        <v>43</v>
      </c>
      <c r="G3483" s="26">
        <v>0</v>
      </c>
      <c r="H3483" s="26">
        <v>0</v>
      </c>
      <c r="I3483" s="26">
        <f>G3483+H3483</f>
        <v>0</v>
      </c>
      <c r="J3483" s="26">
        <f>SUM(F3483:H3483)</f>
        <v>43</v>
      </c>
      <c r="K3483" s="26">
        <f>E3483-J3483</f>
        <v>0</v>
      </c>
      <c r="L3483" s="27">
        <v>5143500000</v>
      </c>
      <c r="M3483" s="45">
        <v>2149.567</v>
      </c>
      <c r="N3483" s="27">
        <v>119616279</v>
      </c>
      <c r="O3483" s="27">
        <v>7910107</v>
      </c>
      <c r="P3483" s="37">
        <f>IF(I3483=0,0,H3483/I3483)</f>
        <v>0</v>
      </c>
    </row>
    <row r="3484">
      <c r="A3484" s="24" t="str">
        <v>2026-02</v>
      </c>
      <c r="B3484" s="24" t="str">
        <v>비교 반영</v>
      </c>
      <c r="C3484" s="24" t="str">
        <v>시흥시</v>
      </c>
      <c r="D3484" s="24" t="str">
        <v>다세대 전월세</v>
      </c>
      <c r="E3484" s="26">
        <v>176</v>
      </c>
      <c r="F3484" s="26">
        <v>0</v>
      </c>
      <c r="G3484" s="26">
        <v>50</v>
      </c>
      <c r="H3484" s="26">
        <v>126</v>
      </c>
      <c r="I3484" s="26">
        <f>G3484+H3484</f>
        <v>176</v>
      </c>
      <c r="J3484" s="26">
        <f>SUM(F3484:H3484)</f>
        <v>176</v>
      </c>
      <c r="K3484" s="26">
        <f>E3484-J3484</f>
        <v>0</v>
      </c>
      <c r="L3484" s="27">
        <v>5391500000</v>
      </c>
      <c r="M3484" s="45">
        <v>6713.032</v>
      </c>
      <c r="N3484" s="27">
        <v>30633523</v>
      </c>
      <c r="O3484" s="27">
        <v>2655006</v>
      </c>
      <c r="P3484" s="37">
        <f>IF(I3484=0,0,H3484/I3484)</f>
        <v>0.7159090909090909</v>
      </c>
    </row>
    <row r="3485">
      <c r="A3485" s="24" t="str">
        <v>2026-02</v>
      </c>
      <c r="B3485" s="24" t="str">
        <v>비교 반영</v>
      </c>
      <c r="C3485" s="24" t="str">
        <v>시흥시</v>
      </c>
      <c r="D3485" s="24" t="str">
        <v>분양권</v>
      </c>
      <c r="E3485" s="26">
        <v>11</v>
      </c>
      <c r="F3485" s="26">
        <v>11</v>
      </c>
      <c r="G3485" s="26">
        <v>0</v>
      </c>
      <c r="H3485" s="26">
        <v>0</v>
      </c>
      <c r="I3485" s="26">
        <f>G3485+H3485</f>
        <v>0</v>
      </c>
      <c r="J3485" s="26">
        <f>SUM(F3485:H3485)</f>
        <v>11</v>
      </c>
      <c r="K3485" s="26">
        <f>E3485-J3485</f>
        <v>0</v>
      </c>
      <c r="L3485" s="27">
        <v>7296100000</v>
      </c>
      <c r="M3485" s="45">
        <v>931.997</v>
      </c>
      <c r="N3485" s="27">
        <v>663281818</v>
      </c>
      <c r="O3485" s="27">
        <v>25879201</v>
      </c>
      <c r="P3485" s="37">
        <f>IF(I3485=0,0,H3485/I3485)</f>
        <v>0</v>
      </c>
    </row>
    <row r="3486">
      <c r="A3486" s="24" t="str">
        <v>2026-02</v>
      </c>
      <c r="B3486" s="24" t="str">
        <v>비교 반영</v>
      </c>
      <c r="C3486" s="24" t="str">
        <v>시흥시</v>
      </c>
      <c r="D3486" s="24" t="str">
        <v>상가</v>
      </c>
      <c r="E3486" s="26">
        <v>45</v>
      </c>
      <c r="F3486" s="26">
        <v>45</v>
      </c>
      <c r="G3486" s="26">
        <v>0</v>
      </c>
      <c r="H3486" s="26">
        <v>0</v>
      </c>
      <c r="I3486" s="26">
        <f>G3486+H3486</f>
        <v>0</v>
      </c>
      <c r="J3486" s="26">
        <f>SUM(F3486:H3486)</f>
        <v>45</v>
      </c>
      <c r="K3486" s="26">
        <f>E3486-J3486</f>
        <v>0</v>
      </c>
      <c r="L3486" s="27">
        <v>22332400000</v>
      </c>
      <c r="M3486" s="45">
        <v>8177.28</v>
      </c>
      <c r="N3486" s="27">
        <v>496275556</v>
      </c>
      <c r="O3486" s="27">
        <v>9028199</v>
      </c>
      <c r="P3486" s="37">
        <f>IF(I3486=0,0,H3486/I3486)</f>
        <v>0</v>
      </c>
    </row>
    <row r="3487">
      <c r="A3487" s="24" t="str">
        <v>2026-02</v>
      </c>
      <c r="B3487" s="24" t="str">
        <v>비교 반영</v>
      </c>
      <c r="C3487" s="24" t="str">
        <v>시흥시</v>
      </c>
      <c r="D3487" s="24" t="str">
        <v>아파트 매매</v>
      </c>
      <c r="E3487" s="26">
        <v>424</v>
      </c>
      <c r="F3487" s="26">
        <v>424</v>
      </c>
      <c r="G3487" s="26">
        <v>0</v>
      </c>
      <c r="H3487" s="26">
        <v>0</v>
      </c>
      <c r="I3487" s="26">
        <f>G3487+H3487</f>
        <v>0</v>
      </c>
      <c r="J3487" s="26">
        <f>SUM(F3487:H3487)</f>
        <v>424</v>
      </c>
      <c r="K3487" s="26">
        <f>E3487-J3487</f>
        <v>0</v>
      </c>
      <c r="L3487" s="27">
        <v>166604850000</v>
      </c>
      <c r="M3487" s="45">
        <v>29589.148</v>
      </c>
      <c r="N3487" s="27">
        <v>392935967</v>
      </c>
      <c r="O3487" s="27">
        <v>18613575</v>
      </c>
      <c r="P3487" s="37">
        <f>IF(I3487=0,0,H3487/I3487)</f>
        <v>0</v>
      </c>
    </row>
    <row r="3488">
      <c r="A3488" s="24" t="str">
        <v>2026-02</v>
      </c>
      <c r="B3488" s="24" t="str">
        <v>비교 반영</v>
      </c>
      <c r="C3488" s="24" t="str">
        <v>시흥시</v>
      </c>
      <c r="D3488" s="24" t="str">
        <v>아파트 전월세</v>
      </c>
      <c r="E3488" s="26">
        <v>960</v>
      </c>
      <c r="F3488" s="26">
        <v>0</v>
      </c>
      <c r="G3488" s="26">
        <v>444</v>
      </c>
      <c r="H3488" s="26">
        <v>516</v>
      </c>
      <c r="I3488" s="26">
        <f>G3488+H3488</f>
        <v>960</v>
      </c>
      <c r="J3488" s="26">
        <f>SUM(F3488:H3488)</f>
        <v>960</v>
      </c>
      <c r="K3488" s="26">
        <f>E3488-J3488</f>
        <v>0</v>
      </c>
      <c r="L3488" s="27">
        <v>147632380000</v>
      </c>
      <c r="M3488" s="45">
        <v>62834.948</v>
      </c>
      <c r="N3488" s="27">
        <v>153783729</v>
      </c>
      <c r="O3488" s="27">
        <v>7767030</v>
      </c>
      <c r="P3488" s="37">
        <f>IF(I3488=0,0,H3488/I3488)</f>
        <v>0.5375</v>
      </c>
    </row>
    <row r="3489">
      <c r="A3489" s="24" t="str">
        <v>2026-02</v>
      </c>
      <c r="B3489" s="24" t="str">
        <v>비교 반영</v>
      </c>
      <c r="C3489" s="24" t="str">
        <v>시흥시</v>
      </c>
      <c r="D3489" s="24" t="str">
        <v>오피스텔 매매</v>
      </c>
      <c r="E3489" s="26">
        <v>34</v>
      </c>
      <c r="F3489" s="26">
        <v>34</v>
      </c>
      <c r="G3489" s="26">
        <v>0</v>
      </c>
      <c r="H3489" s="26">
        <v>0</v>
      </c>
      <c r="I3489" s="26">
        <f>G3489+H3489</f>
        <v>0</v>
      </c>
      <c r="J3489" s="26">
        <f>SUM(F3489:H3489)</f>
        <v>34</v>
      </c>
      <c r="K3489" s="26">
        <f>E3489-J3489</f>
        <v>0</v>
      </c>
      <c r="L3489" s="27">
        <v>3267000000</v>
      </c>
      <c r="M3489" s="45">
        <v>1105.79</v>
      </c>
      <c r="N3489" s="27">
        <v>96088235</v>
      </c>
      <c r="O3489" s="27">
        <v>9766773</v>
      </c>
      <c r="P3489" s="37">
        <f>IF(I3489=0,0,H3489/I3489)</f>
        <v>0</v>
      </c>
    </row>
    <row r="3490">
      <c r="A3490" s="24" t="str">
        <v>2026-02</v>
      </c>
      <c r="B3490" s="24" t="str">
        <v>비교 반영</v>
      </c>
      <c r="C3490" s="24" t="str">
        <v>시흥시</v>
      </c>
      <c r="D3490" s="24" t="str">
        <v>오피스텔 전월세</v>
      </c>
      <c r="E3490" s="26">
        <v>445</v>
      </c>
      <c r="F3490" s="26">
        <v>0</v>
      </c>
      <c r="G3490" s="26">
        <v>121</v>
      </c>
      <c r="H3490" s="26">
        <v>324</v>
      </c>
      <c r="I3490" s="26">
        <f>G3490+H3490</f>
        <v>445</v>
      </c>
      <c r="J3490" s="26">
        <f>SUM(F3490:H3490)</f>
        <v>445</v>
      </c>
      <c r="K3490" s="26">
        <f>E3490-J3490</f>
        <v>0</v>
      </c>
      <c r="L3490" s="27">
        <v>15380580000</v>
      </c>
      <c r="M3490" s="45">
        <v>12873.69</v>
      </c>
      <c r="N3490" s="27">
        <v>34563101</v>
      </c>
      <c r="O3490" s="27">
        <v>3949520</v>
      </c>
      <c r="P3490" s="37">
        <f>IF(I3490=0,0,H3490/I3490)</f>
        <v>0.7280898876404495</v>
      </c>
    </row>
    <row r="3491">
      <c r="A3491" s="24" t="str">
        <v>2026-02</v>
      </c>
      <c r="B3491" s="24" t="str">
        <v>비교 반영</v>
      </c>
      <c r="C3491" s="24" t="str">
        <v>시흥시</v>
      </c>
      <c r="D3491" s="24" t="str">
        <v>토지</v>
      </c>
      <c r="E3491" s="26">
        <v>60</v>
      </c>
      <c r="F3491" s="26">
        <v>60</v>
      </c>
      <c r="G3491" s="26">
        <v>0</v>
      </c>
      <c r="H3491" s="26">
        <v>0</v>
      </c>
      <c r="I3491" s="26">
        <f>G3491+H3491</f>
        <v>0</v>
      </c>
      <c r="J3491" s="26">
        <f>SUM(F3491:H3491)</f>
        <v>60</v>
      </c>
      <c r="K3491" s="26">
        <f>E3491-J3491</f>
        <v>0</v>
      </c>
      <c r="L3491" s="27">
        <v>30729460000</v>
      </c>
      <c r="M3491" s="45">
        <v>38367.32</v>
      </c>
      <c r="N3491" s="27">
        <v>512157667</v>
      </c>
      <c r="O3491" s="27">
        <v>2647696</v>
      </c>
      <c r="P3491" s="37">
        <f>IF(I3491=0,0,H3491/I3491)</f>
        <v>0</v>
      </c>
    </row>
    <row r="3492">
      <c r="A3492" s="24" t="str">
        <v>2026-02</v>
      </c>
      <c r="B3492" s="24" t="str">
        <v>비교 반영</v>
      </c>
      <c r="C3492" s="24" t="str">
        <v>안산시 단원구</v>
      </c>
      <c r="D3492" s="24" t="str">
        <v>공장창고</v>
      </c>
      <c r="E3492" s="26">
        <v>9</v>
      </c>
      <c r="F3492" s="26">
        <v>9</v>
      </c>
      <c r="G3492" s="26">
        <v>0</v>
      </c>
      <c r="H3492" s="26">
        <v>0</v>
      </c>
      <c r="I3492" s="26">
        <f>G3492+H3492</f>
        <v>0</v>
      </c>
      <c r="J3492" s="26">
        <f>SUM(F3492:H3492)</f>
        <v>9</v>
      </c>
      <c r="K3492" s="26">
        <f>E3492-J3492</f>
        <v>0</v>
      </c>
      <c r="L3492" s="27">
        <v>25349000000</v>
      </c>
      <c r="M3492" s="45">
        <v>7224.03</v>
      </c>
      <c r="N3492" s="27">
        <v>2816555556</v>
      </c>
      <c r="O3492" s="27">
        <v>11599944</v>
      </c>
      <c r="P3492" s="37">
        <f>IF(I3492=0,0,H3492/I3492)</f>
        <v>0</v>
      </c>
    </row>
    <row r="3493">
      <c r="A3493" s="24" t="str">
        <v>2026-02</v>
      </c>
      <c r="B3493" s="24" t="str">
        <v>비교 반영</v>
      </c>
      <c r="C3493" s="24" t="str">
        <v>안산시 단원구</v>
      </c>
      <c r="D3493" s="24" t="str">
        <v>다가구 매매</v>
      </c>
      <c r="E3493" s="26">
        <v>5</v>
      </c>
      <c r="F3493" s="26">
        <v>5</v>
      </c>
      <c r="G3493" s="26">
        <v>0</v>
      </c>
      <c r="H3493" s="26">
        <v>0</v>
      </c>
      <c r="I3493" s="26">
        <f>G3493+H3493</f>
        <v>0</v>
      </c>
      <c r="J3493" s="26">
        <f>SUM(F3493:H3493)</f>
        <v>5</v>
      </c>
      <c r="K3493" s="26">
        <f>E3493-J3493</f>
        <v>0</v>
      </c>
      <c r="L3493" s="27">
        <v>3485000000</v>
      </c>
      <c r="M3493" s="45">
        <v>1992.64</v>
      </c>
      <c r="N3493" s="27">
        <v>697000000</v>
      </c>
      <c r="O3493" s="27">
        <v>5781607</v>
      </c>
      <c r="P3493" s="37">
        <f>IF(I3493=0,0,H3493/I3493)</f>
        <v>0</v>
      </c>
    </row>
    <row r="3494">
      <c r="A3494" s="24" t="str">
        <v>2026-02</v>
      </c>
      <c r="B3494" s="24" t="str">
        <v>비교 반영</v>
      </c>
      <c r="C3494" s="24" t="str">
        <v>안산시 단원구</v>
      </c>
      <c r="D3494" s="24" t="str">
        <v>다가구 전월세</v>
      </c>
      <c r="E3494" s="26">
        <v>179</v>
      </c>
      <c r="F3494" s="26">
        <v>0</v>
      </c>
      <c r="G3494" s="26">
        <v>21</v>
      </c>
      <c r="H3494" s="26">
        <v>158</v>
      </c>
      <c r="I3494" s="26">
        <f>G3494+H3494</f>
        <v>179</v>
      </c>
      <c r="J3494" s="26">
        <f>SUM(F3494:H3494)</f>
        <v>179</v>
      </c>
      <c r="K3494" s="26">
        <f>E3494-J3494</f>
        <v>0</v>
      </c>
      <c r="L3494" s="27">
        <v>2761740000</v>
      </c>
      <c r="M3494" s="45">
        <v>7575.395</v>
      </c>
      <c r="N3494" s="27">
        <v>15428715</v>
      </c>
      <c r="O3494" s="27">
        <v>1205181</v>
      </c>
      <c r="P3494" s="37">
        <f>IF(I3494=0,0,H3494/I3494)</f>
        <v>0.88268156424581</v>
      </c>
    </row>
    <row r="3495">
      <c r="A3495" s="24" t="str">
        <v>2026-02</v>
      </c>
      <c r="B3495" s="24" t="str">
        <v>비교 반영</v>
      </c>
      <c r="C3495" s="24" t="str">
        <v>안산시 단원구</v>
      </c>
      <c r="D3495" s="24" t="str">
        <v>다세대 매매</v>
      </c>
      <c r="E3495" s="26">
        <v>52</v>
      </c>
      <c r="F3495" s="26">
        <v>52</v>
      </c>
      <c r="G3495" s="26">
        <v>0</v>
      </c>
      <c r="H3495" s="26">
        <v>0</v>
      </c>
      <c r="I3495" s="26">
        <f>G3495+H3495</f>
        <v>0</v>
      </c>
      <c r="J3495" s="26">
        <f>SUM(F3495:H3495)</f>
        <v>52</v>
      </c>
      <c r="K3495" s="26">
        <f>E3495-J3495</f>
        <v>0</v>
      </c>
      <c r="L3495" s="27">
        <v>11531350000</v>
      </c>
      <c r="M3495" s="45">
        <v>3142.772</v>
      </c>
      <c r="N3495" s="27">
        <v>221756731</v>
      </c>
      <c r="O3495" s="27">
        <v>12129472</v>
      </c>
      <c r="P3495" s="37">
        <f>IF(I3495=0,0,H3495/I3495)</f>
        <v>0</v>
      </c>
    </row>
    <row r="3496">
      <c r="A3496" s="24" t="str">
        <v>2026-02</v>
      </c>
      <c r="B3496" s="24" t="str">
        <v>비교 반영</v>
      </c>
      <c r="C3496" s="24" t="str">
        <v>안산시 단원구</v>
      </c>
      <c r="D3496" s="24" t="str">
        <v>다세대 전월세</v>
      </c>
      <c r="E3496" s="26">
        <v>177</v>
      </c>
      <c r="F3496" s="26">
        <v>0</v>
      </c>
      <c r="G3496" s="26">
        <v>31</v>
      </c>
      <c r="H3496" s="26">
        <v>146</v>
      </c>
      <c r="I3496" s="26">
        <f>G3496+H3496</f>
        <v>177</v>
      </c>
      <c r="J3496" s="26">
        <f>SUM(F3496:H3496)</f>
        <v>177</v>
      </c>
      <c r="K3496" s="26">
        <f>E3496-J3496</f>
        <v>0</v>
      </c>
      <c r="L3496" s="27">
        <v>4189730000</v>
      </c>
      <c r="M3496" s="45">
        <v>6454.267</v>
      </c>
      <c r="N3496" s="27">
        <v>23670791</v>
      </c>
      <c r="O3496" s="27">
        <v>2145921</v>
      </c>
      <c r="P3496" s="37">
        <f>IF(I3496=0,0,H3496/I3496)</f>
        <v>0.8248587570621468</v>
      </c>
    </row>
    <row r="3497">
      <c r="A3497" s="24" t="str">
        <v>2026-02</v>
      </c>
      <c r="B3497" s="24" t="str">
        <v>비교 반영</v>
      </c>
      <c r="C3497" s="24" t="str">
        <v>안산시 단원구</v>
      </c>
      <c r="D3497" s="24" t="str">
        <v>분양권</v>
      </c>
      <c r="E3497" s="26">
        <v>2</v>
      </c>
      <c r="F3497" s="26">
        <v>2</v>
      </c>
      <c r="G3497" s="26">
        <v>0</v>
      </c>
      <c r="H3497" s="26">
        <v>0</v>
      </c>
      <c r="I3497" s="26">
        <f>G3497+H3497</f>
        <v>0</v>
      </c>
      <c r="J3497" s="26">
        <f>SUM(F3497:H3497)</f>
        <v>2</v>
      </c>
      <c r="K3497" s="26">
        <f>E3497-J3497</f>
        <v>0</v>
      </c>
      <c r="L3497" s="27">
        <v>1329600000</v>
      </c>
      <c r="M3497" s="45">
        <v>119.974</v>
      </c>
      <c r="N3497" s="27">
        <v>664800000</v>
      </c>
      <c r="O3497" s="27">
        <v>36636036</v>
      </c>
      <c r="P3497" s="37">
        <f>IF(I3497=0,0,H3497/I3497)</f>
        <v>0</v>
      </c>
    </row>
    <row r="3498">
      <c r="A3498" s="24" t="str">
        <v>2026-02</v>
      </c>
      <c r="B3498" s="24" t="str">
        <v>비교 반영</v>
      </c>
      <c r="C3498" s="24" t="str">
        <v>안산시 단원구</v>
      </c>
      <c r="D3498" s="24" t="str">
        <v>상가</v>
      </c>
      <c r="E3498" s="26">
        <v>41</v>
      </c>
      <c r="F3498" s="26">
        <v>41</v>
      </c>
      <c r="G3498" s="26">
        <v>0</v>
      </c>
      <c r="H3498" s="26">
        <v>0</v>
      </c>
      <c r="I3498" s="26">
        <f>G3498+H3498</f>
        <v>0</v>
      </c>
      <c r="J3498" s="26">
        <f>SUM(F3498:H3498)</f>
        <v>41</v>
      </c>
      <c r="K3498" s="26">
        <f>E3498-J3498</f>
        <v>0</v>
      </c>
      <c r="L3498" s="27">
        <v>7993340000</v>
      </c>
      <c r="M3498" s="45">
        <v>2417.01</v>
      </c>
      <c r="N3498" s="27">
        <v>194959512</v>
      </c>
      <c r="O3498" s="27">
        <v>10932625</v>
      </c>
      <c r="P3498" s="37">
        <f>IF(I3498=0,0,H3498/I3498)</f>
        <v>0</v>
      </c>
    </row>
    <row r="3499">
      <c r="A3499" s="24" t="str">
        <v>2026-02</v>
      </c>
      <c r="B3499" s="24" t="str">
        <v>비교 반영</v>
      </c>
      <c r="C3499" s="24" t="str">
        <v>안산시 단원구</v>
      </c>
      <c r="D3499" s="24" t="str">
        <v>아파트 매매</v>
      </c>
      <c r="E3499" s="26">
        <v>219</v>
      </c>
      <c r="F3499" s="26">
        <v>219</v>
      </c>
      <c r="G3499" s="26">
        <v>0</v>
      </c>
      <c r="H3499" s="26">
        <v>0</v>
      </c>
      <c r="I3499" s="26">
        <f>G3499+H3499</f>
        <v>0</v>
      </c>
      <c r="J3499" s="26">
        <f>SUM(F3499:H3499)</f>
        <v>219</v>
      </c>
      <c r="K3499" s="26">
        <f>E3499-J3499</f>
        <v>0</v>
      </c>
      <c r="L3499" s="27">
        <v>103606860000</v>
      </c>
      <c r="M3499" s="45">
        <v>14777.387</v>
      </c>
      <c r="N3499" s="27">
        <v>473090685</v>
      </c>
      <c r="O3499" s="27">
        <v>23177440</v>
      </c>
      <c r="P3499" s="37">
        <f>IF(I3499=0,0,H3499/I3499)</f>
        <v>0</v>
      </c>
    </row>
    <row r="3500">
      <c r="A3500" s="24" t="str">
        <v>2026-02</v>
      </c>
      <c r="B3500" s="24" t="str">
        <v>비교 반영</v>
      </c>
      <c r="C3500" s="24" t="str">
        <v>안산시 단원구</v>
      </c>
      <c r="D3500" s="24" t="str">
        <v>아파트 전월세</v>
      </c>
      <c r="E3500" s="26">
        <v>408</v>
      </c>
      <c r="F3500" s="26">
        <v>0</v>
      </c>
      <c r="G3500" s="26">
        <v>250</v>
      </c>
      <c r="H3500" s="26">
        <v>158</v>
      </c>
      <c r="I3500" s="26">
        <f>G3500+H3500</f>
        <v>408</v>
      </c>
      <c r="J3500" s="26">
        <f>SUM(F3500:H3500)</f>
        <v>408</v>
      </c>
      <c r="K3500" s="26">
        <f>E3500-J3500</f>
        <v>0</v>
      </c>
      <c r="L3500" s="27">
        <v>79458960000</v>
      </c>
      <c r="M3500" s="45">
        <v>26610.891</v>
      </c>
      <c r="N3500" s="27">
        <v>194752353</v>
      </c>
      <c r="O3500" s="27">
        <v>9870930</v>
      </c>
      <c r="P3500" s="37">
        <f>IF(I3500=0,0,H3500/I3500)</f>
        <v>0.3872549019607843</v>
      </c>
    </row>
    <row r="3501">
      <c r="A3501" s="24" t="str">
        <v>2026-02</v>
      </c>
      <c r="B3501" s="24" t="str">
        <v>비교 반영</v>
      </c>
      <c r="C3501" s="24" t="str">
        <v>안산시 단원구</v>
      </c>
      <c r="D3501" s="24" t="str">
        <v>오피스텔 매매</v>
      </c>
      <c r="E3501" s="26">
        <v>40</v>
      </c>
      <c r="F3501" s="26">
        <v>40</v>
      </c>
      <c r="G3501" s="26">
        <v>0</v>
      </c>
      <c r="H3501" s="26">
        <v>0</v>
      </c>
      <c r="I3501" s="26">
        <f>G3501+H3501</f>
        <v>0</v>
      </c>
      <c r="J3501" s="26">
        <f>SUM(F3501:H3501)</f>
        <v>40</v>
      </c>
      <c r="K3501" s="26">
        <f>E3501-J3501</f>
        <v>0</v>
      </c>
      <c r="L3501" s="27">
        <v>3808360000</v>
      </c>
      <c r="M3501" s="45">
        <v>1115.209</v>
      </c>
      <c r="N3501" s="27">
        <v>95209000</v>
      </c>
      <c r="O3501" s="27">
        <v>11289022</v>
      </c>
      <c r="P3501" s="37">
        <f>IF(I3501=0,0,H3501/I3501)</f>
        <v>0</v>
      </c>
    </row>
    <row r="3502">
      <c r="A3502" s="24" t="str">
        <v>2026-02</v>
      </c>
      <c r="B3502" s="24" t="str">
        <v>비교 반영</v>
      </c>
      <c r="C3502" s="24" t="str">
        <v>안산시 단원구</v>
      </c>
      <c r="D3502" s="24" t="str">
        <v>오피스텔 전월세</v>
      </c>
      <c r="E3502" s="26">
        <v>320</v>
      </c>
      <c r="F3502" s="26">
        <v>0</v>
      </c>
      <c r="G3502" s="26">
        <v>41</v>
      </c>
      <c r="H3502" s="26">
        <v>279</v>
      </c>
      <c r="I3502" s="26">
        <f>G3502+H3502</f>
        <v>320</v>
      </c>
      <c r="J3502" s="26">
        <f>SUM(F3502:H3502)</f>
        <v>320</v>
      </c>
      <c r="K3502" s="26">
        <f>E3502-J3502</f>
        <v>0</v>
      </c>
      <c r="L3502" s="27">
        <v>6210400000</v>
      </c>
      <c r="M3502" s="45">
        <v>8734.57</v>
      </c>
      <c r="N3502" s="27">
        <v>19407500</v>
      </c>
      <c r="O3502" s="27">
        <v>2350459</v>
      </c>
      <c r="P3502" s="37">
        <f>IF(I3502=0,0,H3502/I3502)</f>
        <v>0.871875</v>
      </c>
    </row>
    <row r="3503">
      <c r="A3503" s="24" t="str">
        <v>2026-02</v>
      </c>
      <c r="B3503" s="24" t="str">
        <v>비교 반영</v>
      </c>
      <c r="C3503" s="24" t="str">
        <v>안산시 단원구</v>
      </c>
      <c r="D3503" s="24" t="str">
        <v>토지</v>
      </c>
      <c r="E3503" s="26">
        <v>116</v>
      </c>
      <c r="F3503" s="26">
        <v>116</v>
      </c>
      <c r="G3503" s="26">
        <v>0</v>
      </c>
      <c r="H3503" s="26">
        <v>0</v>
      </c>
      <c r="I3503" s="26">
        <f>G3503+H3503</f>
        <v>0</v>
      </c>
      <c r="J3503" s="26">
        <f>SUM(F3503:H3503)</f>
        <v>116</v>
      </c>
      <c r="K3503" s="26">
        <f>E3503-J3503</f>
        <v>0</v>
      </c>
      <c r="L3503" s="27">
        <v>29961090000</v>
      </c>
      <c r="M3503" s="45">
        <v>61347.25</v>
      </c>
      <c r="N3503" s="27">
        <v>258285259</v>
      </c>
      <c r="O3503" s="27">
        <v>1614497</v>
      </c>
      <c r="P3503" s="37">
        <f>IF(I3503=0,0,H3503/I3503)</f>
        <v>0</v>
      </c>
    </row>
    <row r="3504">
      <c r="A3504" s="24" t="str">
        <v>2026-02</v>
      </c>
      <c r="B3504" s="24" t="str">
        <v>비교 반영</v>
      </c>
      <c r="C3504" s="24" t="str">
        <v>안산시 상록구</v>
      </c>
      <c r="D3504" s="24" t="str">
        <v>다가구 매매</v>
      </c>
      <c r="E3504" s="26">
        <v>5</v>
      </c>
      <c r="F3504" s="26">
        <v>5</v>
      </c>
      <c r="G3504" s="26">
        <v>0</v>
      </c>
      <c r="H3504" s="26">
        <v>0</v>
      </c>
      <c r="I3504" s="26">
        <f>G3504+H3504</f>
        <v>0</v>
      </c>
      <c r="J3504" s="26">
        <f>SUM(F3504:H3504)</f>
        <v>5</v>
      </c>
      <c r="K3504" s="26">
        <f>E3504-J3504</f>
        <v>0</v>
      </c>
      <c r="L3504" s="27">
        <v>3595000000</v>
      </c>
      <c r="M3504" s="45">
        <v>2144.28</v>
      </c>
      <c r="N3504" s="27">
        <v>719000000</v>
      </c>
      <c r="O3504" s="27">
        <v>5542325</v>
      </c>
      <c r="P3504" s="37">
        <f>IF(I3504=0,0,H3504/I3504)</f>
        <v>0</v>
      </c>
    </row>
    <row r="3505">
      <c r="A3505" s="24" t="str">
        <v>2026-02</v>
      </c>
      <c r="B3505" s="24" t="str">
        <v>비교 반영</v>
      </c>
      <c r="C3505" s="24" t="str">
        <v>안산시 상록구</v>
      </c>
      <c r="D3505" s="24" t="str">
        <v>다가구 전월세</v>
      </c>
      <c r="E3505" s="26">
        <v>509</v>
      </c>
      <c r="F3505" s="26">
        <v>0</v>
      </c>
      <c r="G3505" s="26">
        <v>67</v>
      </c>
      <c r="H3505" s="26">
        <v>442</v>
      </c>
      <c r="I3505" s="26">
        <f>G3505+H3505</f>
        <v>509</v>
      </c>
      <c r="J3505" s="26">
        <f>SUM(F3505:H3505)</f>
        <v>509</v>
      </c>
      <c r="K3505" s="26">
        <f>E3505-J3505</f>
        <v>0</v>
      </c>
      <c r="L3505" s="27">
        <v>9398700000</v>
      </c>
      <c r="M3505" s="45">
        <v>20786.883</v>
      </c>
      <c r="N3505" s="27">
        <v>18465029</v>
      </c>
      <c r="O3505" s="27">
        <v>1494697</v>
      </c>
      <c r="P3505" s="37">
        <f>IF(I3505=0,0,H3505/I3505)</f>
        <v>0.8683693516699411</v>
      </c>
    </row>
    <row r="3506">
      <c r="A3506" s="24" t="str">
        <v>2026-02</v>
      </c>
      <c r="B3506" s="24" t="str">
        <v>비교 반영</v>
      </c>
      <c r="C3506" s="24" t="str">
        <v>안산시 상록구</v>
      </c>
      <c r="D3506" s="24" t="str">
        <v>다세대 매매</v>
      </c>
      <c r="E3506" s="26">
        <v>103</v>
      </c>
      <c r="F3506" s="26">
        <v>103</v>
      </c>
      <c r="G3506" s="26">
        <v>0</v>
      </c>
      <c r="H3506" s="26">
        <v>0</v>
      </c>
      <c r="I3506" s="26">
        <f>G3506+H3506</f>
        <v>0</v>
      </c>
      <c r="J3506" s="26">
        <f>SUM(F3506:H3506)</f>
        <v>103</v>
      </c>
      <c r="K3506" s="26">
        <f>E3506-J3506</f>
        <v>0</v>
      </c>
      <c r="L3506" s="27">
        <v>17545500000</v>
      </c>
      <c r="M3506" s="45">
        <v>6673.221</v>
      </c>
      <c r="N3506" s="27">
        <v>170344660</v>
      </c>
      <c r="O3506" s="27">
        <v>8691702</v>
      </c>
      <c r="P3506" s="37">
        <f>IF(I3506=0,0,H3506/I3506)</f>
        <v>0</v>
      </c>
    </row>
    <row r="3507">
      <c r="A3507" s="24" t="str">
        <v>2026-02</v>
      </c>
      <c r="B3507" s="24" t="str">
        <v>비교 반영</v>
      </c>
      <c r="C3507" s="24" t="str">
        <v>안산시 상록구</v>
      </c>
      <c r="D3507" s="24" t="str">
        <v>다세대 전월세</v>
      </c>
      <c r="E3507" s="26">
        <v>360</v>
      </c>
      <c r="F3507" s="26">
        <v>0</v>
      </c>
      <c r="G3507" s="26">
        <v>52</v>
      </c>
      <c r="H3507" s="26">
        <v>308</v>
      </c>
      <c r="I3507" s="26">
        <f>G3507+H3507</f>
        <v>360</v>
      </c>
      <c r="J3507" s="26">
        <f>SUM(F3507:H3507)</f>
        <v>360</v>
      </c>
      <c r="K3507" s="26">
        <f>E3507-J3507</f>
        <v>0</v>
      </c>
      <c r="L3507" s="27">
        <v>9008850000</v>
      </c>
      <c r="M3507" s="45">
        <v>12976.624</v>
      </c>
      <c r="N3507" s="27">
        <v>25024583</v>
      </c>
      <c r="O3507" s="27">
        <v>2294998</v>
      </c>
      <c r="P3507" s="37">
        <f>IF(I3507=0,0,H3507/I3507)</f>
        <v>0.8555555555555555</v>
      </c>
    </row>
    <row r="3508">
      <c r="A3508" s="24" t="str">
        <v>2026-02</v>
      </c>
      <c r="B3508" s="24" t="str">
        <v>비교 반영</v>
      </c>
      <c r="C3508" s="24" t="str">
        <v>안산시 상록구</v>
      </c>
      <c r="D3508" s="24" t="str">
        <v>상가</v>
      </c>
      <c r="E3508" s="26">
        <v>15</v>
      </c>
      <c r="F3508" s="26">
        <v>15</v>
      </c>
      <c r="G3508" s="26">
        <v>0</v>
      </c>
      <c r="H3508" s="26">
        <v>0</v>
      </c>
      <c r="I3508" s="26">
        <f>G3508+H3508</f>
        <v>0</v>
      </c>
      <c r="J3508" s="26">
        <f>SUM(F3508:H3508)</f>
        <v>15</v>
      </c>
      <c r="K3508" s="26">
        <f>E3508-J3508</f>
        <v>0</v>
      </c>
      <c r="L3508" s="27">
        <v>6704870000</v>
      </c>
      <c r="M3508" s="45">
        <v>2611.5</v>
      </c>
      <c r="N3508" s="27">
        <v>446991333</v>
      </c>
      <c r="O3508" s="27">
        <v>8487405</v>
      </c>
      <c r="P3508" s="37">
        <f>IF(I3508=0,0,H3508/I3508)</f>
        <v>0</v>
      </c>
    </row>
    <row r="3509">
      <c r="A3509" s="24" t="str">
        <v>2026-02</v>
      </c>
      <c r="B3509" s="24" t="str">
        <v>비교 반영</v>
      </c>
      <c r="C3509" s="24" t="str">
        <v>안산시 상록구</v>
      </c>
      <c r="D3509" s="24" t="str">
        <v>아파트 매매</v>
      </c>
      <c r="E3509" s="26">
        <v>145</v>
      </c>
      <c r="F3509" s="26">
        <v>145</v>
      </c>
      <c r="G3509" s="26">
        <v>0</v>
      </c>
      <c r="H3509" s="26">
        <v>0</v>
      </c>
      <c r="I3509" s="26">
        <f>G3509+H3509</f>
        <v>0</v>
      </c>
      <c r="J3509" s="26">
        <f>SUM(F3509:H3509)</f>
        <v>145</v>
      </c>
      <c r="K3509" s="26">
        <f>E3509-J3509</f>
        <v>0</v>
      </c>
      <c r="L3509" s="27">
        <v>56168400000</v>
      </c>
      <c r="M3509" s="45">
        <v>10361.384</v>
      </c>
      <c r="N3509" s="27">
        <v>387368276</v>
      </c>
      <c r="O3509" s="27">
        <v>17920449</v>
      </c>
      <c r="P3509" s="37">
        <f>IF(I3509=0,0,H3509/I3509)</f>
        <v>0</v>
      </c>
    </row>
    <row r="3510">
      <c r="A3510" s="24" t="str">
        <v>2026-02</v>
      </c>
      <c r="B3510" s="24" t="str">
        <v>비교 반영</v>
      </c>
      <c r="C3510" s="24" t="str">
        <v>안산시 상록구</v>
      </c>
      <c r="D3510" s="24" t="str">
        <v>아파트 전월세</v>
      </c>
      <c r="E3510" s="26">
        <v>251</v>
      </c>
      <c r="F3510" s="26">
        <v>0</v>
      </c>
      <c r="G3510" s="26">
        <v>152</v>
      </c>
      <c r="H3510" s="26">
        <v>99</v>
      </c>
      <c r="I3510" s="26">
        <f>G3510+H3510</f>
        <v>251</v>
      </c>
      <c r="J3510" s="26">
        <f>SUM(F3510:H3510)</f>
        <v>251</v>
      </c>
      <c r="K3510" s="26">
        <f>E3510-J3510</f>
        <v>0</v>
      </c>
      <c r="L3510" s="27">
        <v>41170760000</v>
      </c>
      <c r="M3510" s="45">
        <v>16856.556</v>
      </c>
      <c r="N3510" s="27">
        <v>164026932</v>
      </c>
      <c r="O3510" s="27">
        <v>8074110</v>
      </c>
      <c r="P3510" s="37">
        <f>IF(I3510=0,0,H3510/I3510)</f>
        <v>0.3944223107569721</v>
      </c>
    </row>
    <row r="3511">
      <c r="A3511" s="24" t="str">
        <v>2026-02</v>
      </c>
      <c r="B3511" s="24" t="str">
        <v>비교 반영</v>
      </c>
      <c r="C3511" s="24" t="str">
        <v>안산시 상록구</v>
      </c>
      <c r="D3511" s="24" t="str">
        <v>오피스텔 매매</v>
      </c>
      <c r="E3511" s="26">
        <v>13</v>
      </c>
      <c r="F3511" s="26">
        <v>13</v>
      </c>
      <c r="G3511" s="26">
        <v>0</v>
      </c>
      <c r="H3511" s="26">
        <v>0</v>
      </c>
      <c r="I3511" s="26">
        <f>G3511+H3511</f>
        <v>0</v>
      </c>
      <c r="J3511" s="26">
        <f>SUM(F3511:H3511)</f>
        <v>13</v>
      </c>
      <c r="K3511" s="26">
        <f>E3511-J3511</f>
        <v>0</v>
      </c>
      <c r="L3511" s="27">
        <v>1573750000</v>
      </c>
      <c r="M3511" s="45">
        <v>559.184</v>
      </c>
      <c r="N3511" s="27">
        <v>121057692</v>
      </c>
      <c r="O3511" s="27">
        <v>9303698</v>
      </c>
      <c r="P3511" s="37">
        <f>IF(I3511=0,0,H3511/I3511)</f>
        <v>0</v>
      </c>
    </row>
    <row r="3512">
      <c r="A3512" s="24" t="str">
        <v>2026-02</v>
      </c>
      <c r="B3512" s="24" t="str">
        <v>비교 반영</v>
      </c>
      <c r="C3512" s="24" t="str">
        <v>안산시 상록구</v>
      </c>
      <c r="D3512" s="24" t="str">
        <v>오피스텔 전월세</v>
      </c>
      <c r="E3512" s="26">
        <v>84</v>
      </c>
      <c r="F3512" s="26">
        <v>0</v>
      </c>
      <c r="G3512" s="26">
        <v>20</v>
      </c>
      <c r="H3512" s="26">
        <v>64</v>
      </c>
      <c r="I3512" s="26">
        <f>G3512+H3512</f>
        <v>84</v>
      </c>
      <c r="J3512" s="26">
        <f>SUM(F3512:H3512)</f>
        <v>84</v>
      </c>
      <c r="K3512" s="26">
        <f>E3512-J3512</f>
        <v>0</v>
      </c>
      <c r="L3512" s="27">
        <v>4486000000</v>
      </c>
      <c r="M3512" s="45">
        <v>3395.4</v>
      </c>
      <c r="N3512" s="27">
        <v>53404762</v>
      </c>
      <c r="O3512" s="27">
        <v>4367601</v>
      </c>
      <c r="P3512" s="37">
        <f>IF(I3512=0,0,H3512/I3512)</f>
        <v>0.7619047619047619</v>
      </c>
    </row>
    <row r="3513">
      <c r="A3513" s="24" t="str">
        <v>2026-02</v>
      </c>
      <c r="B3513" s="24" t="str">
        <v>비교 반영</v>
      </c>
      <c r="C3513" s="24" t="str">
        <v>안산시 상록구</v>
      </c>
      <c r="D3513" s="24" t="str">
        <v>토지</v>
      </c>
      <c r="E3513" s="26">
        <v>56</v>
      </c>
      <c r="F3513" s="26">
        <v>56</v>
      </c>
      <c r="G3513" s="26">
        <v>0</v>
      </c>
      <c r="H3513" s="26">
        <v>0</v>
      </c>
      <c r="I3513" s="26">
        <f>G3513+H3513</f>
        <v>0</v>
      </c>
      <c r="J3513" s="26">
        <f>SUM(F3513:H3513)</f>
        <v>56</v>
      </c>
      <c r="K3513" s="26">
        <f>E3513-J3513</f>
        <v>0</v>
      </c>
      <c r="L3513" s="27">
        <v>5932350000</v>
      </c>
      <c r="M3513" s="45">
        <v>10430.33</v>
      </c>
      <c r="N3513" s="27">
        <v>105934821</v>
      </c>
      <c r="O3513" s="27">
        <v>1880197</v>
      </c>
      <c r="P3513" s="37">
        <f>IF(I3513=0,0,H3513/I3513)</f>
        <v>0</v>
      </c>
    </row>
    <row r="3514">
      <c r="A3514" s="24" t="str">
        <v>2026-02</v>
      </c>
      <c r="B3514" s="24" t="str">
        <v>비교 반영</v>
      </c>
      <c r="C3514" s="24" t="str">
        <v>안성시</v>
      </c>
      <c r="D3514" s="24" t="str">
        <v>공장창고</v>
      </c>
      <c r="E3514" s="26">
        <v>6</v>
      </c>
      <c r="F3514" s="26">
        <v>6</v>
      </c>
      <c r="G3514" s="26">
        <v>0</v>
      </c>
      <c r="H3514" s="26">
        <v>0</v>
      </c>
      <c r="I3514" s="26">
        <f>G3514+H3514</f>
        <v>0</v>
      </c>
      <c r="J3514" s="26">
        <f>SUM(F3514:H3514)</f>
        <v>6</v>
      </c>
      <c r="K3514" s="26">
        <f>E3514-J3514</f>
        <v>0</v>
      </c>
      <c r="L3514" s="27">
        <v>6719010000</v>
      </c>
      <c r="M3514" s="45">
        <v>4556.78</v>
      </c>
      <c r="N3514" s="27">
        <v>1119835000</v>
      </c>
      <c r="O3514" s="27">
        <v>4874407</v>
      </c>
      <c r="P3514" s="37">
        <f>IF(I3514=0,0,H3514/I3514)</f>
        <v>0</v>
      </c>
    </row>
    <row r="3515">
      <c r="A3515" s="24" t="str">
        <v>2026-02</v>
      </c>
      <c r="B3515" s="24" t="str">
        <v>비교 반영</v>
      </c>
      <c r="C3515" s="24" t="str">
        <v>안성시</v>
      </c>
      <c r="D3515" s="24" t="str">
        <v>다가구 매매</v>
      </c>
      <c r="E3515" s="26">
        <v>14</v>
      </c>
      <c r="F3515" s="26">
        <v>14</v>
      </c>
      <c r="G3515" s="26">
        <v>0</v>
      </c>
      <c r="H3515" s="26">
        <v>0</v>
      </c>
      <c r="I3515" s="26">
        <f>G3515+H3515</f>
        <v>0</v>
      </c>
      <c r="J3515" s="26">
        <f>SUM(F3515:H3515)</f>
        <v>14</v>
      </c>
      <c r="K3515" s="26">
        <f>E3515-J3515</f>
        <v>0</v>
      </c>
      <c r="L3515" s="27">
        <v>2902670000</v>
      </c>
      <c r="M3515" s="45">
        <v>2087.52</v>
      </c>
      <c r="N3515" s="27">
        <v>207333571</v>
      </c>
      <c r="O3515" s="27">
        <v>4596652</v>
      </c>
      <c r="P3515" s="37">
        <f>IF(I3515=0,0,H3515/I3515)</f>
        <v>0</v>
      </c>
    </row>
    <row r="3516">
      <c r="A3516" s="24" t="str">
        <v>2026-02</v>
      </c>
      <c r="B3516" s="24" t="str">
        <v>비교 반영</v>
      </c>
      <c r="C3516" s="24" t="str">
        <v>안성시</v>
      </c>
      <c r="D3516" s="24" t="str">
        <v>다가구 전월세</v>
      </c>
      <c r="E3516" s="26">
        <v>322</v>
      </c>
      <c r="F3516" s="26">
        <v>0</v>
      </c>
      <c r="G3516" s="26">
        <v>14</v>
      </c>
      <c r="H3516" s="26">
        <v>308</v>
      </c>
      <c r="I3516" s="26">
        <f>G3516+H3516</f>
        <v>322</v>
      </c>
      <c r="J3516" s="26">
        <f>SUM(F3516:H3516)</f>
        <v>322</v>
      </c>
      <c r="K3516" s="26">
        <f>E3516-J3516</f>
        <v>0</v>
      </c>
      <c r="L3516" s="27">
        <v>1945800000</v>
      </c>
      <c r="M3516" s="45">
        <v>9779.565</v>
      </c>
      <c r="N3516" s="27">
        <v>6042857</v>
      </c>
      <c r="O3516" s="27">
        <v>657739</v>
      </c>
      <c r="P3516" s="37">
        <f>IF(I3516=0,0,H3516/I3516)</f>
        <v>0.9565217391304348</v>
      </c>
    </row>
    <row r="3517">
      <c r="A3517" s="24" t="str">
        <v>2026-02</v>
      </c>
      <c r="B3517" s="24" t="str">
        <v>비교 반영</v>
      </c>
      <c r="C3517" s="24" t="str">
        <v>안성시</v>
      </c>
      <c r="D3517" s="24" t="str">
        <v>다세대 매매</v>
      </c>
      <c r="E3517" s="26">
        <v>14</v>
      </c>
      <c r="F3517" s="26">
        <v>14</v>
      </c>
      <c r="G3517" s="26">
        <v>0</v>
      </c>
      <c r="H3517" s="26">
        <v>0</v>
      </c>
      <c r="I3517" s="26">
        <f>G3517+H3517</f>
        <v>0</v>
      </c>
      <c r="J3517" s="26">
        <f>SUM(F3517:H3517)</f>
        <v>14</v>
      </c>
      <c r="K3517" s="26">
        <f>E3517-J3517</f>
        <v>0</v>
      </c>
      <c r="L3517" s="27">
        <v>991740000</v>
      </c>
      <c r="M3517" s="45">
        <v>715.415</v>
      </c>
      <c r="N3517" s="27">
        <v>70838571</v>
      </c>
      <c r="O3517" s="27">
        <v>4582626</v>
      </c>
      <c r="P3517" s="37">
        <f>IF(I3517=0,0,H3517/I3517)</f>
        <v>0</v>
      </c>
    </row>
    <row r="3518">
      <c r="A3518" s="24" t="str">
        <v>2026-02</v>
      </c>
      <c r="B3518" s="24" t="str">
        <v>비교 반영</v>
      </c>
      <c r="C3518" s="24" t="str">
        <v>안성시</v>
      </c>
      <c r="D3518" s="24" t="str">
        <v>다세대 전월세</v>
      </c>
      <c r="E3518" s="26">
        <v>48</v>
      </c>
      <c r="F3518" s="26">
        <v>0</v>
      </c>
      <c r="G3518" s="26">
        <v>6</v>
      </c>
      <c r="H3518" s="26">
        <v>42</v>
      </c>
      <c r="I3518" s="26">
        <f>G3518+H3518</f>
        <v>48</v>
      </c>
      <c r="J3518" s="26">
        <f>SUM(F3518:H3518)</f>
        <v>48</v>
      </c>
      <c r="K3518" s="26">
        <f>E3518-J3518</f>
        <v>0</v>
      </c>
      <c r="L3518" s="27">
        <v>719500000</v>
      </c>
      <c r="M3518" s="45">
        <v>1851.337</v>
      </c>
      <c r="N3518" s="27">
        <v>14989583</v>
      </c>
      <c r="O3518" s="27">
        <v>1284754</v>
      </c>
      <c r="P3518" s="37">
        <f>IF(I3518=0,0,H3518/I3518)</f>
        <v>0.875</v>
      </c>
    </row>
    <row r="3519">
      <c r="A3519" s="24" t="str">
        <v>2026-02</v>
      </c>
      <c r="B3519" s="24" t="str">
        <v>비교 반영</v>
      </c>
      <c r="C3519" s="24" t="str">
        <v>안성시</v>
      </c>
      <c r="D3519" s="24" t="str">
        <v>분양권</v>
      </c>
      <c r="E3519" s="26">
        <v>7</v>
      </c>
      <c r="F3519" s="26">
        <v>7</v>
      </c>
      <c r="G3519" s="26">
        <v>0</v>
      </c>
      <c r="H3519" s="26">
        <v>0</v>
      </c>
      <c r="I3519" s="26">
        <f>G3519+H3519</f>
        <v>0</v>
      </c>
      <c r="J3519" s="26">
        <f>SUM(F3519:H3519)</f>
        <v>7</v>
      </c>
      <c r="K3519" s="26">
        <f>E3519-J3519</f>
        <v>0</v>
      </c>
      <c r="L3519" s="27">
        <v>2787820000</v>
      </c>
      <c r="M3519" s="45">
        <v>539.839</v>
      </c>
      <c r="N3519" s="27">
        <v>398260000</v>
      </c>
      <c r="O3519" s="27">
        <v>17071633</v>
      </c>
      <c r="P3519" s="37">
        <f>IF(I3519=0,0,H3519/I3519)</f>
        <v>0</v>
      </c>
    </row>
    <row r="3520">
      <c r="A3520" s="24" t="str">
        <v>2026-02</v>
      </c>
      <c r="B3520" s="24" t="str">
        <v>비교 반영</v>
      </c>
      <c r="C3520" s="24" t="str">
        <v>안성시</v>
      </c>
      <c r="D3520" s="24" t="str">
        <v>상가</v>
      </c>
      <c r="E3520" s="26">
        <v>8</v>
      </c>
      <c r="F3520" s="26">
        <v>8</v>
      </c>
      <c r="G3520" s="26">
        <v>0</v>
      </c>
      <c r="H3520" s="26">
        <v>0</v>
      </c>
      <c r="I3520" s="26">
        <f>G3520+H3520</f>
        <v>0</v>
      </c>
      <c r="J3520" s="26">
        <f>SUM(F3520:H3520)</f>
        <v>8</v>
      </c>
      <c r="K3520" s="26">
        <f>E3520-J3520</f>
        <v>0</v>
      </c>
      <c r="L3520" s="27">
        <v>4660000000</v>
      </c>
      <c r="M3520" s="45">
        <v>2147.83</v>
      </c>
      <c r="N3520" s="27">
        <v>582500000</v>
      </c>
      <c r="O3520" s="27">
        <v>7172336</v>
      </c>
      <c r="P3520" s="37">
        <f>IF(I3520=0,0,H3520/I3520)</f>
        <v>0</v>
      </c>
    </row>
    <row r="3521">
      <c r="A3521" s="24" t="str">
        <v>2026-02</v>
      </c>
      <c r="B3521" s="24" t="str">
        <v>비교 반영</v>
      </c>
      <c r="C3521" s="24" t="str">
        <v>안성시</v>
      </c>
      <c r="D3521" s="24" t="str">
        <v>아파트 매매</v>
      </c>
      <c r="E3521" s="26">
        <v>151</v>
      </c>
      <c r="F3521" s="26">
        <v>151</v>
      </c>
      <c r="G3521" s="26">
        <v>0</v>
      </c>
      <c r="H3521" s="26">
        <v>0</v>
      </c>
      <c r="I3521" s="26">
        <f>G3521+H3521</f>
        <v>0</v>
      </c>
      <c r="J3521" s="26">
        <f>SUM(F3521:H3521)</f>
        <v>151</v>
      </c>
      <c r="K3521" s="26">
        <f>E3521-J3521</f>
        <v>0</v>
      </c>
      <c r="L3521" s="27">
        <v>26026700000</v>
      </c>
      <c r="M3521" s="45">
        <v>9556.349</v>
      </c>
      <c r="N3521" s="27">
        <v>172362252</v>
      </c>
      <c r="O3521" s="27">
        <v>9003300</v>
      </c>
      <c r="P3521" s="37">
        <f>IF(I3521=0,0,H3521/I3521)</f>
        <v>0</v>
      </c>
    </row>
    <row r="3522">
      <c r="A3522" s="24" t="str">
        <v>2026-02</v>
      </c>
      <c r="B3522" s="24" t="str">
        <v>비교 반영</v>
      </c>
      <c r="C3522" s="24" t="str">
        <v>안성시</v>
      </c>
      <c r="D3522" s="24" t="str">
        <v>아파트 전월세</v>
      </c>
      <c r="E3522" s="26">
        <v>594</v>
      </c>
      <c r="F3522" s="26">
        <v>0</v>
      </c>
      <c r="G3522" s="26">
        <v>162</v>
      </c>
      <c r="H3522" s="26">
        <v>432</v>
      </c>
      <c r="I3522" s="26">
        <f>G3522+H3522</f>
        <v>594</v>
      </c>
      <c r="J3522" s="26">
        <f>SUM(F3522:H3522)</f>
        <v>594</v>
      </c>
      <c r="K3522" s="26">
        <f>E3522-J3522</f>
        <v>0</v>
      </c>
      <c r="L3522" s="27">
        <v>39023900000</v>
      </c>
      <c r="M3522" s="45">
        <v>33538.53</v>
      </c>
      <c r="N3522" s="27">
        <v>65696801</v>
      </c>
      <c r="O3522" s="27">
        <v>3846460</v>
      </c>
      <c r="P3522" s="37">
        <f>IF(I3522=0,0,H3522/I3522)</f>
        <v>0.7272727272727273</v>
      </c>
    </row>
    <row r="3523">
      <c r="A3523" s="24" t="str">
        <v>2026-02</v>
      </c>
      <c r="B3523" s="24" t="str">
        <v>비교 반영</v>
      </c>
      <c r="C3523" s="24" t="str">
        <v>안성시</v>
      </c>
      <c r="D3523" s="24" t="str">
        <v>오피스텔 매매</v>
      </c>
      <c r="E3523" s="26">
        <v>1</v>
      </c>
      <c r="F3523" s="26">
        <v>1</v>
      </c>
      <c r="G3523" s="26">
        <v>0</v>
      </c>
      <c r="H3523" s="26">
        <v>0</v>
      </c>
      <c r="I3523" s="26">
        <f>G3523+H3523</f>
        <v>0</v>
      </c>
      <c r="J3523" s="26">
        <f>SUM(F3523:H3523)</f>
        <v>1</v>
      </c>
      <c r="K3523" s="26">
        <f>E3523-J3523</f>
        <v>0</v>
      </c>
      <c r="L3523" s="27">
        <v>22000000</v>
      </c>
      <c r="M3523" s="45">
        <v>25.92</v>
      </c>
      <c r="N3523" s="27">
        <v>22000000</v>
      </c>
      <c r="O3523" s="27">
        <v>2805836</v>
      </c>
      <c r="P3523" s="37">
        <f>IF(I3523=0,0,H3523/I3523)</f>
        <v>0</v>
      </c>
    </row>
    <row r="3524">
      <c r="A3524" s="24" t="str">
        <v>2026-02</v>
      </c>
      <c r="B3524" s="24" t="str">
        <v>비교 반영</v>
      </c>
      <c r="C3524" s="24" t="str">
        <v>안성시</v>
      </c>
      <c r="D3524" s="24" t="str">
        <v>오피스텔 전월세</v>
      </c>
      <c r="E3524" s="26">
        <v>12</v>
      </c>
      <c r="F3524" s="26">
        <v>0</v>
      </c>
      <c r="G3524" s="26">
        <v>0</v>
      </c>
      <c r="H3524" s="26">
        <v>12</v>
      </c>
      <c r="I3524" s="26">
        <f>G3524+H3524</f>
        <v>12</v>
      </c>
      <c r="J3524" s="26">
        <f>SUM(F3524:H3524)</f>
        <v>12</v>
      </c>
      <c r="K3524" s="26">
        <f>E3524-J3524</f>
        <v>0</v>
      </c>
      <c r="L3524" s="27">
        <v>71000000</v>
      </c>
      <c r="M3524" s="45">
        <v>345.69</v>
      </c>
      <c r="N3524" s="27">
        <v>5916667</v>
      </c>
      <c r="O3524" s="27">
        <v>678963</v>
      </c>
      <c r="P3524" s="37">
        <f>IF(I3524=0,0,H3524/I3524)</f>
        <v>1</v>
      </c>
    </row>
    <row r="3525">
      <c r="A3525" s="24" t="str">
        <v>2026-02</v>
      </c>
      <c r="B3525" s="24" t="str">
        <v>비교 반영</v>
      </c>
      <c r="C3525" s="24" t="str">
        <v>안성시</v>
      </c>
      <c r="D3525" s="24" t="str">
        <v>토지</v>
      </c>
      <c r="E3525" s="26">
        <v>141</v>
      </c>
      <c r="F3525" s="26">
        <v>141</v>
      </c>
      <c r="G3525" s="26">
        <v>0</v>
      </c>
      <c r="H3525" s="26">
        <v>0</v>
      </c>
      <c r="I3525" s="26">
        <f>G3525+H3525</f>
        <v>0</v>
      </c>
      <c r="J3525" s="26">
        <f>SUM(F3525:H3525)</f>
        <v>141</v>
      </c>
      <c r="K3525" s="26">
        <f>E3525-J3525</f>
        <v>0</v>
      </c>
      <c r="L3525" s="27">
        <v>23948340000</v>
      </c>
      <c r="M3525" s="45">
        <v>211084.41</v>
      </c>
      <c r="N3525" s="27">
        <v>169846383</v>
      </c>
      <c r="O3525" s="27">
        <v>375054</v>
      </c>
      <c r="P3525" s="37">
        <f>IF(I3525=0,0,H3525/I3525)</f>
        <v>0</v>
      </c>
    </row>
    <row r="3526">
      <c r="A3526" s="24" t="str">
        <v>2026-02</v>
      </c>
      <c r="B3526" s="24" t="str">
        <v>비교 반영</v>
      </c>
      <c r="C3526" s="24" t="str">
        <v>안양시 동안구</v>
      </c>
      <c r="D3526" s="24" t="str">
        <v>공장창고</v>
      </c>
      <c r="E3526" s="26">
        <v>7</v>
      </c>
      <c r="F3526" s="26">
        <v>7</v>
      </c>
      <c r="G3526" s="26">
        <v>0</v>
      </c>
      <c r="H3526" s="26">
        <v>0</v>
      </c>
      <c r="I3526" s="26">
        <f>G3526+H3526</f>
        <v>0</v>
      </c>
      <c r="J3526" s="26">
        <f>SUM(F3526:H3526)</f>
        <v>7</v>
      </c>
      <c r="K3526" s="26">
        <f>E3526-J3526</f>
        <v>0</v>
      </c>
      <c r="L3526" s="27">
        <v>4685000000</v>
      </c>
      <c r="M3526" s="45">
        <v>1421.7</v>
      </c>
      <c r="N3526" s="27">
        <v>669285714</v>
      </c>
      <c r="O3526" s="27">
        <v>10893721</v>
      </c>
      <c r="P3526" s="37">
        <f>IF(I3526=0,0,H3526/I3526)</f>
        <v>0</v>
      </c>
    </row>
    <row r="3527">
      <c r="A3527" s="24" t="str">
        <v>2026-02</v>
      </c>
      <c r="B3527" s="24" t="str">
        <v>비교 반영</v>
      </c>
      <c r="C3527" s="24" t="str">
        <v>안양시 동안구</v>
      </c>
      <c r="D3527" s="24" t="str">
        <v>다가구 매매</v>
      </c>
      <c r="E3527" s="26">
        <v>2</v>
      </c>
      <c r="F3527" s="26">
        <v>2</v>
      </c>
      <c r="G3527" s="26">
        <v>0</v>
      </c>
      <c r="H3527" s="26">
        <v>0</v>
      </c>
      <c r="I3527" s="26">
        <f>G3527+H3527</f>
        <v>0</v>
      </c>
      <c r="J3527" s="26">
        <f>SUM(F3527:H3527)</f>
        <v>2</v>
      </c>
      <c r="K3527" s="26">
        <f>E3527-J3527</f>
        <v>0</v>
      </c>
      <c r="L3527" s="27">
        <v>2250000000</v>
      </c>
      <c r="M3527" s="45">
        <v>663.02</v>
      </c>
      <c r="N3527" s="27">
        <v>1125000000</v>
      </c>
      <c r="O3527" s="27">
        <v>11218389</v>
      </c>
      <c r="P3527" s="37">
        <f>IF(I3527=0,0,H3527/I3527)</f>
        <v>0</v>
      </c>
    </row>
    <row r="3528">
      <c r="A3528" s="24" t="str">
        <v>2026-02</v>
      </c>
      <c r="B3528" s="24" t="str">
        <v>비교 반영</v>
      </c>
      <c r="C3528" s="24" t="str">
        <v>안양시 동안구</v>
      </c>
      <c r="D3528" s="24" t="str">
        <v>다가구 전월세</v>
      </c>
      <c r="E3528" s="26">
        <v>110</v>
      </c>
      <c r="F3528" s="26">
        <v>0</v>
      </c>
      <c r="G3528" s="26">
        <v>23</v>
      </c>
      <c r="H3528" s="26">
        <v>87</v>
      </c>
      <c r="I3528" s="26">
        <f>G3528+H3528</f>
        <v>110</v>
      </c>
      <c r="J3528" s="26">
        <f>SUM(F3528:H3528)</f>
        <v>110</v>
      </c>
      <c r="K3528" s="26">
        <f>E3528-J3528</f>
        <v>0</v>
      </c>
      <c r="L3528" s="27">
        <v>6763700000</v>
      </c>
      <c r="M3528" s="45">
        <v>5472.063</v>
      </c>
      <c r="N3528" s="27">
        <v>61488182</v>
      </c>
      <c r="O3528" s="27">
        <v>4086089</v>
      </c>
      <c r="P3528" s="37">
        <f>IF(I3528=0,0,H3528/I3528)</f>
        <v>0.7909090909090909</v>
      </c>
    </row>
    <row r="3529">
      <c r="A3529" s="24" t="str">
        <v>2026-02</v>
      </c>
      <c r="B3529" s="24" t="str">
        <v>비교 반영</v>
      </c>
      <c r="C3529" s="24" t="str">
        <v>안양시 동안구</v>
      </c>
      <c r="D3529" s="24" t="str">
        <v>다세대 매매</v>
      </c>
      <c r="E3529" s="26">
        <v>55</v>
      </c>
      <c r="F3529" s="26">
        <v>55</v>
      </c>
      <c r="G3529" s="26">
        <v>0</v>
      </c>
      <c r="H3529" s="26">
        <v>0</v>
      </c>
      <c r="I3529" s="26">
        <f>G3529+H3529</f>
        <v>0</v>
      </c>
      <c r="J3529" s="26">
        <f>SUM(F3529:H3529)</f>
        <v>55</v>
      </c>
      <c r="K3529" s="26">
        <f>E3529-J3529</f>
        <v>0</v>
      </c>
      <c r="L3529" s="27">
        <v>17627000000</v>
      </c>
      <c r="M3529" s="45">
        <v>2006.726</v>
      </c>
      <c r="N3529" s="27">
        <v>320490909</v>
      </c>
      <c r="O3529" s="27">
        <v>29037882</v>
      </c>
      <c r="P3529" s="37">
        <f>IF(I3529=0,0,H3529/I3529)</f>
        <v>0</v>
      </c>
    </row>
    <row r="3530">
      <c r="A3530" s="24" t="str">
        <v>2026-02</v>
      </c>
      <c r="B3530" s="24" t="str">
        <v>비교 반영</v>
      </c>
      <c r="C3530" s="24" t="str">
        <v>안양시 동안구</v>
      </c>
      <c r="D3530" s="24" t="str">
        <v>다세대 전월세</v>
      </c>
      <c r="E3530" s="26">
        <v>105</v>
      </c>
      <c r="F3530" s="26">
        <v>0</v>
      </c>
      <c r="G3530" s="26">
        <v>50</v>
      </c>
      <c r="H3530" s="26">
        <v>55</v>
      </c>
      <c r="I3530" s="26">
        <f>G3530+H3530</f>
        <v>105</v>
      </c>
      <c r="J3530" s="26">
        <f>SUM(F3530:H3530)</f>
        <v>105</v>
      </c>
      <c r="K3530" s="26">
        <f>E3530-J3530</f>
        <v>0</v>
      </c>
      <c r="L3530" s="27">
        <v>10421500000</v>
      </c>
      <c r="M3530" s="45">
        <v>3888.441</v>
      </c>
      <c r="N3530" s="27">
        <v>99252381</v>
      </c>
      <c r="O3530" s="27">
        <v>8859910</v>
      </c>
      <c r="P3530" s="37">
        <f>IF(I3530=0,0,H3530/I3530)</f>
        <v>0.5238095238095238</v>
      </c>
    </row>
    <row r="3531">
      <c r="A3531" s="24" t="str">
        <v>2026-02</v>
      </c>
      <c r="B3531" s="24" t="str">
        <v>비교 반영</v>
      </c>
      <c r="C3531" s="24" t="str">
        <v>안양시 동안구</v>
      </c>
      <c r="D3531" s="24" t="str">
        <v>분양권</v>
      </c>
      <c r="E3531" s="26">
        <v>20</v>
      </c>
      <c r="F3531" s="26">
        <v>20</v>
      </c>
      <c r="G3531" s="26">
        <v>0</v>
      </c>
      <c r="H3531" s="26">
        <v>0</v>
      </c>
      <c r="I3531" s="26">
        <f>G3531+H3531</f>
        <v>0</v>
      </c>
      <c r="J3531" s="26">
        <f>SUM(F3531:H3531)</f>
        <v>20</v>
      </c>
      <c r="K3531" s="26">
        <f>E3531-J3531</f>
        <v>0</v>
      </c>
      <c r="L3531" s="27">
        <v>20248750000</v>
      </c>
      <c r="M3531" s="45">
        <v>1466.259</v>
      </c>
      <c r="N3531" s="27">
        <v>1012437500</v>
      </c>
      <c r="O3531" s="27">
        <v>45652244</v>
      </c>
      <c r="P3531" s="37">
        <f>IF(I3531=0,0,H3531/I3531)</f>
        <v>0</v>
      </c>
    </row>
    <row r="3532">
      <c r="A3532" s="24" t="str">
        <v>2026-02</v>
      </c>
      <c r="B3532" s="24" t="str">
        <v>비교 반영</v>
      </c>
      <c r="C3532" s="24" t="str">
        <v>안양시 동안구</v>
      </c>
      <c r="D3532" s="24" t="str">
        <v>상가</v>
      </c>
      <c r="E3532" s="26">
        <v>13</v>
      </c>
      <c r="F3532" s="26">
        <v>13</v>
      </c>
      <c r="G3532" s="26">
        <v>0</v>
      </c>
      <c r="H3532" s="26">
        <v>0</v>
      </c>
      <c r="I3532" s="26">
        <f>G3532+H3532</f>
        <v>0</v>
      </c>
      <c r="J3532" s="26">
        <f>SUM(F3532:H3532)</f>
        <v>13</v>
      </c>
      <c r="K3532" s="26">
        <f>E3532-J3532</f>
        <v>0</v>
      </c>
      <c r="L3532" s="27">
        <v>2605230000</v>
      </c>
      <c r="M3532" s="45">
        <v>404.4</v>
      </c>
      <c r="N3532" s="27">
        <v>200402308</v>
      </c>
      <c r="O3532" s="27">
        <v>21296563</v>
      </c>
      <c r="P3532" s="37">
        <f>IF(I3532=0,0,H3532/I3532)</f>
        <v>0</v>
      </c>
    </row>
    <row r="3533">
      <c r="A3533" s="24" t="str">
        <v>2026-02</v>
      </c>
      <c r="B3533" s="24" t="str">
        <v>비교 반영</v>
      </c>
      <c r="C3533" s="24" t="str">
        <v>안양시 동안구</v>
      </c>
      <c r="D3533" s="24" t="str">
        <v>아파트 매매</v>
      </c>
      <c r="E3533" s="26">
        <v>424</v>
      </c>
      <c r="F3533" s="26">
        <v>424</v>
      </c>
      <c r="G3533" s="26">
        <v>0</v>
      </c>
      <c r="H3533" s="26">
        <v>0</v>
      </c>
      <c r="I3533" s="26">
        <f>G3533+H3533</f>
        <v>0</v>
      </c>
      <c r="J3533" s="26">
        <f>SUM(F3533:H3533)</f>
        <v>424</v>
      </c>
      <c r="K3533" s="26">
        <f>E3533-J3533</f>
        <v>0</v>
      </c>
      <c r="L3533" s="27">
        <v>339622000000</v>
      </c>
      <c r="M3533" s="45">
        <v>29150.255</v>
      </c>
      <c r="N3533" s="27">
        <v>800995283</v>
      </c>
      <c r="O3533" s="27">
        <v>38514836</v>
      </c>
      <c r="P3533" s="37">
        <f>IF(I3533=0,0,H3533/I3533)</f>
        <v>0</v>
      </c>
    </row>
    <row r="3534">
      <c r="A3534" s="24" t="str">
        <v>2026-02</v>
      </c>
      <c r="B3534" s="24" t="str">
        <v>비교 반영</v>
      </c>
      <c r="C3534" s="24" t="str">
        <v>안양시 동안구</v>
      </c>
      <c r="D3534" s="24" t="str">
        <v>아파트 전월세</v>
      </c>
      <c r="E3534" s="26">
        <v>731</v>
      </c>
      <c r="F3534" s="26">
        <v>0</v>
      </c>
      <c r="G3534" s="26">
        <v>473</v>
      </c>
      <c r="H3534" s="26">
        <v>258</v>
      </c>
      <c r="I3534" s="26">
        <f>G3534+H3534</f>
        <v>731</v>
      </c>
      <c r="J3534" s="26">
        <f>SUM(F3534:H3534)</f>
        <v>731</v>
      </c>
      <c r="K3534" s="26">
        <f>E3534-J3534</f>
        <v>0</v>
      </c>
      <c r="L3534" s="27">
        <v>225339270000</v>
      </c>
      <c r="M3534" s="45">
        <v>44597.69</v>
      </c>
      <c r="N3534" s="27">
        <v>308261655</v>
      </c>
      <c r="O3534" s="27">
        <v>16703179</v>
      </c>
      <c r="P3534" s="37">
        <f>IF(I3534=0,0,H3534/I3534)</f>
        <v>0.35294117647058826</v>
      </c>
    </row>
    <row r="3535">
      <c r="A3535" s="24" t="str">
        <v>2026-02</v>
      </c>
      <c r="B3535" s="24" t="str">
        <v>비교 반영</v>
      </c>
      <c r="C3535" s="24" t="str">
        <v>안양시 동안구</v>
      </c>
      <c r="D3535" s="24" t="str">
        <v>오피스텔 매매</v>
      </c>
      <c r="E3535" s="26">
        <v>50</v>
      </c>
      <c r="F3535" s="26">
        <v>50</v>
      </c>
      <c r="G3535" s="26">
        <v>0</v>
      </c>
      <c r="H3535" s="26">
        <v>0</v>
      </c>
      <c r="I3535" s="26">
        <f>G3535+H3535</f>
        <v>0</v>
      </c>
      <c r="J3535" s="26">
        <f>SUM(F3535:H3535)</f>
        <v>50</v>
      </c>
      <c r="K3535" s="26">
        <f>E3535-J3535</f>
        <v>0</v>
      </c>
      <c r="L3535" s="27">
        <v>19560500000</v>
      </c>
      <c r="M3535" s="45">
        <v>3001.739</v>
      </c>
      <c r="N3535" s="27">
        <v>391210000</v>
      </c>
      <c r="O3535" s="27">
        <v>21541782</v>
      </c>
      <c r="P3535" s="37">
        <f>IF(I3535=0,0,H3535/I3535)</f>
        <v>0</v>
      </c>
    </row>
    <row r="3536">
      <c r="A3536" s="24" t="str">
        <v>2026-02</v>
      </c>
      <c r="B3536" s="24" t="str">
        <v>비교 반영</v>
      </c>
      <c r="C3536" s="24" t="str">
        <v>안양시 동안구</v>
      </c>
      <c r="D3536" s="24" t="str">
        <v>오피스텔 전월세</v>
      </c>
      <c r="E3536" s="26">
        <v>126</v>
      </c>
      <c r="F3536" s="26">
        <v>0</v>
      </c>
      <c r="G3536" s="26">
        <v>47</v>
      </c>
      <c r="H3536" s="26">
        <v>79</v>
      </c>
      <c r="I3536" s="26">
        <f>G3536+H3536</f>
        <v>126</v>
      </c>
      <c r="J3536" s="26">
        <f>SUM(F3536:H3536)</f>
        <v>126</v>
      </c>
      <c r="K3536" s="26">
        <f>E3536-J3536</f>
        <v>0</v>
      </c>
      <c r="L3536" s="27">
        <v>21421650000</v>
      </c>
      <c r="M3536" s="45">
        <v>6564.33</v>
      </c>
      <c r="N3536" s="27">
        <v>170013095</v>
      </c>
      <c r="O3536" s="27">
        <v>10787905</v>
      </c>
      <c r="P3536" s="37">
        <f>IF(I3536=0,0,H3536/I3536)</f>
        <v>0.626984126984127</v>
      </c>
    </row>
    <row r="3537">
      <c r="A3537" s="24" t="str">
        <v>2026-02</v>
      </c>
      <c r="B3537" s="24" t="str">
        <v>비교 반영</v>
      </c>
      <c r="C3537" s="24" t="str">
        <v>안양시 동안구</v>
      </c>
      <c r="D3537" s="24" t="str">
        <v>토지</v>
      </c>
      <c r="E3537" s="26">
        <v>1</v>
      </c>
      <c r="F3537" s="26">
        <v>1</v>
      </c>
      <c r="G3537" s="26">
        <v>0</v>
      </c>
      <c r="H3537" s="26">
        <v>0</v>
      </c>
      <c r="I3537" s="26">
        <f>G3537+H3537</f>
        <v>0</v>
      </c>
      <c r="J3537" s="26">
        <f>SUM(F3537:H3537)</f>
        <v>1</v>
      </c>
      <c r="K3537" s="26">
        <f>E3537-J3537</f>
        <v>0</v>
      </c>
      <c r="L3537" s="27">
        <v>7500000000</v>
      </c>
      <c r="M3537" s="45">
        <v>1048</v>
      </c>
      <c r="N3537" s="27">
        <v>7500000000</v>
      </c>
      <c r="O3537" s="27">
        <v>23657813</v>
      </c>
      <c r="P3537" s="37">
        <f>IF(I3537=0,0,H3537/I3537)</f>
        <v>0</v>
      </c>
    </row>
    <row r="3538">
      <c r="A3538" s="24" t="str">
        <v>2026-02</v>
      </c>
      <c r="B3538" s="24" t="str">
        <v>비교 반영</v>
      </c>
      <c r="C3538" s="24" t="str">
        <v>안양시 만안구</v>
      </c>
      <c r="D3538" s="24" t="str">
        <v>공장창고</v>
      </c>
      <c r="E3538" s="26">
        <v>9</v>
      </c>
      <c r="F3538" s="26">
        <v>9</v>
      </c>
      <c r="G3538" s="26">
        <v>0</v>
      </c>
      <c r="H3538" s="26">
        <v>0</v>
      </c>
      <c r="I3538" s="26">
        <f>G3538+H3538</f>
        <v>0</v>
      </c>
      <c r="J3538" s="26">
        <f>SUM(F3538:H3538)</f>
        <v>9</v>
      </c>
      <c r="K3538" s="26">
        <f>E3538-J3538</f>
        <v>0</v>
      </c>
      <c r="L3538" s="27">
        <v>1927000000</v>
      </c>
      <c r="M3538" s="45">
        <v>395.61</v>
      </c>
      <c r="N3538" s="27">
        <v>214111111</v>
      </c>
      <c r="O3538" s="27">
        <v>16102342</v>
      </c>
      <c r="P3538" s="37">
        <f>IF(I3538=0,0,H3538/I3538)</f>
        <v>0</v>
      </c>
    </row>
    <row r="3539">
      <c r="A3539" s="24" t="str">
        <v>2026-02</v>
      </c>
      <c r="B3539" s="24" t="str">
        <v>비교 반영</v>
      </c>
      <c r="C3539" s="24" t="str">
        <v>안양시 만안구</v>
      </c>
      <c r="D3539" s="24" t="str">
        <v>다가구 매매</v>
      </c>
      <c r="E3539" s="26">
        <v>3</v>
      </c>
      <c r="F3539" s="26">
        <v>3</v>
      </c>
      <c r="G3539" s="26">
        <v>0</v>
      </c>
      <c r="H3539" s="26">
        <v>0</v>
      </c>
      <c r="I3539" s="26">
        <f>G3539+H3539</f>
        <v>0</v>
      </c>
      <c r="J3539" s="26">
        <f>SUM(F3539:H3539)</f>
        <v>3</v>
      </c>
      <c r="K3539" s="26">
        <f>E3539-J3539</f>
        <v>0</v>
      </c>
      <c r="L3539" s="27">
        <v>2360000000</v>
      </c>
      <c r="M3539" s="45">
        <v>944.26</v>
      </c>
      <c r="N3539" s="27">
        <v>786666667</v>
      </c>
      <c r="O3539" s="27">
        <v>8262187</v>
      </c>
      <c r="P3539" s="37">
        <f>IF(I3539=0,0,H3539/I3539)</f>
        <v>0</v>
      </c>
    </row>
    <row r="3540">
      <c r="A3540" s="24" t="str">
        <v>2026-02</v>
      </c>
      <c r="B3540" s="24" t="str">
        <v>비교 반영</v>
      </c>
      <c r="C3540" s="24" t="str">
        <v>안양시 만안구</v>
      </c>
      <c r="D3540" s="24" t="str">
        <v>다가구 전월세</v>
      </c>
      <c r="E3540" s="26">
        <v>151</v>
      </c>
      <c r="F3540" s="26">
        <v>0</v>
      </c>
      <c r="G3540" s="26">
        <v>23</v>
      </c>
      <c r="H3540" s="26">
        <v>128</v>
      </c>
      <c r="I3540" s="26">
        <f>G3540+H3540</f>
        <v>151</v>
      </c>
      <c r="J3540" s="26">
        <f>SUM(F3540:H3540)</f>
        <v>151</v>
      </c>
      <c r="K3540" s="26">
        <f>E3540-J3540</f>
        <v>0</v>
      </c>
      <c r="L3540" s="27">
        <v>4670200000</v>
      </c>
      <c r="M3540" s="45">
        <v>8014.458</v>
      </c>
      <c r="N3540" s="27">
        <v>30928477</v>
      </c>
      <c r="O3540" s="27">
        <v>1926353</v>
      </c>
      <c r="P3540" s="37">
        <f>IF(I3540=0,0,H3540/I3540)</f>
        <v>0.847682119205298</v>
      </c>
    </row>
    <row r="3541">
      <c r="A3541" s="24" t="str">
        <v>2026-02</v>
      </c>
      <c r="B3541" s="24" t="str">
        <v>비교 반영</v>
      </c>
      <c r="C3541" s="24" t="str">
        <v>안양시 만안구</v>
      </c>
      <c r="D3541" s="24" t="str">
        <v>다세대 매매</v>
      </c>
      <c r="E3541" s="26">
        <v>66</v>
      </c>
      <c r="F3541" s="26">
        <v>66</v>
      </c>
      <c r="G3541" s="26">
        <v>0</v>
      </c>
      <c r="H3541" s="26">
        <v>0</v>
      </c>
      <c r="I3541" s="26">
        <f>G3541+H3541</f>
        <v>0</v>
      </c>
      <c r="J3541" s="26">
        <f>SUM(F3541:H3541)</f>
        <v>66</v>
      </c>
      <c r="K3541" s="26">
        <f>E3541-J3541</f>
        <v>0</v>
      </c>
      <c r="L3541" s="27">
        <v>14514850000</v>
      </c>
      <c r="M3541" s="45">
        <v>3092.926</v>
      </c>
      <c r="N3541" s="27">
        <v>219921970</v>
      </c>
      <c r="O3541" s="27">
        <v>15513780</v>
      </c>
      <c r="P3541" s="37">
        <f>IF(I3541=0,0,H3541/I3541)</f>
        <v>0</v>
      </c>
    </row>
    <row r="3542">
      <c r="A3542" s="24" t="str">
        <v>2026-02</v>
      </c>
      <c r="B3542" s="24" t="str">
        <v>비교 반영</v>
      </c>
      <c r="C3542" s="24" t="str">
        <v>안양시 만안구</v>
      </c>
      <c r="D3542" s="24" t="str">
        <v>다세대 전월세</v>
      </c>
      <c r="E3542" s="26">
        <v>170</v>
      </c>
      <c r="F3542" s="26">
        <v>0</v>
      </c>
      <c r="G3542" s="26">
        <v>78</v>
      </c>
      <c r="H3542" s="26">
        <v>92</v>
      </c>
      <c r="I3542" s="26">
        <f>G3542+H3542</f>
        <v>170</v>
      </c>
      <c r="J3542" s="26">
        <f>SUM(F3542:H3542)</f>
        <v>170</v>
      </c>
      <c r="K3542" s="26">
        <f>E3542-J3542</f>
        <v>0</v>
      </c>
      <c r="L3542" s="27">
        <v>14653000000</v>
      </c>
      <c r="M3542" s="45">
        <v>6772.163</v>
      </c>
      <c r="N3542" s="27">
        <v>86194118</v>
      </c>
      <c r="O3542" s="27">
        <v>7152762</v>
      </c>
      <c r="P3542" s="37">
        <f>IF(I3542=0,0,H3542/I3542)</f>
        <v>0.5411764705882353</v>
      </c>
    </row>
    <row r="3543">
      <c r="A3543" s="24" t="str">
        <v>2026-02</v>
      </c>
      <c r="B3543" s="24" t="str">
        <v>비교 반영</v>
      </c>
      <c r="C3543" s="24" t="str">
        <v>안양시 만안구</v>
      </c>
      <c r="D3543" s="24" t="str">
        <v>분양권</v>
      </c>
      <c r="E3543" s="26">
        <v>6</v>
      </c>
      <c r="F3543" s="26">
        <v>6</v>
      </c>
      <c r="G3543" s="26">
        <v>0</v>
      </c>
      <c r="H3543" s="26">
        <v>0</v>
      </c>
      <c r="I3543" s="26">
        <f>G3543+H3543</f>
        <v>0</v>
      </c>
      <c r="J3543" s="26">
        <f>SUM(F3543:H3543)</f>
        <v>6</v>
      </c>
      <c r="K3543" s="26">
        <f>E3543-J3543</f>
        <v>0</v>
      </c>
      <c r="L3543" s="27">
        <v>4332190000</v>
      </c>
      <c r="M3543" s="45">
        <v>374.911</v>
      </c>
      <c r="N3543" s="27">
        <v>722031667</v>
      </c>
      <c r="O3543" s="27">
        <v>38199169</v>
      </c>
      <c r="P3543" s="37">
        <f>IF(I3543=0,0,H3543/I3543)</f>
        <v>0</v>
      </c>
    </row>
    <row r="3544">
      <c r="A3544" s="24" t="str">
        <v>2026-02</v>
      </c>
      <c r="B3544" s="24" t="str">
        <v>비교 반영</v>
      </c>
      <c r="C3544" s="24" t="str">
        <v>안양시 만안구</v>
      </c>
      <c r="D3544" s="24" t="str">
        <v>상가</v>
      </c>
      <c r="E3544" s="26">
        <v>12</v>
      </c>
      <c r="F3544" s="26">
        <v>12</v>
      </c>
      <c r="G3544" s="26">
        <v>0</v>
      </c>
      <c r="H3544" s="26">
        <v>0</v>
      </c>
      <c r="I3544" s="26">
        <f>G3544+H3544</f>
        <v>0</v>
      </c>
      <c r="J3544" s="26">
        <f>SUM(F3544:H3544)</f>
        <v>12</v>
      </c>
      <c r="K3544" s="26">
        <f>E3544-J3544</f>
        <v>0</v>
      </c>
      <c r="L3544" s="27">
        <v>9663410000</v>
      </c>
      <c r="M3544" s="45">
        <v>3558.81</v>
      </c>
      <c r="N3544" s="27">
        <v>805284167</v>
      </c>
      <c r="O3544" s="27">
        <v>8976359</v>
      </c>
      <c r="P3544" s="37">
        <f>IF(I3544=0,0,H3544/I3544)</f>
        <v>0</v>
      </c>
    </row>
    <row r="3545">
      <c r="A3545" s="24" t="str">
        <v>2026-02</v>
      </c>
      <c r="B3545" s="24" t="str">
        <v>비교 반영</v>
      </c>
      <c r="C3545" s="24" t="str">
        <v>안양시 만안구</v>
      </c>
      <c r="D3545" s="24" t="str">
        <v>아파트 매매</v>
      </c>
      <c r="E3545" s="26">
        <v>241</v>
      </c>
      <c r="F3545" s="26">
        <v>241</v>
      </c>
      <c r="G3545" s="26">
        <v>0</v>
      </c>
      <c r="H3545" s="26">
        <v>0</v>
      </c>
      <c r="I3545" s="26">
        <f>G3545+H3545</f>
        <v>0</v>
      </c>
      <c r="J3545" s="26">
        <f>SUM(F3545:H3545)</f>
        <v>241</v>
      </c>
      <c r="K3545" s="26">
        <f>E3545-J3545</f>
        <v>0</v>
      </c>
      <c r="L3545" s="27">
        <v>137381000000</v>
      </c>
      <c r="M3545" s="45">
        <v>16253.448</v>
      </c>
      <c r="N3545" s="27">
        <v>570045643</v>
      </c>
      <c r="O3545" s="27">
        <v>27941889</v>
      </c>
      <c r="P3545" s="37">
        <f>IF(I3545=0,0,H3545/I3545)</f>
        <v>0</v>
      </c>
    </row>
    <row r="3546">
      <c r="A3546" s="24" t="str">
        <v>2026-02</v>
      </c>
      <c r="B3546" s="24" t="str">
        <v>비교 반영</v>
      </c>
      <c r="C3546" s="24" t="str">
        <v>안양시 만안구</v>
      </c>
      <c r="D3546" s="24" t="str">
        <v>아파트 전월세</v>
      </c>
      <c r="E3546" s="26">
        <v>212</v>
      </c>
      <c r="F3546" s="26">
        <v>0</v>
      </c>
      <c r="G3546" s="26">
        <v>136</v>
      </c>
      <c r="H3546" s="26">
        <v>76</v>
      </c>
      <c r="I3546" s="26">
        <f>G3546+H3546</f>
        <v>212</v>
      </c>
      <c r="J3546" s="26">
        <f>SUM(F3546:H3546)</f>
        <v>212</v>
      </c>
      <c r="K3546" s="26">
        <f>E3546-J3546</f>
        <v>0</v>
      </c>
      <c r="L3546" s="27">
        <v>58350230000</v>
      </c>
      <c r="M3546" s="45">
        <v>13336.72</v>
      </c>
      <c r="N3546" s="27">
        <v>275236934</v>
      </c>
      <c r="O3546" s="27">
        <v>14463325</v>
      </c>
      <c r="P3546" s="37">
        <f>IF(I3546=0,0,H3546/I3546)</f>
        <v>0.3584905660377358</v>
      </c>
    </row>
    <row r="3547">
      <c r="A3547" s="24" t="str">
        <v>2026-02</v>
      </c>
      <c r="B3547" s="24" t="str">
        <v>비교 반영</v>
      </c>
      <c r="C3547" s="24" t="str">
        <v>안양시 만안구</v>
      </c>
      <c r="D3547" s="24" t="str">
        <v>오피스텔 매매</v>
      </c>
      <c r="E3547" s="26">
        <v>156</v>
      </c>
      <c r="F3547" s="26">
        <v>156</v>
      </c>
      <c r="G3547" s="26">
        <v>0</v>
      </c>
      <c r="H3547" s="26">
        <v>0</v>
      </c>
      <c r="I3547" s="26">
        <f>G3547+H3547</f>
        <v>0</v>
      </c>
      <c r="J3547" s="26">
        <f>SUM(F3547:H3547)</f>
        <v>156</v>
      </c>
      <c r="K3547" s="26">
        <f>E3547-J3547</f>
        <v>0</v>
      </c>
      <c r="L3547" s="27">
        <v>69615050000</v>
      </c>
      <c r="M3547" s="45">
        <v>11602.491</v>
      </c>
      <c r="N3547" s="27">
        <v>446250321</v>
      </c>
      <c r="O3547" s="27">
        <v>19834740</v>
      </c>
      <c r="P3547" s="37">
        <f>IF(I3547=0,0,H3547/I3547)</f>
        <v>0</v>
      </c>
    </row>
    <row r="3548">
      <c r="A3548" s="24" t="str">
        <v>2026-02</v>
      </c>
      <c r="B3548" s="24" t="str">
        <v>비교 반영</v>
      </c>
      <c r="C3548" s="24" t="str">
        <v>안양시 만안구</v>
      </c>
      <c r="D3548" s="24" t="str">
        <v>오피스텔 전월세</v>
      </c>
      <c r="E3548" s="26">
        <v>114</v>
      </c>
      <c r="F3548" s="26">
        <v>0</v>
      </c>
      <c r="G3548" s="26">
        <v>33</v>
      </c>
      <c r="H3548" s="26">
        <v>81</v>
      </c>
      <c r="I3548" s="26">
        <f>G3548+H3548</f>
        <v>114</v>
      </c>
      <c r="J3548" s="26">
        <f>SUM(F3548:H3548)</f>
        <v>114</v>
      </c>
      <c r="K3548" s="26">
        <f>E3548-J3548</f>
        <v>0</v>
      </c>
      <c r="L3548" s="27">
        <v>11199750000</v>
      </c>
      <c r="M3548" s="45">
        <v>4900.67</v>
      </c>
      <c r="N3548" s="27">
        <v>98243421</v>
      </c>
      <c r="O3548" s="27">
        <v>7554878</v>
      </c>
      <c r="P3548" s="37">
        <f>IF(I3548=0,0,H3548/I3548)</f>
        <v>0.7105263157894737</v>
      </c>
    </row>
    <row r="3549">
      <c r="A3549" s="24" t="str">
        <v>2026-02</v>
      </c>
      <c r="B3549" s="24" t="str">
        <v>비교 반영</v>
      </c>
      <c r="C3549" s="24" t="str">
        <v>안양시 만안구</v>
      </c>
      <c r="D3549" s="24" t="str">
        <v>토지</v>
      </c>
      <c r="E3549" s="26">
        <v>8</v>
      </c>
      <c r="F3549" s="26">
        <v>8</v>
      </c>
      <c r="G3549" s="26">
        <v>0</v>
      </c>
      <c r="H3549" s="26">
        <v>0</v>
      </c>
      <c r="I3549" s="26">
        <f>G3549+H3549</f>
        <v>0</v>
      </c>
      <c r="J3549" s="26">
        <f>SUM(F3549:H3549)</f>
        <v>8</v>
      </c>
      <c r="K3549" s="26">
        <f>E3549-J3549</f>
        <v>0</v>
      </c>
      <c r="L3549" s="27">
        <v>1859820000</v>
      </c>
      <c r="M3549" s="45">
        <v>941.54</v>
      </c>
      <c r="N3549" s="27">
        <v>232477500</v>
      </c>
      <c r="O3549" s="27">
        <v>6529903</v>
      </c>
      <c r="P3549" s="37">
        <f>IF(I3549=0,0,H3549/I3549)</f>
        <v>0</v>
      </c>
    </row>
    <row r="3550">
      <c r="A3550" s="24" t="str">
        <v>2026-02</v>
      </c>
      <c r="B3550" s="24" t="str">
        <v>비교 반영</v>
      </c>
      <c r="C3550" s="24" t="str">
        <v>양주시</v>
      </c>
      <c r="D3550" s="24" t="str">
        <v>공장창고</v>
      </c>
      <c r="E3550" s="26">
        <v>4</v>
      </c>
      <c r="F3550" s="26">
        <v>4</v>
      </c>
      <c r="G3550" s="26">
        <v>0</v>
      </c>
      <c r="H3550" s="26">
        <v>0</v>
      </c>
      <c r="I3550" s="26">
        <f>G3550+H3550</f>
        <v>0</v>
      </c>
      <c r="J3550" s="26">
        <f>SUM(F3550:H3550)</f>
        <v>4</v>
      </c>
      <c r="K3550" s="26">
        <f>E3550-J3550</f>
        <v>0</v>
      </c>
      <c r="L3550" s="27">
        <v>20548200000</v>
      </c>
      <c r="M3550" s="45">
        <v>10666.06</v>
      </c>
      <c r="N3550" s="27">
        <v>5137050000</v>
      </c>
      <c r="O3550" s="27">
        <v>6368606</v>
      </c>
      <c r="P3550" s="37">
        <f>IF(I3550=0,0,H3550/I3550)</f>
        <v>0</v>
      </c>
    </row>
    <row r="3551">
      <c r="A3551" s="24" t="str">
        <v>2026-02</v>
      </c>
      <c r="B3551" s="24" t="str">
        <v>비교 반영</v>
      </c>
      <c r="C3551" s="24" t="str">
        <v>양주시</v>
      </c>
      <c r="D3551" s="24" t="str">
        <v>다가구 매매</v>
      </c>
      <c r="E3551" s="26">
        <v>5</v>
      </c>
      <c r="F3551" s="26">
        <v>5</v>
      </c>
      <c r="G3551" s="26">
        <v>0</v>
      </c>
      <c r="H3551" s="26">
        <v>0</v>
      </c>
      <c r="I3551" s="26">
        <f>G3551+H3551</f>
        <v>0</v>
      </c>
      <c r="J3551" s="26">
        <f>SUM(F3551:H3551)</f>
        <v>5</v>
      </c>
      <c r="K3551" s="26">
        <f>E3551-J3551</f>
        <v>0</v>
      </c>
      <c r="L3551" s="27">
        <v>1603820000</v>
      </c>
      <c r="M3551" s="45">
        <v>570.72</v>
      </c>
      <c r="N3551" s="27">
        <v>320764000</v>
      </c>
      <c r="O3551" s="27">
        <v>9289817</v>
      </c>
      <c r="P3551" s="37">
        <f>IF(I3551=0,0,H3551/I3551)</f>
        <v>0</v>
      </c>
    </row>
    <row r="3552">
      <c r="A3552" s="24" t="str">
        <v>2026-02</v>
      </c>
      <c r="B3552" s="24" t="str">
        <v>비교 반영</v>
      </c>
      <c r="C3552" s="24" t="str">
        <v>양주시</v>
      </c>
      <c r="D3552" s="24" t="str">
        <v>다가구 전월세</v>
      </c>
      <c r="E3552" s="26">
        <v>175</v>
      </c>
      <c r="F3552" s="26">
        <v>0</v>
      </c>
      <c r="G3552" s="26">
        <v>12</v>
      </c>
      <c r="H3552" s="26">
        <v>163</v>
      </c>
      <c r="I3552" s="26">
        <f>G3552+H3552</f>
        <v>175</v>
      </c>
      <c r="J3552" s="26">
        <f>SUM(F3552:H3552)</f>
        <v>175</v>
      </c>
      <c r="K3552" s="26">
        <f>E3552-J3552</f>
        <v>0</v>
      </c>
      <c r="L3552" s="27">
        <v>2976200000</v>
      </c>
      <c r="M3552" s="45">
        <v>7056.782</v>
      </c>
      <c r="N3552" s="27">
        <v>17006857</v>
      </c>
      <c r="O3552" s="27">
        <v>1394216</v>
      </c>
      <c r="P3552" s="37">
        <f>IF(I3552=0,0,H3552/I3552)</f>
        <v>0.9314285714285714</v>
      </c>
    </row>
    <row r="3553">
      <c r="A3553" s="24" t="str">
        <v>2026-02</v>
      </c>
      <c r="B3553" s="24" t="str">
        <v>비교 반영</v>
      </c>
      <c r="C3553" s="24" t="str">
        <v>양주시</v>
      </c>
      <c r="D3553" s="24" t="str">
        <v>다세대 매매</v>
      </c>
      <c r="E3553" s="26">
        <v>30</v>
      </c>
      <c r="F3553" s="26">
        <v>30</v>
      </c>
      <c r="G3553" s="26">
        <v>0</v>
      </c>
      <c r="H3553" s="26">
        <v>0</v>
      </c>
      <c r="I3553" s="26">
        <f>G3553+H3553</f>
        <v>0</v>
      </c>
      <c r="J3553" s="26">
        <f>SUM(F3553:H3553)</f>
        <v>30</v>
      </c>
      <c r="K3553" s="26">
        <f>E3553-J3553</f>
        <v>0</v>
      </c>
      <c r="L3553" s="27">
        <v>11742470000</v>
      </c>
      <c r="M3553" s="45">
        <v>2117.582</v>
      </c>
      <c r="N3553" s="27">
        <v>391415667</v>
      </c>
      <c r="O3553" s="27">
        <v>18331324</v>
      </c>
      <c r="P3553" s="37">
        <f>IF(I3553=0,0,H3553/I3553)</f>
        <v>0</v>
      </c>
    </row>
    <row r="3554">
      <c r="A3554" s="24" t="str">
        <v>2026-02</v>
      </c>
      <c r="B3554" s="24" t="str">
        <v>비교 반영</v>
      </c>
      <c r="C3554" s="24" t="str">
        <v>양주시</v>
      </c>
      <c r="D3554" s="24" t="str">
        <v>다세대 전월세</v>
      </c>
      <c r="E3554" s="26">
        <v>55</v>
      </c>
      <c r="F3554" s="26">
        <v>0</v>
      </c>
      <c r="G3554" s="26">
        <v>9</v>
      </c>
      <c r="H3554" s="26">
        <v>46</v>
      </c>
      <c r="I3554" s="26">
        <f>G3554+H3554</f>
        <v>55</v>
      </c>
      <c r="J3554" s="26">
        <f>SUM(F3554:H3554)</f>
        <v>55</v>
      </c>
      <c r="K3554" s="26">
        <f>E3554-J3554</f>
        <v>0</v>
      </c>
      <c r="L3554" s="27">
        <v>1262500000</v>
      </c>
      <c r="M3554" s="45">
        <v>2618.776</v>
      </c>
      <c r="N3554" s="27">
        <v>22954545</v>
      </c>
      <c r="O3554" s="27">
        <v>1593704</v>
      </c>
      <c r="P3554" s="37">
        <f>IF(I3554=0,0,H3554/I3554)</f>
        <v>0.8363636363636363</v>
      </c>
    </row>
    <row r="3555">
      <c r="A3555" s="24" t="str">
        <v>2026-02</v>
      </c>
      <c r="B3555" s="24" t="str">
        <v>비교 반영</v>
      </c>
      <c r="C3555" s="24" t="str">
        <v>양주시</v>
      </c>
      <c r="D3555" s="24" t="str">
        <v>분양권</v>
      </c>
      <c r="E3555" s="26">
        <v>11</v>
      </c>
      <c r="F3555" s="26">
        <v>11</v>
      </c>
      <c r="G3555" s="26">
        <v>0</v>
      </c>
      <c r="H3555" s="26">
        <v>0</v>
      </c>
      <c r="I3555" s="26">
        <f>G3555+H3555</f>
        <v>0</v>
      </c>
      <c r="J3555" s="26">
        <f>SUM(F3555:H3555)</f>
        <v>11</v>
      </c>
      <c r="K3555" s="26">
        <f>E3555-J3555</f>
        <v>0</v>
      </c>
      <c r="L3555" s="27">
        <v>5416090000</v>
      </c>
      <c r="M3555" s="45">
        <v>837.099</v>
      </c>
      <c r="N3555" s="27">
        <v>492371818</v>
      </c>
      <c r="O3555" s="27">
        <v>21388664</v>
      </c>
      <c r="P3555" s="37">
        <f>IF(I3555=0,0,H3555/I3555)</f>
        <v>0</v>
      </c>
    </row>
    <row r="3556">
      <c r="A3556" s="24" t="str">
        <v>2026-02</v>
      </c>
      <c r="B3556" s="24" t="str">
        <v>비교 반영</v>
      </c>
      <c r="C3556" s="24" t="str">
        <v>양주시</v>
      </c>
      <c r="D3556" s="24" t="str">
        <v>상가</v>
      </c>
      <c r="E3556" s="26">
        <v>12</v>
      </c>
      <c r="F3556" s="26">
        <v>12</v>
      </c>
      <c r="G3556" s="26">
        <v>0</v>
      </c>
      <c r="H3556" s="26">
        <v>0</v>
      </c>
      <c r="I3556" s="26">
        <f>G3556+H3556</f>
        <v>0</v>
      </c>
      <c r="J3556" s="26">
        <f>SUM(F3556:H3556)</f>
        <v>12</v>
      </c>
      <c r="K3556" s="26">
        <f>E3556-J3556</f>
        <v>0</v>
      </c>
      <c r="L3556" s="27">
        <v>2709280000</v>
      </c>
      <c r="M3556" s="45">
        <v>1664.69</v>
      </c>
      <c r="N3556" s="27">
        <v>225773333</v>
      </c>
      <c r="O3556" s="27">
        <v>5380159</v>
      </c>
      <c r="P3556" s="37">
        <f>IF(I3556=0,0,H3556/I3556)</f>
        <v>0</v>
      </c>
    </row>
    <row r="3557">
      <c r="A3557" s="24" t="str">
        <v>2026-02</v>
      </c>
      <c r="B3557" s="24" t="str">
        <v>비교 반영</v>
      </c>
      <c r="C3557" s="24" t="str">
        <v>양주시</v>
      </c>
      <c r="D3557" s="24" t="str">
        <v>아파트 매매</v>
      </c>
      <c r="E3557" s="26">
        <v>208</v>
      </c>
      <c r="F3557" s="26">
        <v>208</v>
      </c>
      <c r="G3557" s="26">
        <v>0</v>
      </c>
      <c r="H3557" s="26">
        <v>0</v>
      </c>
      <c r="I3557" s="26">
        <f>G3557+H3557</f>
        <v>0</v>
      </c>
      <c r="J3557" s="26">
        <f>SUM(F3557:H3557)</f>
        <v>208</v>
      </c>
      <c r="K3557" s="26">
        <f>E3557-J3557</f>
        <v>0</v>
      </c>
      <c r="L3557" s="27">
        <v>63663300000</v>
      </c>
      <c r="M3557" s="45">
        <v>15790.754</v>
      </c>
      <c r="N3557" s="27">
        <v>306073558</v>
      </c>
      <c r="O3557" s="27">
        <v>13327874</v>
      </c>
      <c r="P3557" s="37">
        <f>IF(I3557=0,0,H3557/I3557)</f>
        <v>0</v>
      </c>
    </row>
    <row r="3558">
      <c r="A3558" s="24" t="str">
        <v>2026-02</v>
      </c>
      <c r="B3558" s="24" t="str">
        <v>비교 반영</v>
      </c>
      <c r="C3558" s="24" t="str">
        <v>양주시</v>
      </c>
      <c r="D3558" s="24" t="str">
        <v>아파트 전월세</v>
      </c>
      <c r="E3558" s="26">
        <v>633</v>
      </c>
      <c r="F3558" s="26">
        <v>0</v>
      </c>
      <c r="G3558" s="26">
        <v>241</v>
      </c>
      <c r="H3558" s="26">
        <v>392</v>
      </c>
      <c r="I3558" s="26">
        <f>G3558+H3558</f>
        <v>633</v>
      </c>
      <c r="J3558" s="26">
        <f>SUM(F3558:H3558)</f>
        <v>633</v>
      </c>
      <c r="K3558" s="26">
        <f>E3558-J3558</f>
        <v>0</v>
      </c>
      <c r="L3558" s="27">
        <v>81655360000</v>
      </c>
      <c r="M3558" s="45">
        <v>46728.918</v>
      </c>
      <c r="N3558" s="27">
        <v>128997409</v>
      </c>
      <c r="O3558" s="27">
        <v>5776617</v>
      </c>
      <c r="P3558" s="37">
        <f>IF(I3558=0,0,H3558/I3558)</f>
        <v>0.6192733017377567</v>
      </c>
    </row>
    <row r="3559">
      <c r="A3559" s="24" t="str">
        <v>2026-02</v>
      </c>
      <c r="B3559" s="24" t="str">
        <v>비교 반영</v>
      </c>
      <c r="C3559" s="24" t="str">
        <v>양주시</v>
      </c>
      <c r="D3559" s="24" t="str">
        <v>오피스텔 매매</v>
      </c>
      <c r="E3559" s="26">
        <v>2</v>
      </c>
      <c r="F3559" s="26">
        <v>2</v>
      </c>
      <c r="G3559" s="26">
        <v>0</v>
      </c>
      <c r="H3559" s="26">
        <v>0</v>
      </c>
      <c r="I3559" s="26">
        <f>G3559+H3559</f>
        <v>0</v>
      </c>
      <c r="J3559" s="26">
        <f>SUM(F3559:H3559)</f>
        <v>2</v>
      </c>
      <c r="K3559" s="26">
        <f>E3559-J3559</f>
        <v>0</v>
      </c>
      <c r="L3559" s="27">
        <v>270000000</v>
      </c>
      <c r="M3559" s="45">
        <v>98.804</v>
      </c>
      <c r="N3559" s="27">
        <v>135000000</v>
      </c>
      <c r="O3559" s="27">
        <v>9033662</v>
      </c>
      <c r="P3559" s="37">
        <f>IF(I3559=0,0,H3559/I3559)</f>
        <v>0</v>
      </c>
    </row>
    <row r="3560">
      <c r="A3560" s="24" t="str">
        <v>2026-02</v>
      </c>
      <c r="B3560" s="24" t="str">
        <v>비교 반영</v>
      </c>
      <c r="C3560" s="24" t="str">
        <v>양주시</v>
      </c>
      <c r="D3560" s="24" t="str">
        <v>오피스텔 전월세</v>
      </c>
      <c r="E3560" s="26">
        <v>26</v>
      </c>
      <c r="F3560" s="26">
        <v>0</v>
      </c>
      <c r="G3560" s="26">
        <v>2</v>
      </c>
      <c r="H3560" s="26">
        <v>24</v>
      </c>
      <c r="I3560" s="26">
        <f>G3560+H3560</f>
        <v>26</v>
      </c>
      <c r="J3560" s="26">
        <f>SUM(F3560:H3560)</f>
        <v>26</v>
      </c>
      <c r="K3560" s="26">
        <f>E3560-J3560</f>
        <v>0</v>
      </c>
      <c r="L3560" s="27">
        <v>491000000</v>
      </c>
      <c r="M3560" s="45">
        <v>670.8</v>
      </c>
      <c r="N3560" s="27">
        <v>18884615</v>
      </c>
      <c r="O3560" s="27">
        <v>2419708</v>
      </c>
      <c r="P3560" s="37">
        <f>IF(I3560=0,0,H3560/I3560)</f>
        <v>0.9230769230769231</v>
      </c>
    </row>
    <row r="3561">
      <c r="A3561" s="24" t="str">
        <v>2026-02</v>
      </c>
      <c r="B3561" s="24" t="str">
        <v>비교 반영</v>
      </c>
      <c r="C3561" s="24" t="str">
        <v>양주시</v>
      </c>
      <c r="D3561" s="24" t="str">
        <v>토지</v>
      </c>
      <c r="E3561" s="26">
        <v>89</v>
      </c>
      <c r="F3561" s="26">
        <v>89</v>
      </c>
      <c r="G3561" s="26">
        <v>0</v>
      </c>
      <c r="H3561" s="26">
        <v>0</v>
      </c>
      <c r="I3561" s="26">
        <f>G3561+H3561</f>
        <v>0</v>
      </c>
      <c r="J3561" s="26">
        <f>SUM(F3561:H3561)</f>
        <v>89</v>
      </c>
      <c r="K3561" s="26">
        <f>E3561-J3561</f>
        <v>0</v>
      </c>
      <c r="L3561" s="27">
        <v>13521560000</v>
      </c>
      <c r="M3561" s="45">
        <v>71182.02</v>
      </c>
      <c r="N3561" s="27">
        <v>151927640</v>
      </c>
      <c r="O3561" s="27">
        <v>627959</v>
      </c>
      <c r="P3561" s="37">
        <f>IF(I3561=0,0,H3561/I3561)</f>
        <v>0</v>
      </c>
    </row>
    <row r="3562">
      <c r="A3562" s="24" t="str">
        <v>2026-02</v>
      </c>
      <c r="B3562" s="24" t="str">
        <v>비교 반영</v>
      </c>
      <c r="C3562" s="24" t="str">
        <v>양평군</v>
      </c>
      <c r="D3562" s="24" t="str">
        <v>공장창고</v>
      </c>
      <c r="E3562" s="26">
        <v>3</v>
      </c>
      <c r="F3562" s="26">
        <v>3</v>
      </c>
      <c r="G3562" s="26">
        <v>0</v>
      </c>
      <c r="H3562" s="26">
        <v>0</v>
      </c>
      <c r="I3562" s="26">
        <f>G3562+H3562</f>
        <v>0</v>
      </c>
      <c r="J3562" s="26">
        <f>SUM(F3562:H3562)</f>
        <v>3</v>
      </c>
      <c r="K3562" s="26">
        <f>E3562-J3562</f>
        <v>0</v>
      </c>
      <c r="L3562" s="27">
        <v>195000000</v>
      </c>
      <c r="M3562" s="45">
        <v>104.48</v>
      </c>
      <c r="N3562" s="27">
        <v>65000000</v>
      </c>
      <c r="O3562" s="27">
        <v>6169871</v>
      </c>
      <c r="P3562" s="37">
        <f>IF(I3562=0,0,H3562/I3562)</f>
        <v>0</v>
      </c>
    </row>
    <row r="3563">
      <c r="A3563" s="24" t="str">
        <v>2026-02</v>
      </c>
      <c r="B3563" s="24" t="str">
        <v>비교 반영</v>
      </c>
      <c r="C3563" s="24" t="str">
        <v>양평군</v>
      </c>
      <c r="D3563" s="24" t="str">
        <v>다가구 매매</v>
      </c>
      <c r="E3563" s="26">
        <v>56</v>
      </c>
      <c r="F3563" s="26">
        <v>56</v>
      </c>
      <c r="G3563" s="26">
        <v>0</v>
      </c>
      <c r="H3563" s="26">
        <v>0</v>
      </c>
      <c r="I3563" s="26">
        <f>G3563+H3563</f>
        <v>0</v>
      </c>
      <c r="J3563" s="26">
        <f>SUM(F3563:H3563)</f>
        <v>56</v>
      </c>
      <c r="K3563" s="26">
        <f>E3563-J3563</f>
        <v>0</v>
      </c>
      <c r="L3563" s="27">
        <v>22096690000</v>
      </c>
      <c r="M3563" s="45">
        <v>7325.87</v>
      </c>
      <c r="N3563" s="27">
        <v>394583750</v>
      </c>
      <c r="O3563" s="27">
        <v>9971090</v>
      </c>
      <c r="P3563" s="37">
        <f>IF(I3563=0,0,H3563/I3563)</f>
        <v>0</v>
      </c>
    </row>
    <row r="3564">
      <c r="A3564" s="24" t="str">
        <v>2026-02</v>
      </c>
      <c r="B3564" s="24" t="str">
        <v>비교 반영</v>
      </c>
      <c r="C3564" s="24" t="str">
        <v>양평군</v>
      </c>
      <c r="D3564" s="24" t="str">
        <v>다가구 전월세</v>
      </c>
      <c r="E3564" s="26">
        <v>104</v>
      </c>
      <c r="F3564" s="26">
        <v>0</v>
      </c>
      <c r="G3564" s="26">
        <v>22</v>
      </c>
      <c r="H3564" s="26">
        <v>82</v>
      </c>
      <c r="I3564" s="26">
        <f>G3564+H3564</f>
        <v>104</v>
      </c>
      <c r="J3564" s="26">
        <f>SUM(F3564:H3564)</f>
        <v>104</v>
      </c>
      <c r="K3564" s="26">
        <f>E3564-J3564</f>
        <v>0</v>
      </c>
      <c r="L3564" s="27">
        <v>4960500000</v>
      </c>
      <c r="M3564" s="45">
        <v>7375.057</v>
      </c>
      <c r="N3564" s="27">
        <v>47697115</v>
      </c>
      <c r="O3564" s="27">
        <v>2223487</v>
      </c>
      <c r="P3564" s="37">
        <f>IF(I3564=0,0,H3564/I3564)</f>
        <v>0.7884615384615384</v>
      </c>
    </row>
    <row r="3565">
      <c r="A3565" s="24" t="str">
        <v>2026-02</v>
      </c>
      <c r="B3565" s="24" t="str">
        <v>비교 반영</v>
      </c>
      <c r="C3565" s="24" t="str">
        <v>양평군</v>
      </c>
      <c r="D3565" s="24" t="str">
        <v>다세대 매매</v>
      </c>
      <c r="E3565" s="26">
        <v>18</v>
      </c>
      <c r="F3565" s="26">
        <v>18</v>
      </c>
      <c r="G3565" s="26">
        <v>0</v>
      </c>
      <c r="H3565" s="26">
        <v>0</v>
      </c>
      <c r="I3565" s="26">
        <f>G3565+H3565</f>
        <v>0</v>
      </c>
      <c r="J3565" s="26">
        <f>SUM(F3565:H3565)</f>
        <v>18</v>
      </c>
      <c r="K3565" s="26">
        <f>E3565-J3565</f>
        <v>0</v>
      </c>
      <c r="L3565" s="27">
        <v>2713900000</v>
      </c>
      <c r="M3565" s="45">
        <v>1150.839</v>
      </c>
      <c r="N3565" s="27">
        <v>150772222</v>
      </c>
      <c r="O3565" s="27">
        <v>7795678</v>
      </c>
      <c r="P3565" s="37">
        <f>IF(I3565=0,0,H3565/I3565)</f>
        <v>0</v>
      </c>
    </row>
    <row r="3566">
      <c r="A3566" s="24" t="str">
        <v>2026-02</v>
      </c>
      <c r="B3566" s="24" t="str">
        <v>비교 반영</v>
      </c>
      <c r="C3566" s="24" t="str">
        <v>양평군</v>
      </c>
      <c r="D3566" s="24" t="str">
        <v>다세대 전월세</v>
      </c>
      <c r="E3566" s="26">
        <v>38</v>
      </c>
      <c r="F3566" s="26">
        <v>0</v>
      </c>
      <c r="G3566" s="26">
        <v>7</v>
      </c>
      <c r="H3566" s="26">
        <v>31</v>
      </c>
      <c r="I3566" s="26">
        <f>G3566+H3566</f>
        <v>38</v>
      </c>
      <c r="J3566" s="26">
        <f>SUM(F3566:H3566)</f>
        <v>38</v>
      </c>
      <c r="K3566" s="26">
        <f>E3566-J3566</f>
        <v>0</v>
      </c>
      <c r="L3566" s="27">
        <v>1993500000</v>
      </c>
      <c r="M3566" s="45">
        <v>2366.743</v>
      </c>
      <c r="N3566" s="27">
        <v>52460526</v>
      </c>
      <c r="O3566" s="27">
        <v>2784452</v>
      </c>
      <c r="P3566" s="37">
        <f>IF(I3566=0,0,H3566/I3566)</f>
        <v>0.8157894736842105</v>
      </c>
    </row>
    <row r="3567">
      <c r="A3567" s="24" t="str">
        <v>2026-02</v>
      </c>
      <c r="B3567" s="24" t="str">
        <v>비교 반영</v>
      </c>
      <c r="C3567" s="24" t="str">
        <v>양평군</v>
      </c>
      <c r="D3567" s="24" t="str">
        <v>분양권</v>
      </c>
      <c r="E3567" s="26">
        <v>2</v>
      </c>
      <c r="F3567" s="26">
        <v>2</v>
      </c>
      <c r="G3567" s="26">
        <v>0</v>
      </c>
      <c r="H3567" s="26">
        <v>0</v>
      </c>
      <c r="I3567" s="26">
        <f>G3567+H3567</f>
        <v>0</v>
      </c>
      <c r="J3567" s="26">
        <f>SUM(F3567:H3567)</f>
        <v>2</v>
      </c>
      <c r="K3567" s="26">
        <f>E3567-J3567</f>
        <v>0</v>
      </c>
      <c r="L3567" s="27">
        <v>1075280000</v>
      </c>
      <c r="M3567" s="45">
        <v>176.27</v>
      </c>
      <c r="N3567" s="27">
        <v>537640000</v>
      </c>
      <c r="O3567" s="27">
        <v>20165907</v>
      </c>
      <c r="P3567" s="37">
        <f>IF(I3567=0,0,H3567/I3567)</f>
        <v>0</v>
      </c>
    </row>
    <row r="3568">
      <c r="A3568" s="24" t="str">
        <v>2026-02</v>
      </c>
      <c r="B3568" s="24" t="str">
        <v>비교 반영</v>
      </c>
      <c r="C3568" s="24" t="str">
        <v>양평군</v>
      </c>
      <c r="D3568" s="24" t="str">
        <v>상가</v>
      </c>
      <c r="E3568" s="26">
        <v>39</v>
      </c>
      <c r="F3568" s="26">
        <v>39</v>
      </c>
      <c r="G3568" s="26">
        <v>0</v>
      </c>
      <c r="H3568" s="26">
        <v>0</v>
      </c>
      <c r="I3568" s="26">
        <f>G3568+H3568</f>
        <v>0</v>
      </c>
      <c r="J3568" s="26">
        <f>SUM(F3568:H3568)</f>
        <v>39</v>
      </c>
      <c r="K3568" s="26">
        <f>E3568-J3568</f>
        <v>0</v>
      </c>
      <c r="L3568" s="27">
        <v>11998330000</v>
      </c>
      <c r="M3568" s="45">
        <v>3643.06</v>
      </c>
      <c r="N3568" s="27">
        <v>307649487</v>
      </c>
      <c r="O3568" s="27">
        <v>10887523</v>
      </c>
      <c r="P3568" s="37">
        <f>IF(I3568=0,0,H3568/I3568)</f>
        <v>0</v>
      </c>
    </row>
    <row r="3569">
      <c r="A3569" s="24" t="str">
        <v>2026-02</v>
      </c>
      <c r="B3569" s="24" t="str">
        <v>비교 반영</v>
      </c>
      <c r="C3569" s="24" t="str">
        <v>양평군</v>
      </c>
      <c r="D3569" s="24" t="str">
        <v>아파트 매매</v>
      </c>
      <c r="E3569" s="26">
        <v>37</v>
      </c>
      <c r="F3569" s="26">
        <v>37</v>
      </c>
      <c r="G3569" s="26">
        <v>0</v>
      </c>
      <c r="H3569" s="26">
        <v>0</v>
      </c>
      <c r="I3569" s="26">
        <f>G3569+H3569</f>
        <v>0</v>
      </c>
      <c r="J3569" s="26">
        <f>SUM(F3569:H3569)</f>
        <v>37</v>
      </c>
      <c r="K3569" s="26">
        <f>E3569-J3569</f>
        <v>0</v>
      </c>
      <c r="L3569" s="27">
        <v>13985780000</v>
      </c>
      <c r="M3569" s="45">
        <v>2865.553</v>
      </c>
      <c r="N3569" s="27">
        <v>377994054</v>
      </c>
      <c r="O3569" s="27">
        <v>16134400</v>
      </c>
      <c r="P3569" s="37">
        <f>IF(I3569=0,0,H3569/I3569)</f>
        <v>0</v>
      </c>
    </row>
    <row r="3570">
      <c r="A3570" s="24" t="str">
        <v>2026-02</v>
      </c>
      <c r="B3570" s="24" t="str">
        <v>비교 반영</v>
      </c>
      <c r="C3570" s="24" t="str">
        <v>양평군</v>
      </c>
      <c r="D3570" s="24" t="str">
        <v>아파트 전월세</v>
      </c>
      <c r="E3570" s="26">
        <v>100</v>
      </c>
      <c r="F3570" s="26">
        <v>0</v>
      </c>
      <c r="G3570" s="26">
        <v>72</v>
      </c>
      <c r="H3570" s="26">
        <v>28</v>
      </c>
      <c r="I3570" s="26">
        <f>G3570+H3570</f>
        <v>100</v>
      </c>
      <c r="J3570" s="26">
        <f>SUM(F3570:H3570)</f>
        <v>100</v>
      </c>
      <c r="K3570" s="26">
        <f>E3570-J3570</f>
        <v>0</v>
      </c>
      <c r="L3570" s="27">
        <v>19503700000</v>
      </c>
      <c r="M3570" s="45">
        <v>7564.363</v>
      </c>
      <c r="N3570" s="27">
        <v>195037000</v>
      </c>
      <c r="O3570" s="27">
        <v>8523525</v>
      </c>
      <c r="P3570" s="37">
        <f>IF(I3570=0,0,H3570/I3570)</f>
        <v>0.28</v>
      </c>
    </row>
    <row r="3571">
      <c r="A3571" s="24" t="str">
        <v>2026-02</v>
      </c>
      <c r="B3571" s="24" t="str">
        <v>비교 반영</v>
      </c>
      <c r="C3571" s="24" t="str">
        <v>양평군</v>
      </c>
      <c r="D3571" s="24" t="str">
        <v>오피스텔 전월세</v>
      </c>
      <c r="E3571" s="26">
        <v>11</v>
      </c>
      <c r="F3571" s="26">
        <v>0</v>
      </c>
      <c r="G3571" s="26">
        <v>0</v>
      </c>
      <c r="H3571" s="26">
        <v>11</v>
      </c>
      <c r="I3571" s="26">
        <f>G3571+H3571</f>
        <v>11</v>
      </c>
      <c r="J3571" s="26">
        <f>SUM(F3571:H3571)</f>
        <v>11</v>
      </c>
      <c r="K3571" s="26">
        <f>E3571-J3571</f>
        <v>0</v>
      </c>
      <c r="L3571" s="27">
        <v>234000000</v>
      </c>
      <c r="M3571" s="45">
        <v>437.08</v>
      </c>
      <c r="N3571" s="27">
        <v>21272727</v>
      </c>
      <c r="O3571" s="27">
        <v>1769822</v>
      </c>
      <c r="P3571" s="37">
        <f>IF(I3571=0,0,H3571/I3571)</f>
        <v>1</v>
      </c>
    </row>
    <row r="3572">
      <c r="A3572" s="24" t="str">
        <v>2026-02</v>
      </c>
      <c r="B3572" s="24" t="str">
        <v>비교 반영</v>
      </c>
      <c r="C3572" s="24" t="str">
        <v>양평군</v>
      </c>
      <c r="D3572" s="24" t="str">
        <v>토지</v>
      </c>
      <c r="E3572" s="26">
        <v>390</v>
      </c>
      <c r="F3572" s="26">
        <v>390</v>
      </c>
      <c r="G3572" s="26">
        <v>0</v>
      </c>
      <c r="H3572" s="26">
        <v>0</v>
      </c>
      <c r="I3572" s="26">
        <f>G3572+H3572</f>
        <v>0</v>
      </c>
      <c r="J3572" s="26">
        <f>SUM(F3572:H3572)</f>
        <v>390</v>
      </c>
      <c r="K3572" s="26">
        <f>E3572-J3572</f>
        <v>0</v>
      </c>
      <c r="L3572" s="27">
        <v>56431590000</v>
      </c>
      <c r="M3572" s="45">
        <v>244659.11</v>
      </c>
      <c r="N3572" s="27">
        <v>144696385</v>
      </c>
      <c r="O3572" s="27">
        <v>762492</v>
      </c>
      <c r="P3572" s="37">
        <f>IF(I3572=0,0,H3572/I3572)</f>
        <v>0</v>
      </c>
    </row>
    <row r="3573">
      <c r="A3573" s="24" t="str">
        <v>2026-02</v>
      </c>
      <c r="B3573" s="24" t="str">
        <v>비교 반영</v>
      </c>
      <c r="C3573" s="24" t="str">
        <v>여주시</v>
      </c>
      <c r="D3573" s="24" t="str">
        <v>공장창고</v>
      </c>
      <c r="E3573" s="26">
        <v>7</v>
      </c>
      <c r="F3573" s="26">
        <v>7</v>
      </c>
      <c r="G3573" s="26">
        <v>0</v>
      </c>
      <c r="H3573" s="26">
        <v>0</v>
      </c>
      <c r="I3573" s="26">
        <f>G3573+H3573</f>
        <v>0</v>
      </c>
      <c r="J3573" s="26">
        <f>SUM(F3573:H3573)</f>
        <v>7</v>
      </c>
      <c r="K3573" s="26">
        <f>E3573-J3573</f>
        <v>0</v>
      </c>
      <c r="L3573" s="27">
        <v>3456630000</v>
      </c>
      <c r="M3573" s="45">
        <v>5120.58</v>
      </c>
      <c r="N3573" s="27">
        <v>493804286</v>
      </c>
      <c r="O3573" s="27">
        <v>2231559</v>
      </c>
      <c r="P3573" s="37">
        <f>IF(I3573=0,0,H3573/I3573)</f>
        <v>0</v>
      </c>
    </row>
    <row r="3574">
      <c r="A3574" s="24" t="str">
        <v>2026-02</v>
      </c>
      <c r="B3574" s="24" t="str">
        <v>비교 반영</v>
      </c>
      <c r="C3574" s="24" t="str">
        <v>여주시</v>
      </c>
      <c r="D3574" s="24" t="str">
        <v>다가구 매매</v>
      </c>
      <c r="E3574" s="26">
        <v>16</v>
      </c>
      <c r="F3574" s="26">
        <v>16</v>
      </c>
      <c r="G3574" s="26">
        <v>0</v>
      </c>
      <c r="H3574" s="26">
        <v>0</v>
      </c>
      <c r="I3574" s="26">
        <f>G3574+H3574</f>
        <v>0</v>
      </c>
      <c r="J3574" s="26">
        <f>SUM(F3574:H3574)</f>
        <v>16</v>
      </c>
      <c r="K3574" s="26">
        <f>E3574-J3574</f>
        <v>0</v>
      </c>
      <c r="L3574" s="27">
        <v>4221820000</v>
      </c>
      <c r="M3574" s="45">
        <v>1832.84</v>
      </c>
      <c r="N3574" s="27">
        <v>263863750</v>
      </c>
      <c r="O3574" s="27">
        <v>7614647</v>
      </c>
      <c r="P3574" s="37">
        <f>IF(I3574=0,0,H3574/I3574)</f>
        <v>0</v>
      </c>
    </row>
    <row r="3575">
      <c r="A3575" s="24" t="str">
        <v>2026-02</v>
      </c>
      <c r="B3575" s="24" t="str">
        <v>비교 반영</v>
      </c>
      <c r="C3575" s="24" t="str">
        <v>여주시</v>
      </c>
      <c r="D3575" s="24" t="str">
        <v>다가구 전월세</v>
      </c>
      <c r="E3575" s="26">
        <v>208</v>
      </c>
      <c r="F3575" s="26">
        <v>0</v>
      </c>
      <c r="G3575" s="26">
        <v>15</v>
      </c>
      <c r="H3575" s="26">
        <v>193</v>
      </c>
      <c r="I3575" s="26">
        <f>G3575+H3575</f>
        <v>208</v>
      </c>
      <c r="J3575" s="26">
        <f>SUM(F3575:H3575)</f>
        <v>208</v>
      </c>
      <c r="K3575" s="26">
        <f>E3575-J3575</f>
        <v>0</v>
      </c>
      <c r="L3575" s="27">
        <v>2233500000</v>
      </c>
      <c r="M3575" s="45">
        <v>7142.45</v>
      </c>
      <c r="N3575" s="27">
        <v>10737981</v>
      </c>
      <c r="O3575" s="27">
        <v>1033745</v>
      </c>
      <c r="P3575" s="37">
        <f>IF(I3575=0,0,H3575/I3575)</f>
        <v>0.9278846153846154</v>
      </c>
    </row>
    <row r="3576">
      <c r="A3576" s="24" t="str">
        <v>2026-02</v>
      </c>
      <c r="B3576" s="24" t="str">
        <v>비교 반영</v>
      </c>
      <c r="C3576" s="24" t="str">
        <v>여주시</v>
      </c>
      <c r="D3576" s="24" t="str">
        <v>다세대 매매</v>
      </c>
      <c r="E3576" s="26">
        <v>8</v>
      </c>
      <c r="F3576" s="26">
        <v>8</v>
      </c>
      <c r="G3576" s="26">
        <v>0</v>
      </c>
      <c r="H3576" s="26">
        <v>0</v>
      </c>
      <c r="I3576" s="26">
        <f>G3576+H3576</f>
        <v>0</v>
      </c>
      <c r="J3576" s="26">
        <f>SUM(F3576:H3576)</f>
        <v>8</v>
      </c>
      <c r="K3576" s="26">
        <f>E3576-J3576</f>
        <v>0</v>
      </c>
      <c r="L3576" s="27">
        <v>838500000</v>
      </c>
      <c r="M3576" s="45">
        <v>467.74</v>
      </c>
      <c r="N3576" s="27">
        <v>104812500</v>
      </c>
      <c r="O3576" s="27">
        <v>5926157</v>
      </c>
      <c r="P3576" s="37">
        <f>IF(I3576=0,0,H3576/I3576)</f>
        <v>0</v>
      </c>
    </row>
    <row r="3577">
      <c r="A3577" s="24" t="str">
        <v>2026-02</v>
      </c>
      <c r="B3577" s="24" t="str">
        <v>비교 반영</v>
      </c>
      <c r="C3577" s="24" t="str">
        <v>여주시</v>
      </c>
      <c r="D3577" s="24" t="str">
        <v>다세대 전월세</v>
      </c>
      <c r="E3577" s="26">
        <v>28</v>
      </c>
      <c r="F3577" s="26">
        <v>0</v>
      </c>
      <c r="G3577" s="26">
        <v>3</v>
      </c>
      <c r="H3577" s="26">
        <v>25</v>
      </c>
      <c r="I3577" s="26">
        <f>G3577+H3577</f>
        <v>28</v>
      </c>
      <c r="J3577" s="26">
        <f>SUM(F3577:H3577)</f>
        <v>28</v>
      </c>
      <c r="K3577" s="26">
        <f>E3577-J3577</f>
        <v>0</v>
      </c>
      <c r="L3577" s="27">
        <v>525000000</v>
      </c>
      <c r="M3577" s="45">
        <v>1038.086</v>
      </c>
      <c r="N3577" s="27">
        <v>18750000</v>
      </c>
      <c r="O3577" s="27">
        <v>1671863</v>
      </c>
      <c r="P3577" s="37">
        <f>IF(I3577=0,0,H3577/I3577)</f>
        <v>0.8928571428571429</v>
      </c>
    </row>
    <row r="3578">
      <c r="A3578" s="24" t="str">
        <v>2026-02</v>
      </c>
      <c r="B3578" s="24" t="str">
        <v>비교 반영</v>
      </c>
      <c r="C3578" s="24" t="str">
        <v>여주시</v>
      </c>
      <c r="D3578" s="24" t="str">
        <v>분양권</v>
      </c>
      <c r="E3578" s="26">
        <v>3</v>
      </c>
      <c r="F3578" s="26">
        <v>3</v>
      </c>
      <c r="G3578" s="26">
        <v>0</v>
      </c>
      <c r="H3578" s="26">
        <v>0</v>
      </c>
      <c r="I3578" s="26">
        <f>G3578+H3578</f>
        <v>0</v>
      </c>
      <c r="J3578" s="26">
        <f>SUM(F3578:H3578)</f>
        <v>3</v>
      </c>
      <c r="K3578" s="26">
        <f>E3578-J3578</f>
        <v>0</v>
      </c>
      <c r="L3578" s="27">
        <v>1517280000</v>
      </c>
      <c r="M3578" s="45">
        <v>229.891</v>
      </c>
      <c r="N3578" s="27">
        <v>505760000</v>
      </c>
      <c r="O3578" s="27">
        <v>21818172</v>
      </c>
      <c r="P3578" s="37">
        <f>IF(I3578=0,0,H3578/I3578)</f>
        <v>0</v>
      </c>
    </row>
    <row r="3579">
      <c r="A3579" s="24" t="str">
        <v>2026-02</v>
      </c>
      <c r="B3579" s="24" t="str">
        <v>비교 반영</v>
      </c>
      <c r="C3579" s="24" t="str">
        <v>여주시</v>
      </c>
      <c r="D3579" s="24" t="str">
        <v>상가</v>
      </c>
      <c r="E3579" s="26">
        <v>11</v>
      </c>
      <c r="F3579" s="26">
        <v>11</v>
      </c>
      <c r="G3579" s="26">
        <v>0</v>
      </c>
      <c r="H3579" s="26">
        <v>0</v>
      </c>
      <c r="I3579" s="26">
        <f>G3579+H3579</f>
        <v>0</v>
      </c>
      <c r="J3579" s="26">
        <f>SUM(F3579:H3579)</f>
        <v>11</v>
      </c>
      <c r="K3579" s="26">
        <f>E3579-J3579</f>
        <v>0</v>
      </c>
      <c r="L3579" s="27">
        <v>2051600000</v>
      </c>
      <c r="M3579" s="45">
        <v>1008.88</v>
      </c>
      <c r="N3579" s="27">
        <v>186509091</v>
      </c>
      <c r="O3579" s="27">
        <v>6722453</v>
      </c>
      <c r="P3579" s="37">
        <f>IF(I3579=0,0,H3579/I3579)</f>
        <v>0</v>
      </c>
    </row>
    <row r="3580">
      <c r="A3580" s="24" t="str">
        <v>2026-02</v>
      </c>
      <c r="B3580" s="24" t="str">
        <v>비교 반영</v>
      </c>
      <c r="C3580" s="24" t="str">
        <v>여주시</v>
      </c>
      <c r="D3580" s="24" t="str">
        <v>아파트 매매</v>
      </c>
      <c r="E3580" s="26">
        <v>64</v>
      </c>
      <c r="F3580" s="26">
        <v>64</v>
      </c>
      <c r="G3580" s="26">
        <v>0</v>
      </c>
      <c r="H3580" s="26">
        <v>0</v>
      </c>
      <c r="I3580" s="26">
        <f>G3580+H3580</f>
        <v>0</v>
      </c>
      <c r="J3580" s="26">
        <f>SUM(F3580:H3580)</f>
        <v>64</v>
      </c>
      <c r="K3580" s="26">
        <f>E3580-J3580</f>
        <v>0</v>
      </c>
      <c r="L3580" s="27">
        <v>12730500000</v>
      </c>
      <c r="M3580" s="45">
        <v>4085.686</v>
      </c>
      <c r="N3580" s="27">
        <v>198914063</v>
      </c>
      <c r="O3580" s="27">
        <v>10300424</v>
      </c>
      <c r="P3580" s="37">
        <f>IF(I3580=0,0,H3580/I3580)</f>
        <v>0</v>
      </c>
    </row>
    <row r="3581">
      <c r="A3581" s="24" t="str">
        <v>2026-02</v>
      </c>
      <c r="B3581" s="24" t="str">
        <v>비교 반영</v>
      </c>
      <c r="C3581" s="24" t="str">
        <v>여주시</v>
      </c>
      <c r="D3581" s="24" t="str">
        <v>아파트 전월세</v>
      </c>
      <c r="E3581" s="26">
        <v>126</v>
      </c>
      <c r="F3581" s="26">
        <v>0</v>
      </c>
      <c r="G3581" s="26">
        <v>51</v>
      </c>
      <c r="H3581" s="26">
        <v>75</v>
      </c>
      <c r="I3581" s="26">
        <f>G3581+H3581</f>
        <v>126</v>
      </c>
      <c r="J3581" s="26">
        <f>SUM(F3581:H3581)</f>
        <v>126</v>
      </c>
      <c r="K3581" s="26">
        <f>E3581-J3581</f>
        <v>0</v>
      </c>
      <c r="L3581" s="27">
        <v>11780860000</v>
      </c>
      <c r="M3581" s="45">
        <v>7095.886</v>
      </c>
      <c r="N3581" s="27">
        <v>93498889</v>
      </c>
      <c r="O3581" s="27">
        <v>5488390</v>
      </c>
      <c r="P3581" s="37">
        <f>IF(I3581=0,0,H3581/I3581)</f>
        <v>0.5952380952380952</v>
      </c>
    </row>
    <row r="3582">
      <c r="A3582" s="24" t="str">
        <v>2026-02</v>
      </c>
      <c r="B3582" s="24" t="str">
        <v>비교 반영</v>
      </c>
      <c r="C3582" s="24" t="str">
        <v>여주시</v>
      </c>
      <c r="D3582" s="24" t="str">
        <v>오피스텔 매매</v>
      </c>
      <c r="E3582" s="26">
        <v>2</v>
      </c>
      <c r="F3582" s="26">
        <v>2</v>
      </c>
      <c r="G3582" s="26">
        <v>0</v>
      </c>
      <c r="H3582" s="26">
        <v>0</v>
      </c>
      <c r="I3582" s="26">
        <f>G3582+H3582</f>
        <v>0</v>
      </c>
      <c r="J3582" s="26">
        <f>SUM(F3582:H3582)</f>
        <v>2</v>
      </c>
      <c r="K3582" s="26">
        <f>E3582-J3582</f>
        <v>0</v>
      </c>
      <c r="L3582" s="27">
        <v>305000000</v>
      </c>
      <c r="M3582" s="45">
        <v>158.59</v>
      </c>
      <c r="N3582" s="27">
        <v>152500000</v>
      </c>
      <c r="O3582" s="27">
        <v>6357680</v>
      </c>
      <c r="P3582" s="37">
        <f>IF(I3582=0,0,H3582/I3582)</f>
        <v>0</v>
      </c>
    </row>
    <row r="3583">
      <c r="A3583" s="24" t="str">
        <v>2026-02</v>
      </c>
      <c r="B3583" s="24" t="str">
        <v>비교 반영</v>
      </c>
      <c r="C3583" s="24" t="str">
        <v>여주시</v>
      </c>
      <c r="D3583" s="24" t="str">
        <v>오피스텔 전월세</v>
      </c>
      <c r="E3583" s="26">
        <v>5</v>
      </c>
      <c r="F3583" s="26">
        <v>0</v>
      </c>
      <c r="G3583" s="26">
        <v>0</v>
      </c>
      <c r="H3583" s="26">
        <v>5</v>
      </c>
      <c r="I3583" s="26">
        <f>G3583+H3583</f>
        <v>5</v>
      </c>
      <c r="J3583" s="26">
        <f>SUM(F3583:H3583)</f>
        <v>5</v>
      </c>
      <c r="K3583" s="26">
        <f>E3583-J3583</f>
        <v>0</v>
      </c>
      <c r="L3583" s="27">
        <v>162000000</v>
      </c>
      <c r="M3583" s="45">
        <v>286.14</v>
      </c>
      <c r="N3583" s="27">
        <v>32400000</v>
      </c>
      <c r="O3583" s="27">
        <v>1871591</v>
      </c>
      <c r="P3583" s="37">
        <f>IF(I3583=0,0,H3583/I3583)</f>
        <v>1</v>
      </c>
    </row>
    <row r="3584">
      <c r="A3584" s="24" t="str">
        <v>2026-02</v>
      </c>
      <c r="B3584" s="24" t="str">
        <v>비교 반영</v>
      </c>
      <c r="C3584" s="24" t="str">
        <v>여주시</v>
      </c>
      <c r="D3584" s="24" t="str">
        <v>토지</v>
      </c>
      <c r="E3584" s="26">
        <v>290</v>
      </c>
      <c r="F3584" s="26">
        <v>290</v>
      </c>
      <c r="G3584" s="26">
        <v>0</v>
      </c>
      <c r="H3584" s="26">
        <v>0</v>
      </c>
      <c r="I3584" s="26">
        <f>G3584+H3584</f>
        <v>0</v>
      </c>
      <c r="J3584" s="26">
        <f>SUM(F3584:H3584)</f>
        <v>290</v>
      </c>
      <c r="K3584" s="26">
        <f>E3584-J3584</f>
        <v>0</v>
      </c>
      <c r="L3584" s="27">
        <v>24337450000</v>
      </c>
      <c r="M3584" s="45">
        <v>328235.24</v>
      </c>
      <c r="N3584" s="27">
        <v>83922241</v>
      </c>
      <c r="O3584" s="27">
        <v>245112</v>
      </c>
      <c r="P3584" s="37">
        <f>IF(I3584=0,0,H3584/I3584)</f>
        <v>0</v>
      </c>
    </row>
    <row r="3585">
      <c r="A3585" s="24" t="str">
        <v>2026-02</v>
      </c>
      <c r="B3585" s="24" t="str">
        <v>비교 반영</v>
      </c>
      <c r="C3585" s="24" t="str">
        <v>연천군</v>
      </c>
      <c r="D3585" s="24" t="str">
        <v>공장창고</v>
      </c>
      <c r="E3585" s="26">
        <v>2</v>
      </c>
      <c r="F3585" s="26">
        <v>2</v>
      </c>
      <c r="G3585" s="26">
        <v>0</v>
      </c>
      <c r="H3585" s="26">
        <v>0</v>
      </c>
      <c r="I3585" s="26">
        <f>G3585+H3585</f>
        <v>0</v>
      </c>
      <c r="J3585" s="26">
        <f>SUM(F3585:H3585)</f>
        <v>2</v>
      </c>
      <c r="K3585" s="26">
        <f>E3585-J3585</f>
        <v>0</v>
      </c>
      <c r="L3585" s="27">
        <v>226240000</v>
      </c>
      <c r="M3585" s="45">
        <v>210.09</v>
      </c>
      <c r="N3585" s="27">
        <v>113120000</v>
      </c>
      <c r="O3585" s="27">
        <v>3559907</v>
      </c>
      <c r="P3585" s="37">
        <f>IF(I3585=0,0,H3585/I3585)</f>
        <v>0</v>
      </c>
    </row>
    <row r="3586">
      <c r="A3586" s="24" t="str">
        <v>2026-02</v>
      </c>
      <c r="B3586" s="24" t="str">
        <v>비교 반영</v>
      </c>
      <c r="C3586" s="24" t="str">
        <v>연천군</v>
      </c>
      <c r="D3586" s="24" t="str">
        <v>다가구 매매</v>
      </c>
      <c r="E3586" s="26">
        <v>2</v>
      </c>
      <c r="F3586" s="26">
        <v>2</v>
      </c>
      <c r="G3586" s="26">
        <v>0</v>
      </c>
      <c r="H3586" s="26">
        <v>0</v>
      </c>
      <c r="I3586" s="26">
        <f>G3586+H3586</f>
        <v>0</v>
      </c>
      <c r="J3586" s="26">
        <f>SUM(F3586:H3586)</f>
        <v>2</v>
      </c>
      <c r="K3586" s="26">
        <f>E3586-J3586</f>
        <v>0</v>
      </c>
      <c r="L3586" s="27">
        <v>283990000</v>
      </c>
      <c r="M3586" s="45">
        <v>326.3</v>
      </c>
      <c r="N3586" s="27">
        <v>141995000</v>
      </c>
      <c r="O3586" s="27">
        <v>2877137</v>
      </c>
      <c r="P3586" s="37">
        <f>IF(I3586=0,0,H3586/I3586)</f>
        <v>0</v>
      </c>
    </row>
    <row r="3587">
      <c r="A3587" s="24" t="str">
        <v>2026-02</v>
      </c>
      <c r="B3587" s="24" t="str">
        <v>비교 반영</v>
      </c>
      <c r="C3587" s="24" t="str">
        <v>연천군</v>
      </c>
      <c r="D3587" s="24" t="str">
        <v>다가구 전월세</v>
      </c>
      <c r="E3587" s="26">
        <v>15</v>
      </c>
      <c r="F3587" s="26">
        <v>0</v>
      </c>
      <c r="G3587" s="26">
        <v>3</v>
      </c>
      <c r="H3587" s="26">
        <v>12</v>
      </c>
      <c r="I3587" s="26">
        <f>G3587+H3587</f>
        <v>15</v>
      </c>
      <c r="J3587" s="26">
        <f>SUM(F3587:H3587)</f>
        <v>15</v>
      </c>
      <c r="K3587" s="26">
        <f>E3587-J3587</f>
        <v>0</v>
      </c>
      <c r="L3587" s="27">
        <v>228000000</v>
      </c>
      <c r="M3587" s="45">
        <v>635.42</v>
      </c>
      <c r="N3587" s="27">
        <v>15200000</v>
      </c>
      <c r="O3587" s="27">
        <v>1186174</v>
      </c>
      <c r="P3587" s="37">
        <f>IF(I3587=0,0,H3587/I3587)</f>
        <v>0.8</v>
      </c>
    </row>
    <row r="3588">
      <c r="A3588" s="24" t="str">
        <v>2026-02</v>
      </c>
      <c r="B3588" s="24" t="str">
        <v>비교 반영</v>
      </c>
      <c r="C3588" s="24" t="str">
        <v>연천군</v>
      </c>
      <c r="D3588" s="24" t="str">
        <v>다세대 매매</v>
      </c>
      <c r="E3588" s="26">
        <v>5</v>
      </c>
      <c r="F3588" s="26">
        <v>5</v>
      </c>
      <c r="G3588" s="26">
        <v>0</v>
      </c>
      <c r="H3588" s="26">
        <v>0</v>
      </c>
      <c r="I3588" s="26">
        <f>G3588+H3588</f>
        <v>0</v>
      </c>
      <c r="J3588" s="26">
        <f>SUM(F3588:H3588)</f>
        <v>5</v>
      </c>
      <c r="K3588" s="26">
        <f>E3588-J3588</f>
        <v>0</v>
      </c>
      <c r="L3588" s="27">
        <v>323500000</v>
      </c>
      <c r="M3588" s="45">
        <v>326.03</v>
      </c>
      <c r="N3588" s="27">
        <v>64700000</v>
      </c>
      <c r="O3588" s="27">
        <v>3280132</v>
      </c>
      <c r="P3588" s="37">
        <f>IF(I3588=0,0,H3588/I3588)</f>
        <v>0</v>
      </c>
    </row>
    <row r="3589">
      <c r="A3589" s="24" t="str">
        <v>2026-02</v>
      </c>
      <c r="B3589" s="24" t="str">
        <v>비교 반영</v>
      </c>
      <c r="C3589" s="24" t="str">
        <v>연천군</v>
      </c>
      <c r="D3589" s="24" t="str">
        <v>다세대 전월세</v>
      </c>
      <c r="E3589" s="26">
        <v>16</v>
      </c>
      <c r="F3589" s="26">
        <v>0</v>
      </c>
      <c r="G3589" s="26">
        <v>2</v>
      </c>
      <c r="H3589" s="26">
        <v>14</v>
      </c>
      <c r="I3589" s="26">
        <f>G3589+H3589</f>
        <v>16</v>
      </c>
      <c r="J3589" s="26">
        <f>SUM(F3589:H3589)</f>
        <v>16</v>
      </c>
      <c r="K3589" s="26">
        <f>E3589-J3589</f>
        <v>0</v>
      </c>
      <c r="L3589" s="27">
        <v>281900000</v>
      </c>
      <c r="M3589" s="45">
        <v>767.778</v>
      </c>
      <c r="N3589" s="27">
        <v>17618750</v>
      </c>
      <c r="O3589" s="27">
        <v>1213763</v>
      </c>
      <c r="P3589" s="37">
        <f>IF(I3589=0,0,H3589/I3589)</f>
        <v>0.875</v>
      </c>
    </row>
    <row r="3590">
      <c r="A3590" s="24" t="str">
        <v>2026-02</v>
      </c>
      <c r="B3590" s="24" t="str">
        <v>비교 반영</v>
      </c>
      <c r="C3590" s="24" t="str">
        <v>연천군</v>
      </c>
      <c r="D3590" s="24" t="str">
        <v>상가</v>
      </c>
      <c r="E3590" s="26">
        <v>1</v>
      </c>
      <c r="F3590" s="26">
        <v>1</v>
      </c>
      <c r="G3590" s="26">
        <v>0</v>
      </c>
      <c r="H3590" s="26">
        <v>0</v>
      </c>
      <c r="I3590" s="26">
        <f>G3590+H3590</f>
        <v>0</v>
      </c>
      <c r="J3590" s="26">
        <f>SUM(F3590:H3590)</f>
        <v>1</v>
      </c>
      <c r="K3590" s="26">
        <f>E3590-J3590</f>
        <v>0</v>
      </c>
      <c r="L3590" s="27">
        <v>340000000</v>
      </c>
      <c r="M3590" s="45">
        <v>163.8</v>
      </c>
      <c r="N3590" s="27">
        <v>340000000</v>
      </c>
      <c r="O3590" s="27">
        <v>6861825</v>
      </c>
      <c r="P3590" s="37">
        <f>IF(I3590=0,0,H3590/I3590)</f>
        <v>0</v>
      </c>
    </row>
    <row r="3591">
      <c r="A3591" s="24" t="str">
        <v>2026-02</v>
      </c>
      <c r="B3591" s="24" t="str">
        <v>비교 반영</v>
      </c>
      <c r="C3591" s="24" t="str">
        <v>연천군</v>
      </c>
      <c r="D3591" s="24" t="str">
        <v>아파트 매매</v>
      </c>
      <c r="E3591" s="26">
        <v>11</v>
      </c>
      <c r="F3591" s="26">
        <v>11</v>
      </c>
      <c r="G3591" s="26">
        <v>0</v>
      </c>
      <c r="H3591" s="26">
        <v>0</v>
      </c>
      <c r="I3591" s="26">
        <f>G3591+H3591</f>
        <v>0</v>
      </c>
      <c r="J3591" s="26">
        <f>SUM(F3591:H3591)</f>
        <v>11</v>
      </c>
      <c r="K3591" s="26">
        <f>E3591-J3591</f>
        <v>0</v>
      </c>
      <c r="L3591" s="27">
        <v>1898760000</v>
      </c>
      <c r="M3591" s="45">
        <v>766.573</v>
      </c>
      <c r="N3591" s="27">
        <v>172614545</v>
      </c>
      <c r="O3591" s="27">
        <v>8188251</v>
      </c>
      <c r="P3591" s="37">
        <f>IF(I3591=0,0,H3591/I3591)</f>
        <v>0</v>
      </c>
    </row>
    <row r="3592">
      <c r="A3592" s="24" t="str">
        <v>2026-02</v>
      </c>
      <c r="B3592" s="24" t="str">
        <v>비교 반영</v>
      </c>
      <c r="C3592" s="24" t="str">
        <v>연천군</v>
      </c>
      <c r="D3592" s="24" t="str">
        <v>아파트 전월세</v>
      </c>
      <c r="E3592" s="26">
        <v>13</v>
      </c>
      <c r="F3592" s="26">
        <v>0</v>
      </c>
      <c r="G3592" s="26">
        <v>4</v>
      </c>
      <c r="H3592" s="26">
        <v>9</v>
      </c>
      <c r="I3592" s="26">
        <f>G3592+H3592</f>
        <v>13</v>
      </c>
      <c r="J3592" s="26">
        <f>SUM(F3592:H3592)</f>
        <v>13</v>
      </c>
      <c r="K3592" s="26">
        <f>E3592-J3592</f>
        <v>0</v>
      </c>
      <c r="L3592" s="27">
        <v>634150000</v>
      </c>
      <c r="M3592" s="45">
        <v>822.002</v>
      </c>
      <c r="N3592" s="27">
        <v>48780769</v>
      </c>
      <c r="O3592" s="27">
        <v>2550314</v>
      </c>
      <c r="P3592" s="37">
        <f>IF(I3592=0,0,H3592/I3592)</f>
        <v>0.6923076923076923</v>
      </c>
    </row>
    <row r="3593">
      <c r="A3593" s="24" t="str">
        <v>2026-02</v>
      </c>
      <c r="B3593" s="24" t="str">
        <v>비교 반영</v>
      </c>
      <c r="C3593" s="24" t="str">
        <v>연천군</v>
      </c>
      <c r="D3593" s="24" t="str">
        <v>오피스텔 전월세</v>
      </c>
      <c r="E3593" s="26">
        <v>1</v>
      </c>
      <c r="F3593" s="26">
        <v>0</v>
      </c>
      <c r="G3593" s="26">
        <v>0</v>
      </c>
      <c r="H3593" s="26">
        <v>1</v>
      </c>
      <c r="I3593" s="26">
        <f>G3593+H3593</f>
        <v>1</v>
      </c>
      <c r="J3593" s="26">
        <f>SUM(F3593:H3593)</f>
        <v>1</v>
      </c>
      <c r="K3593" s="26">
        <f>E3593-J3593</f>
        <v>0</v>
      </c>
      <c r="L3593" s="27">
        <v>10000000</v>
      </c>
      <c r="M3593" s="45">
        <v>49.58</v>
      </c>
      <c r="N3593" s="27">
        <v>10000000</v>
      </c>
      <c r="O3593" s="27">
        <v>666758</v>
      </c>
      <c r="P3593" s="37">
        <f>IF(I3593=0,0,H3593/I3593)</f>
        <v>1</v>
      </c>
    </row>
    <row r="3594">
      <c r="A3594" s="24" t="str">
        <v>2026-02</v>
      </c>
      <c r="B3594" s="24" t="str">
        <v>비교 반영</v>
      </c>
      <c r="C3594" s="24" t="str">
        <v>연천군</v>
      </c>
      <c r="D3594" s="24" t="str">
        <v>토지</v>
      </c>
      <c r="E3594" s="26">
        <v>122</v>
      </c>
      <c r="F3594" s="26">
        <v>122</v>
      </c>
      <c r="G3594" s="26">
        <v>0</v>
      </c>
      <c r="H3594" s="26">
        <v>0</v>
      </c>
      <c r="I3594" s="26">
        <f>G3594+H3594</f>
        <v>0</v>
      </c>
      <c r="J3594" s="26">
        <f>SUM(F3594:H3594)</f>
        <v>122</v>
      </c>
      <c r="K3594" s="26">
        <f>E3594-J3594</f>
        <v>0</v>
      </c>
      <c r="L3594" s="27">
        <v>8583180000</v>
      </c>
      <c r="M3594" s="45">
        <v>214329.83</v>
      </c>
      <c r="N3594" s="27">
        <v>70353934</v>
      </c>
      <c r="O3594" s="27">
        <v>132385</v>
      </c>
      <c r="P3594" s="37">
        <f>IF(I3594=0,0,H3594/I3594)</f>
        <v>0</v>
      </c>
    </row>
    <row r="3595">
      <c r="A3595" s="24" t="str">
        <v>2026-02</v>
      </c>
      <c r="B3595" s="24" t="str">
        <v>비교 반영</v>
      </c>
      <c r="C3595" s="24" t="str">
        <v>오산시</v>
      </c>
      <c r="D3595" s="24" t="str">
        <v>공장창고</v>
      </c>
      <c r="E3595" s="26">
        <v>7</v>
      </c>
      <c r="F3595" s="26">
        <v>7</v>
      </c>
      <c r="G3595" s="26">
        <v>0</v>
      </c>
      <c r="H3595" s="26">
        <v>0</v>
      </c>
      <c r="I3595" s="26">
        <f>G3595+H3595</f>
        <v>0</v>
      </c>
      <c r="J3595" s="26">
        <f>SUM(F3595:H3595)</f>
        <v>7</v>
      </c>
      <c r="K3595" s="26">
        <f>E3595-J3595</f>
        <v>0</v>
      </c>
      <c r="L3595" s="27">
        <v>1791740000</v>
      </c>
      <c r="M3595" s="45">
        <v>583.56</v>
      </c>
      <c r="N3595" s="27">
        <v>255962857</v>
      </c>
      <c r="O3595" s="27">
        <v>10149954</v>
      </c>
      <c r="P3595" s="37">
        <f>IF(I3595=0,0,H3595/I3595)</f>
        <v>0</v>
      </c>
    </row>
    <row r="3596">
      <c r="A3596" s="24" t="str">
        <v>2026-02</v>
      </c>
      <c r="B3596" s="24" t="str">
        <v>비교 반영</v>
      </c>
      <c r="C3596" s="24" t="str">
        <v>오산시</v>
      </c>
      <c r="D3596" s="24" t="str">
        <v>다가구 매매</v>
      </c>
      <c r="E3596" s="26">
        <v>4</v>
      </c>
      <c r="F3596" s="26">
        <v>4</v>
      </c>
      <c r="G3596" s="26">
        <v>0</v>
      </c>
      <c r="H3596" s="26">
        <v>0</v>
      </c>
      <c r="I3596" s="26">
        <f>G3596+H3596</f>
        <v>0</v>
      </c>
      <c r="J3596" s="26">
        <f>SUM(F3596:H3596)</f>
        <v>4</v>
      </c>
      <c r="K3596" s="26">
        <f>E3596-J3596</f>
        <v>0</v>
      </c>
      <c r="L3596" s="27">
        <v>2170000000</v>
      </c>
      <c r="M3596" s="45">
        <v>1495.17</v>
      </c>
      <c r="N3596" s="27">
        <v>542500000</v>
      </c>
      <c r="O3596" s="27">
        <v>4797818</v>
      </c>
      <c r="P3596" s="37">
        <f>IF(I3596=0,0,H3596/I3596)</f>
        <v>0</v>
      </c>
    </row>
    <row r="3597">
      <c r="A3597" s="24" t="str">
        <v>2026-02</v>
      </c>
      <c r="B3597" s="24" t="str">
        <v>비교 반영</v>
      </c>
      <c r="C3597" s="24" t="str">
        <v>오산시</v>
      </c>
      <c r="D3597" s="24" t="str">
        <v>다가구 전월세</v>
      </c>
      <c r="E3597" s="26">
        <v>245</v>
      </c>
      <c r="F3597" s="26">
        <v>0</v>
      </c>
      <c r="G3597" s="26">
        <v>42</v>
      </c>
      <c r="H3597" s="26">
        <v>203</v>
      </c>
      <c r="I3597" s="26">
        <f>G3597+H3597</f>
        <v>245</v>
      </c>
      <c r="J3597" s="26">
        <f>SUM(F3597:H3597)</f>
        <v>245</v>
      </c>
      <c r="K3597" s="26">
        <f>E3597-J3597</f>
        <v>0</v>
      </c>
      <c r="L3597" s="27">
        <v>7441180000</v>
      </c>
      <c r="M3597" s="45">
        <v>10129.318</v>
      </c>
      <c r="N3597" s="27">
        <v>30372163</v>
      </c>
      <c r="O3597" s="27">
        <v>2428489</v>
      </c>
      <c r="P3597" s="37">
        <f>IF(I3597=0,0,H3597/I3597)</f>
        <v>0.8285714285714286</v>
      </c>
    </row>
    <row r="3598">
      <c r="A3598" s="24" t="str">
        <v>2026-02</v>
      </c>
      <c r="B3598" s="24" t="str">
        <v>비교 반영</v>
      </c>
      <c r="C3598" s="24" t="str">
        <v>오산시</v>
      </c>
      <c r="D3598" s="24" t="str">
        <v>다세대 매매</v>
      </c>
      <c r="E3598" s="26">
        <v>27</v>
      </c>
      <c r="F3598" s="26">
        <v>27</v>
      </c>
      <c r="G3598" s="26">
        <v>0</v>
      </c>
      <c r="H3598" s="26">
        <v>0</v>
      </c>
      <c r="I3598" s="26">
        <f>G3598+H3598</f>
        <v>0</v>
      </c>
      <c r="J3598" s="26">
        <f>SUM(F3598:H3598)</f>
        <v>27</v>
      </c>
      <c r="K3598" s="26">
        <f>E3598-J3598</f>
        <v>0</v>
      </c>
      <c r="L3598" s="27">
        <v>2382000000</v>
      </c>
      <c r="M3598" s="45">
        <v>1117.525</v>
      </c>
      <c r="N3598" s="27">
        <v>88222222</v>
      </c>
      <c r="O3598" s="27">
        <v>7046267</v>
      </c>
      <c r="P3598" s="37">
        <f>IF(I3598=0,0,H3598/I3598)</f>
        <v>0</v>
      </c>
    </row>
    <row r="3599">
      <c r="A3599" s="24" t="str">
        <v>2026-02</v>
      </c>
      <c r="B3599" s="24" t="str">
        <v>비교 반영</v>
      </c>
      <c r="C3599" s="24" t="str">
        <v>오산시</v>
      </c>
      <c r="D3599" s="24" t="str">
        <v>다세대 전월세</v>
      </c>
      <c r="E3599" s="26">
        <v>128</v>
      </c>
      <c r="F3599" s="26">
        <v>0</v>
      </c>
      <c r="G3599" s="26">
        <v>24</v>
      </c>
      <c r="H3599" s="26">
        <v>104</v>
      </c>
      <c r="I3599" s="26">
        <f>G3599+H3599</f>
        <v>128</v>
      </c>
      <c r="J3599" s="26">
        <f>SUM(F3599:H3599)</f>
        <v>128</v>
      </c>
      <c r="K3599" s="26">
        <f>E3599-J3599</f>
        <v>0</v>
      </c>
      <c r="L3599" s="27">
        <v>4637100000</v>
      </c>
      <c r="M3599" s="45">
        <v>4418.841</v>
      </c>
      <c r="N3599" s="27">
        <v>36227344</v>
      </c>
      <c r="O3599" s="27">
        <v>3469067</v>
      </c>
      <c r="P3599" s="37">
        <f>IF(I3599=0,0,H3599/I3599)</f>
        <v>0.8125</v>
      </c>
    </row>
    <row r="3600">
      <c r="A3600" s="24" t="str">
        <v>2026-02</v>
      </c>
      <c r="B3600" s="24" t="str">
        <v>비교 반영</v>
      </c>
      <c r="C3600" s="24" t="str">
        <v>오산시</v>
      </c>
      <c r="D3600" s="24" t="str">
        <v>분양권</v>
      </c>
      <c r="E3600" s="26">
        <v>2</v>
      </c>
      <c r="F3600" s="26">
        <v>2</v>
      </c>
      <c r="G3600" s="26">
        <v>0</v>
      </c>
      <c r="H3600" s="26">
        <v>0</v>
      </c>
      <c r="I3600" s="26">
        <f>G3600+H3600</f>
        <v>0</v>
      </c>
      <c r="J3600" s="26">
        <f>SUM(F3600:H3600)</f>
        <v>2</v>
      </c>
      <c r="K3600" s="26">
        <f>E3600-J3600</f>
        <v>0</v>
      </c>
      <c r="L3600" s="27">
        <v>1245540000</v>
      </c>
      <c r="M3600" s="45">
        <v>160.831</v>
      </c>
      <c r="N3600" s="27">
        <v>622770000</v>
      </c>
      <c r="O3600" s="27">
        <v>25601330</v>
      </c>
      <c r="P3600" s="37">
        <f>IF(I3600=0,0,H3600/I3600)</f>
        <v>0</v>
      </c>
    </row>
    <row r="3601">
      <c r="A3601" s="24" t="str">
        <v>2026-02</v>
      </c>
      <c r="B3601" s="24" t="str">
        <v>비교 반영</v>
      </c>
      <c r="C3601" s="24" t="str">
        <v>오산시</v>
      </c>
      <c r="D3601" s="24" t="str">
        <v>상가</v>
      </c>
      <c r="E3601" s="26">
        <v>6</v>
      </c>
      <c r="F3601" s="26">
        <v>6</v>
      </c>
      <c r="G3601" s="26">
        <v>0</v>
      </c>
      <c r="H3601" s="26">
        <v>0</v>
      </c>
      <c r="I3601" s="26">
        <f>G3601+H3601</f>
        <v>0</v>
      </c>
      <c r="J3601" s="26">
        <f>SUM(F3601:H3601)</f>
        <v>6</v>
      </c>
      <c r="K3601" s="26">
        <f>E3601-J3601</f>
        <v>0</v>
      </c>
      <c r="L3601" s="27">
        <v>995000000</v>
      </c>
      <c r="M3601" s="45">
        <v>971.45</v>
      </c>
      <c r="N3601" s="27">
        <v>165833333</v>
      </c>
      <c r="O3601" s="27">
        <v>3385924</v>
      </c>
      <c r="P3601" s="37">
        <f>IF(I3601=0,0,H3601/I3601)</f>
        <v>0</v>
      </c>
    </row>
    <row r="3602">
      <c r="A3602" s="24" t="str">
        <v>2026-02</v>
      </c>
      <c r="B3602" s="24" t="str">
        <v>비교 반영</v>
      </c>
      <c r="C3602" s="24" t="str">
        <v>오산시</v>
      </c>
      <c r="D3602" s="24" t="str">
        <v>아파트 매매</v>
      </c>
      <c r="E3602" s="26">
        <v>224</v>
      </c>
      <c r="F3602" s="26">
        <v>224</v>
      </c>
      <c r="G3602" s="26">
        <v>0</v>
      </c>
      <c r="H3602" s="26">
        <v>0</v>
      </c>
      <c r="I3602" s="26">
        <f>G3602+H3602</f>
        <v>0</v>
      </c>
      <c r="J3602" s="26">
        <f>SUM(F3602:H3602)</f>
        <v>224</v>
      </c>
      <c r="K3602" s="26">
        <f>E3602-J3602</f>
        <v>0</v>
      </c>
      <c r="L3602" s="27">
        <v>77934350000</v>
      </c>
      <c r="M3602" s="45">
        <v>16740.781</v>
      </c>
      <c r="N3602" s="27">
        <v>347921205</v>
      </c>
      <c r="O3602" s="27">
        <v>15389616</v>
      </c>
      <c r="P3602" s="37">
        <f>IF(I3602=0,0,H3602/I3602)</f>
        <v>0</v>
      </c>
    </row>
    <row r="3603">
      <c r="A3603" s="24" t="str">
        <v>2026-02</v>
      </c>
      <c r="B3603" s="24" t="str">
        <v>비교 반영</v>
      </c>
      <c r="C3603" s="24" t="str">
        <v>오산시</v>
      </c>
      <c r="D3603" s="24" t="str">
        <v>아파트 전월세</v>
      </c>
      <c r="E3603" s="26">
        <v>419</v>
      </c>
      <c r="F3603" s="26">
        <v>0</v>
      </c>
      <c r="G3603" s="26">
        <v>201</v>
      </c>
      <c r="H3603" s="26">
        <v>218</v>
      </c>
      <c r="I3603" s="26">
        <f>G3603+H3603</f>
        <v>419</v>
      </c>
      <c r="J3603" s="26">
        <f>SUM(F3603:H3603)</f>
        <v>419</v>
      </c>
      <c r="K3603" s="26">
        <f>E3603-J3603</f>
        <v>0</v>
      </c>
      <c r="L3603" s="27">
        <v>54656840000</v>
      </c>
      <c r="M3603" s="45">
        <v>27782.215</v>
      </c>
      <c r="N3603" s="27">
        <v>130445919</v>
      </c>
      <c r="O3603" s="27">
        <v>6503577</v>
      </c>
      <c r="P3603" s="37">
        <f>IF(I3603=0,0,H3603/I3603)</f>
        <v>0.5202863961813843</v>
      </c>
    </row>
    <row r="3604">
      <c r="A3604" s="24" t="str">
        <v>2026-02</v>
      </c>
      <c r="B3604" s="24" t="str">
        <v>비교 반영</v>
      </c>
      <c r="C3604" s="24" t="str">
        <v>오산시</v>
      </c>
      <c r="D3604" s="24" t="str">
        <v>오피스텔 매매</v>
      </c>
      <c r="E3604" s="26">
        <v>2</v>
      </c>
      <c r="F3604" s="26">
        <v>2</v>
      </c>
      <c r="G3604" s="26">
        <v>0</v>
      </c>
      <c r="H3604" s="26">
        <v>0</v>
      </c>
      <c r="I3604" s="26">
        <f>G3604+H3604</f>
        <v>0</v>
      </c>
      <c r="J3604" s="26">
        <f>SUM(F3604:H3604)</f>
        <v>2</v>
      </c>
      <c r="K3604" s="26">
        <f>E3604-J3604</f>
        <v>0</v>
      </c>
      <c r="L3604" s="27">
        <v>395000000</v>
      </c>
      <c r="M3604" s="45">
        <v>166.42</v>
      </c>
      <c r="N3604" s="27">
        <v>197500000</v>
      </c>
      <c r="O3604" s="27">
        <v>7846323</v>
      </c>
      <c r="P3604" s="37">
        <f>IF(I3604=0,0,H3604/I3604)</f>
        <v>0</v>
      </c>
    </row>
    <row r="3605">
      <c r="A3605" s="24" t="str">
        <v>2026-02</v>
      </c>
      <c r="B3605" s="24" t="str">
        <v>비교 반영</v>
      </c>
      <c r="C3605" s="24" t="str">
        <v>오산시</v>
      </c>
      <c r="D3605" s="24" t="str">
        <v>오피스텔 전월세</v>
      </c>
      <c r="E3605" s="26">
        <v>87</v>
      </c>
      <c r="F3605" s="26">
        <v>0</v>
      </c>
      <c r="G3605" s="26">
        <v>17</v>
      </c>
      <c r="H3605" s="26">
        <v>70</v>
      </c>
      <c r="I3605" s="26">
        <f>G3605+H3605</f>
        <v>87</v>
      </c>
      <c r="J3605" s="26">
        <f>SUM(F3605:H3605)</f>
        <v>87</v>
      </c>
      <c r="K3605" s="26">
        <f>E3605-J3605</f>
        <v>0</v>
      </c>
      <c r="L3605" s="27">
        <v>2816200000</v>
      </c>
      <c r="M3605" s="45">
        <v>2942.63</v>
      </c>
      <c r="N3605" s="27">
        <v>32370115</v>
      </c>
      <c r="O3605" s="27">
        <v>3163752</v>
      </c>
      <c r="P3605" s="37">
        <f>IF(I3605=0,0,H3605/I3605)</f>
        <v>0.8045977011494253</v>
      </c>
    </row>
    <row r="3606">
      <c r="A3606" s="24" t="str">
        <v>2026-02</v>
      </c>
      <c r="B3606" s="24" t="str">
        <v>비교 반영</v>
      </c>
      <c r="C3606" s="24" t="str">
        <v>오산시</v>
      </c>
      <c r="D3606" s="24" t="str">
        <v>토지</v>
      </c>
      <c r="E3606" s="26">
        <v>30</v>
      </c>
      <c r="F3606" s="26">
        <v>30</v>
      </c>
      <c r="G3606" s="26">
        <v>0</v>
      </c>
      <c r="H3606" s="26">
        <v>0</v>
      </c>
      <c r="I3606" s="26">
        <f>G3606+H3606</f>
        <v>0</v>
      </c>
      <c r="J3606" s="26">
        <f>SUM(F3606:H3606)</f>
        <v>30</v>
      </c>
      <c r="K3606" s="26">
        <f>E3606-J3606</f>
        <v>0</v>
      </c>
      <c r="L3606" s="27">
        <v>10130380000</v>
      </c>
      <c r="M3606" s="45">
        <v>24164.91</v>
      </c>
      <c r="N3606" s="27">
        <v>337679333</v>
      </c>
      <c r="O3606" s="27">
        <v>1385847</v>
      </c>
      <c r="P3606" s="37">
        <f>IF(I3606=0,0,H3606/I3606)</f>
        <v>0</v>
      </c>
    </row>
    <row r="3607">
      <c r="A3607" s="24" t="str">
        <v>2026-02</v>
      </c>
      <c r="B3607" s="24" t="str">
        <v>비교 반영</v>
      </c>
      <c r="C3607" s="24" t="str">
        <v>용인시 기흥구</v>
      </c>
      <c r="D3607" s="24" t="str">
        <v>공장창고</v>
      </c>
      <c r="E3607" s="26">
        <v>5</v>
      </c>
      <c r="F3607" s="26">
        <v>5</v>
      </c>
      <c r="G3607" s="26">
        <v>0</v>
      </c>
      <c r="H3607" s="26">
        <v>0</v>
      </c>
      <c r="I3607" s="26">
        <f>G3607+H3607</f>
        <v>0</v>
      </c>
      <c r="J3607" s="26">
        <f>SUM(F3607:H3607)</f>
        <v>5</v>
      </c>
      <c r="K3607" s="26">
        <f>E3607-J3607</f>
        <v>0</v>
      </c>
      <c r="L3607" s="27">
        <v>1533000000</v>
      </c>
      <c r="M3607" s="45">
        <v>439.94</v>
      </c>
      <c r="N3607" s="27">
        <v>306600000</v>
      </c>
      <c r="O3607" s="27">
        <v>11519226</v>
      </c>
      <c r="P3607" s="37">
        <f>IF(I3607=0,0,H3607/I3607)</f>
        <v>0</v>
      </c>
    </row>
    <row r="3608">
      <c r="A3608" s="24" t="str">
        <v>2026-02</v>
      </c>
      <c r="B3608" s="24" t="str">
        <v>비교 반영</v>
      </c>
      <c r="C3608" s="24" t="str">
        <v>용인시 기흥구</v>
      </c>
      <c r="D3608" s="24" t="str">
        <v>다가구 매매</v>
      </c>
      <c r="E3608" s="26">
        <v>6</v>
      </c>
      <c r="F3608" s="26">
        <v>6</v>
      </c>
      <c r="G3608" s="26">
        <v>0</v>
      </c>
      <c r="H3608" s="26">
        <v>0</v>
      </c>
      <c r="I3608" s="26">
        <f>G3608+H3608</f>
        <v>0</v>
      </c>
      <c r="J3608" s="26">
        <f>SUM(F3608:H3608)</f>
        <v>6</v>
      </c>
      <c r="K3608" s="26">
        <f>E3608-J3608</f>
        <v>0</v>
      </c>
      <c r="L3608" s="27">
        <v>5675000000</v>
      </c>
      <c r="M3608" s="45">
        <v>1462.39</v>
      </c>
      <c r="N3608" s="27">
        <v>945833333</v>
      </c>
      <c r="O3608" s="27">
        <v>12828541</v>
      </c>
      <c r="P3608" s="37">
        <f>IF(I3608=0,0,H3608/I3608)</f>
        <v>0</v>
      </c>
    </row>
    <row r="3609">
      <c r="A3609" s="24" t="str">
        <v>2026-02</v>
      </c>
      <c r="B3609" s="24" t="str">
        <v>비교 반영</v>
      </c>
      <c r="C3609" s="24" t="str">
        <v>용인시 기흥구</v>
      </c>
      <c r="D3609" s="24" t="str">
        <v>다가구 전월세</v>
      </c>
      <c r="E3609" s="26">
        <v>480</v>
      </c>
      <c r="F3609" s="26">
        <v>0</v>
      </c>
      <c r="G3609" s="26">
        <v>79</v>
      </c>
      <c r="H3609" s="26">
        <v>401</v>
      </c>
      <c r="I3609" s="26">
        <f>G3609+H3609</f>
        <v>480</v>
      </c>
      <c r="J3609" s="26">
        <f>SUM(F3609:H3609)</f>
        <v>480</v>
      </c>
      <c r="K3609" s="26">
        <f>E3609-J3609</f>
        <v>0</v>
      </c>
      <c r="L3609" s="27">
        <v>20213500000</v>
      </c>
      <c r="M3609" s="45">
        <v>19504.039</v>
      </c>
      <c r="N3609" s="27">
        <v>42111458</v>
      </c>
      <c r="O3609" s="27">
        <v>3426033</v>
      </c>
      <c r="P3609" s="37">
        <f>IF(I3609=0,0,H3609/I3609)</f>
        <v>0.8354166666666667</v>
      </c>
    </row>
    <row r="3610">
      <c r="A3610" s="24" t="str">
        <v>2026-02</v>
      </c>
      <c r="B3610" s="24" t="str">
        <v>비교 반영</v>
      </c>
      <c r="C3610" s="24" t="str">
        <v>용인시 기흥구</v>
      </c>
      <c r="D3610" s="24" t="str">
        <v>다세대 매매</v>
      </c>
      <c r="E3610" s="26">
        <v>34</v>
      </c>
      <c r="F3610" s="26">
        <v>34</v>
      </c>
      <c r="G3610" s="26">
        <v>0</v>
      </c>
      <c r="H3610" s="26">
        <v>0</v>
      </c>
      <c r="I3610" s="26">
        <f>G3610+H3610</f>
        <v>0</v>
      </c>
      <c r="J3610" s="26">
        <f>SUM(F3610:H3610)</f>
        <v>34</v>
      </c>
      <c r="K3610" s="26">
        <f>E3610-J3610</f>
        <v>0</v>
      </c>
      <c r="L3610" s="27">
        <v>12145800000</v>
      </c>
      <c r="M3610" s="45">
        <v>2393.319</v>
      </c>
      <c r="N3610" s="27">
        <v>357229412</v>
      </c>
      <c r="O3610" s="27">
        <v>16776453</v>
      </c>
      <c r="P3610" s="37">
        <f>IF(I3610=0,0,H3610/I3610)</f>
        <v>0</v>
      </c>
    </row>
    <row r="3611">
      <c r="A3611" s="24" t="str">
        <v>2026-02</v>
      </c>
      <c r="B3611" s="24" t="str">
        <v>비교 반영</v>
      </c>
      <c r="C3611" s="24" t="str">
        <v>용인시 기흥구</v>
      </c>
      <c r="D3611" s="24" t="str">
        <v>다세대 전월세</v>
      </c>
      <c r="E3611" s="26">
        <v>127</v>
      </c>
      <c r="F3611" s="26">
        <v>0</v>
      </c>
      <c r="G3611" s="26">
        <v>44</v>
      </c>
      <c r="H3611" s="26">
        <v>83</v>
      </c>
      <c r="I3611" s="26">
        <f>G3611+H3611</f>
        <v>127</v>
      </c>
      <c r="J3611" s="26">
        <f>SUM(F3611:H3611)</f>
        <v>127</v>
      </c>
      <c r="K3611" s="26">
        <f>E3611-J3611</f>
        <v>0</v>
      </c>
      <c r="L3611" s="27">
        <v>12451230000</v>
      </c>
      <c r="M3611" s="45">
        <v>6115.651</v>
      </c>
      <c r="N3611" s="27">
        <v>98041181</v>
      </c>
      <c r="O3611" s="27">
        <v>6730451</v>
      </c>
      <c r="P3611" s="37">
        <f>IF(I3611=0,0,H3611/I3611)</f>
        <v>0.6535433070866141</v>
      </c>
    </row>
    <row r="3612">
      <c r="A3612" s="24" t="str">
        <v>2026-02</v>
      </c>
      <c r="B3612" s="24" t="str">
        <v>비교 반영</v>
      </c>
      <c r="C3612" s="24" t="str">
        <v>용인시 기흥구</v>
      </c>
      <c r="D3612" s="24" t="str">
        <v>분양권</v>
      </c>
      <c r="E3612" s="26">
        <v>2</v>
      </c>
      <c r="F3612" s="26">
        <v>2</v>
      </c>
      <c r="G3612" s="26">
        <v>0</v>
      </c>
      <c r="H3612" s="26">
        <v>0</v>
      </c>
      <c r="I3612" s="26">
        <f>G3612+H3612</f>
        <v>0</v>
      </c>
      <c r="J3612" s="26">
        <f>SUM(F3612:H3612)</f>
        <v>2</v>
      </c>
      <c r="K3612" s="26">
        <f>E3612-J3612</f>
        <v>0</v>
      </c>
      <c r="L3612" s="27">
        <v>1834230000</v>
      </c>
      <c r="M3612" s="45">
        <v>169.303</v>
      </c>
      <c r="N3612" s="27">
        <v>917115000</v>
      </c>
      <c r="O3612" s="27">
        <v>35814900</v>
      </c>
      <c r="P3612" s="37">
        <f>IF(I3612=0,0,H3612/I3612)</f>
        <v>0</v>
      </c>
    </row>
    <row r="3613">
      <c r="A3613" s="24" t="str">
        <v>2026-02</v>
      </c>
      <c r="B3613" s="24" t="str">
        <v>비교 반영</v>
      </c>
      <c r="C3613" s="24" t="str">
        <v>용인시 기흥구</v>
      </c>
      <c r="D3613" s="24" t="str">
        <v>상가</v>
      </c>
      <c r="E3613" s="26">
        <v>26</v>
      </c>
      <c r="F3613" s="26">
        <v>26</v>
      </c>
      <c r="G3613" s="26">
        <v>0</v>
      </c>
      <c r="H3613" s="26">
        <v>0</v>
      </c>
      <c r="I3613" s="26">
        <f>G3613+H3613</f>
        <v>0</v>
      </c>
      <c r="J3613" s="26">
        <f>SUM(F3613:H3613)</f>
        <v>26</v>
      </c>
      <c r="K3613" s="26">
        <f>E3613-J3613</f>
        <v>0</v>
      </c>
      <c r="L3613" s="27">
        <v>15019000000</v>
      </c>
      <c r="M3613" s="45">
        <v>2382.89</v>
      </c>
      <c r="N3613" s="27">
        <v>577653846</v>
      </c>
      <c r="O3613" s="27">
        <v>20835869</v>
      </c>
      <c r="P3613" s="37">
        <f>IF(I3613=0,0,H3613/I3613)</f>
        <v>0</v>
      </c>
    </row>
    <row r="3614">
      <c r="A3614" s="24" t="str">
        <v>2026-02</v>
      </c>
      <c r="B3614" s="24" t="str">
        <v>비교 반영</v>
      </c>
      <c r="C3614" s="24" t="str">
        <v>용인시 기흥구</v>
      </c>
      <c r="D3614" s="24" t="str">
        <v>아파트 매매</v>
      </c>
      <c r="E3614" s="26">
        <v>676</v>
      </c>
      <c r="F3614" s="26">
        <v>676</v>
      </c>
      <c r="G3614" s="26">
        <v>0</v>
      </c>
      <c r="H3614" s="26">
        <v>0</v>
      </c>
      <c r="I3614" s="26">
        <f>G3614+H3614</f>
        <v>0</v>
      </c>
      <c r="J3614" s="26">
        <f>SUM(F3614:H3614)</f>
        <v>676</v>
      </c>
      <c r="K3614" s="26">
        <f>E3614-J3614</f>
        <v>0</v>
      </c>
      <c r="L3614" s="27">
        <v>413062000000</v>
      </c>
      <c r="M3614" s="45">
        <v>59429.543</v>
      </c>
      <c r="N3614" s="27">
        <v>611038462</v>
      </c>
      <c r="O3614" s="27">
        <v>22976690</v>
      </c>
      <c r="P3614" s="37">
        <f>IF(I3614=0,0,H3614/I3614)</f>
        <v>0</v>
      </c>
    </row>
    <row r="3615">
      <c r="A3615" s="24" t="str">
        <v>2026-02</v>
      </c>
      <c r="B3615" s="24" t="str">
        <v>비교 반영</v>
      </c>
      <c r="C3615" s="24" t="str">
        <v>용인시 기흥구</v>
      </c>
      <c r="D3615" s="24" t="str">
        <v>아파트 전월세</v>
      </c>
      <c r="E3615" s="26">
        <v>813</v>
      </c>
      <c r="F3615" s="26">
        <v>0</v>
      </c>
      <c r="G3615" s="26">
        <v>513</v>
      </c>
      <c r="H3615" s="26">
        <v>300</v>
      </c>
      <c r="I3615" s="26">
        <f>G3615+H3615</f>
        <v>813</v>
      </c>
      <c r="J3615" s="26">
        <f>SUM(F3615:H3615)</f>
        <v>813</v>
      </c>
      <c r="K3615" s="26">
        <f>E3615-J3615</f>
        <v>0</v>
      </c>
      <c r="L3615" s="27">
        <v>241648270000</v>
      </c>
      <c r="M3615" s="45">
        <v>69313.483</v>
      </c>
      <c r="N3615" s="27">
        <v>297230344</v>
      </c>
      <c r="O3615" s="27">
        <v>11524990</v>
      </c>
      <c r="P3615" s="37">
        <f>IF(I3615=0,0,H3615/I3615)</f>
        <v>0.36900369003690037</v>
      </c>
    </row>
    <row r="3616">
      <c r="A3616" s="24" t="str">
        <v>2026-02</v>
      </c>
      <c r="B3616" s="24" t="str">
        <v>비교 반영</v>
      </c>
      <c r="C3616" s="24" t="str">
        <v>용인시 기흥구</v>
      </c>
      <c r="D3616" s="24" t="str">
        <v>오피스텔 매매</v>
      </c>
      <c r="E3616" s="26">
        <v>24</v>
      </c>
      <c r="F3616" s="26">
        <v>24</v>
      </c>
      <c r="G3616" s="26">
        <v>0</v>
      </c>
      <c r="H3616" s="26">
        <v>0</v>
      </c>
      <c r="I3616" s="26">
        <f>G3616+H3616</f>
        <v>0</v>
      </c>
      <c r="J3616" s="26">
        <f>SUM(F3616:H3616)</f>
        <v>24</v>
      </c>
      <c r="K3616" s="26">
        <f>E3616-J3616</f>
        <v>0</v>
      </c>
      <c r="L3616" s="27">
        <v>6028000000</v>
      </c>
      <c r="M3616" s="45">
        <v>1212.486</v>
      </c>
      <c r="N3616" s="27">
        <v>251166667</v>
      </c>
      <c r="O3616" s="27">
        <v>16435053</v>
      </c>
      <c r="P3616" s="37">
        <f>IF(I3616=0,0,H3616/I3616)</f>
        <v>0</v>
      </c>
    </row>
    <row r="3617">
      <c r="A3617" s="24" t="str">
        <v>2026-02</v>
      </c>
      <c r="B3617" s="24" t="str">
        <v>비교 반영</v>
      </c>
      <c r="C3617" s="24" t="str">
        <v>용인시 기흥구</v>
      </c>
      <c r="D3617" s="24" t="str">
        <v>오피스텔 전월세</v>
      </c>
      <c r="E3617" s="26">
        <v>165</v>
      </c>
      <c r="F3617" s="26">
        <v>0</v>
      </c>
      <c r="G3617" s="26">
        <v>49</v>
      </c>
      <c r="H3617" s="26">
        <v>116</v>
      </c>
      <c r="I3617" s="26">
        <f>G3617+H3617</f>
        <v>165</v>
      </c>
      <c r="J3617" s="26">
        <f>SUM(F3617:H3617)</f>
        <v>165</v>
      </c>
      <c r="K3617" s="26">
        <f>E3617-J3617</f>
        <v>0</v>
      </c>
      <c r="L3617" s="27">
        <v>12625200000</v>
      </c>
      <c r="M3617" s="45">
        <v>5372.86</v>
      </c>
      <c r="N3617" s="27">
        <v>76516364</v>
      </c>
      <c r="O3617" s="27">
        <v>7767967</v>
      </c>
      <c r="P3617" s="37">
        <f>IF(I3617=0,0,H3617/I3617)</f>
        <v>0.703030303030303</v>
      </c>
    </row>
    <row r="3618">
      <c r="A3618" s="24" t="str">
        <v>2026-02</v>
      </c>
      <c r="B3618" s="24" t="str">
        <v>비교 반영</v>
      </c>
      <c r="C3618" s="24" t="str">
        <v>용인시 기흥구</v>
      </c>
      <c r="D3618" s="24" t="str">
        <v>토지</v>
      </c>
      <c r="E3618" s="26">
        <v>61</v>
      </c>
      <c r="F3618" s="26">
        <v>61</v>
      </c>
      <c r="G3618" s="26">
        <v>0</v>
      </c>
      <c r="H3618" s="26">
        <v>0</v>
      </c>
      <c r="I3618" s="26">
        <f>G3618+H3618</f>
        <v>0</v>
      </c>
      <c r="J3618" s="26">
        <f>SUM(F3618:H3618)</f>
        <v>61</v>
      </c>
      <c r="K3618" s="26">
        <f>E3618-J3618</f>
        <v>0</v>
      </c>
      <c r="L3618" s="27">
        <v>67771910000</v>
      </c>
      <c r="M3618" s="45">
        <v>29801.78</v>
      </c>
      <c r="N3618" s="27">
        <v>1111014918</v>
      </c>
      <c r="O3618" s="27">
        <v>7517650</v>
      </c>
      <c r="P3618" s="37">
        <f>IF(I3618=0,0,H3618/I3618)</f>
        <v>0</v>
      </c>
    </row>
    <row r="3619">
      <c r="A3619" s="24" t="str">
        <v>2026-02</v>
      </c>
      <c r="B3619" s="24" t="str">
        <v>비교 반영</v>
      </c>
      <c r="C3619" s="24" t="str">
        <v>용인시 수지구</v>
      </c>
      <c r="D3619" s="24" t="str">
        <v>공장창고</v>
      </c>
      <c r="E3619" s="26">
        <v>3</v>
      </c>
      <c r="F3619" s="26">
        <v>3</v>
      </c>
      <c r="G3619" s="26">
        <v>0</v>
      </c>
      <c r="H3619" s="26">
        <v>0</v>
      </c>
      <c r="I3619" s="26">
        <f>G3619+H3619</f>
        <v>0</v>
      </c>
      <c r="J3619" s="26">
        <f>SUM(F3619:H3619)</f>
        <v>3</v>
      </c>
      <c r="K3619" s="26">
        <f>E3619-J3619</f>
        <v>0</v>
      </c>
      <c r="L3619" s="27">
        <v>1474000000</v>
      </c>
      <c r="M3619" s="45">
        <v>215.37</v>
      </c>
      <c r="N3619" s="27">
        <v>491333333</v>
      </c>
      <c r="O3619" s="27">
        <v>22624911</v>
      </c>
      <c r="P3619" s="37">
        <f>IF(I3619=0,0,H3619/I3619)</f>
        <v>0</v>
      </c>
    </row>
    <row r="3620">
      <c r="A3620" s="24" t="str">
        <v>2026-02</v>
      </c>
      <c r="B3620" s="24" t="str">
        <v>비교 반영</v>
      </c>
      <c r="C3620" s="24" t="str">
        <v>용인시 수지구</v>
      </c>
      <c r="D3620" s="24" t="str">
        <v>다가구 매매</v>
      </c>
      <c r="E3620" s="26">
        <v>2</v>
      </c>
      <c r="F3620" s="26">
        <v>2</v>
      </c>
      <c r="G3620" s="26">
        <v>0</v>
      </c>
      <c r="H3620" s="26">
        <v>0</v>
      </c>
      <c r="I3620" s="26">
        <f>G3620+H3620</f>
        <v>0</v>
      </c>
      <c r="J3620" s="26">
        <f>SUM(F3620:H3620)</f>
        <v>2</v>
      </c>
      <c r="K3620" s="26">
        <f>E3620-J3620</f>
        <v>0</v>
      </c>
      <c r="L3620" s="27">
        <v>1630250000</v>
      </c>
      <c r="M3620" s="45">
        <v>304.36</v>
      </c>
      <c r="N3620" s="27">
        <v>815125000</v>
      </c>
      <c r="O3620" s="27">
        <v>17706847</v>
      </c>
      <c r="P3620" s="37">
        <f>IF(I3620=0,0,H3620/I3620)</f>
        <v>0</v>
      </c>
    </row>
    <row r="3621">
      <c r="A3621" s="24" t="str">
        <v>2026-02</v>
      </c>
      <c r="B3621" s="24" t="str">
        <v>비교 반영</v>
      </c>
      <c r="C3621" s="24" t="str">
        <v>용인시 수지구</v>
      </c>
      <c r="D3621" s="24" t="str">
        <v>다가구 전월세</v>
      </c>
      <c r="E3621" s="26">
        <v>301</v>
      </c>
      <c r="F3621" s="26">
        <v>0</v>
      </c>
      <c r="G3621" s="26">
        <v>36</v>
      </c>
      <c r="H3621" s="26">
        <v>265</v>
      </c>
      <c r="I3621" s="26">
        <f>G3621+H3621</f>
        <v>301</v>
      </c>
      <c r="J3621" s="26">
        <f>SUM(F3621:H3621)</f>
        <v>301</v>
      </c>
      <c r="K3621" s="26">
        <f>E3621-J3621</f>
        <v>0</v>
      </c>
      <c r="L3621" s="27">
        <v>12743870000</v>
      </c>
      <c r="M3621" s="45">
        <v>10477.291</v>
      </c>
      <c r="N3621" s="27">
        <v>42338439</v>
      </c>
      <c r="O3621" s="27">
        <v>4020934</v>
      </c>
      <c r="P3621" s="37">
        <f>IF(I3621=0,0,H3621/I3621)</f>
        <v>0.8803986710963455</v>
      </c>
    </row>
    <row r="3622">
      <c r="A3622" s="24" t="str">
        <v>2026-02</v>
      </c>
      <c r="B3622" s="24" t="str">
        <v>비교 반영</v>
      </c>
      <c r="C3622" s="24" t="str">
        <v>용인시 수지구</v>
      </c>
      <c r="D3622" s="24" t="str">
        <v>다세대 매매</v>
      </c>
      <c r="E3622" s="26">
        <v>20</v>
      </c>
      <c r="F3622" s="26">
        <v>20</v>
      </c>
      <c r="G3622" s="26">
        <v>0</v>
      </c>
      <c r="H3622" s="26">
        <v>0</v>
      </c>
      <c r="I3622" s="26">
        <f>G3622+H3622</f>
        <v>0</v>
      </c>
      <c r="J3622" s="26">
        <f>SUM(F3622:H3622)</f>
        <v>20</v>
      </c>
      <c r="K3622" s="26">
        <f>E3622-J3622</f>
        <v>0</v>
      </c>
      <c r="L3622" s="27">
        <v>7002500000</v>
      </c>
      <c r="M3622" s="45">
        <v>1210.036</v>
      </c>
      <c r="N3622" s="27">
        <v>350125000</v>
      </c>
      <c r="O3622" s="27">
        <v>19130637</v>
      </c>
      <c r="P3622" s="37">
        <f>IF(I3622=0,0,H3622/I3622)</f>
        <v>0</v>
      </c>
    </row>
    <row r="3623">
      <c r="A3623" s="24" t="str">
        <v>2026-02</v>
      </c>
      <c r="B3623" s="24" t="str">
        <v>비교 반영</v>
      </c>
      <c r="C3623" s="24" t="str">
        <v>용인시 수지구</v>
      </c>
      <c r="D3623" s="24" t="str">
        <v>다세대 전월세</v>
      </c>
      <c r="E3623" s="26">
        <v>91</v>
      </c>
      <c r="F3623" s="26">
        <v>0</v>
      </c>
      <c r="G3623" s="26">
        <v>40</v>
      </c>
      <c r="H3623" s="26">
        <v>51</v>
      </c>
      <c r="I3623" s="26">
        <f>G3623+H3623</f>
        <v>91</v>
      </c>
      <c r="J3623" s="26">
        <f>SUM(F3623:H3623)</f>
        <v>91</v>
      </c>
      <c r="K3623" s="26">
        <f>E3623-J3623</f>
        <v>0</v>
      </c>
      <c r="L3623" s="27">
        <v>17317050000</v>
      </c>
      <c r="M3623" s="45">
        <v>4488.667</v>
      </c>
      <c r="N3623" s="27">
        <v>190297253</v>
      </c>
      <c r="O3623" s="27">
        <v>12753551</v>
      </c>
      <c r="P3623" s="37">
        <f>IF(I3623=0,0,H3623/I3623)</f>
        <v>0.5604395604395604</v>
      </c>
    </row>
    <row r="3624">
      <c r="A3624" s="24" t="str">
        <v>2026-02</v>
      </c>
      <c r="B3624" s="24" t="str">
        <v>비교 반영</v>
      </c>
      <c r="C3624" s="24" t="str">
        <v>용인시 수지구</v>
      </c>
      <c r="D3624" s="24" t="str">
        <v>분양권</v>
      </c>
      <c r="E3624" s="26">
        <v>1</v>
      </c>
      <c r="F3624" s="26">
        <v>1</v>
      </c>
      <c r="G3624" s="26">
        <v>0</v>
      </c>
      <c r="H3624" s="26">
        <v>0</v>
      </c>
      <c r="I3624" s="26">
        <f>G3624+H3624</f>
        <v>0</v>
      </c>
      <c r="J3624" s="26">
        <f>SUM(F3624:H3624)</f>
        <v>1</v>
      </c>
      <c r="K3624" s="26">
        <f>E3624-J3624</f>
        <v>0</v>
      </c>
      <c r="L3624" s="27">
        <v>580000000</v>
      </c>
      <c r="M3624" s="45">
        <v>49.725</v>
      </c>
      <c r="N3624" s="27">
        <v>580000000</v>
      </c>
      <c r="O3624" s="27">
        <v>38559181</v>
      </c>
      <c r="P3624" s="37">
        <f>IF(I3624=0,0,H3624/I3624)</f>
        <v>0</v>
      </c>
    </row>
    <row r="3625">
      <c r="A3625" s="24" t="str">
        <v>2026-02</v>
      </c>
      <c r="B3625" s="24" t="str">
        <v>비교 반영</v>
      </c>
      <c r="C3625" s="24" t="str">
        <v>용인시 수지구</v>
      </c>
      <c r="D3625" s="24" t="str">
        <v>상가</v>
      </c>
      <c r="E3625" s="26">
        <v>8</v>
      </c>
      <c r="F3625" s="26">
        <v>8</v>
      </c>
      <c r="G3625" s="26">
        <v>0</v>
      </c>
      <c r="H3625" s="26">
        <v>0</v>
      </c>
      <c r="I3625" s="26">
        <f>G3625+H3625</f>
        <v>0</v>
      </c>
      <c r="J3625" s="26">
        <f>SUM(F3625:H3625)</f>
        <v>8</v>
      </c>
      <c r="K3625" s="26">
        <f>E3625-J3625</f>
        <v>0</v>
      </c>
      <c r="L3625" s="27">
        <v>8267500000</v>
      </c>
      <c r="M3625" s="45">
        <v>1304.74</v>
      </c>
      <c r="N3625" s="27">
        <v>1033437500</v>
      </c>
      <c r="O3625" s="27">
        <v>20947145</v>
      </c>
      <c r="P3625" s="37">
        <f>IF(I3625=0,0,H3625/I3625)</f>
        <v>0</v>
      </c>
    </row>
    <row r="3626">
      <c r="A3626" s="24" t="str">
        <v>2026-02</v>
      </c>
      <c r="B3626" s="24" t="str">
        <v>비교 반영</v>
      </c>
      <c r="C3626" s="24" t="str">
        <v>용인시 수지구</v>
      </c>
      <c r="D3626" s="24" t="str">
        <v>아파트 매매</v>
      </c>
      <c r="E3626" s="26">
        <v>620</v>
      </c>
      <c r="F3626" s="26">
        <v>620</v>
      </c>
      <c r="G3626" s="26">
        <v>0</v>
      </c>
      <c r="H3626" s="26">
        <v>0</v>
      </c>
      <c r="I3626" s="26">
        <f>G3626+H3626</f>
        <v>0</v>
      </c>
      <c r="J3626" s="26">
        <f>SUM(F3626:H3626)</f>
        <v>620</v>
      </c>
      <c r="K3626" s="26">
        <f>E3626-J3626</f>
        <v>0</v>
      </c>
      <c r="L3626" s="27">
        <v>555805000000</v>
      </c>
      <c r="M3626" s="45">
        <v>58667.938</v>
      </c>
      <c r="N3626" s="27">
        <v>896459677</v>
      </c>
      <c r="O3626" s="27">
        <v>31318160</v>
      </c>
      <c r="P3626" s="37">
        <f>IF(I3626=0,0,H3626/I3626)</f>
        <v>0</v>
      </c>
    </row>
    <row r="3627">
      <c r="A3627" s="24" t="str">
        <v>2026-02</v>
      </c>
      <c r="B3627" s="24" t="str">
        <v>비교 반영</v>
      </c>
      <c r="C3627" s="24" t="str">
        <v>용인시 수지구</v>
      </c>
      <c r="D3627" s="24" t="str">
        <v>아파트 전월세</v>
      </c>
      <c r="E3627" s="26">
        <v>763</v>
      </c>
      <c r="F3627" s="26">
        <v>0</v>
      </c>
      <c r="G3627" s="26">
        <v>477</v>
      </c>
      <c r="H3627" s="26">
        <v>286</v>
      </c>
      <c r="I3627" s="26">
        <f>G3627+H3627</f>
        <v>763</v>
      </c>
      <c r="J3627" s="26">
        <f>SUM(F3627:H3627)</f>
        <v>763</v>
      </c>
      <c r="K3627" s="26">
        <f>E3627-J3627</f>
        <v>0</v>
      </c>
      <c r="L3627" s="27">
        <v>311624380000</v>
      </c>
      <c r="M3627" s="45">
        <v>65757.639</v>
      </c>
      <c r="N3627" s="27">
        <v>408419895</v>
      </c>
      <c r="O3627" s="27">
        <v>15666061</v>
      </c>
      <c r="P3627" s="37">
        <f>IF(I3627=0,0,H3627/I3627)</f>
        <v>0.3748361730013106</v>
      </c>
    </row>
    <row r="3628">
      <c r="A3628" s="24" t="str">
        <v>2026-02</v>
      </c>
      <c r="B3628" s="24" t="str">
        <v>비교 반영</v>
      </c>
      <c r="C3628" s="24" t="str">
        <v>용인시 수지구</v>
      </c>
      <c r="D3628" s="24" t="str">
        <v>오피스텔 매매</v>
      </c>
      <c r="E3628" s="26">
        <v>32</v>
      </c>
      <c r="F3628" s="26">
        <v>32</v>
      </c>
      <c r="G3628" s="26">
        <v>0</v>
      </c>
      <c r="H3628" s="26">
        <v>0</v>
      </c>
      <c r="I3628" s="26">
        <f>G3628+H3628</f>
        <v>0</v>
      </c>
      <c r="J3628" s="26">
        <f>SUM(F3628:H3628)</f>
        <v>32</v>
      </c>
      <c r="K3628" s="26">
        <f>E3628-J3628</f>
        <v>0</v>
      </c>
      <c r="L3628" s="27">
        <v>12087500000</v>
      </c>
      <c r="M3628" s="45">
        <v>1447.785</v>
      </c>
      <c r="N3628" s="27">
        <v>377734375</v>
      </c>
      <c r="O3628" s="27">
        <v>27599869</v>
      </c>
      <c r="P3628" s="37">
        <f>IF(I3628=0,0,H3628/I3628)</f>
        <v>0</v>
      </c>
    </row>
    <row r="3629">
      <c r="A3629" s="24" t="str">
        <v>2026-02</v>
      </c>
      <c r="B3629" s="24" t="str">
        <v>비교 반영</v>
      </c>
      <c r="C3629" s="24" t="str">
        <v>용인시 수지구</v>
      </c>
      <c r="D3629" s="24" t="str">
        <v>오피스텔 전월세</v>
      </c>
      <c r="E3629" s="26">
        <v>195</v>
      </c>
      <c r="F3629" s="26">
        <v>0</v>
      </c>
      <c r="G3629" s="26">
        <v>27</v>
      </c>
      <c r="H3629" s="26">
        <v>168</v>
      </c>
      <c r="I3629" s="26">
        <f>G3629+H3629</f>
        <v>195</v>
      </c>
      <c r="J3629" s="26">
        <f>SUM(F3629:H3629)</f>
        <v>195</v>
      </c>
      <c r="K3629" s="26">
        <f>E3629-J3629</f>
        <v>0</v>
      </c>
      <c r="L3629" s="27">
        <v>19518850000</v>
      </c>
      <c r="M3629" s="45">
        <v>5987.27</v>
      </c>
      <c r="N3629" s="27">
        <v>100096667</v>
      </c>
      <c r="O3629" s="27">
        <v>10777052</v>
      </c>
      <c r="P3629" s="37">
        <f>IF(I3629=0,0,H3629/I3629)</f>
        <v>0.8615384615384616</v>
      </c>
    </row>
    <row r="3630">
      <c r="A3630" s="24" t="str">
        <v>2026-02</v>
      </c>
      <c r="B3630" s="24" t="str">
        <v>비교 반영</v>
      </c>
      <c r="C3630" s="24" t="str">
        <v>용인시 수지구</v>
      </c>
      <c r="D3630" s="24" t="str">
        <v>토지</v>
      </c>
      <c r="E3630" s="26">
        <v>34</v>
      </c>
      <c r="F3630" s="26">
        <v>34</v>
      </c>
      <c r="G3630" s="26">
        <v>0</v>
      </c>
      <c r="H3630" s="26">
        <v>0</v>
      </c>
      <c r="I3630" s="26">
        <f>G3630+H3630</f>
        <v>0</v>
      </c>
      <c r="J3630" s="26">
        <f>SUM(F3630:H3630)</f>
        <v>34</v>
      </c>
      <c r="K3630" s="26">
        <f>E3630-J3630</f>
        <v>0</v>
      </c>
      <c r="L3630" s="27">
        <v>24453380000</v>
      </c>
      <c r="M3630" s="45">
        <v>18554.94</v>
      </c>
      <c r="N3630" s="27">
        <v>719217059</v>
      </c>
      <c r="O3630" s="27">
        <v>4356663</v>
      </c>
      <c r="P3630" s="37">
        <f>IF(I3630=0,0,H3630/I3630)</f>
        <v>0</v>
      </c>
    </row>
    <row r="3631">
      <c r="A3631" s="24" t="str">
        <v>2026-02</v>
      </c>
      <c r="B3631" s="24" t="str">
        <v>비교 반영</v>
      </c>
      <c r="C3631" s="24" t="str">
        <v>용인시 처인구</v>
      </c>
      <c r="D3631" s="24" t="str">
        <v>공장창고</v>
      </c>
      <c r="E3631" s="26">
        <v>4</v>
      </c>
      <c r="F3631" s="26">
        <v>4</v>
      </c>
      <c r="G3631" s="26">
        <v>0</v>
      </c>
      <c r="H3631" s="26">
        <v>0</v>
      </c>
      <c r="I3631" s="26">
        <f>G3631+H3631</f>
        <v>0</v>
      </c>
      <c r="J3631" s="26">
        <f>SUM(F3631:H3631)</f>
        <v>4</v>
      </c>
      <c r="K3631" s="26">
        <f>E3631-J3631</f>
        <v>0</v>
      </c>
      <c r="L3631" s="27">
        <v>37432960000</v>
      </c>
      <c r="M3631" s="45">
        <v>12906.03</v>
      </c>
      <c r="N3631" s="27">
        <v>9358240000</v>
      </c>
      <c r="O3631" s="27">
        <v>9588178</v>
      </c>
      <c r="P3631" s="37">
        <f>IF(I3631=0,0,H3631/I3631)</f>
        <v>0</v>
      </c>
    </row>
    <row r="3632">
      <c r="A3632" s="24" t="str">
        <v>2026-02</v>
      </c>
      <c r="B3632" s="24" t="str">
        <v>비교 반영</v>
      </c>
      <c r="C3632" s="24" t="str">
        <v>용인시 처인구</v>
      </c>
      <c r="D3632" s="24" t="str">
        <v>다가구 매매</v>
      </c>
      <c r="E3632" s="26">
        <v>23</v>
      </c>
      <c r="F3632" s="26">
        <v>23</v>
      </c>
      <c r="G3632" s="26">
        <v>0</v>
      </c>
      <c r="H3632" s="26">
        <v>0</v>
      </c>
      <c r="I3632" s="26">
        <f>G3632+H3632</f>
        <v>0</v>
      </c>
      <c r="J3632" s="26">
        <f>SUM(F3632:H3632)</f>
        <v>23</v>
      </c>
      <c r="K3632" s="26">
        <f>E3632-J3632</f>
        <v>0</v>
      </c>
      <c r="L3632" s="27">
        <v>16651520000</v>
      </c>
      <c r="M3632" s="45">
        <v>4697.045</v>
      </c>
      <c r="N3632" s="27">
        <v>723979130</v>
      </c>
      <c r="O3632" s="27">
        <v>11719357</v>
      </c>
      <c r="P3632" s="37">
        <f>IF(I3632=0,0,H3632/I3632)</f>
        <v>0</v>
      </c>
    </row>
    <row r="3633">
      <c r="A3633" s="24" t="str">
        <v>2026-02</v>
      </c>
      <c r="B3633" s="24" t="str">
        <v>비교 반영</v>
      </c>
      <c r="C3633" s="24" t="str">
        <v>용인시 처인구</v>
      </c>
      <c r="D3633" s="24" t="str">
        <v>다가구 전월세</v>
      </c>
      <c r="E3633" s="26">
        <v>556</v>
      </c>
      <c r="F3633" s="26">
        <v>0</v>
      </c>
      <c r="G3633" s="26">
        <v>37</v>
      </c>
      <c r="H3633" s="26">
        <v>519</v>
      </c>
      <c r="I3633" s="26">
        <f>G3633+H3633</f>
        <v>556</v>
      </c>
      <c r="J3633" s="26">
        <f>SUM(F3633:H3633)</f>
        <v>556</v>
      </c>
      <c r="K3633" s="26">
        <f>E3633-J3633</f>
        <v>0</v>
      </c>
      <c r="L3633" s="27">
        <v>7691400000</v>
      </c>
      <c r="M3633" s="45">
        <v>18516.333</v>
      </c>
      <c r="N3633" s="27">
        <v>13833453</v>
      </c>
      <c r="O3633" s="27">
        <v>1373172</v>
      </c>
      <c r="P3633" s="37">
        <f>IF(I3633=0,0,H3633/I3633)</f>
        <v>0.9334532374100719</v>
      </c>
    </row>
    <row r="3634">
      <c r="A3634" s="24" t="str">
        <v>2026-02</v>
      </c>
      <c r="B3634" s="24" t="str">
        <v>비교 반영</v>
      </c>
      <c r="C3634" s="24" t="str">
        <v>용인시 처인구</v>
      </c>
      <c r="D3634" s="24" t="str">
        <v>다세대 매매</v>
      </c>
      <c r="E3634" s="26">
        <v>113</v>
      </c>
      <c r="F3634" s="26">
        <v>113</v>
      </c>
      <c r="G3634" s="26">
        <v>0</v>
      </c>
      <c r="H3634" s="26">
        <v>0</v>
      </c>
      <c r="I3634" s="26">
        <f>G3634+H3634</f>
        <v>0</v>
      </c>
      <c r="J3634" s="26">
        <f>SUM(F3634:H3634)</f>
        <v>113</v>
      </c>
      <c r="K3634" s="26">
        <f>E3634-J3634</f>
        <v>0</v>
      </c>
      <c r="L3634" s="27">
        <v>14903020000</v>
      </c>
      <c r="M3634" s="45">
        <v>5763.541</v>
      </c>
      <c r="N3634" s="27">
        <v>131885133</v>
      </c>
      <c r="O3634" s="27">
        <v>8547901</v>
      </c>
      <c r="P3634" s="37">
        <f>IF(I3634=0,0,H3634/I3634)</f>
        <v>0</v>
      </c>
    </row>
    <row r="3635">
      <c r="A3635" s="24" t="str">
        <v>2026-02</v>
      </c>
      <c r="B3635" s="24" t="str">
        <v>비교 반영</v>
      </c>
      <c r="C3635" s="24" t="str">
        <v>용인시 처인구</v>
      </c>
      <c r="D3635" s="24" t="str">
        <v>다세대 전월세</v>
      </c>
      <c r="E3635" s="26">
        <v>311</v>
      </c>
      <c r="F3635" s="26">
        <v>0</v>
      </c>
      <c r="G3635" s="26">
        <v>48</v>
      </c>
      <c r="H3635" s="26">
        <v>263</v>
      </c>
      <c r="I3635" s="26">
        <f>G3635+H3635</f>
        <v>311</v>
      </c>
      <c r="J3635" s="26">
        <f>SUM(F3635:H3635)</f>
        <v>311</v>
      </c>
      <c r="K3635" s="26">
        <f>E3635-J3635</f>
        <v>0</v>
      </c>
      <c r="L3635" s="27">
        <v>11010300000</v>
      </c>
      <c r="M3635" s="45">
        <v>12187.297</v>
      </c>
      <c r="N3635" s="27">
        <v>35402894</v>
      </c>
      <c r="O3635" s="27">
        <v>2986526</v>
      </c>
      <c r="P3635" s="37">
        <f>IF(I3635=0,0,H3635/I3635)</f>
        <v>0.8456591639871383</v>
      </c>
    </row>
    <row r="3636">
      <c r="A3636" s="24" t="str">
        <v>2026-02</v>
      </c>
      <c r="B3636" s="24" t="str">
        <v>비교 반영</v>
      </c>
      <c r="C3636" s="24" t="str">
        <v>용인시 처인구</v>
      </c>
      <c r="D3636" s="24" t="str">
        <v>분양권</v>
      </c>
      <c r="E3636" s="26">
        <v>35</v>
      </c>
      <c r="F3636" s="26">
        <v>35</v>
      </c>
      <c r="G3636" s="26">
        <v>0</v>
      </c>
      <c r="H3636" s="26">
        <v>0</v>
      </c>
      <c r="I3636" s="26">
        <f>G3636+H3636</f>
        <v>0</v>
      </c>
      <c r="J3636" s="26">
        <f>SUM(F3636:H3636)</f>
        <v>35</v>
      </c>
      <c r="K3636" s="26">
        <f>E3636-J3636</f>
        <v>0</v>
      </c>
      <c r="L3636" s="27">
        <v>20152550000</v>
      </c>
      <c r="M3636" s="45">
        <v>2946.132</v>
      </c>
      <c r="N3636" s="27">
        <v>575787143</v>
      </c>
      <c r="O3636" s="27">
        <v>22612699</v>
      </c>
      <c r="P3636" s="37">
        <f>IF(I3636=0,0,H3636/I3636)</f>
        <v>0</v>
      </c>
    </row>
    <row r="3637">
      <c r="A3637" s="24" t="str">
        <v>2026-02</v>
      </c>
      <c r="B3637" s="24" t="str">
        <v>비교 반영</v>
      </c>
      <c r="C3637" s="24" t="str">
        <v>용인시 처인구</v>
      </c>
      <c r="D3637" s="24" t="str">
        <v>상가</v>
      </c>
      <c r="E3637" s="26">
        <v>21</v>
      </c>
      <c r="F3637" s="26">
        <v>21</v>
      </c>
      <c r="G3637" s="26">
        <v>0</v>
      </c>
      <c r="H3637" s="26">
        <v>0</v>
      </c>
      <c r="I3637" s="26">
        <f>G3637+H3637</f>
        <v>0</v>
      </c>
      <c r="J3637" s="26">
        <f>SUM(F3637:H3637)</f>
        <v>21</v>
      </c>
      <c r="K3637" s="26">
        <f>E3637-J3637</f>
        <v>0</v>
      </c>
      <c r="L3637" s="27">
        <v>18241040000</v>
      </c>
      <c r="M3637" s="45">
        <v>4849.47</v>
      </c>
      <c r="N3637" s="27">
        <v>868620952</v>
      </c>
      <c r="O3637" s="27">
        <v>12434546</v>
      </c>
      <c r="P3637" s="37">
        <f>IF(I3637=0,0,H3637/I3637)</f>
        <v>0</v>
      </c>
    </row>
    <row r="3638">
      <c r="A3638" s="24" t="str">
        <v>2026-02</v>
      </c>
      <c r="B3638" s="24" t="str">
        <v>비교 반영</v>
      </c>
      <c r="C3638" s="24" t="str">
        <v>용인시 처인구</v>
      </c>
      <c r="D3638" s="24" t="str">
        <v>아파트 매매</v>
      </c>
      <c r="E3638" s="26">
        <v>212</v>
      </c>
      <c r="F3638" s="26">
        <v>212</v>
      </c>
      <c r="G3638" s="26">
        <v>0</v>
      </c>
      <c r="H3638" s="26">
        <v>0</v>
      </c>
      <c r="I3638" s="26">
        <f>G3638+H3638</f>
        <v>0</v>
      </c>
      <c r="J3638" s="26">
        <f>SUM(F3638:H3638)</f>
        <v>212</v>
      </c>
      <c r="K3638" s="26">
        <f>E3638-J3638</f>
        <v>0</v>
      </c>
      <c r="L3638" s="27">
        <v>76286000000</v>
      </c>
      <c r="M3638" s="45">
        <v>15231.253</v>
      </c>
      <c r="N3638" s="27">
        <v>359839623</v>
      </c>
      <c r="O3638" s="27">
        <v>16557082</v>
      </c>
      <c r="P3638" s="37">
        <f>IF(I3638=0,0,H3638/I3638)</f>
        <v>0</v>
      </c>
    </row>
    <row r="3639">
      <c r="A3639" s="24" t="str">
        <v>2026-02</v>
      </c>
      <c r="B3639" s="24" t="str">
        <v>비교 반영</v>
      </c>
      <c r="C3639" s="24" t="str">
        <v>용인시 처인구</v>
      </c>
      <c r="D3639" s="24" t="str">
        <v>아파트 전월세</v>
      </c>
      <c r="E3639" s="26">
        <v>345</v>
      </c>
      <c r="F3639" s="26">
        <v>0</v>
      </c>
      <c r="G3639" s="26">
        <v>178</v>
      </c>
      <c r="H3639" s="26">
        <v>167</v>
      </c>
      <c r="I3639" s="26">
        <f>G3639+H3639</f>
        <v>345</v>
      </c>
      <c r="J3639" s="26">
        <f>SUM(F3639:H3639)</f>
        <v>345</v>
      </c>
      <c r="K3639" s="26">
        <f>E3639-J3639</f>
        <v>0</v>
      </c>
      <c r="L3639" s="27">
        <v>53577330000</v>
      </c>
      <c r="M3639" s="45">
        <v>22277.124</v>
      </c>
      <c r="N3639" s="27">
        <v>155296609</v>
      </c>
      <c r="O3639" s="27">
        <v>7950539</v>
      </c>
      <c r="P3639" s="37">
        <f>IF(I3639=0,0,H3639/I3639)</f>
        <v>0.48405797101449277</v>
      </c>
    </row>
    <row r="3640">
      <c r="A3640" s="24" t="str">
        <v>2026-02</v>
      </c>
      <c r="B3640" s="24" t="str">
        <v>비교 반영</v>
      </c>
      <c r="C3640" s="24" t="str">
        <v>용인시 처인구</v>
      </c>
      <c r="D3640" s="24" t="str">
        <v>오피스텔 매매</v>
      </c>
      <c r="E3640" s="26">
        <v>9</v>
      </c>
      <c r="F3640" s="26">
        <v>9</v>
      </c>
      <c r="G3640" s="26">
        <v>0</v>
      </c>
      <c r="H3640" s="26">
        <v>0</v>
      </c>
      <c r="I3640" s="26">
        <f>G3640+H3640</f>
        <v>0</v>
      </c>
      <c r="J3640" s="26">
        <f>SUM(F3640:H3640)</f>
        <v>9</v>
      </c>
      <c r="K3640" s="26">
        <f>E3640-J3640</f>
        <v>0</v>
      </c>
      <c r="L3640" s="27">
        <v>1765000000</v>
      </c>
      <c r="M3640" s="45">
        <v>352.46</v>
      </c>
      <c r="N3640" s="27">
        <v>196111111</v>
      </c>
      <c r="O3640" s="27">
        <v>16554249</v>
      </c>
      <c r="P3640" s="37">
        <f>IF(I3640=0,0,H3640/I3640)</f>
        <v>0</v>
      </c>
    </row>
    <row r="3641">
      <c r="A3641" s="24" t="str">
        <v>2026-02</v>
      </c>
      <c r="B3641" s="24" t="str">
        <v>비교 반영</v>
      </c>
      <c r="C3641" s="24" t="str">
        <v>용인시 처인구</v>
      </c>
      <c r="D3641" s="24" t="str">
        <v>오피스텔 전월세</v>
      </c>
      <c r="E3641" s="26">
        <v>72</v>
      </c>
      <c r="F3641" s="26">
        <v>0</v>
      </c>
      <c r="G3641" s="26">
        <v>10</v>
      </c>
      <c r="H3641" s="26">
        <v>62</v>
      </c>
      <c r="I3641" s="26">
        <f>G3641+H3641</f>
        <v>72</v>
      </c>
      <c r="J3641" s="26">
        <f>SUM(F3641:H3641)</f>
        <v>72</v>
      </c>
      <c r="K3641" s="26">
        <f>E3641-J3641</f>
        <v>0</v>
      </c>
      <c r="L3641" s="27">
        <v>1909200000</v>
      </c>
      <c r="M3641" s="45">
        <v>1947.38</v>
      </c>
      <c r="N3641" s="27">
        <v>26516667</v>
      </c>
      <c r="O3641" s="27">
        <v>3240972</v>
      </c>
      <c r="P3641" s="37">
        <f>IF(I3641=0,0,H3641/I3641)</f>
        <v>0.8611111111111112</v>
      </c>
    </row>
    <row r="3642">
      <c r="A3642" s="24" t="str">
        <v>2026-02</v>
      </c>
      <c r="B3642" s="24" t="str">
        <v>비교 반영</v>
      </c>
      <c r="C3642" s="24" t="str">
        <v>용인시 처인구</v>
      </c>
      <c r="D3642" s="24" t="str">
        <v>토지</v>
      </c>
      <c r="E3642" s="26">
        <v>376</v>
      </c>
      <c r="F3642" s="26">
        <v>376</v>
      </c>
      <c r="G3642" s="26">
        <v>0</v>
      </c>
      <c r="H3642" s="26">
        <v>0</v>
      </c>
      <c r="I3642" s="26">
        <f>G3642+H3642</f>
        <v>0</v>
      </c>
      <c r="J3642" s="26">
        <f>SUM(F3642:H3642)</f>
        <v>376</v>
      </c>
      <c r="K3642" s="26">
        <f>E3642-J3642</f>
        <v>0</v>
      </c>
      <c r="L3642" s="27">
        <v>68593950000</v>
      </c>
      <c r="M3642" s="45">
        <v>198733.37</v>
      </c>
      <c r="N3642" s="27">
        <v>182430718</v>
      </c>
      <c r="O3642" s="27">
        <v>1141010</v>
      </c>
      <c r="P3642" s="37">
        <f>IF(I3642=0,0,H3642/I3642)</f>
        <v>0</v>
      </c>
    </row>
    <row r="3643">
      <c r="A3643" s="24" t="str">
        <v>2026-02</v>
      </c>
      <c r="B3643" s="24" t="str">
        <v>비교 반영</v>
      </c>
      <c r="C3643" s="24" t="str">
        <v>의왕시</v>
      </c>
      <c r="D3643" s="24" t="str">
        <v>공장창고</v>
      </c>
      <c r="E3643" s="26">
        <v>6</v>
      </c>
      <c r="F3643" s="26">
        <v>6</v>
      </c>
      <c r="G3643" s="26">
        <v>0</v>
      </c>
      <c r="H3643" s="26">
        <v>0</v>
      </c>
      <c r="I3643" s="26">
        <f>G3643+H3643</f>
        <v>0</v>
      </c>
      <c r="J3643" s="26">
        <f>SUM(F3643:H3643)</f>
        <v>6</v>
      </c>
      <c r="K3643" s="26">
        <f>E3643-J3643</f>
        <v>0</v>
      </c>
      <c r="L3643" s="27">
        <v>9407480000</v>
      </c>
      <c r="M3643" s="45">
        <v>2010.2</v>
      </c>
      <c r="N3643" s="27">
        <v>1567913333</v>
      </c>
      <c r="O3643" s="27">
        <v>15470653</v>
      </c>
      <c r="P3643" s="37">
        <f>IF(I3643=0,0,H3643/I3643)</f>
        <v>0</v>
      </c>
    </row>
    <row r="3644">
      <c r="A3644" s="24" t="str">
        <v>2026-02</v>
      </c>
      <c r="B3644" s="24" t="str">
        <v>비교 반영</v>
      </c>
      <c r="C3644" s="24" t="str">
        <v>의왕시</v>
      </c>
      <c r="D3644" s="24" t="str">
        <v>다가구 매매</v>
      </c>
      <c r="E3644" s="26">
        <v>1</v>
      </c>
      <c r="F3644" s="26">
        <v>1</v>
      </c>
      <c r="G3644" s="26">
        <v>0</v>
      </c>
      <c r="H3644" s="26">
        <v>0</v>
      </c>
      <c r="I3644" s="26">
        <f>G3644+H3644</f>
        <v>0</v>
      </c>
      <c r="J3644" s="26">
        <f>SUM(F3644:H3644)</f>
        <v>1</v>
      </c>
      <c r="K3644" s="26">
        <f>E3644-J3644</f>
        <v>0</v>
      </c>
      <c r="L3644" s="27">
        <v>860000000</v>
      </c>
      <c r="M3644" s="45">
        <v>231.33</v>
      </c>
      <c r="N3644" s="27">
        <v>860000000</v>
      </c>
      <c r="O3644" s="27">
        <v>12289695</v>
      </c>
      <c r="P3644" s="37">
        <f>IF(I3644=0,0,H3644/I3644)</f>
        <v>0</v>
      </c>
    </row>
    <row r="3645">
      <c r="A3645" s="24" t="str">
        <v>2026-02</v>
      </c>
      <c r="B3645" s="24" t="str">
        <v>비교 반영</v>
      </c>
      <c r="C3645" s="24" t="str">
        <v>의왕시</v>
      </c>
      <c r="D3645" s="24" t="str">
        <v>다가구 전월세</v>
      </c>
      <c r="E3645" s="26">
        <v>113</v>
      </c>
      <c r="F3645" s="26">
        <v>0</v>
      </c>
      <c r="G3645" s="26">
        <v>30</v>
      </c>
      <c r="H3645" s="26">
        <v>83</v>
      </c>
      <c r="I3645" s="26">
        <f>G3645+H3645</f>
        <v>113</v>
      </c>
      <c r="J3645" s="26">
        <f>SUM(F3645:H3645)</f>
        <v>113</v>
      </c>
      <c r="K3645" s="26">
        <f>E3645-J3645</f>
        <v>0</v>
      </c>
      <c r="L3645" s="27">
        <v>9562500000</v>
      </c>
      <c r="M3645" s="45">
        <v>5320.936</v>
      </c>
      <c r="N3645" s="27">
        <v>84623894</v>
      </c>
      <c r="O3645" s="27">
        <v>5940979</v>
      </c>
      <c r="P3645" s="37">
        <f>IF(I3645=0,0,H3645/I3645)</f>
        <v>0.7345132743362832</v>
      </c>
    </row>
    <row r="3646">
      <c r="A3646" s="24" t="str">
        <v>2026-02</v>
      </c>
      <c r="B3646" s="24" t="str">
        <v>비교 반영</v>
      </c>
      <c r="C3646" s="24" t="str">
        <v>의왕시</v>
      </c>
      <c r="D3646" s="24" t="str">
        <v>다세대 매매</v>
      </c>
      <c r="E3646" s="26">
        <v>9</v>
      </c>
      <c r="F3646" s="26">
        <v>9</v>
      </c>
      <c r="G3646" s="26">
        <v>0</v>
      </c>
      <c r="H3646" s="26">
        <v>0</v>
      </c>
      <c r="I3646" s="26">
        <f>G3646+H3646</f>
        <v>0</v>
      </c>
      <c r="J3646" s="26">
        <f>SUM(F3646:H3646)</f>
        <v>9</v>
      </c>
      <c r="K3646" s="26">
        <f>E3646-J3646</f>
        <v>0</v>
      </c>
      <c r="L3646" s="27">
        <v>1839850000</v>
      </c>
      <c r="M3646" s="45">
        <v>421.11</v>
      </c>
      <c r="N3646" s="27">
        <v>204427778</v>
      </c>
      <c r="O3646" s="27">
        <v>14443135</v>
      </c>
      <c r="P3646" s="37">
        <f>IF(I3646=0,0,H3646/I3646)</f>
        <v>0</v>
      </c>
    </row>
    <row r="3647">
      <c r="A3647" s="24" t="str">
        <v>2026-02</v>
      </c>
      <c r="B3647" s="24" t="str">
        <v>비교 반영</v>
      </c>
      <c r="C3647" s="24" t="str">
        <v>의왕시</v>
      </c>
      <c r="D3647" s="24" t="str">
        <v>다세대 전월세</v>
      </c>
      <c r="E3647" s="26">
        <v>87</v>
      </c>
      <c r="F3647" s="26">
        <v>0</v>
      </c>
      <c r="G3647" s="26">
        <v>31</v>
      </c>
      <c r="H3647" s="26">
        <v>56</v>
      </c>
      <c r="I3647" s="26">
        <f>G3647+H3647</f>
        <v>87</v>
      </c>
      <c r="J3647" s="26">
        <f>SUM(F3647:H3647)</f>
        <v>87</v>
      </c>
      <c r="K3647" s="26">
        <f>E3647-J3647</f>
        <v>0</v>
      </c>
      <c r="L3647" s="27">
        <v>8755930000</v>
      </c>
      <c r="M3647" s="45">
        <v>3546.812</v>
      </c>
      <c r="N3647" s="27">
        <v>100642874</v>
      </c>
      <c r="O3647" s="27">
        <v>8160912</v>
      </c>
      <c r="P3647" s="37">
        <f>IF(I3647=0,0,H3647/I3647)</f>
        <v>0.6436781609195402</v>
      </c>
    </row>
    <row r="3648">
      <c r="A3648" s="24" t="str">
        <v>2026-02</v>
      </c>
      <c r="B3648" s="24" t="str">
        <v>비교 반영</v>
      </c>
      <c r="C3648" s="24" t="str">
        <v>의왕시</v>
      </c>
      <c r="D3648" s="24" t="str">
        <v>분양권</v>
      </c>
      <c r="E3648" s="26">
        <v>28</v>
      </c>
      <c r="F3648" s="26">
        <v>28</v>
      </c>
      <c r="G3648" s="26">
        <v>0</v>
      </c>
      <c r="H3648" s="26">
        <v>0</v>
      </c>
      <c r="I3648" s="26">
        <f>G3648+H3648</f>
        <v>0</v>
      </c>
      <c r="J3648" s="26">
        <f>SUM(F3648:H3648)</f>
        <v>28</v>
      </c>
      <c r="K3648" s="26">
        <f>E3648-J3648</f>
        <v>0</v>
      </c>
      <c r="L3648" s="27">
        <v>27619200000</v>
      </c>
      <c r="M3648" s="45">
        <v>1930.119</v>
      </c>
      <c r="N3648" s="27">
        <v>986400000</v>
      </c>
      <c r="O3648" s="27">
        <v>47304408</v>
      </c>
      <c r="P3648" s="37">
        <f>IF(I3648=0,0,H3648/I3648)</f>
        <v>0</v>
      </c>
    </row>
    <row r="3649">
      <c r="A3649" s="24" t="str">
        <v>2026-02</v>
      </c>
      <c r="B3649" s="24" t="str">
        <v>비교 반영</v>
      </c>
      <c r="C3649" s="24" t="str">
        <v>의왕시</v>
      </c>
      <c r="D3649" s="24" t="str">
        <v>상가</v>
      </c>
      <c r="E3649" s="26">
        <v>5</v>
      </c>
      <c r="F3649" s="26">
        <v>5</v>
      </c>
      <c r="G3649" s="26">
        <v>0</v>
      </c>
      <c r="H3649" s="26">
        <v>0</v>
      </c>
      <c r="I3649" s="26">
        <f>G3649+H3649</f>
        <v>0</v>
      </c>
      <c r="J3649" s="26">
        <f>SUM(F3649:H3649)</f>
        <v>5</v>
      </c>
      <c r="K3649" s="26">
        <f>E3649-J3649</f>
        <v>0</v>
      </c>
      <c r="L3649" s="27">
        <v>3010000000</v>
      </c>
      <c r="M3649" s="45">
        <v>651.12</v>
      </c>
      <c r="N3649" s="27">
        <v>602000000</v>
      </c>
      <c r="O3649" s="27">
        <v>15281995</v>
      </c>
      <c r="P3649" s="37">
        <f>IF(I3649=0,0,H3649/I3649)</f>
        <v>0</v>
      </c>
    </row>
    <row r="3650">
      <c r="A3650" s="24" t="str">
        <v>2026-02</v>
      </c>
      <c r="B3650" s="24" t="str">
        <v>비교 반영</v>
      </c>
      <c r="C3650" s="24" t="str">
        <v>의왕시</v>
      </c>
      <c r="D3650" s="24" t="str">
        <v>아파트 매매</v>
      </c>
      <c r="E3650" s="26">
        <v>167</v>
      </c>
      <c r="F3650" s="26">
        <v>167</v>
      </c>
      <c r="G3650" s="26">
        <v>0</v>
      </c>
      <c r="H3650" s="26">
        <v>0</v>
      </c>
      <c r="I3650" s="26">
        <f>G3650+H3650</f>
        <v>0</v>
      </c>
      <c r="J3650" s="26">
        <f>SUM(F3650:H3650)</f>
        <v>167</v>
      </c>
      <c r="K3650" s="26">
        <f>E3650-J3650</f>
        <v>0</v>
      </c>
      <c r="L3650" s="27">
        <v>125441500000</v>
      </c>
      <c r="M3650" s="45">
        <v>13240.756</v>
      </c>
      <c r="N3650" s="27">
        <v>751146707</v>
      </c>
      <c r="O3650" s="27">
        <v>31318652</v>
      </c>
      <c r="P3650" s="37">
        <f>IF(I3650=0,0,H3650/I3650)</f>
        <v>0</v>
      </c>
    </row>
    <row r="3651">
      <c r="A3651" s="24" t="str">
        <v>2026-02</v>
      </c>
      <c r="B3651" s="24" t="str">
        <v>비교 반영</v>
      </c>
      <c r="C3651" s="24" t="str">
        <v>의왕시</v>
      </c>
      <c r="D3651" s="24" t="str">
        <v>아파트 전월세</v>
      </c>
      <c r="E3651" s="26">
        <v>311</v>
      </c>
      <c r="F3651" s="26">
        <v>0</v>
      </c>
      <c r="G3651" s="26">
        <v>192</v>
      </c>
      <c r="H3651" s="26">
        <v>119</v>
      </c>
      <c r="I3651" s="26">
        <f>G3651+H3651</f>
        <v>311</v>
      </c>
      <c r="J3651" s="26">
        <f>SUM(F3651:H3651)</f>
        <v>311</v>
      </c>
      <c r="K3651" s="26">
        <f>E3651-J3651</f>
        <v>0</v>
      </c>
      <c r="L3651" s="27">
        <v>101234440000</v>
      </c>
      <c r="M3651" s="45">
        <v>23240.922</v>
      </c>
      <c r="N3651" s="27">
        <v>325512669</v>
      </c>
      <c r="O3651" s="27">
        <v>14399570</v>
      </c>
      <c r="P3651" s="37">
        <f>IF(I3651=0,0,H3651/I3651)</f>
        <v>0.38263665594855306</v>
      </c>
    </row>
    <row r="3652">
      <c r="A3652" s="24" t="str">
        <v>2026-02</v>
      </c>
      <c r="B3652" s="24" t="str">
        <v>비교 반영</v>
      </c>
      <c r="C3652" s="24" t="str">
        <v>의왕시</v>
      </c>
      <c r="D3652" s="24" t="str">
        <v>오피스텔 매매</v>
      </c>
      <c r="E3652" s="26">
        <v>2</v>
      </c>
      <c r="F3652" s="26">
        <v>2</v>
      </c>
      <c r="G3652" s="26">
        <v>0</v>
      </c>
      <c r="H3652" s="26">
        <v>0</v>
      </c>
      <c r="I3652" s="26">
        <f>G3652+H3652</f>
        <v>0</v>
      </c>
      <c r="J3652" s="26">
        <f>SUM(F3652:H3652)</f>
        <v>2</v>
      </c>
      <c r="K3652" s="26">
        <f>E3652-J3652</f>
        <v>0</v>
      </c>
      <c r="L3652" s="27">
        <v>205000000</v>
      </c>
      <c r="M3652" s="45">
        <v>48.685</v>
      </c>
      <c r="N3652" s="27">
        <v>102500000</v>
      </c>
      <c r="O3652" s="27">
        <v>13919809</v>
      </c>
      <c r="P3652" s="37">
        <f>IF(I3652=0,0,H3652/I3652)</f>
        <v>0</v>
      </c>
    </row>
    <row r="3653">
      <c r="A3653" s="24" t="str">
        <v>2026-02</v>
      </c>
      <c r="B3653" s="24" t="str">
        <v>비교 반영</v>
      </c>
      <c r="C3653" s="24" t="str">
        <v>의왕시</v>
      </c>
      <c r="D3653" s="24" t="str">
        <v>오피스텔 전월세</v>
      </c>
      <c r="E3653" s="26">
        <v>52</v>
      </c>
      <c r="F3653" s="26">
        <v>0</v>
      </c>
      <c r="G3653" s="26">
        <v>11</v>
      </c>
      <c r="H3653" s="26">
        <v>41</v>
      </c>
      <c r="I3653" s="26">
        <f>G3653+H3653</f>
        <v>52</v>
      </c>
      <c r="J3653" s="26">
        <f>SUM(F3653:H3653)</f>
        <v>52</v>
      </c>
      <c r="K3653" s="26">
        <f>E3653-J3653</f>
        <v>0</v>
      </c>
      <c r="L3653" s="27">
        <v>5013000000</v>
      </c>
      <c r="M3653" s="45">
        <v>2132.49</v>
      </c>
      <c r="N3653" s="27">
        <v>96403846</v>
      </c>
      <c r="O3653" s="27">
        <v>7771150</v>
      </c>
      <c r="P3653" s="37">
        <f>IF(I3653=0,0,H3653/I3653)</f>
        <v>0.7884615384615384</v>
      </c>
    </row>
    <row r="3654">
      <c r="A3654" s="24" t="str">
        <v>2026-02</v>
      </c>
      <c r="B3654" s="24" t="str">
        <v>비교 반영</v>
      </c>
      <c r="C3654" s="24" t="str">
        <v>의왕시</v>
      </c>
      <c r="D3654" s="24" t="str">
        <v>토지</v>
      </c>
      <c r="E3654" s="26">
        <v>8</v>
      </c>
      <c r="F3654" s="26">
        <v>8</v>
      </c>
      <c r="G3654" s="26">
        <v>0</v>
      </c>
      <c r="H3654" s="26">
        <v>0</v>
      </c>
      <c r="I3654" s="26">
        <f>G3654+H3654</f>
        <v>0</v>
      </c>
      <c r="J3654" s="26">
        <f>SUM(F3654:H3654)</f>
        <v>8</v>
      </c>
      <c r="K3654" s="26">
        <f>E3654-J3654</f>
        <v>0</v>
      </c>
      <c r="L3654" s="27">
        <v>2118400000</v>
      </c>
      <c r="M3654" s="45">
        <v>1139.82</v>
      </c>
      <c r="N3654" s="27">
        <v>264800000</v>
      </c>
      <c r="O3654" s="27">
        <v>6143931</v>
      </c>
      <c r="P3654" s="37">
        <f>IF(I3654=0,0,H3654/I3654)</f>
        <v>0</v>
      </c>
    </row>
    <row r="3655">
      <c r="A3655" s="24" t="str">
        <v>2026-02</v>
      </c>
      <c r="B3655" s="24" t="str">
        <v>비교 반영</v>
      </c>
      <c r="C3655" s="24" t="str">
        <v>의정부시</v>
      </c>
      <c r="D3655" s="24" t="str">
        <v>공장창고</v>
      </c>
      <c r="E3655" s="26">
        <v>1</v>
      </c>
      <c r="F3655" s="26">
        <v>1</v>
      </c>
      <c r="G3655" s="26">
        <v>0</v>
      </c>
      <c r="H3655" s="26">
        <v>0</v>
      </c>
      <c r="I3655" s="26">
        <f>G3655+H3655</f>
        <v>0</v>
      </c>
      <c r="J3655" s="26">
        <f>SUM(F3655:H3655)</f>
        <v>1</v>
      </c>
      <c r="K3655" s="26">
        <f>E3655-J3655</f>
        <v>0</v>
      </c>
      <c r="L3655" s="27">
        <v>270000000</v>
      </c>
      <c r="M3655" s="45">
        <v>92.34</v>
      </c>
      <c r="N3655" s="27">
        <v>270000000</v>
      </c>
      <c r="O3655" s="27">
        <v>9666038</v>
      </c>
      <c r="P3655" s="37">
        <f>IF(I3655=0,0,H3655/I3655)</f>
        <v>0</v>
      </c>
    </row>
    <row r="3656">
      <c r="A3656" s="24" t="str">
        <v>2026-02</v>
      </c>
      <c r="B3656" s="24" t="str">
        <v>비교 반영</v>
      </c>
      <c r="C3656" s="24" t="str">
        <v>의정부시</v>
      </c>
      <c r="D3656" s="24" t="str">
        <v>다가구 매매</v>
      </c>
      <c r="E3656" s="26">
        <v>9</v>
      </c>
      <c r="F3656" s="26">
        <v>9</v>
      </c>
      <c r="G3656" s="26">
        <v>0</v>
      </c>
      <c r="H3656" s="26">
        <v>0</v>
      </c>
      <c r="I3656" s="26">
        <f>G3656+H3656</f>
        <v>0</v>
      </c>
      <c r="J3656" s="26">
        <f>SUM(F3656:H3656)</f>
        <v>9</v>
      </c>
      <c r="K3656" s="26">
        <f>E3656-J3656</f>
        <v>0</v>
      </c>
      <c r="L3656" s="27">
        <v>2660000000</v>
      </c>
      <c r="M3656" s="45">
        <v>1498.71</v>
      </c>
      <c r="N3656" s="27">
        <v>295555556</v>
      </c>
      <c r="O3656" s="27">
        <v>5867305</v>
      </c>
      <c r="P3656" s="37">
        <f>IF(I3656=0,0,H3656/I3656)</f>
        <v>0</v>
      </c>
    </row>
    <row r="3657">
      <c r="A3657" s="24" t="str">
        <v>2026-02</v>
      </c>
      <c r="B3657" s="24" t="str">
        <v>비교 반영</v>
      </c>
      <c r="C3657" s="24" t="str">
        <v>의정부시</v>
      </c>
      <c r="D3657" s="24" t="str">
        <v>다가구 전월세</v>
      </c>
      <c r="E3657" s="26">
        <v>282</v>
      </c>
      <c r="F3657" s="26">
        <v>0</v>
      </c>
      <c r="G3657" s="26">
        <v>39</v>
      </c>
      <c r="H3657" s="26">
        <v>243</v>
      </c>
      <c r="I3657" s="26">
        <f>G3657+H3657</f>
        <v>282</v>
      </c>
      <c r="J3657" s="26">
        <f>SUM(F3657:H3657)</f>
        <v>282</v>
      </c>
      <c r="K3657" s="26">
        <f>E3657-J3657</f>
        <v>0</v>
      </c>
      <c r="L3657" s="27">
        <v>5266350000</v>
      </c>
      <c r="M3657" s="45">
        <v>12139.292</v>
      </c>
      <c r="N3657" s="27">
        <v>18675000</v>
      </c>
      <c r="O3657" s="27">
        <v>1434138</v>
      </c>
      <c r="P3657" s="37">
        <f>IF(I3657=0,0,H3657/I3657)</f>
        <v>0.8617021276595744</v>
      </c>
    </row>
    <row r="3658">
      <c r="A3658" s="24" t="str">
        <v>2026-02</v>
      </c>
      <c r="B3658" s="24" t="str">
        <v>비교 반영</v>
      </c>
      <c r="C3658" s="24" t="str">
        <v>의정부시</v>
      </c>
      <c r="D3658" s="24" t="str">
        <v>다세대 매매</v>
      </c>
      <c r="E3658" s="26">
        <v>67</v>
      </c>
      <c r="F3658" s="26">
        <v>67</v>
      </c>
      <c r="G3658" s="26">
        <v>0</v>
      </c>
      <c r="H3658" s="26">
        <v>0</v>
      </c>
      <c r="I3658" s="26">
        <f>G3658+H3658</f>
        <v>0</v>
      </c>
      <c r="J3658" s="26">
        <f>SUM(F3658:H3658)</f>
        <v>67</v>
      </c>
      <c r="K3658" s="26">
        <f>E3658-J3658</f>
        <v>0</v>
      </c>
      <c r="L3658" s="27">
        <v>10458930000</v>
      </c>
      <c r="M3658" s="45">
        <v>3247.308</v>
      </c>
      <c r="N3658" s="27">
        <v>156103433</v>
      </c>
      <c r="O3658" s="27">
        <v>10647273</v>
      </c>
      <c r="P3658" s="37">
        <f>IF(I3658=0,0,H3658/I3658)</f>
        <v>0</v>
      </c>
    </row>
    <row r="3659">
      <c r="A3659" s="24" t="str">
        <v>2026-02</v>
      </c>
      <c r="B3659" s="24" t="str">
        <v>비교 반영</v>
      </c>
      <c r="C3659" s="24" t="str">
        <v>의정부시</v>
      </c>
      <c r="D3659" s="24" t="str">
        <v>다세대 전월세</v>
      </c>
      <c r="E3659" s="26">
        <v>130</v>
      </c>
      <c r="F3659" s="26">
        <v>0</v>
      </c>
      <c r="G3659" s="26">
        <v>46</v>
      </c>
      <c r="H3659" s="26">
        <v>84</v>
      </c>
      <c r="I3659" s="26">
        <f>G3659+H3659</f>
        <v>130</v>
      </c>
      <c r="J3659" s="26">
        <f>SUM(F3659:H3659)</f>
        <v>130</v>
      </c>
      <c r="K3659" s="26">
        <f>E3659-J3659</f>
        <v>0</v>
      </c>
      <c r="L3659" s="27">
        <v>6178730000</v>
      </c>
      <c r="M3659" s="45">
        <v>5151.503</v>
      </c>
      <c r="N3659" s="27">
        <v>47528692</v>
      </c>
      <c r="O3659" s="27">
        <v>3964970</v>
      </c>
      <c r="P3659" s="37">
        <f>IF(I3659=0,0,H3659/I3659)</f>
        <v>0.6461538461538462</v>
      </c>
    </row>
    <row r="3660">
      <c r="A3660" s="24" t="str">
        <v>2026-02</v>
      </c>
      <c r="B3660" s="24" t="str">
        <v>비교 반영</v>
      </c>
      <c r="C3660" s="24" t="str">
        <v>의정부시</v>
      </c>
      <c r="D3660" s="24" t="str">
        <v>분양권</v>
      </c>
      <c r="E3660" s="26">
        <v>20</v>
      </c>
      <c r="F3660" s="26">
        <v>20</v>
      </c>
      <c r="G3660" s="26">
        <v>0</v>
      </c>
      <c r="H3660" s="26">
        <v>0</v>
      </c>
      <c r="I3660" s="26">
        <f>G3660+H3660</f>
        <v>0</v>
      </c>
      <c r="J3660" s="26">
        <f>SUM(F3660:H3660)</f>
        <v>20</v>
      </c>
      <c r="K3660" s="26">
        <f>E3660-J3660</f>
        <v>0</v>
      </c>
      <c r="L3660" s="27">
        <v>12467080000</v>
      </c>
      <c r="M3660" s="45">
        <v>1523.365</v>
      </c>
      <c r="N3660" s="27">
        <v>623354000</v>
      </c>
      <c r="O3660" s="27">
        <v>27054242</v>
      </c>
      <c r="P3660" s="37">
        <f>IF(I3660=0,0,H3660/I3660)</f>
        <v>0</v>
      </c>
    </row>
    <row r="3661">
      <c r="A3661" s="24" t="str">
        <v>2026-02</v>
      </c>
      <c r="B3661" s="24" t="str">
        <v>비교 반영</v>
      </c>
      <c r="C3661" s="24" t="str">
        <v>의정부시</v>
      </c>
      <c r="D3661" s="24" t="str">
        <v>상가</v>
      </c>
      <c r="E3661" s="26">
        <v>10</v>
      </c>
      <c r="F3661" s="26">
        <v>10</v>
      </c>
      <c r="G3661" s="26">
        <v>0</v>
      </c>
      <c r="H3661" s="26">
        <v>0</v>
      </c>
      <c r="I3661" s="26">
        <f>G3661+H3661</f>
        <v>0</v>
      </c>
      <c r="J3661" s="26">
        <f>SUM(F3661:H3661)</f>
        <v>10</v>
      </c>
      <c r="K3661" s="26">
        <f>E3661-J3661</f>
        <v>0</v>
      </c>
      <c r="L3661" s="27">
        <v>10162000000</v>
      </c>
      <c r="M3661" s="45">
        <v>3834.95</v>
      </c>
      <c r="N3661" s="27">
        <v>1016200000</v>
      </c>
      <c r="O3661" s="27">
        <v>8759798</v>
      </c>
      <c r="P3661" s="37">
        <f>IF(I3661=0,0,H3661/I3661)</f>
        <v>0</v>
      </c>
    </row>
    <row r="3662">
      <c r="A3662" s="24" t="str">
        <v>2026-02</v>
      </c>
      <c r="B3662" s="24" t="str">
        <v>비교 반영</v>
      </c>
      <c r="C3662" s="24" t="str">
        <v>의정부시</v>
      </c>
      <c r="D3662" s="24" t="str">
        <v>아파트 매매</v>
      </c>
      <c r="E3662" s="26">
        <v>374</v>
      </c>
      <c r="F3662" s="26">
        <v>374</v>
      </c>
      <c r="G3662" s="26">
        <v>0</v>
      </c>
      <c r="H3662" s="26">
        <v>0</v>
      </c>
      <c r="I3662" s="26">
        <f>G3662+H3662</f>
        <v>0</v>
      </c>
      <c r="J3662" s="26">
        <f>SUM(F3662:H3662)</f>
        <v>374</v>
      </c>
      <c r="K3662" s="26">
        <f>E3662-J3662</f>
        <v>0</v>
      </c>
      <c r="L3662" s="27">
        <v>129579000000</v>
      </c>
      <c r="M3662" s="45">
        <v>25576.374</v>
      </c>
      <c r="N3662" s="27">
        <v>346467914</v>
      </c>
      <c r="O3662" s="27">
        <v>16748282</v>
      </c>
      <c r="P3662" s="37">
        <f>IF(I3662=0,0,H3662/I3662)</f>
        <v>0</v>
      </c>
    </row>
    <row r="3663">
      <c r="A3663" s="24" t="str">
        <v>2026-02</v>
      </c>
      <c r="B3663" s="24" t="str">
        <v>비교 반영</v>
      </c>
      <c r="C3663" s="24" t="str">
        <v>의정부시</v>
      </c>
      <c r="D3663" s="24" t="str">
        <v>아파트 전월세</v>
      </c>
      <c r="E3663" s="26">
        <v>771</v>
      </c>
      <c r="F3663" s="26">
        <v>0</v>
      </c>
      <c r="G3663" s="26">
        <v>385</v>
      </c>
      <c r="H3663" s="26">
        <v>386</v>
      </c>
      <c r="I3663" s="26">
        <f>G3663+H3663</f>
        <v>771</v>
      </c>
      <c r="J3663" s="26">
        <f>SUM(F3663:H3663)</f>
        <v>771</v>
      </c>
      <c r="K3663" s="26">
        <f>E3663-J3663</f>
        <v>0</v>
      </c>
      <c r="L3663" s="27">
        <v>111612940000</v>
      </c>
      <c r="M3663" s="45">
        <v>46082.539</v>
      </c>
      <c r="N3663" s="27">
        <v>144763865</v>
      </c>
      <c r="O3663" s="27">
        <v>8006685</v>
      </c>
      <c r="P3663" s="37">
        <f>IF(I3663=0,0,H3663/I3663)</f>
        <v>0.5006485084306096</v>
      </c>
    </row>
    <row r="3664">
      <c r="A3664" s="24" t="str">
        <v>2026-02</v>
      </c>
      <c r="B3664" s="24" t="str">
        <v>비교 반영</v>
      </c>
      <c r="C3664" s="24" t="str">
        <v>의정부시</v>
      </c>
      <c r="D3664" s="24" t="str">
        <v>오피스텔 매매</v>
      </c>
      <c r="E3664" s="26">
        <v>8</v>
      </c>
      <c r="F3664" s="26">
        <v>8</v>
      </c>
      <c r="G3664" s="26">
        <v>0</v>
      </c>
      <c r="H3664" s="26">
        <v>0</v>
      </c>
      <c r="I3664" s="26">
        <f>G3664+H3664</f>
        <v>0</v>
      </c>
      <c r="J3664" s="26">
        <f>SUM(F3664:H3664)</f>
        <v>8</v>
      </c>
      <c r="K3664" s="26">
        <f>E3664-J3664</f>
        <v>0</v>
      </c>
      <c r="L3664" s="27">
        <v>1235300000</v>
      </c>
      <c r="M3664" s="45">
        <v>366.774</v>
      </c>
      <c r="N3664" s="27">
        <v>154412500</v>
      </c>
      <c r="O3664" s="27">
        <v>11133930</v>
      </c>
      <c r="P3664" s="37">
        <f>IF(I3664=0,0,H3664/I3664)</f>
        <v>0</v>
      </c>
    </row>
    <row r="3665">
      <c r="A3665" s="24" t="str">
        <v>2026-02</v>
      </c>
      <c r="B3665" s="24" t="str">
        <v>비교 반영</v>
      </c>
      <c r="C3665" s="24" t="str">
        <v>의정부시</v>
      </c>
      <c r="D3665" s="24" t="str">
        <v>오피스텔 전월세</v>
      </c>
      <c r="E3665" s="26">
        <v>147</v>
      </c>
      <c r="F3665" s="26">
        <v>0</v>
      </c>
      <c r="G3665" s="26">
        <v>37</v>
      </c>
      <c r="H3665" s="26">
        <v>110</v>
      </c>
      <c r="I3665" s="26">
        <f>G3665+H3665</f>
        <v>147</v>
      </c>
      <c r="J3665" s="26">
        <f>SUM(F3665:H3665)</f>
        <v>147</v>
      </c>
      <c r="K3665" s="26">
        <f>E3665-J3665</f>
        <v>0</v>
      </c>
      <c r="L3665" s="27">
        <v>6668500000</v>
      </c>
      <c r="M3665" s="45">
        <v>5738.35</v>
      </c>
      <c r="N3665" s="27">
        <v>45363946</v>
      </c>
      <c r="O3665" s="27">
        <v>3841632</v>
      </c>
      <c r="P3665" s="37">
        <f>IF(I3665=0,0,H3665/I3665)</f>
        <v>0.7482993197278912</v>
      </c>
    </row>
    <row r="3666">
      <c r="A3666" s="24" t="str">
        <v>2026-02</v>
      </c>
      <c r="B3666" s="24" t="str">
        <v>비교 반영</v>
      </c>
      <c r="C3666" s="24" t="str">
        <v>의정부시</v>
      </c>
      <c r="D3666" s="24" t="str">
        <v>토지</v>
      </c>
      <c r="E3666" s="26">
        <v>39</v>
      </c>
      <c r="F3666" s="26">
        <v>39</v>
      </c>
      <c r="G3666" s="26">
        <v>0</v>
      </c>
      <c r="H3666" s="26">
        <v>0</v>
      </c>
      <c r="I3666" s="26">
        <f>G3666+H3666</f>
        <v>0</v>
      </c>
      <c r="J3666" s="26">
        <f>SUM(F3666:H3666)</f>
        <v>39</v>
      </c>
      <c r="K3666" s="26">
        <f>E3666-J3666</f>
        <v>0</v>
      </c>
      <c r="L3666" s="27">
        <v>23275200000</v>
      </c>
      <c r="M3666" s="45">
        <v>39824.76</v>
      </c>
      <c r="N3666" s="27">
        <v>596800000</v>
      </c>
      <c r="O3666" s="27">
        <v>1932034</v>
      </c>
      <c r="P3666" s="37">
        <f>IF(I3666=0,0,H3666/I3666)</f>
        <v>0</v>
      </c>
    </row>
    <row r="3667">
      <c r="A3667" s="24" t="str">
        <v>2026-02</v>
      </c>
      <c r="B3667" s="24" t="str">
        <v>비교 반영</v>
      </c>
      <c r="C3667" s="24" t="str">
        <v>이천시</v>
      </c>
      <c r="D3667" s="24" t="str">
        <v>공장창고</v>
      </c>
      <c r="E3667" s="26">
        <v>2</v>
      </c>
      <c r="F3667" s="26">
        <v>2</v>
      </c>
      <c r="G3667" s="26">
        <v>0</v>
      </c>
      <c r="H3667" s="26">
        <v>0</v>
      </c>
      <c r="I3667" s="26">
        <f>G3667+H3667</f>
        <v>0</v>
      </c>
      <c r="J3667" s="26">
        <f>SUM(F3667:H3667)</f>
        <v>2</v>
      </c>
      <c r="K3667" s="26">
        <f>E3667-J3667</f>
        <v>0</v>
      </c>
      <c r="L3667" s="27">
        <v>79908210000</v>
      </c>
      <c r="M3667" s="45">
        <v>52048.35</v>
      </c>
      <c r="N3667" s="27">
        <v>39954105000</v>
      </c>
      <c r="O3667" s="27">
        <v>5075269</v>
      </c>
      <c r="P3667" s="37">
        <f>IF(I3667=0,0,H3667/I3667)</f>
        <v>0</v>
      </c>
    </row>
    <row r="3668">
      <c r="A3668" s="24" t="str">
        <v>2026-02</v>
      </c>
      <c r="B3668" s="24" t="str">
        <v>비교 반영</v>
      </c>
      <c r="C3668" s="24" t="str">
        <v>이천시</v>
      </c>
      <c r="D3668" s="24" t="str">
        <v>다가구 매매</v>
      </c>
      <c r="E3668" s="26">
        <v>9</v>
      </c>
      <c r="F3668" s="26">
        <v>9</v>
      </c>
      <c r="G3668" s="26">
        <v>0</v>
      </c>
      <c r="H3668" s="26">
        <v>0</v>
      </c>
      <c r="I3668" s="26">
        <f>G3668+H3668</f>
        <v>0</v>
      </c>
      <c r="J3668" s="26">
        <f>SUM(F3668:H3668)</f>
        <v>9</v>
      </c>
      <c r="K3668" s="26">
        <f>E3668-J3668</f>
        <v>0</v>
      </c>
      <c r="L3668" s="27">
        <v>2621990000</v>
      </c>
      <c r="M3668" s="45">
        <v>1205.09</v>
      </c>
      <c r="N3668" s="27">
        <v>291332222</v>
      </c>
      <c r="O3668" s="27">
        <v>7192604</v>
      </c>
      <c r="P3668" s="37">
        <f>IF(I3668=0,0,H3668/I3668)</f>
        <v>0</v>
      </c>
    </row>
    <row r="3669">
      <c r="A3669" s="24" t="str">
        <v>2026-02</v>
      </c>
      <c r="B3669" s="24" t="str">
        <v>비교 반영</v>
      </c>
      <c r="C3669" s="24" t="str">
        <v>이천시</v>
      </c>
      <c r="D3669" s="24" t="str">
        <v>다가구 전월세</v>
      </c>
      <c r="E3669" s="26">
        <v>495</v>
      </c>
      <c r="F3669" s="26">
        <v>0</v>
      </c>
      <c r="G3669" s="26">
        <v>83</v>
      </c>
      <c r="H3669" s="26">
        <v>412</v>
      </c>
      <c r="I3669" s="26">
        <f>G3669+H3669</f>
        <v>495</v>
      </c>
      <c r="J3669" s="26">
        <f>SUM(F3669:H3669)</f>
        <v>495</v>
      </c>
      <c r="K3669" s="26">
        <f>E3669-J3669</f>
        <v>0</v>
      </c>
      <c r="L3669" s="27">
        <v>10617500000</v>
      </c>
      <c r="M3669" s="45">
        <v>16949.287</v>
      </c>
      <c r="N3669" s="27">
        <v>21449495</v>
      </c>
      <c r="O3669" s="27">
        <v>2070835</v>
      </c>
      <c r="P3669" s="37">
        <f>IF(I3669=0,0,H3669/I3669)</f>
        <v>0.8323232323232324</v>
      </c>
    </row>
    <row r="3670">
      <c r="A3670" s="24" t="str">
        <v>2026-02</v>
      </c>
      <c r="B3670" s="24" t="str">
        <v>비교 반영</v>
      </c>
      <c r="C3670" s="24" t="str">
        <v>이천시</v>
      </c>
      <c r="D3670" s="24" t="str">
        <v>다세대 매매</v>
      </c>
      <c r="E3670" s="26">
        <v>37</v>
      </c>
      <c r="F3670" s="26">
        <v>37</v>
      </c>
      <c r="G3670" s="26">
        <v>0</v>
      </c>
      <c r="H3670" s="26">
        <v>0</v>
      </c>
      <c r="I3670" s="26">
        <f>G3670+H3670</f>
        <v>0</v>
      </c>
      <c r="J3670" s="26">
        <f>SUM(F3670:H3670)</f>
        <v>37</v>
      </c>
      <c r="K3670" s="26">
        <f>E3670-J3670</f>
        <v>0</v>
      </c>
      <c r="L3670" s="27">
        <v>3867800000</v>
      </c>
      <c r="M3670" s="45">
        <v>2047.65</v>
      </c>
      <c r="N3670" s="27">
        <v>104535135</v>
      </c>
      <c r="O3670" s="27">
        <v>6244287</v>
      </c>
      <c r="P3670" s="37">
        <f>IF(I3670=0,0,H3670/I3670)</f>
        <v>0</v>
      </c>
    </row>
    <row r="3671">
      <c r="A3671" s="24" t="str">
        <v>2026-02</v>
      </c>
      <c r="B3671" s="24" t="str">
        <v>비교 반영</v>
      </c>
      <c r="C3671" s="24" t="str">
        <v>이천시</v>
      </c>
      <c r="D3671" s="24" t="str">
        <v>다세대 전월세</v>
      </c>
      <c r="E3671" s="26">
        <v>136</v>
      </c>
      <c r="F3671" s="26">
        <v>0</v>
      </c>
      <c r="G3671" s="26">
        <v>27</v>
      </c>
      <c r="H3671" s="26">
        <v>109</v>
      </c>
      <c r="I3671" s="26">
        <f>G3671+H3671</f>
        <v>136</v>
      </c>
      <c r="J3671" s="26">
        <f>SUM(F3671:H3671)</f>
        <v>136</v>
      </c>
      <c r="K3671" s="26">
        <f>E3671-J3671</f>
        <v>0</v>
      </c>
      <c r="L3671" s="27">
        <v>3291850000</v>
      </c>
      <c r="M3671" s="45">
        <v>5595.359</v>
      </c>
      <c r="N3671" s="27">
        <v>24204779</v>
      </c>
      <c r="O3671" s="27">
        <v>1944853</v>
      </c>
      <c r="P3671" s="37">
        <f>IF(I3671=0,0,H3671/I3671)</f>
        <v>0.8014705882352942</v>
      </c>
    </row>
    <row r="3672">
      <c r="A3672" s="24" t="str">
        <v>2026-02</v>
      </c>
      <c r="B3672" s="24" t="str">
        <v>비교 반영</v>
      </c>
      <c r="C3672" s="24" t="str">
        <v>이천시</v>
      </c>
      <c r="D3672" s="24" t="str">
        <v>분양권</v>
      </c>
      <c r="E3672" s="26">
        <v>36</v>
      </c>
      <c r="F3672" s="26">
        <v>36</v>
      </c>
      <c r="G3672" s="26">
        <v>0</v>
      </c>
      <c r="H3672" s="26">
        <v>0</v>
      </c>
      <c r="I3672" s="26">
        <f>G3672+H3672</f>
        <v>0</v>
      </c>
      <c r="J3672" s="26">
        <f>SUM(F3672:H3672)</f>
        <v>36</v>
      </c>
      <c r="K3672" s="26">
        <f>E3672-J3672</f>
        <v>0</v>
      </c>
      <c r="L3672" s="27">
        <v>20766360000</v>
      </c>
      <c r="M3672" s="45">
        <v>3018.797</v>
      </c>
      <c r="N3672" s="27">
        <v>576843333</v>
      </c>
      <c r="O3672" s="27">
        <v>22740556</v>
      </c>
      <c r="P3672" s="37">
        <f>IF(I3672=0,0,H3672/I3672)</f>
        <v>0</v>
      </c>
    </row>
    <row r="3673">
      <c r="A3673" s="24" t="str">
        <v>2026-02</v>
      </c>
      <c r="B3673" s="24" t="str">
        <v>비교 반영</v>
      </c>
      <c r="C3673" s="24" t="str">
        <v>이천시</v>
      </c>
      <c r="D3673" s="24" t="str">
        <v>상가</v>
      </c>
      <c r="E3673" s="26">
        <v>3</v>
      </c>
      <c r="F3673" s="26">
        <v>3</v>
      </c>
      <c r="G3673" s="26">
        <v>0</v>
      </c>
      <c r="H3673" s="26">
        <v>0</v>
      </c>
      <c r="I3673" s="26">
        <f>G3673+H3673</f>
        <v>0</v>
      </c>
      <c r="J3673" s="26">
        <f>SUM(F3673:H3673)</f>
        <v>3</v>
      </c>
      <c r="K3673" s="26">
        <f>E3673-J3673</f>
        <v>0</v>
      </c>
      <c r="L3673" s="27">
        <v>703890000</v>
      </c>
      <c r="M3673" s="45">
        <v>496.28</v>
      </c>
      <c r="N3673" s="27">
        <v>234630000</v>
      </c>
      <c r="O3673" s="27">
        <v>4688702</v>
      </c>
      <c r="P3673" s="37">
        <f>IF(I3673=0,0,H3673/I3673)</f>
        <v>0</v>
      </c>
    </row>
    <row r="3674">
      <c r="A3674" s="24" t="str">
        <v>2026-02</v>
      </c>
      <c r="B3674" s="24" t="str">
        <v>비교 반영</v>
      </c>
      <c r="C3674" s="24" t="str">
        <v>이천시</v>
      </c>
      <c r="D3674" s="24" t="str">
        <v>아파트 매매</v>
      </c>
      <c r="E3674" s="26">
        <v>127</v>
      </c>
      <c r="F3674" s="26">
        <v>127</v>
      </c>
      <c r="G3674" s="26">
        <v>0</v>
      </c>
      <c r="H3674" s="26">
        <v>0</v>
      </c>
      <c r="I3674" s="26">
        <f>G3674+H3674</f>
        <v>0</v>
      </c>
      <c r="J3674" s="26">
        <f>SUM(F3674:H3674)</f>
        <v>127</v>
      </c>
      <c r="K3674" s="26">
        <f>E3674-J3674</f>
        <v>0</v>
      </c>
      <c r="L3674" s="27">
        <v>29348000000</v>
      </c>
      <c r="M3674" s="45">
        <v>9331.936</v>
      </c>
      <c r="N3674" s="27">
        <v>231086614</v>
      </c>
      <c r="O3674" s="27">
        <v>10396361</v>
      </c>
      <c r="P3674" s="37">
        <f>IF(I3674=0,0,H3674/I3674)</f>
        <v>0</v>
      </c>
    </row>
    <row r="3675">
      <c r="A3675" s="24" t="str">
        <v>2026-02</v>
      </c>
      <c r="B3675" s="24" t="str">
        <v>비교 반영</v>
      </c>
      <c r="C3675" s="24" t="str">
        <v>이천시</v>
      </c>
      <c r="D3675" s="24" t="str">
        <v>아파트 전월세</v>
      </c>
      <c r="E3675" s="26">
        <v>279</v>
      </c>
      <c r="F3675" s="26">
        <v>0</v>
      </c>
      <c r="G3675" s="26">
        <v>155</v>
      </c>
      <c r="H3675" s="26">
        <v>124</v>
      </c>
      <c r="I3675" s="26">
        <f>G3675+H3675</f>
        <v>279</v>
      </c>
      <c r="J3675" s="26">
        <f>SUM(F3675:H3675)</f>
        <v>279</v>
      </c>
      <c r="K3675" s="26">
        <f>E3675-J3675</f>
        <v>0</v>
      </c>
      <c r="L3675" s="27">
        <v>36593800000</v>
      </c>
      <c r="M3675" s="45">
        <v>19435.538</v>
      </c>
      <c r="N3675" s="27">
        <v>131160573</v>
      </c>
      <c r="O3675" s="27">
        <v>6224229</v>
      </c>
      <c r="P3675" s="37">
        <f>IF(I3675=0,0,H3675/I3675)</f>
        <v>0.4444444444444444</v>
      </c>
    </row>
    <row r="3676">
      <c r="A3676" s="24" t="str">
        <v>2026-02</v>
      </c>
      <c r="B3676" s="24" t="str">
        <v>비교 반영</v>
      </c>
      <c r="C3676" s="24" t="str">
        <v>이천시</v>
      </c>
      <c r="D3676" s="24" t="str">
        <v>오피스텔 매매</v>
      </c>
      <c r="E3676" s="26">
        <v>8</v>
      </c>
      <c r="F3676" s="26">
        <v>8</v>
      </c>
      <c r="G3676" s="26">
        <v>0</v>
      </c>
      <c r="H3676" s="26">
        <v>0</v>
      </c>
      <c r="I3676" s="26">
        <f>G3676+H3676</f>
        <v>0</v>
      </c>
      <c r="J3676" s="26">
        <f>SUM(F3676:H3676)</f>
        <v>8</v>
      </c>
      <c r="K3676" s="26">
        <f>E3676-J3676</f>
        <v>0</v>
      </c>
      <c r="L3676" s="27">
        <v>884700000</v>
      </c>
      <c r="M3676" s="45">
        <v>216.299</v>
      </c>
      <c r="N3676" s="27">
        <v>110587500</v>
      </c>
      <c r="O3676" s="27">
        <v>13521228</v>
      </c>
      <c r="P3676" s="37">
        <f>IF(I3676=0,0,H3676/I3676)</f>
        <v>0</v>
      </c>
    </row>
    <row r="3677">
      <c r="A3677" s="24" t="str">
        <v>2026-02</v>
      </c>
      <c r="B3677" s="24" t="str">
        <v>비교 반영</v>
      </c>
      <c r="C3677" s="24" t="str">
        <v>이천시</v>
      </c>
      <c r="D3677" s="24" t="str">
        <v>오피스텔 전월세</v>
      </c>
      <c r="E3677" s="26">
        <v>65</v>
      </c>
      <c r="F3677" s="26">
        <v>0</v>
      </c>
      <c r="G3677" s="26">
        <v>18</v>
      </c>
      <c r="H3677" s="26">
        <v>47</v>
      </c>
      <c r="I3677" s="26">
        <f>G3677+H3677</f>
        <v>65</v>
      </c>
      <c r="J3677" s="26">
        <f>SUM(F3677:H3677)</f>
        <v>65</v>
      </c>
      <c r="K3677" s="26">
        <f>E3677-J3677</f>
        <v>0</v>
      </c>
      <c r="L3677" s="27">
        <v>2760200000</v>
      </c>
      <c r="M3677" s="45">
        <v>2147.04</v>
      </c>
      <c r="N3677" s="27">
        <v>42464615</v>
      </c>
      <c r="O3677" s="27">
        <v>4249864</v>
      </c>
      <c r="P3677" s="37">
        <f>IF(I3677=0,0,H3677/I3677)</f>
        <v>0.7230769230769231</v>
      </c>
    </row>
    <row r="3678">
      <c r="A3678" s="24" t="str">
        <v>2026-02</v>
      </c>
      <c r="B3678" s="24" t="str">
        <v>비교 반영</v>
      </c>
      <c r="C3678" s="24" t="str">
        <v>이천시</v>
      </c>
      <c r="D3678" s="24" t="str">
        <v>토지</v>
      </c>
      <c r="E3678" s="26">
        <v>278</v>
      </c>
      <c r="F3678" s="26">
        <v>278</v>
      </c>
      <c r="G3678" s="26">
        <v>0</v>
      </c>
      <c r="H3678" s="26">
        <v>0</v>
      </c>
      <c r="I3678" s="26">
        <f>G3678+H3678</f>
        <v>0</v>
      </c>
      <c r="J3678" s="26">
        <f>SUM(F3678:H3678)</f>
        <v>278</v>
      </c>
      <c r="K3678" s="26">
        <f>E3678-J3678</f>
        <v>0</v>
      </c>
      <c r="L3678" s="27">
        <v>37396830000</v>
      </c>
      <c r="M3678" s="45">
        <v>385763.53</v>
      </c>
      <c r="N3678" s="27">
        <v>134520971</v>
      </c>
      <c r="O3678" s="27">
        <v>320471</v>
      </c>
      <c r="P3678" s="37">
        <f>IF(I3678=0,0,H3678/I3678)</f>
        <v>0</v>
      </c>
    </row>
    <row r="3679">
      <c r="A3679" s="24" t="str">
        <v>2026-02</v>
      </c>
      <c r="B3679" s="24" t="str">
        <v>비교 반영</v>
      </c>
      <c r="C3679" s="24" t="str">
        <v>파주시</v>
      </c>
      <c r="D3679" s="24" t="str">
        <v>공장창고</v>
      </c>
      <c r="E3679" s="26">
        <v>12</v>
      </c>
      <c r="F3679" s="26">
        <v>12</v>
      </c>
      <c r="G3679" s="26">
        <v>0</v>
      </c>
      <c r="H3679" s="26">
        <v>0</v>
      </c>
      <c r="I3679" s="26">
        <f>G3679+H3679</f>
        <v>0</v>
      </c>
      <c r="J3679" s="26">
        <f>SUM(F3679:H3679)</f>
        <v>12</v>
      </c>
      <c r="K3679" s="26">
        <f>E3679-J3679</f>
        <v>0</v>
      </c>
      <c r="L3679" s="27">
        <v>16206540000</v>
      </c>
      <c r="M3679" s="45">
        <v>13666.78</v>
      </c>
      <c r="N3679" s="27">
        <v>1350545000</v>
      </c>
      <c r="O3679" s="27">
        <v>3920114</v>
      </c>
      <c r="P3679" s="37">
        <f>IF(I3679=0,0,H3679/I3679)</f>
        <v>0</v>
      </c>
    </row>
    <row r="3680">
      <c r="A3680" s="24" t="str">
        <v>2026-02</v>
      </c>
      <c r="B3680" s="24" t="str">
        <v>비교 반영</v>
      </c>
      <c r="C3680" s="24" t="str">
        <v>파주시</v>
      </c>
      <c r="D3680" s="24" t="str">
        <v>다가구 매매</v>
      </c>
      <c r="E3680" s="26">
        <v>16</v>
      </c>
      <c r="F3680" s="26">
        <v>16</v>
      </c>
      <c r="G3680" s="26">
        <v>0</v>
      </c>
      <c r="H3680" s="26">
        <v>0</v>
      </c>
      <c r="I3680" s="26">
        <f>G3680+H3680</f>
        <v>0</v>
      </c>
      <c r="J3680" s="26">
        <f>SUM(F3680:H3680)</f>
        <v>16</v>
      </c>
      <c r="K3680" s="26">
        <f>E3680-J3680</f>
        <v>0</v>
      </c>
      <c r="L3680" s="27">
        <v>6886000000</v>
      </c>
      <c r="M3680" s="45">
        <v>2430.46</v>
      </c>
      <c r="N3680" s="27">
        <v>430375000</v>
      </c>
      <c r="O3680" s="27">
        <v>9365978</v>
      </c>
      <c r="P3680" s="37">
        <f>IF(I3680=0,0,H3680/I3680)</f>
        <v>0</v>
      </c>
    </row>
    <row r="3681">
      <c r="A3681" s="24" t="str">
        <v>2026-02</v>
      </c>
      <c r="B3681" s="24" t="str">
        <v>비교 반영</v>
      </c>
      <c r="C3681" s="24" t="str">
        <v>파주시</v>
      </c>
      <c r="D3681" s="24" t="str">
        <v>다가구 전월세</v>
      </c>
      <c r="E3681" s="26">
        <v>295</v>
      </c>
      <c r="F3681" s="26">
        <v>0</v>
      </c>
      <c r="G3681" s="26">
        <v>72</v>
      </c>
      <c r="H3681" s="26">
        <v>223</v>
      </c>
      <c r="I3681" s="26">
        <f>G3681+H3681</f>
        <v>295</v>
      </c>
      <c r="J3681" s="26">
        <f>SUM(F3681:H3681)</f>
        <v>295</v>
      </c>
      <c r="K3681" s="26">
        <f>E3681-J3681</f>
        <v>0</v>
      </c>
      <c r="L3681" s="27">
        <v>14481830000</v>
      </c>
      <c r="M3681" s="45">
        <v>15449.21</v>
      </c>
      <c r="N3681" s="27">
        <v>49090949</v>
      </c>
      <c r="O3681" s="27">
        <v>3098787</v>
      </c>
      <c r="P3681" s="37">
        <f>IF(I3681=0,0,H3681/I3681)</f>
        <v>0.7559322033898305</v>
      </c>
    </row>
    <row r="3682">
      <c r="A3682" s="24" t="str">
        <v>2026-02</v>
      </c>
      <c r="B3682" s="24" t="str">
        <v>비교 반영</v>
      </c>
      <c r="C3682" s="24" t="str">
        <v>파주시</v>
      </c>
      <c r="D3682" s="24" t="str">
        <v>다세대 매매</v>
      </c>
      <c r="E3682" s="26">
        <v>61</v>
      </c>
      <c r="F3682" s="26">
        <v>61</v>
      </c>
      <c r="G3682" s="26">
        <v>0</v>
      </c>
      <c r="H3682" s="26">
        <v>0</v>
      </c>
      <c r="I3682" s="26">
        <f>G3682+H3682</f>
        <v>0</v>
      </c>
      <c r="J3682" s="26">
        <f>SUM(F3682:H3682)</f>
        <v>61</v>
      </c>
      <c r="K3682" s="26">
        <f>E3682-J3682</f>
        <v>0</v>
      </c>
      <c r="L3682" s="27">
        <v>10779000000</v>
      </c>
      <c r="M3682" s="45">
        <v>3513.741</v>
      </c>
      <c r="N3682" s="27">
        <v>176704918</v>
      </c>
      <c r="O3682" s="27">
        <v>10141059</v>
      </c>
      <c r="P3682" s="37">
        <f>IF(I3682=0,0,H3682/I3682)</f>
        <v>0</v>
      </c>
    </row>
    <row r="3683">
      <c r="A3683" s="24" t="str">
        <v>2026-02</v>
      </c>
      <c r="B3683" s="24" t="str">
        <v>비교 반영</v>
      </c>
      <c r="C3683" s="24" t="str">
        <v>파주시</v>
      </c>
      <c r="D3683" s="24" t="str">
        <v>다세대 전월세</v>
      </c>
      <c r="E3683" s="26">
        <v>118</v>
      </c>
      <c r="F3683" s="26">
        <v>0</v>
      </c>
      <c r="G3683" s="26">
        <v>36</v>
      </c>
      <c r="H3683" s="26">
        <v>82</v>
      </c>
      <c r="I3683" s="26">
        <f>G3683+H3683</f>
        <v>118</v>
      </c>
      <c r="J3683" s="26">
        <f>SUM(F3683:H3683)</f>
        <v>118</v>
      </c>
      <c r="K3683" s="26">
        <f>E3683-J3683</f>
        <v>0</v>
      </c>
      <c r="L3683" s="27">
        <v>6919030000</v>
      </c>
      <c r="M3683" s="45">
        <v>6092.86</v>
      </c>
      <c r="N3683" s="27">
        <v>58635847</v>
      </c>
      <c r="O3683" s="27">
        <v>3754038</v>
      </c>
      <c r="P3683" s="37">
        <f>IF(I3683=0,0,H3683/I3683)</f>
        <v>0.6949152542372882</v>
      </c>
    </row>
    <row r="3684">
      <c r="A3684" s="24" t="str">
        <v>2026-02</v>
      </c>
      <c r="B3684" s="24" t="str">
        <v>비교 반영</v>
      </c>
      <c r="C3684" s="24" t="str">
        <v>파주시</v>
      </c>
      <c r="D3684" s="24" t="str">
        <v>분양권</v>
      </c>
      <c r="E3684" s="26">
        <v>3</v>
      </c>
      <c r="F3684" s="26">
        <v>3</v>
      </c>
      <c r="G3684" s="26">
        <v>0</v>
      </c>
      <c r="H3684" s="26">
        <v>0</v>
      </c>
      <c r="I3684" s="26">
        <f>G3684+H3684</f>
        <v>0</v>
      </c>
      <c r="J3684" s="26">
        <f>SUM(F3684:H3684)</f>
        <v>3</v>
      </c>
      <c r="K3684" s="26">
        <f>E3684-J3684</f>
        <v>0</v>
      </c>
      <c r="L3684" s="27">
        <v>1118080000</v>
      </c>
      <c r="M3684" s="45">
        <v>218.998</v>
      </c>
      <c r="N3684" s="27">
        <v>372693333</v>
      </c>
      <c r="O3684" s="27">
        <v>16877470</v>
      </c>
      <c r="P3684" s="37">
        <f>IF(I3684=0,0,H3684/I3684)</f>
        <v>0</v>
      </c>
    </row>
    <row r="3685">
      <c r="A3685" s="24" t="str">
        <v>2026-02</v>
      </c>
      <c r="B3685" s="24" t="str">
        <v>비교 반영</v>
      </c>
      <c r="C3685" s="24" t="str">
        <v>파주시</v>
      </c>
      <c r="D3685" s="24" t="str">
        <v>상가</v>
      </c>
      <c r="E3685" s="26">
        <v>30</v>
      </c>
      <c r="F3685" s="26">
        <v>30</v>
      </c>
      <c r="G3685" s="26">
        <v>0</v>
      </c>
      <c r="H3685" s="26">
        <v>0</v>
      </c>
      <c r="I3685" s="26">
        <f>G3685+H3685</f>
        <v>0</v>
      </c>
      <c r="J3685" s="26">
        <f>SUM(F3685:H3685)</f>
        <v>30</v>
      </c>
      <c r="K3685" s="26">
        <f>E3685-J3685</f>
        <v>0</v>
      </c>
      <c r="L3685" s="27">
        <v>10811220000</v>
      </c>
      <c r="M3685" s="45">
        <v>3368.21</v>
      </c>
      <c r="N3685" s="27">
        <v>360374000</v>
      </c>
      <c r="O3685" s="27">
        <v>10610849</v>
      </c>
      <c r="P3685" s="37">
        <f>IF(I3685=0,0,H3685/I3685)</f>
        <v>0</v>
      </c>
    </row>
    <row r="3686">
      <c r="A3686" s="24" t="str">
        <v>2026-02</v>
      </c>
      <c r="B3686" s="24" t="str">
        <v>비교 반영</v>
      </c>
      <c r="C3686" s="24" t="str">
        <v>파주시</v>
      </c>
      <c r="D3686" s="24" t="str">
        <v>아파트 매매</v>
      </c>
      <c r="E3686" s="26">
        <v>292</v>
      </c>
      <c r="F3686" s="26">
        <v>292</v>
      </c>
      <c r="G3686" s="26">
        <v>0</v>
      </c>
      <c r="H3686" s="26">
        <v>0</v>
      </c>
      <c r="I3686" s="26">
        <f>G3686+H3686</f>
        <v>0</v>
      </c>
      <c r="J3686" s="26">
        <f>SUM(F3686:H3686)</f>
        <v>292</v>
      </c>
      <c r="K3686" s="26">
        <f>E3686-J3686</f>
        <v>0</v>
      </c>
      <c r="L3686" s="27">
        <v>117447630000</v>
      </c>
      <c r="M3686" s="45">
        <v>23213.545</v>
      </c>
      <c r="N3686" s="27">
        <v>402217911</v>
      </c>
      <c r="O3686" s="27">
        <v>16725434</v>
      </c>
      <c r="P3686" s="37">
        <f>IF(I3686=0,0,H3686/I3686)</f>
        <v>0</v>
      </c>
    </row>
    <row r="3687">
      <c r="A3687" s="24" t="str">
        <v>2026-02</v>
      </c>
      <c r="B3687" s="24" t="str">
        <v>비교 반영</v>
      </c>
      <c r="C3687" s="24" t="str">
        <v>파주시</v>
      </c>
      <c r="D3687" s="24" t="str">
        <v>아파트 전월세</v>
      </c>
      <c r="E3687" s="26">
        <v>1047</v>
      </c>
      <c r="F3687" s="26">
        <v>0</v>
      </c>
      <c r="G3687" s="26">
        <v>409</v>
      </c>
      <c r="H3687" s="26">
        <v>638</v>
      </c>
      <c r="I3687" s="26">
        <f>G3687+H3687</f>
        <v>1047</v>
      </c>
      <c r="J3687" s="26">
        <f>SUM(F3687:H3687)</f>
        <v>1047</v>
      </c>
      <c r="K3687" s="26">
        <f>E3687-J3687</f>
        <v>0</v>
      </c>
      <c r="L3687" s="27">
        <v>136441560000</v>
      </c>
      <c r="M3687" s="45">
        <v>66382.867</v>
      </c>
      <c r="N3687" s="27">
        <v>130316676</v>
      </c>
      <c r="O3687" s="27">
        <v>6794622</v>
      </c>
      <c r="P3687" s="37">
        <f>IF(I3687=0,0,H3687/I3687)</f>
        <v>0.609360076408787</v>
      </c>
    </row>
    <row r="3688">
      <c r="A3688" s="24" t="str">
        <v>2026-02</v>
      </c>
      <c r="B3688" s="24" t="str">
        <v>비교 반영</v>
      </c>
      <c r="C3688" s="24" t="str">
        <v>파주시</v>
      </c>
      <c r="D3688" s="24" t="str">
        <v>오피스텔 매매</v>
      </c>
      <c r="E3688" s="26">
        <v>18</v>
      </c>
      <c r="F3688" s="26">
        <v>18</v>
      </c>
      <c r="G3688" s="26">
        <v>0</v>
      </c>
      <c r="H3688" s="26">
        <v>0</v>
      </c>
      <c r="I3688" s="26">
        <f>G3688+H3688</f>
        <v>0</v>
      </c>
      <c r="J3688" s="26">
        <f>SUM(F3688:H3688)</f>
        <v>18</v>
      </c>
      <c r="K3688" s="26">
        <f>E3688-J3688</f>
        <v>0</v>
      </c>
      <c r="L3688" s="27">
        <v>1493000000</v>
      </c>
      <c r="M3688" s="45">
        <v>377.318</v>
      </c>
      <c r="N3688" s="27">
        <v>82944444</v>
      </c>
      <c r="O3688" s="27">
        <v>13080577</v>
      </c>
      <c r="P3688" s="37">
        <f>IF(I3688=0,0,H3688/I3688)</f>
        <v>0</v>
      </c>
    </row>
    <row r="3689">
      <c r="A3689" s="24" t="str">
        <v>2026-02</v>
      </c>
      <c r="B3689" s="24" t="str">
        <v>비교 반영</v>
      </c>
      <c r="C3689" s="24" t="str">
        <v>파주시</v>
      </c>
      <c r="D3689" s="24" t="str">
        <v>오피스텔 전월세</v>
      </c>
      <c r="E3689" s="26">
        <v>275</v>
      </c>
      <c r="F3689" s="26">
        <v>0</v>
      </c>
      <c r="G3689" s="26">
        <v>83</v>
      </c>
      <c r="H3689" s="26">
        <v>192</v>
      </c>
      <c r="I3689" s="26">
        <f>G3689+H3689</f>
        <v>275</v>
      </c>
      <c r="J3689" s="26">
        <f>SUM(F3689:H3689)</f>
        <v>275</v>
      </c>
      <c r="K3689" s="26">
        <f>E3689-J3689</f>
        <v>0</v>
      </c>
      <c r="L3689" s="27">
        <v>13735690000</v>
      </c>
      <c r="M3689" s="45">
        <v>8651.17</v>
      </c>
      <c r="N3689" s="27">
        <v>49947964</v>
      </c>
      <c r="O3689" s="27">
        <v>5248682</v>
      </c>
      <c r="P3689" s="37">
        <f>IF(I3689=0,0,H3689/I3689)</f>
        <v>0.6981818181818182</v>
      </c>
    </row>
    <row r="3690">
      <c r="A3690" s="24" t="str">
        <v>2026-02</v>
      </c>
      <c r="B3690" s="24" t="str">
        <v>비교 반영</v>
      </c>
      <c r="C3690" s="24" t="str">
        <v>파주시</v>
      </c>
      <c r="D3690" s="24" t="str">
        <v>토지</v>
      </c>
      <c r="E3690" s="26">
        <v>341</v>
      </c>
      <c r="F3690" s="26">
        <v>341</v>
      </c>
      <c r="G3690" s="26">
        <v>0</v>
      </c>
      <c r="H3690" s="26">
        <v>0</v>
      </c>
      <c r="I3690" s="26">
        <f>G3690+H3690</f>
        <v>0</v>
      </c>
      <c r="J3690" s="26">
        <f>SUM(F3690:H3690)</f>
        <v>341</v>
      </c>
      <c r="K3690" s="26">
        <f>E3690-J3690</f>
        <v>0</v>
      </c>
      <c r="L3690" s="27">
        <v>74954340000</v>
      </c>
      <c r="M3690" s="45">
        <v>299964.51</v>
      </c>
      <c r="N3690" s="27">
        <v>219807449</v>
      </c>
      <c r="O3690" s="27">
        <v>826041</v>
      </c>
      <c r="P3690" s="37">
        <f>IF(I3690=0,0,H3690/I3690)</f>
        <v>0</v>
      </c>
    </row>
    <row r="3691">
      <c r="A3691" s="24" t="str">
        <v>2026-02</v>
      </c>
      <c r="B3691" s="24" t="str">
        <v>비교 반영</v>
      </c>
      <c r="C3691" s="24" t="str">
        <v>평택시</v>
      </c>
      <c r="D3691" s="24" t="str">
        <v>공장창고</v>
      </c>
      <c r="E3691" s="26">
        <v>3</v>
      </c>
      <c r="F3691" s="26">
        <v>3</v>
      </c>
      <c r="G3691" s="26">
        <v>0</v>
      </c>
      <c r="H3691" s="26">
        <v>0</v>
      </c>
      <c r="I3691" s="26">
        <f>G3691+H3691</f>
        <v>0</v>
      </c>
      <c r="J3691" s="26">
        <f>SUM(F3691:H3691)</f>
        <v>3</v>
      </c>
      <c r="K3691" s="26">
        <f>E3691-J3691</f>
        <v>0</v>
      </c>
      <c r="L3691" s="27">
        <v>2243790000</v>
      </c>
      <c r="M3691" s="45">
        <v>784.66</v>
      </c>
      <c r="N3691" s="27">
        <v>747930000</v>
      </c>
      <c r="O3691" s="27">
        <v>9453123</v>
      </c>
      <c r="P3691" s="37">
        <f>IF(I3691=0,0,H3691/I3691)</f>
        <v>0</v>
      </c>
    </row>
    <row r="3692">
      <c r="A3692" s="24" t="str">
        <v>2026-02</v>
      </c>
      <c r="B3692" s="24" t="str">
        <v>비교 반영</v>
      </c>
      <c r="C3692" s="24" t="str">
        <v>평택시</v>
      </c>
      <c r="D3692" s="24" t="str">
        <v>다가구 매매</v>
      </c>
      <c r="E3692" s="26">
        <v>16</v>
      </c>
      <c r="F3692" s="26">
        <v>16</v>
      </c>
      <c r="G3692" s="26">
        <v>0</v>
      </c>
      <c r="H3692" s="26">
        <v>0</v>
      </c>
      <c r="I3692" s="26">
        <f>G3692+H3692</f>
        <v>0</v>
      </c>
      <c r="J3692" s="26">
        <f>SUM(F3692:H3692)</f>
        <v>16</v>
      </c>
      <c r="K3692" s="26">
        <f>E3692-J3692</f>
        <v>0</v>
      </c>
      <c r="L3692" s="27">
        <v>6082000000</v>
      </c>
      <c r="M3692" s="45">
        <v>3085.667</v>
      </c>
      <c r="N3692" s="27">
        <v>380125000</v>
      </c>
      <c r="O3692" s="27">
        <v>6515863</v>
      </c>
      <c r="P3692" s="37">
        <f>IF(I3692=0,0,H3692/I3692)</f>
        <v>0</v>
      </c>
    </row>
    <row r="3693">
      <c r="A3693" s="24" t="str">
        <v>2026-02</v>
      </c>
      <c r="B3693" s="24" t="str">
        <v>비교 반영</v>
      </c>
      <c r="C3693" s="24" t="str">
        <v>평택시</v>
      </c>
      <c r="D3693" s="24" t="str">
        <v>다가구 전월세</v>
      </c>
      <c r="E3693" s="26">
        <v>1407</v>
      </c>
      <c r="F3693" s="26">
        <v>0</v>
      </c>
      <c r="G3693" s="26">
        <v>89</v>
      </c>
      <c r="H3693" s="26">
        <v>1318</v>
      </c>
      <c r="I3693" s="26">
        <f>G3693+H3693</f>
        <v>1407</v>
      </c>
      <c r="J3693" s="26">
        <f>SUM(F3693:H3693)</f>
        <v>1407</v>
      </c>
      <c r="K3693" s="26">
        <f>E3693-J3693</f>
        <v>0</v>
      </c>
      <c r="L3693" s="27">
        <v>16210900000</v>
      </c>
      <c r="M3693" s="45">
        <v>59776.55</v>
      </c>
      <c r="N3693" s="27">
        <v>11521606</v>
      </c>
      <c r="O3693" s="27">
        <v>896501</v>
      </c>
      <c r="P3693" s="37">
        <f>IF(I3693=0,0,H3693/I3693)</f>
        <v>0.9367448471926084</v>
      </c>
    </row>
    <row r="3694">
      <c r="A3694" s="24" t="str">
        <v>2026-02</v>
      </c>
      <c r="B3694" s="24" t="str">
        <v>비교 반영</v>
      </c>
      <c r="C3694" s="24" t="str">
        <v>평택시</v>
      </c>
      <c r="D3694" s="24" t="str">
        <v>다세대 매매</v>
      </c>
      <c r="E3694" s="26">
        <v>41</v>
      </c>
      <c r="F3694" s="26">
        <v>41</v>
      </c>
      <c r="G3694" s="26">
        <v>0</v>
      </c>
      <c r="H3694" s="26">
        <v>0</v>
      </c>
      <c r="I3694" s="26">
        <f>G3694+H3694</f>
        <v>0</v>
      </c>
      <c r="J3694" s="26">
        <f>SUM(F3694:H3694)</f>
        <v>41</v>
      </c>
      <c r="K3694" s="26">
        <f>E3694-J3694</f>
        <v>0</v>
      </c>
      <c r="L3694" s="27">
        <v>5227000000</v>
      </c>
      <c r="M3694" s="45">
        <v>2419.636</v>
      </c>
      <c r="N3694" s="27">
        <v>127487805</v>
      </c>
      <c r="O3694" s="27">
        <v>7141297</v>
      </c>
      <c r="P3694" s="37">
        <f>IF(I3694=0,0,H3694/I3694)</f>
        <v>0</v>
      </c>
    </row>
    <row r="3695">
      <c r="A3695" s="24" t="str">
        <v>2026-02</v>
      </c>
      <c r="B3695" s="24" t="str">
        <v>비교 반영</v>
      </c>
      <c r="C3695" s="24" t="str">
        <v>평택시</v>
      </c>
      <c r="D3695" s="24" t="str">
        <v>다세대 전월세</v>
      </c>
      <c r="E3695" s="26">
        <v>436</v>
      </c>
      <c r="F3695" s="26">
        <v>0</v>
      </c>
      <c r="G3695" s="26">
        <v>41</v>
      </c>
      <c r="H3695" s="26">
        <v>395</v>
      </c>
      <c r="I3695" s="26">
        <f>G3695+H3695</f>
        <v>436</v>
      </c>
      <c r="J3695" s="26">
        <f>SUM(F3695:H3695)</f>
        <v>436</v>
      </c>
      <c r="K3695" s="26">
        <f>E3695-J3695</f>
        <v>0</v>
      </c>
      <c r="L3695" s="27">
        <v>6119620000</v>
      </c>
      <c r="M3695" s="45">
        <v>14614.28</v>
      </c>
      <c r="N3695" s="27">
        <v>14035826</v>
      </c>
      <c r="O3695" s="27">
        <v>1384273</v>
      </c>
      <c r="P3695" s="37">
        <f>IF(I3695=0,0,H3695/I3695)</f>
        <v>0.9059633027522935</v>
      </c>
    </row>
    <row r="3696">
      <c r="A3696" s="24" t="str">
        <v>2026-02</v>
      </c>
      <c r="B3696" s="24" t="str">
        <v>비교 반영</v>
      </c>
      <c r="C3696" s="24" t="str">
        <v>평택시</v>
      </c>
      <c r="D3696" s="24" t="str">
        <v>분양권</v>
      </c>
      <c r="E3696" s="26">
        <v>116</v>
      </c>
      <c r="F3696" s="26">
        <v>116</v>
      </c>
      <c r="G3696" s="26">
        <v>0</v>
      </c>
      <c r="H3696" s="26">
        <v>0</v>
      </c>
      <c r="I3696" s="26">
        <f>G3696+H3696</f>
        <v>0</v>
      </c>
      <c r="J3696" s="26">
        <f>SUM(F3696:H3696)</f>
        <v>116</v>
      </c>
      <c r="K3696" s="26">
        <f>E3696-J3696</f>
        <v>0</v>
      </c>
      <c r="L3696" s="27">
        <v>56038760000</v>
      </c>
      <c r="M3696" s="45">
        <v>9802.982</v>
      </c>
      <c r="N3696" s="27">
        <v>483092759</v>
      </c>
      <c r="O3696" s="27">
        <v>18897524</v>
      </c>
      <c r="P3696" s="37">
        <f>IF(I3696=0,0,H3696/I3696)</f>
        <v>0</v>
      </c>
    </row>
    <row r="3697">
      <c r="A3697" s="24" t="str">
        <v>2026-02</v>
      </c>
      <c r="B3697" s="24" t="str">
        <v>비교 반영</v>
      </c>
      <c r="C3697" s="24" t="str">
        <v>평택시</v>
      </c>
      <c r="D3697" s="24" t="str">
        <v>상가</v>
      </c>
      <c r="E3697" s="26">
        <v>27</v>
      </c>
      <c r="F3697" s="26">
        <v>27</v>
      </c>
      <c r="G3697" s="26">
        <v>0</v>
      </c>
      <c r="H3697" s="26">
        <v>0</v>
      </c>
      <c r="I3697" s="26">
        <f>G3697+H3697</f>
        <v>0</v>
      </c>
      <c r="J3697" s="26">
        <f>SUM(F3697:H3697)</f>
        <v>27</v>
      </c>
      <c r="K3697" s="26">
        <f>E3697-J3697</f>
        <v>0</v>
      </c>
      <c r="L3697" s="27">
        <v>15407230000</v>
      </c>
      <c r="M3697" s="45">
        <v>7151.55</v>
      </c>
      <c r="N3697" s="27">
        <v>570638148</v>
      </c>
      <c r="O3697" s="27">
        <v>7121951</v>
      </c>
      <c r="P3697" s="37">
        <f>IF(I3697=0,0,H3697/I3697)</f>
        <v>0</v>
      </c>
    </row>
    <row r="3698">
      <c r="A3698" s="24" t="str">
        <v>2026-02</v>
      </c>
      <c r="B3698" s="24" t="str">
        <v>비교 반영</v>
      </c>
      <c r="C3698" s="24" t="str">
        <v>평택시</v>
      </c>
      <c r="D3698" s="24" t="str">
        <v>아파트 매매</v>
      </c>
      <c r="E3698" s="26">
        <v>559</v>
      </c>
      <c r="F3698" s="26">
        <v>559</v>
      </c>
      <c r="G3698" s="26">
        <v>0</v>
      </c>
      <c r="H3698" s="26">
        <v>0</v>
      </c>
      <c r="I3698" s="26">
        <f>G3698+H3698</f>
        <v>0</v>
      </c>
      <c r="J3698" s="26">
        <f>SUM(F3698:H3698)</f>
        <v>559</v>
      </c>
      <c r="K3698" s="26">
        <f>E3698-J3698</f>
        <v>0</v>
      </c>
      <c r="L3698" s="27">
        <v>169371320000</v>
      </c>
      <c r="M3698" s="45">
        <v>40068.497</v>
      </c>
      <c r="N3698" s="27">
        <v>302989839</v>
      </c>
      <c r="O3698" s="27">
        <v>13973700</v>
      </c>
      <c r="P3698" s="37">
        <f>IF(I3698=0,0,H3698/I3698)</f>
        <v>0</v>
      </c>
    </row>
    <row r="3699">
      <c r="A3699" s="24" t="str">
        <v>2026-02</v>
      </c>
      <c r="B3699" s="24" t="str">
        <v>비교 반영</v>
      </c>
      <c r="C3699" s="24" t="str">
        <v>평택시</v>
      </c>
      <c r="D3699" s="24" t="str">
        <v>아파트 전월세</v>
      </c>
      <c r="E3699" s="26">
        <v>1599</v>
      </c>
      <c r="F3699" s="26">
        <v>0</v>
      </c>
      <c r="G3699" s="26">
        <v>486</v>
      </c>
      <c r="H3699" s="26">
        <v>1113</v>
      </c>
      <c r="I3699" s="26">
        <f>G3699+H3699</f>
        <v>1599</v>
      </c>
      <c r="J3699" s="26">
        <f>SUM(F3699:H3699)</f>
        <v>1599</v>
      </c>
      <c r="K3699" s="26">
        <f>E3699-J3699</f>
        <v>0</v>
      </c>
      <c r="L3699" s="27">
        <v>122745520000</v>
      </c>
      <c r="M3699" s="45">
        <v>91606.634</v>
      </c>
      <c r="N3699" s="27">
        <v>76763927</v>
      </c>
      <c r="O3699" s="27">
        <v>4429486</v>
      </c>
      <c r="P3699" s="37">
        <f>IF(I3699=0,0,H3699/I3699)</f>
        <v>0.6960600375234521</v>
      </c>
    </row>
    <row r="3700">
      <c r="A3700" s="24" t="str">
        <v>2026-02</v>
      </c>
      <c r="B3700" s="24" t="str">
        <v>비교 반영</v>
      </c>
      <c r="C3700" s="24" t="str">
        <v>평택시</v>
      </c>
      <c r="D3700" s="24" t="str">
        <v>오피스텔 매매</v>
      </c>
      <c r="E3700" s="26">
        <v>2</v>
      </c>
      <c r="F3700" s="26">
        <v>2</v>
      </c>
      <c r="G3700" s="26">
        <v>0</v>
      </c>
      <c r="H3700" s="26">
        <v>0</v>
      </c>
      <c r="I3700" s="26">
        <f>G3700+H3700</f>
        <v>0</v>
      </c>
      <c r="J3700" s="26">
        <f>SUM(F3700:H3700)</f>
        <v>2</v>
      </c>
      <c r="K3700" s="26">
        <f>E3700-J3700</f>
        <v>0</v>
      </c>
      <c r="L3700" s="27">
        <v>214300000</v>
      </c>
      <c r="M3700" s="45">
        <v>96.344</v>
      </c>
      <c r="N3700" s="27">
        <v>107150000</v>
      </c>
      <c r="O3700" s="27">
        <v>7353128</v>
      </c>
      <c r="P3700" s="37">
        <f>IF(I3700=0,0,H3700/I3700)</f>
        <v>0</v>
      </c>
    </row>
    <row r="3701">
      <c r="A3701" s="24" t="str">
        <v>2026-02</v>
      </c>
      <c r="B3701" s="24" t="str">
        <v>비교 반영</v>
      </c>
      <c r="C3701" s="24" t="str">
        <v>평택시</v>
      </c>
      <c r="D3701" s="24" t="str">
        <v>오피스텔 전월세</v>
      </c>
      <c r="E3701" s="26">
        <v>102</v>
      </c>
      <c r="F3701" s="26">
        <v>0</v>
      </c>
      <c r="G3701" s="26">
        <v>20</v>
      </c>
      <c r="H3701" s="26">
        <v>82</v>
      </c>
      <c r="I3701" s="26">
        <f>G3701+H3701</f>
        <v>102</v>
      </c>
      <c r="J3701" s="26">
        <f>SUM(F3701:H3701)</f>
        <v>102</v>
      </c>
      <c r="K3701" s="26">
        <f>E3701-J3701</f>
        <v>0</v>
      </c>
      <c r="L3701" s="27">
        <v>2825660000</v>
      </c>
      <c r="M3701" s="45">
        <v>3000.03</v>
      </c>
      <c r="N3701" s="27">
        <v>27702549</v>
      </c>
      <c r="O3701" s="27">
        <v>3113644</v>
      </c>
      <c r="P3701" s="37">
        <f>IF(I3701=0,0,H3701/I3701)</f>
        <v>0.803921568627451</v>
      </c>
    </row>
    <row r="3702">
      <c r="A3702" s="24" t="str">
        <v>2026-02</v>
      </c>
      <c r="B3702" s="24" t="str">
        <v>비교 반영</v>
      </c>
      <c r="C3702" s="24" t="str">
        <v>평택시</v>
      </c>
      <c r="D3702" s="24" t="str">
        <v>토지</v>
      </c>
      <c r="E3702" s="26">
        <v>144</v>
      </c>
      <c r="F3702" s="26">
        <v>144</v>
      </c>
      <c r="G3702" s="26">
        <v>0</v>
      </c>
      <c r="H3702" s="26">
        <v>0</v>
      </c>
      <c r="I3702" s="26">
        <f>G3702+H3702</f>
        <v>0</v>
      </c>
      <c r="J3702" s="26">
        <f>SUM(F3702:H3702)</f>
        <v>144</v>
      </c>
      <c r="K3702" s="26">
        <f>E3702-J3702</f>
        <v>0</v>
      </c>
      <c r="L3702" s="27">
        <v>24905890000</v>
      </c>
      <c r="M3702" s="45">
        <v>113206.73</v>
      </c>
      <c r="N3702" s="27">
        <v>172957569</v>
      </c>
      <c r="O3702" s="27">
        <v>727285</v>
      </c>
      <c r="P3702" s="37">
        <f>IF(I3702=0,0,H3702/I3702)</f>
        <v>0</v>
      </c>
    </row>
    <row r="3703">
      <c r="A3703" s="24" t="str">
        <v>2026-02</v>
      </c>
      <c r="B3703" s="24" t="str">
        <v>비교 반영</v>
      </c>
      <c r="C3703" s="24" t="str">
        <v>포천시</v>
      </c>
      <c r="D3703" s="24" t="str">
        <v>공장창고</v>
      </c>
      <c r="E3703" s="26">
        <v>9</v>
      </c>
      <c r="F3703" s="26">
        <v>9</v>
      </c>
      <c r="G3703" s="26">
        <v>0</v>
      </c>
      <c r="H3703" s="26">
        <v>0</v>
      </c>
      <c r="I3703" s="26">
        <f>G3703+H3703</f>
        <v>0</v>
      </c>
      <c r="J3703" s="26">
        <f>SUM(F3703:H3703)</f>
        <v>9</v>
      </c>
      <c r="K3703" s="26">
        <f>E3703-J3703</f>
        <v>0</v>
      </c>
      <c r="L3703" s="27">
        <v>9523790000</v>
      </c>
      <c r="M3703" s="45">
        <v>10251.68</v>
      </c>
      <c r="N3703" s="27">
        <v>1058198889</v>
      </c>
      <c r="O3703" s="27">
        <v>3071068</v>
      </c>
      <c r="P3703" s="37">
        <f>IF(I3703=0,0,H3703/I3703)</f>
        <v>0</v>
      </c>
    </row>
    <row r="3704">
      <c r="A3704" s="24" t="str">
        <v>2026-02</v>
      </c>
      <c r="B3704" s="24" t="str">
        <v>비교 반영</v>
      </c>
      <c r="C3704" s="24" t="str">
        <v>포천시</v>
      </c>
      <c r="D3704" s="24" t="str">
        <v>다가구 매매</v>
      </c>
      <c r="E3704" s="26">
        <v>15</v>
      </c>
      <c r="F3704" s="26">
        <v>15</v>
      </c>
      <c r="G3704" s="26">
        <v>0</v>
      </c>
      <c r="H3704" s="26">
        <v>0</v>
      </c>
      <c r="I3704" s="26">
        <f>G3704+H3704</f>
        <v>0</v>
      </c>
      <c r="J3704" s="26">
        <f>SUM(F3704:H3704)</f>
        <v>15</v>
      </c>
      <c r="K3704" s="26">
        <f>E3704-J3704</f>
        <v>0</v>
      </c>
      <c r="L3704" s="27">
        <v>2285000000</v>
      </c>
      <c r="M3704" s="45">
        <v>1581.39</v>
      </c>
      <c r="N3704" s="27">
        <v>152333333</v>
      </c>
      <c r="O3704" s="27">
        <v>4776632</v>
      </c>
      <c r="P3704" s="37">
        <f>IF(I3704=0,0,H3704/I3704)</f>
        <v>0</v>
      </c>
    </row>
    <row r="3705">
      <c r="A3705" s="24" t="str">
        <v>2026-02</v>
      </c>
      <c r="B3705" s="24" t="str">
        <v>비교 반영</v>
      </c>
      <c r="C3705" s="24" t="str">
        <v>포천시</v>
      </c>
      <c r="D3705" s="24" t="str">
        <v>다가구 전월세</v>
      </c>
      <c r="E3705" s="26">
        <v>119</v>
      </c>
      <c r="F3705" s="26">
        <v>0</v>
      </c>
      <c r="G3705" s="26">
        <v>13</v>
      </c>
      <c r="H3705" s="26">
        <v>106</v>
      </c>
      <c r="I3705" s="26">
        <f>G3705+H3705</f>
        <v>119</v>
      </c>
      <c r="J3705" s="26">
        <f>SUM(F3705:H3705)</f>
        <v>119</v>
      </c>
      <c r="K3705" s="26">
        <f>E3705-J3705</f>
        <v>0</v>
      </c>
      <c r="L3705" s="27">
        <v>1325000000</v>
      </c>
      <c r="M3705" s="45">
        <v>4207.561</v>
      </c>
      <c r="N3705" s="27">
        <v>11134454</v>
      </c>
      <c r="O3705" s="27">
        <v>1041022</v>
      </c>
      <c r="P3705" s="37">
        <f>IF(I3705=0,0,H3705/I3705)</f>
        <v>0.8907563025210085</v>
      </c>
    </row>
    <row r="3706">
      <c r="A3706" s="24" t="str">
        <v>2026-02</v>
      </c>
      <c r="B3706" s="24" t="str">
        <v>비교 반영</v>
      </c>
      <c r="C3706" s="24" t="str">
        <v>포천시</v>
      </c>
      <c r="D3706" s="24" t="str">
        <v>다세대 매매</v>
      </c>
      <c r="E3706" s="26">
        <v>32</v>
      </c>
      <c r="F3706" s="26">
        <v>32</v>
      </c>
      <c r="G3706" s="26">
        <v>0</v>
      </c>
      <c r="H3706" s="26">
        <v>0</v>
      </c>
      <c r="I3706" s="26">
        <f>G3706+H3706</f>
        <v>0</v>
      </c>
      <c r="J3706" s="26">
        <f>SUM(F3706:H3706)</f>
        <v>32</v>
      </c>
      <c r="K3706" s="26">
        <f>E3706-J3706</f>
        <v>0</v>
      </c>
      <c r="L3706" s="27">
        <v>4105190000</v>
      </c>
      <c r="M3706" s="45">
        <v>1989.806</v>
      </c>
      <c r="N3706" s="27">
        <v>128287188</v>
      </c>
      <c r="O3706" s="27">
        <v>6820200</v>
      </c>
      <c r="P3706" s="37">
        <f>IF(I3706=0,0,H3706/I3706)</f>
        <v>0</v>
      </c>
    </row>
    <row r="3707">
      <c r="A3707" s="24" t="str">
        <v>2026-02</v>
      </c>
      <c r="B3707" s="24" t="str">
        <v>비교 반영</v>
      </c>
      <c r="C3707" s="24" t="str">
        <v>포천시</v>
      </c>
      <c r="D3707" s="24" t="str">
        <v>다세대 전월세</v>
      </c>
      <c r="E3707" s="26">
        <v>89</v>
      </c>
      <c r="F3707" s="26">
        <v>0</v>
      </c>
      <c r="G3707" s="26">
        <v>13</v>
      </c>
      <c r="H3707" s="26">
        <v>76</v>
      </c>
      <c r="I3707" s="26">
        <f>G3707+H3707</f>
        <v>89</v>
      </c>
      <c r="J3707" s="26">
        <f>SUM(F3707:H3707)</f>
        <v>89</v>
      </c>
      <c r="K3707" s="26">
        <f>E3707-J3707</f>
        <v>0</v>
      </c>
      <c r="L3707" s="27">
        <v>1552500000</v>
      </c>
      <c r="M3707" s="45">
        <v>3500.555</v>
      </c>
      <c r="N3707" s="27">
        <v>17443820</v>
      </c>
      <c r="O3707" s="27">
        <v>1466119</v>
      </c>
      <c r="P3707" s="37">
        <f>IF(I3707=0,0,H3707/I3707)</f>
        <v>0.8539325842696629</v>
      </c>
    </row>
    <row r="3708">
      <c r="A3708" s="24" t="str">
        <v>2026-02</v>
      </c>
      <c r="B3708" s="24" t="str">
        <v>비교 반영</v>
      </c>
      <c r="C3708" s="24" t="str">
        <v>포천시</v>
      </c>
      <c r="D3708" s="24" t="str">
        <v>상가</v>
      </c>
      <c r="E3708" s="26">
        <v>6</v>
      </c>
      <c r="F3708" s="26">
        <v>6</v>
      </c>
      <c r="G3708" s="26">
        <v>0</v>
      </c>
      <c r="H3708" s="26">
        <v>0</v>
      </c>
      <c r="I3708" s="26">
        <f>G3708+H3708</f>
        <v>0</v>
      </c>
      <c r="J3708" s="26">
        <f>SUM(F3708:H3708)</f>
        <v>6</v>
      </c>
      <c r="K3708" s="26">
        <f>E3708-J3708</f>
        <v>0</v>
      </c>
      <c r="L3708" s="27">
        <v>1093000000</v>
      </c>
      <c r="M3708" s="45">
        <v>688.47</v>
      </c>
      <c r="N3708" s="27">
        <v>182166667</v>
      </c>
      <c r="O3708" s="27">
        <v>5248192</v>
      </c>
      <c r="P3708" s="37">
        <f>IF(I3708=0,0,H3708/I3708)</f>
        <v>0</v>
      </c>
    </row>
    <row r="3709">
      <c r="A3709" s="24" t="str">
        <v>2026-02</v>
      </c>
      <c r="B3709" s="24" t="str">
        <v>비교 반영</v>
      </c>
      <c r="C3709" s="24" t="str">
        <v>포천시</v>
      </c>
      <c r="D3709" s="24" t="str">
        <v>아파트 매매</v>
      </c>
      <c r="E3709" s="26">
        <v>55</v>
      </c>
      <c r="F3709" s="26">
        <v>55</v>
      </c>
      <c r="G3709" s="26">
        <v>0</v>
      </c>
      <c r="H3709" s="26">
        <v>0</v>
      </c>
      <c r="I3709" s="26">
        <f>G3709+H3709</f>
        <v>0</v>
      </c>
      <c r="J3709" s="26">
        <f>SUM(F3709:H3709)</f>
        <v>55</v>
      </c>
      <c r="K3709" s="26">
        <f>E3709-J3709</f>
        <v>0</v>
      </c>
      <c r="L3709" s="27">
        <v>11920500000</v>
      </c>
      <c r="M3709" s="45">
        <v>4133.3</v>
      </c>
      <c r="N3709" s="27">
        <v>216736364</v>
      </c>
      <c r="O3709" s="27">
        <v>9533933</v>
      </c>
      <c r="P3709" s="37">
        <f>IF(I3709=0,0,H3709/I3709)</f>
        <v>0</v>
      </c>
    </row>
    <row r="3710">
      <c r="A3710" s="24" t="str">
        <v>2026-02</v>
      </c>
      <c r="B3710" s="24" t="str">
        <v>비교 반영</v>
      </c>
      <c r="C3710" s="24" t="str">
        <v>포천시</v>
      </c>
      <c r="D3710" s="24" t="str">
        <v>아파트 전월세</v>
      </c>
      <c r="E3710" s="26">
        <v>92</v>
      </c>
      <c r="F3710" s="26">
        <v>0</v>
      </c>
      <c r="G3710" s="26">
        <v>40</v>
      </c>
      <c r="H3710" s="26">
        <v>52</v>
      </c>
      <c r="I3710" s="26">
        <f>G3710+H3710</f>
        <v>92</v>
      </c>
      <c r="J3710" s="26">
        <f>SUM(F3710:H3710)</f>
        <v>92</v>
      </c>
      <c r="K3710" s="26">
        <f>E3710-J3710</f>
        <v>0</v>
      </c>
      <c r="L3710" s="27">
        <v>7996530000</v>
      </c>
      <c r="M3710" s="45">
        <v>6370.157</v>
      </c>
      <c r="N3710" s="27">
        <v>86918804</v>
      </c>
      <c r="O3710" s="27">
        <v>4149789</v>
      </c>
      <c r="P3710" s="37">
        <f>IF(I3710=0,0,H3710/I3710)</f>
        <v>0.5652173913043478</v>
      </c>
    </row>
    <row r="3711">
      <c r="A3711" s="24" t="str">
        <v>2026-02</v>
      </c>
      <c r="B3711" s="24" t="str">
        <v>비교 반영</v>
      </c>
      <c r="C3711" s="24" t="str">
        <v>포천시</v>
      </c>
      <c r="D3711" s="24" t="str">
        <v>토지</v>
      </c>
      <c r="E3711" s="26">
        <v>211</v>
      </c>
      <c r="F3711" s="26">
        <v>211</v>
      </c>
      <c r="G3711" s="26">
        <v>0</v>
      </c>
      <c r="H3711" s="26">
        <v>0</v>
      </c>
      <c r="I3711" s="26">
        <f>G3711+H3711</f>
        <v>0</v>
      </c>
      <c r="J3711" s="26">
        <f>SUM(F3711:H3711)</f>
        <v>211</v>
      </c>
      <c r="K3711" s="26">
        <f>E3711-J3711</f>
        <v>0</v>
      </c>
      <c r="L3711" s="27">
        <v>23055900000</v>
      </c>
      <c r="M3711" s="45">
        <v>152015.95</v>
      </c>
      <c r="N3711" s="27">
        <v>109269668</v>
      </c>
      <c r="O3711" s="27">
        <v>501381</v>
      </c>
      <c r="P3711" s="37">
        <f>IF(I3711=0,0,H3711/I3711)</f>
        <v>0</v>
      </c>
    </row>
    <row r="3712">
      <c r="A3712" s="24" t="str">
        <v>2026-02</v>
      </c>
      <c r="B3712" s="24" t="str">
        <v>비교 반영</v>
      </c>
      <c r="C3712" s="24" t="str">
        <v>하남시</v>
      </c>
      <c r="D3712" s="24" t="str">
        <v>공장창고</v>
      </c>
      <c r="E3712" s="26">
        <v>23</v>
      </c>
      <c r="F3712" s="26">
        <v>23</v>
      </c>
      <c r="G3712" s="26">
        <v>0</v>
      </c>
      <c r="H3712" s="26">
        <v>0</v>
      </c>
      <c r="I3712" s="26">
        <f>G3712+H3712</f>
        <v>0</v>
      </c>
      <c r="J3712" s="26">
        <f>SUM(F3712:H3712)</f>
        <v>23</v>
      </c>
      <c r="K3712" s="26">
        <f>E3712-J3712</f>
        <v>0</v>
      </c>
      <c r="L3712" s="27">
        <v>96203000000</v>
      </c>
      <c r="M3712" s="45">
        <v>24871.9</v>
      </c>
      <c r="N3712" s="27">
        <v>4182739130</v>
      </c>
      <c r="O3712" s="27">
        <v>12786576</v>
      </c>
      <c r="P3712" s="37">
        <f>IF(I3712=0,0,H3712/I3712)</f>
        <v>0</v>
      </c>
    </row>
    <row r="3713">
      <c r="A3713" s="24" t="str">
        <v>2026-02</v>
      </c>
      <c r="B3713" s="24" t="str">
        <v>비교 반영</v>
      </c>
      <c r="C3713" s="24" t="str">
        <v>하남시</v>
      </c>
      <c r="D3713" s="24" t="str">
        <v>다가구 매매</v>
      </c>
      <c r="E3713" s="26">
        <v>9</v>
      </c>
      <c r="F3713" s="26">
        <v>9</v>
      </c>
      <c r="G3713" s="26">
        <v>0</v>
      </c>
      <c r="H3713" s="26">
        <v>0</v>
      </c>
      <c r="I3713" s="26">
        <f>G3713+H3713</f>
        <v>0</v>
      </c>
      <c r="J3713" s="26">
        <f>SUM(F3713:H3713)</f>
        <v>9</v>
      </c>
      <c r="K3713" s="26">
        <f>E3713-J3713</f>
        <v>0</v>
      </c>
      <c r="L3713" s="27">
        <v>10757250000</v>
      </c>
      <c r="M3713" s="45">
        <v>1865.36</v>
      </c>
      <c r="N3713" s="27">
        <v>1195250000</v>
      </c>
      <c r="O3713" s="27">
        <v>19063964</v>
      </c>
      <c r="P3713" s="37">
        <f>IF(I3713=0,0,H3713/I3713)</f>
        <v>0</v>
      </c>
    </row>
    <row r="3714">
      <c r="A3714" s="24" t="str">
        <v>2026-02</v>
      </c>
      <c r="B3714" s="24" t="str">
        <v>비교 반영</v>
      </c>
      <c r="C3714" s="24" t="str">
        <v>하남시</v>
      </c>
      <c r="D3714" s="24" t="str">
        <v>다가구 전월세</v>
      </c>
      <c r="E3714" s="26">
        <v>145</v>
      </c>
      <c r="F3714" s="26">
        <v>0</v>
      </c>
      <c r="G3714" s="26">
        <v>57</v>
      </c>
      <c r="H3714" s="26">
        <v>88</v>
      </c>
      <c r="I3714" s="26">
        <f>G3714+H3714</f>
        <v>145</v>
      </c>
      <c r="J3714" s="26">
        <f>SUM(F3714:H3714)</f>
        <v>145</v>
      </c>
      <c r="K3714" s="26">
        <f>E3714-J3714</f>
        <v>0</v>
      </c>
      <c r="L3714" s="27">
        <v>18597090000</v>
      </c>
      <c r="M3714" s="45">
        <v>7794.738</v>
      </c>
      <c r="N3714" s="27">
        <v>128255793</v>
      </c>
      <c r="O3714" s="27">
        <v>7887113</v>
      </c>
      <c r="P3714" s="37">
        <f>IF(I3714=0,0,H3714/I3714)</f>
        <v>0.6068965517241379</v>
      </c>
    </row>
    <row r="3715">
      <c r="A3715" s="24" t="str">
        <v>2026-02</v>
      </c>
      <c r="B3715" s="24" t="str">
        <v>비교 반영</v>
      </c>
      <c r="C3715" s="24" t="str">
        <v>하남시</v>
      </c>
      <c r="D3715" s="24" t="str">
        <v>다세대 매매</v>
      </c>
      <c r="E3715" s="26">
        <v>7</v>
      </c>
      <c r="F3715" s="26">
        <v>7</v>
      </c>
      <c r="G3715" s="26">
        <v>0</v>
      </c>
      <c r="H3715" s="26">
        <v>0</v>
      </c>
      <c r="I3715" s="26">
        <f>G3715+H3715</f>
        <v>0</v>
      </c>
      <c r="J3715" s="26">
        <f>SUM(F3715:H3715)</f>
        <v>7</v>
      </c>
      <c r="K3715" s="26">
        <f>E3715-J3715</f>
        <v>0</v>
      </c>
      <c r="L3715" s="27">
        <v>3105000000</v>
      </c>
      <c r="M3715" s="45">
        <v>394.168</v>
      </c>
      <c r="N3715" s="27">
        <v>443571429</v>
      </c>
      <c r="O3715" s="27">
        <v>26040831</v>
      </c>
      <c r="P3715" s="37">
        <f>IF(I3715=0,0,H3715/I3715)</f>
        <v>0</v>
      </c>
    </row>
    <row r="3716">
      <c r="A3716" s="24" t="str">
        <v>2026-02</v>
      </c>
      <c r="B3716" s="24" t="str">
        <v>비교 반영</v>
      </c>
      <c r="C3716" s="24" t="str">
        <v>하남시</v>
      </c>
      <c r="D3716" s="24" t="str">
        <v>다세대 전월세</v>
      </c>
      <c r="E3716" s="26">
        <v>29</v>
      </c>
      <c r="F3716" s="26">
        <v>0</v>
      </c>
      <c r="G3716" s="26">
        <v>22</v>
      </c>
      <c r="H3716" s="26">
        <v>7</v>
      </c>
      <c r="I3716" s="26">
        <f>G3716+H3716</f>
        <v>29</v>
      </c>
      <c r="J3716" s="26">
        <f>SUM(F3716:H3716)</f>
        <v>29</v>
      </c>
      <c r="K3716" s="26">
        <f>E3716-J3716</f>
        <v>0</v>
      </c>
      <c r="L3716" s="27">
        <v>5508260000</v>
      </c>
      <c r="M3716" s="45">
        <v>1566.79</v>
      </c>
      <c r="N3716" s="27">
        <v>189940000</v>
      </c>
      <c r="O3716" s="27">
        <v>11621930</v>
      </c>
      <c r="P3716" s="37">
        <f>IF(I3716=0,0,H3716/I3716)</f>
        <v>0.2413793103448276</v>
      </c>
    </row>
    <row r="3717">
      <c r="A3717" s="24" t="str">
        <v>2026-02</v>
      </c>
      <c r="B3717" s="24" t="str">
        <v>비교 반영</v>
      </c>
      <c r="C3717" s="24" t="str">
        <v>하남시</v>
      </c>
      <c r="D3717" s="24" t="str">
        <v>상가</v>
      </c>
      <c r="E3717" s="26">
        <v>40</v>
      </c>
      <c r="F3717" s="26">
        <v>40</v>
      </c>
      <c r="G3717" s="26">
        <v>0</v>
      </c>
      <c r="H3717" s="26">
        <v>0</v>
      </c>
      <c r="I3717" s="26">
        <f>G3717+H3717</f>
        <v>0</v>
      </c>
      <c r="J3717" s="26">
        <f>SUM(F3717:H3717)</f>
        <v>40</v>
      </c>
      <c r="K3717" s="26">
        <f>E3717-J3717</f>
        <v>0</v>
      </c>
      <c r="L3717" s="27">
        <v>16706710000</v>
      </c>
      <c r="M3717" s="45">
        <v>2751.19</v>
      </c>
      <c r="N3717" s="27">
        <v>417667750</v>
      </c>
      <c r="O3717" s="27">
        <v>20074510</v>
      </c>
      <c r="P3717" s="37">
        <f>IF(I3717=0,0,H3717/I3717)</f>
        <v>0</v>
      </c>
    </row>
    <row r="3718">
      <c r="A3718" s="24" t="str">
        <v>2026-02</v>
      </c>
      <c r="B3718" s="24" t="str">
        <v>비교 반영</v>
      </c>
      <c r="C3718" s="24" t="str">
        <v>하남시</v>
      </c>
      <c r="D3718" s="24" t="str">
        <v>아파트 매매</v>
      </c>
      <c r="E3718" s="26">
        <v>280</v>
      </c>
      <c r="F3718" s="26">
        <v>280</v>
      </c>
      <c r="G3718" s="26">
        <v>0</v>
      </c>
      <c r="H3718" s="26">
        <v>0</v>
      </c>
      <c r="I3718" s="26">
        <f>G3718+H3718</f>
        <v>0</v>
      </c>
      <c r="J3718" s="26">
        <f>SUM(F3718:H3718)</f>
        <v>280</v>
      </c>
      <c r="K3718" s="26">
        <f>E3718-J3718</f>
        <v>0</v>
      </c>
      <c r="L3718" s="27">
        <v>305428400000</v>
      </c>
      <c r="M3718" s="45">
        <v>22790.567</v>
      </c>
      <c r="N3718" s="27">
        <v>1090815714</v>
      </c>
      <c r="O3718" s="27">
        <v>44302567</v>
      </c>
      <c r="P3718" s="37">
        <f>IF(I3718=0,0,H3718/I3718)</f>
        <v>0</v>
      </c>
    </row>
    <row r="3719">
      <c r="A3719" s="24" t="str">
        <v>2026-02</v>
      </c>
      <c r="B3719" s="24" t="str">
        <v>비교 반영</v>
      </c>
      <c r="C3719" s="24" t="str">
        <v>하남시</v>
      </c>
      <c r="D3719" s="24" t="str">
        <v>아파트 전월세</v>
      </c>
      <c r="E3719" s="26">
        <v>792</v>
      </c>
      <c r="F3719" s="26">
        <v>0</v>
      </c>
      <c r="G3719" s="26">
        <v>372</v>
      </c>
      <c r="H3719" s="26">
        <v>420</v>
      </c>
      <c r="I3719" s="26">
        <f>G3719+H3719</f>
        <v>792</v>
      </c>
      <c r="J3719" s="26">
        <f>SUM(F3719:H3719)</f>
        <v>792</v>
      </c>
      <c r="K3719" s="26">
        <f>E3719-J3719</f>
        <v>0</v>
      </c>
      <c r="L3719" s="27">
        <v>293834160000</v>
      </c>
      <c r="M3719" s="45">
        <v>56323.976</v>
      </c>
      <c r="N3719" s="27">
        <v>371002727</v>
      </c>
      <c r="O3719" s="27">
        <v>17245810</v>
      </c>
      <c r="P3719" s="37">
        <f>IF(I3719=0,0,H3719/I3719)</f>
        <v>0.5303030303030303</v>
      </c>
    </row>
    <row r="3720">
      <c r="A3720" s="24" t="str">
        <v>2026-02</v>
      </c>
      <c r="B3720" s="24" t="str">
        <v>비교 반영</v>
      </c>
      <c r="C3720" s="24" t="str">
        <v>하남시</v>
      </c>
      <c r="D3720" s="24" t="str">
        <v>오피스텔 매매</v>
      </c>
      <c r="E3720" s="26">
        <v>75</v>
      </c>
      <c r="F3720" s="26">
        <v>75</v>
      </c>
      <c r="G3720" s="26">
        <v>0</v>
      </c>
      <c r="H3720" s="26">
        <v>0</v>
      </c>
      <c r="I3720" s="26">
        <f>G3720+H3720</f>
        <v>0</v>
      </c>
      <c r="J3720" s="26">
        <f>SUM(F3720:H3720)</f>
        <v>75</v>
      </c>
      <c r="K3720" s="26">
        <f>E3720-J3720</f>
        <v>0</v>
      </c>
      <c r="L3720" s="27">
        <v>21523300000</v>
      </c>
      <c r="M3720" s="45">
        <v>2800.89</v>
      </c>
      <c r="N3720" s="27">
        <v>286977333</v>
      </c>
      <c r="O3720" s="27">
        <v>25403141</v>
      </c>
      <c r="P3720" s="37">
        <f>IF(I3720=0,0,H3720/I3720)</f>
        <v>0</v>
      </c>
    </row>
    <row r="3721">
      <c r="A3721" s="24" t="str">
        <v>2026-02</v>
      </c>
      <c r="B3721" s="24" t="str">
        <v>비교 반영</v>
      </c>
      <c r="C3721" s="24" t="str">
        <v>하남시</v>
      </c>
      <c r="D3721" s="24" t="str">
        <v>오피스텔 전월세</v>
      </c>
      <c r="E3721" s="26">
        <v>861</v>
      </c>
      <c r="F3721" s="26">
        <v>0</v>
      </c>
      <c r="G3721" s="26">
        <v>151</v>
      </c>
      <c r="H3721" s="26">
        <v>710</v>
      </c>
      <c r="I3721" s="26">
        <f>G3721+H3721</f>
        <v>861</v>
      </c>
      <c r="J3721" s="26">
        <f>SUM(F3721:H3721)</f>
        <v>861</v>
      </c>
      <c r="K3721" s="26">
        <f>E3721-J3721</f>
        <v>0</v>
      </c>
      <c r="L3721" s="27">
        <v>74060930000</v>
      </c>
      <c r="M3721" s="45">
        <v>23485.66</v>
      </c>
      <c r="N3721" s="27">
        <v>86017340</v>
      </c>
      <c r="O3721" s="27">
        <v>10424638</v>
      </c>
      <c r="P3721" s="37">
        <f>IF(I3721=0,0,H3721/I3721)</f>
        <v>0.8246225319396051</v>
      </c>
    </row>
    <row r="3722">
      <c r="A3722" s="24" t="str">
        <v>2026-02</v>
      </c>
      <c r="B3722" s="24" t="str">
        <v>비교 반영</v>
      </c>
      <c r="C3722" s="24" t="str">
        <v>하남시</v>
      </c>
      <c r="D3722" s="24" t="str">
        <v>토지</v>
      </c>
      <c r="E3722" s="26">
        <v>100</v>
      </c>
      <c r="F3722" s="26">
        <v>100</v>
      </c>
      <c r="G3722" s="26">
        <v>0</v>
      </c>
      <c r="H3722" s="26">
        <v>0</v>
      </c>
      <c r="I3722" s="26">
        <f>G3722+H3722</f>
        <v>0</v>
      </c>
      <c r="J3722" s="26">
        <f>SUM(F3722:H3722)</f>
        <v>100</v>
      </c>
      <c r="K3722" s="26">
        <f>E3722-J3722</f>
        <v>0</v>
      </c>
      <c r="L3722" s="27">
        <v>25863200000</v>
      </c>
      <c r="M3722" s="45">
        <v>21554.01</v>
      </c>
      <c r="N3722" s="27">
        <v>258632000</v>
      </c>
      <c r="O3722" s="27">
        <v>3966695</v>
      </c>
      <c r="P3722" s="37">
        <f>IF(I3722=0,0,H3722/I3722)</f>
        <v>0</v>
      </c>
    </row>
    <row r="3723">
      <c r="A3723" s="24" t="str">
        <v>2026-02</v>
      </c>
      <c r="B3723" s="24" t="str">
        <v>비교 반영</v>
      </c>
      <c r="C3723" s="24" t="str">
        <v>화성시 동탄구</v>
      </c>
      <c r="D3723" s="24" t="str">
        <v>공장창고</v>
      </c>
      <c r="E3723" s="26">
        <v>18</v>
      </c>
      <c r="F3723" s="26">
        <v>18</v>
      </c>
      <c r="G3723" s="26">
        <v>0</v>
      </c>
      <c r="H3723" s="26">
        <v>0</v>
      </c>
      <c r="I3723" s="26">
        <f>G3723+H3723</f>
        <v>0</v>
      </c>
      <c r="J3723" s="26">
        <f>SUM(F3723:H3723)</f>
        <v>18</v>
      </c>
      <c r="K3723" s="26">
        <f>E3723-J3723</f>
        <v>0</v>
      </c>
      <c r="L3723" s="27">
        <v>3996750000</v>
      </c>
      <c r="M3723" s="45">
        <v>1204.49</v>
      </c>
      <c r="N3723" s="27">
        <v>222041667</v>
      </c>
      <c r="O3723" s="27">
        <v>10969287</v>
      </c>
      <c r="P3723" s="37">
        <f>IF(I3723=0,0,H3723/I3723)</f>
        <v>0</v>
      </c>
    </row>
    <row r="3724">
      <c r="A3724" s="24" t="str">
        <v>2026-02</v>
      </c>
      <c r="B3724" s="24" t="str">
        <v>비교 반영</v>
      </c>
      <c r="C3724" s="24" t="str">
        <v>화성시 동탄구</v>
      </c>
      <c r="D3724" s="24" t="str">
        <v>다가구 매매</v>
      </c>
      <c r="E3724" s="26">
        <v>7</v>
      </c>
      <c r="F3724" s="26">
        <v>7</v>
      </c>
      <c r="G3724" s="26">
        <v>0</v>
      </c>
      <c r="H3724" s="26">
        <v>0</v>
      </c>
      <c r="I3724" s="26">
        <f>G3724+H3724</f>
        <v>0</v>
      </c>
      <c r="J3724" s="26">
        <f>SUM(F3724:H3724)</f>
        <v>7</v>
      </c>
      <c r="K3724" s="26">
        <f>E3724-J3724</f>
        <v>0</v>
      </c>
      <c r="L3724" s="27">
        <v>7410000000</v>
      </c>
      <c r="M3724" s="45">
        <v>1436.19</v>
      </c>
      <c r="N3724" s="27">
        <v>1058571429</v>
      </c>
      <c r="O3724" s="27">
        <v>17056146</v>
      </c>
      <c r="P3724" s="37">
        <f>IF(I3724=0,0,H3724/I3724)</f>
        <v>0</v>
      </c>
    </row>
    <row r="3725">
      <c r="A3725" s="24" t="str">
        <v>2026-02</v>
      </c>
      <c r="B3725" s="24" t="str">
        <v>비교 반영</v>
      </c>
      <c r="C3725" s="24" t="str">
        <v>화성시 동탄구</v>
      </c>
      <c r="D3725" s="24" t="str">
        <v>다가구 전월세</v>
      </c>
      <c r="E3725" s="26">
        <v>184</v>
      </c>
      <c r="F3725" s="26">
        <v>0</v>
      </c>
      <c r="G3725" s="26">
        <v>47</v>
      </c>
      <c r="H3725" s="26">
        <v>137</v>
      </c>
      <c r="I3725" s="26">
        <f>G3725+H3725</f>
        <v>184</v>
      </c>
      <c r="J3725" s="26">
        <f>SUM(F3725:H3725)</f>
        <v>184</v>
      </c>
      <c r="K3725" s="26">
        <f>E3725-J3725</f>
        <v>0</v>
      </c>
      <c r="L3725" s="27">
        <v>12539450000</v>
      </c>
      <c r="M3725" s="45">
        <v>10771.194</v>
      </c>
      <c r="N3725" s="27">
        <v>68149185</v>
      </c>
      <c r="O3725" s="27">
        <v>3848480</v>
      </c>
      <c r="P3725" s="37">
        <f>IF(I3725=0,0,H3725/I3725)</f>
        <v>0.7445652173913043</v>
      </c>
    </row>
    <row r="3726">
      <c r="A3726" s="24" t="str">
        <v>2026-02</v>
      </c>
      <c r="B3726" s="24" t="str">
        <v>비교 반영</v>
      </c>
      <c r="C3726" s="24" t="str">
        <v>화성시 동탄구</v>
      </c>
      <c r="D3726" s="24" t="str">
        <v>다세대 매매</v>
      </c>
      <c r="E3726" s="26">
        <v>7</v>
      </c>
      <c r="F3726" s="26">
        <v>7</v>
      </c>
      <c r="G3726" s="26">
        <v>0</v>
      </c>
      <c r="H3726" s="26">
        <v>0</v>
      </c>
      <c r="I3726" s="26">
        <f>G3726+H3726</f>
        <v>0</v>
      </c>
      <c r="J3726" s="26">
        <f>SUM(F3726:H3726)</f>
        <v>7</v>
      </c>
      <c r="K3726" s="26">
        <f>E3726-J3726</f>
        <v>0</v>
      </c>
      <c r="L3726" s="27">
        <v>4142000000</v>
      </c>
      <c r="M3726" s="45">
        <v>612.89</v>
      </c>
      <c r="N3726" s="27">
        <v>591714286</v>
      </c>
      <c r="O3726" s="27">
        <v>22340977</v>
      </c>
      <c r="P3726" s="37">
        <f>IF(I3726=0,0,H3726/I3726)</f>
        <v>0</v>
      </c>
    </row>
    <row r="3727">
      <c r="A3727" s="24" t="str">
        <v>2026-02</v>
      </c>
      <c r="B3727" s="24" t="str">
        <v>비교 반영</v>
      </c>
      <c r="C3727" s="24" t="str">
        <v>화성시 동탄구</v>
      </c>
      <c r="D3727" s="24" t="str">
        <v>다세대 전월세</v>
      </c>
      <c r="E3727" s="26">
        <v>21</v>
      </c>
      <c r="F3727" s="26">
        <v>0</v>
      </c>
      <c r="G3727" s="26">
        <v>5</v>
      </c>
      <c r="H3727" s="26">
        <v>16</v>
      </c>
      <c r="I3727" s="26">
        <f>G3727+H3727</f>
        <v>21</v>
      </c>
      <c r="J3727" s="26">
        <f>SUM(F3727:H3727)</f>
        <v>21</v>
      </c>
      <c r="K3727" s="26">
        <f>E3727-J3727</f>
        <v>0</v>
      </c>
      <c r="L3727" s="27">
        <v>6153600000</v>
      </c>
      <c r="M3727" s="45">
        <v>1959.398</v>
      </c>
      <c r="N3727" s="27">
        <v>293028571</v>
      </c>
      <c r="O3727" s="27">
        <v>10382004</v>
      </c>
      <c r="P3727" s="37">
        <f>IF(I3727=0,0,H3727/I3727)</f>
        <v>0.7619047619047619</v>
      </c>
    </row>
    <row r="3728">
      <c r="A3728" s="24" t="str">
        <v>2026-02</v>
      </c>
      <c r="B3728" s="24" t="str">
        <v>비교 반영</v>
      </c>
      <c r="C3728" s="24" t="str">
        <v>화성시 동탄구</v>
      </c>
      <c r="D3728" s="24" t="str">
        <v>상가</v>
      </c>
      <c r="E3728" s="26">
        <v>25</v>
      </c>
      <c r="F3728" s="26">
        <v>25</v>
      </c>
      <c r="G3728" s="26">
        <v>0</v>
      </c>
      <c r="H3728" s="26">
        <v>0</v>
      </c>
      <c r="I3728" s="26">
        <f>G3728+H3728</f>
        <v>0</v>
      </c>
      <c r="J3728" s="26">
        <f>SUM(F3728:H3728)</f>
        <v>25</v>
      </c>
      <c r="K3728" s="26">
        <f>E3728-J3728</f>
        <v>0</v>
      </c>
      <c r="L3728" s="27">
        <v>10592430000</v>
      </c>
      <c r="M3728" s="45">
        <v>1642.75</v>
      </c>
      <c r="N3728" s="27">
        <v>423697200</v>
      </c>
      <c r="O3728" s="27">
        <v>21315657</v>
      </c>
      <c r="P3728" s="37">
        <f>IF(I3728=0,0,H3728/I3728)</f>
        <v>0</v>
      </c>
    </row>
    <row r="3729">
      <c r="A3729" s="24" t="str">
        <v>2026-02</v>
      </c>
      <c r="B3729" s="24" t="str">
        <v>비교 반영</v>
      </c>
      <c r="C3729" s="24" t="str">
        <v>화성시 동탄구</v>
      </c>
      <c r="D3729" s="24" t="str">
        <v>아파트 매매</v>
      </c>
      <c r="E3729" s="26">
        <v>773</v>
      </c>
      <c r="F3729" s="26">
        <v>773</v>
      </c>
      <c r="G3729" s="26">
        <v>0</v>
      </c>
      <c r="H3729" s="26">
        <v>0</v>
      </c>
      <c r="I3729" s="26">
        <f>G3729+H3729</f>
        <v>0</v>
      </c>
      <c r="J3729" s="26">
        <f>SUM(F3729:H3729)</f>
        <v>773</v>
      </c>
      <c r="K3729" s="26">
        <f>E3729-J3729</f>
        <v>0</v>
      </c>
      <c r="L3729" s="27">
        <v>592223650000</v>
      </c>
      <c r="M3729" s="45">
        <v>61015.493</v>
      </c>
      <c r="N3729" s="27">
        <v>766136675</v>
      </c>
      <c r="O3729" s="27">
        <v>32086343</v>
      </c>
      <c r="P3729" s="37">
        <f>IF(I3729=0,0,H3729/I3729)</f>
        <v>0</v>
      </c>
    </row>
    <row r="3730">
      <c r="A3730" s="24" t="str">
        <v>2026-02</v>
      </c>
      <c r="B3730" s="24" t="str">
        <v>비교 반영</v>
      </c>
      <c r="C3730" s="24" t="str">
        <v>화성시 동탄구</v>
      </c>
      <c r="D3730" s="24" t="str">
        <v>아파트 전월세</v>
      </c>
      <c r="E3730" s="26">
        <v>1245</v>
      </c>
      <c r="F3730" s="26">
        <v>0</v>
      </c>
      <c r="G3730" s="26">
        <v>587</v>
      </c>
      <c r="H3730" s="26">
        <v>658</v>
      </c>
      <c r="I3730" s="26">
        <f>G3730+H3730</f>
        <v>1245</v>
      </c>
      <c r="J3730" s="26">
        <f>SUM(F3730:H3730)</f>
        <v>1245</v>
      </c>
      <c r="K3730" s="26">
        <f>E3730-J3730</f>
        <v>0</v>
      </c>
      <c r="L3730" s="27">
        <v>296859790000</v>
      </c>
      <c r="M3730" s="45">
        <v>91957.464</v>
      </c>
      <c r="N3730" s="27">
        <v>238441598</v>
      </c>
      <c r="O3730" s="27">
        <v>10671832</v>
      </c>
      <c r="P3730" s="37">
        <f>IF(I3730=0,0,H3730/I3730)</f>
        <v>0.5285140562248996</v>
      </c>
    </row>
    <row r="3731">
      <c r="A3731" s="24" t="str">
        <v>2026-02</v>
      </c>
      <c r="B3731" s="24" t="str">
        <v>비교 반영</v>
      </c>
      <c r="C3731" s="24" t="str">
        <v>화성시 동탄구</v>
      </c>
      <c r="D3731" s="24" t="str">
        <v>오피스텔 매매</v>
      </c>
      <c r="E3731" s="26">
        <v>34</v>
      </c>
      <c r="F3731" s="26">
        <v>34</v>
      </c>
      <c r="G3731" s="26">
        <v>0</v>
      </c>
      <c r="H3731" s="26">
        <v>0</v>
      </c>
      <c r="I3731" s="26">
        <f>G3731+H3731</f>
        <v>0</v>
      </c>
      <c r="J3731" s="26">
        <f>SUM(F3731:H3731)</f>
        <v>34</v>
      </c>
      <c r="K3731" s="26">
        <f>E3731-J3731</f>
        <v>0</v>
      </c>
      <c r="L3731" s="27">
        <v>7470530000</v>
      </c>
      <c r="M3731" s="45">
        <v>1132.425</v>
      </c>
      <c r="N3731" s="27">
        <v>219721471</v>
      </c>
      <c r="O3731" s="27">
        <v>21808037</v>
      </c>
      <c r="P3731" s="37">
        <f>IF(I3731=0,0,H3731/I3731)</f>
        <v>0</v>
      </c>
    </row>
    <row r="3732">
      <c r="A3732" s="24" t="str">
        <v>2026-02</v>
      </c>
      <c r="B3732" s="24" t="str">
        <v>비교 반영</v>
      </c>
      <c r="C3732" s="24" t="str">
        <v>화성시 동탄구</v>
      </c>
      <c r="D3732" s="24" t="str">
        <v>오피스텔 전월세</v>
      </c>
      <c r="E3732" s="26">
        <v>617</v>
      </c>
      <c r="F3732" s="26">
        <v>0</v>
      </c>
      <c r="G3732" s="26">
        <v>161</v>
      </c>
      <c r="H3732" s="26">
        <v>456</v>
      </c>
      <c r="I3732" s="26">
        <f>G3732+H3732</f>
        <v>617</v>
      </c>
      <c r="J3732" s="26">
        <f>SUM(F3732:H3732)</f>
        <v>617</v>
      </c>
      <c r="K3732" s="26">
        <f>E3732-J3732</f>
        <v>0</v>
      </c>
      <c r="L3732" s="27">
        <v>48793350000</v>
      </c>
      <c r="M3732" s="45">
        <v>19215.68</v>
      </c>
      <c r="N3732" s="27">
        <v>79081605</v>
      </c>
      <c r="O3732" s="27">
        <v>8394203</v>
      </c>
      <c r="P3732" s="37">
        <f>IF(I3732=0,0,H3732/I3732)</f>
        <v>0.7390599675850892</v>
      </c>
    </row>
    <row r="3733">
      <c r="A3733" s="24" t="str">
        <v>2026-02</v>
      </c>
      <c r="B3733" s="24" t="str">
        <v>비교 반영</v>
      </c>
      <c r="C3733" s="24" t="str">
        <v>화성시 동탄구</v>
      </c>
      <c r="D3733" s="24" t="str">
        <v>토지</v>
      </c>
      <c r="E3733" s="26">
        <v>5</v>
      </c>
      <c r="F3733" s="26">
        <v>5</v>
      </c>
      <c r="G3733" s="26">
        <v>0</v>
      </c>
      <c r="H3733" s="26">
        <v>0</v>
      </c>
      <c r="I3733" s="26">
        <f>G3733+H3733</f>
        <v>0</v>
      </c>
      <c r="J3733" s="26">
        <f>SUM(F3733:H3733)</f>
        <v>5</v>
      </c>
      <c r="K3733" s="26">
        <f>E3733-J3733</f>
        <v>0</v>
      </c>
      <c r="L3733" s="27">
        <v>4463880000</v>
      </c>
      <c r="M3733" s="45">
        <v>3959.5</v>
      </c>
      <c r="N3733" s="27">
        <v>892776000</v>
      </c>
      <c r="O3733" s="27">
        <v>3726892</v>
      </c>
      <c r="P3733" s="37">
        <f>IF(I3733=0,0,H3733/I3733)</f>
        <v>0</v>
      </c>
    </row>
    <row r="3734">
      <c r="A3734" s="24" t="str">
        <v>2026-02</v>
      </c>
      <c r="B3734" s="24" t="str">
        <v>비교 반영</v>
      </c>
      <c r="C3734" s="24" t="str">
        <v>화성시 만세구</v>
      </c>
      <c r="D3734" s="24" t="str">
        <v>공장창고</v>
      </c>
      <c r="E3734" s="26">
        <v>19</v>
      </c>
      <c r="F3734" s="26">
        <v>19</v>
      </c>
      <c r="G3734" s="26">
        <v>0</v>
      </c>
      <c r="H3734" s="26">
        <v>0</v>
      </c>
      <c r="I3734" s="26">
        <f>G3734+H3734</f>
        <v>0</v>
      </c>
      <c r="J3734" s="26">
        <f>SUM(F3734:H3734)</f>
        <v>19</v>
      </c>
      <c r="K3734" s="26">
        <f>E3734-J3734</f>
        <v>0</v>
      </c>
      <c r="L3734" s="27">
        <v>66651780000</v>
      </c>
      <c r="M3734" s="45">
        <v>30141.38</v>
      </c>
      <c r="N3734" s="27">
        <v>3507988421</v>
      </c>
      <c r="O3734" s="27">
        <v>7310098</v>
      </c>
      <c r="P3734" s="37">
        <f>IF(I3734=0,0,H3734/I3734)</f>
        <v>0</v>
      </c>
    </row>
    <row r="3735">
      <c r="A3735" s="24" t="str">
        <v>2026-02</v>
      </c>
      <c r="B3735" s="24" t="str">
        <v>비교 반영</v>
      </c>
      <c r="C3735" s="24" t="str">
        <v>화성시 만세구</v>
      </c>
      <c r="D3735" s="24" t="str">
        <v>다가구 매매</v>
      </c>
      <c r="E3735" s="26">
        <v>8</v>
      </c>
      <c r="F3735" s="26">
        <v>8</v>
      </c>
      <c r="G3735" s="26">
        <v>0</v>
      </c>
      <c r="H3735" s="26">
        <v>0</v>
      </c>
      <c r="I3735" s="26">
        <f>G3735+H3735</f>
        <v>0</v>
      </c>
      <c r="J3735" s="26">
        <f>SUM(F3735:H3735)</f>
        <v>8</v>
      </c>
      <c r="K3735" s="26">
        <f>E3735-J3735</f>
        <v>0</v>
      </c>
      <c r="L3735" s="27">
        <v>2384720000</v>
      </c>
      <c r="M3735" s="45">
        <v>935.35</v>
      </c>
      <c r="N3735" s="27">
        <v>298090000</v>
      </c>
      <c r="O3735" s="27">
        <v>8428259</v>
      </c>
      <c r="P3735" s="37">
        <f>IF(I3735=0,0,H3735/I3735)</f>
        <v>0</v>
      </c>
    </row>
    <row r="3736">
      <c r="A3736" s="24" t="str">
        <v>2026-02</v>
      </c>
      <c r="B3736" s="24" t="str">
        <v>비교 반영</v>
      </c>
      <c r="C3736" s="24" t="str">
        <v>화성시 만세구</v>
      </c>
      <c r="D3736" s="24" t="str">
        <v>다가구 전월세</v>
      </c>
      <c r="E3736" s="26">
        <v>407</v>
      </c>
      <c r="F3736" s="26">
        <v>0</v>
      </c>
      <c r="G3736" s="26">
        <v>69</v>
      </c>
      <c r="H3736" s="26">
        <v>338</v>
      </c>
      <c r="I3736" s="26">
        <f>G3736+H3736</f>
        <v>407</v>
      </c>
      <c r="J3736" s="26">
        <f>SUM(F3736:H3736)</f>
        <v>407</v>
      </c>
      <c r="K3736" s="26">
        <f>E3736-J3736</f>
        <v>0</v>
      </c>
      <c r="L3736" s="27">
        <v>10822340000</v>
      </c>
      <c r="M3736" s="45">
        <v>16986.202</v>
      </c>
      <c r="N3736" s="27">
        <v>26590516</v>
      </c>
      <c r="O3736" s="27">
        <v>2106199</v>
      </c>
      <c r="P3736" s="37">
        <f>IF(I3736=0,0,H3736/I3736)</f>
        <v>0.8304668304668305</v>
      </c>
    </row>
    <row r="3737">
      <c r="A3737" s="24" t="str">
        <v>2026-02</v>
      </c>
      <c r="B3737" s="24" t="str">
        <v>비교 반영</v>
      </c>
      <c r="C3737" s="24" t="str">
        <v>화성시 만세구</v>
      </c>
      <c r="D3737" s="24" t="str">
        <v>다세대 매매</v>
      </c>
      <c r="E3737" s="26">
        <v>25</v>
      </c>
      <c r="F3737" s="26">
        <v>25</v>
      </c>
      <c r="G3737" s="26">
        <v>0</v>
      </c>
      <c r="H3737" s="26">
        <v>0</v>
      </c>
      <c r="I3737" s="26">
        <f>G3737+H3737</f>
        <v>0</v>
      </c>
      <c r="J3737" s="26">
        <f>SUM(F3737:H3737)</f>
        <v>25</v>
      </c>
      <c r="K3737" s="26">
        <f>E3737-J3737</f>
        <v>0</v>
      </c>
      <c r="L3737" s="27">
        <v>3619800000</v>
      </c>
      <c r="M3737" s="45">
        <v>1403.042</v>
      </c>
      <c r="N3737" s="27">
        <v>144792000</v>
      </c>
      <c r="O3737" s="27">
        <v>8528811</v>
      </c>
      <c r="P3737" s="37">
        <f>IF(I3737=0,0,H3737/I3737)</f>
        <v>0</v>
      </c>
    </row>
    <row r="3738">
      <c r="A3738" s="24" t="str">
        <v>2026-02</v>
      </c>
      <c r="B3738" s="24" t="str">
        <v>비교 반영</v>
      </c>
      <c r="C3738" s="24" t="str">
        <v>화성시 만세구</v>
      </c>
      <c r="D3738" s="24" t="str">
        <v>다세대 전월세</v>
      </c>
      <c r="E3738" s="26">
        <v>50</v>
      </c>
      <c r="F3738" s="26">
        <v>0</v>
      </c>
      <c r="G3738" s="26">
        <v>9</v>
      </c>
      <c r="H3738" s="26">
        <v>41</v>
      </c>
      <c r="I3738" s="26">
        <f>G3738+H3738</f>
        <v>50</v>
      </c>
      <c r="J3738" s="26">
        <f>SUM(F3738:H3738)</f>
        <v>50</v>
      </c>
      <c r="K3738" s="26">
        <f>E3738-J3738</f>
        <v>0</v>
      </c>
      <c r="L3738" s="27">
        <v>2684000000</v>
      </c>
      <c r="M3738" s="45">
        <v>2326.981</v>
      </c>
      <c r="N3738" s="27">
        <v>53680000</v>
      </c>
      <c r="O3738" s="27">
        <v>3812978</v>
      </c>
      <c r="P3738" s="37">
        <f>IF(I3738=0,0,H3738/I3738)</f>
        <v>0.82</v>
      </c>
    </row>
    <row r="3739">
      <c r="A3739" s="24" t="str">
        <v>2026-02</v>
      </c>
      <c r="B3739" s="24" t="str">
        <v>비교 반영</v>
      </c>
      <c r="C3739" s="24" t="str">
        <v>화성시 만세구</v>
      </c>
      <c r="D3739" s="24" t="str">
        <v>상가</v>
      </c>
      <c r="E3739" s="26">
        <v>22</v>
      </c>
      <c r="F3739" s="26">
        <v>22</v>
      </c>
      <c r="G3739" s="26">
        <v>0</v>
      </c>
      <c r="H3739" s="26">
        <v>0</v>
      </c>
      <c r="I3739" s="26">
        <f>G3739+H3739</f>
        <v>0</v>
      </c>
      <c r="J3739" s="26">
        <f>SUM(F3739:H3739)</f>
        <v>22</v>
      </c>
      <c r="K3739" s="26">
        <f>E3739-J3739</f>
        <v>0</v>
      </c>
      <c r="L3739" s="27">
        <v>16110140000</v>
      </c>
      <c r="M3739" s="45">
        <v>4987.41</v>
      </c>
      <c r="N3739" s="27">
        <v>732279091</v>
      </c>
      <c r="O3739" s="27">
        <v>10678220</v>
      </c>
      <c r="P3739" s="37">
        <f>IF(I3739=0,0,H3739/I3739)</f>
        <v>0</v>
      </c>
    </row>
    <row r="3740">
      <c r="A3740" s="24" t="str">
        <v>2026-02</v>
      </c>
      <c r="B3740" s="24" t="str">
        <v>비교 반영</v>
      </c>
      <c r="C3740" s="24" t="str">
        <v>화성시 만세구</v>
      </c>
      <c r="D3740" s="24" t="str">
        <v>아파트 매매</v>
      </c>
      <c r="E3740" s="26">
        <v>111</v>
      </c>
      <c r="F3740" s="26">
        <v>111</v>
      </c>
      <c r="G3740" s="26">
        <v>0</v>
      </c>
      <c r="H3740" s="26">
        <v>0</v>
      </c>
      <c r="I3740" s="26">
        <f>G3740+H3740</f>
        <v>0</v>
      </c>
      <c r="J3740" s="26">
        <f>SUM(F3740:H3740)</f>
        <v>111</v>
      </c>
      <c r="K3740" s="26">
        <f>E3740-J3740</f>
        <v>0</v>
      </c>
      <c r="L3740" s="27">
        <v>38496300000</v>
      </c>
      <c r="M3740" s="45">
        <v>8585.674</v>
      </c>
      <c r="N3740" s="27">
        <v>346813514</v>
      </c>
      <c r="O3740" s="27">
        <v>14822423</v>
      </c>
      <c r="P3740" s="37">
        <f>IF(I3740=0,0,H3740/I3740)</f>
        <v>0</v>
      </c>
    </row>
    <row r="3741">
      <c r="A3741" s="24" t="str">
        <v>2026-02</v>
      </c>
      <c r="B3741" s="24" t="str">
        <v>비교 반영</v>
      </c>
      <c r="C3741" s="24" t="str">
        <v>화성시 만세구</v>
      </c>
      <c r="D3741" s="24" t="str">
        <v>아파트 전월세</v>
      </c>
      <c r="E3741" s="26">
        <v>400</v>
      </c>
      <c r="F3741" s="26">
        <v>0</v>
      </c>
      <c r="G3741" s="26">
        <v>278</v>
      </c>
      <c r="H3741" s="26">
        <v>122</v>
      </c>
      <c r="I3741" s="26">
        <f>G3741+H3741</f>
        <v>400</v>
      </c>
      <c r="J3741" s="26">
        <f>SUM(F3741:H3741)</f>
        <v>400</v>
      </c>
      <c r="K3741" s="26">
        <f>E3741-J3741</f>
        <v>0</v>
      </c>
      <c r="L3741" s="27">
        <v>68509360000</v>
      </c>
      <c r="M3741" s="45">
        <v>31061.856</v>
      </c>
      <c r="N3741" s="27">
        <v>171273400</v>
      </c>
      <c r="O3741" s="27">
        <v>7291168</v>
      </c>
      <c r="P3741" s="37">
        <f>IF(I3741=0,0,H3741/I3741)</f>
        <v>0.305</v>
      </c>
    </row>
    <row r="3742">
      <c r="A3742" s="24" t="str">
        <v>2026-02</v>
      </c>
      <c r="B3742" s="24" t="str">
        <v>비교 반영</v>
      </c>
      <c r="C3742" s="24" t="str">
        <v>화성시 만세구</v>
      </c>
      <c r="D3742" s="24" t="str">
        <v>오피스텔 매매</v>
      </c>
      <c r="E3742" s="26">
        <v>6</v>
      </c>
      <c r="F3742" s="26">
        <v>6</v>
      </c>
      <c r="G3742" s="26">
        <v>0</v>
      </c>
      <c r="H3742" s="26">
        <v>0</v>
      </c>
      <c r="I3742" s="26">
        <f>G3742+H3742</f>
        <v>0</v>
      </c>
      <c r="J3742" s="26">
        <f>SUM(F3742:H3742)</f>
        <v>6</v>
      </c>
      <c r="K3742" s="26">
        <f>E3742-J3742</f>
        <v>0</v>
      </c>
      <c r="L3742" s="27">
        <v>370000000</v>
      </c>
      <c r="M3742" s="45">
        <v>134.683</v>
      </c>
      <c r="N3742" s="27">
        <v>61666667</v>
      </c>
      <c r="O3742" s="27">
        <v>9081625</v>
      </c>
      <c r="P3742" s="37">
        <f>IF(I3742=0,0,H3742/I3742)</f>
        <v>0</v>
      </c>
    </row>
    <row r="3743">
      <c r="A3743" s="24" t="str">
        <v>2026-02</v>
      </c>
      <c r="B3743" s="24" t="str">
        <v>비교 반영</v>
      </c>
      <c r="C3743" s="24" t="str">
        <v>화성시 만세구</v>
      </c>
      <c r="D3743" s="24" t="str">
        <v>오피스텔 전월세</v>
      </c>
      <c r="E3743" s="26">
        <v>40</v>
      </c>
      <c r="F3743" s="26">
        <v>0</v>
      </c>
      <c r="G3743" s="26">
        <v>3</v>
      </c>
      <c r="H3743" s="26">
        <v>37</v>
      </c>
      <c r="I3743" s="26">
        <f>G3743+H3743</f>
        <v>40</v>
      </c>
      <c r="J3743" s="26">
        <f>SUM(F3743:H3743)</f>
        <v>40</v>
      </c>
      <c r="K3743" s="26">
        <f>E3743-J3743</f>
        <v>0</v>
      </c>
      <c r="L3743" s="27">
        <v>448000000</v>
      </c>
      <c r="M3743" s="45">
        <v>1146.82</v>
      </c>
      <c r="N3743" s="27">
        <v>11200000</v>
      </c>
      <c r="O3743" s="27">
        <v>1291390</v>
      </c>
      <c r="P3743" s="37">
        <f>IF(I3743=0,0,H3743/I3743)</f>
        <v>0.925</v>
      </c>
    </row>
    <row r="3744">
      <c r="A3744" s="24" t="str">
        <v>2026-02</v>
      </c>
      <c r="B3744" s="24" t="str">
        <v>비교 반영</v>
      </c>
      <c r="C3744" s="24" t="str">
        <v>화성시 만세구</v>
      </c>
      <c r="D3744" s="24" t="str">
        <v>토지</v>
      </c>
      <c r="E3744" s="26">
        <v>398</v>
      </c>
      <c r="F3744" s="26">
        <v>398</v>
      </c>
      <c r="G3744" s="26">
        <v>0</v>
      </c>
      <c r="H3744" s="26">
        <v>0</v>
      </c>
      <c r="I3744" s="26">
        <f>G3744+H3744</f>
        <v>0</v>
      </c>
      <c r="J3744" s="26">
        <f>SUM(F3744:H3744)</f>
        <v>398</v>
      </c>
      <c r="K3744" s="26">
        <f>E3744-J3744</f>
        <v>0</v>
      </c>
      <c r="L3744" s="27">
        <v>79282210000</v>
      </c>
      <c r="M3744" s="45">
        <v>298153.37</v>
      </c>
      <c r="N3744" s="27">
        <v>199201533</v>
      </c>
      <c r="O3744" s="27">
        <v>879044</v>
      </c>
      <c r="P3744" s="37">
        <f>IF(I3744=0,0,H3744/I3744)</f>
        <v>0</v>
      </c>
    </row>
    <row r="3745">
      <c r="A3745" s="24" t="str">
        <v>2026-02</v>
      </c>
      <c r="B3745" s="24" t="str">
        <v>비교 반영</v>
      </c>
      <c r="C3745" s="24" t="str">
        <v>화성시 병점구</v>
      </c>
      <c r="D3745" s="24" t="str">
        <v>다가구 매매</v>
      </c>
      <c r="E3745" s="26">
        <v>1</v>
      </c>
      <c r="F3745" s="26">
        <v>1</v>
      </c>
      <c r="G3745" s="26">
        <v>0</v>
      </c>
      <c r="H3745" s="26">
        <v>0</v>
      </c>
      <c r="I3745" s="26">
        <f>G3745+H3745</f>
        <v>0</v>
      </c>
      <c r="J3745" s="26">
        <f>SUM(F3745:H3745)</f>
        <v>1</v>
      </c>
      <c r="K3745" s="26">
        <f>E3745-J3745</f>
        <v>0</v>
      </c>
      <c r="L3745" s="27">
        <v>1103170000</v>
      </c>
      <c r="M3745" s="45">
        <v>83.37</v>
      </c>
      <c r="N3745" s="27">
        <v>1103170000</v>
      </c>
      <c r="O3745" s="27">
        <v>43742867</v>
      </c>
      <c r="P3745" s="37">
        <f>IF(I3745=0,0,H3745/I3745)</f>
        <v>0</v>
      </c>
    </row>
    <row r="3746">
      <c r="A3746" s="24" t="str">
        <v>2026-02</v>
      </c>
      <c r="B3746" s="24" t="str">
        <v>비교 반영</v>
      </c>
      <c r="C3746" s="24" t="str">
        <v>화성시 병점구</v>
      </c>
      <c r="D3746" s="24" t="str">
        <v>다가구 전월세</v>
      </c>
      <c r="E3746" s="26">
        <v>188</v>
      </c>
      <c r="F3746" s="26">
        <v>0</v>
      </c>
      <c r="G3746" s="26">
        <v>21</v>
      </c>
      <c r="H3746" s="26">
        <v>167</v>
      </c>
      <c r="I3746" s="26">
        <f>G3746+H3746</f>
        <v>188</v>
      </c>
      <c r="J3746" s="26">
        <f>SUM(F3746:H3746)</f>
        <v>188</v>
      </c>
      <c r="K3746" s="26">
        <f>E3746-J3746</f>
        <v>0</v>
      </c>
      <c r="L3746" s="27">
        <v>3283350000</v>
      </c>
      <c r="M3746" s="45">
        <v>5503.596</v>
      </c>
      <c r="N3746" s="27">
        <v>17464628</v>
      </c>
      <c r="O3746" s="27">
        <v>1972174</v>
      </c>
      <c r="P3746" s="37">
        <f>IF(I3746=0,0,H3746/I3746)</f>
        <v>0.8882978723404256</v>
      </c>
    </row>
    <row r="3747">
      <c r="A3747" s="24" t="str">
        <v>2026-02</v>
      </c>
      <c r="B3747" s="24" t="str">
        <v>비교 반영</v>
      </c>
      <c r="C3747" s="24" t="str">
        <v>화성시 병점구</v>
      </c>
      <c r="D3747" s="24" t="str">
        <v>다세대 매매</v>
      </c>
      <c r="E3747" s="26">
        <v>9</v>
      </c>
      <c r="F3747" s="26">
        <v>9</v>
      </c>
      <c r="G3747" s="26">
        <v>0</v>
      </c>
      <c r="H3747" s="26">
        <v>0</v>
      </c>
      <c r="I3747" s="26">
        <f>G3747+H3747</f>
        <v>0</v>
      </c>
      <c r="J3747" s="26">
        <f>SUM(F3747:H3747)</f>
        <v>9</v>
      </c>
      <c r="K3747" s="26">
        <f>E3747-J3747</f>
        <v>0</v>
      </c>
      <c r="L3747" s="27">
        <v>1101000000</v>
      </c>
      <c r="M3747" s="45">
        <v>492.489</v>
      </c>
      <c r="N3747" s="27">
        <v>122333333</v>
      </c>
      <c r="O3747" s="27">
        <v>7390357</v>
      </c>
      <c r="P3747" s="37">
        <f>IF(I3747=0,0,H3747/I3747)</f>
        <v>0</v>
      </c>
    </row>
    <row r="3748">
      <c r="A3748" s="24" t="str">
        <v>2026-02</v>
      </c>
      <c r="B3748" s="24" t="str">
        <v>비교 반영</v>
      </c>
      <c r="C3748" s="24" t="str">
        <v>화성시 병점구</v>
      </c>
      <c r="D3748" s="24" t="str">
        <v>다세대 전월세</v>
      </c>
      <c r="E3748" s="26">
        <v>102</v>
      </c>
      <c r="F3748" s="26">
        <v>0</v>
      </c>
      <c r="G3748" s="26">
        <v>22</v>
      </c>
      <c r="H3748" s="26">
        <v>80</v>
      </c>
      <c r="I3748" s="26">
        <f>G3748+H3748</f>
        <v>102</v>
      </c>
      <c r="J3748" s="26">
        <f>SUM(F3748:H3748)</f>
        <v>102</v>
      </c>
      <c r="K3748" s="26">
        <f>E3748-J3748</f>
        <v>0</v>
      </c>
      <c r="L3748" s="27">
        <v>4094500000</v>
      </c>
      <c r="M3748" s="45">
        <v>2884.677</v>
      </c>
      <c r="N3748" s="27">
        <v>40142157</v>
      </c>
      <c r="O3748" s="27">
        <v>4692219</v>
      </c>
      <c r="P3748" s="37">
        <f>IF(I3748=0,0,H3748/I3748)</f>
        <v>0.7843137254901961</v>
      </c>
    </row>
    <row r="3749">
      <c r="A3749" s="24" t="str">
        <v>2026-02</v>
      </c>
      <c r="B3749" s="24" t="str">
        <v>비교 반영</v>
      </c>
      <c r="C3749" s="24" t="str">
        <v>화성시 병점구</v>
      </c>
      <c r="D3749" s="24" t="str">
        <v>상가</v>
      </c>
      <c r="E3749" s="26">
        <v>6</v>
      </c>
      <c r="F3749" s="26">
        <v>6</v>
      </c>
      <c r="G3749" s="26">
        <v>0</v>
      </c>
      <c r="H3749" s="26">
        <v>0</v>
      </c>
      <c r="I3749" s="26">
        <f>G3749+H3749</f>
        <v>0</v>
      </c>
      <c r="J3749" s="26">
        <f>SUM(F3749:H3749)</f>
        <v>6</v>
      </c>
      <c r="K3749" s="26">
        <f>E3749-J3749</f>
        <v>0</v>
      </c>
      <c r="L3749" s="27">
        <v>1015900000</v>
      </c>
      <c r="M3749" s="45">
        <v>574.39</v>
      </c>
      <c r="N3749" s="27">
        <v>169316667</v>
      </c>
      <c r="O3749" s="27">
        <v>5846806</v>
      </c>
      <c r="P3749" s="37">
        <f>IF(I3749=0,0,H3749/I3749)</f>
        <v>0</v>
      </c>
    </row>
    <row r="3750">
      <c r="A3750" s="24" t="str">
        <v>2026-02</v>
      </c>
      <c r="B3750" s="24" t="str">
        <v>비교 반영</v>
      </c>
      <c r="C3750" s="24" t="str">
        <v>화성시 병점구</v>
      </c>
      <c r="D3750" s="24" t="str">
        <v>아파트 매매</v>
      </c>
      <c r="E3750" s="26">
        <v>212</v>
      </c>
      <c r="F3750" s="26">
        <v>212</v>
      </c>
      <c r="G3750" s="26">
        <v>0</v>
      </c>
      <c r="H3750" s="26">
        <v>0</v>
      </c>
      <c r="I3750" s="26">
        <f>G3750+H3750</f>
        <v>0</v>
      </c>
      <c r="J3750" s="26">
        <f>SUM(F3750:H3750)</f>
        <v>212</v>
      </c>
      <c r="K3750" s="26">
        <f>E3750-J3750</f>
        <v>0</v>
      </c>
      <c r="L3750" s="27">
        <v>101427750000</v>
      </c>
      <c r="M3750" s="45">
        <v>16906.302</v>
      </c>
      <c r="N3750" s="27">
        <v>478432783</v>
      </c>
      <c r="O3750" s="27">
        <v>19832743</v>
      </c>
      <c r="P3750" s="37">
        <f>IF(I3750=0,0,H3750/I3750)</f>
        <v>0</v>
      </c>
    </row>
    <row r="3751">
      <c r="A3751" s="24" t="str">
        <v>2026-02</v>
      </c>
      <c r="B3751" s="24" t="str">
        <v>비교 반영</v>
      </c>
      <c r="C3751" s="24" t="str">
        <v>화성시 병점구</v>
      </c>
      <c r="D3751" s="24" t="str">
        <v>아파트 전월세</v>
      </c>
      <c r="E3751" s="26">
        <v>309</v>
      </c>
      <c r="F3751" s="26">
        <v>0</v>
      </c>
      <c r="G3751" s="26">
        <v>153</v>
      </c>
      <c r="H3751" s="26">
        <v>156</v>
      </c>
      <c r="I3751" s="26">
        <f>G3751+H3751</f>
        <v>309</v>
      </c>
      <c r="J3751" s="26">
        <f>SUM(F3751:H3751)</f>
        <v>309</v>
      </c>
      <c r="K3751" s="26">
        <f>E3751-J3751</f>
        <v>0</v>
      </c>
      <c r="L3751" s="27">
        <v>58559870000</v>
      </c>
      <c r="M3751" s="45">
        <v>24196.821</v>
      </c>
      <c r="N3751" s="27">
        <v>189514142</v>
      </c>
      <c r="O3751" s="27">
        <v>8000486</v>
      </c>
      <c r="P3751" s="37">
        <f>IF(I3751=0,0,H3751/I3751)</f>
        <v>0.5048543689320388</v>
      </c>
    </row>
    <row r="3752">
      <c r="A3752" s="24" t="str">
        <v>2026-02</v>
      </c>
      <c r="B3752" s="24" t="str">
        <v>비교 반영</v>
      </c>
      <c r="C3752" s="24" t="str">
        <v>화성시 병점구</v>
      </c>
      <c r="D3752" s="24" t="str">
        <v>오피스텔 매매</v>
      </c>
      <c r="E3752" s="26">
        <v>3</v>
      </c>
      <c r="F3752" s="26">
        <v>3</v>
      </c>
      <c r="G3752" s="26">
        <v>0</v>
      </c>
      <c r="H3752" s="26">
        <v>0</v>
      </c>
      <c r="I3752" s="26">
        <f>G3752+H3752</f>
        <v>0</v>
      </c>
      <c r="J3752" s="26">
        <f>SUM(F3752:H3752)</f>
        <v>3</v>
      </c>
      <c r="K3752" s="26">
        <f>E3752-J3752</f>
        <v>0</v>
      </c>
      <c r="L3752" s="27">
        <v>279500000</v>
      </c>
      <c r="M3752" s="45">
        <v>57.629</v>
      </c>
      <c r="N3752" s="27">
        <v>93166667</v>
      </c>
      <c r="O3752" s="27">
        <v>16033020</v>
      </c>
      <c r="P3752" s="37">
        <f>IF(I3752=0,0,H3752/I3752)</f>
        <v>0</v>
      </c>
    </row>
    <row r="3753">
      <c r="A3753" s="24" t="str">
        <v>2026-02</v>
      </c>
      <c r="B3753" s="24" t="str">
        <v>비교 반영</v>
      </c>
      <c r="C3753" s="24" t="str">
        <v>화성시 병점구</v>
      </c>
      <c r="D3753" s="24" t="str">
        <v>오피스텔 전월세</v>
      </c>
      <c r="E3753" s="26">
        <v>60</v>
      </c>
      <c r="F3753" s="26">
        <v>0</v>
      </c>
      <c r="G3753" s="26">
        <v>4</v>
      </c>
      <c r="H3753" s="26">
        <v>56</v>
      </c>
      <c r="I3753" s="26">
        <f>G3753+H3753</f>
        <v>60</v>
      </c>
      <c r="J3753" s="26">
        <f>SUM(F3753:H3753)</f>
        <v>60</v>
      </c>
      <c r="K3753" s="26">
        <f>E3753-J3753</f>
        <v>0</v>
      </c>
      <c r="L3753" s="27">
        <v>2423000000</v>
      </c>
      <c r="M3753" s="45">
        <v>1775.07</v>
      </c>
      <c r="N3753" s="27">
        <v>40383333</v>
      </c>
      <c r="O3753" s="27">
        <v>4512451</v>
      </c>
      <c r="P3753" s="37">
        <f>IF(I3753=0,0,H3753/I3753)</f>
        <v>0.9333333333333333</v>
      </c>
    </row>
    <row r="3754">
      <c r="A3754" s="24" t="str">
        <v>2026-02</v>
      </c>
      <c r="B3754" s="24" t="str">
        <v>비교 반영</v>
      </c>
      <c r="C3754" s="24" t="str">
        <v>화성시 병점구</v>
      </c>
      <c r="D3754" s="24" t="str">
        <v>토지</v>
      </c>
      <c r="E3754" s="26">
        <v>7</v>
      </c>
      <c r="F3754" s="26">
        <v>7</v>
      </c>
      <c r="G3754" s="26">
        <v>0</v>
      </c>
      <c r="H3754" s="26">
        <v>0</v>
      </c>
      <c r="I3754" s="26">
        <f>G3754+H3754</f>
        <v>0</v>
      </c>
      <c r="J3754" s="26">
        <f>SUM(F3754:H3754)</f>
        <v>7</v>
      </c>
      <c r="K3754" s="26">
        <f>E3754-J3754</f>
        <v>0</v>
      </c>
      <c r="L3754" s="27">
        <v>2628630000</v>
      </c>
      <c r="M3754" s="45">
        <v>2517.38</v>
      </c>
      <c r="N3754" s="27">
        <v>375518571</v>
      </c>
      <c r="O3754" s="27">
        <v>3451877</v>
      </c>
      <c r="P3754" s="37">
        <f>IF(I3754=0,0,H3754/I3754)</f>
        <v>0</v>
      </c>
    </row>
    <row r="3755">
      <c r="A3755" s="24" t="str">
        <v>2026-02</v>
      </c>
      <c r="B3755" s="24" t="str">
        <v>비교 반영</v>
      </c>
      <c r="C3755" s="24" t="str">
        <v>화성시 효행구</v>
      </c>
      <c r="D3755" s="24" t="str">
        <v>공장창고</v>
      </c>
      <c r="E3755" s="26">
        <v>1</v>
      </c>
      <c r="F3755" s="26">
        <v>1</v>
      </c>
      <c r="G3755" s="26">
        <v>0</v>
      </c>
      <c r="H3755" s="26">
        <v>0</v>
      </c>
      <c r="I3755" s="26">
        <f>G3755+H3755</f>
        <v>0</v>
      </c>
      <c r="J3755" s="26">
        <f>SUM(F3755:H3755)</f>
        <v>1</v>
      </c>
      <c r="K3755" s="26">
        <f>E3755-J3755</f>
        <v>0</v>
      </c>
      <c r="L3755" s="27">
        <v>795000000</v>
      </c>
      <c r="M3755" s="45">
        <v>268.39</v>
      </c>
      <c r="N3755" s="27">
        <v>795000000</v>
      </c>
      <c r="O3755" s="27">
        <v>9792090</v>
      </c>
      <c r="P3755" s="37">
        <f>IF(I3755=0,0,H3755/I3755)</f>
        <v>0</v>
      </c>
    </row>
    <row r="3756">
      <c r="A3756" s="24" t="str">
        <v>2026-02</v>
      </c>
      <c r="B3756" s="24" t="str">
        <v>비교 반영</v>
      </c>
      <c r="C3756" s="24" t="str">
        <v>화성시 효행구</v>
      </c>
      <c r="D3756" s="24" t="str">
        <v>다가구 매매</v>
      </c>
      <c r="E3756" s="26">
        <v>5</v>
      </c>
      <c r="F3756" s="26">
        <v>5</v>
      </c>
      <c r="G3756" s="26">
        <v>0</v>
      </c>
      <c r="H3756" s="26">
        <v>0</v>
      </c>
      <c r="I3756" s="26">
        <f>G3756+H3756</f>
        <v>0</v>
      </c>
      <c r="J3756" s="26">
        <f>SUM(F3756:H3756)</f>
        <v>5</v>
      </c>
      <c r="K3756" s="26">
        <f>E3756-J3756</f>
        <v>0</v>
      </c>
      <c r="L3756" s="27">
        <v>2388310000</v>
      </c>
      <c r="M3756" s="45">
        <v>620</v>
      </c>
      <c r="N3756" s="27">
        <v>477662000</v>
      </c>
      <c r="O3756" s="27">
        <v>12734257</v>
      </c>
      <c r="P3756" s="37">
        <f>IF(I3756=0,0,H3756/I3756)</f>
        <v>0</v>
      </c>
    </row>
    <row r="3757">
      <c r="A3757" s="24" t="str">
        <v>2026-02</v>
      </c>
      <c r="B3757" s="24" t="str">
        <v>비교 반영</v>
      </c>
      <c r="C3757" s="24" t="str">
        <v>화성시 효행구</v>
      </c>
      <c r="D3757" s="24" t="str">
        <v>다가구 전월세</v>
      </c>
      <c r="E3757" s="26">
        <v>119</v>
      </c>
      <c r="F3757" s="26">
        <v>0</v>
      </c>
      <c r="G3757" s="26">
        <v>15</v>
      </c>
      <c r="H3757" s="26">
        <v>104</v>
      </c>
      <c r="I3757" s="26">
        <f>G3757+H3757</f>
        <v>119</v>
      </c>
      <c r="J3757" s="26">
        <f>SUM(F3757:H3757)</f>
        <v>119</v>
      </c>
      <c r="K3757" s="26">
        <f>E3757-J3757</f>
        <v>0</v>
      </c>
      <c r="L3757" s="27">
        <v>2283500000</v>
      </c>
      <c r="M3757" s="45">
        <v>4087.821</v>
      </c>
      <c r="N3757" s="27">
        <v>19189076</v>
      </c>
      <c r="O3757" s="27">
        <v>1846646</v>
      </c>
      <c r="P3757" s="37">
        <f>IF(I3757=0,0,H3757/I3757)</f>
        <v>0.8739495798319328</v>
      </c>
    </row>
    <row r="3758">
      <c r="A3758" s="24" t="str">
        <v>2026-02</v>
      </c>
      <c r="B3758" s="24" t="str">
        <v>비교 반영</v>
      </c>
      <c r="C3758" s="24" t="str">
        <v>화성시 효행구</v>
      </c>
      <c r="D3758" s="24" t="str">
        <v>다세대 매매</v>
      </c>
      <c r="E3758" s="26">
        <v>14</v>
      </c>
      <c r="F3758" s="26">
        <v>14</v>
      </c>
      <c r="G3758" s="26">
        <v>0</v>
      </c>
      <c r="H3758" s="26">
        <v>0</v>
      </c>
      <c r="I3758" s="26">
        <f>G3758+H3758</f>
        <v>0</v>
      </c>
      <c r="J3758" s="26">
        <f>SUM(F3758:H3758)</f>
        <v>14</v>
      </c>
      <c r="K3758" s="26">
        <f>E3758-J3758</f>
        <v>0</v>
      </c>
      <c r="L3758" s="27">
        <v>1912000000</v>
      </c>
      <c r="M3758" s="45">
        <v>776.841</v>
      </c>
      <c r="N3758" s="27">
        <v>136571429</v>
      </c>
      <c r="O3758" s="27">
        <v>8136364</v>
      </c>
      <c r="P3758" s="37">
        <f>IF(I3758=0,0,H3758/I3758)</f>
        <v>0</v>
      </c>
    </row>
    <row r="3759">
      <c r="A3759" s="24" t="str">
        <v>2026-02</v>
      </c>
      <c r="B3759" s="24" t="str">
        <v>비교 반영</v>
      </c>
      <c r="C3759" s="24" t="str">
        <v>화성시 효행구</v>
      </c>
      <c r="D3759" s="24" t="str">
        <v>다세대 전월세</v>
      </c>
      <c r="E3759" s="26">
        <v>59</v>
      </c>
      <c r="F3759" s="26">
        <v>0</v>
      </c>
      <c r="G3759" s="26">
        <v>12</v>
      </c>
      <c r="H3759" s="26">
        <v>47</v>
      </c>
      <c r="I3759" s="26">
        <f>G3759+H3759</f>
        <v>59</v>
      </c>
      <c r="J3759" s="26">
        <f>SUM(F3759:H3759)</f>
        <v>59</v>
      </c>
      <c r="K3759" s="26">
        <f>E3759-J3759</f>
        <v>0</v>
      </c>
      <c r="L3759" s="27">
        <v>1311540000</v>
      </c>
      <c r="M3759" s="45">
        <v>1919.268</v>
      </c>
      <c r="N3759" s="27">
        <v>22229492</v>
      </c>
      <c r="O3759" s="27">
        <v>2259022</v>
      </c>
      <c r="P3759" s="37">
        <f>IF(I3759=0,0,H3759/I3759)</f>
        <v>0.7966101694915254</v>
      </c>
    </row>
    <row r="3760">
      <c r="A3760" s="24" t="str">
        <v>2026-02</v>
      </c>
      <c r="B3760" s="24" t="str">
        <v>비교 반영</v>
      </c>
      <c r="C3760" s="24" t="str">
        <v>화성시 효행구</v>
      </c>
      <c r="D3760" s="24" t="str">
        <v>분양권</v>
      </c>
      <c r="E3760" s="26">
        <v>13</v>
      </c>
      <c r="F3760" s="26">
        <v>13</v>
      </c>
      <c r="G3760" s="26">
        <v>0</v>
      </c>
      <c r="H3760" s="26">
        <v>0</v>
      </c>
      <c r="I3760" s="26">
        <f>G3760+H3760</f>
        <v>0</v>
      </c>
      <c r="J3760" s="26">
        <f>SUM(F3760:H3760)</f>
        <v>13</v>
      </c>
      <c r="K3760" s="26">
        <f>E3760-J3760</f>
        <v>0</v>
      </c>
      <c r="L3760" s="27">
        <v>6723290000</v>
      </c>
      <c r="M3760" s="45">
        <v>1062.907</v>
      </c>
      <c r="N3760" s="27">
        <v>517176154</v>
      </c>
      <c r="O3760" s="27">
        <v>20910344</v>
      </c>
      <c r="P3760" s="37">
        <f>IF(I3760=0,0,H3760/I3760)</f>
        <v>0</v>
      </c>
    </row>
    <row r="3761">
      <c r="A3761" s="24" t="str">
        <v>2026-02</v>
      </c>
      <c r="B3761" s="24" t="str">
        <v>비교 반영</v>
      </c>
      <c r="C3761" s="24" t="str">
        <v>화성시 효행구</v>
      </c>
      <c r="D3761" s="24" t="str">
        <v>상가</v>
      </c>
      <c r="E3761" s="26">
        <v>9</v>
      </c>
      <c r="F3761" s="26">
        <v>9</v>
      </c>
      <c r="G3761" s="26">
        <v>0</v>
      </c>
      <c r="H3761" s="26">
        <v>0</v>
      </c>
      <c r="I3761" s="26">
        <f>G3761+H3761</f>
        <v>0</v>
      </c>
      <c r="J3761" s="26">
        <f>SUM(F3761:H3761)</f>
        <v>9</v>
      </c>
      <c r="K3761" s="26">
        <f>E3761-J3761</f>
        <v>0</v>
      </c>
      <c r="L3761" s="27">
        <v>6569100000</v>
      </c>
      <c r="M3761" s="45">
        <v>2079.18</v>
      </c>
      <c r="N3761" s="27">
        <v>729900000</v>
      </c>
      <c r="O3761" s="27">
        <v>10444518</v>
      </c>
      <c r="P3761" s="37">
        <f>IF(I3761=0,0,H3761/I3761)</f>
        <v>0</v>
      </c>
    </row>
    <row r="3762">
      <c r="A3762" s="24" t="str">
        <v>2026-02</v>
      </c>
      <c r="B3762" s="24" t="str">
        <v>비교 반영</v>
      </c>
      <c r="C3762" s="24" t="str">
        <v>화성시 효행구</v>
      </c>
      <c r="D3762" s="24" t="str">
        <v>아파트 매매</v>
      </c>
      <c r="E3762" s="26">
        <v>131</v>
      </c>
      <c r="F3762" s="26">
        <v>131</v>
      </c>
      <c r="G3762" s="26">
        <v>0</v>
      </c>
      <c r="H3762" s="26">
        <v>0</v>
      </c>
      <c r="I3762" s="26">
        <f>G3762+H3762</f>
        <v>0</v>
      </c>
      <c r="J3762" s="26">
        <f>SUM(F3762:H3762)</f>
        <v>131</v>
      </c>
      <c r="K3762" s="26">
        <f>E3762-J3762</f>
        <v>0</v>
      </c>
      <c r="L3762" s="27">
        <v>45471800000</v>
      </c>
      <c r="M3762" s="45">
        <v>9950.071</v>
      </c>
      <c r="N3762" s="27">
        <v>347112977</v>
      </c>
      <c r="O3762" s="27">
        <v>15107429</v>
      </c>
      <c r="P3762" s="37">
        <f>IF(I3762=0,0,H3762/I3762)</f>
        <v>0</v>
      </c>
    </row>
    <row r="3763">
      <c r="A3763" s="24" t="str">
        <v>2026-02</v>
      </c>
      <c r="B3763" s="24" t="str">
        <v>비교 반영</v>
      </c>
      <c r="C3763" s="24" t="str">
        <v>화성시 효행구</v>
      </c>
      <c r="D3763" s="24" t="str">
        <v>아파트 전월세</v>
      </c>
      <c r="E3763" s="26">
        <v>225</v>
      </c>
      <c r="F3763" s="26">
        <v>0</v>
      </c>
      <c r="G3763" s="26">
        <v>87</v>
      </c>
      <c r="H3763" s="26">
        <v>138</v>
      </c>
      <c r="I3763" s="26">
        <f>G3763+H3763</f>
        <v>225</v>
      </c>
      <c r="J3763" s="26">
        <f>SUM(F3763:H3763)</f>
        <v>225</v>
      </c>
      <c r="K3763" s="26">
        <f>E3763-J3763</f>
        <v>0</v>
      </c>
      <c r="L3763" s="27">
        <v>29333180000</v>
      </c>
      <c r="M3763" s="45">
        <v>13974.966</v>
      </c>
      <c r="N3763" s="27">
        <v>130369689</v>
      </c>
      <c r="O3763" s="27">
        <v>6938778</v>
      </c>
      <c r="P3763" s="37">
        <f>IF(I3763=0,0,H3763/I3763)</f>
        <v>0.6133333333333333</v>
      </c>
    </row>
    <row r="3764">
      <c r="A3764" s="24" t="str">
        <v>2026-02</v>
      </c>
      <c r="B3764" s="24" t="str">
        <v>비교 반영</v>
      </c>
      <c r="C3764" s="24" t="str">
        <v>화성시 효행구</v>
      </c>
      <c r="D3764" s="24" t="str">
        <v>오피스텔 전월세</v>
      </c>
      <c r="E3764" s="26">
        <v>29</v>
      </c>
      <c r="F3764" s="26">
        <v>0</v>
      </c>
      <c r="G3764" s="26">
        <v>7</v>
      </c>
      <c r="H3764" s="26">
        <v>22</v>
      </c>
      <c r="I3764" s="26">
        <f>G3764+H3764</f>
        <v>29</v>
      </c>
      <c r="J3764" s="26">
        <f>SUM(F3764:H3764)</f>
        <v>29</v>
      </c>
      <c r="K3764" s="26">
        <f>E3764-J3764</f>
        <v>0</v>
      </c>
      <c r="L3764" s="27">
        <v>834000000</v>
      </c>
      <c r="M3764" s="45">
        <v>821.96</v>
      </c>
      <c r="N3764" s="27">
        <v>28758621</v>
      </c>
      <c r="O3764" s="27">
        <v>3354208</v>
      </c>
      <c r="P3764" s="37">
        <f>IF(I3764=0,0,H3764/I3764)</f>
        <v>0.7586206896551724</v>
      </c>
    </row>
    <row r="3765">
      <c r="A3765" s="24" t="str">
        <v>2026-02</v>
      </c>
      <c r="B3765" s="24" t="str">
        <v>비교 반영</v>
      </c>
      <c r="C3765" s="24" t="str">
        <v>화성시 효행구</v>
      </c>
      <c r="D3765" s="24" t="str">
        <v>토지</v>
      </c>
      <c r="E3765" s="26">
        <v>121</v>
      </c>
      <c r="F3765" s="26">
        <v>121</v>
      </c>
      <c r="G3765" s="26">
        <v>0</v>
      </c>
      <c r="H3765" s="26">
        <v>0</v>
      </c>
      <c r="I3765" s="26">
        <f>G3765+H3765</f>
        <v>0</v>
      </c>
      <c r="J3765" s="26">
        <f>SUM(F3765:H3765)</f>
        <v>121</v>
      </c>
      <c r="K3765" s="26">
        <f>E3765-J3765</f>
        <v>0</v>
      </c>
      <c r="L3765" s="27">
        <v>20815980000</v>
      </c>
      <c r="M3765" s="45">
        <v>54370.16</v>
      </c>
      <c r="N3765" s="27">
        <v>172032893</v>
      </c>
      <c r="O3765" s="27">
        <v>1265642</v>
      </c>
      <c r="P3765" s="37">
        <f>IF(I3765=0,0,H3765/I3765)</f>
        <v>0</v>
      </c>
    </row>
    <row r="3766">
      <c r="A3766" s="24" t="str">
        <v>2026-03</v>
      </c>
      <c r="B3766" s="24" t="str">
        <v>비교 반영</v>
      </c>
      <c r="C3766" s="24" t="str">
        <v>가평군</v>
      </c>
      <c r="D3766" s="24" t="str">
        <v>공장창고</v>
      </c>
      <c r="E3766" s="26">
        <v>2</v>
      </c>
      <c r="F3766" s="26">
        <v>2</v>
      </c>
      <c r="G3766" s="26">
        <v>0</v>
      </c>
      <c r="H3766" s="26">
        <v>0</v>
      </c>
      <c r="I3766" s="26">
        <f>G3766+H3766</f>
        <v>0</v>
      </c>
      <c r="J3766" s="26">
        <f>SUM(F3766:H3766)</f>
        <v>2</v>
      </c>
      <c r="K3766" s="26">
        <f>E3766-J3766</f>
        <v>0</v>
      </c>
      <c r="L3766" s="27">
        <v>445000000</v>
      </c>
      <c r="M3766" s="45">
        <v>536.79</v>
      </c>
      <c r="N3766" s="27">
        <v>222500000</v>
      </c>
      <c r="O3766" s="27">
        <v>2740502</v>
      </c>
      <c r="P3766" s="37">
        <f>IF(I3766=0,0,H3766/I3766)</f>
        <v>0</v>
      </c>
    </row>
    <row r="3767">
      <c r="A3767" s="24" t="str">
        <v>2026-03</v>
      </c>
      <c r="B3767" s="24" t="str">
        <v>비교 반영</v>
      </c>
      <c r="C3767" s="24" t="str">
        <v>가평군</v>
      </c>
      <c r="D3767" s="24" t="str">
        <v>다가구 매매</v>
      </c>
      <c r="E3767" s="26">
        <v>18</v>
      </c>
      <c r="F3767" s="26">
        <v>18</v>
      </c>
      <c r="G3767" s="26">
        <v>0</v>
      </c>
      <c r="H3767" s="26">
        <v>0</v>
      </c>
      <c r="I3767" s="26">
        <f>G3767+H3767</f>
        <v>0</v>
      </c>
      <c r="J3767" s="26">
        <f>SUM(F3767:H3767)</f>
        <v>18</v>
      </c>
      <c r="K3767" s="26">
        <f>E3767-J3767</f>
        <v>0</v>
      </c>
      <c r="L3767" s="27">
        <v>6527100000</v>
      </c>
      <c r="M3767" s="45">
        <v>2899.93</v>
      </c>
      <c r="N3767" s="27">
        <v>362616667</v>
      </c>
      <c r="O3767" s="27">
        <v>7440590</v>
      </c>
      <c r="P3767" s="37">
        <f>IF(I3767=0,0,H3767/I3767)</f>
        <v>0</v>
      </c>
    </row>
    <row r="3768">
      <c r="A3768" s="24" t="str">
        <v>2026-03</v>
      </c>
      <c r="B3768" s="24" t="str">
        <v>비교 반영</v>
      </c>
      <c r="C3768" s="24" t="str">
        <v>가평군</v>
      </c>
      <c r="D3768" s="24" t="str">
        <v>다가구 전월세</v>
      </c>
      <c r="E3768" s="26">
        <v>47</v>
      </c>
      <c r="F3768" s="26">
        <v>0</v>
      </c>
      <c r="G3768" s="26">
        <v>6</v>
      </c>
      <c r="H3768" s="26">
        <v>41</v>
      </c>
      <c r="I3768" s="26">
        <f>G3768+H3768</f>
        <v>47</v>
      </c>
      <c r="J3768" s="26">
        <f>SUM(F3768:H3768)</f>
        <v>47</v>
      </c>
      <c r="K3768" s="26">
        <f>E3768-J3768</f>
        <v>0</v>
      </c>
      <c r="L3768" s="27">
        <v>1154000000</v>
      </c>
      <c r="M3768" s="45">
        <v>3524.95</v>
      </c>
      <c r="N3768" s="27">
        <v>24553191</v>
      </c>
      <c r="O3768" s="27">
        <v>1082250</v>
      </c>
      <c r="P3768" s="37">
        <f>IF(I3768=0,0,H3768/I3768)</f>
        <v>0.8723404255319149</v>
      </c>
    </row>
    <row r="3769">
      <c r="A3769" s="24" t="str">
        <v>2026-03</v>
      </c>
      <c r="B3769" s="24" t="str">
        <v>비교 반영</v>
      </c>
      <c r="C3769" s="24" t="str">
        <v>가평군</v>
      </c>
      <c r="D3769" s="24" t="str">
        <v>다세대 매매</v>
      </c>
      <c r="E3769" s="26">
        <v>15</v>
      </c>
      <c r="F3769" s="26">
        <v>15</v>
      </c>
      <c r="G3769" s="26">
        <v>0</v>
      </c>
      <c r="H3769" s="26">
        <v>0</v>
      </c>
      <c r="I3769" s="26">
        <f>G3769+H3769</f>
        <v>0</v>
      </c>
      <c r="J3769" s="26">
        <f>SUM(F3769:H3769)</f>
        <v>15</v>
      </c>
      <c r="K3769" s="26">
        <f>E3769-J3769</f>
        <v>0</v>
      </c>
      <c r="L3769" s="27">
        <v>1332000000</v>
      </c>
      <c r="M3769" s="45">
        <v>907.625</v>
      </c>
      <c r="N3769" s="27">
        <v>88800000</v>
      </c>
      <c r="O3769" s="27">
        <v>4851459</v>
      </c>
      <c r="P3769" s="37">
        <f>IF(I3769=0,0,H3769/I3769)</f>
        <v>0</v>
      </c>
    </row>
    <row r="3770">
      <c r="A3770" s="24" t="str">
        <v>2026-03</v>
      </c>
      <c r="B3770" s="24" t="str">
        <v>비교 반영</v>
      </c>
      <c r="C3770" s="24" t="str">
        <v>가평군</v>
      </c>
      <c r="D3770" s="24" t="str">
        <v>다세대 전월세</v>
      </c>
      <c r="E3770" s="26">
        <v>46</v>
      </c>
      <c r="F3770" s="26">
        <v>0</v>
      </c>
      <c r="G3770" s="26">
        <v>6</v>
      </c>
      <c r="H3770" s="26">
        <v>40</v>
      </c>
      <c r="I3770" s="26">
        <f>G3770+H3770</f>
        <v>46</v>
      </c>
      <c r="J3770" s="26">
        <f>SUM(F3770:H3770)</f>
        <v>46</v>
      </c>
      <c r="K3770" s="26">
        <f>E3770-J3770</f>
        <v>0</v>
      </c>
      <c r="L3770" s="27">
        <v>1114030000</v>
      </c>
      <c r="M3770" s="45">
        <v>2427.75</v>
      </c>
      <c r="N3770" s="27">
        <v>24218043</v>
      </c>
      <c r="O3770" s="27">
        <v>1516937</v>
      </c>
      <c r="P3770" s="37">
        <f>IF(I3770=0,0,H3770/I3770)</f>
        <v>0.8695652173913043</v>
      </c>
    </row>
    <row r="3771">
      <c r="A3771" s="24" t="str">
        <v>2026-03</v>
      </c>
      <c r="B3771" s="24" t="str">
        <v>비교 반영</v>
      </c>
      <c r="C3771" s="24" t="str">
        <v>가평군</v>
      </c>
      <c r="D3771" s="24" t="str">
        <v>상가</v>
      </c>
      <c r="E3771" s="26">
        <v>17</v>
      </c>
      <c r="F3771" s="26">
        <v>17</v>
      </c>
      <c r="G3771" s="26">
        <v>0</v>
      </c>
      <c r="H3771" s="26">
        <v>0</v>
      </c>
      <c r="I3771" s="26">
        <f>G3771+H3771</f>
        <v>0</v>
      </c>
      <c r="J3771" s="26">
        <f>SUM(F3771:H3771)</f>
        <v>17</v>
      </c>
      <c r="K3771" s="26">
        <f>E3771-J3771</f>
        <v>0</v>
      </c>
      <c r="L3771" s="27">
        <v>3482530000</v>
      </c>
      <c r="M3771" s="45">
        <v>1835.61</v>
      </c>
      <c r="N3771" s="27">
        <v>204854706</v>
      </c>
      <c r="O3771" s="27">
        <v>6271755</v>
      </c>
      <c r="P3771" s="37">
        <f>IF(I3771=0,0,H3771/I3771)</f>
        <v>0</v>
      </c>
    </row>
    <row r="3772">
      <c r="A3772" s="24" t="str">
        <v>2026-03</v>
      </c>
      <c r="B3772" s="24" t="str">
        <v>비교 반영</v>
      </c>
      <c r="C3772" s="24" t="str">
        <v>가평군</v>
      </c>
      <c r="D3772" s="24" t="str">
        <v>아파트 매매</v>
      </c>
      <c r="E3772" s="26">
        <v>9</v>
      </c>
      <c r="F3772" s="26">
        <v>9</v>
      </c>
      <c r="G3772" s="26">
        <v>0</v>
      </c>
      <c r="H3772" s="26">
        <v>0</v>
      </c>
      <c r="I3772" s="26">
        <f>G3772+H3772</f>
        <v>0</v>
      </c>
      <c r="J3772" s="26">
        <f>SUM(F3772:H3772)</f>
        <v>9</v>
      </c>
      <c r="K3772" s="26">
        <f>E3772-J3772</f>
        <v>0</v>
      </c>
      <c r="L3772" s="27">
        <v>1718000000</v>
      </c>
      <c r="M3772" s="45">
        <v>655.553</v>
      </c>
      <c r="N3772" s="27">
        <v>190888889</v>
      </c>
      <c r="O3772" s="27">
        <v>8663433</v>
      </c>
      <c r="P3772" s="37">
        <f>IF(I3772=0,0,H3772/I3772)</f>
        <v>0</v>
      </c>
    </row>
    <row r="3773">
      <c r="A3773" s="24" t="str">
        <v>2026-03</v>
      </c>
      <c r="B3773" s="24" t="str">
        <v>비교 반영</v>
      </c>
      <c r="C3773" s="24" t="str">
        <v>가평군</v>
      </c>
      <c r="D3773" s="24" t="str">
        <v>아파트 전월세</v>
      </c>
      <c r="E3773" s="26">
        <v>43</v>
      </c>
      <c r="F3773" s="26">
        <v>0</v>
      </c>
      <c r="G3773" s="26">
        <v>27</v>
      </c>
      <c r="H3773" s="26">
        <v>16</v>
      </c>
      <c r="I3773" s="26">
        <f>G3773+H3773</f>
        <v>43</v>
      </c>
      <c r="J3773" s="26">
        <f>SUM(F3773:H3773)</f>
        <v>43</v>
      </c>
      <c r="K3773" s="26">
        <f>E3773-J3773</f>
        <v>0</v>
      </c>
      <c r="L3773" s="27">
        <v>5802050000</v>
      </c>
      <c r="M3773" s="45">
        <v>3210.239</v>
      </c>
      <c r="N3773" s="27">
        <v>134931395</v>
      </c>
      <c r="O3773" s="27">
        <v>5974736</v>
      </c>
      <c r="P3773" s="37">
        <f>IF(I3773=0,0,H3773/I3773)</f>
        <v>0.37209302325581395</v>
      </c>
    </row>
    <row r="3774">
      <c r="A3774" s="24" t="str">
        <v>2026-03</v>
      </c>
      <c r="B3774" s="24" t="str">
        <v>비교 반영</v>
      </c>
      <c r="C3774" s="24" t="str">
        <v>가평군</v>
      </c>
      <c r="D3774" s="24" t="str">
        <v>오피스텔 전월세</v>
      </c>
      <c r="E3774" s="26">
        <v>2</v>
      </c>
      <c r="F3774" s="26">
        <v>0</v>
      </c>
      <c r="G3774" s="26">
        <v>0</v>
      </c>
      <c r="H3774" s="26">
        <v>2</v>
      </c>
      <c r="I3774" s="26">
        <f>G3774+H3774</f>
        <v>2</v>
      </c>
      <c r="J3774" s="26">
        <f>SUM(F3774:H3774)</f>
        <v>2</v>
      </c>
      <c r="K3774" s="26">
        <f>E3774-J3774</f>
        <v>0</v>
      </c>
      <c r="L3774" s="27">
        <v>15000000</v>
      </c>
      <c r="M3774" s="45">
        <v>61.75</v>
      </c>
      <c r="N3774" s="27">
        <v>7500000</v>
      </c>
      <c r="O3774" s="27">
        <v>803025</v>
      </c>
      <c r="P3774" s="37">
        <f>IF(I3774=0,0,H3774/I3774)</f>
        <v>1</v>
      </c>
    </row>
    <row r="3775">
      <c r="A3775" s="24" t="str">
        <v>2026-03</v>
      </c>
      <c r="B3775" s="24" t="str">
        <v>비교 반영</v>
      </c>
      <c r="C3775" s="24" t="str">
        <v>가평군</v>
      </c>
      <c r="D3775" s="24" t="str">
        <v>토지</v>
      </c>
      <c r="E3775" s="26">
        <v>211</v>
      </c>
      <c r="F3775" s="26">
        <v>211</v>
      </c>
      <c r="G3775" s="26">
        <v>0</v>
      </c>
      <c r="H3775" s="26">
        <v>0</v>
      </c>
      <c r="I3775" s="26">
        <f>G3775+H3775</f>
        <v>0</v>
      </c>
      <c r="J3775" s="26">
        <f>SUM(F3775:H3775)</f>
        <v>211</v>
      </c>
      <c r="K3775" s="26">
        <f>E3775-J3775</f>
        <v>0</v>
      </c>
      <c r="L3775" s="27">
        <v>9407420000</v>
      </c>
      <c r="M3775" s="45">
        <v>174198.28</v>
      </c>
      <c r="N3775" s="27">
        <v>44584929</v>
      </c>
      <c r="O3775" s="27">
        <v>178526</v>
      </c>
      <c r="P3775" s="37">
        <f>IF(I3775=0,0,H3775/I3775)</f>
        <v>0</v>
      </c>
    </row>
    <row r="3776">
      <c r="A3776" s="24" t="str">
        <v>2026-03</v>
      </c>
      <c r="B3776" s="24" t="str">
        <v>비교 반영</v>
      </c>
      <c r="C3776" s="24" t="str">
        <v>고양시 덕양구</v>
      </c>
      <c r="D3776" s="24" t="str">
        <v>공장창고</v>
      </c>
      <c r="E3776" s="26">
        <v>4</v>
      </c>
      <c r="F3776" s="26">
        <v>4</v>
      </c>
      <c r="G3776" s="26">
        <v>0</v>
      </c>
      <c r="H3776" s="26">
        <v>0</v>
      </c>
      <c r="I3776" s="26">
        <f>G3776+H3776</f>
        <v>0</v>
      </c>
      <c r="J3776" s="26">
        <f>SUM(F3776:H3776)</f>
        <v>4</v>
      </c>
      <c r="K3776" s="26">
        <f>E3776-J3776</f>
        <v>0</v>
      </c>
      <c r="L3776" s="27">
        <v>752230000</v>
      </c>
      <c r="M3776" s="45">
        <v>159.36</v>
      </c>
      <c r="N3776" s="27">
        <v>188057500</v>
      </c>
      <c r="O3776" s="27">
        <v>15604359</v>
      </c>
      <c r="P3776" s="37">
        <f>IF(I3776=0,0,H3776/I3776)</f>
        <v>0</v>
      </c>
    </row>
    <row r="3777">
      <c r="A3777" s="24" t="str">
        <v>2026-03</v>
      </c>
      <c r="B3777" s="24" t="str">
        <v>비교 반영</v>
      </c>
      <c r="C3777" s="24" t="str">
        <v>고양시 덕양구</v>
      </c>
      <c r="D3777" s="24" t="str">
        <v>다가구 매매</v>
      </c>
      <c r="E3777" s="26">
        <v>9</v>
      </c>
      <c r="F3777" s="26">
        <v>9</v>
      </c>
      <c r="G3777" s="26">
        <v>0</v>
      </c>
      <c r="H3777" s="26">
        <v>0</v>
      </c>
      <c r="I3777" s="26">
        <f>G3777+H3777</f>
        <v>0</v>
      </c>
      <c r="J3777" s="26">
        <f>SUM(F3777:H3777)</f>
        <v>9</v>
      </c>
      <c r="K3777" s="26">
        <f>E3777-J3777</f>
        <v>0</v>
      </c>
      <c r="L3777" s="27">
        <v>7461000000</v>
      </c>
      <c r="M3777" s="45">
        <v>1578.05</v>
      </c>
      <c r="N3777" s="27">
        <v>829000000</v>
      </c>
      <c r="O3777" s="27">
        <v>15629709</v>
      </c>
      <c r="P3777" s="37">
        <f>IF(I3777=0,0,H3777/I3777)</f>
        <v>0</v>
      </c>
    </row>
    <row r="3778">
      <c r="A3778" s="24" t="str">
        <v>2026-03</v>
      </c>
      <c r="B3778" s="24" t="str">
        <v>비교 반영</v>
      </c>
      <c r="C3778" s="24" t="str">
        <v>고양시 덕양구</v>
      </c>
      <c r="D3778" s="24" t="str">
        <v>다가구 전월세</v>
      </c>
      <c r="E3778" s="26">
        <v>522</v>
      </c>
      <c r="F3778" s="26">
        <v>0</v>
      </c>
      <c r="G3778" s="26">
        <v>143</v>
      </c>
      <c r="H3778" s="26">
        <v>379</v>
      </c>
      <c r="I3778" s="26">
        <f>G3778+H3778</f>
        <v>522</v>
      </c>
      <c r="J3778" s="26">
        <f>SUM(F3778:H3778)</f>
        <v>522</v>
      </c>
      <c r="K3778" s="26">
        <f>E3778-J3778</f>
        <v>0</v>
      </c>
      <c r="L3778" s="27">
        <v>42558430000</v>
      </c>
      <c r="M3778" s="45">
        <v>25954.543</v>
      </c>
      <c r="N3778" s="27">
        <v>81529559</v>
      </c>
      <c r="O3778" s="27">
        <v>5420593</v>
      </c>
      <c r="P3778" s="37">
        <f>IF(I3778=0,0,H3778/I3778)</f>
        <v>0.7260536398467433</v>
      </c>
    </row>
    <row r="3779">
      <c r="A3779" s="24" t="str">
        <v>2026-03</v>
      </c>
      <c r="B3779" s="24" t="str">
        <v>비교 반영</v>
      </c>
      <c r="C3779" s="24" t="str">
        <v>고양시 덕양구</v>
      </c>
      <c r="D3779" s="24" t="str">
        <v>다세대 매매</v>
      </c>
      <c r="E3779" s="26">
        <v>87</v>
      </c>
      <c r="F3779" s="26">
        <v>87</v>
      </c>
      <c r="G3779" s="26">
        <v>0</v>
      </c>
      <c r="H3779" s="26">
        <v>0</v>
      </c>
      <c r="I3779" s="26">
        <f>G3779+H3779</f>
        <v>0</v>
      </c>
      <c r="J3779" s="26">
        <f>SUM(F3779:H3779)</f>
        <v>87</v>
      </c>
      <c r="K3779" s="26">
        <f>E3779-J3779</f>
        <v>0</v>
      </c>
      <c r="L3779" s="27">
        <v>19924000000</v>
      </c>
      <c r="M3779" s="45">
        <v>4483.525</v>
      </c>
      <c r="N3779" s="27">
        <v>229011494</v>
      </c>
      <c r="O3779" s="27">
        <v>14690330</v>
      </c>
      <c r="P3779" s="37">
        <f>IF(I3779=0,0,H3779/I3779)</f>
        <v>0</v>
      </c>
    </row>
    <row r="3780">
      <c r="A3780" s="24" t="str">
        <v>2026-03</v>
      </c>
      <c r="B3780" s="24" t="str">
        <v>비교 반영</v>
      </c>
      <c r="C3780" s="24" t="str">
        <v>고양시 덕양구</v>
      </c>
      <c r="D3780" s="24" t="str">
        <v>다세대 전월세</v>
      </c>
      <c r="E3780" s="26">
        <v>193</v>
      </c>
      <c r="F3780" s="26">
        <v>0</v>
      </c>
      <c r="G3780" s="26">
        <v>68</v>
      </c>
      <c r="H3780" s="26">
        <v>125</v>
      </c>
      <c r="I3780" s="26">
        <f>G3780+H3780</f>
        <v>193</v>
      </c>
      <c r="J3780" s="26">
        <f>SUM(F3780:H3780)</f>
        <v>193</v>
      </c>
      <c r="K3780" s="26">
        <f>E3780-J3780</f>
        <v>0</v>
      </c>
      <c r="L3780" s="27">
        <v>19179610000</v>
      </c>
      <c r="M3780" s="45">
        <v>10206.777</v>
      </c>
      <c r="N3780" s="27">
        <v>99376218</v>
      </c>
      <c r="O3780" s="27">
        <v>6211919</v>
      </c>
      <c r="P3780" s="37">
        <f>IF(I3780=0,0,H3780/I3780)</f>
        <v>0.6476683937823834</v>
      </c>
    </row>
    <row r="3781">
      <c r="A3781" s="24" t="str">
        <v>2026-03</v>
      </c>
      <c r="B3781" s="24" t="str">
        <v>비교 반영</v>
      </c>
      <c r="C3781" s="24" t="str">
        <v>고양시 덕양구</v>
      </c>
      <c r="D3781" s="24" t="str">
        <v>분양권</v>
      </c>
      <c r="E3781" s="26">
        <v>2</v>
      </c>
      <c r="F3781" s="26">
        <v>2</v>
      </c>
      <c r="G3781" s="26">
        <v>0</v>
      </c>
      <c r="H3781" s="26">
        <v>0</v>
      </c>
      <c r="I3781" s="26">
        <f>G3781+H3781</f>
        <v>0</v>
      </c>
      <c r="J3781" s="26">
        <f>SUM(F3781:H3781)</f>
        <v>2</v>
      </c>
      <c r="K3781" s="26">
        <f>E3781-J3781</f>
        <v>0</v>
      </c>
      <c r="L3781" s="27">
        <v>1019110000</v>
      </c>
      <c r="M3781" s="45">
        <v>119.984</v>
      </c>
      <c r="N3781" s="27">
        <v>509555000</v>
      </c>
      <c r="O3781" s="27">
        <v>28078398</v>
      </c>
      <c r="P3781" s="37">
        <f>IF(I3781=0,0,H3781/I3781)</f>
        <v>0</v>
      </c>
    </row>
    <row r="3782">
      <c r="A3782" s="24" t="str">
        <v>2026-03</v>
      </c>
      <c r="B3782" s="24" t="str">
        <v>비교 반영</v>
      </c>
      <c r="C3782" s="24" t="str">
        <v>고양시 덕양구</v>
      </c>
      <c r="D3782" s="24" t="str">
        <v>상가</v>
      </c>
      <c r="E3782" s="26">
        <v>20</v>
      </c>
      <c r="F3782" s="26">
        <v>20</v>
      </c>
      <c r="G3782" s="26">
        <v>0</v>
      </c>
      <c r="H3782" s="26">
        <v>0</v>
      </c>
      <c r="I3782" s="26">
        <f>G3782+H3782</f>
        <v>0</v>
      </c>
      <c r="J3782" s="26">
        <f>SUM(F3782:H3782)</f>
        <v>20</v>
      </c>
      <c r="K3782" s="26">
        <f>E3782-J3782</f>
        <v>0</v>
      </c>
      <c r="L3782" s="27">
        <v>10097800000</v>
      </c>
      <c r="M3782" s="45">
        <v>3384.09</v>
      </c>
      <c r="N3782" s="27">
        <v>504890000</v>
      </c>
      <c r="O3782" s="27">
        <v>9864145</v>
      </c>
      <c r="P3782" s="37">
        <f>IF(I3782=0,0,H3782/I3782)</f>
        <v>0</v>
      </c>
    </row>
    <row r="3783">
      <c r="A3783" s="24" t="str">
        <v>2026-03</v>
      </c>
      <c r="B3783" s="24" t="str">
        <v>비교 반영</v>
      </c>
      <c r="C3783" s="24" t="str">
        <v>고양시 덕양구</v>
      </c>
      <c r="D3783" s="24" t="str">
        <v>아파트 매매</v>
      </c>
      <c r="E3783" s="26">
        <v>477</v>
      </c>
      <c r="F3783" s="26">
        <v>477</v>
      </c>
      <c r="G3783" s="26">
        <v>0</v>
      </c>
      <c r="H3783" s="26">
        <v>0</v>
      </c>
      <c r="I3783" s="26">
        <f>G3783+H3783</f>
        <v>0</v>
      </c>
      <c r="J3783" s="26">
        <f>SUM(F3783:H3783)</f>
        <v>477</v>
      </c>
      <c r="K3783" s="26">
        <f>E3783-J3783</f>
        <v>0</v>
      </c>
      <c r="L3783" s="27">
        <v>275495000000</v>
      </c>
      <c r="M3783" s="45">
        <v>36603.224</v>
      </c>
      <c r="N3783" s="27">
        <v>577557652</v>
      </c>
      <c r="O3783" s="27">
        <v>24881066</v>
      </c>
      <c r="P3783" s="37">
        <f>IF(I3783=0,0,H3783/I3783)</f>
        <v>0</v>
      </c>
    </row>
    <row r="3784">
      <c r="A3784" s="24" t="str">
        <v>2026-03</v>
      </c>
      <c r="B3784" s="24" t="str">
        <v>비교 반영</v>
      </c>
      <c r="C3784" s="24" t="str">
        <v>고양시 덕양구</v>
      </c>
      <c r="D3784" s="24" t="str">
        <v>아파트 전월세</v>
      </c>
      <c r="E3784" s="26">
        <v>896</v>
      </c>
      <c r="F3784" s="26">
        <v>0</v>
      </c>
      <c r="G3784" s="26">
        <v>571</v>
      </c>
      <c r="H3784" s="26">
        <v>325</v>
      </c>
      <c r="I3784" s="26">
        <f>G3784+H3784</f>
        <v>896</v>
      </c>
      <c r="J3784" s="26">
        <f>SUM(F3784:H3784)</f>
        <v>896</v>
      </c>
      <c r="K3784" s="26">
        <f>E3784-J3784</f>
        <v>0</v>
      </c>
      <c r="L3784" s="27">
        <v>243462190000</v>
      </c>
      <c r="M3784" s="45">
        <v>61997.185</v>
      </c>
      <c r="N3784" s="27">
        <v>271721194</v>
      </c>
      <c r="O3784" s="27">
        <v>12981777</v>
      </c>
      <c r="P3784" s="37">
        <f>IF(I3784=0,0,H3784/I3784)</f>
        <v>0.3627232142857143</v>
      </c>
    </row>
    <row r="3785">
      <c r="A3785" s="24" t="str">
        <v>2026-03</v>
      </c>
      <c r="B3785" s="24" t="str">
        <v>비교 반영</v>
      </c>
      <c r="C3785" s="24" t="str">
        <v>고양시 덕양구</v>
      </c>
      <c r="D3785" s="24" t="str">
        <v>오피스텔 매매</v>
      </c>
      <c r="E3785" s="26">
        <v>50</v>
      </c>
      <c r="F3785" s="26">
        <v>50</v>
      </c>
      <c r="G3785" s="26">
        <v>0</v>
      </c>
      <c r="H3785" s="26">
        <v>0</v>
      </c>
      <c r="I3785" s="26">
        <f>G3785+H3785</f>
        <v>0</v>
      </c>
      <c r="J3785" s="26">
        <f>SUM(F3785:H3785)</f>
        <v>50</v>
      </c>
      <c r="K3785" s="26">
        <f>E3785-J3785</f>
        <v>0</v>
      </c>
      <c r="L3785" s="27">
        <v>14175280000</v>
      </c>
      <c r="M3785" s="45">
        <v>2061.89</v>
      </c>
      <c r="N3785" s="27">
        <v>283505600</v>
      </c>
      <c r="O3785" s="27">
        <v>22726929</v>
      </c>
      <c r="P3785" s="37">
        <f>IF(I3785=0,0,H3785/I3785)</f>
        <v>0</v>
      </c>
    </row>
    <row r="3786">
      <c r="A3786" s="24" t="str">
        <v>2026-03</v>
      </c>
      <c r="B3786" s="24" t="str">
        <v>비교 반영</v>
      </c>
      <c r="C3786" s="24" t="str">
        <v>고양시 덕양구</v>
      </c>
      <c r="D3786" s="24" t="str">
        <v>오피스텔 전월세</v>
      </c>
      <c r="E3786" s="26">
        <v>535</v>
      </c>
      <c r="F3786" s="26">
        <v>0</v>
      </c>
      <c r="G3786" s="26">
        <v>147</v>
      </c>
      <c r="H3786" s="26">
        <v>388</v>
      </c>
      <c r="I3786" s="26">
        <f>G3786+H3786</f>
        <v>535</v>
      </c>
      <c r="J3786" s="26">
        <f>SUM(F3786:H3786)</f>
        <v>535</v>
      </c>
      <c r="K3786" s="26">
        <f>E3786-J3786</f>
        <v>0</v>
      </c>
      <c r="L3786" s="27">
        <v>78300490000</v>
      </c>
      <c r="M3786" s="45">
        <v>23397.54</v>
      </c>
      <c r="N3786" s="27">
        <v>146356056</v>
      </c>
      <c r="O3786" s="27">
        <v>11062897</v>
      </c>
      <c r="P3786" s="37">
        <f>IF(I3786=0,0,H3786/I3786)</f>
        <v>0.7252336448598131</v>
      </c>
    </row>
    <row r="3787">
      <c r="A3787" s="24" t="str">
        <v>2026-03</v>
      </c>
      <c r="B3787" s="24" t="str">
        <v>비교 반영</v>
      </c>
      <c r="C3787" s="24" t="str">
        <v>고양시 덕양구</v>
      </c>
      <c r="D3787" s="24" t="str">
        <v>토지</v>
      </c>
      <c r="E3787" s="26">
        <v>69</v>
      </c>
      <c r="F3787" s="26">
        <v>69</v>
      </c>
      <c r="G3787" s="26">
        <v>0</v>
      </c>
      <c r="H3787" s="26">
        <v>0</v>
      </c>
      <c r="I3787" s="26">
        <f>G3787+H3787</f>
        <v>0</v>
      </c>
      <c r="J3787" s="26">
        <f>SUM(F3787:H3787)</f>
        <v>69</v>
      </c>
      <c r="K3787" s="26">
        <f>E3787-J3787</f>
        <v>0</v>
      </c>
      <c r="L3787" s="27">
        <v>23285410000</v>
      </c>
      <c r="M3787" s="45">
        <v>36599.16</v>
      </c>
      <c r="N3787" s="27">
        <v>337469710</v>
      </c>
      <c r="O3787" s="27">
        <v>2103233</v>
      </c>
      <c r="P3787" s="37">
        <f>IF(I3787=0,0,H3787/I3787)</f>
        <v>0</v>
      </c>
    </row>
    <row r="3788">
      <c r="A3788" s="24" t="str">
        <v>2026-03</v>
      </c>
      <c r="B3788" s="24" t="str">
        <v>비교 반영</v>
      </c>
      <c r="C3788" s="24" t="str">
        <v>고양시 일산동구</v>
      </c>
      <c r="D3788" s="24" t="str">
        <v>공장창고</v>
      </c>
      <c r="E3788" s="26">
        <v>7</v>
      </c>
      <c r="F3788" s="26">
        <v>7</v>
      </c>
      <c r="G3788" s="26">
        <v>0</v>
      </c>
      <c r="H3788" s="26">
        <v>0</v>
      </c>
      <c r="I3788" s="26">
        <f>G3788+H3788</f>
        <v>0</v>
      </c>
      <c r="J3788" s="26">
        <f>SUM(F3788:H3788)</f>
        <v>7</v>
      </c>
      <c r="K3788" s="26">
        <f>E3788-J3788</f>
        <v>0</v>
      </c>
      <c r="L3788" s="27">
        <v>5819600000</v>
      </c>
      <c r="M3788" s="45">
        <v>2595.7</v>
      </c>
      <c r="N3788" s="27">
        <v>831371429</v>
      </c>
      <c r="O3788" s="27">
        <v>7411622</v>
      </c>
      <c r="P3788" s="37">
        <f>IF(I3788=0,0,H3788/I3788)</f>
        <v>0</v>
      </c>
    </row>
    <row r="3789">
      <c r="A3789" s="24" t="str">
        <v>2026-03</v>
      </c>
      <c r="B3789" s="24" t="str">
        <v>비교 반영</v>
      </c>
      <c r="C3789" s="24" t="str">
        <v>고양시 일산동구</v>
      </c>
      <c r="D3789" s="24" t="str">
        <v>다가구 매매</v>
      </c>
      <c r="E3789" s="26">
        <v>7</v>
      </c>
      <c r="F3789" s="26">
        <v>7</v>
      </c>
      <c r="G3789" s="26">
        <v>0</v>
      </c>
      <c r="H3789" s="26">
        <v>0</v>
      </c>
      <c r="I3789" s="26">
        <f>G3789+H3789</f>
        <v>0</v>
      </c>
      <c r="J3789" s="26">
        <f>SUM(F3789:H3789)</f>
        <v>7</v>
      </c>
      <c r="K3789" s="26">
        <f>E3789-J3789</f>
        <v>0</v>
      </c>
      <c r="L3789" s="27">
        <v>6368980000</v>
      </c>
      <c r="M3789" s="45">
        <v>2162.26</v>
      </c>
      <c r="N3789" s="27">
        <v>909854286</v>
      </c>
      <c r="O3789" s="27">
        <v>9737256</v>
      </c>
      <c r="P3789" s="37">
        <f>IF(I3789=0,0,H3789/I3789)</f>
        <v>0</v>
      </c>
    </row>
    <row r="3790">
      <c r="A3790" s="24" t="str">
        <v>2026-03</v>
      </c>
      <c r="B3790" s="24" t="str">
        <v>비교 반영</v>
      </c>
      <c r="C3790" s="24" t="str">
        <v>고양시 일산동구</v>
      </c>
      <c r="D3790" s="24" t="str">
        <v>다가구 전월세</v>
      </c>
      <c r="E3790" s="26">
        <v>269</v>
      </c>
      <c r="F3790" s="26">
        <v>0</v>
      </c>
      <c r="G3790" s="26">
        <v>42</v>
      </c>
      <c r="H3790" s="26">
        <v>227</v>
      </c>
      <c r="I3790" s="26">
        <f>G3790+H3790</f>
        <v>269</v>
      </c>
      <c r="J3790" s="26">
        <f>SUM(F3790:H3790)</f>
        <v>269</v>
      </c>
      <c r="K3790" s="26">
        <f>E3790-J3790</f>
        <v>0</v>
      </c>
      <c r="L3790" s="27">
        <v>8914000000</v>
      </c>
      <c r="M3790" s="45">
        <v>13289.891</v>
      </c>
      <c r="N3790" s="27">
        <v>33137546</v>
      </c>
      <c r="O3790" s="27">
        <v>2217307</v>
      </c>
      <c r="P3790" s="37">
        <f>IF(I3790=0,0,H3790/I3790)</f>
        <v>0.8438661710037175</v>
      </c>
    </row>
    <row r="3791">
      <c r="A3791" s="24" t="str">
        <v>2026-03</v>
      </c>
      <c r="B3791" s="24" t="str">
        <v>비교 반영</v>
      </c>
      <c r="C3791" s="24" t="str">
        <v>고양시 일산동구</v>
      </c>
      <c r="D3791" s="24" t="str">
        <v>다세대 매매</v>
      </c>
      <c r="E3791" s="26">
        <v>33</v>
      </c>
      <c r="F3791" s="26">
        <v>33</v>
      </c>
      <c r="G3791" s="26">
        <v>0</v>
      </c>
      <c r="H3791" s="26">
        <v>0</v>
      </c>
      <c r="I3791" s="26">
        <f>G3791+H3791</f>
        <v>0</v>
      </c>
      <c r="J3791" s="26">
        <f>SUM(F3791:H3791)</f>
        <v>33</v>
      </c>
      <c r="K3791" s="26">
        <f>E3791-J3791</f>
        <v>0</v>
      </c>
      <c r="L3791" s="27">
        <v>11437510000</v>
      </c>
      <c r="M3791" s="45">
        <v>2622.74</v>
      </c>
      <c r="N3791" s="27">
        <v>346591212</v>
      </c>
      <c r="O3791" s="27">
        <v>14416202</v>
      </c>
      <c r="P3791" s="37">
        <f>IF(I3791=0,0,H3791/I3791)</f>
        <v>0</v>
      </c>
    </row>
    <row r="3792">
      <c r="A3792" s="24" t="str">
        <v>2026-03</v>
      </c>
      <c r="B3792" s="24" t="str">
        <v>비교 반영</v>
      </c>
      <c r="C3792" s="24" t="str">
        <v>고양시 일산동구</v>
      </c>
      <c r="D3792" s="24" t="str">
        <v>다세대 전월세</v>
      </c>
      <c r="E3792" s="26">
        <v>73</v>
      </c>
      <c r="F3792" s="26">
        <v>0</v>
      </c>
      <c r="G3792" s="26">
        <v>46</v>
      </c>
      <c r="H3792" s="26">
        <v>27</v>
      </c>
      <c r="I3792" s="26">
        <f>G3792+H3792</f>
        <v>73</v>
      </c>
      <c r="J3792" s="26">
        <f>SUM(F3792:H3792)</f>
        <v>73</v>
      </c>
      <c r="K3792" s="26">
        <f>E3792-J3792</f>
        <v>0</v>
      </c>
      <c r="L3792" s="27">
        <v>11842500000</v>
      </c>
      <c r="M3792" s="45">
        <v>5483.707</v>
      </c>
      <c r="N3792" s="27">
        <v>162226027</v>
      </c>
      <c r="O3792" s="27">
        <v>7139105</v>
      </c>
      <c r="P3792" s="37">
        <f>IF(I3792=0,0,H3792/I3792)</f>
        <v>0.3698630136986301</v>
      </c>
    </row>
    <row r="3793">
      <c r="A3793" s="24" t="str">
        <v>2026-03</v>
      </c>
      <c r="B3793" s="24" t="str">
        <v>비교 반영</v>
      </c>
      <c r="C3793" s="24" t="str">
        <v>고양시 일산동구</v>
      </c>
      <c r="D3793" s="24" t="str">
        <v>분양권</v>
      </c>
      <c r="E3793" s="26">
        <v>1</v>
      </c>
      <c r="F3793" s="26">
        <v>1</v>
      </c>
      <c r="G3793" s="26">
        <v>0</v>
      </c>
      <c r="H3793" s="26">
        <v>0</v>
      </c>
      <c r="I3793" s="26">
        <f>G3793+H3793</f>
        <v>0</v>
      </c>
      <c r="J3793" s="26">
        <f>SUM(F3793:H3793)</f>
        <v>1</v>
      </c>
      <c r="K3793" s="26">
        <f>E3793-J3793</f>
        <v>0</v>
      </c>
      <c r="L3793" s="27">
        <v>820900000</v>
      </c>
      <c r="M3793" s="45">
        <v>170.634</v>
      </c>
      <c r="N3793" s="27">
        <v>820900000</v>
      </c>
      <c r="O3793" s="27">
        <v>15903741</v>
      </c>
      <c r="P3793" s="37">
        <f>IF(I3793=0,0,H3793/I3793)</f>
        <v>0</v>
      </c>
    </row>
    <row r="3794">
      <c r="A3794" s="24" t="str">
        <v>2026-03</v>
      </c>
      <c r="B3794" s="24" t="str">
        <v>비교 반영</v>
      </c>
      <c r="C3794" s="24" t="str">
        <v>고양시 일산동구</v>
      </c>
      <c r="D3794" s="24" t="str">
        <v>상가</v>
      </c>
      <c r="E3794" s="26">
        <v>26</v>
      </c>
      <c r="F3794" s="26">
        <v>26</v>
      </c>
      <c r="G3794" s="26">
        <v>0</v>
      </c>
      <c r="H3794" s="26">
        <v>0</v>
      </c>
      <c r="I3794" s="26">
        <f>G3794+H3794</f>
        <v>0</v>
      </c>
      <c r="J3794" s="26">
        <f>SUM(F3794:H3794)</f>
        <v>26</v>
      </c>
      <c r="K3794" s="26">
        <f>E3794-J3794</f>
        <v>0</v>
      </c>
      <c r="L3794" s="27">
        <v>38997560000</v>
      </c>
      <c r="M3794" s="45">
        <v>13958.89</v>
      </c>
      <c r="N3794" s="27">
        <v>1499906154</v>
      </c>
      <c r="O3794" s="27">
        <v>9235516</v>
      </c>
      <c r="P3794" s="37">
        <f>IF(I3794=0,0,H3794/I3794)</f>
        <v>0</v>
      </c>
    </row>
    <row r="3795">
      <c r="A3795" s="24" t="str">
        <v>2026-03</v>
      </c>
      <c r="B3795" s="24" t="str">
        <v>비교 반영</v>
      </c>
      <c r="C3795" s="24" t="str">
        <v>고양시 일산동구</v>
      </c>
      <c r="D3795" s="24" t="str">
        <v>아파트 매매</v>
      </c>
      <c r="E3795" s="26">
        <v>237</v>
      </c>
      <c r="F3795" s="26">
        <v>237</v>
      </c>
      <c r="G3795" s="26">
        <v>0</v>
      </c>
      <c r="H3795" s="26">
        <v>0</v>
      </c>
      <c r="I3795" s="26">
        <f>G3795+H3795</f>
        <v>0</v>
      </c>
      <c r="J3795" s="26">
        <f>SUM(F3795:H3795)</f>
        <v>237</v>
      </c>
      <c r="K3795" s="26">
        <f>E3795-J3795</f>
        <v>0</v>
      </c>
      <c r="L3795" s="27">
        <v>125845200000</v>
      </c>
      <c r="M3795" s="45">
        <v>19783.003</v>
      </c>
      <c r="N3795" s="27">
        <v>530992405</v>
      </c>
      <c r="O3795" s="27">
        <v>21029020</v>
      </c>
      <c r="P3795" s="37">
        <f>IF(I3795=0,0,H3795/I3795)</f>
        <v>0</v>
      </c>
    </row>
    <row r="3796">
      <c r="A3796" s="24" t="str">
        <v>2026-03</v>
      </c>
      <c r="B3796" s="24" t="str">
        <v>비교 반영</v>
      </c>
      <c r="C3796" s="24" t="str">
        <v>고양시 일산동구</v>
      </c>
      <c r="D3796" s="24" t="str">
        <v>아파트 전월세</v>
      </c>
      <c r="E3796" s="26">
        <v>462</v>
      </c>
      <c r="F3796" s="26">
        <v>0</v>
      </c>
      <c r="G3796" s="26">
        <v>301</v>
      </c>
      <c r="H3796" s="26">
        <v>161</v>
      </c>
      <c r="I3796" s="26">
        <f>G3796+H3796</f>
        <v>462</v>
      </c>
      <c r="J3796" s="26">
        <f>SUM(F3796:H3796)</f>
        <v>462</v>
      </c>
      <c r="K3796" s="26">
        <f>E3796-J3796</f>
        <v>0</v>
      </c>
      <c r="L3796" s="27">
        <v>124108800000</v>
      </c>
      <c r="M3796" s="45">
        <v>36809.454</v>
      </c>
      <c r="N3796" s="27">
        <v>268633766</v>
      </c>
      <c r="O3796" s="27">
        <v>11145968</v>
      </c>
      <c r="P3796" s="37">
        <f>IF(I3796=0,0,H3796/I3796)</f>
        <v>0.3484848484848485</v>
      </c>
    </row>
    <row r="3797">
      <c r="A3797" s="24" t="str">
        <v>2026-03</v>
      </c>
      <c r="B3797" s="24" t="str">
        <v>비교 반영</v>
      </c>
      <c r="C3797" s="24" t="str">
        <v>고양시 일산동구</v>
      </c>
      <c r="D3797" s="24" t="str">
        <v>오피스텔 매매</v>
      </c>
      <c r="E3797" s="26">
        <v>77</v>
      </c>
      <c r="F3797" s="26">
        <v>77</v>
      </c>
      <c r="G3797" s="26">
        <v>0</v>
      </c>
      <c r="H3797" s="26">
        <v>0</v>
      </c>
      <c r="I3797" s="26">
        <f>G3797+H3797</f>
        <v>0</v>
      </c>
      <c r="J3797" s="26">
        <f>SUM(F3797:H3797)</f>
        <v>77</v>
      </c>
      <c r="K3797" s="26">
        <f>E3797-J3797</f>
        <v>0</v>
      </c>
      <c r="L3797" s="27">
        <v>15484300000</v>
      </c>
      <c r="M3797" s="45">
        <v>4602.26</v>
      </c>
      <c r="N3797" s="27">
        <v>201094805</v>
      </c>
      <c r="O3797" s="27">
        <v>11122311</v>
      </c>
      <c r="P3797" s="37">
        <f>IF(I3797=0,0,H3797/I3797)</f>
        <v>0</v>
      </c>
    </row>
    <row r="3798">
      <c r="A3798" s="24" t="str">
        <v>2026-03</v>
      </c>
      <c r="B3798" s="24" t="str">
        <v>비교 반영</v>
      </c>
      <c r="C3798" s="24" t="str">
        <v>고양시 일산동구</v>
      </c>
      <c r="D3798" s="24" t="str">
        <v>오피스텔 전월세</v>
      </c>
      <c r="E3798" s="26">
        <v>508</v>
      </c>
      <c r="F3798" s="26">
        <v>0</v>
      </c>
      <c r="G3798" s="26">
        <v>92</v>
      </c>
      <c r="H3798" s="26">
        <v>416</v>
      </c>
      <c r="I3798" s="26">
        <f>G3798+H3798</f>
        <v>508</v>
      </c>
      <c r="J3798" s="26">
        <f>SUM(F3798:H3798)</f>
        <v>508</v>
      </c>
      <c r="K3798" s="26">
        <f>E3798-J3798</f>
        <v>0</v>
      </c>
      <c r="L3798" s="27">
        <v>26959950000</v>
      </c>
      <c r="M3798" s="45">
        <v>21023.1</v>
      </c>
      <c r="N3798" s="27">
        <v>53070768</v>
      </c>
      <c r="O3798" s="27">
        <v>4239327</v>
      </c>
      <c r="P3798" s="37">
        <f>IF(I3798=0,0,H3798/I3798)</f>
        <v>0.8188976377952756</v>
      </c>
    </row>
    <row r="3799">
      <c r="A3799" s="24" t="str">
        <v>2026-03</v>
      </c>
      <c r="B3799" s="24" t="str">
        <v>비교 반영</v>
      </c>
      <c r="C3799" s="24" t="str">
        <v>고양시 일산동구</v>
      </c>
      <c r="D3799" s="24" t="str">
        <v>토지</v>
      </c>
      <c r="E3799" s="26">
        <v>45</v>
      </c>
      <c r="F3799" s="26">
        <v>45</v>
      </c>
      <c r="G3799" s="26">
        <v>0</v>
      </c>
      <c r="H3799" s="26">
        <v>0</v>
      </c>
      <c r="I3799" s="26">
        <f>G3799+H3799</f>
        <v>0</v>
      </c>
      <c r="J3799" s="26">
        <f>SUM(F3799:H3799)</f>
        <v>45</v>
      </c>
      <c r="K3799" s="26">
        <f>E3799-J3799</f>
        <v>0</v>
      </c>
      <c r="L3799" s="27">
        <v>10218960000</v>
      </c>
      <c r="M3799" s="45">
        <v>35449.61</v>
      </c>
      <c r="N3799" s="27">
        <v>227088000</v>
      </c>
      <c r="O3799" s="27">
        <v>952949</v>
      </c>
      <c r="P3799" s="37">
        <f>IF(I3799=0,0,H3799/I3799)</f>
        <v>0</v>
      </c>
    </row>
    <row r="3800">
      <c r="A3800" s="24" t="str">
        <v>2026-03</v>
      </c>
      <c r="B3800" s="24" t="str">
        <v>비교 반영</v>
      </c>
      <c r="C3800" s="24" t="str">
        <v>고양시 일산서구</v>
      </c>
      <c r="D3800" s="24" t="str">
        <v>공장창고</v>
      </c>
      <c r="E3800" s="26">
        <v>3</v>
      </c>
      <c r="F3800" s="26">
        <v>3</v>
      </c>
      <c r="G3800" s="26">
        <v>0</v>
      </c>
      <c r="H3800" s="26">
        <v>0</v>
      </c>
      <c r="I3800" s="26">
        <f>G3800+H3800</f>
        <v>0</v>
      </c>
      <c r="J3800" s="26">
        <f>SUM(F3800:H3800)</f>
        <v>3</v>
      </c>
      <c r="K3800" s="26">
        <f>E3800-J3800</f>
        <v>0</v>
      </c>
      <c r="L3800" s="27">
        <v>1755000000</v>
      </c>
      <c r="M3800" s="45">
        <v>1357</v>
      </c>
      <c r="N3800" s="27">
        <v>585000000</v>
      </c>
      <c r="O3800" s="27">
        <v>4275352</v>
      </c>
      <c r="P3800" s="37">
        <f>IF(I3800=0,0,H3800/I3800)</f>
        <v>0</v>
      </c>
    </row>
    <row r="3801">
      <c r="A3801" s="24" t="str">
        <v>2026-03</v>
      </c>
      <c r="B3801" s="24" t="str">
        <v>비교 반영</v>
      </c>
      <c r="C3801" s="24" t="str">
        <v>고양시 일산서구</v>
      </c>
      <c r="D3801" s="24" t="str">
        <v>다가구 매매</v>
      </c>
      <c r="E3801" s="26">
        <v>3</v>
      </c>
      <c r="F3801" s="26">
        <v>3</v>
      </c>
      <c r="G3801" s="26">
        <v>0</v>
      </c>
      <c r="H3801" s="26">
        <v>0</v>
      </c>
      <c r="I3801" s="26">
        <f>G3801+H3801</f>
        <v>0</v>
      </c>
      <c r="J3801" s="26">
        <f>SUM(F3801:H3801)</f>
        <v>3</v>
      </c>
      <c r="K3801" s="26">
        <f>E3801-J3801</f>
        <v>0</v>
      </c>
      <c r="L3801" s="27">
        <v>2060000000</v>
      </c>
      <c r="M3801" s="45">
        <v>1015.06</v>
      </c>
      <c r="N3801" s="27">
        <v>686666667</v>
      </c>
      <c r="O3801" s="27">
        <v>6708881</v>
      </c>
      <c r="P3801" s="37">
        <f>IF(I3801=0,0,H3801/I3801)</f>
        <v>0</v>
      </c>
    </row>
    <row r="3802">
      <c r="A3802" s="24" t="str">
        <v>2026-03</v>
      </c>
      <c r="B3802" s="24" t="str">
        <v>비교 반영</v>
      </c>
      <c r="C3802" s="24" t="str">
        <v>고양시 일산서구</v>
      </c>
      <c r="D3802" s="24" t="str">
        <v>다가구 전월세</v>
      </c>
      <c r="E3802" s="26">
        <v>167</v>
      </c>
      <c r="F3802" s="26">
        <v>0</v>
      </c>
      <c r="G3802" s="26">
        <v>20</v>
      </c>
      <c r="H3802" s="26">
        <v>147</v>
      </c>
      <c r="I3802" s="26">
        <f>G3802+H3802</f>
        <v>167</v>
      </c>
      <c r="J3802" s="26">
        <f>SUM(F3802:H3802)</f>
        <v>167</v>
      </c>
      <c r="K3802" s="26">
        <f>E3802-J3802</f>
        <v>0</v>
      </c>
      <c r="L3802" s="27">
        <v>4743000000</v>
      </c>
      <c r="M3802" s="45">
        <v>7959.666</v>
      </c>
      <c r="N3802" s="27">
        <v>28401198</v>
      </c>
      <c r="O3802" s="27">
        <v>1969849</v>
      </c>
      <c r="P3802" s="37">
        <f>IF(I3802=0,0,H3802/I3802)</f>
        <v>0.8802395209580839</v>
      </c>
    </row>
    <row r="3803">
      <c r="A3803" s="24" t="str">
        <v>2026-03</v>
      </c>
      <c r="B3803" s="24" t="str">
        <v>비교 반영</v>
      </c>
      <c r="C3803" s="24" t="str">
        <v>고양시 일산서구</v>
      </c>
      <c r="D3803" s="24" t="str">
        <v>다세대 매매</v>
      </c>
      <c r="E3803" s="26">
        <v>16</v>
      </c>
      <c r="F3803" s="26">
        <v>16</v>
      </c>
      <c r="G3803" s="26">
        <v>0</v>
      </c>
      <c r="H3803" s="26">
        <v>0</v>
      </c>
      <c r="I3803" s="26">
        <f>G3803+H3803</f>
        <v>0</v>
      </c>
      <c r="J3803" s="26">
        <f>SUM(F3803:H3803)</f>
        <v>16</v>
      </c>
      <c r="K3803" s="26">
        <f>E3803-J3803</f>
        <v>0</v>
      </c>
      <c r="L3803" s="27">
        <v>2761000000</v>
      </c>
      <c r="M3803" s="45">
        <v>846.935</v>
      </c>
      <c r="N3803" s="27">
        <v>172562500</v>
      </c>
      <c r="O3803" s="27">
        <v>10776827</v>
      </c>
      <c r="P3803" s="37">
        <f>IF(I3803=0,0,H3803/I3803)</f>
        <v>0</v>
      </c>
    </row>
    <row r="3804">
      <c r="A3804" s="24" t="str">
        <v>2026-03</v>
      </c>
      <c r="B3804" s="24" t="str">
        <v>비교 반영</v>
      </c>
      <c r="C3804" s="24" t="str">
        <v>고양시 일산서구</v>
      </c>
      <c r="D3804" s="24" t="str">
        <v>다세대 전월세</v>
      </c>
      <c r="E3804" s="26">
        <v>57</v>
      </c>
      <c r="F3804" s="26">
        <v>0</v>
      </c>
      <c r="G3804" s="26">
        <v>18</v>
      </c>
      <c r="H3804" s="26">
        <v>39</v>
      </c>
      <c r="I3804" s="26">
        <f>G3804+H3804</f>
        <v>57</v>
      </c>
      <c r="J3804" s="26">
        <f>SUM(F3804:H3804)</f>
        <v>57</v>
      </c>
      <c r="K3804" s="26">
        <f>E3804-J3804</f>
        <v>0</v>
      </c>
      <c r="L3804" s="27">
        <v>5235600000</v>
      </c>
      <c r="M3804" s="45">
        <v>3315.483</v>
      </c>
      <c r="N3804" s="27">
        <v>91852632</v>
      </c>
      <c r="O3804" s="27">
        <v>5220286</v>
      </c>
      <c r="P3804" s="37">
        <f>IF(I3804=0,0,H3804/I3804)</f>
        <v>0.6842105263157895</v>
      </c>
    </row>
    <row r="3805">
      <c r="A3805" s="24" t="str">
        <v>2026-03</v>
      </c>
      <c r="B3805" s="24" t="str">
        <v>비교 반영</v>
      </c>
      <c r="C3805" s="24" t="str">
        <v>고양시 일산서구</v>
      </c>
      <c r="D3805" s="24" t="str">
        <v>상가</v>
      </c>
      <c r="E3805" s="26">
        <v>18</v>
      </c>
      <c r="F3805" s="26">
        <v>18</v>
      </c>
      <c r="G3805" s="26">
        <v>0</v>
      </c>
      <c r="H3805" s="26">
        <v>0</v>
      </c>
      <c r="I3805" s="26">
        <f>G3805+H3805</f>
        <v>0</v>
      </c>
      <c r="J3805" s="26">
        <f>SUM(F3805:H3805)</f>
        <v>18</v>
      </c>
      <c r="K3805" s="26">
        <f>E3805-J3805</f>
        <v>0</v>
      </c>
      <c r="L3805" s="27">
        <v>95182110000</v>
      </c>
      <c r="M3805" s="45">
        <v>53579.68</v>
      </c>
      <c r="N3805" s="27">
        <v>5287895000</v>
      </c>
      <c r="O3805" s="27">
        <v>5872592</v>
      </c>
      <c r="P3805" s="37">
        <f>IF(I3805=0,0,H3805/I3805)</f>
        <v>0</v>
      </c>
    </row>
    <row r="3806">
      <c r="A3806" s="24" t="str">
        <v>2026-03</v>
      </c>
      <c r="B3806" s="24" t="str">
        <v>비교 반영</v>
      </c>
      <c r="C3806" s="24" t="str">
        <v>고양시 일산서구</v>
      </c>
      <c r="D3806" s="24" t="str">
        <v>아파트 매매</v>
      </c>
      <c r="E3806" s="26">
        <v>264</v>
      </c>
      <c r="F3806" s="26">
        <v>264</v>
      </c>
      <c r="G3806" s="26">
        <v>0</v>
      </c>
      <c r="H3806" s="26">
        <v>0</v>
      </c>
      <c r="I3806" s="26">
        <f>G3806+H3806</f>
        <v>0</v>
      </c>
      <c r="J3806" s="26">
        <f>SUM(F3806:H3806)</f>
        <v>264</v>
      </c>
      <c r="K3806" s="26">
        <f>E3806-J3806</f>
        <v>0</v>
      </c>
      <c r="L3806" s="27">
        <v>107362900000</v>
      </c>
      <c r="M3806" s="45">
        <v>20682.286</v>
      </c>
      <c r="N3806" s="27">
        <v>406677652</v>
      </c>
      <c r="O3806" s="27">
        <v>17160514</v>
      </c>
      <c r="P3806" s="37">
        <f>IF(I3806=0,0,H3806/I3806)</f>
        <v>0</v>
      </c>
    </row>
    <row r="3807">
      <c r="A3807" s="24" t="str">
        <v>2026-03</v>
      </c>
      <c r="B3807" s="24" t="str">
        <v>비교 반영</v>
      </c>
      <c r="C3807" s="24" t="str">
        <v>고양시 일산서구</v>
      </c>
      <c r="D3807" s="24" t="str">
        <v>아파트 전월세</v>
      </c>
      <c r="E3807" s="26">
        <v>698</v>
      </c>
      <c r="F3807" s="26">
        <v>0</v>
      </c>
      <c r="G3807" s="26">
        <v>450</v>
      </c>
      <c r="H3807" s="26">
        <v>248</v>
      </c>
      <c r="I3807" s="26">
        <f>G3807+H3807</f>
        <v>698</v>
      </c>
      <c r="J3807" s="26">
        <f>SUM(F3807:H3807)</f>
        <v>698</v>
      </c>
      <c r="K3807" s="26">
        <f>E3807-J3807</f>
        <v>0</v>
      </c>
      <c r="L3807" s="27">
        <v>149945150000</v>
      </c>
      <c r="M3807" s="45">
        <v>54448.06</v>
      </c>
      <c r="N3807" s="27">
        <v>214821132</v>
      </c>
      <c r="O3807" s="27">
        <v>9103840</v>
      </c>
      <c r="P3807" s="37">
        <f>IF(I3807=0,0,H3807/I3807)</f>
        <v>0.3553008595988539</v>
      </c>
    </row>
    <row r="3808">
      <c r="A3808" s="24" t="str">
        <v>2026-03</v>
      </c>
      <c r="B3808" s="24" t="str">
        <v>비교 반영</v>
      </c>
      <c r="C3808" s="24" t="str">
        <v>고양시 일산서구</v>
      </c>
      <c r="D3808" s="24" t="str">
        <v>오피스텔 매매</v>
      </c>
      <c r="E3808" s="26">
        <v>16</v>
      </c>
      <c r="F3808" s="26">
        <v>16</v>
      </c>
      <c r="G3808" s="26">
        <v>0</v>
      </c>
      <c r="H3808" s="26">
        <v>0</v>
      </c>
      <c r="I3808" s="26">
        <f>G3808+H3808</f>
        <v>0</v>
      </c>
      <c r="J3808" s="26">
        <f>SUM(F3808:H3808)</f>
        <v>16</v>
      </c>
      <c r="K3808" s="26">
        <f>E3808-J3808</f>
        <v>0</v>
      </c>
      <c r="L3808" s="27">
        <v>6233000000</v>
      </c>
      <c r="M3808" s="45">
        <v>989.662</v>
      </c>
      <c r="N3808" s="27">
        <v>389562500</v>
      </c>
      <c r="O3808" s="27">
        <v>20820197</v>
      </c>
      <c r="P3808" s="37">
        <f>IF(I3808=0,0,H3808/I3808)</f>
        <v>0</v>
      </c>
    </row>
    <row r="3809">
      <c r="A3809" s="24" t="str">
        <v>2026-03</v>
      </c>
      <c r="B3809" s="24" t="str">
        <v>비교 반영</v>
      </c>
      <c r="C3809" s="24" t="str">
        <v>고양시 일산서구</v>
      </c>
      <c r="D3809" s="24" t="str">
        <v>오피스텔 전월세</v>
      </c>
      <c r="E3809" s="26">
        <v>145</v>
      </c>
      <c r="F3809" s="26">
        <v>0</v>
      </c>
      <c r="G3809" s="26">
        <v>52</v>
      </c>
      <c r="H3809" s="26">
        <v>93</v>
      </c>
      <c r="I3809" s="26">
        <f>G3809+H3809</f>
        <v>145</v>
      </c>
      <c r="J3809" s="26">
        <f>SUM(F3809:H3809)</f>
        <v>145</v>
      </c>
      <c r="K3809" s="26">
        <f>E3809-J3809</f>
        <v>0</v>
      </c>
      <c r="L3809" s="27">
        <v>18514960000</v>
      </c>
      <c r="M3809" s="45">
        <v>7414.69</v>
      </c>
      <c r="N3809" s="27">
        <v>127689379</v>
      </c>
      <c r="O3809" s="27">
        <v>8254759</v>
      </c>
      <c r="P3809" s="37">
        <f>IF(I3809=0,0,H3809/I3809)</f>
        <v>0.6413793103448275</v>
      </c>
    </row>
    <row r="3810">
      <c r="A3810" s="24" t="str">
        <v>2026-03</v>
      </c>
      <c r="B3810" s="24" t="str">
        <v>비교 반영</v>
      </c>
      <c r="C3810" s="24" t="str">
        <v>고양시 일산서구</v>
      </c>
      <c r="D3810" s="24" t="str">
        <v>토지</v>
      </c>
      <c r="E3810" s="26">
        <v>9</v>
      </c>
      <c r="F3810" s="26">
        <v>9</v>
      </c>
      <c r="G3810" s="26">
        <v>0</v>
      </c>
      <c r="H3810" s="26">
        <v>0</v>
      </c>
      <c r="I3810" s="26">
        <f>G3810+H3810</f>
        <v>0</v>
      </c>
      <c r="J3810" s="26">
        <f>SUM(F3810:H3810)</f>
        <v>9</v>
      </c>
      <c r="K3810" s="26">
        <f>E3810-J3810</f>
        <v>0</v>
      </c>
      <c r="L3810" s="27">
        <v>5057060000</v>
      </c>
      <c r="M3810" s="45">
        <v>11926.35</v>
      </c>
      <c r="N3810" s="27">
        <v>561895556</v>
      </c>
      <c r="O3810" s="27">
        <v>1401733</v>
      </c>
      <c r="P3810" s="37">
        <f>IF(I3810=0,0,H3810/I3810)</f>
        <v>0</v>
      </c>
    </row>
    <row r="3811">
      <c r="A3811" s="24" t="str">
        <v>2026-03</v>
      </c>
      <c r="B3811" s="24" t="str">
        <v>비교 반영</v>
      </c>
      <c r="C3811" s="24" t="str">
        <v>과천시</v>
      </c>
      <c r="D3811" s="24" t="str">
        <v>다가구 매매</v>
      </c>
      <c r="E3811" s="26">
        <v>3</v>
      </c>
      <c r="F3811" s="26">
        <v>3</v>
      </c>
      <c r="G3811" s="26">
        <v>0</v>
      </c>
      <c r="H3811" s="26">
        <v>0</v>
      </c>
      <c r="I3811" s="26">
        <f>G3811+H3811</f>
        <v>0</v>
      </c>
      <c r="J3811" s="26">
        <f>SUM(F3811:H3811)</f>
        <v>3</v>
      </c>
      <c r="K3811" s="26">
        <f>E3811-J3811</f>
        <v>0</v>
      </c>
      <c r="L3811" s="27">
        <v>4940000000</v>
      </c>
      <c r="M3811" s="45">
        <v>550.95</v>
      </c>
      <c r="N3811" s="27">
        <v>1646666667</v>
      </c>
      <c r="O3811" s="27">
        <v>29640762</v>
      </c>
      <c r="P3811" s="37">
        <f>IF(I3811=0,0,H3811/I3811)</f>
        <v>0</v>
      </c>
    </row>
    <row r="3812">
      <c r="A3812" s="24" t="str">
        <v>2026-03</v>
      </c>
      <c r="B3812" s="24" t="str">
        <v>비교 반영</v>
      </c>
      <c r="C3812" s="24" t="str">
        <v>과천시</v>
      </c>
      <c r="D3812" s="24" t="str">
        <v>다가구 전월세</v>
      </c>
      <c r="E3812" s="26">
        <v>126</v>
      </c>
      <c r="F3812" s="26">
        <v>0</v>
      </c>
      <c r="G3812" s="26">
        <v>46</v>
      </c>
      <c r="H3812" s="26">
        <v>80</v>
      </c>
      <c r="I3812" s="26">
        <f>G3812+H3812</f>
        <v>126</v>
      </c>
      <c r="J3812" s="26">
        <f>SUM(F3812:H3812)</f>
        <v>126</v>
      </c>
      <c r="K3812" s="26">
        <f>E3812-J3812</f>
        <v>0</v>
      </c>
      <c r="L3812" s="27">
        <v>23764980000</v>
      </c>
      <c r="M3812" s="45">
        <v>7389.045</v>
      </c>
      <c r="N3812" s="27">
        <v>188610952</v>
      </c>
      <c r="O3812" s="27">
        <v>10632215</v>
      </c>
      <c r="P3812" s="37">
        <f>IF(I3812=0,0,H3812/I3812)</f>
        <v>0.6349206349206349</v>
      </c>
    </row>
    <row r="3813">
      <c r="A3813" s="24" t="str">
        <v>2026-03</v>
      </c>
      <c r="B3813" s="24" t="str">
        <v>비교 반영</v>
      </c>
      <c r="C3813" s="24" t="str">
        <v>과천시</v>
      </c>
      <c r="D3813" s="24" t="str">
        <v>다세대 매매</v>
      </c>
      <c r="E3813" s="26">
        <v>22</v>
      </c>
      <c r="F3813" s="26">
        <v>22</v>
      </c>
      <c r="G3813" s="26">
        <v>0</v>
      </c>
      <c r="H3813" s="26">
        <v>0</v>
      </c>
      <c r="I3813" s="26">
        <f>G3813+H3813</f>
        <v>0</v>
      </c>
      <c r="J3813" s="26">
        <f>SUM(F3813:H3813)</f>
        <v>22</v>
      </c>
      <c r="K3813" s="26">
        <f>E3813-J3813</f>
        <v>0</v>
      </c>
      <c r="L3813" s="27">
        <v>25668000000</v>
      </c>
      <c r="M3813" s="45">
        <v>1329.811</v>
      </c>
      <c r="N3813" s="27">
        <v>1166727273</v>
      </c>
      <c r="O3813" s="27">
        <v>63808232</v>
      </c>
      <c r="P3813" s="37">
        <f>IF(I3813=0,0,H3813/I3813)</f>
        <v>0</v>
      </c>
    </row>
    <row r="3814">
      <c r="A3814" s="24" t="str">
        <v>2026-03</v>
      </c>
      <c r="B3814" s="24" t="str">
        <v>비교 반영</v>
      </c>
      <c r="C3814" s="24" t="str">
        <v>과천시</v>
      </c>
      <c r="D3814" s="24" t="str">
        <v>다세대 전월세</v>
      </c>
      <c r="E3814" s="26">
        <v>65</v>
      </c>
      <c r="F3814" s="26">
        <v>0</v>
      </c>
      <c r="G3814" s="26">
        <v>37</v>
      </c>
      <c r="H3814" s="26">
        <v>28</v>
      </c>
      <c r="I3814" s="26">
        <f>G3814+H3814</f>
        <v>65</v>
      </c>
      <c r="J3814" s="26">
        <f>SUM(F3814:H3814)</f>
        <v>65</v>
      </c>
      <c r="K3814" s="26">
        <f>E3814-J3814</f>
        <v>0</v>
      </c>
      <c r="L3814" s="27">
        <v>22343030000</v>
      </c>
      <c r="M3814" s="45">
        <v>3610.25</v>
      </c>
      <c r="N3814" s="27">
        <v>343738923</v>
      </c>
      <c r="O3814" s="27">
        <v>20458764</v>
      </c>
      <c r="P3814" s="37">
        <f>IF(I3814=0,0,H3814/I3814)</f>
        <v>0.4307692307692308</v>
      </c>
    </row>
    <row r="3815">
      <c r="A3815" s="24" t="str">
        <v>2026-03</v>
      </c>
      <c r="B3815" s="24" t="str">
        <v>비교 반영</v>
      </c>
      <c r="C3815" s="24" t="str">
        <v>과천시</v>
      </c>
      <c r="D3815" s="24" t="str">
        <v>상가</v>
      </c>
      <c r="E3815" s="26">
        <v>9</v>
      </c>
      <c r="F3815" s="26">
        <v>9</v>
      </c>
      <c r="G3815" s="26">
        <v>0</v>
      </c>
      <c r="H3815" s="26">
        <v>0</v>
      </c>
      <c r="I3815" s="26">
        <f>G3815+H3815</f>
        <v>0</v>
      </c>
      <c r="J3815" s="26">
        <f>SUM(F3815:H3815)</f>
        <v>9</v>
      </c>
      <c r="K3815" s="26">
        <f>E3815-J3815</f>
        <v>0</v>
      </c>
      <c r="L3815" s="27">
        <v>805000000</v>
      </c>
      <c r="M3815" s="45">
        <v>97.78</v>
      </c>
      <c r="N3815" s="27">
        <v>89444444</v>
      </c>
      <c r="O3815" s="27">
        <v>27215759</v>
      </c>
      <c r="P3815" s="37">
        <f>IF(I3815=0,0,H3815/I3815)</f>
        <v>0</v>
      </c>
    </row>
    <row r="3816">
      <c r="A3816" s="24" t="str">
        <v>2026-03</v>
      </c>
      <c r="B3816" s="24" t="str">
        <v>비교 반영</v>
      </c>
      <c r="C3816" s="24" t="str">
        <v>과천시</v>
      </c>
      <c r="D3816" s="24" t="str">
        <v>아파트 매매</v>
      </c>
      <c r="E3816" s="26">
        <v>23</v>
      </c>
      <c r="F3816" s="26">
        <v>23</v>
      </c>
      <c r="G3816" s="26">
        <v>0</v>
      </c>
      <c r="H3816" s="26">
        <v>0</v>
      </c>
      <c r="I3816" s="26">
        <f>G3816+H3816</f>
        <v>0</v>
      </c>
      <c r="J3816" s="26">
        <f>SUM(F3816:H3816)</f>
        <v>23</v>
      </c>
      <c r="K3816" s="26">
        <f>E3816-J3816</f>
        <v>0</v>
      </c>
      <c r="L3816" s="27">
        <v>47935000000</v>
      </c>
      <c r="M3816" s="45">
        <v>1642.529</v>
      </c>
      <c r="N3816" s="27">
        <v>2084130435</v>
      </c>
      <c r="O3816" s="27">
        <v>96474884</v>
      </c>
      <c r="P3816" s="37">
        <f>IF(I3816=0,0,H3816/I3816)</f>
        <v>0</v>
      </c>
    </row>
    <row r="3817">
      <c r="A3817" s="24" t="str">
        <v>2026-03</v>
      </c>
      <c r="B3817" s="24" t="str">
        <v>비교 반영</v>
      </c>
      <c r="C3817" s="24" t="str">
        <v>과천시</v>
      </c>
      <c r="D3817" s="24" t="str">
        <v>아파트 전월세</v>
      </c>
      <c r="E3817" s="26">
        <v>209</v>
      </c>
      <c r="F3817" s="26">
        <v>0</v>
      </c>
      <c r="G3817" s="26">
        <v>101</v>
      </c>
      <c r="H3817" s="26">
        <v>108</v>
      </c>
      <c r="I3817" s="26">
        <f>G3817+H3817</f>
        <v>209</v>
      </c>
      <c r="J3817" s="26">
        <f>SUM(F3817:H3817)</f>
        <v>209</v>
      </c>
      <c r="K3817" s="26">
        <f>E3817-J3817</f>
        <v>0</v>
      </c>
      <c r="L3817" s="27">
        <v>127818240000</v>
      </c>
      <c r="M3817" s="45">
        <v>14445.596</v>
      </c>
      <c r="N3817" s="27">
        <v>611570526</v>
      </c>
      <c r="O3817" s="27">
        <v>29250411</v>
      </c>
      <c r="P3817" s="37">
        <f>IF(I3817=0,0,H3817/I3817)</f>
        <v>0.5167464114832536</v>
      </c>
    </row>
    <row r="3818">
      <c r="A3818" s="24" t="str">
        <v>2026-03</v>
      </c>
      <c r="B3818" s="24" t="str">
        <v>비교 반영</v>
      </c>
      <c r="C3818" s="24" t="str">
        <v>과천시</v>
      </c>
      <c r="D3818" s="24" t="str">
        <v>오피스텔 매매</v>
      </c>
      <c r="E3818" s="26">
        <v>1</v>
      </c>
      <c r="F3818" s="26">
        <v>1</v>
      </c>
      <c r="G3818" s="26">
        <v>0</v>
      </c>
      <c r="H3818" s="26">
        <v>0</v>
      </c>
      <c r="I3818" s="26">
        <f>G3818+H3818</f>
        <v>0</v>
      </c>
      <c r="J3818" s="26">
        <f>SUM(F3818:H3818)</f>
        <v>1</v>
      </c>
      <c r="K3818" s="26">
        <f>E3818-J3818</f>
        <v>0</v>
      </c>
      <c r="L3818" s="27">
        <v>500000000</v>
      </c>
      <c r="M3818" s="45">
        <v>64.36</v>
      </c>
      <c r="N3818" s="27">
        <v>500000000</v>
      </c>
      <c r="O3818" s="27">
        <v>25681984</v>
      </c>
      <c r="P3818" s="37">
        <f>IF(I3818=0,0,H3818/I3818)</f>
        <v>0</v>
      </c>
    </row>
    <row r="3819">
      <c r="A3819" s="24" t="str">
        <v>2026-03</v>
      </c>
      <c r="B3819" s="24" t="str">
        <v>비교 반영</v>
      </c>
      <c r="C3819" s="24" t="str">
        <v>과천시</v>
      </c>
      <c r="D3819" s="24" t="str">
        <v>오피스텔 전월세</v>
      </c>
      <c r="E3819" s="26">
        <v>49</v>
      </c>
      <c r="F3819" s="26">
        <v>0</v>
      </c>
      <c r="G3819" s="26">
        <v>11</v>
      </c>
      <c r="H3819" s="26">
        <v>38</v>
      </c>
      <c r="I3819" s="26">
        <f>G3819+H3819</f>
        <v>49</v>
      </c>
      <c r="J3819" s="26">
        <f>SUM(F3819:H3819)</f>
        <v>49</v>
      </c>
      <c r="K3819" s="26">
        <f>E3819-J3819</f>
        <v>0</v>
      </c>
      <c r="L3819" s="27">
        <v>12488000000</v>
      </c>
      <c r="M3819" s="45">
        <v>2551.44</v>
      </c>
      <c r="N3819" s="27">
        <v>254857143</v>
      </c>
      <c r="O3819" s="27">
        <v>16180135</v>
      </c>
      <c r="P3819" s="37">
        <f>IF(I3819=0,0,H3819/I3819)</f>
        <v>0.7755102040816326</v>
      </c>
    </row>
    <row r="3820">
      <c r="A3820" s="24" t="str">
        <v>2026-03</v>
      </c>
      <c r="B3820" s="24" t="str">
        <v>비교 반영</v>
      </c>
      <c r="C3820" s="24" t="str">
        <v>과천시</v>
      </c>
      <c r="D3820" s="24" t="str">
        <v>토지</v>
      </c>
      <c r="E3820" s="26">
        <v>7</v>
      </c>
      <c r="F3820" s="26">
        <v>7</v>
      </c>
      <c r="G3820" s="26">
        <v>0</v>
      </c>
      <c r="H3820" s="26">
        <v>0</v>
      </c>
      <c r="I3820" s="26">
        <f>G3820+H3820</f>
        <v>0</v>
      </c>
      <c r="J3820" s="26">
        <f>SUM(F3820:H3820)</f>
        <v>7</v>
      </c>
      <c r="K3820" s="26">
        <f>E3820-J3820</f>
        <v>0</v>
      </c>
      <c r="L3820" s="27">
        <v>2581100000</v>
      </c>
      <c r="M3820" s="45">
        <v>1419.04</v>
      </c>
      <c r="N3820" s="27">
        <v>368728571</v>
      </c>
      <c r="O3820" s="27">
        <v>6012911</v>
      </c>
      <c r="P3820" s="37">
        <f>IF(I3820=0,0,H3820/I3820)</f>
        <v>0</v>
      </c>
    </row>
    <row r="3821">
      <c r="A3821" s="24" t="str">
        <v>2026-03</v>
      </c>
      <c r="B3821" s="24" t="str">
        <v>비교 반영</v>
      </c>
      <c r="C3821" s="24" t="str">
        <v>광명시</v>
      </c>
      <c r="D3821" s="24" t="str">
        <v>공장창고</v>
      </c>
      <c r="E3821" s="26">
        <v>6</v>
      </c>
      <c r="F3821" s="26">
        <v>6</v>
      </c>
      <c r="G3821" s="26">
        <v>0</v>
      </c>
      <c r="H3821" s="26">
        <v>0</v>
      </c>
      <c r="I3821" s="26">
        <f>G3821+H3821</f>
        <v>0</v>
      </c>
      <c r="J3821" s="26">
        <f>SUM(F3821:H3821)</f>
        <v>6</v>
      </c>
      <c r="K3821" s="26">
        <f>E3821-J3821</f>
        <v>0</v>
      </c>
      <c r="L3821" s="27">
        <v>1745000000</v>
      </c>
      <c r="M3821" s="45">
        <v>419.95</v>
      </c>
      <c r="N3821" s="27">
        <v>290833333</v>
      </c>
      <c r="O3821" s="27">
        <v>13736385</v>
      </c>
      <c r="P3821" s="37">
        <f>IF(I3821=0,0,H3821/I3821)</f>
        <v>0</v>
      </c>
    </row>
    <row r="3822">
      <c r="A3822" s="24" t="str">
        <v>2026-03</v>
      </c>
      <c r="B3822" s="24" t="str">
        <v>비교 반영</v>
      </c>
      <c r="C3822" s="24" t="str">
        <v>광명시</v>
      </c>
      <c r="D3822" s="24" t="str">
        <v>다가구 매매</v>
      </c>
      <c r="E3822" s="26">
        <v>7</v>
      </c>
      <c r="F3822" s="26">
        <v>7</v>
      </c>
      <c r="G3822" s="26">
        <v>0</v>
      </c>
      <c r="H3822" s="26">
        <v>0</v>
      </c>
      <c r="I3822" s="26">
        <f>G3822+H3822</f>
        <v>0</v>
      </c>
      <c r="J3822" s="26">
        <f>SUM(F3822:H3822)</f>
        <v>7</v>
      </c>
      <c r="K3822" s="26">
        <f>E3822-J3822</f>
        <v>0</v>
      </c>
      <c r="L3822" s="27">
        <v>6697070000</v>
      </c>
      <c r="M3822" s="45">
        <v>1099.615</v>
      </c>
      <c r="N3822" s="27">
        <v>956724286</v>
      </c>
      <c r="O3822" s="27">
        <v>20133477</v>
      </c>
      <c r="P3822" s="37">
        <f>IF(I3822=0,0,H3822/I3822)</f>
        <v>0</v>
      </c>
    </row>
    <row r="3823">
      <c r="A3823" s="24" t="str">
        <v>2026-03</v>
      </c>
      <c r="B3823" s="24" t="str">
        <v>비교 반영</v>
      </c>
      <c r="C3823" s="24" t="str">
        <v>광명시</v>
      </c>
      <c r="D3823" s="24" t="str">
        <v>다가구 전월세</v>
      </c>
      <c r="E3823" s="26">
        <v>160</v>
      </c>
      <c r="F3823" s="26">
        <v>0</v>
      </c>
      <c r="G3823" s="26">
        <v>34</v>
      </c>
      <c r="H3823" s="26">
        <v>126</v>
      </c>
      <c r="I3823" s="26">
        <f>G3823+H3823</f>
        <v>160</v>
      </c>
      <c r="J3823" s="26">
        <f>SUM(F3823:H3823)</f>
        <v>160</v>
      </c>
      <c r="K3823" s="26">
        <f>E3823-J3823</f>
        <v>0</v>
      </c>
      <c r="L3823" s="27">
        <v>7875000000</v>
      </c>
      <c r="M3823" s="45">
        <v>7690.286</v>
      </c>
      <c r="N3823" s="27">
        <v>49218750</v>
      </c>
      <c r="O3823" s="27">
        <v>3385187</v>
      </c>
      <c r="P3823" s="37">
        <f>IF(I3823=0,0,H3823/I3823)</f>
        <v>0.7875</v>
      </c>
    </row>
    <row r="3824">
      <c r="A3824" s="24" t="str">
        <v>2026-03</v>
      </c>
      <c r="B3824" s="24" t="str">
        <v>비교 반영</v>
      </c>
      <c r="C3824" s="24" t="str">
        <v>광명시</v>
      </c>
      <c r="D3824" s="24" t="str">
        <v>다세대 매매</v>
      </c>
      <c r="E3824" s="26">
        <v>67</v>
      </c>
      <c r="F3824" s="26">
        <v>67</v>
      </c>
      <c r="G3824" s="26">
        <v>0</v>
      </c>
      <c r="H3824" s="26">
        <v>0</v>
      </c>
      <c r="I3824" s="26">
        <f>G3824+H3824</f>
        <v>0</v>
      </c>
      <c r="J3824" s="26">
        <f>SUM(F3824:H3824)</f>
        <v>67</v>
      </c>
      <c r="K3824" s="26">
        <f>E3824-J3824</f>
        <v>0</v>
      </c>
      <c r="L3824" s="27">
        <v>27156500000</v>
      </c>
      <c r="M3824" s="45">
        <v>3310.375</v>
      </c>
      <c r="N3824" s="27">
        <v>405320896</v>
      </c>
      <c r="O3824" s="27">
        <v>27118846</v>
      </c>
      <c r="P3824" s="37">
        <f>IF(I3824=0,0,H3824/I3824)</f>
        <v>0</v>
      </c>
    </row>
    <row r="3825">
      <c r="A3825" s="24" t="str">
        <v>2026-03</v>
      </c>
      <c r="B3825" s="24" t="str">
        <v>비교 반영</v>
      </c>
      <c r="C3825" s="24" t="str">
        <v>광명시</v>
      </c>
      <c r="D3825" s="24" t="str">
        <v>다세대 전월세</v>
      </c>
      <c r="E3825" s="26">
        <v>115</v>
      </c>
      <c r="F3825" s="26">
        <v>0</v>
      </c>
      <c r="G3825" s="26">
        <v>74</v>
      </c>
      <c r="H3825" s="26">
        <v>41</v>
      </c>
      <c r="I3825" s="26">
        <f>G3825+H3825</f>
        <v>115</v>
      </c>
      <c r="J3825" s="26">
        <f>SUM(F3825:H3825)</f>
        <v>115</v>
      </c>
      <c r="K3825" s="26">
        <f>E3825-J3825</f>
        <v>0</v>
      </c>
      <c r="L3825" s="27">
        <v>15844240000</v>
      </c>
      <c r="M3825" s="45">
        <v>5529.548</v>
      </c>
      <c r="N3825" s="27">
        <v>137776000</v>
      </c>
      <c r="O3825" s="27">
        <v>9472321</v>
      </c>
      <c r="P3825" s="37">
        <f>IF(I3825=0,0,H3825/I3825)</f>
        <v>0.3565217391304348</v>
      </c>
    </row>
    <row r="3826">
      <c r="A3826" s="24" t="str">
        <v>2026-03</v>
      </c>
      <c r="B3826" s="24" t="str">
        <v>비교 반영</v>
      </c>
      <c r="C3826" s="24" t="str">
        <v>광명시</v>
      </c>
      <c r="D3826" s="24" t="str">
        <v>분양권</v>
      </c>
      <c r="E3826" s="26">
        <v>22</v>
      </c>
      <c r="F3826" s="26">
        <v>22</v>
      </c>
      <c r="G3826" s="26">
        <v>0</v>
      </c>
      <c r="H3826" s="26">
        <v>0</v>
      </c>
      <c r="I3826" s="26">
        <f>G3826+H3826</f>
        <v>0</v>
      </c>
      <c r="J3826" s="26">
        <f>SUM(F3826:H3826)</f>
        <v>22</v>
      </c>
      <c r="K3826" s="26">
        <f>E3826-J3826</f>
        <v>0</v>
      </c>
      <c r="L3826" s="27">
        <v>23088000000</v>
      </c>
      <c r="M3826" s="45">
        <v>1333.766</v>
      </c>
      <c r="N3826" s="27">
        <v>1049454545</v>
      </c>
      <c r="O3826" s="27">
        <v>57224404</v>
      </c>
      <c r="P3826" s="37">
        <f>IF(I3826=0,0,H3826/I3826)</f>
        <v>0</v>
      </c>
    </row>
    <row r="3827">
      <c r="A3827" s="24" t="str">
        <v>2026-03</v>
      </c>
      <c r="B3827" s="24" t="str">
        <v>비교 반영</v>
      </c>
      <c r="C3827" s="24" t="str">
        <v>광명시</v>
      </c>
      <c r="D3827" s="24" t="str">
        <v>상가</v>
      </c>
      <c r="E3827" s="26">
        <v>22</v>
      </c>
      <c r="F3827" s="26">
        <v>22</v>
      </c>
      <c r="G3827" s="26">
        <v>0</v>
      </c>
      <c r="H3827" s="26">
        <v>0</v>
      </c>
      <c r="I3827" s="26">
        <f>G3827+H3827</f>
        <v>0</v>
      </c>
      <c r="J3827" s="26">
        <f>SUM(F3827:H3827)</f>
        <v>22</v>
      </c>
      <c r="K3827" s="26">
        <f>E3827-J3827</f>
        <v>0</v>
      </c>
      <c r="L3827" s="27">
        <v>35217800000</v>
      </c>
      <c r="M3827" s="45">
        <v>10420.87</v>
      </c>
      <c r="N3827" s="27">
        <v>1600809091</v>
      </c>
      <c r="O3827" s="27">
        <v>11172049</v>
      </c>
      <c r="P3827" s="37">
        <f>IF(I3827=0,0,H3827/I3827)</f>
        <v>0</v>
      </c>
    </row>
    <row r="3828">
      <c r="A3828" s="24" t="str">
        <v>2026-03</v>
      </c>
      <c r="B3828" s="24" t="str">
        <v>비교 반영</v>
      </c>
      <c r="C3828" s="24" t="str">
        <v>광명시</v>
      </c>
      <c r="D3828" s="24" t="str">
        <v>아파트 매매</v>
      </c>
      <c r="E3828" s="26">
        <v>326</v>
      </c>
      <c r="F3828" s="26">
        <v>326</v>
      </c>
      <c r="G3828" s="26">
        <v>0</v>
      </c>
      <c r="H3828" s="26">
        <v>0</v>
      </c>
      <c r="I3828" s="26">
        <f>G3828+H3828</f>
        <v>0</v>
      </c>
      <c r="J3828" s="26">
        <f>SUM(F3828:H3828)</f>
        <v>326</v>
      </c>
      <c r="K3828" s="26">
        <f>E3828-J3828</f>
        <v>0</v>
      </c>
      <c r="L3828" s="27">
        <v>274116400000</v>
      </c>
      <c r="M3828" s="45">
        <v>23144.967</v>
      </c>
      <c r="N3828" s="27">
        <v>840847853</v>
      </c>
      <c r="O3828" s="27">
        <v>39151920</v>
      </c>
      <c r="P3828" s="37">
        <f>IF(I3828=0,0,H3828/I3828)</f>
        <v>0</v>
      </c>
    </row>
    <row r="3829">
      <c r="A3829" s="24" t="str">
        <v>2026-03</v>
      </c>
      <c r="B3829" s="24" t="str">
        <v>비교 반영</v>
      </c>
      <c r="C3829" s="24" t="str">
        <v>광명시</v>
      </c>
      <c r="D3829" s="24" t="str">
        <v>아파트 전월세</v>
      </c>
      <c r="E3829" s="26">
        <v>722</v>
      </c>
      <c r="F3829" s="26">
        <v>0</v>
      </c>
      <c r="G3829" s="26">
        <v>463</v>
      </c>
      <c r="H3829" s="26">
        <v>259</v>
      </c>
      <c r="I3829" s="26">
        <f>G3829+H3829</f>
        <v>722</v>
      </c>
      <c r="J3829" s="26">
        <f>SUM(F3829:H3829)</f>
        <v>722</v>
      </c>
      <c r="K3829" s="26">
        <f>E3829-J3829</f>
        <v>0</v>
      </c>
      <c r="L3829" s="27">
        <v>214453360000</v>
      </c>
      <c r="M3829" s="45">
        <v>46708.972</v>
      </c>
      <c r="N3829" s="27">
        <v>297026814</v>
      </c>
      <c r="O3829" s="27">
        <v>15177741</v>
      </c>
      <c r="P3829" s="37">
        <f>IF(I3829=0,0,H3829/I3829)</f>
        <v>0.3587257617728532</v>
      </c>
    </row>
    <row r="3830">
      <c r="A3830" s="24" t="str">
        <v>2026-03</v>
      </c>
      <c r="B3830" s="24" t="str">
        <v>비교 반영</v>
      </c>
      <c r="C3830" s="24" t="str">
        <v>광명시</v>
      </c>
      <c r="D3830" s="24" t="str">
        <v>오피스텔 매매</v>
      </c>
      <c r="E3830" s="26">
        <v>21</v>
      </c>
      <c r="F3830" s="26">
        <v>21</v>
      </c>
      <c r="G3830" s="26">
        <v>0</v>
      </c>
      <c r="H3830" s="26">
        <v>0</v>
      </c>
      <c r="I3830" s="26">
        <f>G3830+H3830</f>
        <v>0</v>
      </c>
      <c r="J3830" s="26">
        <f>SUM(F3830:H3830)</f>
        <v>21</v>
      </c>
      <c r="K3830" s="26">
        <f>E3830-J3830</f>
        <v>0</v>
      </c>
      <c r="L3830" s="27">
        <v>4907170000</v>
      </c>
      <c r="M3830" s="45">
        <v>780.09</v>
      </c>
      <c r="N3830" s="27">
        <v>233674762</v>
      </c>
      <c r="O3830" s="27">
        <v>20795099</v>
      </c>
      <c r="P3830" s="37">
        <f>IF(I3830=0,0,H3830/I3830)</f>
        <v>0</v>
      </c>
    </row>
    <row r="3831">
      <c r="A3831" s="24" t="str">
        <v>2026-03</v>
      </c>
      <c r="B3831" s="24" t="str">
        <v>비교 반영</v>
      </c>
      <c r="C3831" s="24" t="str">
        <v>광명시</v>
      </c>
      <c r="D3831" s="24" t="str">
        <v>오피스텔 전월세</v>
      </c>
      <c r="E3831" s="26">
        <v>197</v>
      </c>
      <c r="F3831" s="26">
        <v>0</v>
      </c>
      <c r="G3831" s="26">
        <v>58</v>
      </c>
      <c r="H3831" s="26">
        <v>139</v>
      </c>
      <c r="I3831" s="26">
        <f>G3831+H3831</f>
        <v>197</v>
      </c>
      <c r="J3831" s="26">
        <f>SUM(F3831:H3831)</f>
        <v>197</v>
      </c>
      <c r="K3831" s="26">
        <f>E3831-J3831</f>
        <v>0</v>
      </c>
      <c r="L3831" s="27">
        <v>16020530000</v>
      </c>
      <c r="M3831" s="45">
        <v>5811.42</v>
      </c>
      <c r="N3831" s="27">
        <v>81322487</v>
      </c>
      <c r="O3831" s="27">
        <v>9113165</v>
      </c>
      <c r="P3831" s="37">
        <f>IF(I3831=0,0,H3831/I3831)</f>
        <v>0.7055837563451777</v>
      </c>
    </row>
    <row r="3832">
      <c r="A3832" s="24" t="str">
        <v>2026-03</v>
      </c>
      <c r="B3832" s="24" t="str">
        <v>비교 반영</v>
      </c>
      <c r="C3832" s="24" t="str">
        <v>광명시</v>
      </c>
      <c r="D3832" s="24" t="str">
        <v>토지</v>
      </c>
      <c r="E3832" s="26">
        <v>11</v>
      </c>
      <c r="F3832" s="26">
        <v>11</v>
      </c>
      <c r="G3832" s="26">
        <v>0</v>
      </c>
      <c r="H3832" s="26">
        <v>0</v>
      </c>
      <c r="I3832" s="26">
        <f>G3832+H3832</f>
        <v>0</v>
      </c>
      <c r="J3832" s="26">
        <f>SUM(F3832:H3832)</f>
        <v>11</v>
      </c>
      <c r="K3832" s="26">
        <f>E3832-J3832</f>
        <v>0</v>
      </c>
      <c r="L3832" s="27">
        <v>9348530000</v>
      </c>
      <c r="M3832" s="45">
        <v>4243.97</v>
      </c>
      <c r="N3832" s="27">
        <v>849866364</v>
      </c>
      <c r="O3832" s="27">
        <v>7281915</v>
      </c>
      <c r="P3832" s="37">
        <f>IF(I3832=0,0,H3832/I3832)</f>
        <v>0</v>
      </c>
    </row>
    <row r="3833">
      <c r="A3833" s="24" t="str">
        <v>2026-03</v>
      </c>
      <c r="B3833" s="24" t="str">
        <v>비교 반영</v>
      </c>
      <c r="C3833" s="24" t="str">
        <v>광주시</v>
      </c>
      <c r="D3833" s="24" t="str">
        <v>공장창고</v>
      </c>
      <c r="E3833" s="26">
        <v>8</v>
      </c>
      <c r="F3833" s="26">
        <v>8</v>
      </c>
      <c r="G3833" s="26">
        <v>0</v>
      </c>
      <c r="H3833" s="26">
        <v>0</v>
      </c>
      <c r="I3833" s="26">
        <f>G3833+H3833</f>
        <v>0</v>
      </c>
      <c r="J3833" s="26">
        <f>SUM(F3833:H3833)</f>
        <v>8</v>
      </c>
      <c r="K3833" s="26">
        <f>E3833-J3833</f>
        <v>0</v>
      </c>
      <c r="L3833" s="27">
        <v>8953280000</v>
      </c>
      <c r="M3833" s="45">
        <v>3620.21</v>
      </c>
      <c r="N3833" s="27">
        <v>1119160000</v>
      </c>
      <c r="O3833" s="27">
        <v>8175663</v>
      </c>
      <c r="P3833" s="37">
        <f>IF(I3833=0,0,H3833/I3833)</f>
        <v>0</v>
      </c>
    </row>
    <row r="3834">
      <c r="A3834" s="24" t="str">
        <v>2026-03</v>
      </c>
      <c r="B3834" s="24" t="str">
        <v>비교 반영</v>
      </c>
      <c r="C3834" s="24" t="str">
        <v>광주시</v>
      </c>
      <c r="D3834" s="24" t="str">
        <v>다가구 매매</v>
      </c>
      <c r="E3834" s="26">
        <v>18</v>
      </c>
      <c r="F3834" s="26">
        <v>18</v>
      </c>
      <c r="G3834" s="26">
        <v>0</v>
      </c>
      <c r="H3834" s="26">
        <v>0</v>
      </c>
      <c r="I3834" s="26">
        <f>G3834+H3834</f>
        <v>0</v>
      </c>
      <c r="J3834" s="26">
        <f>SUM(F3834:H3834)</f>
        <v>18</v>
      </c>
      <c r="K3834" s="26">
        <f>E3834-J3834</f>
        <v>0</v>
      </c>
      <c r="L3834" s="27">
        <v>9304550000</v>
      </c>
      <c r="M3834" s="45">
        <v>3276.73</v>
      </c>
      <c r="N3834" s="27">
        <v>516919444</v>
      </c>
      <c r="O3834" s="27">
        <v>9387054</v>
      </c>
      <c r="P3834" s="37">
        <f>IF(I3834=0,0,H3834/I3834)</f>
        <v>0</v>
      </c>
    </row>
    <row r="3835">
      <c r="A3835" s="24" t="str">
        <v>2026-03</v>
      </c>
      <c r="B3835" s="24" t="str">
        <v>비교 반영</v>
      </c>
      <c r="C3835" s="24" t="str">
        <v>광주시</v>
      </c>
      <c r="D3835" s="24" t="str">
        <v>다가구 전월세</v>
      </c>
      <c r="E3835" s="26">
        <v>577</v>
      </c>
      <c r="F3835" s="26">
        <v>0</v>
      </c>
      <c r="G3835" s="26">
        <v>132</v>
      </c>
      <c r="H3835" s="26">
        <v>445</v>
      </c>
      <c r="I3835" s="26">
        <f>G3835+H3835</f>
        <v>577</v>
      </c>
      <c r="J3835" s="26">
        <f>SUM(F3835:H3835)</f>
        <v>577</v>
      </c>
      <c r="K3835" s="26">
        <f>E3835-J3835</f>
        <v>0</v>
      </c>
      <c r="L3835" s="27">
        <v>22510000000</v>
      </c>
      <c r="M3835" s="45">
        <v>25580.677</v>
      </c>
      <c r="N3835" s="27">
        <v>39012132</v>
      </c>
      <c r="O3835" s="27">
        <v>2908962</v>
      </c>
      <c r="P3835" s="37">
        <f>IF(I3835=0,0,H3835/I3835)</f>
        <v>0.7712305025996534</v>
      </c>
    </row>
    <row r="3836">
      <c r="A3836" s="24" t="str">
        <v>2026-03</v>
      </c>
      <c r="B3836" s="24" t="str">
        <v>비교 반영</v>
      </c>
      <c r="C3836" s="24" t="str">
        <v>광주시</v>
      </c>
      <c r="D3836" s="24" t="str">
        <v>다세대 매매</v>
      </c>
      <c r="E3836" s="26">
        <v>233</v>
      </c>
      <c r="F3836" s="26">
        <v>233</v>
      </c>
      <c r="G3836" s="26">
        <v>0</v>
      </c>
      <c r="H3836" s="26">
        <v>0</v>
      </c>
      <c r="I3836" s="26">
        <f>G3836+H3836</f>
        <v>0</v>
      </c>
      <c r="J3836" s="26">
        <f>SUM(F3836:H3836)</f>
        <v>233</v>
      </c>
      <c r="K3836" s="26">
        <f>E3836-J3836</f>
        <v>0</v>
      </c>
      <c r="L3836" s="27">
        <v>45950620000</v>
      </c>
      <c r="M3836" s="45">
        <v>14828.804</v>
      </c>
      <c r="N3836" s="27">
        <v>197212961</v>
      </c>
      <c r="O3836" s="27">
        <v>10243771</v>
      </c>
      <c r="P3836" s="37">
        <f>IF(I3836=0,0,H3836/I3836)</f>
        <v>0</v>
      </c>
    </row>
    <row r="3837">
      <c r="A3837" s="24" t="str">
        <v>2026-03</v>
      </c>
      <c r="B3837" s="24" t="str">
        <v>비교 반영</v>
      </c>
      <c r="C3837" s="24" t="str">
        <v>광주시</v>
      </c>
      <c r="D3837" s="24" t="str">
        <v>다세대 전월세</v>
      </c>
      <c r="E3837" s="26">
        <v>329</v>
      </c>
      <c r="F3837" s="26">
        <v>0</v>
      </c>
      <c r="G3837" s="26">
        <v>113</v>
      </c>
      <c r="H3837" s="26">
        <v>216</v>
      </c>
      <c r="I3837" s="26">
        <f>G3837+H3837</f>
        <v>329</v>
      </c>
      <c r="J3837" s="26">
        <f>SUM(F3837:H3837)</f>
        <v>329</v>
      </c>
      <c r="K3837" s="26">
        <f>E3837-J3837</f>
        <v>0</v>
      </c>
      <c r="L3837" s="27">
        <v>27589970000</v>
      </c>
      <c r="M3837" s="45">
        <v>19828.05</v>
      </c>
      <c r="N3837" s="27">
        <v>83860091</v>
      </c>
      <c r="O3837" s="27">
        <v>4599873</v>
      </c>
      <c r="P3837" s="37">
        <f>IF(I3837=0,0,H3837/I3837)</f>
        <v>0.6565349544072948</v>
      </c>
    </row>
    <row r="3838">
      <c r="A3838" s="24" t="str">
        <v>2026-03</v>
      </c>
      <c r="B3838" s="24" t="str">
        <v>비교 반영</v>
      </c>
      <c r="C3838" s="24" t="str">
        <v>광주시</v>
      </c>
      <c r="D3838" s="24" t="str">
        <v>분양권</v>
      </c>
      <c r="E3838" s="26">
        <v>38</v>
      </c>
      <c r="F3838" s="26">
        <v>38</v>
      </c>
      <c r="G3838" s="26">
        <v>0</v>
      </c>
      <c r="H3838" s="26">
        <v>0</v>
      </c>
      <c r="I3838" s="26">
        <f>G3838+H3838</f>
        <v>0</v>
      </c>
      <c r="J3838" s="26">
        <f>SUM(F3838:H3838)</f>
        <v>38</v>
      </c>
      <c r="K3838" s="26">
        <f>E3838-J3838</f>
        <v>0</v>
      </c>
      <c r="L3838" s="27">
        <v>23731560000</v>
      </c>
      <c r="M3838" s="45">
        <v>3255.142</v>
      </c>
      <c r="N3838" s="27">
        <v>624514737</v>
      </c>
      <c r="O3838" s="27">
        <v>24100772</v>
      </c>
      <c r="P3838" s="37">
        <f>IF(I3838=0,0,H3838/I3838)</f>
        <v>0</v>
      </c>
    </row>
    <row r="3839">
      <c r="A3839" s="24" t="str">
        <v>2026-03</v>
      </c>
      <c r="B3839" s="24" t="str">
        <v>비교 반영</v>
      </c>
      <c r="C3839" s="24" t="str">
        <v>광주시</v>
      </c>
      <c r="D3839" s="24" t="str">
        <v>상가</v>
      </c>
      <c r="E3839" s="26">
        <v>16</v>
      </c>
      <c r="F3839" s="26">
        <v>16</v>
      </c>
      <c r="G3839" s="26">
        <v>0</v>
      </c>
      <c r="H3839" s="26">
        <v>0</v>
      </c>
      <c r="I3839" s="26">
        <f>G3839+H3839</f>
        <v>0</v>
      </c>
      <c r="J3839" s="26">
        <f>SUM(F3839:H3839)</f>
        <v>16</v>
      </c>
      <c r="K3839" s="26">
        <f>E3839-J3839</f>
        <v>0</v>
      </c>
      <c r="L3839" s="27">
        <v>23016920000</v>
      </c>
      <c r="M3839" s="45">
        <v>4593.36</v>
      </c>
      <c r="N3839" s="27">
        <v>1438557500</v>
      </c>
      <c r="O3839" s="27">
        <v>16564996</v>
      </c>
      <c r="P3839" s="37">
        <f>IF(I3839=0,0,H3839/I3839)</f>
        <v>0</v>
      </c>
    </row>
    <row r="3840">
      <c r="A3840" s="24" t="str">
        <v>2026-03</v>
      </c>
      <c r="B3840" s="24" t="str">
        <v>비교 반영</v>
      </c>
      <c r="C3840" s="24" t="str">
        <v>광주시</v>
      </c>
      <c r="D3840" s="24" t="str">
        <v>아파트 매매</v>
      </c>
      <c r="E3840" s="26">
        <v>302</v>
      </c>
      <c r="F3840" s="26">
        <v>302</v>
      </c>
      <c r="G3840" s="26">
        <v>0</v>
      </c>
      <c r="H3840" s="26">
        <v>0</v>
      </c>
      <c r="I3840" s="26">
        <f>G3840+H3840</f>
        <v>0</v>
      </c>
      <c r="J3840" s="26">
        <f>SUM(F3840:H3840)</f>
        <v>302</v>
      </c>
      <c r="K3840" s="26">
        <f>E3840-J3840</f>
        <v>0</v>
      </c>
      <c r="L3840" s="27">
        <v>129885700000</v>
      </c>
      <c r="M3840" s="45">
        <v>25427.594</v>
      </c>
      <c r="N3840" s="27">
        <v>430085099</v>
      </c>
      <c r="O3840" s="27">
        <v>16886151</v>
      </c>
      <c r="P3840" s="37">
        <f>IF(I3840=0,0,H3840/I3840)</f>
        <v>0</v>
      </c>
    </row>
    <row r="3841">
      <c r="A3841" s="24" t="str">
        <v>2026-03</v>
      </c>
      <c r="B3841" s="24" t="str">
        <v>비교 반영</v>
      </c>
      <c r="C3841" s="24" t="str">
        <v>광주시</v>
      </c>
      <c r="D3841" s="24" t="str">
        <v>아파트 전월세</v>
      </c>
      <c r="E3841" s="26">
        <v>489</v>
      </c>
      <c r="F3841" s="26">
        <v>0</v>
      </c>
      <c r="G3841" s="26">
        <v>320</v>
      </c>
      <c r="H3841" s="26">
        <v>169</v>
      </c>
      <c r="I3841" s="26">
        <f>G3841+H3841</f>
        <v>489</v>
      </c>
      <c r="J3841" s="26">
        <f>SUM(F3841:H3841)</f>
        <v>489</v>
      </c>
      <c r="K3841" s="26">
        <f>E3841-J3841</f>
        <v>0</v>
      </c>
      <c r="L3841" s="27">
        <v>112990780000</v>
      </c>
      <c r="M3841" s="45">
        <v>37382.556</v>
      </c>
      <c r="N3841" s="27">
        <v>231064990</v>
      </c>
      <c r="O3841" s="27">
        <v>9991912</v>
      </c>
      <c r="P3841" s="37">
        <f>IF(I3841=0,0,H3841/I3841)</f>
        <v>0.3456032719836401</v>
      </c>
    </row>
    <row r="3842">
      <c r="A3842" s="24" t="str">
        <v>2026-03</v>
      </c>
      <c r="B3842" s="24" t="str">
        <v>비교 반영</v>
      </c>
      <c r="C3842" s="24" t="str">
        <v>광주시</v>
      </c>
      <c r="D3842" s="24" t="str">
        <v>오피스텔 전월세</v>
      </c>
      <c r="E3842" s="26">
        <v>7</v>
      </c>
      <c r="F3842" s="26">
        <v>0</v>
      </c>
      <c r="G3842" s="26">
        <v>2</v>
      </c>
      <c r="H3842" s="26">
        <v>5</v>
      </c>
      <c r="I3842" s="26">
        <f>G3842+H3842</f>
        <v>7</v>
      </c>
      <c r="J3842" s="26">
        <f>SUM(F3842:H3842)</f>
        <v>7</v>
      </c>
      <c r="K3842" s="26">
        <f>E3842-J3842</f>
        <v>0</v>
      </c>
      <c r="L3842" s="27">
        <v>479000000</v>
      </c>
      <c r="M3842" s="45">
        <v>318.86</v>
      </c>
      <c r="N3842" s="27">
        <v>68428571</v>
      </c>
      <c r="O3842" s="27">
        <v>4966038</v>
      </c>
      <c r="P3842" s="37">
        <f>IF(I3842=0,0,H3842/I3842)</f>
        <v>0.7142857142857143</v>
      </c>
    </row>
    <row r="3843">
      <c r="A3843" s="24" t="str">
        <v>2026-03</v>
      </c>
      <c r="B3843" s="24" t="str">
        <v>비교 반영</v>
      </c>
      <c r="C3843" s="24" t="str">
        <v>광주시</v>
      </c>
      <c r="D3843" s="24" t="str">
        <v>토지</v>
      </c>
      <c r="E3843" s="26">
        <v>252</v>
      </c>
      <c r="F3843" s="26">
        <v>252</v>
      </c>
      <c r="G3843" s="26">
        <v>0</v>
      </c>
      <c r="H3843" s="26">
        <v>0</v>
      </c>
      <c r="I3843" s="26">
        <f>G3843+H3843</f>
        <v>0</v>
      </c>
      <c r="J3843" s="26">
        <f>SUM(F3843:H3843)</f>
        <v>252</v>
      </c>
      <c r="K3843" s="26">
        <f>E3843-J3843</f>
        <v>0</v>
      </c>
      <c r="L3843" s="27">
        <v>44097660000</v>
      </c>
      <c r="M3843" s="45">
        <v>128233.01</v>
      </c>
      <c r="N3843" s="27">
        <v>174990714</v>
      </c>
      <c r="O3843" s="27">
        <v>1136816</v>
      </c>
      <c r="P3843" s="37">
        <f>IF(I3843=0,0,H3843/I3843)</f>
        <v>0</v>
      </c>
    </row>
    <row r="3844">
      <c r="A3844" s="24" t="str">
        <v>2026-03</v>
      </c>
      <c r="B3844" s="24" t="str">
        <v>비교 반영</v>
      </c>
      <c r="C3844" s="24" t="str">
        <v>구리시</v>
      </c>
      <c r="D3844" s="24" t="str">
        <v>공장창고</v>
      </c>
      <c r="E3844" s="26">
        <v>5</v>
      </c>
      <c r="F3844" s="26">
        <v>5</v>
      </c>
      <c r="G3844" s="26">
        <v>0</v>
      </c>
      <c r="H3844" s="26">
        <v>0</v>
      </c>
      <c r="I3844" s="26">
        <f>G3844+H3844</f>
        <v>0</v>
      </c>
      <c r="J3844" s="26">
        <f>SUM(F3844:H3844)</f>
        <v>5</v>
      </c>
      <c r="K3844" s="26">
        <f>E3844-J3844</f>
        <v>0</v>
      </c>
      <c r="L3844" s="27">
        <v>1474600000</v>
      </c>
      <c r="M3844" s="45">
        <v>318.94</v>
      </c>
      <c r="N3844" s="27">
        <v>294920000</v>
      </c>
      <c r="O3844" s="27">
        <v>15284099</v>
      </c>
      <c r="P3844" s="37">
        <f>IF(I3844=0,0,H3844/I3844)</f>
        <v>0</v>
      </c>
    </row>
    <row r="3845">
      <c r="A3845" s="24" t="str">
        <v>2026-03</v>
      </c>
      <c r="B3845" s="24" t="str">
        <v>비교 반영</v>
      </c>
      <c r="C3845" s="24" t="str">
        <v>구리시</v>
      </c>
      <c r="D3845" s="24" t="str">
        <v>다가구 매매</v>
      </c>
      <c r="E3845" s="26">
        <v>11</v>
      </c>
      <c r="F3845" s="26">
        <v>11</v>
      </c>
      <c r="G3845" s="26">
        <v>0</v>
      </c>
      <c r="H3845" s="26">
        <v>0</v>
      </c>
      <c r="I3845" s="26">
        <f>G3845+H3845</f>
        <v>0</v>
      </c>
      <c r="J3845" s="26">
        <f>SUM(F3845:H3845)</f>
        <v>11</v>
      </c>
      <c r="K3845" s="26">
        <f>E3845-J3845</f>
        <v>0</v>
      </c>
      <c r="L3845" s="27">
        <v>10753350000</v>
      </c>
      <c r="M3845" s="45">
        <v>2512.55</v>
      </c>
      <c r="N3845" s="27">
        <v>977577273</v>
      </c>
      <c r="O3845" s="27">
        <v>14148281</v>
      </c>
      <c r="P3845" s="37">
        <f>IF(I3845=0,0,H3845/I3845)</f>
        <v>0</v>
      </c>
    </row>
    <row r="3846">
      <c r="A3846" s="24" t="str">
        <v>2026-03</v>
      </c>
      <c r="B3846" s="24" t="str">
        <v>비교 반영</v>
      </c>
      <c r="C3846" s="24" t="str">
        <v>구리시</v>
      </c>
      <c r="D3846" s="24" t="str">
        <v>다가구 전월세</v>
      </c>
      <c r="E3846" s="26">
        <v>243</v>
      </c>
      <c r="F3846" s="26">
        <v>0</v>
      </c>
      <c r="G3846" s="26">
        <v>57</v>
      </c>
      <c r="H3846" s="26">
        <v>186</v>
      </c>
      <c r="I3846" s="26">
        <f>G3846+H3846</f>
        <v>243</v>
      </c>
      <c r="J3846" s="26">
        <f>SUM(F3846:H3846)</f>
        <v>243</v>
      </c>
      <c r="K3846" s="26">
        <f>E3846-J3846</f>
        <v>0</v>
      </c>
      <c r="L3846" s="27">
        <v>13278000000</v>
      </c>
      <c r="M3846" s="45">
        <v>10463.273</v>
      </c>
      <c r="N3846" s="27">
        <v>54641975</v>
      </c>
      <c r="O3846" s="27">
        <v>4195075</v>
      </c>
      <c r="P3846" s="37">
        <f>IF(I3846=0,0,H3846/I3846)</f>
        <v>0.7654320987654321</v>
      </c>
    </row>
    <row r="3847">
      <c r="A3847" s="24" t="str">
        <v>2026-03</v>
      </c>
      <c r="B3847" s="24" t="str">
        <v>비교 반영</v>
      </c>
      <c r="C3847" s="24" t="str">
        <v>구리시</v>
      </c>
      <c r="D3847" s="24" t="str">
        <v>다세대 매매</v>
      </c>
      <c r="E3847" s="26">
        <v>54</v>
      </c>
      <c r="F3847" s="26">
        <v>54</v>
      </c>
      <c r="G3847" s="26">
        <v>0</v>
      </c>
      <c r="H3847" s="26">
        <v>0</v>
      </c>
      <c r="I3847" s="26">
        <f>G3847+H3847</f>
        <v>0</v>
      </c>
      <c r="J3847" s="26">
        <f>SUM(F3847:H3847)</f>
        <v>54</v>
      </c>
      <c r="K3847" s="26">
        <f>E3847-J3847</f>
        <v>0</v>
      </c>
      <c r="L3847" s="27">
        <v>20518400000</v>
      </c>
      <c r="M3847" s="45">
        <v>2705.975</v>
      </c>
      <c r="N3847" s="27">
        <v>379970370</v>
      </c>
      <c r="O3847" s="27">
        <v>25066536</v>
      </c>
      <c r="P3847" s="37">
        <f>IF(I3847=0,0,H3847/I3847)</f>
        <v>0</v>
      </c>
    </row>
    <row r="3848">
      <c r="A3848" s="24" t="str">
        <v>2026-03</v>
      </c>
      <c r="B3848" s="24" t="str">
        <v>비교 반영</v>
      </c>
      <c r="C3848" s="24" t="str">
        <v>구리시</v>
      </c>
      <c r="D3848" s="24" t="str">
        <v>다세대 전월세</v>
      </c>
      <c r="E3848" s="26">
        <v>123</v>
      </c>
      <c r="F3848" s="26">
        <v>0</v>
      </c>
      <c r="G3848" s="26">
        <v>86</v>
      </c>
      <c r="H3848" s="26">
        <v>37</v>
      </c>
      <c r="I3848" s="26">
        <f>G3848+H3848</f>
        <v>123</v>
      </c>
      <c r="J3848" s="26">
        <f>SUM(F3848:H3848)</f>
        <v>123</v>
      </c>
      <c r="K3848" s="26">
        <f>E3848-J3848</f>
        <v>0</v>
      </c>
      <c r="L3848" s="27">
        <v>22411700000</v>
      </c>
      <c r="M3848" s="45">
        <v>6824.987</v>
      </c>
      <c r="N3848" s="27">
        <v>182208943</v>
      </c>
      <c r="O3848" s="27">
        <v>10855444</v>
      </c>
      <c r="P3848" s="37">
        <f>IF(I3848=0,0,H3848/I3848)</f>
        <v>0.3008130081300813</v>
      </c>
    </row>
    <row r="3849">
      <c r="A3849" s="24" t="str">
        <v>2026-03</v>
      </c>
      <c r="B3849" s="24" t="str">
        <v>비교 반영</v>
      </c>
      <c r="C3849" s="24" t="str">
        <v>구리시</v>
      </c>
      <c r="D3849" s="24" t="str">
        <v>분양권</v>
      </c>
      <c r="E3849" s="26">
        <v>5</v>
      </c>
      <c r="F3849" s="26">
        <v>5</v>
      </c>
      <c r="G3849" s="26">
        <v>0</v>
      </c>
      <c r="H3849" s="26">
        <v>0</v>
      </c>
      <c r="I3849" s="26">
        <f>G3849+H3849</f>
        <v>0</v>
      </c>
      <c r="J3849" s="26">
        <f>SUM(F3849:H3849)</f>
        <v>5</v>
      </c>
      <c r="K3849" s="26">
        <f>E3849-J3849</f>
        <v>0</v>
      </c>
      <c r="L3849" s="27">
        <v>5087920000</v>
      </c>
      <c r="M3849" s="45">
        <v>429.486</v>
      </c>
      <c r="N3849" s="27">
        <v>1017584000</v>
      </c>
      <c r="O3849" s="27">
        <v>39162091</v>
      </c>
      <c r="P3849" s="37">
        <f>IF(I3849=0,0,H3849/I3849)</f>
        <v>0</v>
      </c>
    </row>
    <row r="3850">
      <c r="A3850" s="24" t="str">
        <v>2026-03</v>
      </c>
      <c r="B3850" s="24" t="str">
        <v>비교 반영</v>
      </c>
      <c r="C3850" s="24" t="str">
        <v>구리시</v>
      </c>
      <c r="D3850" s="24" t="str">
        <v>상가</v>
      </c>
      <c r="E3850" s="26">
        <v>11</v>
      </c>
      <c r="F3850" s="26">
        <v>11</v>
      </c>
      <c r="G3850" s="26">
        <v>0</v>
      </c>
      <c r="H3850" s="26">
        <v>0</v>
      </c>
      <c r="I3850" s="26">
        <f>G3850+H3850</f>
        <v>0</v>
      </c>
      <c r="J3850" s="26">
        <f>SUM(F3850:H3850)</f>
        <v>11</v>
      </c>
      <c r="K3850" s="26">
        <f>E3850-J3850</f>
        <v>0</v>
      </c>
      <c r="L3850" s="27">
        <v>54796500000</v>
      </c>
      <c r="M3850" s="45">
        <v>5877.39</v>
      </c>
      <c r="N3850" s="27">
        <v>4981500000</v>
      </c>
      <c r="O3850" s="27">
        <v>30820730</v>
      </c>
      <c r="P3850" s="37">
        <f>IF(I3850=0,0,H3850/I3850)</f>
        <v>0</v>
      </c>
    </row>
    <row r="3851">
      <c r="A3851" s="24" t="str">
        <v>2026-03</v>
      </c>
      <c r="B3851" s="24" t="str">
        <v>비교 반영</v>
      </c>
      <c r="C3851" s="24" t="str">
        <v>구리시</v>
      </c>
      <c r="D3851" s="24" t="str">
        <v>아파트 매매</v>
      </c>
      <c r="E3851" s="26">
        <v>418</v>
      </c>
      <c r="F3851" s="26">
        <v>418</v>
      </c>
      <c r="G3851" s="26">
        <v>0</v>
      </c>
      <c r="H3851" s="26">
        <v>0</v>
      </c>
      <c r="I3851" s="26">
        <f>G3851+H3851</f>
        <v>0</v>
      </c>
      <c r="J3851" s="26">
        <f>SUM(F3851:H3851)</f>
        <v>418</v>
      </c>
      <c r="K3851" s="26">
        <f>E3851-J3851</f>
        <v>0</v>
      </c>
      <c r="L3851" s="27">
        <v>293634500000</v>
      </c>
      <c r="M3851" s="45">
        <v>30019.355</v>
      </c>
      <c r="N3851" s="27">
        <v>702474880</v>
      </c>
      <c r="O3851" s="27">
        <v>32335556</v>
      </c>
      <c r="P3851" s="37">
        <f>IF(I3851=0,0,H3851/I3851)</f>
        <v>0</v>
      </c>
    </row>
    <row r="3852">
      <c r="A3852" s="24" t="str">
        <v>2026-03</v>
      </c>
      <c r="B3852" s="24" t="str">
        <v>비교 반영</v>
      </c>
      <c r="C3852" s="24" t="str">
        <v>구리시</v>
      </c>
      <c r="D3852" s="24" t="str">
        <v>아파트 전월세</v>
      </c>
      <c r="E3852" s="26">
        <v>470</v>
      </c>
      <c r="F3852" s="26">
        <v>0</v>
      </c>
      <c r="G3852" s="26">
        <v>318</v>
      </c>
      <c r="H3852" s="26">
        <v>152</v>
      </c>
      <c r="I3852" s="26">
        <f>G3852+H3852</f>
        <v>470</v>
      </c>
      <c r="J3852" s="26">
        <f>SUM(F3852:H3852)</f>
        <v>470</v>
      </c>
      <c r="K3852" s="26">
        <f>E3852-J3852</f>
        <v>0</v>
      </c>
      <c r="L3852" s="27">
        <v>150079310000</v>
      </c>
      <c r="M3852" s="45">
        <v>31976.277</v>
      </c>
      <c r="N3852" s="27">
        <v>319317681</v>
      </c>
      <c r="O3852" s="27">
        <v>15515563</v>
      </c>
      <c r="P3852" s="37">
        <f>IF(I3852=0,0,H3852/I3852)</f>
        <v>0.32340425531914896</v>
      </c>
    </row>
    <row r="3853">
      <c r="A3853" s="24" t="str">
        <v>2026-03</v>
      </c>
      <c r="B3853" s="24" t="str">
        <v>비교 반영</v>
      </c>
      <c r="C3853" s="24" t="str">
        <v>구리시</v>
      </c>
      <c r="D3853" s="24" t="str">
        <v>오피스텔 매매</v>
      </c>
      <c r="E3853" s="26">
        <v>16</v>
      </c>
      <c r="F3853" s="26">
        <v>16</v>
      </c>
      <c r="G3853" s="26">
        <v>0</v>
      </c>
      <c r="H3853" s="26">
        <v>0</v>
      </c>
      <c r="I3853" s="26">
        <f>G3853+H3853</f>
        <v>0</v>
      </c>
      <c r="J3853" s="26">
        <f>SUM(F3853:H3853)</f>
        <v>16</v>
      </c>
      <c r="K3853" s="26">
        <f>E3853-J3853</f>
        <v>0</v>
      </c>
      <c r="L3853" s="27">
        <v>3121500000</v>
      </c>
      <c r="M3853" s="45">
        <v>602.588</v>
      </c>
      <c r="N3853" s="27">
        <v>195093750</v>
      </c>
      <c r="O3853" s="27">
        <v>17124483</v>
      </c>
      <c r="P3853" s="37">
        <f>IF(I3853=0,0,H3853/I3853)</f>
        <v>0</v>
      </c>
    </row>
    <row r="3854">
      <c r="A3854" s="24" t="str">
        <v>2026-03</v>
      </c>
      <c r="B3854" s="24" t="str">
        <v>비교 반영</v>
      </c>
      <c r="C3854" s="24" t="str">
        <v>구리시</v>
      </c>
      <c r="D3854" s="24" t="str">
        <v>오피스텔 전월세</v>
      </c>
      <c r="E3854" s="26">
        <v>85</v>
      </c>
      <c r="F3854" s="26">
        <v>0</v>
      </c>
      <c r="G3854" s="26">
        <v>36</v>
      </c>
      <c r="H3854" s="26">
        <v>49</v>
      </c>
      <c r="I3854" s="26">
        <f>G3854+H3854</f>
        <v>85</v>
      </c>
      <c r="J3854" s="26">
        <f>SUM(F3854:H3854)</f>
        <v>85</v>
      </c>
      <c r="K3854" s="26">
        <f>E3854-J3854</f>
        <v>0</v>
      </c>
      <c r="L3854" s="27">
        <v>8110900000</v>
      </c>
      <c r="M3854" s="45">
        <v>3319.94</v>
      </c>
      <c r="N3854" s="27">
        <v>95422353</v>
      </c>
      <c r="O3854" s="27">
        <v>8076318</v>
      </c>
      <c r="P3854" s="37">
        <f>IF(I3854=0,0,H3854/I3854)</f>
        <v>0.5764705882352941</v>
      </c>
    </row>
    <row r="3855">
      <c r="A3855" s="24" t="str">
        <v>2026-03</v>
      </c>
      <c r="B3855" s="24" t="str">
        <v>비교 반영</v>
      </c>
      <c r="C3855" s="24" t="str">
        <v>구리시</v>
      </c>
      <c r="D3855" s="24" t="str">
        <v>토지</v>
      </c>
      <c r="E3855" s="26">
        <v>21</v>
      </c>
      <c r="F3855" s="26">
        <v>21</v>
      </c>
      <c r="G3855" s="26">
        <v>0</v>
      </c>
      <c r="H3855" s="26">
        <v>0</v>
      </c>
      <c r="I3855" s="26">
        <f>G3855+H3855</f>
        <v>0</v>
      </c>
      <c r="J3855" s="26">
        <f>SUM(F3855:H3855)</f>
        <v>21</v>
      </c>
      <c r="K3855" s="26">
        <f>E3855-J3855</f>
        <v>0</v>
      </c>
      <c r="L3855" s="27">
        <v>14720930000</v>
      </c>
      <c r="M3855" s="45">
        <v>77678.37</v>
      </c>
      <c r="N3855" s="27">
        <v>700996667</v>
      </c>
      <c r="O3855" s="27">
        <v>626484</v>
      </c>
      <c r="P3855" s="37">
        <f>IF(I3855=0,0,H3855/I3855)</f>
        <v>0</v>
      </c>
    </row>
    <row r="3856">
      <c r="A3856" s="24" t="str">
        <v>2026-03</v>
      </c>
      <c r="B3856" s="24" t="str">
        <v>비교 반영</v>
      </c>
      <c r="C3856" s="24" t="str">
        <v>군포시</v>
      </c>
      <c r="D3856" s="24" t="str">
        <v>공장창고</v>
      </c>
      <c r="E3856" s="26">
        <v>7</v>
      </c>
      <c r="F3856" s="26">
        <v>7</v>
      </c>
      <c r="G3856" s="26">
        <v>0</v>
      </c>
      <c r="H3856" s="26">
        <v>0</v>
      </c>
      <c r="I3856" s="26">
        <f>G3856+H3856</f>
        <v>0</v>
      </c>
      <c r="J3856" s="26">
        <f>SUM(F3856:H3856)</f>
        <v>7</v>
      </c>
      <c r="K3856" s="26">
        <f>E3856-J3856</f>
        <v>0</v>
      </c>
      <c r="L3856" s="27">
        <v>8645000000</v>
      </c>
      <c r="M3856" s="45">
        <v>2872.72</v>
      </c>
      <c r="N3856" s="27">
        <v>1235000000</v>
      </c>
      <c r="O3856" s="27">
        <v>9948241</v>
      </c>
      <c r="P3856" s="37">
        <f>IF(I3856=0,0,H3856/I3856)</f>
        <v>0</v>
      </c>
    </row>
    <row r="3857">
      <c r="A3857" s="24" t="str">
        <v>2026-03</v>
      </c>
      <c r="B3857" s="24" t="str">
        <v>비교 반영</v>
      </c>
      <c r="C3857" s="24" t="str">
        <v>군포시</v>
      </c>
      <c r="D3857" s="24" t="str">
        <v>다가구 매매</v>
      </c>
      <c r="E3857" s="26">
        <v>1</v>
      </c>
      <c r="F3857" s="26">
        <v>1</v>
      </c>
      <c r="G3857" s="26">
        <v>0</v>
      </c>
      <c r="H3857" s="26">
        <v>0</v>
      </c>
      <c r="I3857" s="26">
        <f>G3857+H3857</f>
        <v>0</v>
      </c>
      <c r="J3857" s="26">
        <f>SUM(F3857:H3857)</f>
        <v>1</v>
      </c>
      <c r="K3857" s="26">
        <f>E3857-J3857</f>
        <v>0</v>
      </c>
      <c r="L3857" s="27">
        <v>1520000000</v>
      </c>
      <c r="M3857" s="45">
        <v>455.56</v>
      </c>
      <c r="N3857" s="27">
        <v>1520000000</v>
      </c>
      <c r="O3857" s="27">
        <v>11029926</v>
      </c>
      <c r="P3857" s="37">
        <f>IF(I3857=0,0,H3857/I3857)</f>
        <v>0</v>
      </c>
    </row>
    <row r="3858">
      <c r="A3858" s="24" t="str">
        <v>2026-03</v>
      </c>
      <c r="B3858" s="24" t="str">
        <v>비교 반영</v>
      </c>
      <c r="C3858" s="24" t="str">
        <v>군포시</v>
      </c>
      <c r="D3858" s="24" t="str">
        <v>다가구 전월세</v>
      </c>
      <c r="E3858" s="26">
        <v>228</v>
      </c>
      <c r="F3858" s="26">
        <v>0</v>
      </c>
      <c r="G3858" s="26">
        <v>56</v>
      </c>
      <c r="H3858" s="26">
        <v>172</v>
      </c>
      <c r="I3858" s="26">
        <f>G3858+H3858</f>
        <v>228</v>
      </c>
      <c r="J3858" s="26">
        <f>SUM(F3858:H3858)</f>
        <v>228</v>
      </c>
      <c r="K3858" s="26">
        <f>E3858-J3858</f>
        <v>0</v>
      </c>
      <c r="L3858" s="27">
        <v>10714500000</v>
      </c>
      <c r="M3858" s="45">
        <v>10066.031</v>
      </c>
      <c r="N3858" s="27">
        <v>46993421</v>
      </c>
      <c r="O3858" s="27">
        <v>3518749</v>
      </c>
      <c r="P3858" s="37">
        <f>IF(I3858=0,0,H3858/I3858)</f>
        <v>0.7543859649122807</v>
      </c>
    </row>
    <row r="3859">
      <c r="A3859" s="24" t="str">
        <v>2026-03</v>
      </c>
      <c r="B3859" s="24" t="str">
        <v>비교 반영</v>
      </c>
      <c r="C3859" s="24" t="str">
        <v>군포시</v>
      </c>
      <c r="D3859" s="24" t="str">
        <v>다세대 매매</v>
      </c>
      <c r="E3859" s="26">
        <v>49</v>
      </c>
      <c r="F3859" s="26">
        <v>49</v>
      </c>
      <c r="G3859" s="26">
        <v>0</v>
      </c>
      <c r="H3859" s="26">
        <v>0</v>
      </c>
      <c r="I3859" s="26">
        <f>G3859+H3859</f>
        <v>0</v>
      </c>
      <c r="J3859" s="26">
        <f>SUM(F3859:H3859)</f>
        <v>49</v>
      </c>
      <c r="K3859" s="26">
        <f>E3859-J3859</f>
        <v>0</v>
      </c>
      <c r="L3859" s="27">
        <v>11671300000</v>
      </c>
      <c r="M3859" s="45">
        <v>2157.995</v>
      </c>
      <c r="N3859" s="27">
        <v>238189796</v>
      </c>
      <c r="O3859" s="27">
        <v>17879007</v>
      </c>
      <c r="P3859" s="37">
        <f>IF(I3859=0,0,H3859/I3859)</f>
        <v>0</v>
      </c>
    </row>
    <row r="3860">
      <c r="A3860" s="24" t="str">
        <v>2026-03</v>
      </c>
      <c r="B3860" s="24" t="str">
        <v>비교 반영</v>
      </c>
      <c r="C3860" s="24" t="str">
        <v>군포시</v>
      </c>
      <c r="D3860" s="24" t="str">
        <v>다세대 전월세</v>
      </c>
      <c r="E3860" s="26">
        <v>110</v>
      </c>
      <c r="F3860" s="26">
        <v>0</v>
      </c>
      <c r="G3860" s="26">
        <v>49</v>
      </c>
      <c r="H3860" s="26">
        <v>61</v>
      </c>
      <c r="I3860" s="26">
        <f>G3860+H3860</f>
        <v>110</v>
      </c>
      <c r="J3860" s="26">
        <f>SUM(F3860:H3860)</f>
        <v>110</v>
      </c>
      <c r="K3860" s="26">
        <f>E3860-J3860</f>
        <v>0</v>
      </c>
      <c r="L3860" s="27">
        <v>8512200000</v>
      </c>
      <c r="M3860" s="45">
        <v>4290.626</v>
      </c>
      <c r="N3860" s="27">
        <v>77383636</v>
      </c>
      <c r="O3860" s="27">
        <v>6558368</v>
      </c>
      <c r="P3860" s="37">
        <f>IF(I3860=0,0,H3860/I3860)</f>
        <v>0.5545454545454546</v>
      </c>
    </row>
    <row r="3861">
      <c r="A3861" s="24" t="str">
        <v>2026-03</v>
      </c>
      <c r="B3861" s="24" t="str">
        <v>비교 반영</v>
      </c>
      <c r="C3861" s="24" t="str">
        <v>군포시</v>
      </c>
      <c r="D3861" s="24" t="str">
        <v>분양권</v>
      </c>
      <c r="E3861" s="26">
        <v>5</v>
      </c>
      <c r="F3861" s="26">
        <v>5</v>
      </c>
      <c r="G3861" s="26">
        <v>0</v>
      </c>
      <c r="H3861" s="26">
        <v>0</v>
      </c>
      <c r="I3861" s="26">
        <f>G3861+H3861</f>
        <v>0</v>
      </c>
      <c r="J3861" s="26">
        <f>SUM(F3861:H3861)</f>
        <v>5</v>
      </c>
      <c r="K3861" s="26">
        <f>E3861-J3861</f>
        <v>0</v>
      </c>
      <c r="L3861" s="27">
        <v>4181410000</v>
      </c>
      <c r="M3861" s="45">
        <v>349.428</v>
      </c>
      <c r="N3861" s="27">
        <v>836282000</v>
      </c>
      <c r="O3861" s="27">
        <v>39558485</v>
      </c>
      <c r="P3861" s="37">
        <f>IF(I3861=0,0,H3861/I3861)</f>
        <v>0</v>
      </c>
    </row>
    <row r="3862">
      <c r="A3862" s="24" t="str">
        <v>2026-03</v>
      </c>
      <c r="B3862" s="24" t="str">
        <v>비교 반영</v>
      </c>
      <c r="C3862" s="24" t="str">
        <v>군포시</v>
      </c>
      <c r="D3862" s="24" t="str">
        <v>상가</v>
      </c>
      <c r="E3862" s="26">
        <v>13</v>
      </c>
      <c r="F3862" s="26">
        <v>13</v>
      </c>
      <c r="G3862" s="26">
        <v>0</v>
      </c>
      <c r="H3862" s="26">
        <v>0</v>
      </c>
      <c r="I3862" s="26">
        <f>G3862+H3862</f>
        <v>0</v>
      </c>
      <c r="J3862" s="26">
        <f>SUM(F3862:H3862)</f>
        <v>13</v>
      </c>
      <c r="K3862" s="26">
        <f>E3862-J3862</f>
        <v>0</v>
      </c>
      <c r="L3862" s="27">
        <v>3884000000</v>
      </c>
      <c r="M3862" s="45">
        <v>987.48</v>
      </c>
      <c r="N3862" s="27">
        <v>298769231</v>
      </c>
      <c r="O3862" s="27">
        <v>13002460</v>
      </c>
      <c r="P3862" s="37">
        <f>IF(I3862=0,0,H3862/I3862)</f>
        <v>0</v>
      </c>
    </row>
    <row r="3863">
      <c r="A3863" s="24" t="str">
        <v>2026-03</v>
      </c>
      <c r="B3863" s="24" t="str">
        <v>비교 반영</v>
      </c>
      <c r="C3863" s="24" t="str">
        <v>군포시</v>
      </c>
      <c r="D3863" s="24" t="str">
        <v>아파트 매매</v>
      </c>
      <c r="E3863" s="26">
        <v>366</v>
      </c>
      <c r="F3863" s="26">
        <v>366</v>
      </c>
      <c r="G3863" s="26">
        <v>0</v>
      </c>
      <c r="H3863" s="26">
        <v>0</v>
      </c>
      <c r="I3863" s="26">
        <f>G3863+H3863</f>
        <v>0</v>
      </c>
      <c r="J3863" s="26">
        <f>SUM(F3863:H3863)</f>
        <v>366</v>
      </c>
      <c r="K3863" s="26">
        <f>E3863-J3863</f>
        <v>0</v>
      </c>
      <c r="L3863" s="27">
        <v>172785500000</v>
      </c>
      <c r="M3863" s="45">
        <v>24843.525</v>
      </c>
      <c r="N3863" s="27">
        <v>472091530</v>
      </c>
      <c r="O3863" s="27">
        <v>22991573</v>
      </c>
      <c r="P3863" s="37">
        <f>IF(I3863=0,0,H3863/I3863)</f>
        <v>0</v>
      </c>
    </row>
    <row r="3864">
      <c r="A3864" s="24" t="str">
        <v>2026-03</v>
      </c>
      <c r="B3864" s="24" t="str">
        <v>비교 반영</v>
      </c>
      <c r="C3864" s="24" t="str">
        <v>군포시</v>
      </c>
      <c r="D3864" s="24" t="str">
        <v>아파트 전월세</v>
      </c>
      <c r="E3864" s="26">
        <v>544</v>
      </c>
      <c r="F3864" s="26">
        <v>0</v>
      </c>
      <c r="G3864" s="26">
        <v>364</v>
      </c>
      <c r="H3864" s="26">
        <v>180</v>
      </c>
      <c r="I3864" s="26">
        <f>G3864+H3864</f>
        <v>544</v>
      </c>
      <c r="J3864" s="26">
        <f>SUM(F3864:H3864)</f>
        <v>544</v>
      </c>
      <c r="K3864" s="26">
        <f>E3864-J3864</f>
        <v>0</v>
      </c>
      <c r="L3864" s="27">
        <v>126277300000</v>
      </c>
      <c r="M3864" s="45">
        <v>33660.928</v>
      </c>
      <c r="N3864" s="27">
        <v>232127390</v>
      </c>
      <c r="O3864" s="27">
        <v>12401488</v>
      </c>
      <c r="P3864" s="37">
        <f>IF(I3864=0,0,H3864/I3864)</f>
        <v>0.33088235294117646</v>
      </c>
    </row>
    <row r="3865">
      <c r="A3865" s="24" t="str">
        <v>2026-03</v>
      </c>
      <c r="B3865" s="24" t="str">
        <v>비교 반영</v>
      </c>
      <c r="C3865" s="24" t="str">
        <v>군포시</v>
      </c>
      <c r="D3865" s="24" t="str">
        <v>오피스텔 매매</v>
      </c>
      <c r="E3865" s="26">
        <v>21</v>
      </c>
      <c r="F3865" s="26">
        <v>21</v>
      </c>
      <c r="G3865" s="26">
        <v>0</v>
      </c>
      <c r="H3865" s="26">
        <v>0</v>
      </c>
      <c r="I3865" s="26">
        <f>G3865+H3865</f>
        <v>0</v>
      </c>
      <c r="J3865" s="26">
        <f>SUM(F3865:H3865)</f>
        <v>21</v>
      </c>
      <c r="K3865" s="26">
        <f>E3865-J3865</f>
        <v>0</v>
      </c>
      <c r="L3865" s="27">
        <v>4505000000</v>
      </c>
      <c r="M3865" s="45">
        <v>920.533</v>
      </c>
      <c r="N3865" s="27">
        <v>214523810</v>
      </c>
      <c r="O3865" s="27">
        <v>16178194</v>
      </c>
      <c r="P3865" s="37">
        <f>IF(I3865=0,0,H3865/I3865)</f>
        <v>0</v>
      </c>
    </row>
    <row r="3866">
      <c r="A3866" s="24" t="str">
        <v>2026-03</v>
      </c>
      <c r="B3866" s="24" t="str">
        <v>비교 반영</v>
      </c>
      <c r="C3866" s="24" t="str">
        <v>군포시</v>
      </c>
      <c r="D3866" s="24" t="str">
        <v>오피스텔 전월세</v>
      </c>
      <c r="E3866" s="26">
        <v>107</v>
      </c>
      <c r="F3866" s="26">
        <v>0</v>
      </c>
      <c r="G3866" s="26">
        <v>35</v>
      </c>
      <c r="H3866" s="26">
        <v>72</v>
      </c>
      <c r="I3866" s="26">
        <f>G3866+H3866</f>
        <v>107</v>
      </c>
      <c r="J3866" s="26">
        <f>SUM(F3866:H3866)</f>
        <v>107</v>
      </c>
      <c r="K3866" s="26">
        <f>E3866-J3866</f>
        <v>0</v>
      </c>
      <c r="L3866" s="27">
        <v>11621240000</v>
      </c>
      <c r="M3866" s="45">
        <v>3842.08</v>
      </c>
      <c r="N3866" s="27">
        <v>108609720</v>
      </c>
      <c r="O3866" s="27">
        <v>9999094</v>
      </c>
      <c r="P3866" s="37">
        <f>IF(I3866=0,0,H3866/I3866)</f>
        <v>0.6728971962616822</v>
      </c>
    </row>
    <row r="3867">
      <c r="A3867" s="24" t="str">
        <v>2026-03</v>
      </c>
      <c r="B3867" s="24" t="str">
        <v>비교 반영</v>
      </c>
      <c r="C3867" s="24" t="str">
        <v>군포시</v>
      </c>
      <c r="D3867" s="24" t="str">
        <v>토지</v>
      </c>
      <c r="E3867" s="26">
        <v>9</v>
      </c>
      <c r="F3867" s="26">
        <v>9</v>
      </c>
      <c r="G3867" s="26">
        <v>0</v>
      </c>
      <c r="H3867" s="26">
        <v>0</v>
      </c>
      <c r="I3867" s="26">
        <f>G3867+H3867</f>
        <v>0</v>
      </c>
      <c r="J3867" s="26">
        <f>SUM(F3867:H3867)</f>
        <v>9</v>
      </c>
      <c r="K3867" s="26">
        <f>E3867-J3867</f>
        <v>0</v>
      </c>
      <c r="L3867" s="27">
        <v>2522170000</v>
      </c>
      <c r="M3867" s="45">
        <v>3428.34</v>
      </c>
      <c r="N3867" s="27">
        <v>280241111</v>
      </c>
      <c r="O3867" s="27">
        <v>2432008</v>
      </c>
      <c r="P3867" s="37">
        <f>IF(I3867=0,0,H3867/I3867)</f>
        <v>0</v>
      </c>
    </row>
    <row r="3868">
      <c r="A3868" s="24" t="str">
        <v>2026-03</v>
      </c>
      <c r="B3868" s="24" t="str">
        <v>비교 반영</v>
      </c>
      <c r="C3868" s="24" t="str">
        <v>김포시</v>
      </c>
      <c r="D3868" s="24" t="str">
        <v>공장창고</v>
      </c>
      <c r="E3868" s="26">
        <v>14</v>
      </c>
      <c r="F3868" s="26">
        <v>14</v>
      </c>
      <c r="G3868" s="26">
        <v>0</v>
      </c>
      <c r="H3868" s="26">
        <v>0</v>
      </c>
      <c r="I3868" s="26">
        <f>G3868+H3868</f>
        <v>0</v>
      </c>
      <c r="J3868" s="26">
        <f>SUM(F3868:H3868)</f>
        <v>14</v>
      </c>
      <c r="K3868" s="26">
        <f>E3868-J3868</f>
        <v>0</v>
      </c>
      <c r="L3868" s="27">
        <v>29641390000</v>
      </c>
      <c r="M3868" s="45">
        <v>11166.15</v>
      </c>
      <c r="N3868" s="27">
        <v>2117242143</v>
      </c>
      <c r="O3868" s="27">
        <v>8775456</v>
      </c>
      <c r="P3868" s="37">
        <f>IF(I3868=0,0,H3868/I3868)</f>
        <v>0</v>
      </c>
    </row>
    <row r="3869">
      <c r="A3869" s="24" t="str">
        <v>2026-03</v>
      </c>
      <c r="B3869" s="24" t="str">
        <v>비교 반영</v>
      </c>
      <c r="C3869" s="24" t="str">
        <v>김포시</v>
      </c>
      <c r="D3869" s="24" t="str">
        <v>다가구 매매</v>
      </c>
      <c r="E3869" s="26">
        <v>8</v>
      </c>
      <c r="F3869" s="26">
        <v>8</v>
      </c>
      <c r="G3869" s="26">
        <v>0</v>
      </c>
      <c r="H3869" s="26">
        <v>0</v>
      </c>
      <c r="I3869" s="26">
        <f>G3869+H3869</f>
        <v>0</v>
      </c>
      <c r="J3869" s="26">
        <f>SUM(F3869:H3869)</f>
        <v>8</v>
      </c>
      <c r="K3869" s="26">
        <f>E3869-J3869</f>
        <v>0</v>
      </c>
      <c r="L3869" s="27">
        <v>2719000000</v>
      </c>
      <c r="M3869" s="45">
        <v>1127.145</v>
      </c>
      <c r="N3869" s="27">
        <v>339875000</v>
      </c>
      <c r="O3869" s="27">
        <v>7974510</v>
      </c>
      <c r="P3869" s="37">
        <f>IF(I3869=0,0,H3869/I3869)</f>
        <v>0</v>
      </c>
    </row>
    <row r="3870">
      <c r="A3870" s="24" t="str">
        <v>2026-03</v>
      </c>
      <c r="B3870" s="24" t="str">
        <v>비교 반영</v>
      </c>
      <c r="C3870" s="24" t="str">
        <v>김포시</v>
      </c>
      <c r="D3870" s="24" t="str">
        <v>다가구 전월세</v>
      </c>
      <c r="E3870" s="26">
        <v>362</v>
      </c>
      <c r="F3870" s="26">
        <v>0</v>
      </c>
      <c r="G3870" s="26">
        <v>50</v>
      </c>
      <c r="H3870" s="26">
        <v>312</v>
      </c>
      <c r="I3870" s="26">
        <f>G3870+H3870</f>
        <v>362</v>
      </c>
      <c r="J3870" s="26">
        <f>SUM(F3870:H3870)</f>
        <v>362</v>
      </c>
      <c r="K3870" s="26">
        <f>E3870-J3870</f>
        <v>0</v>
      </c>
      <c r="L3870" s="27">
        <v>10231900000</v>
      </c>
      <c r="M3870" s="45">
        <v>15324.745</v>
      </c>
      <c r="N3870" s="27">
        <v>28264917</v>
      </c>
      <c r="O3870" s="27">
        <v>2207179</v>
      </c>
      <c r="P3870" s="37">
        <f>IF(I3870=0,0,H3870/I3870)</f>
        <v>0.861878453038674</v>
      </c>
    </row>
    <row r="3871">
      <c r="A3871" s="24" t="str">
        <v>2026-03</v>
      </c>
      <c r="B3871" s="24" t="str">
        <v>비교 반영</v>
      </c>
      <c r="C3871" s="24" t="str">
        <v>김포시</v>
      </c>
      <c r="D3871" s="24" t="str">
        <v>다세대 매매</v>
      </c>
      <c r="E3871" s="26">
        <v>52</v>
      </c>
      <c r="F3871" s="26">
        <v>52</v>
      </c>
      <c r="G3871" s="26">
        <v>0</v>
      </c>
      <c r="H3871" s="26">
        <v>0</v>
      </c>
      <c r="I3871" s="26">
        <f>G3871+H3871</f>
        <v>0</v>
      </c>
      <c r="J3871" s="26">
        <f>SUM(F3871:H3871)</f>
        <v>52</v>
      </c>
      <c r="K3871" s="26">
        <f>E3871-J3871</f>
        <v>0</v>
      </c>
      <c r="L3871" s="27">
        <v>11524000000</v>
      </c>
      <c r="M3871" s="45">
        <v>2828.891</v>
      </c>
      <c r="N3871" s="27">
        <v>221615385</v>
      </c>
      <c r="O3871" s="27">
        <v>13466714</v>
      </c>
      <c r="P3871" s="37">
        <f>IF(I3871=0,0,H3871/I3871)</f>
        <v>0</v>
      </c>
    </row>
    <row r="3872">
      <c r="A3872" s="24" t="str">
        <v>2026-03</v>
      </c>
      <c r="B3872" s="24" t="str">
        <v>비교 반영</v>
      </c>
      <c r="C3872" s="24" t="str">
        <v>김포시</v>
      </c>
      <c r="D3872" s="24" t="str">
        <v>다세대 전월세</v>
      </c>
      <c r="E3872" s="26">
        <v>98</v>
      </c>
      <c r="F3872" s="26">
        <v>0</v>
      </c>
      <c r="G3872" s="26">
        <v>32</v>
      </c>
      <c r="H3872" s="26">
        <v>66</v>
      </c>
      <c r="I3872" s="26">
        <f>G3872+H3872</f>
        <v>98</v>
      </c>
      <c r="J3872" s="26">
        <f>SUM(F3872:H3872)</f>
        <v>98</v>
      </c>
      <c r="K3872" s="26">
        <f>E3872-J3872</f>
        <v>0</v>
      </c>
      <c r="L3872" s="27">
        <v>9217240000</v>
      </c>
      <c r="M3872" s="45">
        <v>5590.336</v>
      </c>
      <c r="N3872" s="27">
        <v>94053469</v>
      </c>
      <c r="O3872" s="27">
        <v>5450516</v>
      </c>
      <c r="P3872" s="37">
        <f>IF(I3872=0,0,H3872/I3872)</f>
        <v>0.673469387755102</v>
      </c>
    </row>
    <row r="3873">
      <c r="A3873" s="24" t="str">
        <v>2026-03</v>
      </c>
      <c r="B3873" s="24" t="str">
        <v>비교 반영</v>
      </c>
      <c r="C3873" s="24" t="str">
        <v>김포시</v>
      </c>
      <c r="D3873" s="24" t="str">
        <v>분양권</v>
      </c>
      <c r="E3873" s="26">
        <v>16</v>
      </c>
      <c r="F3873" s="26">
        <v>16</v>
      </c>
      <c r="G3873" s="26">
        <v>0</v>
      </c>
      <c r="H3873" s="26">
        <v>0</v>
      </c>
      <c r="I3873" s="26">
        <f>G3873+H3873</f>
        <v>0</v>
      </c>
      <c r="J3873" s="26">
        <f>SUM(F3873:H3873)</f>
        <v>16</v>
      </c>
      <c r="K3873" s="26">
        <f>E3873-J3873</f>
        <v>0</v>
      </c>
      <c r="L3873" s="27">
        <v>10152650000</v>
      </c>
      <c r="M3873" s="45">
        <v>1170.176</v>
      </c>
      <c r="N3873" s="27">
        <v>634540625</v>
      </c>
      <c r="O3873" s="27">
        <v>28681564</v>
      </c>
      <c r="P3873" s="37">
        <f>IF(I3873=0,0,H3873/I3873)</f>
        <v>0</v>
      </c>
    </row>
    <row r="3874">
      <c r="A3874" s="24" t="str">
        <v>2026-03</v>
      </c>
      <c r="B3874" s="24" t="str">
        <v>비교 반영</v>
      </c>
      <c r="C3874" s="24" t="str">
        <v>김포시</v>
      </c>
      <c r="D3874" s="24" t="str">
        <v>상가</v>
      </c>
      <c r="E3874" s="26">
        <v>50</v>
      </c>
      <c r="F3874" s="26">
        <v>50</v>
      </c>
      <c r="G3874" s="26">
        <v>0</v>
      </c>
      <c r="H3874" s="26">
        <v>0</v>
      </c>
      <c r="I3874" s="26">
        <f>G3874+H3874</f>
        <v>0</v>
      </c>
      <c r="J3874" s="26">
        <f>SUM(F3874:H3874)</f>
        <v>50</v>
      </c>
      <c r="K3874" s="26">
        <f>E3874-J3874</f>
        <v>0</v>
      </c>
      <c r="L3874" s="27">
        <v>28813990000</v>
      </c>
      <c r="M3874" s="45">
        <v>6980.94</v>
      </c>
      <c r="N3874" s="27">
        <v>576279800</v>
      </c>
      <c r="O3874" s="27">
        <v>13644703</v>
      </c>
      <c r="P3874" s="37">
        <f>IF(I3874=0,0,H3874/I3874)</f>
        <v>0</v>
      </c>
    </row>
    <row r="3875">
      <c r="A3875" s="24" t="str">
        <v>2026-03</v>
      </c>
      <c r="B3875" s="24" t="str">
        <v>비교 반영</v>
      </c>
      <c r="C3875" s="24" t="str">
        <v>김포시</v>
      </c>
      <c r="D3875" s="24" t="str">
        <v>아파트 매매</v>
      </c>
      <c r="E3875" s="26">
        <v>508</v>
      </c>
      <c r="F3875" s="26">
        <v>508</v>
      </c>
      <c r="G3875" s="26">
        <v>0</v>
      </c>
      <c r="H3875" s="26">
        <v>0</v>
      </c>
      <c r="I3875" s="26">
        <f>G3875+H3875</f>
        <v>0</v>
      </c>
      <c r="J3875" s="26">
        <f>SUM(F3875:H3875)</f>
        <v>508</v>
      </c>
      <c r="K3875" s="26">
        <f>E3875-J3875</f>
        <v>0</v>
      </c>
      <c r="L3875" s="27">
        <v>226232000000</v>
      </c>
      <c r="M3875" s="45">
        <v>41667.753</v>
      </c>
      <c r="N3875" s="27">
        <v>445338583</v>
      </c>
      <c r="O3875" s="27">
        <v>17948516</v>
      </c>
      <c r="P3875" s="37">
        <f>IF(I3875=0,0,H3875/I3875)</f>
        <v>0</v>
      </c>
    </row>
    <row r="3876">
      <c r="A3876" s="24" t="str">
        <v>2026-03</v>
      </c>
      <c r="B3876" s="24" t="str">
        <v>비교 반영</v>
      </c>
      <c r="C3876" s="24" t="str">
        <v>김포시</v>
      </c>
      <c r="D3876" s="24" t="str">
        <v>아파트 전월세</v>
      </c>
      <c r="E3876" s="26">
        <v>967</v>
      </c>
      <c r="F3876" s="26">
        <v>0</v>
      </c>
      <c r="G3876" s="26">
        <v>531</v>
      </c>
      <c r="H3876" s="26">
        <v>436</v>
      </c>
      <c r="I3876" s="26">
        <f>G3876+H3876</f>
        <v>967</v>
      </c>
      <c r="J3876" s="26">
        <f>SUM(F3876:H3876)</f>
        <v>967</v>
      </c>
      <c r="K3876" s="26">
        <f>E3876-J3876</f>
        <v>0</v>
      </c>
      <c r="L3876" s="27">
        <v>201004540000</v>
      </c>
      <c r="M3876" s="45">
        <v>74368.268</v>
      </c>
      <c r="N3876" s="27">
        <v>207864054</v>
      </c>
      <c r="O3876" s="27">
        <v>8934964</v>
      </c>
      <c r="P3876" s="37">
        <f>IF(I3876=0,0,H3876/I3876)</f>
        <v>0.45087900723888313</v>
      </c>
    </row>
    <row r="3877">
      <c r="A3877" s="24" t="str">
        <v>2026-03</v>
      </c>
      <c r="B3877" s="24" t="str">
        <v>비교 반영</v>
      </c>
      <c r="C3877" s="24" t="str">
        <v>김포시</v>
      </c>
      <c r="D3877" s="24" t="str">
        <v>오피스텔 매매</v>
      </c>
      <c r="E3877" s="26">
        <v>29</v>
      </c>
      <c r="F3877" s="26">
        <v>29</v>
      </c>
      <c r="G3877" s="26">
        <v>0</v>
      </c>
      <c r="H3877" s="26">
        <v>0</v>
      </c>
      <c r="I3877" s="26">
        <f>G3877+H3877</f>
        <v>0</v>
      </c>
      <c r="J3877" s="26">
        <f>SUM(F3877:H3877)</f>
        <v>29</v>
      </c>
      <c r="K3877" s="26">
        <f>E3877-J3877</f>
        <v>0</v>
      </c>
      <c r="L3877" s="27">
        <v>3180000000</v>
      </c>
      <c r="M3877" s="45">
        <v>972.146</v>
      </c>
      <c r="N3877" s="27">
        <v>109655172</v>
      </c>
      <c r="O3877" s="27">
        <v>10813598</v>
      </c>
      <c r="P3877" s="37">
        <f>IF(I3877=0,0,H3877/I3877)</f>
        <v>0</v>
      </c>
    </row>
    <row r="3878">
      <c r="A3878" s="24" t="str">
        <v>2026-03</v>
      </c>
      <c r="B3878" s="24" t="str">
        <v>비교 반영</v>
      </c>
      <c r="C3878" s="24" t="str">
        <v>김포시</v>
      </c>
      <c r="D3878" s="24" t="str">
        <v>오피스텔 전월세</v>
      </c>
      <c r="E3878" s="26">
        <v>487</v>
      </c>
      <c r="F3878" s="26">
        <v>0</v>
      </c>
      <c r="G3878" s="26">
        <v>141</v>
      </c>
      <c r="H3878" s="26">
        <v>346</v>
      </c>
      <c r="I3878" s="26">
        <f>G3878+H3878</f>
        <v>487</v>
      </c>
      <c r="J3878" s="26">
        <f>SUM(F3878:H3878)</f>
        <v>487</v>
      </c>
      <c r="K3878" s="26">
        <f>E3878-J3878</f>
        <v>0</v>
      </c>
      <c r="L3878" s="27">
        <v>20914900000</v>
      </c>
      <c r="M3878" s="45">
        <v>14005.57</v>
      </c>
      <c r="N3878" s="27">
        <v>42946407</v>
      </c>
      <c r="O3878" s="27">
        <v>4936619</v>
      </c>
      <c r="P3878" s="37">
        <f>IF(I3878=0,0,H3878/I3878)</f>
        <v>0.7104722792607803</v>
      </c>
    </row>
    <row r="3879">
      <c r="A3879" s="24" t="str">
        <v>2026-03</v>
      </c>
      <c r="B3879" s="24" t="str">
        <v>비교 반영</v>
      </c>
      <c r="C3879" s="24" t="str">
        <v>김포시</v>
      </c>
      <c r="D3879" s="24" t="str">
        <v>토지</v>
      </c>
      <c r="E3879" s="26">
        <v>244</v>
      </c>
      <c r="F3879" s="26">
        <v>244</v>
      </c>
      <c r="G3879" s="26">
        <v>0</v>
      </c>
      <c r="H3879" s="26">
        <v>0</v>
      </c>
      <c r="I3879" s="26">
        <f>G3879+H3879</f>
        <v>0</v>
      </c>
      <c r="J3879" s="26">
        <f>SUM(F3879:H3879)</f>
        <v>244</v>
      </c>
      <c r="K3879" s="26">
        <f>E3879-J3879</f>
        <v>0</v>
      </c>
      <c r="L3879" s="27">
        <v>53863390000</v>
      </c>
      <c r="M3879" s="45">
        <v>134882.57</v>
      </c>
      <c r="N3879" s="27">
        <v>220751598</v>
      </c>
      <c r="O3879" s="27">
        <v>1320117</v>
      </c>
      <c r="P3879" s="37">
        <f>IF(I3879=0,0,H3879/I3879)</f>
        <v>0</v>
      </c>
    </row>
    <row r="3880">
      <c r="A3880" s="24" t="str">
        <v>2026-03</v>
      </c>
      <c r="B3880" s="24" t="str">
        <v>비교 반영</v>
      </c>
      <c r="C3880" s="24" t="str">
        <v>남양주시</v>
      </c>
      <c r="D3880" s="24" t="str">
        <v>공장창고</v>
      </c>
      <c r="E3880" s="26">
        <v>7</v>
      </c>
      <c r="F3880" s="26">
        <v>7</v>
      </c>
      <c r="G3880" s="26">
        <v>0</v>
      </c>
      <c r="H3880" s="26">
        <v>0</v>
      </c>
      <c r="I3880" s="26">
        <f>G3880+H3880</f>
        <v>0</v>
      </c>
      <c r="J3880" s="26">
        <f>SUM(F3880:H3880)</f>
        <v>7</v>
      </c>
      <c r="K3880" s="26">
        <f>E3880-J3880</f>
        <v>0</v>
      </c>
      <c r="L3880" s="27">
        <v>3477340000</v>
      </c>
      <c r="M3880" s="45">
        <v>1531.23</v>
      </c>
      <c r="N3880" s="27">
        <v>496762857</v>
      </c>
      <c r="O3880" s="27">
        <v>7507258</v>
      </c>
      <c r="P3880" s="37">
        <f>IF(I3880=0,0,H3880/I3880)</f>
        <v>0</v>
      </c>
    </row>
    <row r="3881">
      <c r="A3881" s="24" t="str">
        <v>2026-03</v>
      </c>
      <c r="B3881" s="24" t="str">
        <v>비교 반영</v>
      </c>
      <c r="C3881" s="24" t="str">
        <v>남양주시</v>
      </c>
      <c r="D3881" s="24" t="str">
        <v>다가구 매매</v>
      </c>
      <c r="E3881" s="26">
        <v>12</v>
      </c>
      <c r="F3881" s="26">
        <v>12</v>
      </c>
      <c r="G3881" s="26">
        <v>0</v>
      </c>
      <c r="H3881" s="26">
        <v>0</v>
      </c>
      <c r="I3881" s="26">
        <f>G3881+H3881</f>
        <v>0</v>
      </c>
      <c r="J3881" s="26">
        <f>SUM(F3881:H3881)</f>
        <v>12</v>
      </c>
      <c r="K3881" s="26">
        <f>E3881-J3881</f>
        <v>0</v>
      </c>
      <c r="L3881" s="27">
        <v>6961850000</v>
      </c>
      <c r="M3881" s="45">
        <v>1727.47</v>
      </c>
      <c r="N3881" s="27">
        <v>580154167</v>
      </c>
      <c r="O3881" s="27">
        <v>13322593</v>
      </c>
      <c r="P3881" s="37">
        <f>IF(I3881=0,0,H3881/I3881)</f>
        <v>0</v>
      </c>
    </row>
    <row r="3882">
      <c r="A3882" s="24" t="str">
        <v>2026-03</v>
      </c>
      <c r="B3882" s="24" t="str">
        <v>비교 반영</v>
      </c>
      <c r="C3882" s="24" t="str">
        <v>남양주시</v>
      </c>
      <c r="D3882" s="24" t="str">
        <v>다가구 전월세</v>
      </c>
      <c r="E3882" s="26">
        <v>523</v>
      </c>
      <c r="F3882" s="26">
        <v>0</v>
      </c>
      <c r="G3882" s="26">
        <v>172</v>
      </c>
      <c r="H3882" s="26">
        <v>351</v>
      </c>
      <c r="I3882" s="26">
        <f>G3882+H3882</f>
        <v>523</v>
      </c>
      <c r="J3882" s="26">
        <f>SUM(F3882:H3882)</f>
        <v>523</v>
      </c>
      <c r="K3882" s="26">
        <f>E3882-J3882</f>
        <v>0</v>
      </c>
      <c r="L3882" s="27">
        <v>45072230000</v>
      </c>
      <c r="M3882" s="45">
        <v>27031.491</v>
      </c>
      <c r="N3882" s="27">
        <v>86180172</v>
      </c>
      <c r="O3882" s="27">
        <v>5512056</v>
      </c>
      <c r="P3882" s="37">
        <f>IF(I3882=0,0,H3882/I3882)</f>
        <v>0.6711281070745698</v>
      </c>
    </row>
    <row r="3883">
      <c r="A3883" s="24" t="str">
        <v>2026-03</v>
      </c>
      <c r="B3883" s="24" t="str">
        <v>비교 반영</v>
      </c>
      <c r="C3883" s="24" t="str">
        <v>남양주시</v>
      </c>
      <c r="D3883" s="24" t="str">
        <v>다세대 매매</v>
      </c>
      <c r="E3883" s="26">
        <v>138</v>
      </c>
      <c r="F3883" s="26">
        <v>138</v>
      </c>
      <c r="G3883" s="26">
        <v>0</v>
      </c>
      <c r="H3883" s="26">
        <v>0</v>
      </c>
      <c r="I3883" s="26">
        <f>G3883+H3883</f>
        <v>0</v>
      </c>
      <c r="J3883" s="26">
        <f>SUM(F3883:H3883)</f>
        <v>138</v>
      </c>
      <c r="K3883" s="26">
        <f>E3883-J3883</f>
        <v>0</v>
      </c>
      <c r="L3883" s="27">
        <v>21548450000</v>
      </c>
      <c r="M3883" s="45">
        <v>7880.863</v>
      </c>
      <c r="N3883" s="27">
        <v>156148188</v>
      </c>
      <c r="O3883" s="27">
        <v>9038927</v>
      </c>
      <c r="P3883" s="37">
        <f>IF(I3883=0,0,H3883/I3883)</f>
        <v>0</v>
      </c>
    </row>
    <row r="3884">
      <c r="A3884" s="24" t="str">
        <v>2026-03</v>
      </c>
      <c r="B3884" s="24" t="str">
        <v>비교 반영</v>
      </c>
      <c r="C3884" s="24" t="str">
        <v>남양주시</v>
      </c>
      <c r="D3884" s="24" t="str">
        <v>다세대 전월세</v>
      </c>
      <c r="E3884" s="26">
        <v>284</v>
      </c>
      <c r="F3884" s="26">
        <v>0</v>
      </c>
      <c r="G3884" s="26">
        <v>100</v>
      </c>
      <c r="H3884" s="26">
        <v>184</v>
      </c>
      <c r="I3884" s="26">
        <f>G3884+H3884</f>
        <v>284</v>
      </c>
      <c r="J3884" s="26">
        <f>SUM(F3884:H3884)</f>
        <v>284</v>
      </c>
      <c r="K3884" s="26">
        <f>E3884-J3884</f>
        <v>0</v>
      </c>
      <c r="L3884" s="27">
        <v>16166120000</v>
      </c>
      <c r="M3884" s="45">
        <v>14536.674</v>
      </c>
      <c r="N3884" s="27">
        <v>56922958</v>
      </c>
      <c r="O3884" s="27">
        <v>3676337</v>
      </c>
      <c r="P3884" s="37">
        <f>IF(I3884=0,0,H3884/I3884)</f>
        <v>0.647887323943662</v>
      </c>
    </row>
    <row r="3885">
      <c r="A3885" s="24" t="str">
        <v>2026-03</v>
      </c>
      <c r="B3885" s="24" t="str">
        <v>비교 반영</v>
      </c>
      <c r="C3885" s="24" t="str">
        <v>남양주시</v>
      </c>
      <c r="D3885" s="24" t="str">
        <v>분양권</v>
      </c>
      <c r="E3885" s="26">
        <v>3</v>
      </c>
      <c r="F3885" s="26">
        <v>3</v>
      </c>
      <c r="G3885" s="26">
        <v>0</v>
      </c>
      <c r="H3885" s="26">
        <v>0</v>
      </c>
      <c r="I3885" s="26">
        <f>G3885+H3885</f>
        <v>0</v>
      </c>
      <c r="J3885" s="26">
        <f>SUM(F3885:H3885)</f>
        <v>3</v>
      </c>
      <c r="K3885" s="26">
        <f>E3885-J3885</f>
        <v>0</v>
      </c>
      <c r="L3885" s="27">
        <v>1796050000</v>
      </c>
      <c r="M3885" s="45">
        <v>204.687</v>
      </c>
      <c r="N3885" s="27">
        <v>598683333</v>
      </c>
      <c r="O3885" s="27">
        <v>29006997</v>
      </c>
      <c r="P3885" s="37">
        <f>IF(I3885=0,0,H3885/I3885)</f>
        <v>0</v>
      </c>
    </row>
    <row r="3886">
      <c r="A3886" s="24" t="str">
        <v>2026-03</v>
      </c>
      <c r="B3886" s="24" t="str">
        <v>비교 반영</v>
      </c>
      <c r="C3886" s="24" t="str">
        <v>남양주시</v>
      </c>
      <c r="D3886" s="24" t="str">
        <v>상가</v>
      </c>
      <c r="E3886" s="26">
        <v>72</v>
      </c>
      <c r="F3886" s="26">
        <v>72</v>
      </c>
      <c r="G3886" s="26">
        <v>0</v>
      </c>
      <c r="H3886" s="26">
        <v>0</v>
      </c>
      <c r="I3886" s="26">
        <f>G3886+H3886</f>
        <v>0</v>
      </c>
      <c r="J3886" s="26">
        <f>SUM(F3886:H3886)</f>
        <v>72</v>
      </c>
      <c r="K3886" s="26">
        <f>E3886-J3886</f>
        <v>0</v>
      </c>
      <c r="L3886" s="27">
        <v>47526520000</v>
      </c>
      <c r="M3886" s="45">
        <v>13027.56</v>
      </c>
      <c r="N3886" s="27">
        <v>660090556</v>
      </c>
      <c r="O3886" s="27">
        <v>12060006</v>
      </c>
      <c r="P3886" s="37">
        <f>IF(I3886=0,0,H3886/I3886)</f>
        <v>0</v>
      </c>
    </row>
    <row r="3887">
      <c r="A3887" s="24" t="str">
        <v>2026-03</v>
      </c>
      <c r="B3887" s="24" t="str">
        <v>비교 반영</v>
      </c>
      <c r="C3887" s="24" t="str">
        <v>남양주시</v>
      </c>
      <c r="D3887" s="24" t="str">
        <v>아파트 매매</v>
      </c>
      <c r="E3887" s="26">
        <v>843</v>
      </c>
      <c r="F3887" s="26">
        <v>843</v>
      </c>
      <c r="G3887" s="26">
        <v>0</v>
      </c>
      <c r="H3887" s="26">
        <v>0</v>
      </c>
      <c r="I3887" s="26">
        <f>G3887+H3887</f>
        <v>0</v>
      </c>
      <c r="J3887" s="26">
        <f>SUM(F3887:H3887)</f>
        <v>843</v>
      </c>
      <c r="K3887" s="26">
        <f>E3887-J3887</f>
        <v>0</v>
      </c>
      <c r="L3887" s="27">
        <v>425143900000</v>
      </c>
      <c r="M3887" s="45">
        <v>67249.579</v>
      </c>
      <c r="N3887" s="27">
        <v>504322539</v>
      </c>
      <c r="O3887" s="27">
        <v>20898783</v>
      </c>
      <c r="P3887" s="37">
        <f>IF(I3887=0,0,H3887/I3887)</f>
        <v>0</v>
      </c>
    </row>
    <row r="3888">
      <c r="A3888" s="24" t="str">
        <v>2026-03</v>
      </c>
      <c r="B3888" s="24" t="str">
        <v>비교 반영</v>
      </c>
      <c r="C3888" s="24" t="str">
        <v>남양주시</v>
      </c>
      <c r="D3888" s="24" t="str">
        <v>아파트 전월세</v>
      </c>
      <c r="E3888" s="26">
        <v>1605</v>
      </c>
      <c r="F3888" s="26">
        <v>0</v>
      </c>
      <c r="G3888" s="26">
        <v>940</v>
      </c>
      <c r="H3888" s="26">
        <v>665</v>
      </c>
      <c r="I3888" s="26">
        <f>G3888+H3888</f>
        <v>1605</v>
      </c>
      <c r="J3888" s="26">
        <f>SUM(F3888:H3888)</f>
        <v>1605</v>
      </c>
      <c r="K3888" s="26">
        <f>E3888-J3888</f>
        <v>0</v>
      </c>
      <c r="L3888" s="27">
        <v>389045860000</v>
      </c>
      <c r="M3888" s="45">
        <v>118170.113</v>
      </c>
      <c r="N3888" s="27">
        <v>242396174</v>
      </c>
      <c r="O3888" s="27">
        <v>10883479</v>
      </c>
      <c r="P3888" s="37">
        <f>IF(I3888=0,0,H3888/I3888)</f>
        <v>0.4143302180685358</v>
      </c>
    </row>
    <row r="3889">
      <c r="A3889" s="24" t="str">
        <v>2026-03</v>
      </c>
      <c r="B3889" s="24" t="str">
        <v>비교 반영</v>
      </c>
      <c r="C3889" s="24" t="str">
        <v>남양주시</v>
      </c>
      <c r="D3889" s="24" t="str">
        <v>오피스텔 매매</v>
      </c>
      <c r="E3889" s="26">
        <v>28</v>
      </c>
      <c r="F3889" s="26">
        <v>28</v>
      </c>
      <c r="G3889" s="26">
        <v>0</v>
      </c>
      <c r="H3889" s="26">
        <v>0</v>
      </c>
      <c r="I3889" s="26">
        <f>G3889+H3889</f>
        <v>0</v>
      </c>
      <c r="J3889" s="26">
        <f>SUM(F3889:H3889)</f>
        <v>28</v>
      </c>
      <c r="K3889" s="26">
        <f>E3889-J3889</f>
        <v>0</v>
      </c>
      <c r="L3889" s="27">
        <v>4761200000</v>
      </c>
      <c r="M3889" s="45">
        <v>901.441</v>
      </c>
      <c r="N3889" s="27">
        <v>170042857</v>
      </c>
      <c r="O3889" s="27">
        <v>17460381</v>
      </c>
      <c r="P3889" s="37">
        <f>IF(I3889=0,0,H3889/I3889)</f>
        <v>0</v>
      </c>
    </row>
    <row r="3890">
      <c r="A3890" s="24" t="str">
        <v>2026-03</v>
      </c>
      <c r="B3890" s="24" t="str">
        <v>비교 반영</v>
      </c>
      <c r="C3890" s="24" t="str">
        <v>남양주시</v>
      </c>
      <c r="D3890" s="24" t="str">
        <v>오피스텔 전월세</v>
      </c>
      <c r="E3890" s="26">
        <v>271</v>
      </c>
      <c r="F3890" s="26">
        <v>0</v>
      </c>
      <c r="G3890" s="26">
        <v>103</v>
      </c>
      <c r="H3890" s="26">
        <v>168</v>
      </c>
      <c r="I3890" s="26">
        <f>G3890+H3890</f>
        <v>271</v>
      </c>
      <c r="J3890" s="26">
        <f>SUM(F3890:H3890)</f>
        <v>271</v>
      </c>
      <c r="K3890" s="26">
        <f>E3890-J3890</f>
        <v>0</v>
      </c>
      <c r="L3890" s="27">
        <v>29919100000</v>
      </c>
      <c r="M3890" s="45">
        <v>9687.9</v>
      </c>
      <c r="N3890" s="27">
        <v>110402583</v>
      </c>
      <c r="O3890" s="27">
        <v>10209242</v>
      </c>
      <c r="P3890" s="37">
        <f>IF(I3890=0,0,H3890/I3890)</f>
        <v>0.6199261992619927</v>
      </c>
    </row>
    <row r="3891">
      <c r="A3891" s="24" t="str">
        <v>2026-03</v>
      </c>
      <c r="B3891" s="24" t="str">
        <v>비교 반영</v>
      </c>
      <c r="C3891" s="24" t="str">
        <v>남양주시</v>
      </c>
      <c r="D3891" s="24" t="str">
        <v>토지</v>
      </c>
      <c r="E3891" s="26">
        <v>212</v>
      </c>
      <c r="F3891" s="26">
        <v>212</v>
      </c>
      <c r="G3891" s="26">
        <v>0</v>
      </c>
      <c r="H3891" s="26">
        <v>0</v>
      </c>
      <c r="I3891" s="26">
        <f>G3891+H3891</f>
        <v>0</v>
      </c>
      <c r="J3891" s="26">
        <f>SUM(F3891:H3891)</f>
        <v>212</v>
      </c>
      <c r="K3891" s="26">
        <f>E3891-J3891</f>
        <v>0</v>
      </c>
      <c r="L3891" s="27">
        <v>52389240000</v>
      </c>
      <c r="M3891" s="45">
        <v>151994.84</v>
      </c>
      <c r="N3891" s="27">
        <v>247119057</v>
      </c>
      <c r="O3891" s="27">
        <v>1139431</v>
      </c>
      <c r="P3891" s="37">
        <f>IF(I3891=0,0,H3891/I3891)</f>
        <v>0</v>
      </c>
    </row>
    <row r="3892">
      <c r="A3892" s="24" t="str">
        <v>2026-03</v>
      </c>
      <c r="B3892" s="24" t="str">
        <v>비교 반영</v>
      </c>
      <c r="C3892" s="24" t="str">
        <v>동두천시</v>
      </c>
      <c r="D3892" s="24" t="str">
        <v>공장창고</v>
      </c>
      <c r="E3892" s="26">
        <v>1</v>
      </c>
      <c r="F3892" s="26">
        <v>1</v>
      </c>
      <c r="G3892" s="26">
        <v>0</v>
      </c>
      <c r="H3892" s="26">
        <v>0</v>
      </c>
      <c r="I3892" s="26">
        <f>G3892+H3892</f>
        <v>0</v>
      </c>
      <c r="J3892" s="26">
        <f>SUM(F3892:H3892)</f>
        <v>1</v>
      </c>
      <c r="K3892" s="26">
        <f>E3892-J3892</f>
        <v>0</v>
      </c>
      <c r="L3892" s="27">
        <v>7868780000</v>
      </c>
      <c r="M3892" s="45">
        <v>10398.62</v>
      </c>
      <c r="N3892" s="27">
        <v>7868780000</v>
      </c>
      <c r="O3892" s="27">
        <v>2501533</v>
      </c>
      <c r="P3892" s="37">
        <f>IF(I3892=0,0,H3892/I3892)</f>
        <v>0</v>
      </c>
    </row>
    <row r="3893">
      <c r="A3893" s="24" t="str">
        <v>2026-03</v>
      </c>
      <c r="B3893" s="24" t="str">
        <v>비교 반영</v>
      </c>
      <c r="C3893" s="24" t="str">
        <v>동두천시</v>
      </c>
      <c r="D3893" s="24" t="str">
        <v>다가구 매매</v>
      </c>
      <c r="E3893" s="26">
        <v>6</v>
      </c>
      <c r="F3893" s="26">
        <v>6</v>
      </c>
      <c r="G3893" s="26">
        <v>0</v>
      </c>
      <c r="H3893" s="26">
        <v>0</v>
      </c>
      <c r="I3893" s="26">
        <f>G3893+H3893</f>
        <v>0</v>
      </c>
      <c r="J3893" s="26">
        <f>SUM(F3893:H3893)</f>
        <v>6</v>
      </c>
      <c r="K3893" s="26">
        <f>E3893-J3893</f>
        <v>0</v>
      </c>
      <c r="L3893" s="27">
        <v>836000000</v>
      </c>
      <c r="M3893" s="45">
        <v>432.18</v>
      </c>
      <c r="N3893" s="27">
        <v>139333333</v>
      </c>
      <c r="O3893" s="27">
        <v>6394642</v>
      </c>
      <c r="P3893" s="37">
        <f>IF(I3893=0,0,H3893/I3893)</f>
        <v>0</v>
      </c>
    </row>
    <row r="3894">
      <c r="A3894" s="24" t="str">
        <v>2026-03</v>
      </c>
      <c r="B3894" s="24" t="str">
        <v>비교 반영</v>
      </c>
      <c r="C3894" s="24" t="str">
        <v>동두천시</v>
      </c>
      <c r="D3894" s="24" t="str">
        <v>다가구 전월세</v>
      </c>
      <c r="E3894" s="26">
        <v>40</v>
      </c>
      <c r="F3894" s="26">
        <v>0</v>
      </c>
      <c r="G3894" s="26">
        <v>9</v>
      </c>
      <c r="H3894" s="26">
        <v>31</v>
      </c>
      <c r="I3894" s="26">
        <f>G3894+H3894</f>
        <v>40</v>
      </c>
      <c r="J3894" s="26">
        <f>SUM(F3894:H3894)</f>
        <v>40</v>
      </c>
      <c r="K3894" s="26">
        <f>E3894-J3894</f>
        <v>0</v>
      </c>
      <c r="L3894" s="27">
        <v>1012000000</v>
      </c>
      <c r="M3894" s="45">
        <v>2896.989</v>
      </c>
      <c r="N3894" s="27">
        <v>25300000</v>
      </c>
      <c r="O3894" s="27">
        <v>1154804</v>
      </c>
      <c r="P3894" s="37">
        <f>IF(I3894=0,0,H3894/I3894)</f>
        <v>0.775</v>
      </c>
    </row>
    <row r="3895">
      <c r="A3895" s="24" t="str">
        <v>2026-03</v>
      </c>
      <c r="B3895" s="24" t="str">
        <v>비교 반영</v>
      </c>
      <c r="C3895" s="24" t="str">
        <v>동두천시</v>
      </c>
      <c r="D3895" s="24" t="str">
        <v>다세대 매매</v>
      </c>
      <c r="E3895" s="26">
        <v>35</v>
      </c>
      <c r="F3895" s="26">
        <v>35</v>
      </c>
      <c r="G3895" s="26">
        <v>0</v>
      </c>
      <c r="H3895" s="26">
        <v>0</v>
      </c>
      <c r="I3895" s="26">
        <f>G3895+H3895</f>
        <v>0</v>
      </c>
      <c r="J3895" s="26">
        <f>SUM(F3895:H3895)</f>
        <v>35</v>
      </c>
      <c r="K3895" s="26">
        <f>E3895-J3895</f>
        <v>0</v>
      </c>
      <c r="L3895" s="27">
        <v>3032800000</v>
      </c>
      <c r="M3895" s="45">
        <v>1982.635</v>
      </c>
      <c r="N3895" s="27">
        <v>86651429</v>
      </c>
      <c r="O3895" s="27">
        <v>5056798</v>
      </c>
      <c r="P3895" s="37">
        <f>IF(I3895=0,0,H3895/I3895)</f>
        <v>0</v>
      </c>
    </row>
    <row r="3896">
      <c r="A3896" s="24" t="str">
        <v>2026-03</v>
      </c>
      <c r="B3896" s="24" t="str">
        <v>비교 반영</v>
      </c>
      <c r="C3896" s="24" t="str">
        <v>동두천시</v>
      </c>
      <c r="D3896" s="24" t="str">
        <v>다세대 전월세</v>
      </c>
      <c r="E3896" s="26">
        <v>52</v>
      </c>
      <c r="F3896" s="26">
        <v>0</v>
      </c>
      <c r="G3896" s="26">
        <v>11</v>
      </c>
      <c r="H3896" s="26">
        <v>41</v>
      </c>
      <c r="I3896" s="26">
        <f>G3896+H3896</f>
        <v>52</v>
      </c>
      <c r="J3896" s="26">
        <f>SUM(F3896:H3896)</f>
        <v>52</v>
      </c>
      <c r="K3896" s="26">
        <f>E3896-J3896</f>
        <v>0</v>
      </c>
      <c r="L3896" s="27">
        <v>1037870000</v>
      </c>
      <c r="M3896" s="45">
        <v>2614.165</v>
      </c>
      <c r="N3896" s="27">
        <v>19959038</v>
      </c>
      <c r="O3896" s="27">
        <v>1312455</v>
      </c>
      <c r="P3896" s="37">
        <f>IF(I3896=0,0,H3896/I3896)</f>
        <v>0.7884615384615384</v>
      </c>
    </row>
    <row r="3897">
      <c r="A3897" s="24" t="str">
        <v>2026-03</v>
      </c>
      <c r="B3897" s="24" t="str">
        <v>비교 반영</v>
      </c>
      <c r="C3897" s="24" t="str">
        <v>동두천시</v>
      </c>
      <c r="D3897" s="24" t="str">
        <v>상가</v>
      </c>
      <c r="E3897" s="26">
        <v>8</v>
      </c>
      <c r="F3897" s="26">
        <v>8</v>
      </c>
      <c r="G3897" s="26">
        <v>0</v>
      </c>
      <c r="H3897" s="26">
        <v>0</v>
      </c>
      <c r="I3897" s="26">
        <f>G3897+H3897</f>
        <v>0</v>
      </c>
      <c r="J3897" s="26">
        <f>SUM(F3897:H3897)</f>
        <v>8</v>
      </c>
      <c r="K3897" s="26">
        <f>E3897-J3897</f>
        <v>0</v>
      </c>
      <c r="L3897" s="27">
        <v>1460000000</v>
      </c>
      <c r="M3897" s="45">
        <v>910.61</v>
      </c>
      <c r="N3897" s="27">
        <v>182500000</v>
      </c>
      <c r="O3897" s="27">
        <v>5300234</v>
      </c>
      <c r="P3897" s="37">
        <f>IF(I3897=0,0,H3897/I3897)</f>
        <v>0</v>
      </c>
    </row>
    <row r="3898">
      <c r="A3898" s="24" t="str">
        <v>2026-03</v>
      </c>
      <c r="B3898" s="24" t="str">
        <v>비교 반영</v>
      </c>
      <c r="C3898" s="24" t="str">
        <v>동두천시</v>
      </c>
      <c r="D3898" s="24" t="str">
        <v>아파트 매매</v>
      </c>
      <c r="E3898" s="26">
        <v>87</v>
      </c>
      <c r="F3898" s="26">
        <v>87</v>
      </c>
      <c r="G3898" s="26">
        <v>0</v>
      </c>
      <c r="H3898" s="26">
        <v>0</v>
      </c>
      <c r="I3898" s="26">
        <f>G3898+H3898</f>
        <v>0</v>
      </c>
      <c r="J3898" s="26">
        <f>SUM(F3898:H3898)</f>
        <v>87</v>
      </c>
      <c r="K3898" s="26">
        <f>E3898-J3898</f>
        <v>0</v>
      </c>
      <c r="L3898" s="27">
        <v>13598650000</v>
      </c>
      <c r="M3898" s="45">
        <v>5619.706</v>
      </c>
      <c r="N3898" s="27">
        <v>156306322</v>
      </c>
      <c r="O3898" s="27">
        <v>7999389</v>
      </c>
      <c r="P3898" s="37">
        <f>IF(I3898=0,0,H3898/I3898)</f>
        <v>0</v>
      </c>
    </row>
    <row r="3899">
      <c r="A3899" s="24" t="str">
        <v>2026-03</v>
      </c>
      <c r="B3899" s="24" t="str">
        <v>비교 반영</v>
      </c>
      <c r="C3899" s="24" t="str">
        <v>동두천시</v>
      </c>
      <c r="D3899" s="24" t="str">
        <v>아파트 전월세</v>
      </c>
      <c r="E3899" s="26">
        <v>143</v>
      </c>
      <c r="F3899" s="26">
        <v>0</v>
      </c>
      <c r="G3899" s="26">
        <v>76</v>
      </c>
      <c r="H3899" s="26">
        <v>67</v>
      </c>
      <c r="I3899" s="26">
        <f>G3899+H3899</f>
        <v>143</v>
      </c>
      <c r="J3899" s="26">
        <f>SUM(F3899:H3899)</f>
        <v>143</v>
      </c>
      <c r="K3899" s="26">
        <f>E3899-J3899</f>
        <v>0</v>
      </c>
      <c r="L3899" s="27">
        <v>11869100000</v>
      </c>
      <c r="M3899" s="45">
        <v>9346.692</v>
      </c>
      <c r="N3899" s="27">
        <v>83000699</v>
      </c>
      <c r="O3899" s="27">
        <v>4197923</v>
      </c>
      <c r="P3899" s="37">
        <f>IF(I3899=0,0,H3899/I3899)</f>
        <v>0.46853146853146854</v>
      </c>
    </row>
    <row r="3900">
      <c r="A3900" s="24" t="str">
        <v>2026-03</v>
      </c>
      <c r="B3900" s="24" t="str">
        <v>비교 반영</v>
      </c>
      <c r="C3900" s="24" t="str">
        <v>동두천시</v>
      </c>
      <c r="D3900" s="24" t="str">
        <v>오피스텔 매매</v>
      </c>
      <c r="E3900" s="26">
        <v>1</v>
      </c>
      <c r="F3900" s="26">
        <v>1</v>
      </c>
      <c r="G3900" s="26">
        <v>0</v>
      </c>
      <c r="H3900" s="26">
        <v>0</v>
      </c>
      <c r="I3900" s="26">
        <f>G3900+H3900</f>
        <v>0</v>
      </c>
      <c r="J3900" s="26">
        <f>SUM(F3900:H3900)</f>
        <v>1</v>
      </c>
      <c r="K3900" s="26">
        <f>E3900-J3900</f>
        <v>0</v>
      </c>
      <c r="L3900" s="27">
        <v>75000000</v>
      </c>
      <c r="M3900" s="45">
        <v>51.72</v>
      </c>
      <c r="N3900" s="27">
        <v>75000000</v>
      </c>
      <c r="O3900" s="27">
        <v>4793772</v>
      </c>
      <c r="P3900" s="37">
        <f>IF(I3900=0,0,H3900/I3900)</f>
        <v>0</v>
      </c>
    </row>
    <row r="3901">
      <c r="A3901" s="24" t="str">
        <v>2026-03</v>
      </c>
      <c r="B3901" s="24" t="str">
        <v>비교 반영</v>
      </c>
      <c r="C3901" s="24" t="str">
        <v>동두천시</v>
      </c>
      <c r="D3901" s="24" t="str">
        <v>오피스텔 전월세</v>
      </c>
      <c r="E3901" s="26">
        <v>17</v>
      </c>
      <c r="F3901" s="26">
        <v>0</v>
      </c>
      <c r="G3901" s="26">
        <v>10</v>
      </c>
      <c r="H3901" s="26">
        <v>7</v>
      </c>
      <c r="I3901" s="26">
        <f>G3901+H3901</f>
        <v>17</v>
      </c>
      <c r="J3901" s="26">
        <f>SUM(F3901:H3901)</f>
        <v>17</v>
      </c>
      <c r="K3901" s="26">
        <f>E3901-J3901</f>
        <v>0</v>
      </c>
      <c r="L3901" s="27">
        <v>2122500000</v>
      </c>
      <c r="M3901" s="45">
        <v>1176.23</v>
      </c>
      <c r="N3901" s="27">
        <v>124852941</v>
      </c>
      <c r="O3901" s="27">
        <v>5965269</v>
      </c>
      <c r="P3901" s="37">
        <f>IF(I3901=0,0,H3901/I3901)</f>
        <v>0.4117647058823529</v>
      </c>
    </row>
    <row r="3902">
      <c r="A3902" s="24" t="str">
        <v>2026-03</v>
      </c>
      <c r="B3902" s="24" t="str">
        <v>비교 반영</v>
      </c>
      <c r="C3902" s="24" t="str">
        <v>동두천시</v>
      </c>
      <c r="D3902" s="24" t="str">
        <v>토지</v>
      </c>
      <c r="E3902" s="26">
        <v>18</v>
      </c>
      <c r="F3902" s="26">
        <v>18</v>
      </c>
      <c r="G3902" s="26">
        <v>0</v>
      </c>
      <c r="H3902" s="26">
        <v>0</v>
      </c>
      <c r="I3902" s="26">
        <f>G3902+H3902</f>
        <v>0</v>
      </c>
      <c r="J3902" s="26">
        <f>SUM(F3902:H3902)</f>
        <v>18</v>
      </c>
      <c r="K3902" s="26">
        <f>E3902-J3902</f>
        <v>0</v>
      </c>
      <c r="L3902" s="27">
        <v>759440000</v>
      </c>
      <c r="M3902" s="45">
        <v>3679.67</v>
      </c>
      <c r="N3902" s="27">
        <v>42191111</v>
      </c>
      <c r="O3902" s="27">
        <v>682275</v>
      </c>
      <c r="P3902" s="37">
        <f>IF(I3902=0,0,H3902/I3902)</f>
        <v>0</v>
      </c>
    </row>
    <row r="3903">
      <c r="A3903" s="24" t="str">
        <v>2026-03</v>
      </c>
      <c r="B3903" s="24" t="str">
        <v>비교 반영</v>
      </c>
      <c r="C3903" s="24" t="str">
        <v>부천시 소사구</v>
      </c>
      <c r="D3903" s="24" t="str">
        <v>공장창고</v>
      </c>
      <c r="E3903" s="26">
        <v>5</v>
      </c>
      <c r="F3903" s="26">
        <v>5</v>
      </c>
      <c r="G3903" s="26">
        <v>0</v>
      </c>
      <c r="H3903" s="26">
        <v>0</v>
      </c>
      <c r="I3903" s="26">
        <f>G3903+H3903</f>
        <v>0</v>
      </c>
      <c r="J3903" s="26">
        <f>SUM(F3903:H3903)</f>
        <v>5</v>
      </c>
      <c r="K3903" s="26">
        <f>E3903-J3903</f>
        <v>0</v>
      </c>
      <c r="L3903" s="27">
        <v>805000000</v>
      </c>
      <c r="M3903" s="45">
        <v>208.25</v>
      </c>
      <c r="N3903" s="27">
        <v>161000000</v>
      </c>
      <c r="O3903" s="27">
        <v>12778665</v>
      </c>
      <c r="P3903" s="37">
        <f>IF(I3903=0,0,H3903/I3903)</f>
        <v>0</v>
      </c>
    </row>
    <row r="3904">
      <c r="A3904" s="24" t="str">
        <v>2026-03</v>
      </c>
      <c r="B3904" s="24" t="str">
        <v>비교 반영</v>
      </c>
      <c r="C3904" s="24" t="str">
        <v>부천시 소사구</v>
      </c>
      <c r="D3904" s="24" t="str">
        <v>다가구 매매</v>
      </c>
      <c r="E3904" s="26">
        <v>4</v>
      </c>
      <c r="F3904" s="26">
        <v>4</v>
      </c>
      <c r="G3904" s="26">
        <v>0</v>
      </c>
      <c r="H3904" s="26">
        <v>0</v>
      </c>
      <c r="I3904" s="26">
        <f>G3904+H3904</f>
        <v>0</v>
      </c>
      <c r="J3904" s="26">
        <f>SUM(F3904:H3904)</f>
        <v>4</v>
      </c>
      <c r="K3904" s="26">
        <f>E3904-J3904</f>
        <v>0</v>
      </c>
      <c r="L3904" s="27">
        <v>1465000000</v>
      </c>
      <c r="M3904" s="45">
        <v>714.93</v>
      </c>
      <c r="N3904" s="27">
        <v>366250000</v>
      </c>
      <c r="O3904" s="27">
        <v>6774055</v>
      </c>
      <c r="P3904" s="37">
        <f>IF(I3904=0,0,H3904/I3904)</f>
        <v>0</v>
      </c>
    </row>
    <row r="3905">
      <c r="A3905" s="24" t="str">
        <v>2026-03</v>
      </c>
      <c r="B3905" s="24" t="str">
        <v>비교 반영</v>
      </c>
      <c r="C3905" s="24" t="str">
        <v>부천시 소사구</v>
      </c>
      <c r="D3905" s="24" t="str">
        <v>다가구 전월세</v>
      </c>
      <c r="E3905" s="26">
        <v>200</v>
      </c>
      <c r="F3905" s="26">
        <v>0</v>
      </c>
      <c r="G3905" s="26">
        <v>56</v>
      </c>
      <c r="H3905" s="26">
        <v>144</v>
      </c>
      <c r="I3905" s="26">
        <f>G3905+H3905</f>
        <v>200</v>
      </c>
      <c r="J3905" s="26">
        <f>SUM(F3905:H3905)</f>
        <v>200</v>
      </c>
      <c r="K3905" s="26">
        <f>E3905-J3905</f>
        <v>0</v>
      </c>
      <c r="L3905" s="27">
        <v>9027700000</v>
      </c>
      <c r="M3905" s="45">
        <v>11241.735</v>
      </c>
      <c r="N3905" s="27">
        <v>45138500</v>
      </c>
      <c r="O3905" s="27">
        <v>2654718</v>
      </c>
      <c r="P3905" s="37">
        <f>IF(I3905=0,0,H3905/I3905)</f>
        <v>0.72</v>
      </c>
    </row>
    <row r="3906">
      <c r="A3906" s="24" t="str">
        <v>2026-03</v>
      </c>
      <c r="B3906" s="24" t="str">
        <v>비교 반영</v>
      </c>
      <c r="C3906" s="24" t="str">
        <v>부천시 소사구</v>
      </c>
      <c r="D3906" s="24" t="str">
        <v>다세대 매매</v>
      </c>
      <c r="E3906" s="26">
        <v>82</v>
      </c>
      <c r="F3906" s="26">
        <v>82</v>
      </c>
      <c r="G3906" s="26">
        <v>0</v>
      </c>
      <c r="H3906" s="26">
        <v>0</v>
      </c>
      <c r="I3906" s="26">
        <f>G3906+H3906</f>
        <v>0</v>
      </c>
      <c r="J3906" s="26">
        <f>SUM(F3906:H3906)</f>
        <v>82</v>
      </c>
      <c r="K3906" s="26">
        <f>E3906-J3906</f>
        <v>0</v>
      </c>
      <c r="L3906" s="27">
        <v>15230500000</v>
      </c>
      <c r="M3906" s="45">
        <v>3990.849</v>
      </c>
      <c r="N3906" s="27">
        <v>185737805</v>
      </c>
      <c r="O3906" s="27">
        <v>12616052</v>
      </c>
      <c r="P3906" s="37">
        <f>IF(I3906=0,0,H3906/I3906)</f>
        <v>0</v>
      </c>
    </row>
    <row r="3907">
      <c r="A3907" s="24" t="str">
        <v>2026-03</v>
      </c>
      <c r="B3907" s="24" t="str">
        <v>비교 반영</v>
      </c>
      <c r="C3907" s="24" t="str">
        <v>부천시 소사구</v>
      </c>
      <c r="D3907" s="24" t="str">
        <v>다세대 전월세</v>
      </c>
      <c r="E3907" s="26">
        <v>120</v>
      </c>
      <c r="F3907" s="26">
        <v>0</v>
      </c>
      <c r="G3907" s="26">
        <v>41</v>
      </c>
      <c r="H3907" s="26">
        <v>79</v>
      </c>
      <c r="I3907" s="26">
        <f>G3907+H3907</f>
        <v>120</v>
      </c>
      <c r="J3907" s="26">
        <f>SUM(F3907:H3907)</f>
        <v>120</v>
      </c>
      <c r="K3907" s="26">
        <f>E3907-J3907</f>
        <v>0</v>
      </c>
      <c r="L3907" s="27">
        <v>7013360000</v>
      </c>
      <c r="M3907" s="45">
        <v>5606.334</v>
      </c>
      <c r="N3907" s="27">
        <v>58444667</v>
      </c>
      <c r="O3907" s="27">
        <v>4135440</v>
      </c>
      <c r="P3907" s="37">
        <f>IF(I3907=0,0,H3907/I3907)</f>
        <v>0.6583333333333333</v>
      </c>
    </row>
    <row r="3908">
      <c r="A3908" s="24" t="str">
        <v>2026-03</v>
      </c>
      <c r="B3908" s="24" t="str">
        <v>비교 반영</v>
      </c>
      <c r="C3908" s="24" t="str">
        <v>부천시 소사구</v>
      </c>
      <c r="D3908" s="24" t="str">
        <v>분양권</v>
      </c>
      <c r="E3908" s="26">
        <v>18</v>
      </c>
      <c r="F3908" s="26">
        <v>18</v>
      </c>
      <c r="G3908" s="26">
        <v>0</v>
      </c>
      <c r="H3908" s="26">
        <v>0</v>
      </c>
      <c r="I3908" s="26">
        <f>G3908+H3908</f>
        <v>0</v>
      </c>
      <c r="J3908" s="26">
        <f>SUM(F3908:H3908)</f>
        <v>18</v>
      </c>
      <c r="K3908" s="26">
        <f>E3908-J3908</f>
        <v>0</v>
      </c>
      <c r="L3908" s="27">
        <v>14135420000</v>
      </c>
      <c r="M3908" s="45">
        <v>1375.039</v>
      </c>
      <c r="N3908" s="27">
        <v>785301111</v>
      </c>
      <c r="O3908" s="27">
        <v>33983516</v>
      </c>
      <c r="P3908" s="37">
        <f>IF(I3908=0,0,H3908/I3908)</f>
        <v>0</v>
      </c>
    </row>
    <row r="3909">
      <c r="A3909" s="24" t="str">
        <v>2026-03</v>
      </c>
      <c r="B3909" s="24" t="str">
        <v>비교 반영</v>
      </c>
      <c r="C3909" s="24" t="str">
        <v>부천시 소사구</v>
      </c>
      <c r="D3909" s="24" t="str">
        <v>상가</v>
      </c>
      <c r="E3909" s="26">
        <v>3</v>
      </c>
      <c r="F3909" s="26">
        <v>3</v>
      </c>
      <c r="G3909" s="26">
        <v>0</v>
      </c>
      <c r="H3909" s="26">
        <v>0</v>
      </c>
      <c r="I3909" s="26">
        <f>G3909+H3909</f>
        <v>0</v>
      </c>
      <c r="J3909" s="26">
        <f>SUM(F3909:H3909)</f>
        <v>3</v>
      </c>
      <c r="K3909" s="26">
        <f>E3909-J3909</f>
        <v>0</v>
      </c>
      <c r="L3909" s="27">
        <v>1135000000</v>
      </c>
      <c r="M3909" s="45">
        <v>236.81</v>
      </c>
      <c r="N3909" s="27">
        <v>378333333</v>
      </c>
      <c r="O3909" s="27">
        <v>15844204</v>
      </c>
      <c r="P3909" s="37">
        <f>IF(I3909=0,0,H3909/I3909)</f>
        <v>0</v>
      </c>
    </row>
    <row r="3910">
      <c r="A3910" s="24" t="str">
        <v>2026-03</v>
      </c>
      <c r="B3910" s="24" t="str">
        <v>비교 반영</v>
      </c>
      <c r="C3910" s="24" t="str">
        <v>부천시 소사구</v>
      </c>
      <c r="D3910" s="24" t="str">
        <v>아파트 매매</v>
      </c>
      <c r="E3910" s="26">
        <v>226</v>
      </c>
      <c r="F3910" s="26">
        <v>226</v>
      </c>
      <c r="G3910" s="26">
        <v>0</v>
      </c>
      <c r="H3910" s="26">
        <v>0</v>
      </c>
      <c r="I3910" s="26">
        <f>G3910+H3910</f>
        <v>0</v>
      </c>
      <c r="J3910" s="26">
        <f>SUM(F3910:H3910)</f>
        <v>226</v>
      </c>
      <c r="K3910" s="26">
        <f>E3910-J3910</f>
        <v>0</v>
      </c>
      <c r="L3910" s="27">
        <v>112428200000</v>
      </c>
      <c r="M3910" s="45">
        <v>15905.944</v>
      </c>
      <c r="N3910" s="27">
        <v>497469912</v>
      </c>
      <c r="O3910" s="27">
        <v>23366324</v>
      </c>
      <c r="P3910" s="37">
        <f>IF(I3910=0,0,H3910/I3910)</f>
        <v>0</v>
      </c>
    </row>
    <row r="3911">
      <c r="A3911" s="24" t="str">
        <v>2026-03</v>
      </c>
      <c r="B3911" s="24" t="str">
        <v>비교 반영</v>
      </c>
      <c r="C3911" s="24" t="str">
        <v>부천시 소사구</v>
      </c>
      <c r="D3911" s="24" t="str">
        <v>아파트 전월세</v>
      </c>
      <c r="E3911" s="26">
        <v>242</v>
      </c>
      <c r="F3911" s="26">
        <v>0</v>
      </c>
      <c r="G3911" s="26">
        <v>140</v>
      </c>
      <c r="H3911" s="26">
        <v>102</v>
      </c>
      <c r="I3911" s="26">
        <f>G3911+H3911</f>
        <v>242</v>
      </c>
      <c r="J3911" s="26">
        <f>SUM(F3911:H3911)</f>
        <v>242</v>
      </c>
      <c r="K3911" s="26">
        <f>E3911-J3911</f>
        <v>0</v>
      </c>
      <c r="L3911" s="27">
        <v>58305170000</v>
      </c>
      <c r="M3911" s="45">
        <v>17153.925</v>
      </c>
      <c r="N3911" s="27">
        <v>240930455</v>
      </c>
      <c r="O3911" s="27">
        <v>11236167</v>
      </c>
      <c r="P3911" s="37">
        <f>IF(I3911=0,0,H3911/I3911)</f>
        <v>0.4214876033057851</v>
      </c>
    </row>
    <row r="3912">
      <c r="A3912" s="24" t="str">
        <v>2026-03</v>
      </c>
      <c r="B3912" s="24" t="str">
        <v>비교 반영</v>
      </c>
      <c r="C3912" s="24" t="str">
        <v>부천시 소사구</v>
      </c>
      <c r="D3912" s="24" t="str">
        <v>오피스텔 매매</v>
      </c>
      <c r="E3912" s="26">
        <v>17</v>
      </c>
      <c r="F3912" s="26">
        <v>17</v>
      </c>
      <c r="G3912" s="26">
        <v>0</v>
      </c>
      <c r="H3912" s="26">
        <v>0</v>
      </c>
      <c r="I3912" s="26">
        <f>G3912+H3912</f>
        <v>0</v>
      </c>
      <c r="J3912" s="26">
        <f>SUM(F3912:H3912)</f>
        <v>17</v>
      </c>
      <c r="K3912" s="26">
        <f>E3912-J3912</f>
        <v>0</v>
      </c>
      <c r="L3912" s="27">
        <v>3983000000</v>
      </c>
      <c r="M3912" s="45">
        <v>912.778</v>
      </c>
      <c r="N3912" s="27">
        <v>234294118</v>
      </c>
      <c r="O3912" s="27">
        <v>14425130</v>
      </c>
      <c r="P3912" s="37">
        <f>IF(I3912=0,0,H3912/I3912)</f>
        <v>0</v>
      </c>
    </row>
    <row r="3913">
      <c r="A3913" s="24" t="str">
        <v>2026-03</v>
      </c>
      <c r="B3913" s="24" t="str">
        <v>비교 반영</v>
      </c>
      <c r="C3913" s="24" t="str">
        <v>부천시 소사구</v>
      </c>
      <c r="D3913" s="24" t="str">
        <v>오피스텔 전월세</v>
      </c>
      <c r="E3913" s="26">
        <v>67</v>
      </c>
      <c r="F3913" s="26">
        <v>0</v>
      </c>
      <c r="G3913" s="26">
        <v>27</v>
      </c>
      <c r="H3913" s="26">
        <v>40</v>
      </c>
      <c r="I3913" s="26">
        <f>G3913+H3913</f>
        <v>67</v>
      </c>
      <c r="J3913" s="26">
        <f>SUM(F3913:H3913)</f>
        <v>67</v>
      </c>
      <c r="K3913" s="26">
        <f>E3913-J3913</f>
        <v>0</v>
      </c>
      <c r="L3913" s="27">
        <v>7499460000</v>
      </c>
      <c r="M3913" s="45">
        <v>3298.8</v>
      </c>
      <c r="N3913" s="27">
        <v>111932239</v>
      </c>
      <c r="O3913" s="27">
        <v>7515340</v>
      </c>
      <c r="P3913" s="37">
        <f>IF(I3913=0,0,H3913/I3913)</f>
        <v>0.5970149253731343</v>
      </c>
    </row>
    <row r="3914">
      <c r="A3914" s="24" t="str">
        <v>2026-03</v>
      </c>
      <c r="B3914" s="24" t="str">
        <v>비교 반영</v>
      </c>
      <c r="C3914" s="24" t="str">
        <v>부천시 소사구</v>
      </c>
      <c r="D3914" s="24" t="str">
        <v>토지</v>
      </c>
      <c r="E3914" s="26">
        <v>31</v>
      </c>
      <c r="F3914" s="26">
        <v>31</v>
      </c>
      <c r="G3914" s="26">
        <v>0</v>
      </c>
      <c r="H3914" s="26">
        <v>0</v>
      </c>
      <c r="I3914" s="26">
        <f>G3914+H3914</f>
        <v>0</v>
      </c>
      <c r="J3914" s="26">
        <f>SUM(F3914:H3914)</f>
        <v>31</v>
      </c>
      <c r="K3914" s="26">
        <f>E3914-J3914</f>
        <v>0</v>
      </c>
      <c r="L3914" s="27">
        <v>24540770000</v>
      </c>
      <c r="M3914" s="45">
        <v>7931.23</v>
      </c>
      <c r="N3914" s="27">
        <v>791637742</v>
      </c>
      <c r="O3914" s="27">
        <v>10228742</v>
      </c>
      <c r="P3914" s="37">
        <f>IF(I3914=0,0,H3914/I3914)</f>
        <v>0</v>
      </c>
    </row>
    <row r="3915">
      <c r="A3915" s="24" t="str">
        <v>2026-03</v>
      </c>
      <c r="B3915" s="24" t="str">
        <v>비교 반영</v>
      </c>
      <c r="C3915" s="24" t="str">
        <v>부천시 오정구</v>
      </c>
      <c r="D3915" s="24" t="str">
        <v>공장창고</v>
      </c>
      <c r="E3915" s="26">
        <v>15</v>
      </c>
      <c r="F3915" s="26">
        <v>15</v>
      </c>
      <c r="G3915" s="26">
        <v>0</v>
      </c>
      <c r="H3915" s="26">
        <v>0</v>
      </c>
      <c r="I3915" s="26">
        <f>G3915+H3915</f>
        <v>0</v>
      </c>
      <c r="J3915" s="26">
        <f>SUM(F3915:H3915)</f>
        <v>15</v>
      </c>
      <c r="K3915" s="26">
        <f>E3915-J3915</f>
        <v>0</v>
      </c>
      <c r="L3915" s="27">
        <v>30457200000</v>
      </c>
      <c r="M3915" s="45">
        <v>5906.48</v>
      </c>
      <c r="N3915" s="27">
        <v>2030480000</v>
      </c>
      <c r="O3915" s="27">
        <v>17046524</v>
      </c>
      <c r="P3915" s="37">
        <f>IF(I3915=0,0,H3915/I3915)</f>
        <v>0</v>
      </c>
    </row>
    <row r="3916">
      <c r="A3916" s="24" t="str">
        <v>2026-03</v>
      </c>
      <c r="B3916" s="24" t="str">
        <v>비교 반영</v>
      </c>
      <c r="C3916" s="24" t="str">
        <v>부천시 오정구</v>
      </c>
      <c r="D3916" s="24" t="str">
        <v>다가구 매매</v>
      </c>
      <c r="E3916" s="26">
        <v>3</v>
      </c>
      <c r="F3916" s="26">
        <v>3</v>
      </c>
      <c r="G3916" s="26">
        <v>0</v>
      </c>
      <c r="H3916" s="26">
        <v>0</v>
      </c>
      <c r="I3916" s="26">
        <f>G3916+H3916</f>
        <v>0</v>
      </c>
      <c r="J3916" s="26">
        <f>SUM(F3916:H3916)</f>
        <v>3</v>
      </c>
      <c r="K3916" s="26">
        <f>E3916-J3916</f>
        <v>0</v>
      </c>
      <c r="L3916" s="27">
        <v>3870000000</v>
      </c>
      <c r="M3916" s="45">
        <v>699.4</v>
      </c>
      <c r="N3916" s="27">
        <v>1290000000</v>
      </c>
      <c r="O3916" s="27">
        <v>18291947</v>
      </c>
      <c r="P3916" s="37">
        <f>IF(I3916=0,0,H3916/I3916)</f>
        <v>0</v>
      </c>
    </row>
    <row r="3917">
      <c r="A3917" s="24" t="str">
        <v>2026-03</v>
      </c>
      <c r="B3917" s="24" t="str">
        <v>비교 반영</v>
      </c>
      <c r="C3917" s="24" t="str">
        <v>부천시 오정구</v>
      </c>
      <c r="D3917" s="24" t="str">
        <v>다가구 전월세</v>
      </c>
      <c r="E3917" s="26">
        <v>87</v>
      </c>
      <c r="F3917" s="26">
        <v>0</v>
      </c>
      <c r="G3917" s="26">
        <v>9</v>
      </c>
      <c r="H3917" s="26">
        <v>78</v>
      </c>
      <c r="I3917" s="26">
        <f>G3917+H3917</f>
        <v>87</v>
      </c>
      <c r="J3917" s="26">
        <f>SUM(F3917:H3917)</f>
        <v>87</v>
      </c>
      <c r="K3917" s="26">
        <f>E3917-J3917</f>
        <v>0</v>
      </c>
      <c r="L3917" s="27">
        <v>3011390000</v>
      </c>
      <c r="M3917" s="45">
        <v>4016.365</v>
      </c>
      <c r="N3917" s="27">
        <v>34613678</v>
      </c>
      <c r="O3917" s="27">
        <v>2478611</v>
      </c>
      <c r="P3917" s="37">
        <f>IF(I3917=0,0,H3917/I3917)</f>
        <v>0.896551724137931</v>
      </c>
    </row>
    <row r="3918">
      <c r="A3918" s="24" t="str">
        <v>2026-03</v>
      </c>
      <c r="B3918" s="24" t="str">
        <v>비교 반영</v>
      </c>
      <c r="C3918" s="24" t="str">
        <v>부천시 오정구</v>
      </c>
      <c r="D3918" s="24" t="str">
        <v>다세대 매매</v>
      </c>
      <c r="E3918" s="26">
        <v>134</v>
      </c>
      <c r="F3918" s="26">
        <v>134</v>
      </c>
      <c r="G3918" s="26">
        <v>0</v>
      </c>
      <c r="H3918" s="26">
        <v>0</v>
      </c>
      <c r="I3918" s="26">
        <f>G3918+H3918</f>
        <v>0</v>
      </c>
      <c r="J3918" s="26">
        <f>SUM(F3918:H3918)</f>
        <v>134</v>
      </c>
      <c r="K3918" s="26">
        <f>E3918-J3918</f>
        <v>0</v>
      </c>
      <c r="L3918" s="27">
        <v>18159980000</v>
      </c>
      <c r="M3918" s="45">
        <v>5615.495</v>
      </c>
      <c r="N3918" s="27">
        <v>135522239</v>
      </c>
      <c r="O3918" s="27">
        <v>10690596</v>
      </c>
      <c r="P3918" s="37">
        <f>IF(I3918=0,0,H3918/I3918)</f>
        <v>0</v>
      </c>
    </row>
    <row r="3919">
      <c r="A3919" s="24" t="str">
        <v>2026-03</v>
      </c>
      <c r="B3919" s="24" t="str">
        <v>비교 반영</v>
      </c>
      <c r="C3919" s="24" t="str">
        <v>부천시 오정구</v>
      </c>
      <c r="D3919" s="24" t="str">
        <v>다세대 전월세</v>
      </c>
      <c r="E3919" s="26">
        <v>220</v>
      </c>
      <c r="F3919" s="26">
        <v>0</v>
      </c>
      <c r="G3919" s="26">
        <v>89</v>
      </c>
      <c r="H3919" s="26">
        <v>131</v>
      </c>
      <c r="I3919" s="26">
        <f>G3919+H3919</f>
        <v>220</v>
      </c>
      <c r="J3919" s="26">
        <f>SUM(F3919:H3919)</f>
        <v>220</v>
      </c>
      <c r="K3919" s="26">
        <f>E3919-J3919</f>
        <v>0</v>
      </c>
      <c r="L3919" s="27">
        <v>11349580000</v>
      </c>
      <c r="M3919" s="45">
        <v>8907.71</v>
      </c>
      <c r="N3919" s="27">
        <v>51589000</v>
      </c>
      <c r="O3919" s="27">
        <v>4212000</v>
      </c>
      <c r="P3919" s="37">
        <f>IF(I3919=0,0,H3919/I3919)</f>
        <v>0.5954545454545455</v>
      </c>
    </row>
    <row r="3920">
      <c r="A3920" s="24" t="str">
        <v>2026-03</v>
      </c>
      <c r="B3920" s="24" t="str">
        <v>비교 반영</v>
      </c>
      <c r="C3920" s="24" t="str">
        <v>부천시 오정구</v>
      </c>
      <c r="D3920" s="24" t="str">
        <v>상가</v>
      </c>
      <c r="E3920" s="26">
        <v>9</v>
      </c>
      <c r="F3920" s="26">
        <v>9</v>
      </c>
      <c r="G3920" s="26">
        <v>0</v>
      </c>
      <c r="H3920" s="26">
        <v>0</v>
      </c>
      <c r="I3920" s="26">
        <f>G3920+H3920</f>
        <v>0</v>
      </c>
      <c r="J3920" s="26">
        <f>SUM(F3920:H3920)</f>
        <v>9</v>
      </c>
      <c r="K3920" s="26">
        <f>E3920-J3920</f>
        <v>0</v>
      </c>
      <c r="L3920" s="27">
        <v>3626510000</v>
      </c>
      <c r="M3920" s="45">
        <v>829.75</v>
      </c>
      <c r="N3920" s="27">
        <v>402945556</v>
      </c>
      <c r="O3920" s="27">
        <v>14448282</v>
      </c>
      <c r="P3920" s="37">
        <f>IF(I3920=0,0,H3920/I3920)</f>
        <v>0</v>
      </c>
    </row>
    <row r="3921">
      <c r="A3921" s="24" t="str">
        <v>2026-03</v>
      </c>
      <c r="B3921" s="24" t="str">
        <v>비교 반영</v>
      </c>
      <c r="C3921" s="24" t="str">
        <v>부천시 오정구</v>
      </c>
      <c r="D3921" s="24" t="str">
        <v>아파트 매매</v>
      </c>
      <c r="E3921" s="26">
        <v>68</v>
      </c>
      <c r="F3921" s="26">
        <v>68</v>
      </c>
      <c r="G3921" s="26">
        <v>0</v>
      </c>
      <c r="H3921" s="26">
        <v>0</v>
      </c>
      <c r="I3921" s="26">
        <f>G3921+H3921</f>
        <v>0</v>
      </c>
      <c r="J3921" s="26">
        <f>SUM(F3921:H3921)</f>
        <v>68</v>
      </c>
      <c r="K3921" s="26">
        <f>E3921-J3921</f>
        <v>0</v>
      </c>
      <c r="L3921" s="27">
        <v>23417500000</v>
      </c>
      <c r="M3921" s="45">
        <v>4059.93</v>
      </c>
      <c r="N3921" s="27">
        <v>344375000</v>
      </c>
      <c r="O3921" s="27">
        <v>19067624</v>
      </c>
      <c r="P3921" s="37">
        <f>IF(I3921=0,0,H3921/I3921)</f>
        <v>0</v>
      </c>
    </row>
    <row r="3922">
      <c r="A3922" s="24" t="str">
        <v>2026-03</v>
      </c>
      <c r="B3922" s="24" t="str">
        <v>비교 반영</v>
      </c>
      <c r="C3922" s="24" t="str">
        <v>부천시 오정구</v>
      </c>
      <c r="D3922" s="24" t="str">
        <v>아파트 전월세</v>
      </c>
      <c r="E3922" s="26">
        <v>285</v>
      </c>
      <c r="F3922" s="26">
        <v>0</v>
      </c>
      <c r="G3922" s="26">
        <v>62</v>
      </c>
      <c r="H3922" s="26">
        <v>223</v>
      </c>
      <c r="I3922" s="26">
        <f>G3922+H3922</f>
        <v>285</v>
      </c>
      <c r="J3922" s="26">
        <f>SUM(F3922:H3922)</f>
        <v>285</v>
      </c>
      <c r="K3922" s="26">
        <f>E3922-J3922</f>
        <v>0</v>
      </c>
      <c r="L3922" s="27">
        <v>20270510000</v>
      </c>
      <c r="M3922" s="45">
        <v>11648.968</v>
      </c>
      <c r="N3922" s="27">
        <v>71124596</v>
      </c>
      <c r="O3922" s="27">
        <v>5752436</v>
      </c>
      <c r="P3922" s="37">
        <f>IF(I3922=0,0,H3922/I3922)</f>
        <v>0.7824561403508772</v>
      </c>
    </row>
    <row r="3923">
      <c r="A3923" s="24" t="str">
        <v>2026-03</v>
      </c>
      <c r="B3923" s="24" t="str">
        <v>비교 반영</v>
      </c>
      <c r="C3923" s="24" t="str">
        <v>부천시 오정구</v>
      </c>
      <c r="D3923" s="24" t="str">
        <v>오피스텔 매매</v>
      </c>
      <c r="E3923" s="26">
        <v>1</v>
      </c>
      <c r="F3923" s="26">
        <v>1</v>
      </c>
      <c r="G3923" s="26">
        <v>0</v>
      </c>
      <c r="H3923" s="26">
        <v>0</v>
      </c>
      <c r="I3923" s="26">
        <f>G3923+H3923</f>
        <v>0</v>
      </c>
      <c r="J3923" s="26">
        <f>SUM(F3923:H3923)</f>
        <v>1</v>
      </c>
      <c r="K3923" s="26">
        <f>E3923-J3923</f>
        <v>0</v>
      </c>
      <c r="L3923" s="27">
        <v>188000000</v>
      </c>
      <c r="M3923" s="45">
        <v>40.44</v>
      </c>
      <c r="N3923" s="27">
        <v>188000000</v>
      </c>
      <c r="O3923" s="27">
        <v>15368140</v>
      </c>
      <c r="P3923" s="37">
        <f>IF(I3923=0,0,H3923/I3923)</f>
        <v>0</v>
      </c>
    </row>
    <row r="3924">
      <c r="A3924" s="24" t="str">
        <v>2026-03</v>
      </c>
      <c r="B3924" s="24" t="str">
        <v>비교 반영</v>
      </c>
      <c r="C3924" s="24" t="str">
        <v>부천시 오정구</v>
      </c>
      <c r="D3924" s="24" t="str">
        <v>오피스텔 전월세</v>
      </c>
      <c r="E3924" s="26">
        <v>3</v>
      </c>
      <c r="F3924" s="26">
        <v>0</v>
      </c>
      <c r="G3924" s="26">
        <v>1</v>
      </c>
      <c r="H3924" s="26">
        <v>2</v>
      </c>
      <c r="I3924" s="26">
        <f>G3924+H3924</f>
        <v>3</v>
      </c>
      <c r="J3924" s="26">
        <f>SUM(F3924:H3924)</f>
        <v>3</v>
      </c>
      <c r="K3924" s="26">
        <f>E3924-J3924</f>
        <v>0</v>
      </c>
      <c r="L3924" s="27">
        <v>480000000</v>
      </c>
      <c r="M3924" s="45">
        <v>197.6</v>
      </c>
      <c r="N3924" s="27">
        <v>160000000</v>
      </c>
      <c r="O3924" s="27">
        <v>8030247</v>
      </c>
      <c r="P3924" s="37">
        <f>IF(I3924=0,0,H3924/I3924)</f>
        <v>0.6666666666666666</v>
      </c>
    </row>
    <row r="3925">
      <c r="A3925" s="24" t="str">
        <v>2026-03</v>
      </c>
      <c r="B3925" s="24" t="str">
        <v>비교 반영</v>
      </c>
      <c r="C3925" s="24" t="str">
        <v>부천시 오정구</v>
      </c>
      <c r="D3925" s="24" t="str">
        <v>토지</v>
      </c>
      <c r="E3925" s="26">
        <v>15</v>
      </c>
      <c r="F3925" s="26">
        <v>15</v>
      </c>
      <c r="G3925" s="26">
        <v>0</v>
      </c>
      <c r="H3925" s="26">
        <v>0</v>
      </c>
      <c r="I3925" s="26">
        <f>G3925+H3925</f>
        <v>0</v>
      </c>
      <c r="J3925" s="26">
        <f>SUM(F3925:H3925)</f>
        <v>15</v>
      </c>
      <c r="K3925" s="26">
        <f>E3925-J3925</f>
        <v>0</v>
      </c>
      <c r="L3925" s="27">
        <v>40784950000</v>
      </c>
      <c r="M3925" s="45">
        <v>12371.7</v>
      </c>
      <c r="N3925" s="27">
        <v>2718996667</v>
      </c>
      <c r="O3925" s="27">
        <v>10897959</v>
      </c>
      <c r="P3925" s="37">
        <f>IF(I3925=0,0,H3925/I3925)</f>
        <v>0</v>
      </c>
    </row>
    <row r="3926">
      <c r="A3926" s="24" t="str">
        <v>2026-03</v>
      </c>
      <c r="B3926" s="24" t="str">
        <v>비교 반영</v>
      </c>
      <c r="C3926" s="24" t="str">
        <v>부천시 원미구</v>
      </c>
      <c r="D3926" s="24" t="str">
        <v>공장창고</v>
      </c>
      <c r="E3926" s="26">
        <v>13</v>
      </c>
      <c r="F3926" s="26">
        <v>13</v>
      </c>
      <c r="G3926" s="26">
        <v>0</v>
      </c>
      <c r="H3926" s="26">
        <v>0</v>
      </c>
      <c r="I3926" s="26">
        <f>G3926+H3926</f>
        <v>0</v>
      </c>
      <c r="J3926" s="26">
        <f>SUM(F3926:H3926)</f>
        <v>13</v>
      </c>
      <c r="K3926" s="26">
        <f>E3926-J3926</f>
        <v>0</v>
      </c>
      <c r="L3926" s="27">
        <v>12756750000</v>
      </c>
      <c r="M3926" s="45">
        <v>1979.7</v>
      </c>
      <c r="N3926" s="27">
        <v>981288462</v>
      </c>
      <c r="O3926" s="27">
        <v>21301749</v>
      </c>
      <c r="P3926" s="37">
        <f>IF(I3926=0,0,H3926/I3926)</f>
        <v>0</v>
      </c>
    </row>
    <row r="3927">
      <c r="A3927" s="24" t="str">
        <v>2026-03</v>
      </c>
      <c r="B3927" s="24" t="str">
        <v>비교 반영</v>
      </c>
      <c r="C3927" s="24" t="str">
        <v>부천시 원미구</v>
      </c>
      <c r="D3927" s="24" t="str">
        <v>다가구 매매</v>
      </c>
      <c r="E3927" s="26">
        <v>11</v>
      </c>
      <c r="F3927" s="26">
        <v>11</v>
      </c>
      <c r="G3927" s="26">
        <v>0</v>
      </c>
      <c r="H3927" s="26">
        <v>0</v>
      </c>
      <c r="I3927" s="26">
        <f>G3927+H3927</f>
        <v>0</v>
      </c>
      <c r="J3927" s="26">
        <f>SUM(F3927:H3927)</f>
        <v>11</v>
      </c>
      <c r="K3927" s="26">
        <f>E3927-J3927</f>
        <v>0</v>
      </c>
      <c r="L3927" s="27">
        <v>7020000000</v>
      </c>
      <c r="M3927" s="45">
        <v>2496.455</v>
      </c>
      <c r="N3927" s="27">
        <v>638181818</v>
      </c>
      <c r="O3927" s="27">
        <v>9295826</v>
      </c>
      <c r="P3927" s="37">
        <f>IF(I3927=0,0,H3927/I3927)</f>
        <v>0</v>
      </c>
    </row>
    <row r="3928">
      <c r="A3928" s="24" t="str">
        <v>2026-03</v>
      </c>
      <c r="B3928" s="24" t="str">
        <v>비교 반영</v>
      </c>
      <c r="C3928" s="24" t="str">
        <v>부천시 원미구</v>
      </c>
      <c r="D3928" s="24" t="str">
        <v>다가구 전월세</v>
      </c>
      <c r="E3928" s="26">
        <v>304</v>
      </c>
      <c r="F3928" s="26">
        <v>0</v>
      </c>
      <c r="G3928" s="26">
        <v>63</v>
      </c>
      <c r="H3928" s="26">
        <v>241</v>
      </c>
      <c r="I3928" s="26">
        <f>G3928+H3928</f>
        <v>304</v>
      </c>
      <c r="J3928" s="26">
        <f>SUM(F3928:H3928)</f>
        <v>304</v>
      </c>
      <c r="K3928" s="26">
        <f>E3928-J3928</f>
        <v>0</v>
      </c>
      <c r="L3928" s="27">
        <v>10091000000</v>
      </c>
      <c r="M3928" s="45">
        <v>17146.324</v>
      </c>
      <c r="N3928" s="27">
        <v>33194079</v>
      </c>
      <c r="O3928" s="27">
        <v>1945529</v>
      </c>
      <c r="P3928" s="37">
        <f>IF(I3928=0,0,H3928/I3928)</f>
        <v>0.7927631578947368</v>
      </c>
    </row>
    <row r="3929">
      <c r="A3929" s="24" t="str">
        <v>2026-03</v>
      </c>
      <c r="B3929" s="24" t="str">
        <v>비교 반영</v>
      </c>
      <c r="C3929" s="24" t="str">
        <v>부천시 원미구</v>
      </c>
      <c r="D3929" s="24" t="str">
        <v>다세대 매매</v>
      </c>
      <c r="E3929" s="26">
        <v>117</v>
      </c>
      <c r="F3929" s="26">
        <v>117</v>
      </c>
      <c r="G3929" s="26">
        <v>0</v>
      </c>
      <c r="H3929" s="26">
        <v>0</v>
      </c>
      <c r="I3929" s="26">
        <f>G3929+H3929</f>
        <v>0</v>
      </c>
      <c r="J3929" s="26">
        <f>SUM(F3929:H3929)</f>
        <v>117</v>
      </c>
      <c r="K3929" s="26">
        <f>E3929-J3929</f>
        <v>0</v>
      </c>
      <c r="L3929" s="27">
        <v>21862800000</v>
      </c>
      <c r="M3929" s="45">
        <v>5866.823</v>
      </c>
      <c r="N3929" s="27">
        <v>186861538</v>
      </c>
      <c r="O3929" s="27">
        <v>12319055</v>
      </c>
      <c r="P3929" s="37">
        <f>IF(I3929=0,0,H3929/I3929)</f>
        <v>0</v>
      </c>
    </row>
    <row r="3930">
      <c r="A3930" s="24" t="str">
        <v>2026-03</v>
      </c>
      <c r="B3930" s="24" t="str">
        <v>비교 반영</v>
      </c>
      <c r="C3930" s="24" t="str">
        <v>부천시 원미구</v>
      </c>
      <c r="D3930" s="24" t="str">
        <v>다세대 전월세</v>
      </c>
      <c r="E3930" s="26">
        <v>201</v>
      </c>
      <c r="F3930" s="26">
        <v>0</v>
      </c>
      <c r="G3930" s="26">
        <v>53</v>
      </c>
      <c r="H3930" s="26">
        <v>148</v>
      </c>
      <c r="I3930" s="26">
        <f>G3930+H3930</f>
        <v>201</v>
      </c>
      <c r="J3930" s="26">
        <f>SUM(F3930:H3930)</f>
        <v>201</v>
      </c>
      <c r="K3930" s="26">
        <f>E3930-J3930</f>
        <v>0</v>
      </c>
      <c r="L3930" s="27">
        <v>10820570000</v>
      </c>
      <c r="M3930" s="45">
        <v>8357.238</v>
      </c>
      <c r="N3930" s="27">
        <v>53833682</v>
      </c>
      <c r="O3930" s="27">
        <v>4280179</v>
      </c>
      <c r="P3930" s="37">
        <f>IF(I3930=0,0,H3930/I3930)</f>
        <v>0.736318407960199</v>
      </c>
    </row>
    <row r="3931">
      <c r="A3931" s="24" t="str">
        <v>2026-03</v>
      </c>
      <c r="B3931" s="24" t="str">
        <v>비교 반영</v>
      </c>
      <c r="C3931" s="24" t="str">
        <v>부천시 원미구</v>
      </c>
      <c r="D3931" s="24" t="str">
        <v>상가</v>
      </c>
      <c r="E3931" s="26">
        <v>49</v>
      </c>
      <c r="F3931" s="26">
        <v>49</v>
      </c>
      <c r="G3931" s="26">
        <v>0</v>
      </c>
      <c r="H3931" s="26">
        <v>0</v>
      </c>
      <c r="I3931" s="26">
        <f>G3931+H3931</f>
        <v>0</v>
      </c>
      <c r="J3931" s="26">
        <f>SUM(F3931:H3931)</f>
        <v>49</v>
      </c>
      <c r="K3931" s="26">
        <f>E3931-J3931</f>
        <v>0</v>
      </c>
      <c r="L3931" s="27">
        <v>33591600000</v>
      </c>
      <c r="M3931" s="45">
        <v>9557.81</v>
      </c>
      <c r="N3931" s="27">
        <v>685542857</v>
      </c>
      <c r="O3931" s="27">
        <v>11618415</v>
      </c>
      <c r="P3931" s="37">
        <f>IF(I3931=0,0,H3931/I3931)</f>
        <v>0</v>
      </c>
    </row>
    <row r="3932">
      <c r="A3932" s="24" t="str">
        <v>2026-03</v>
      </c>
      <c r="B3932" s="24" t="str">
        <v>비교 반영</v>
      </c>
      <c r="C3932" s="24" t="str">
        <v>부천시 원미구</v>
      </c>
      <c r="D3932" s="24" t="str">
        <v>아파트 매매</v>
      </c>
      <c r="E3932" s="26">
        <v>400</v>
      </c>
      <c r="F3932" s="26">
        <v>400</v>
      </c>
      <c r="G3932" s="26">
        <v>0</v>
      </c>
      <c r="H3932" s="26">
        <v>0</v>
      </c>
      <c r="I3932" s="26">
        <f>G3932+H3932</f>
        <v>0</v>
      </c>
      <c r="J3932" s="26">
        <f>SUM(F3932:H3932)</f>
        <v>400</v>
      </c>
      <c r="K3932" s="26">
        <f>E3932-J3932</f>
        <v>0</v>
      </c>
      <c r="L3932" s="27">
        <v>214802080000</v>
      </c>
      <c r="M3932" s="45">
        <v>29216.611</v>
      </c>
      <c r="N3932" s="27">
        <v>537005200</v>
      </c>
      <c r="O3932" s="27">
        <v>24304307</v>
      </c>
      <c r="P3932" s="37">
        <f>IF(I3932=0,0,H3932/I3932)</f>
        <v>0</v>
      </c>
    </row>
    <row r="3933">
      <c r="A3933" s="24" t="str">
        <v>2026-03</v>
      </c>
      <c r="B3933" s="24" t="str">
        <v>비교 반영</v>
      </c>
      <c r="C3933" s="24" t="str">
        <v>부천시 원미구</v>
      </c>
      <c r="D3933" s="24" t="str">
        <v>아파트 전월세</v>
      </c>
      <c r="E3933" s="26">
        <v>694</v>
      </c>
      <c r="F3933" s="26">
        <v>0</v>
      </c>
      <c r="G3933" s="26">
        <v>411</v>
      </c>
      <c r="H3933" s="26">
        <v>283</v>
      </c>
      <c r="I3933" s="26">
        <f>G3933+H3933</f>
        <v>694</v>
      </c>
      <c r="J3933" s="26">
        <f>SUM(F3933:H3933)</f>
        <v>694</v>
      </c>
      <c r="K3933" s="26">
        <f>E3933-J3933</f>
        <v>0</v>
      </c>
      <c r="L3933" s="27">
        <v>162682750000</v>
      </c>
      <c r="M3933" s="45">
        <v>43972.21</v>
      </c>
      <c r="N3933" s="27">
        <v>234413184</v>
      </c>
      <c r="O3933" s="27">
        <v>12230320</v>
      </c>
      <c r="P3933" s="37">
        <f>IF(I3933=0,0,H3933/I3933)</f>
        <v>0.40778097982708933</v>
      </c>
    </row>
    <row r="3934">
      <c r="A3934" s="24" t="str">
        <v>2026-03</v>
      </c>
      <c r="B3934" s="24" t="str">
        <v>비교 반영</v>
      </c>
      <c r="C3934" s="24" t="str">
        <v>부천시 원미구</v>
      </c>
      <c r="D3934" s="24" t="str">
        <v>오피스텔 매매</v>
      </c>
      <c r="E3934" s="26">
        <v>41</v>
      </c>
      <c r="F3934" s="26">
        <v>41</v>
      </c>
      <c r="G3934" s="26">
        <v>0</v>
      </c>
      <c r="H3934" s="26">
        <v>0</v>
      </c>
      <c r="I3934" s="26">
        <f>G3934+H3934</f>
        <v>0</v>
      </c>
      <c r="J3934" s="26">
        <f>SUM(F3934:H3934)</f>
        <v>41</v>
      </c>
      <c r="K3934" s="26">
        <f>E3934-J3934</f>
        <v>0</v>
      </c>
      <c r="L3934" s="27">
        <v>9839300000</v>
      </c>
      <c r="M3934" s="45">
        <v>2270.061</v>
      </c>
      <c r="N3934" s="27">
        <v>239982927</v>
      </c>
      <c r="O3934" s="27">
        <v>14328518</v>
      </c>
      <c r="P3934" s="37">
        <f>IF(I3934=0,0,H3934/I3934)</f>
        <v>0</v>
      </c>
    </row>
    <row r="3935">
      <c r="A3935" s="24" t="str">
        <v>2026-03</v>
      </c>
      <c r="B3935" s="24" t="str">
        <v>비교 반영</v>
      </c>
      <c r="C3935" s="24" t="str">
        <v>부천시 원미구</v>
      </c>
      <c r="D3935" s="24" t="str">
        <v>오피스텔 전월세</v>
      </c>
      <c r="E3935" s="26">
        <v>337</v>
      </c>
      <c r="F3935" s="26">
        <v>0</v>
      </c>
      <c r="G3935" s="26">
        <v>73</v>
      </c>
      <c r="H3935" s="26">
        <v>264</v>
      </c>
      <c r="I3935" s="26">
        <f>G3935+H3935</f>
        <v>337</v>
      </c>
      <c r="J3935" s="26">
        <f>SUM(F3935:H3935)</f>
        <v>337</v>
      </c>
      <c r="K3935" s="26">
        <f>E3935-J3935</f>
        <v>0</v>
      </c>
      <c r="L3935" s="27">
        <v>25766680000</v>
      </c>
      <c r="M3935" s="45">
        <v>14479.08</v>
      </c>
      <c r="N3935" s="27">
        <v>76458991</v>
      </c>
      <c r="O3935" s="27">
        <v>5882909</v>
      </c>
      <c r="P3935" s="37">
        <f>IF(I3935=0,0,H3935/I3935)</f>
        <v>0.7833827893175074</v>
      </c>
    </row>
    <row r="3936">
      <c r="A3936" s="24" t="str">
        <v>2026-03</v>
      </c>
      <c r="B3936" s="24" t="str">
        <v>비교 반영</v>
      </c>
      <c r="C3936" s="24" t="str">
        <v>부천시 원미구</v>
      </c>
      <c r="D3936" s="24" t="str">
        <v>토지</v>
      </c>
      <c r="E3936" s="26">
        <v>4</v>
      </c>
      <c r="F3936" s="26">
        <v>4</v>
      </c>
      <c r="G3936" s="26">
        <v>0</v>
      </c>
      <c r="H3936" s="26">
        <v>0</v>
      </c>
      <c r="I3936" s="26">
        <f>G3936+H3936</f>
        <v>0</v>
      </c>
      <c r="J3936" s="26">
        <f>SUM(F3936:H3936)</f>
        <v>4</v>
      </c>
      <c r="K3936" s="26">
        <f>E3936-J3936</f>
        <v>0</v>
      </c>
      <c r="L3936" s="27">
        <v>42417950000</v>
      </c>
      <c r="M3936" s="45">
        <v>8830.9</v>
      </c>
      <c r="N3936" s="27">
        <v>10604487500</v>
      </c>
      <c r="O3936" s="27">
        <v>15878860</v>
      </c>
      <c r="P3936" s="37">
        <f>IF(I3936=0,0,H3936/I3936)</f>
        <v>0</v>
      </c>
    </row>
    <row r="3937">
      <c r="A3937" s="24" t="str">
        <v>2026-03</v>
      </c>
      <c r="B3937" s="24" t="str">
        <v>비교 반영</v>
      </c>
      <c r="C3937" s="24" t="str">
        <v>성남시 분당구</v>
      </c>
      <c r="D3937" s="24" t="str">
        <v>다가구 매매</v>
      </c>
      <c r="E3937" s="26">
        <v>6</v>
      </c>
      <c r="F3937" s="26">
        <v>6</v>
      </c>
      <c r="G3937" s="26">
        <v>0</v>
      </c>
      <c r="H3937" s="26">
        <v>0</v>
      </c>
      <c r="I3937" s="26">
        <f>G3937+H3937</f>
        <v>0</v>
      </c>
      <c r="J3937" s="26">
        <f>SUM(F3937:H3937)</f>
        <v>6</v>
      </c>
      <c r="K3937" s="26">
        <f>E3937-J3937</f>
        <v>0</v>
      </c>
      <c r="L3937" s="27">
        <v>12327120000</v>
      </c>
      <c r="M3937" s="45">
        <v>2136.17</v>
      </c>
      <c r="N3937" s="27">
        <v>2054520000</v>
      </c>
      <c r="O3937" s="27">
        <v>19076576</v>
      </c>
      <c r="P3937" s="37">
        <f>IF(I3937=0,0,H3937/I3937)</f>
        <v>0</v>
      </c>
    </row>
    <row r="3938">
      <c r="A3938" s="24" t="str">
        <v>2026-03</v>
      </c>
      <c r="B3938" s="24" t="str">
        <v>비교 반영</v>
      </c>
      <c r="C3938" s="24" t="str">
        <v>성남시 분당구</v>
      </c>
      <c r="D3938" s="24" t="str">
        <v>다가구 전월세</v>
      </c>
      <c r="E3938" s="26">
        <v>514</v>
      </c>
      <c r="F3938" s="26">
        <v>0</v>
      </c>
      <c r="G3938" s="26">
        <v>113</v>
      </c>
      <c r="H3938" s="26">
        <v>401</v>
      </c>
      <c r="I3938" s="26">
        <f>G3938+H3938</f>
        <v>514</v>
      </c>
      <c r="J3938" s="26">
        <f>SUM(F3938:H3938)</f>
        <v>514</v>
      </c>
      <c r="K3938" s="26">
        <f>E3938-J3938</f>
        <v>0</v>
      </c>
      <c r="L3938" s="27">
        <v>50346020000</v>
      </c>
      <c r="M3938" s="45">
        <v>24339.419</v>
      </c>
      <c r="N3938" s="27">
        <v>97949455</v>
      </c>
      <c r="O3938" s="27">
        <v>6838007</v>
      </c>
      <c r="P3938" s="37">
        <f>IF(I3938=0,0,H3938/I3938)</f>
        <v>0.7801556420233463</v>
      </c>
    </row>
    <row r="3939">
      <c r="A3939" s="24" t="str">
        <v>2026-03</v>
      </c>
      <c r="B3939" s="24" t="str">
        <v>비교 반영</v>
      </c>
      <c r="C3939" s="24" t="str">
        <v>성남시 분당구</v>
      </c>
      <c r="D3939" s="24" t="str">
        <v>다세대 매매</v>
      </c>
      <c r="E3939" s="26">
        <v>32</v>
      </c>
      <c r="F3939" s="26">
        <v>32</v>
      </c>
      <c r="G3939" s="26">
        <v>0</v>
      </c>
      <c r="H3939" s="26">
        <v>0</v>
      </c>
      <c r="I3939" s="26">
        <f>G3939+H3939</f>
        <v>0</v>
      </c>
      <c r="J3939" s="26">
        <f>SUM(F3939:H3939)</f>
        <v>32</v>
      </c>
      <c r="K3939" s="26">
        <f>E3939-J3939</f>
        <v>0</v>
      </c>
      <c r="L3939" s="27">
        <v>45990000000</v>
      </c>
      <c r="M3939" s="45">
        <v>3662.455</v>
      </c>
      <c r="N3939" s="27">
        <v>1437187500</v>
      </c>
      <c r="O3939" s="27">
        <v>41511241</v>
      </c>
      <c r="P3939" s="37">
        <f>IF(I3939=0,0,H3939/I3939)</f>
        <v>0</v>
      </c>
    </row>
    <row r="3940">
      <c r="A3940" s="24" t="str">
        <v>2026-03</v>
      </c>
      <c r="B3940" s="24" t="str">
        <v>비교 반영</v>
      </c>
      <c r="C3940" s="24" t="str">
        <v>성남시 분당구</v>
      </c>
      <c r="D3940" s="24" t="str">
        <v>다세대 전월세</v>
      </c>
      <c r="E3940" s="26">
        <v>112</v>
      </c>
      <c r="F3940" s="26">
        <v>0</v>
      </c>
      <c r="G3940" s="26">
        <v>77</v>
      </c>
      <c r="H3940" s="26">
        <v>35</v>
      </c>
      <c r="I3940" s="26">
        <f>G3940+H3940</f>
        <v>112</v>
      </c>
      <c r="J3940" s="26">
        <f>SUM(F3940:H3940)</f>
        <v>112</v>
      </c>
      <c r="K3940" s="26">
        <f>E3940-J3940</f>
        <v>0</v>
      </c>
      <c r="L3940" s="27">
        <v>49869030000</v>
      </c>
      <c r="M3940" s="45">
        <v>9531.45</v>
      </c>
      <c r="N3940" s="27">
        <v>445259196</v>
      </c>
      <c r="O3940" s="27">
        <v>17296035</v>
      </c>
      <c r="P3940" s="37">
        <f>IF(I3940=0,0,H3940/I3940)</f>
        <v>0.3125</v>
      </c>
    </row>
    <row r="3941">
      <c r="A3941" s="24" t="str">
        <v>2026-03</v>
      </c>
      <c r="B3941" s="24" t="str">
        <v>비교 반영</v>
      </c>
      <c r="C3941" s="24" t="str">
        <v>성남시 분당구</v>
      </c>
      <c r="D3941" s="24" t="str">
        <v>상가</v>
      </c>
      <c r="E3941" s="26">
        <v>109</v>
      </c>
      <c r="F3941" s="26">
        <v>109</v>
      </c>
      <c r="G3941" s="26">
        <v>0</v>
      </c>
      <c r="H3941" s="26">
        <v>0</v>
      </c>
      <c r="I3941" s="26">
        <f>G3941+H3941</f>
        <v>0</v>
      </c>
      <c r="J3941" s="26">
        <f>SUM(F3941:H3941)</f>
        <v>109</v>
      </c>
      <c r="K3941" s="26">
        <f>E3941-J3941</f>
        <v>0</v>
      </c>
      <c r="L3941" s="27">
        <v>39135580000</v>
      </c>
      <c r="M3941" s="45">
        <v>5817.58</v>
      </c>
      <c r="N3941" s="27">
        <v>359042018</v>
      </c>
      <c r="O3941" s="27">
        <v>22238424</v>
      </c>
      <c r="P3941" s="37">
        <f>IF(I3941=0,0,H3941/I3941)</f>
        <v>0</v>
      </c>
    </row>
    <row r="3942">
      <c r="A3942" s="24" t="str">
        <v>2026-03</v>
      </c>
      <c r="B3942" s="24" t="str">
        <v>비교 반영</v>
      </c>
      <c r="C3942" s="24" t="str">
        <v>성남시 분당구</v>
      </c>
      <c r="D3942" s="24" t="str">
        <v>아파트 매매</v>
      </c>
      <c r="E3942" s="26">
        <v>237</v>
      </c>
      <c r="F3942" s="26">
        <v>237</v>
      </c>
      <c r="G3942" s="26">
        <v>0</v>
      </c>
      <c r="H3942" s="26">
        <v>0</v>
      </c>
      <c r="I3942" s="26">
        <f>G3942+H3942</f>
        <v>0</v>
      </c>
      <c r="J3942" s="26">
        <f>SUM(F3942:H3942)</f>
        <v>237</v>
      </c>
      <c r="K3942" s="26">
        <f>E3942-J3942</f>
        <v>0</v>
      </c>
      <c r="L3942" s="27">
        <v>360080490000</v>
      </c>
      <c r="M3942" s="45">
        <v>17656.049</v>
      </c>
      <c r="N3942" s="27">
        <v>1519326962</v>
      </c>
      <c r="O3942" s="27">
        <v>67418747</v>
      </c>
      <c r="P3942" s="37">
        <f>IF(I3942=0,0,H3942/I3942)</f>
        <v>0</v>
      </c>
    </row>
    <row r="3943">
      <c r="A3943" s="24" t="str">
        <v>2026-03</v>
      </c>
      <c r="B3943" s="24" t="str">
        <v>비교 반영</v>
      </c>
      <c r="C3943" s="24" t="str">
        <v>성남시 분당구</v>
      </c>
      <c r="D3943" s="24" t="str">
        <v>아파트 전월세</v>
      </c>
      <c r="E3943" s="26">
        <v>1202</v>
      </c>
      <c r="F3943" s="26">
        <v>0</v>
      </c>
      <c r="G3943" s="26">
        <v>740</v>
      </c>
      <c r="H3943" s="26">
        <v>462</v>
      </c>
      <c r="I3943" s="26">
        <f>G3943+H3943</f>
        <v>1202</v>
      </c>
      <c r="J3943" s="26">
        <f>SUM(F3943:H3943)</f>
        <v>1202</v>
      </c>
      <c r="K3943" s="26">
        <f>E3943-J3943</f>
        <v>0</v>
      </c>
      <c r="L3943" s="27">
        <v>637527560000</v>
      </c>
      <c r="M3943" s="45">
        <v>96441.167</v>
      </c>
      <c r="N3943" s="27">
        <v>530388985</v>
      </c>
      <c r="O3943" s="27">
        <v>21853002</v>
      </c>
      <c r="P3943" s="37">
        <f>IF(I3943=0,0,H3943/I3943)</f>
        <v>0.3843594009983361</v>
      </c>
    </row>
    <row r="3944">
      <c r="A3944" s="24" t="str">
        <v>2026-03</v>
      </c>
      <c r="B3944" s="24" t="str">
        <v>비교 반영</v>
      </c>
      <c r="C3944" s="24" t="str">
        <v>성남시 분당구</v>
      </c>
      <c r="D3944" s="24" t="str">
        <v>오피스텔 매매</v>
      </c>
      <c r="E3944" s="26">
        <v>111</v>
      </c>
      <c r="F3944" s="26">
        <v>111</v>
      </c>
      <c r="G3944" s="26">
        <v>0</v>
      </c>
      <c r="H3944" s="26">
        <v>0</v>
      </c>
      <c r="I3944" s="26">
        <f>G3944+H3944</f>
        <v>0</v>
      </c>
      <c r="J3944" s="26">
        <f>SUM(F3944:H3944)</f>
        <v>111</v>
      </c>
      <c r="K3944" s="26">
        <f>E3944-J3944</f>
        <v>0</v>
      </c>
      <c r="L3944" s="27">
        <v>49022500000</v>
      </c>
      <c r="M3944" s="45">
        <v>5823.43</v>
      </c>
      <c r="N3944" s="27">
        <v>441644144</v>
      </c>
      <c r="O3944" s="27">
        <v>27828590</v>
      </c>
      <c r="P3944" s="37">
        <f>IF(I3944=0,0,H3944/I3944)</f>
        <v>0</v>
      </c>
    </row>
    <row r="3945">
      <c r="A3945" s="24" t="str">
        <v>2026-03</v>
      </c>
      <c r="B3945" s="24" t="str">
        <v>비교 반영</v>
      </c>
      <c r="C3945" s="24" t="str">
        <v>성남시 분당구</v>
      </c>
      <c r="D3945" s="24" t="str">
        <v>오피스텔 전월세</v>
      </c>
      <c r="E3945" s="26">
        <v>644</v>
      </c>
      <c r="F3945" s="26">
        <v>0</v>
      </c>
      <c r="G3945" s="26">
        <v>178</v>
      </c>
      <c r="H3945" s="26">
        <v>466</v>
      </c>
      <c r="I3945" s="26">
        <f>G3945+H3945</f>
        <v>644</v>
      </c>
      <c r="J3945" s="26">
        <f>SUM(F3945:H3945)</f>
        <v>644</v>
      </c>
      <c r="K3945" s="26">
        <f>E3945-J3945</f>
        <v>0</v>
      </c>
      <c r="L3945" s="27">
        <v>89326300000</v>
      </c>
      <c r="M3945" s="45">
        <v>26030.37</v>
      </c>
      <c r="N3945" s="27">
        <v>138705435</v>
      </c>
      <c r="O3945" s="27">
        <v>11344193</v>
      </c>
      <c r="P3945" s="37">
        <f>IF(I3945=0,0,H3945/I3945)</f>
        <v>0.7236024844720497</v>
      </c>
    </row>
    <row r="3946">
      <c r="A3946" s="24" t="str">
        <v>2026-03</v>
      </c>
      <c r="B3946" s="24" t="str">
        <v>비교 반영</v>
      </c>
      <c r="C3946" s="24" t="str">
        <v>성남시 분당구</v>
      </c>
      <c r="D3946" s="24" t="str">
        <v>토지</v>
      </c>
      <c r="E3946" s="26">
        <v>79</v>
      </c>
      <c r="F3946" s="26">
        <v>79</v>
      </c>
      <c r="G3946" s="26">
        <v>0</v>
      </c>
      <c r="H3946" s="26">
        <v>0</v>
      </c>
      <c r="I3946" s="26">
        <f>G3946+H3946</f>
        <v>0</v>
      </c>
      <c r="J3946" s="26">
        <f>SUM(F3946:H3946)</f>
        <v>79</v>
      </c>
      <c r="K3946" s="26">
        <f>E3946-J3946</f>
        <v>0</v>
      </c>
      <c r="L3946" s="27">
        <v>14986290000</v>
      </c>
      <c r="M3946" s="45">
        <v>19618.58</v>
      </c>
      <c r="N3946" s="27">
        <v>189699873</v>
      </c>
      <c r="O3946" s="27">
        <v>2525231</v>
      </c>
      <c r="P3946" s="37">
        <f>IF(I3946=0,0,H3946/I3946)</f>
        <v>0</v>
      </c>
    </row>
    <row r="3947">
      <c r="A3947" s="24" t="str">
        <v>2026-03</v>
      </c>
      <c r="B3947" s="24" t="str">
        <v>비교 반영</v>
      </c>
      <c r="C3947" s="24" t="str">
        <v>성남시 수정구</v>
      </c>
      <c r="D3947" s="24" t="str">
        <v>공장창고</v>
      </c>
      <c r="E3947" s="26">
        <v>1</v>
      </c>
      <c r="F3947" s="26">
        <v>1</v>
      </c>
      <c r="G3947" s="26">
        <v>0</v>
      </c>
      <c r="H3947" s="26">
        <v>0</v>
      </c>
      <c r="I3947" s="26">
        <f>G3947+H3947</f>
        <v>0</v>
      </c>
      <c r="J3947" s="26">
        <f>SUM(F3947:H3947)</f>
        <v>1</v>
      </c>
      <c r="K3947" s="26">
        <f>E3947-J3947</f>
        <v>0</v>
      </c>
      <c r="L3947" s="27">
        <v>1328780000</v>
      </c>
      <c r="M3947" s="45">
        <v>138.45</v>
      </c>
      <c r="N3947" s="27">
        <v>1328780000</v>
      </c>
      <c r="O3947" s="27">
        <v>31727418</v>
      </c>
      <c r="P3947" s="37">
        <f>IF(I3947=0,0,H3947/I3947)</f>
        <v>0</v>
      </c>
    </row>
    <row r="3948">
      <c r="A3948" s="24" t="str">
        <v>2026-03</v>
      </c>
      <c r="B3948" s="24" t="str">
        <v>비교 반영</v>
      </c>
      <c r="C3948" s="24" t="str">
        <v>성남시 수정구</v>
      </c>
      <c r="D3948" s="24" t="str">
        <v>다가구 매매</v>
      </c>
      <c r="E3948" s="26">
        <v>74</v>
      </c>
      <c r="F3948" s="26">
        <v>74</v>
      </c>
      <c r="G3948" s="26">
        <v>0</v>
      </c>
      <c r="H3948" s="26">
        <v>0</v>
      </c>
      <c r="I3948" s="26">
        <f>G3948+H3948</f>
        <v>0</v>
      </c>
      <c r="J3948" s="26">
        <f>SUM(F3948:H3948)</f>
        <v>74</v>
      </c>
      <c r="K3948" s="26">
        <f>E3948-J3948</f>
        <v>0</v>
      </c>
      <c r="L3948" s="27">
        <v>58480000000</v>
      </c>
      <c r="M3948" s="45">
        <v>8669.78</v>
      </c>
      <c r="N3948" s="27">
        <v>790270270</v>
      </c>
      <c r="O3948" s="27">
        <v>22298410</v>
      </c>
      <c r="P3948" s="37">
        <f>IF(I3948=0,0,H3948/I3948)</f>
        <v>0</v>
      </c>
    </row>
    <row r="3949">
      <c r="A3949" s="24" t="str">
        <v>2026-03</v>
      </c>
      <c r="B3949" s="24" t="str">
        <v>비교 반영</v>
      </c>
      <c r="C3949" s="24" t="str">
        <v>성남시 수정구</v>
      </c>
      <c r="D3949" s="24" t="str">
        <v>다가구 전월세</v>
      </c>
      <c r="E3949" s="26">
        <v>787</v>
      </c>
      <c r="F3949" s="26">
        <v>0</v>
      </c>
      <c r="G3949" s="26">
        <v>280</v>
      </c>
      <c r="H3949" s="26">
        <v>507</v>
      </c>
      <c r="I3949" s="26">
        <f>G3949+H3949</f>
        <v>787</v>
      </c>
      <c r="J3949" s="26">
        <f>SUM(F3949:H3949)</f>
        <v>787</v>
      </c>
      <c r="K3949" s="26">
        <f>E3949-J3949</f>
        <v>0</v>
      </c>
      <c r="L3949" s="27">
        <v>61266070000</v>
      </c>
      <c r="M3949" s="45">
        <v>36564.247</v>
      </c>
      <c r="N3949" s="27">
        <v>77847611</v>
      </c>
      <c r="O3949" s="27">
        <v>5539085</v>
      </c>
      <c r="P3949" s="37">
        <f>IF(I3949=0,0,H3949/I3949)</f>
        <v>0.6442185514612452</v>
      </c>
    </row>
    <row r="3950">
      <c r="A3950" s="24" t="str">
        <v>2026-03</v>
      </c>
      <c r="B3950" s="24" t="str">
        <v>비교 반영</v>
      </c>
      <c r="C3950" s="24" t="str">
        <v>성남시 수정구</v>
      </c>
      <c r="D3950" s="24" t="str">
        <v>다세대 매매</v>
      </c>
      <c r="E3950" s="26">
        <v>59</v>
      </c>
      <c r="F3950" s="26">
        <v>59</v>
      </c>
      <c r="G3950" s="26">
        <v>0</v>
      </c>
      <c r="H3950" s="26">
        <v>0</v>
      </c>
      <c r="I3950" s="26">
        <f>G3950+H3950</f>
        <v>0</v>
      </c>
      <c r="J3950" s="26">
        <f>SUM(F3950:H3950)</f>
        <v>59</v>
      </c>
      <c r="K3950" s="26">
        <f>E3950-J3950</f>
        <v>0</v>
      </c>
      <c r="L3950" s="27">
        <v>20803250000</v>
      </c>
      <c r="M3950" s="45">
        <v>3061.105</v>
      </c>
      <c r="N3950" s="27">
        <v>352597458</v>
      </c>
      <c r="O3950" s="27">
        <v>22466094</v>
      </c>
      <c r="P3950" s="37">
        <f>IF(I3950=0,0,H3950/I3950)</f>
        <v>0</v>
      </c>
    </row>
    <row r="3951">
      <c r="A3951" s="24" t="str">
        <v>2026-03</v>
      </c>
      <c r="B3951" s="24" t="str">
        <v>비교 반영</v>
      </c>
      <c r="C3951" s="24" t="str">
        <v>성남시 수정구</v>
      </c>
      <c r="D3951" s="24" t="str">
        <v>다세대 전월세</v>
      </c>
      <c r="E3951" s="26">
        <v>116</v>
      </c>
      <c r="F3951" s="26">
        <v>0</v>
      </c>
      <c r="G3951" s="26">
        <v>71</v>
      </c>
      <c r="H3951" s="26">
        <v>45</v>
      </c>
      <c r="I3951" s="26">
        <f>G3951+H3951</f>
        <v>116</v>
      </c>
      <c r="J3951" s="26">
        <f>SUM(F3951:H3951)</f>
        <v>116</v>
      </c>
      <c r="K3951" s="26">
        <f>E3951-J3951</f>
        <v>0</v>
      </c>
      <c r="L3951" s="27">
        <v>18965590000</v>
      </c>
      <c r="M3951" s="45">
        <v>6192.999</v>
      </c>
      <c r="N3951" s="27">
        <v>163496466</v>
      </c>
      <c r="O3951" s="27">
        <v>10123716</v>
      </c>
      <c r="P3951" s="37">
        <f>IF(I3951=0,0,H3951/I3951)</f>
        <v>0.3879310344827586</v>
      </c>
    </row>
    <row r="3952">
      <c r="A3952" s="24" t="str">
        <v>2026-03</v>
      </c>
      <c r="B3952" s="24" t="str">
        <v>비교 반영</v>
      </c>
      <c r="C3952" s="24" t="str">
        <v>성남시 수정구</v>
      </c>
      <c r="D3952" s="24" t="str">
        <v>분양권</v>
      </c>
      <c r="E3952" s="26">
        <v>1</v>
      </c>
      <c r="F3952" s="26">
        <v>1</v>
      </c>
      <c r="G3952" s="26">
        <v>0</v>
      </c>
      <c r="H3952" s="26">
        <v>0</v>
      </c>
      <c r="I3952" s="26">
        <f>G3952+H3952</f>
        <v>0</v>
      </c>
      <c r="J3952" s="26">
        <f>SUM(F3952:H3952)</f>
        <v>1</v>
      </c>
      <c r="K3952" s="26">
        <f>E3952-J3952</f>
        <v>0</v>
      </c>
      <c r="L3952" s="27">
        <v>732010000</v>
      </c>
      <c r="M3952" s="45">
        <v>46.74</v>
      </c>
      <c r="N3952" s="27">
        <v>732010000</v>
      </c>
      <c r="O3952" s="27">
        <v>51772950</v>
      </c>
      <c r="P3952" s="37">
        <f>IF(I3952=0,0,H3952/I3952)</f>
        <v>0</v>
      </c>
    </row>
    <row r="3953">
      <c r="A3953" s="24" t="str">
        <v>2026-03</v>
      </c>
      <c r="B3953" s="24" t="str">
        <v>비교 반영</v>
      </c>
      <c r="C3953" s="24" t="str">
        <v>성남시 수정구</v>
      </c>
      <c r="D3953" s="24" t="str">
        <v>상가</v>
      </c>
      <c r="E3953" s="26">
        <v>14</v>
      </c>
      <c r="F3953" s="26">
        <v>14</v>
      </c>
      <c r="G3953" s="26">
        <v>0</v>
      </c>
      <c r="H3953" s="26">
        <v>0</v>
      </c>
      <c r="I3953" s="26">
        <f>G3953+H3953</f>
        <v>0</v>
      </c>
      <c r="J3953" s="26">
        <f>SUM(F3953:H3953)</f>
        <v>14</v>
      </c>
      <c r="K3953" s="26">
        <f>E3953-J3953</f>
        <v>0</v>
      </c>
      <c r="L3953" s="27">
        <v>12220000000</v>
      </c>
      <c r="M3953" s="45">
        <v>3507.31</v>
      </c>
      <c r="N3953" s="27">
        <v>872857143</v>
      </c>
      <c r="O3953" s="27">
        <v>11517856</v>
      </c>
      <c r="P3953" s="37">
        <f>IF(I3953=0,0,H3953/I3953)</f>
        <v>0</v>
      </c>
    </row>
    <row r="3954">
      <c r="A3954" s="24" t="str">
        <v>2026-03</v>
      </c>
      <c r="B3954" s="24" t="str">
        <v>비교 반영</v>
      </c>
      <c r="C3954" s="24" t="str">
        <v>성남시 수정구</v>
      </c>
      <c r="D3954" s="24" t="str">
        <v>아파트 매매</v>
      </c>
      <c r="E3954" s="26">
        <v>117</v>
      </c>
      <c r="F3954" s="26">
        <v>117</v>
      </c>
      <c r="G3954" s="26">
        <v>0</v>
      </c>
      <c r="H3954" s="26">
        <v>0</v>
      </c>
      <c r="I3954" s="26">
        <f>G3954+H3954</f>
        <v>0</v>
      </c>
      <c r="J3954" s="26">
        <f>SUM(F3954:H3954)</f>
        <v>117</v>
      </c>
      <c r="K3954" s="26">
        <f>E3954-J3954</f>
        <v>0</v>
      </c>
      <c r="L3954" s="27">
        <v>125779380000</v>
      </c>
      <c r="M3954" s="45">
        <v>9147.782</v>
      </c>
      <c r="N3954" s="27">
        <v>1075037436</v>
      </c>
      <c r="O3954" s="27">
        <v>45453595</v>
      </c>
      <c r="P3954" s="37">
        <f>IF(I3954=0,0,H3954/I3954)</f>
        <v>0</v>
      </c>
    </row>
    <row r="3955">
      <c r="A3955" s="24" t="str">
        <v>2026-03</v>
      </c>
      <c r="B3955" s="24" t="str">
        <v>비교 반영</v>
      </c>
      <c r="C3955" s="24" t="str">
        <v>성남시 수정구</v>
      </c>
      <c r="D3955" s="24" t="str">
        <v>아파트 전월세</v>
      </c>
      <c r="E3955" s="26">
        <v>310</v>
      </c>
      <c r="F3955" s="26">
        <v>0</v>
      </c>
      <c r="G3955" s="26">
        <v>170</v>
      </c>
      <c r="H3955" s="26">
        <v>140</v>
      </c>
      <c r="I3955" s="26">
        <f>G3955+H3955</f>
        <v>310</v>
      </c>
      <c r="J3955" s="26">
        <f>SUM(F3955:H3955)</f>
        <v>310</v>
      </c>
      <c r="K3955" s="26">
        <f>E3955-J3955</f>
        <v>0</v>
      </c>
      <c r="L3955" s="27">
        <v>137697230000</v>
      </c>
      <c r="M3955" s="45">
        <v>22422.947</v>
      </c>
      <c r="N3955" s="27">
        <v>444184613</v>
      </c>
      <c r="O3955" s="27">
        <v>20300518</v>
      </c>
      <c r="P3955" s="37">
        <f>IF(I3955=0,0,H3955/I3955)</f>
        <v>0.45161290322580644</v>
      </c>
    </row>
    <row r="3956">
      <c r="A3956" s="24" t="str">
        <v>2026-03</v>
      </c>
      <c r="B3956" s="24" t="str">
        <v>비교 반영</v>
      </c>
      <c r="C3956" s="24" t="str">
        <v>성남시 수정구</v>
      </c>
      <c r="D3956" s="24" t="str">
        <v>오피스텔 매매</v>
      </c>
      <c r="E3956" s="26">
        <v>26</v>
      </c>
      <c r="F3956" s="26">
        <v>26</v>
      </c>
      <c r="G3956" s="26">
        <v>0</v>
      </c>
      <c r="H3956" s="26">
        <v>0</v>
      </c>
      <c r="I3956" s="26">
        <f>G3956+H3956</f>
        <v>0</v>
      </c>
      <c r="J3956" s="26">
        <f>SUM(F3956:H3956)</f>
        <v>26</v>
      </c>
      <c r="K3956" s="26">
        <f>E3956-J3956</f>
        <v>0</v>
      </c>
      <c r="L3956" s="27">
        <v>9058680000</v>
      </c>
      <c r="M3956" s="45">
        <v>1285.813</v>
      </c>
      <c r="N3956" s="27">
        <v>348410769</v>
      </c>
      <c r="O3956" s="27">
        <v>23289583</v>
      </c>
      <c r="P3956" s="37">
        <f>IF(I3956=0,0,H3956/I3956)</f>
        <v>0</v>
      </c>
    </row>
    <row r="3957">
      <c r="A3957" s="24" t="str">
        <v>2026-03</v>
      </c>
      <c r="B3957" s="24" t="str">
        <v>비교 반영</v>
      </c>
      <c r="C3957" s="24" t="str">
        <v>성남시 수정구</v>
      </c>
      <c r="D3957" s="24" t="str">
        <v>오피스텔 전월세</v>
      </c>
      <c r="E3957" s="26">
        <v>139</v>
      </c>
      <c r="F3957" s="26">
        <v>0</v>
      </c>
      <c r="G3957" s="26">
        <v>40</v>
      </c>
      <c r="H3957" s="26">
        <v>99</v>
      </c>
      <c r="I3957" s="26">
        <f>G3957+H3957</f>
        <v>139</v>
      </c>
      <c r="J3957" s="26">
        <f>SUM(F3957:H3957)</f>
        <v>139</v>
      </c>
      <c r="K3957" s="26">
        <f>E3957-J3957</f>
        <v>0</v>
      </c>
      <c r="L3957" s="27">
        <v>22477620000</v>
      </c>
      <c r="M3957" s="45">
        <v>5555.22</v>
      </c>
      <c r="N3957" s="27">
        <v>161709496</v>
      </c>
      <c r="O3957" s="27">
        <v>13375920</v>
      </c>
      <c r="P3957" s="37">
        <f>IF(I3957=0,0,H3957/I3957)</f>
        <v>0.7122302158273381</v>
      </c>
    </row>
    <row r="3958">
      <c r="A3958" s="24" t="str">
        <v>2026-03</v>
      </c>
      <c r="B3958" s="24" t="str">
        <v>비교 반영</v>
      </c>
      <c r="C3958" s="24" t="str">
        <v>성남시 수정구</v>
      </c>
      <c r="D3958" s="24" t="str">
        <v>토지</v>
      </c>
      <c r="E3958" s="26">
        <v>18</v>
      </c>
      <c r="F3958" s="26">
        <v>18</v>
      </c>
      <c r="G3958" s="26">
        <v>0</v>
      </c>
      <c r="H3958" s="26">
        <v>0</v>
      </c>
      <c r="I3958" s="26">
        <f>G3958+H3958</f>
        <v>0</v>
      </c>
      <c r="J3958" s="26">
        <f>SUM(F3958:H3958)</f>
        <v>18</v>
      </c>
      <c r="K3958" s="26">
        <f>E3958-J3958</f>
        <v>0</v>
      </c>
      <c r="L3958" s="27">
        <v>8114940000</v>
      </c>
      <c r="M3958" s="45">
        <v>4393.27</v>
      </c>
      <c r="N3958" s="27">
        <v>450830000</v>
      </c>
      <c r="O3958" s="27">
        <v>6106214</v>
      </c>
      <c r="P3958" s="37">
        <f>IF(I3958=0,0,H3958/I3958)</f>
        <v>0</v>
      </c>
    </row>
    <row r="3959">
      <c r="A3959" s="24" t="str">
        <v>2026-03</v>
      </c>
      <c r="B3959" s="24" t="str">
        <v>비교 반영</v>
      </c>
      <c r="C3959" s="24" t="str">
        <v>성남시 중원구</v>
      </c>
      <c r="D3959" s="24" t="str">
        <v>공장창고</v>
      </c>
      <c r="E3959" s="26">
        <v>14</v>
      </c>
      <c r="F3959" s="26">
        <v>14</v>
      </c>
      <c r="G3959" s="26">
        <v>0</v>
      </c>
      <c r="H3959" s="26">
        <v>0</v>
      </c>
      <c r="I3959" s="26">
        <f>G3959+H3959</f>
        <v>0</v>
      </c>
      <c r="J3959" s="26">
        <f>SUM(F3959:H3959)</f>
        <v>14</v>
      </c>
      <c r="K3959" s="26">
        <f>E3959-J3959</f>
        <v>0</v>
      </c>
      <c r="L3959" s="27">
        <v>41598600000</v>
      </c>
      <c r="M3959" s="45">
        <v>6881.33</v>
      </c>
      <c r="N3959" s="27">
        <v>2971328571</v>
      </c>
      <c r="O3959" s="27">
        <v>19983932</v>
      </c>
      <c r="P3959" s="37">
        <f>IF(I3959=0,0,H3959/I3959)</f>
        <v>0</v>
      </c>
    </row>
    <row r="3960">
      <c r="A3960" s="24" t="str">
        <v>2026-03</v>
      </c>
      <c r="B3960" s="24" t="str">
        <v>비교 반영</v>
      </c>
      <c r="C3960" s="24" t="str">
        <v>성남시 중원구</v>
      </c>
      <c r="D3960" s="24" t="str">
        <v>다가구 매매</v>
      </c>
      <c r="E3960" s="26">
        <v>18</v>
      </c>
      <c r="F3960" s="26">
        <v>18</v>
      </c>
      <c r="G3960" s="26">
        <v>0</v>
      </c>
      <c r="H3960" s="26">
        <v>0</v>
      </c>
      <c r="I3960" s="26">
        <f>G3960+H3960</f>
        <v>0</v>
      </c>
      <c r="J3960" s="26">
        <f>SUM(F3960:H3960)</f>
        <v>18</v>
      </c>
      <c r="K3960" s="26">
        <f>E3960-J3960</f>
        <v>0</v>
      </c>
      <c r="L3960" s="27">
        <v>13568000000</v>
      </c>
      <c r="M3960" s="45">
        <v>3104.4</v>
      </c>
      <c r="N3960" s="27">
        <v>753777778</v>
      </c>
      <c r="O3960" s="27">
        <v>14448167</v>
      </c>
      <c r="P3960" s="37">
        <f>IF(I3960=0,0,H3960/I3960)</f>
        <v>0</v>
      </c>
    </row>
    <row r="3961">
      <c r="A3961" s="24" t="str">
        <v>2026-03</v>
      </c>
      <c r="B3961" s="24" t="str">
        <v>비교 반영</v>
      </c>
      <c r="C3961" s="24" t="str">
        <v>성남시 중원구</v>
      </c>
      <c r="D3961" s="24" t="str">
        <v>다가구 전월세</v>
      </c>
      <c r="E3961" s="26">
        <v>349</v>
      </c>
      <c r="F3961" s="26">
        <v>0</v>
      </c>
      <c r="G3961" s="26">
        <v>104</v>
      </c>
      <c r="H3961" s="26">
        <v>245</v>
      </c>
      <c r="I3961" s="26">
        <f>G3961+H3961</f>
        <v>349</v>
      </c>
      <c r="J3961" s="26">
        <f>SUM(F3961:H3961)</f>
        <v>349</v>
      </c>
      <c r="K3961" s="26">
        <f>E3961-J3961</f>
        <v>0</v>
      </c>
      <c r="L3961" s="27">
        <v>22320660000</v>
      </c>
      <c r="M3961" s="45">
        <v>15647.697</v>
      </c>
      <c r="N3961" s="27">
        <v>63956046</v>
      </c>
      <c r="O3961" s="27">
        <v>4715538</v>
      </c>
      <c r="P3961" s="37">
        <f>IF(I3961=0,0,H3961/I3961)</f>
        <v>0.7020057306590258</v>
      </c>
    </row>
    <row r="3962">
      <c r="A3962" s="24" t="str">
        <v>2026-03</v>
      </c>
      <c r="B3962" s="24" t="str">
        <v>비교 반영</v>
      </c>
      <c r="C3962" s="24" t="str">
        <v>성남시 중원구</v>
      </c>
      <c r="D3962" s="24" t="str">
        <v>다세대 매매</v>
      </c>
      <c r="E3962" s="26">
        <v>126</v>
      </c>
      <c r="F3962" s="26">
        <v>126</v>
      </c>
      <c r="G3962" s="26">
        <v>0</v>
      </c>
      <c r="H3962" s="26">
        <v>0</v>
      </c>
      <c r="I3962" s="26">
        <f>G3962+H3962</f>
        <v>0</v>
      </c>
      <c r="J3962" s="26">
        <f>SUM(F3962:H3962)</f>
        <v>126</v>
      </c>
      <c r="K3962" s="26">
        <f>E3962-J3962</f>
        <v>0</v>
      </c>
      <c r="L3962" s="27">
        <v>34071500000</v>
      </c>
      <c r="M3962" s="45">
        <v>6273.634</v>
      </c>
      <c r="N3962" s="27">
        <v>270408730</v>
      </c>
      <c r="O3962" s="27">
        <v>17953399</v>
      </c>
      <c r="P3962" s="37">
        <f>IF(I3962=0,0,H3962/I3962)</f>
        <v>0</v>
      </c>
    </row>
    <row r="3963">
      <c r="A3963" s="24" t="str">
        <v>2026-03</v>
      </c>
      <c r="B3963" s="24" t="str">
        <v>비교 반영</v>
      </c>
      <c r="C3963" s="24" t="str">
        <v>성남시 중원구</v>
      </c>
      <c r="D3963" s="24" t="str">
        <v>다세대 전월세</v>
      </c>
      <c r="E3963" s="26">
        <v>246</v>
      </c>
      <c r="F3963" s="26">
        <v>0</v>
      </c>
      <c r="G3963" s="26">
        <v>174</v>
      </c>
      <c r="H3963" s="26">
        <v>72</v>
      </c>
      <c r="I3963" s="26">
        <f>G3963+H3963</f>
        <v>246</v>
      </c>
      <c r="J3963" s="26">
        <f>SUM(F3963:H3963)</f>
        <v>246</v>
      </c>
      <c r="K3963" s="26">
        <f>E3963-J3963</f>
        <v>0</v>
      </c>
      <c r="L3963" s="27">
        <v>33194450000</v>
      </c>
      <c r="M3963" s="45">
        <v>11749.723</v>
      </c>
      <c r="N3963" s="27">
        <v>134936789</v>
      </c>
      <c r="O3963" s="27">
        <v>9339260</v>
      </c>
      <c r="P3963" s="37">
        <f>IF(I3963=0,0,H3963/I3963)</f>
        <v>0.2926829268292683</v>
      </c>
    </row>
    <row r="3964">
      <c r="A3964" s="24" t="str">
        <v>2026-03</v>
      </c>
      <c r="B3964" s="24" t="str">
        <v>비교 반영</v>
      </c>
      <c r="C3964" s="24" t="str">
        <v>성남시 중원구</v>
      </c>
      <c r="D3964" s="24" t="str">
        <v>분양권</v>
      </c>
      <c r="E3964" s="26">
        <v>6</v>
      </c>
      <c r="F3964" s="26">
        <v>6</v>
      </c>
      <c r="G3964" s="26">
        <v>0</v>
      </c>
      <c r="H3964" s="26">
        <v>0</v>
      </c>
      <c r="I3964" s="26">
        <f>G3964+H3964</f>
        <v>0</v>
      </c>
      <c r="J3964" s="26">
        <f>SUM(F3964:H3964)</f>
        <v>6</v>
      </c>
      <c r="K3964" s="26">
        <f>E3964-J3964</f>
        <v>0</v>
      </c>
      <c r="L3964" s="27">
        <v>6316040000</v>
      </c>
      <c r="M3964" s="45">
        <v>384.675</v>
      </c>
      <c r="N3964" s="27">
        <v>1052673333</v>
      </c>
      <c r="O3964" s="27">
        <v>54278210</v>
      </c>
      <c r="P3964" s="37">
        <f>IF(I3964=0,0,H3964/I3964)</f>
        <v>0</v>
      </c>
    </row>
    <row r="3965">
      <c r="A3965" s="24" t="str">
        <v>2026-03</v>
      </c>
      <c r="B3965" s="24" t="str">
        <v>비교 반영</v>
      </c>
      <c r="C3965" s="24" t="str">
        <v>성남시 중원구</v>
      </c>
      <c r="D3965" s="24" t="str">
        <v>상가</v>
      </c>
      <c r="E3965" s="26">
        <v>13</v>
      </c>
      <c r="F3965" s="26">
        <v>13</v>
      </c>
      <c r="G3965" s="26">
        <v>0</v>
      </c>
      <c r="H3965" s="26">
        <v>0</v>
      </c>
      <c r="I3965" s="26">
        <f>G3965+H3965</f>
        <v>0</v>
      </c>
      <c r="J3965" s="26">
        <f>SUM(F3965:H3965)</f>
        <v>13</v>
      </c>
      <c r="K3965" s="26">
        <f>E3965-J3965</f>
        <v>0</v>
      </c>
      <c r="L3965" s="27">
        <v>6272690000</v>
      </c>
      <c r="M3965" s="45">
        <v>1267.73</v>
      </c>
      <c r="N3965" s="27">
        <v>482514615</v>
      </c>
      <c r="O3965" s="27">
        <v>16356925</v>
      </c>
      <c r="P3965" s="37">
        <f>IF(I3965=0,0,H3965/I3965)</f>
        <v>0</v>
      </c>
    </row>
    <row r="3966">
      <c r="A3966" s="24" t="str">
        <v>2026-03</v>
      </c>
      <c r="B3966" s="24" t="str">
        <v>비교 반영</v>
      </c>
      <c r="C3966" s="24" t="str">
        <v>성남시 중원구</v>
      </c>
      <c r="D3966" s="24" t="str">
        <v>아파트 매매</v>
      </c>
      <c r="E3966" s="26">
        <v>135</v>
      </c>
      <c r="F3966" s="26">
        <v>135</v>
      </c>
      <c r="G3966" s="26">
        <v>0</v>
      </c>
      <c r="H3966" s="26">
        <v>0</v>
      </c>
      <c r="I3966" s="26">
        <f>G3966+H3966</f>
        <v>0</v>
      </c>
      <c r="J3966" s="26">
        <f>SUM(F3966:H3966)</f>
        <v>135</v>
      </c>
      <c r="K3966" s="26">
        <f>E3966-J3966</f>
        <v>0</v>
      </c>
      <c r="L3966" s="27">
        <v>101890800000</v>
      </c>
      <c r="M3966" s="45">
        <v>8962.869</v>
      </c>
      <c r="N3966" s="27">
        <v>754746667</v>
      </c>
      <c r="O3966" s="27">
        <v>37580497</v>
      </c>
      <c r="P3966" s="37">
        <f>IF(I3966=0,0,H3966/I3966)</f>
        <v>0</v>
      </c>
    </row>
    <row r="3967">
      <c r="A3967" s="24" t="str">
        <v>2026-03</v>
      </c>
      <c r="B3967" s="24" t="str">
        <v>비교 반영</v>
      </c>
      <c r="C3967" s="24" t="str">
        <v>성남시 중원구</v>
      </c>
      <c r="D3967" s="24" t="str">
        <v>아파트 전월세</v>
      </c>
      <c r="E3967" s="26">
        <v>229</v>
      </c>
      <c r="F3967" s="26">
        <v>0</v>
      </c>
      <c r="G3967" s="26">
        <v>134</v>
      </c>
      <c r="H3967" s="26">
        <v>95</v>
      </c>
      <c r="I3967" s="26">
        <f>G3967+H3967</f>
        <v>229</v>
      </c>
      <c r="J3967" s="26">
        <f>SUM(F3967:H3967)</f>
        <v>229</v>
      </c>
      <c r="K3967" s="26">
        <f>E3967-J3967</f>
        <v>0</v>
      </c>
      <c r="L3967" s="27">
        <v>72686000000</v>
      </c>
      <c r="M3967" s="45">
        <v>14739.637</v>
      </c>
      <c r="N3967" s="27">
        <v>317406114</v>
      </c>
      <c r="O3967" s="27">
        <v>16301914</v>
      </c>
      <c r="P3967" s="37">
        <f>IF(I3967=0,0,H3967/I3967)</f>
        <v>0.4148471615720524</v>
      </c>
    </row>
    <row r="3968">
      <c r="A3968" s="24" t="str">
        <v>2026-03</v>
      </c>
      <c r="B3968" s="24" t="str">
        <v>비교 반영</v>
      </c>
      <c r="C3968" s="24" t="str">
        <v>성남시 중원구</v>
      </c>
      <c r="D3968" s="24" t="str">
        <v>오피스텔 매매</v>
      </c>
      <c r="E3968" s="26">
        <v>35</v>
      </c>
      <c r="F3968" s="26">
        <v>35</v>
      </c>
      <c r="G3968" s="26">
        <v>0</v>
      </c>
      <c r="H3968" s="26">
        <v>0</v>
      </c>
      <c r="I3968" s="26">
        <f>G3968+H3968</f>
        <v>0</v>
      </c>
      <c r="J3968" s="26">
        <f>SUM(F3968:H3968)</f>
        <v>35</v>
      </c>
      <c r="K3968" s="26">
        <f>E3968-J3968</f>
        <v>0</v>
      </c>
      <c r="L3968" s="27">
        <v>7128500000</v>
      </c>
      <c r="M3968" s="45">
        <v>1201.763</v>
      </c>
      <c r="N3968" s="27">
        <v>203671429</v>
      </c>
      <c r="O3968" s="27">
        <v>19608932</v>
      </c>
      <c r="P3968" s="37">
        <f>IF(I3968=0,0,H3968/I3968)</f>
        <v>0</v>
      </c>
    </row>
    <row r="3969">
      <c r="A3969" s="24" t="str">
        <v>2026-03</v>
      </c>
      <c r="B3969" s="24" t="str">
        <v>비교 반영</v>
      </c>
      <c r="C3969" s="24" t="str">
        <v>성남시 중원구</v>
      </c>
      <c r="D3969" s="24" t="str">
        <v>오피스텔 전월세</v>
      </c>
      <c r="E3969" s="26">
        <v>149</v>
      </c>
      <c r="F3969" s="26">
        <v>0</v>
      </c>
      <c r="G3969" s="26">
        <v>31</v>
      </c>
      <c r="H3969" s="26">
        <v>118</v>
      </c>
      <c r="I3969" s="26">
        <f>G3969+H3969</f>
        <v>149</v>
      </c>
      <c r="J3969" s="26">
        <f>SUM(F3969:H3969)</f>
        <v>149</v>
      </c>
      <c r="K3969" s="26">
        <f>E3969-J3969</f>
        <v>0</v>
      </c>
      <c r="L3969" s="27">
        <v>14681600000</v>
      </c>
      <c r="M3969" s="45">
        <v>4589.92</v>
      </c>
      <c r="N3969" s="27">
        <v>98534228</v>
      </c>
      <c r="O3969" s="27">
        <v>10574087</v>
      </c>
      <c r="P3969" s="37">
        <f>IF(I3969=0,0,H3969/I3969)</f>
        <v>0.7919463087248322</v>
      </c>
    </row>
    <row r="3970">
      <c r="A3970" s="24" t="str">
        <v>2026-03</v>
      </c>
      <c r="B3970" s="24" t="str">
        <v>비교 반영</v>
      </c>
      <c r="C3970" s="24" t="str">
        <v>성남시 중원구</v>
      </c>
      <c r="D3970" s="24" t="str">
        <v>토지</v>
      </c>
      <c r="E3970" s="26">
        <v>11</v>
      </c>
      <c r="F3970" s="26">
        <v>11</v>
      </c>
      <c r="G3970" s="26">
        <v>0</v>
      </c>
      <c r="H3970" s="26">
        <v>0</v>
      </c>
      <c r="I3970" s="26">
        <f>G3970+H3970</f>
        <v>0</v>
      </c>
      <c r="J3970" s="26">
        <f>SUM(F3970:H3970)</f>
        <v>11</v>
      </c>
      <c r="K3970" s="26">
        <f>E3970-J3970</f>
        <v>0</v>
      </c>
      <c r="L3970" s="27">
        <v>8804380000</v>
      </c>
      <c r="M3970" s="45">
        <v>10225.38</v>
      </c>
      <c r="N3970" s="27">
        <v>800398182</v>
      </c>
      <c r="O3970" s="27">
        <v>2846387</v>
      </c>
      <c r="P3970" s="37">
        <f>IF(I3970=0,0,H3970/I3970)</f>
        <v>0</v>
      </c>
    </row>
    <row r="3971">
      <c r="A3971" s="24" t="str">
        <v>2026-03</v>
      </c>
      <c r="B3971" s="24" t="str">
        <v>비교 반영</v>
      </c>
      <c r="C3971" s="24" t="str">
        <v>수원시 권선구</v>
      </c>
      <c r="D3971" s="24" t="str">
        <v>공장창고</v>
      </c>
      <c r="E3971" s="26">
        <v>3</v>
      </c>
      <c r="F3971" s="26">
        <v>3</v>
      </c>
      <c r="G3971" s="26">
        <v>0</v>
      </c>
      <c r="H3971" s="26">
        <v>0</v>
      </c>
      <c r="I3971" s="26">
        <f>G3971+H3971</f>
        <v>0</v>
      </c>
      <c r="J3971" s="26">
        <f>SUM(F3971:H3971)</f>
        <v>3</v>
      </c>
      <c r="K3971" s="26">
        <f>E3971-J3971</f>
        <v>0</v>
      </c>
      <c r="L3971" s="27">
        <v>23323000000</v>
      </c>
      <c r="M3971" s="45">
        <v>7747.38</v>
      </c>
      <c r="N3971" s="27">
        <v>7774333333</v>
      </c>
      <c r="O3971" s="27">
        <v>9951858</v>
      </c>
      <c r="P3971" s="37">
        <f>IF(I3971=0,0,H3971/I3971)</f>
        <v>0</v>
      </c>
    </row>
    <row r="3972">
      <c r="A3972" s="24" t="str">
        <v>2026-03</v>
      </c>
      <c r="B3972" s="24" t="str">
        <v>비교 반영</v>
      </c>
      <c r="C3972" s="24" t="str">
        <v>수원시 권선구</v>
      </c>
      <c r="D3972" s="24" t="str">
        <v>다가구 매매</v>
      </c>
      <c r="E3972" s="26">
        <v>7</v>
      </c>
      <c r="F3972" s="26">
        <v>7</v>
      </c>
      <c r="G3972" s="26">
        <v>0</v>
      </c>
      <c r="H3972" s="26">
        <v>0</v>
      </c>
      <c r="I3972" s="26">
        <f>G3972+H3972</f>
        <v>0</v>
      </c>
      <c r="J3972" s="26">
        <f>SUM(F3972:H3972)</f>
        <v>7</v>
      </c>
      <c r="K3972" s="26">
        <f>E3972-J3972</f>
        <v>0</v>
      </c>
      <c r="L3972" s="27">
        <v>1860000000</v>
      </c>
      <c r="M3972" s="45">
        <v>758.79</v>
      </c>
      <c r="N3972" s="27">
        <v>265714286</v>
      </c>
      <c r="O3972" s="27">
        <v>8103375</v>
      </c>
      <c r="P3972" s="37">
        <f>IF(I3972=0,0,H3972/I3972)</f>
        <v>0</v>
      </c>
    </row>
    <row r="3973">
      <c r="A3973" s="24" t="str">
        <v>2026-03</v>
      </c>
      <c r="B3973" s="24" t="str">
        <v>비교 반영</v>
      </c>
      <c r="C3973" s="24" t="str">
        <v>수원시 권선구</v>
      </c>
      <c r="D3973" s="24" t="str">
        <v>다가구 전월세</v>
      </c>
      <c r="E3973" s="26">
        <v>322</v>
      </c>
      <c r="F3973" s="26">
        <v>0</v>
      </c>
      <c r="G3973" s="26">
        <v>60</v>
      </c>
      <c r="H3973" s="26">
        <v>262</v>
      </c>
      <c r="I3973" s="26">
        <f>G3973+H3973</f>
        <v>322</v>
      </c>
      <c r="J3973" s="26">
        <f>SUM(F3973:H3973)</f>
        <v>322</v>
      </c>
      <c r="K3973" s="26">
        <f>E3973-J3973</f>
        <v>0</v>
      </c>
      <c r="L3973" s="27">
        <v>9213650000</v>
      </c>
      <c r="M3973" s="45">
        <v>15002.769</v>
      </c>
      <c r="N3973" s="27">
        <v>28613820</v>
      </c>
      <c r="O3973" s="27">
        <v>2030182</v>
      </c>
      <c r="P3973" s="37">
        <f>IF(I3973=0,0,H3973/I3973)</f>
        <v>0.8136645962732919</v>
      </c>
    </row>
    <row r="3974">
      <c r="A3974" s="24" t="str">
        <v>2026-03</v>
      </c>
      <c r="B3974" s="24" t="str">
        <v>비교 반영</v>
      </c>
      <c r="C3974" s="24" t="str">
        <v>수원시 권선구</v>
      </c>
      <c r="D3974" s="24" t="str">
        <v>다세대 매매</v>
      </c>
      <c r="E3974" s="26">
        <v>73</v>
      </c>
      <c r="F3974" s="26">
        <v>73</v>
      </c>
      <c r="G3974" s="26">
        <v>0</v>
      </c>
      <c r="H3974" s="26">
        <v>0</v>
      </c>
      <c r="I3974" s="26">
        <f>G3974+H3974</f>
        <v>0</v>
      </c>
      <c r="J3974" s="26">
        <f>SUM(F3974:H3974)</f>
        <v>73</v>
      </c>
      <c r="K3974" s="26">
        <f>E3974-J3974</f>
        <v>0</v>
      </c>
      <c r="L3974" s="27">
        <v>12988000000</v>
      </c>
      <c r="M3974" s="45">
        <v>3923.896</v>
      </c>
      <c r="N3974" s="27">
        <v>177917808</v>
      </c>
      <c r="O3974" s="27">
        <v>10942068</v>
      </c>
      <c r="P3974" s="37">
        <f>IF(I3974=0,0,H3974/I3974)</f>
        <v>0</v>
      </c>
    </row>
    <row r="3975">
      <c r="A3975" s="24" t="str">
        <v>2026-03</v>
      </c>
      <c r="B3975" s="24" t="str">
        <v>비교 반영</v>
      </c>
      <c r="C3975" s="24" t="str">
        <v>수원시 권선구</v>
      </c>
      <c r="D3975" s="24" t="str">
        <v>다세대 전월세</v>
      </c>
      <c r="E3975" s="26">
        <v>268</v>
      </c>
      <c r="F3975" s="26">
        <v>0</v>
      </c>
      <c r="G3975" s="26">
        <v>98</v>
      </c>
      <c r="H3975" s="26">
        <v>170</v>
      </c>
      <c r="I3975" s="26">
        <f>G3975+H3975</f>
        <v>268</v>
      </c>
      <c r="J3975" s="26">
        <f>SUM(F3975:H3975)</f>
        <v>268</v>
      </c>
      <c r="K3975" s="26">
        <f>E3975-J3975</f>
        <v>0</v>
      </c>
      <c r="L3975" s="27">
        <v>18898720000</v>
      </c>
      <c r="M3975" s="45">
        <v>9640.179</v>
      </c>
      <c r="N3975" s="27">
        <v>70517612</v>
      </c>
      <c r="O3975" s="27">
        <v>6480700</v>
      </c>
      <c r="P3975" s="37">
        <f>IF(I3975=0,0,H3975/I3975)</f>
        <v>0.6343283582089553</v>
      </c>
    </row>
    <row r="3976">
      <c r="A3976" s="24" t="str">
        <v>2026-03</v>
      </c>
      <c r="B3976" s="24" t="str">
        <v>비교 반영</v>
      </c>
      <c r="C3976" s="24" t="str">
        <v>수원시 권선구</v>
      </c>
      <c r="D3976" s="24" t="str">
        <v>분양권</v>
      </c>
      <c r="E3976" s="26">
        <v>50</v>
      </c>
      <c r="F3976" s="26">
        <v>50</v>
      </c>
      <c r="G3976" s="26">
        <v>0</v>
      </c>
      <c r="H3976" s="26">
        <v>0</v>
      </c>
      <c r="I3976" s="26">
        <f>G3976+H3976</f>
        <v>0</v>
      </c>
      <c r="J3976" s="26">
        <f>SUM(F3976:H3976)</f>
        <v>50</v>
      </c>
      <c r="K3976" s="26">
        <f>E3976-J3976</f>
        <v>0</v>
      </c>
      <c r="L3976" s="27">
        <v>42407820000</v>
      </c>
      <c r="M3976" s="45">
        <v>3762.757</v>
      </c>
      <c r="N3976" s="27">
        <v>848156400</v>
      </c>
      <c r="O3976" s="27">
        <v>37257557</v>
      </c>
      <c r="P3976" s="37">
        <f>IF(I3976=0,0,H3976/I3976)</f>
        <v>0</v>
      </c>
    </row>
    <row r="3977">
      <c r="A3977" s="24" t="str">
        <v>2026-03</v>
      </c>
      <c r="B3977" s="24" t="str">
        <v>비교 반영</v>
      </c>
      <c r="C3977" s="24" t="str">
        <v>수원시 권선구</v>
      </c>
      <c r="D3977" s="24" t="str">
        <v>상가</v>
      </c>
      <c r="E3977" s="26">
        <v>16</v>
      </c>
      <c r="F3977" s="26">
        <v>16</v>
      </c>
      <c r="G3977" s="26">
        <v>0</v>
      </c>
      <c r="H3977" s="26">
        <v>0</v>
      </c>
      <c r="I3977" s="26">
        <f>G3977+H3977</f>
        <v>0</v>
      </c>
      <c r="J3977" s="26">
        <f>SUM(F3977:H3977)</f>
        <v>16</v>
      </c>
      <c r="K3977" s="26">
        <f>E3977-J3977</f>
        <v>0</v>
      </c>
      <c r="L3977" s="27">
        <v>30051000000</v>
      </c>
      <c r="M3977" s="45">
        <v>7856.6</v>
      </c>
      <c r="N3977" s="27">
        <v>1878187500</v>
      </c>
      <c r="O3977" s="27">
        <v>12644419</v>
      </c>
      <c r="P3977" s="37">
        <f>IF(I3977=0,0,H3977/I3977)</f>
        <v>0</v>
      </c>
    </row>
    <row r="3978">
      <c r="A3978" s="24" t="str">
        <v>2026-03</v>
      </c>
      <c r="B3978" s="24" t="str">
        <v>비교 반영</v>
      </c>
      <c r="C3978" s="24" t="str">
        <v>수원시 권선구</v>
      </c>
      <c r="D3978" s="24" t="str">
        <v>아파트 매매</v>
      </c>
      <c r="E3978" s="26">
        <v>506</v>
      </c>
      <c r="F3978" s="26">
        <v>506</v>
      </c>
      <c r="G3978" s="26">
        <v>0</v>
      </c>
      <c r="H3978" s="26">
        <v>0</v>
      </c>
      <c r="I3978" s="26">
        <f>G3978+H3978</f>
        <v>0</v>
      </c>
      <c r="J3978" s="26">
        <f>SUM(F3978:H3978)</f>
        <v>506</v>
      </c>
      <c r="K3978" s="26">
        <f>E3978-J3978</f>
        <v>0</v>
      </c>
      <c r="L3978" s="27">
        <v>243078750000</v>
      </c>
      <c r="M3978" s="45">
        <v>37856.803</v>
      </c>
      <c r="N3978" s="27">
        <v>480392787</v>
      </c>
      <c r="O3978" s="27">
        <v>21226465</v>
      </c>
      <c r="P3978" s="37">
        <f>IF(I3978=0,0,H3978/I3978)</f>
        <v>0</v>
      </c>
    </row>
    <row r="3979">
      <c r="A3979" s="24" t="str">
        <v>2026-03</v>
      </c>
      <c r="B3979" s="24" t="str">
        <v>비교 반영</v>
      </c>
      <c r="C3979" s="24" t="str">
        <v>수원시 권선구</v>
      </c>
      <c r="D3979" s="24" t="str">
        <v>아파트 전월세</v>
      </c>
      <c r="E3979" s="26">
        <v>896</v>
      </c>
      <c r="F3979" s="26">
        <v>0</v>
      </c>
      <c r="G3979" s="26">
        <v>342</v>
      </c>
      <c r="H3979" s="26">
        <v>554</v>
      </c>
      <c r="I3979" s="26">
        <f>G3979+H3979</f>
        <v>896</v>
      </c>
      <c r="J3979" s="26">
        <f>SUM(F3979:H3979)</f>
        <v>896</v>
      </c>
      <c r="K3979" s="26">
        <f>E3979-J3979</f>
        <v>0</v>
      </c>
      <c r="L3979" s="27">
        <v>156679600000</v>
      </c>
      <c r="M3979" s="45">
        <v>62746.031</v>
      </c>
      <c r="N3979" s="27">
        <v>174865625</v>
      </c>
      <c r="O3979" s="27">
        <v>8254691</v>
      </c>
      <c r="P3979" s="37">
        <f>IF(I3979=0,0,H3979/I3979)</f>
        <v>0.6183035714285714</v>
      </c>
    </row>
    <row r="3980">
      <c r="A3980" s="24" t="str">
        <v>2026-03</v>
      </c>
      <c r="B3980" s="24" t="str">
        <v>비교 반영</v>
      </c>
      <c r="C3980" s="24" t="str">
        <v>수원시 권선구</v>
      </c>
      <c r="D3980" s="24" t="str">
        <v>오피스텔 매매</v>
      </c>
      <c r="E3980" s="26">
        <v>72</v>
      </c>
      <c r="F3980" s="26">
        <v>72</v>
      </c>
      <c r="G3980" s="26">
        <v>0</v>
      </c>
      <c r="H3980" s="26">
        <v>0</v>
      </c>
      <c r="I3980" s="26">
        <f>G3980+H3980</f>
        <v>0</v>
      </c>
      <c r="J3980" s="26">
        <f>SUM(F3980:H3980)</f>
        <v>72</v>
      </c>
      <c r="K3980" s="26">
        <f>E3980-J3980</f>
        <v>0</v>
      </c>
      <c r="L3980" s="27">
        <v>31463950000</v>
      </c>
      <c r="M3980" s="45">
        <v>5416.629</v>
      </c>
      <c r="N3980" s="27">
        <v>436999306</v>
      </c>
      <c r="O3980" s="27">
        <v>19202543</v>
      </c>
      <c r="P3980" s="37">
        <f>IF(I3980=0,0,H3980/I3980)</f>
        <v>0</v>
      </c>
    </row>
    <row r="3981">
      <c r="A3981" s="24" t="str">
        <v>2026-03</v>
      </c>
      <c r="B3981" s="24" t="str">
        <v>비교 반영</v>
      </c>
      <c r="C3981" s="24" t="str">
        <v>수원시 권선구</v>
      </c>
      <c r="D3981" s="24" t="str">
        <v>오피스텔 전월세</v>
      </c>
      <c r="E3981" s="26">
        <v>130</v>
      </c>
      <c r="F3981" s="26">
        <v>0</v>
      </c>
      <c r="G3981" s="26">
        <v>43</v>
      </c>
      <c r="H3981" s="26">
        <v>87</v>
      </c>
      <c r="I3981" s="26">
        <f>G3981+H3981</f>
        <v>130</v>
      </c>
      <c r="J3981" s="26">
        <f>SUM(F3981:H3981)</f>
        <v>130</v>
      </c>
      <c r="K3981" s="26">
        <f>E3981-J3981</f>
        <v>0</v>
      </c>
      <c r="L3981" s="27">
        <v>10518950000</v>
      </c>
      <c r="M3981" s="45">
        <v>5464.07</v>
      </c>
      <c r="N3981" s="27">
        <v>80915000</v>
      </c>
      <c r="O3981" s="27">
        <v>6364008</v>
      </c>
      <c r="P3981" s="37">
        <f>IF(I3981=0,0,H3981/I3981)</f>
        <v>0.6692307692307692</v>
      </c>
    </row>
    <row r="3982">
      <c r="A3982" s="24" t="str">
        <v>2026-03</v>
      </c>
      <c r="B3982" s="24" t="str">
        <v>비교 반영</v>
      </c>
      <c r="C3982" s="24" t="str">
        <v>수원시 권선구</v>
      </c>
      <c r="D3982" s="24" t="str">
        <v>토지</v>
      </c>
      <c r="E3982" s="26">
        <v>9</v>
      </c>
      <c r="F3982" s="26">
        <v>9</v>
      </c>
      <c r="G3982" s="26">
        <v>0</v>
      </c>
      <c r="H3982" s="26">
        <v>0</v>
      </c>
      <c r="I3982" s="26">
        <f>G3982+H3982</f>
        <v>0</v>
      </c>
      <c r="J3982" s="26">
        <f>SUM(F3982:H3982)</f>
        <v>9</v>
      </c>
      <c r="K3982" s="26">
        <f>E3982-J3982</f>
        <v>0</v>
      </c>
      <c r="L3982" s="27">
        <v>2901930000</v>
      </c>
      <c r="M3982" s="45">
        <v>1730.4</v>
      </c>
      <c r="N3982" s="27">
        <v>322436667</v>
      </c>
      <c r="O3982" s="27">
        <v>5543895</v>
      </c>
      <c r="P3982" s="37">
        <f>IF(I3982=0,0,H3982/I3982)</f>
        <v>0</v>
      </c>
    </row>
    <row r="3983">
      <c r="A3983" s="24" t="str">
        <v>2026-03</v>
      </c>
      <c r="B3983" s="24" t="str">
        <v>비교 반영</v>
      </c>
      <c r="C3983" s="24" t="str">
        <v>수원시 영통구</v>
      </c>
      <c r="D3983" s="24" t="str">
        <v>공장창고</v>
      </c>
      <c r="E3983" s="26">
        <v>1</v>
      </c>
      <c r="F3983" s="26">
        <v>1</v>
      </c>
      <c r="G3983" s="26">
        <v>0</v>
      </c>
      <c r="H3983" s="26">
        <v>0</v>
      </c>
      <c r="I3983" s="26">
        <f>G3983+H3983</f>
        <v>0</v>
      </c>
      <c r="J3983" s="26">
        <f>SUM(F3983:H3983)</f>
        <v>1</v>
      </c>
      <c r="K3983" s="26">
        <f>E3983-J3983</f>
        <v>0</v>
      </c>
      <c r="L3983" s="27">
        <v>410000000</v>
      </c>
      <c r="M3983" s="45">
        <v>148.5</v>
      </c>
      <c r="N3983" s="27">
        <v>410000000</v>
      </c>
      <c r="O3983" s="27">
        <v>9127083</v>
      </c>
      <c r="P3983" s="37">
        <f>IF(I3983=0,0,H3983/I3983)</f>
        <v>0</v>
      </c>
    </row>
    <row r="3984">
      <c r="A3984" s="24" t="str">
        <v>2026-03</v>
      </c>
      <c r="B3984" s="24" t="str">
        <v>비교 반영</v>
      </c>
      <c r="C3984" s="24" t="str">
        <v>수원시 영통구</v>
      </c>
      <c r="D3984" s="24" t="str">
        <v>다가구 전월세</v>
      </c>
      <c r="E3984" s="26">
        <v>478</v>
      </c>
      <c r="F3984" s="26">
        <v>0</v>
      </c>
      <c r="G3984" s="26">
        <v>134</v>
      </c>
      <c r="H3984" s="26">
        <v>344</v>
      </c>
      <c r="I3984" s="26">
        <f>G3984+H3984</f>
        <v>478</v>
      </c>
      <c r="J3984" s="26">
        <f>SUM(F3984:H3984)</f>
        <v>478</v>
      </c>
      <c r="K3984" s="26">
        <f>E3984-J3984</f>
        <v>0</v>
      </c>
      <c r="L3984" s="27">
        <v>30958400000</v>
      </c>
      <c r="M3984" s="45">
        <v>19525.772</v>
      </c>
      <c r="N3984" s="27">
        <v>64766527</v>
      </c>
      <c r="O3984" s="27">
        <v>5241371</v>
      </c>
      <c r="P3984" s="37">
        <f>IF(I3984=0,0,H3984/I3984)</f>
        <v>0.7196652719665272</v>
      </c>
    </row>
    <row r="3985">
      <c r="A3985" s="24" t="str">
        <v>2026-03</v>
      </c>
      <c r="B3985" s="24" t="str">
        <v>비교 반영</v>
      </c>
      <c r="C3985" s="24" t="str">
        <v>수원시 영통구</v>
      </c>
      <c r="D3985" s="24" t="str">
        <v>다세대 매매</v>
      </c>
      <c r="E3985" s="26">
        <v>17</v>
      </c>
      <c r="F3985" s="26">
        <v>17</v>
      </c>
      <c r="G3985" s="26">
        <v>0</v>
      </c>
      <c r="H3985" s="26">
        <v>0</v>
      </c>
      <c r="I3985" s="26">
        <f>G3985+H3985</f>
        <v>0</v>
      </c>
      <c r="J3985" s="26">
        <f>SUM(F3985:H3985)</f>
        <v>17</v>
      </c>
      <c r="K3985" s="26">
        <f>E3985-J3985</f>
        <v>0</v>
      </c>
      <c r="L3985" s="27">
        <v>15405000000</v>
      </c>
      <c r="M3985" s="45">
        <v>1486.342</v>
      </c>
      <c r="N3985" s="27">
        <v>906176471</v>
      </c>
      <c r="O3985" s="27">
        <v>34262382</v>
      </c>
      <c r="P3985" s="37">
        <f>IF(I3985=0,0,H3985/I3985)</f>
        <v>0</v>
      </c>
    </row>
    <row r="3986">
      <c r="A3986" s="24" t="str">
        <v>2026-03</v>
      </c>
      <c r="B3986" s="24" t="str">
        <v>비교 반영</v>
      </c>
      <c r="C3986" s="24" t="str">
        <v>수원시 영통구</v>
      </c>
      <c r="D3986" s="24" t="str">
        <v>다세대 전월세</v>
      </c>
      <c r="E3986" s="26">
        <v>46</v>
      </c>
      <c r="F3986" s="26">
        <v>0</v>
      </c>
      <c r="G3986" s="26">
        <v>23</v>
      </c>
      <c r="H3986" s="26">
        <v>23</v>
      </c>
      <c r="I3986" s="26">
        <f>G3986+H3986</f>
        <v>46</v>
      </c>
      <c r="J3986" s="26">
        <f>SUM(F3986:H3986)</f>
        <v>46</v>
      </c>
      <c r="K3986" s="26">
        <f>E3986-J3986</f>
        <v>0</v>
      </c>
      <c r="L3986" s="27">
        <v>8416720000</v>
      </c>
      <c r="M3986" s="45">
        <v>2347.115</v>
      </c>
      <c r="N3986" s="27">
        <v>182972174</v>
      </c>
      <c r="O3986" s="27">
        <v>11854497</v>
      </c>
      <c r="P3986" s="37">
        <f>IF(I3986=0,0,H3986/I3986)</f>
        <v>0.5</v>
      </c>
    </row>
    <row r="3987">
      <c r="A3987" s="24" t="str">
        <v>2026-03</v>
      </c>
      <c r="B3987" s="24" t="str">
        <v>비교 반영</v>
      </c>
      <c r="C3987" s="24" t="str">
        <v>수원시 영통구</v>
      </c>
      <c r="D3987" s="24" t="str">
        <v>분양권</v>
      </c>
      <c r="E3987" s="26">
        <v>3</v>
      </c>
      <c r="F3987" s="26">
        <v>3</v>
      </c>
      <c r="G3987" s="26">
        <v>0</v>
      </c>
      <c r="H3987" s="26">
        <v>0</v>
      </c>
      <c r="I3987" s="26">
        <f>G3987+H3987</f>
        <v>0</v>
      </c>
      <c r="J3987" s="26">
        <f>SUM(F3987:H3987)</f>
        <v>3</v>
      </c>
      <c r="K3987" s="26">
        <f>E3987-J3987</f>
        <v>0</v>
      </c>
      <c r="L3987" s="27">
        <v>3697630000</v>
      </c>
      <c r="M3987" s="45">
        <v>254.845</v>
      </c>
      <c r="N3987" s="27">
        <v>1232543333</v>
      </c>
      <c r="O3987" s="27">
        <v>47964723</v>
      </c>
      <c r="P3987" s="37">
        <f>IF(I3987=0,0,H3987/I3987)</f>
        <v>0</v>
      </c>
    </row>
    <row r="3988">
      <c r="A3988" s="24" t="str">
        <v>2026-03</v>
      </c>
      <c r="B3988" s="24" t="str">
        <v>비교 반영</v>
      </c>
      <c r="C3988" s="24" t="str">
        <v>수원시 영통구</v>
      </c>
      <c r="D3988" s="24" t="str">
        <v>상가</v>
      </c>
      <c r="E3988" s="26">
        <v>30</v>
      </c>
      <c r="F3988" s="26">
        <v>30</v>
      </c>
      <c r="G3988" s="26">
        <v>0</v>
      </c>
      <c r="H3988" s="26">
        <v>0</v>
      </c>
      <c r="I3988" s="26">
        <f>G3988+H3988</f>
        <v>0</v>
      </c>
      <c r="J3988" s="26">
        <f>SUM(F3988:H3988)</f>
        <v>30</v>
      </c>
      <c r="K3988" s="26">
        <f>E3988-J3988</f>
        <v>0</v>
      </c>
      <c r="L3988" s="27">
        <v>25558460000</v>
      </c>
      <c r="M3988" s="45">
        <v>5493.48</v>
      </c>
      <c r="N3988" s="27">
        <v>851948667</v>
      </c>
      <c r="O3988" s="27">
        <v>15380191</v>
      </c>
      <c r="P3988" s="37">
        <f>IF(I3988=0,0,H3988/I3988)</f>
        <v>0</v>
      </c>
    </row>
    <row r="3989">
      <c r="A3989" s="24" t="str">
        <v>2026-03</v>
      </c>
      <c r="B3989" s="24" t="str">
        <v>비교 반영</v>
      </c>
      <c r="C3989" s="24" t="str">
        <v>수원시 영통구</v>
      </c>
      <c r="D3989" s="24" t="str">
        <v>아파트 매매</v>
      </c>
      <c r="E3989" s="26">
        <v>564</v>
      </c>
      <c r="F3989" s="26">
        <v>564</v>
      </c>
      <c r="G3989" s="26">
        <v>0</v>
      </c>
      <c r="H3989" s="26">
        <v>0</v>
      </c>
      <c r="I3989" s="26">
        <f>G3989+H3989</f>
        <v>0</v>
      </c>
      <c r="J3989" s="26">
        <f>SUM(F3989:H3989)</f>
        <v>564</v>
      </c>
      <c r="K3989" s="26">
        <f>E3989-J3989</f>
        <v>0</v>
      </c>
      <c r="L3989" s="27">
        <v>386498000000</v>
      </c>
      <c r="M3989" s="45">
        <v>42182.577</v>
      </c>
      <c r="N3989" s="27">
        <v>685280142</v>
      </c>
      <c r="O3989" s="27">
        <v>30289266</v>
      </c>
      <c r="P3989" s="37">
        <f>IF(I3989=0,0,H3989/I3989)</f>
        <v>0</v>
      </c>
    </row>
    <row r="3990">
      <c r="A3990" s="24" t="str">
        <v>2026-03</v>
      </c>
      <c r="B3990" s="24" t="str">
        <v>비교 반영</v>
      </c>
      <c r="C3990" s="24" t="str">
        <v>수원시 영통구</v>
      </c>
      <c r="D3990" s="24" t="str">
        <v>아파트 전월세</v>
      </c>
      <c r="E3990" s="26">
        <v>817</v>
      </c>
      <c r="F3990" s="26">
        <v>0</v>
      </c>
      <c r="G3990" s="26">
        <v>481</v>
      </c>
      <c r="H3990" s="26">
        <v>336</v>
      </c>
      <c r="I3990" s="26">
        <f>G3990+H3990</f>
        <v>817</v>
      </c>
      <c r="J3990" s="26">
        <f>SUM(F3990:H3990)</f>
        <v>817</v>
      </c>
      <c r="K3990" s="26">
        <f>E3990-J3990</f>
        <v>0</v>
      </c>
      <c r="L3990" s="27">
        <v>242407790000</v>
      </c>
      <c r="M3990" s="45">
        <v>56701.91</v>
      </c>
      <c r="N3990" s="27">
        <v>296704761</v>
      </c>
      <c r="O3990" s="27">
        <v>14132646</v>
      </c>
      <c r="P3990" s="37">
        <f>IF(I3990=0,0,H3990/I3990)</f>
        <v>0.4112607099143207</v>
      </c>
    </row>
    <row r="3991">
      <c r="A3991" s="24" t="str">
        <v>2026-03</v>
      </c>
      <c r="B3991" s="24" t="str">
        <v>비교 반영</v>
      </c>
      <c r="C3991" s="24" t="str">
        <v>수원시 영통구</v>
      </c>
      <c r="D3991" s="24" t="str">
        <v>오피스텔 매매</v>
      </c>
      <c r="E3991" s="26">
        <v>56</v>
      </c>
      <c r="F3991" s="26">
        <v>56</v>
      </c>
      <c r="G3991" s="26">
        <v>0</v>
      </c>
      <c r="H3991" s="26">
        <v>0</v>
      </c>
      <c r="I3991" s="26">
        <f>G3991+H3991</f>
        <v>0</v>
      </c>
      <c r="J3991" s="26">
        <f>SUM(F3991:H3991)</f>
        <v>56</v>
      </c>
      <c r="K3991" s="26">
        <f>E3991-J3991</f>
        <v>0</v>
      </c>
      <c r="L3991" s="27">
        <v>18076600000</v>
      </c>
      <c r="M3991" s="45">
        <v>2437.589</v>
      </c>
      <c r="N3991" s="27">
        <v>322796429</v>
      </c>
      <c r="O3991" s="27">
        <v>24514942</v>
      </c>
      <c r="P3991" s="37">
        <f>IF(I3991=0,0,H3991/I3991)</f>
        <v>0</v>
      </c>
    </row>
    <row r="3992">
      <c r="A3992" s="24" t="str">
        <v>2026-03</v>
      </c>
      <c r="B3992" s="24" t="str">
        <v>비교 반영</v>
      </c>
      <c r="C3992" s="24" t="str">
        <v>수원시 영통구</v>
      </c>
      <c r="D3992" s="24" t="str">
        <v>오피스텔 전월세</v>
      </c>
      <c r="E3992" s="26">
        <v>518</v>
      </c>
      <c r="F3992" s="26">
        <v>0</v>
      </c>
      <c r="G3992" s="26">
        <v>121</v>
      </c>
      <c r="H3992" s="26">
        <v>397</v>
      </c>
      <c r="I3992" s="26">
        <f>G3992+H3992</f>
        <v>518</v>
      </c>
      <c r="J3992" s="26">
        <f>SUM(F3992:H3992)</f>
        <v>518</v>
      </c>
      <c r="K3992" s="26">
        <f>E3992-J3992</f>
        <v>0</v>
      </c>
      <c r="L3992" s="27">
        <v>79803570000</v>
      </c>
      <c r="M3992" s="45">
        <v>20262.43</v>
      </c>
      <c r="N3992" s="27">
        <v>154060946</v>
      </c>
      <c r="O3992" s="27">
        <v>13019833</v>
      </c>
      <c r="P3992" s="37">
        <f>IF(I3992=0,0,H3992/I3992)</f>
        <v>0.7664092664092664</v>
      </c>
    </row>
    <row r="3993">
      <c r="A3993" s="24" t="str">
        <v>2026-03</v>
      </c>
      <c r="B3993" s="24" t="str">
        <v>비교 반영</v>
      </c>
      <c r="C3993" s="24" t="str">
        <v>수원시 영통구</v>
      </c>
      <c r="D3993" s="24" t="str">
        <v>토지</v>
      </c>
      <c r="E3993" s="26">
        <v>36</v>
      </c>
      <c r="F3993" s="26">
        <v>36</v>
      </c>
      <c r="G3993" s="26">
        <v>0</v>
      </c>
      <c r="H3993" s="26">
        <v>0</v>
      </c>
      <c r="I3993" s="26">
        <f>G3993+H3993</f>
        <v>0</v>
      </c>
      <c r="J3993" s="26">
        <f>SUM(F3993:H3993)</f>
        <v>36</v>
      </c>
      <c r="K3993" s="26">
        <f>E3993-J3993</f>
        <v>0</v>
      </c>
      <c r="L3993" s="27">
        <v>7945100000</v>
      </c>
      <c r="M3993" s="45">
        <v>958.65</v>
      </c>
      <c r="N3993" s="27">
        <v>220697222</v>
      </c>
      <c r="O3993" s="27">
        <v>27397687</v>
      </c>
      <c r="P3993" s="37">
        <f>IF(I3993=0,0,H3993/I3993)</f>
        <v>0</v>
      </c>
    </row>
    <row r="3994">
      <c r="A3994" s="24" t="str">
        <v>2026-03</v>
      </c>
      <c r="B3994" s="24" t="str">
        <v>비교 반영</v>
      </c>
      <c r="C3994" s="24" t="str">
        <v>수원시 장안구</v>
      </c>
      <c r="D3994" s="24" t="str">
        <v>다가구 매매</v>
      </c>
      <c r="E3994" s="26">
        <v>8</v>
      </c>
      <c r="F3994" s="26">
        <v>8</v>
      </c>
      <c r="G3994" s="26">
        <v>0</v>
      </c>
      <c r="H3994" s="26">
        <v>0</v>
      </c>
      <c r="I3994" s="26">
        <f>G3994+H3994</f>
        <v>0</v>
      </c>
      <c r="J3994" s="26">
        <f>SUM(F3994:H3994)</f>
        <v>8</v>
      </c>
      <c r="K3994" s="26">
        <f>E3994-J3994</f>
        <v>0</v>
      </c>
      <c r="L3994" s="27">
        <v>3885000000</v>
      </c>
      <c r="M3994" s="45">
        <v>1370.49</v>
      </c>
      <c r="N3994" s="27">
        <v>485625000</v>
      </c>
      <c r="O3994" s="27">
        <v>9371082</v>
      </c>
      <c r="P3994" s="37">
        <f>IF(I3994=0,0,H3994/I3994)</f>
        <v>0</v>
      </c>
    </row>
    <row r="3995">
      <c r="A3995" s="24" t="str">
        <v>2026-03</v>
      </c>
      <c r="B3995" s="24" t="str">
        <v>비교 반영</v>
      </c>
      <c r="C3995" s="24" t="str">
        <v>수원시 장안구</v>
      </c>
      <c r="D3995" s="24" t="str">
        <v>다가구 전월세</v>
      </c>
      <c r="E3995" s="26">
        <v>360</v>
      </c>
      <c r="F3995" s="26">
        <v>0</v>
      </c>
      <c r="G3995" s="26">
        <v>85</v>
      </c>
      <c r="H3995" s="26">
        <v>275</v>
      </c>
      <c r="I3995" s="26">
        <f>G3995+H3995</f>
        <v>360</v>
      </c>
      <c r="J3995" s="26">
        <f>SUM(F3995:H3995)</f>
        <v>360</v>
      </c>
      <c r="K3995" s="26">
        <f>E3995-J3995</f>
        <v>0</v>
      </c>
      <c r="L3995" s="27">
        <v>12460800000</v>
      </c>
      <c r="M3995" s="45">
        <v>17136.56</v>
      </c>
      <c r="N3995" s="27">
        <v>34613333</v>
      </c>
      <c r="O3995" s="27">
        <v>2403792</v>
      </c>
      <c r="P3995" s="37">
        <f>IF(I3995=0,0,H3995/I3995)</f>
        <v>0.7638888888888888</v>
      </c>
    </row>
    <row r="3996">
      <c r="A3996" s="24" t="str">
        <v>2026-03</v>
      </c>
      <c r="B3996" s="24" t="str">
        <v>비교 반영</v>
      </c>
      <c r="C3996" s="24" t="str">
        <v>수원시 장안구</v>
      </c>
      <c r="D3996" s="24" t="str">
        <v>다세대 매매</v>
      </c>
      <c r="E3996" s="26">
        <v>65</v>
      </c>
      <c r="F3996" s="26">
        <v>65</v>
      </c>
      <c r="G3996" s="26">
        <v>0</v>
      </c>
      <c r="H3996" s="26">
        <v>0</v>
      </c>
      <c r="I3996" s="26">
        <f>G3996+H3996</f>
        <v>0</v>
      </c>
      <c r="J3996" s="26">
        <f>SUM(F3996:H3996)</f>
        <v>65</v>
      </c>
      <c r="K3996" s="26">
        <f>E3996-J3996</f>
        <v>0</v>
      </c>
      <c r="L3996" s="27">
        <v>9884000000</v>
      </c>
      <c r="M3996" s="45">
        <v>3230.111</v>
      </c>
      <c r="N3996" s="27">
        <v>152061538</v>
      </c>
      <c r="O3996" s="27">
        <v>10115559</v>
      </c>
      <c r="P3996" s="37">
        <f>IF(I3996=0,0,H3996/I3996)</f>
        <v>0</v>
      </c>
    </row>
    <row r="3997">
      <c r="A3997" s="24" t="str">
        <v>2026-03</v>
      </c>
      <c r="B3997" s="24" t="str">
        <v>비교 반영</v>
      </c>
      <c r="C3997" s="24" t="str">
        <v>수원시 장안구</v>
      </c>
      <c r="D3997" s="24" t="str">
        <v>다세대 전월세</v>
      </c>
      <c r="E3997" s="26">
        <v>176</v>
      </c>
      <c r="F3997" s="26">
        <v>0</v>
      </c>
      <c r="G3997" s="26">
        <v>51</v>
      </c>
      <c r="H3997" s="26">
        <v>125</v>
      </c>
      <c r="I3997" s="26">
        <f>G3997+H3997</f>
        <v>176</v>
      </c>
      <c r="J3997" s="26">
        <f>SUM(F3997:H3997)</f>
        <v>176</v>
      </c>
      <c r="K3997" s="26">
        <f>E3997-J3997</f>
        <v>0</v>
      </c>
      <c r="L3997" s="27">
        <v>9794810000</v>
      </c>
      <c r="M3997" s="45">
        <v>7270.913</v>
      </c>
      <c r="N3997" s="27">
        <v>55652330</v>
      </c>
      <c r="O3997" s="27">
        <v>4453297</v>
      </c>
      <c r="P3997" s="37">
        <f>IF(I3997=0,0,H3997/I3997)</f>
        <v>0.7102272727272727</v>
      </c>
    </row>
    <row r="3998">
      <c r="A3998" s="24" t="str">
        <v>2026-03</v>
      </c>
      <c r="B3998" s="24" t="str">
        <v>비교 반영</v>
      </c>
      <c r="C3998" s="24" t="str">
        <v>수원시 장안구</v>
      </c>
      <c r="D3998" s="24" t="str">
        <v>분양권</v>
      </c>
      <c r="E3998" s="26">
        <v>1</v>
      </c>
      <c r="F3998" s="26">
        <v>1</v>
      </c>
      <c r="G3998" s="26">
        <v>0</v>
      </c>
      <c r="H3998" s="26">
        <v>0</v>
      </c>
      <c r="I3998" s="26">
        <f>G3998+H3998</f>
        <v>0</v>
      </c>
      <c r="J3998" s="26">
        <f>SUM(F3998:H3998)</f>
        <v>1</v>
      </c>
      <c r="K3998" s="26">
        <f>E3998-J3998</f>
        <v>0</v>
      </c>
      <c r="L3998" s="27">
        <v>823500000</v>
      </c>
      <c r="M3998" s="45">
        <v>84.957</v>
      </c>
      <c r="N3998" s="27">
        <v>823500000</v>
      </c>
      <c r="O3998" s="27">
        <v>32043433</v>
      </c>
      <c r="P3998" s="37">
        <f>IF(I3998=0,0,H3998/I3998)</f>
        <v>0</v>
      </c>
    </row>
    <row r="3999">
      <c r="A3999" s="24" t="str">
        <v>2026-03</v>
      </c>
      <c r="B3999" s="24" t="str">
        <v>비교 반영</v>
      </c>
      <c r="C3999" s="24" t="str">
        <v>수원시 장안구</v>
      </c>
      <c r="D3999" s="24" t="str">
        <v>상가</v>
      </c>
      <c r="E3999" s="26">
        <v>2</v>
      </c>
      <c r="F3999" s="26">
        <v>2</v>
      </c>
      <c r="G3999" s="26">
        <v>0</v>
      </c>
      <c r="H3999" s="26">
        <v>0</v>
      </c>
      <c r="I3999" s="26">
        <f>G3999+H3999</f>
        <v>0</v>
      </c>
      <c r="J3999" s="26">
        <f>SUM(F3999:H3999)</f>
        <v>2</v>
      </c>
      <c r="K3999" s="26">
        <f>E3999-J3999</f>
        <v>0</v>
      </c>
      <c r="L3999" s="27">
        <v>529400000</v>
      </c>
      <c r="M3999" s="45">
        <v>90.03</v>
      </c>
      <c r="N3999" s="27">
        <v>264700000</v>
      </c>
      <c r="O3999" s="27">
        <v>19438882</v>
      </c>
      <c r="P3999" s="37">
        <f>IF(I3999=0,0,H3999/I3999)</f>
        <v>0</v>
      </c>
    </row>
    <row r="4000">
      <c r="A4000" s="24" t="str">
        <v>2026-03</v>
      </c>
      <c r="B4000" s="24" t="str">
        <v>비교 반영</v>
      </c>
      <c r="C4000" s="24" t="str">
        <v>수원시 장안구</v>
      </c>
      <c r="D4000" s="24" t="str">
        <v>아파트 매매</v>
      </c>
      <c r="E4000" s="26">
        <v>248</v>
      </c>
      <c r="F4000" s="26">
        <v>248</v>
      </c>
      <c r="G4000" s="26">
        <v>0</v>
      </c>
      <c r="H4000" s="26">
        <v>0</v>
      </c>
      <c r="I4000" s="26">
        <f>G4000+H4000</f>
        <v>0</v>
      </c>
      <c r="J4000" s="26">
        <f>SUM(F4000:H4000)</f>
        <v>248</v>
      </c>
      <c r="K4000" s="26">
        <f>E4000-J4000</f>
        <v>0</v>
      </c>
      <c r="L4000" s="27">
        <v>138744000000</v>
      </c>
      <c r="M4000" s="45">
        <v>18274.072</v>
      </c>
      <c r="N4000" s="27">
        <v>559451613</v>
      </c>
      <c r="O4000" s="27">
        <v>25098830</v>
      </c>
      <c r="P4000" s="37">
        <f>IF(I4000=0,0,H4000/I4000)</f>
        <v>0</v>
      </c>
    </row>
    <row r="4001">
      <c r="A4001" s="24" t="str">
        <v>2026-03</v>
      </c>
      <c r="B4001" s="24" t="str">
        <v>비교 반영</v>
      </c>
      <c r="C4001" s="24" t="str">
        <v>수원시 장안구</v>
      </c>
      <c r="D4001" s="24" t="str">
        <v>아파트 전월세</v>
      </c>
      <c r="E4001" s="26">
        <v>435</v>
      </c>
      <c r="F4001" s="26">
        <v>0</v>
      </c>
      <c r="G4001" s="26">
        <v>284</v>
      </c>
      <c r="H4001" s="26">
        <v>151</v>
      </c>
      <c r="I4001" s="26">
        <f>G4001+H4001</f>
        <v>435</v>
      </c>
      <c r="J4001" s="26">
        <f>SUM(F4001:H4001)</f>
        <v>435</v>
      </c>
      <c r="K4001" s="26">
        <f>E4001-J4001</f>
        <v>0</v>
      </c>
      <c r="L4001" s="27">
        <v>109133770000</v>
      </c>
      <c r="M4001" s="45">
        <v>30175.266</v>
      </c>
      <c r="N4001" s="27">
        <v>250882230</v>
      </c>
      <c r="O4001" s="27">
        <v>11955910</v>
      </c>
      <c r="P4001" s="37">
        <f>IF(I4001=0,0,H4001/I4001)</f>
        <v>0.3471264367816092</v>
      </c>
    </row>
    <row r="4002">
      <c r="A4002" s="24" t="str">
        <v>2026-03</v>
      </c>
      <c r="B4002" s="24" t="str">
        <v>비교 반영</v>
      </c>
      <c r="C4002" s="24" t="str">
        <v>수원시 장안구</v>
      </c>
      <c r="D4002" s="24" t="str">
        <v>오피스텔 매매</v>
      </c>
      <c r="E4002" s="26">
        <v>10</v>
      </c>
      <c r="F4002" s="26">
        <v>10</v>
      </c>
      <c r="G4002" s="26">
        <v>0</v>
      </c>
      <c r="H4002" s="26">
        <v>0</v>
      </c>
      <c r="I4002" s="26">
        <f>G4002+H4002</f>
        <v>0</v>
      </c>
      <c r="J4002" s="26">
        <f>SUM(F4002:H4002)</f>
        <v>10</v>
      </c>
      <c r="K4002" s="26">
        <f>E4002-J4002</f>
        <v>0</v>
      </c>
      <c r="L4002" s="27">
        <v>3445000000</v>
      </c>
      <c r="M4002" s="45">
        <v>606.662</v>
      </c>
      <c r="N4002" s="27">
        <v>344500000</v>
      </c>
      <c r="O4002" s="27">
        <v>18772281</v>
      </c>
      <c r="P4002" s="37">
        <f>IF(I4002=0,0,H4002/I4002)</f>
        <v>0</v>
      </c>
    </row>
    <row r="4003">
      <c r="A4003" s="24" t="str">
        <v>2026-03</v>
      </c>
      <c r="B4003" s="24" t="str">
        <v>비교 반영</v>
      </c>
      <c r="C4003" s="24" t="str">
        <v>수원시 장안구</v>
      </c>
      <c r="D4003" s="24" t="str">
        <v>오피스텔 전월세</v>
      </c>
      <c r="E4003" s="26">
        <v>39</v>
      </c>
      <c r="F4003" s="26">
        <v>0</v>
      </c>
      <c r="G4003" s="26">
        <v>22</v>
      </c>
      <c r="H4003" s="26">
        <v>17</v>
      </c>
      <c r="I4003" s="26">
        <f>G4003+H4003</f>
        <v>39</v>
      </c>
      <c r="J4003" s="26">
        <f>SUM(F4003:H4003)</f>
        <v>39</v>
      </c>
      <c r="K4003" s="26">
        <f>E4003-J4003</f>
        <v>0</v>
      </c>
      <c r="L4003" s="27">
        <v>8908000000</v>
      </c>
      <c r="M4003" s="45">
        <v>2611.84</v>
      </c>
      <c r="N4003" s="27">
        <v>228410256</v>
      </c>
      <c r="O4003" s="27">
        <v>11274784</v>
      </c>
      <c r="P4003" s="37">
        <f>IF(I4003=0,0,H4003/I4003)</f>
        <v>0.4358974358974359</v>
      </c>
    </row>
    <row r="4004">
      <c r="A4004" s="24" t="str">
        <v>2026-03</v>
      </c>
      <c r="B4004" s="24" t="str">
        <v>비교 반영</v>
      </c>
      <c r="C4004" s="24" t="str">
        <v>수원시 장안구</v>
      </c>
      <c r="D4004" s="24" t="str">
        <v>토지</v>
      </c>
      <c r="E4004" s="26">
        <v>24</v>
      </c>
      <c r="F4004" s="26">
        <v>24</v>
      </c>
      <c r="G4004" s="26">
        <v>0</v>
      </c>
      <c r="H4004" s="26">
        <v>0</v>
      </c>
      <c r="I4004" s="26">
        <f>G4004+H4004</f>
        <v>0</v>
      </c>
      <c r="J4004" s="26">
        <f>SUM(F4004:H4004)</f>
        <v>24</v>
      </c>
      <c r="K4004" s="26">
        <f>E4004-J4004</f>
        <v>0</v>
      </c>
      <c r="L4004" s="27">
        <v>1243130000</v>
      </c>
      <c r="M4004" s="45">
        <v>5001</v>
      </c>
      <c r="N4004" s="27">
        <v>51797083</v>
      </c>
      <c r="O4004" s="27">
        <v>821740</v>
      </c>
      <c r="P4004" s="37">
        <f>IF(I4004=0,0,H4004/I4004)</f>
        <v>0</v>
      </c>
    </row>
    <row r="4005">
      <c r="A4005" s="24" t="str">
        <v>2026-03</v>
      </c>
      <c r="B4005" s="24" t="str">
        <v>비교 반영</v>
      </c>
      <c r="C4005" s="24" t="str">
        <v>수원시 팔달구</v>
      </c>
      <c r="D4005" s="24" t="str">
        <v>다가구 매매</v>
      </c>
      <c r="E4005" s="26">
        <v>4</v>
      </c>
      <c r="F4005" s="26">
        <v>4</v>
      </c>
      <c r="G4005" s="26">
        <v>0</v>
      </c>
      <c r="H4005" s="26">
        <v>0</v>
      </c>
      <c r="I4005" s="26">
        <f>G4005+H4005</f>
        <v>0</v>
      </c>
      <c r="J4005" s="26">
        <f>SUM(F4005:H4005)</f>
        <v>4</v>
      </c>
      <c r="K4005" s="26">
        <f>E4005-J4005</f>
        <v>0</v>
      </c>
      <c r="L4005" s="27">
        <v>1560000000</v>
      </c>
      <c r="M4005" s="45">
        <v>420.53</v>
      </c>
      <c r="N4005" s="27">
        <v>390000000</v>
      </c>
      <c r="O4005" s="27">
        <v>12263155</v>
      </c>
      <c r="P4005" s="37">
        <f>IF(I4005=0,0,H4005/I4005)</f>
        <v>0</v>
      </c>
    </row>
    <row r="4006">
      <c r="A4006" s="24" t="str">
        <v>2026-03</v>
      </c>
      <c r="B4006" s="24" t="str">
        <v>비교 반영</v>
      </c>
      <c r="C4006" s="24" t="str">
        <v>수원시 팔달구</v>
      </c>
      <c r="D4006" s="24" t="str">
        <v>다가구 전월세</v>
      </c>
      <c r="E4006" s="26">
        <v>252</v>
      </c>
      <c r="F4006" s="26">
        <v>0</v>
      </c>
      <c r="G4006" s="26">
        <v>47</v>
      </c>
      <c r="H4006" s="26">
        <v>205</v>
      </c>
      <c r="I4006" s="26">
        <f>G4006+H4006</f>
        <v>252</v>
      </c>
      <c r="J4006" s="26">
        <f>SUM(F4006:H4006)</f>
        <v>252</v>
      </c>
      <c r="K4006" s="26">
        <f>E4006-J4006</f>
        <v>0</v>
      </c>
      <c r="L4006" s="27">
        <v>6763930000</v>
      </c>
      <c r="M4006" s="45">
        <v>11220.966</v>
      </c>
      <c r="N4006" s="27">
        <v>26840992</v>
      </c>
      <c r="O4006" s="27">
        <v>1992707</v>
      </c>
      <c r="P4006" s="37">
        <f>IF(I4006=0,0,H4006/I4006)</f>
        <v>0.8134920634920635</v>
      </c>
    </row>
    <row r="4007">
      <c r="A4007" s="24" t="str">
        <v>2026-03</v>
      </c>
      <c r="B4007" s="24" t="str">
        <v>비교 반영</v>
      </c>
      <c r="C4007" s="24" t="str">
        <v>수원시 팔달구</v>
      </c>
      <c r="D4007" s="24" t="str">
        <v>다세대 매매</v>
      </c>
      <c r="E4007" s="26">
        <v>62</v>
      </c>
      <c r="F4007" s="26">
        <v>62</v>
      </c>
      <c r="G4007" s="26">
        <v>0</v>
      </c>
      <c r="H4007" s="26">
        <v>0</v>
      </c>
      <c r="I4007" s="26">
        <f>G4007+H4007</f>
        <v>0</v>
      </c>
      <c r="J4007" s="26">
        <f>SUM(F4007:H4007)</f>
        <v>62</v>
      </c>
      <c r="K4007" s="26">
        <f>E4007-J4007</f>
        <v>0</v>
      </c>
      <c r="L4007" s="27">
        <v>13125500000</v>
      </c>
      <c r="M4007" s="45">
        <v>2865.365</v>
      </c>
      <c r="N4007" s="27">
        <v>211701613</v>
      </c>
      <c r="O4007" s="27">
        <v>15142951</v>
      </c>
      <c r="P4007" s="37">
        <f>IF(I4007=0,0,H4007/I4007)</f>
        <v>0</v>
      </c>
    </row>
    <row r="4008">
      <c r="A4008" s="24" t="str">
        <v>2026-03</v>
      </c>
      <c r="B4008" s="24" t="str">
        <v>비교 반영</v>
      </c>
      <c r="C4008" s="24" t="str">
        <v>수원시 팔달구</v>
      </c>
      <c r="D4008" s="24" t="str">
        <v>다세대 전월세</v>
      </c>
      <c r="E4008" s="26">
        <v>244</v>
      </c>
      <c r="F4008" s="26">
        <v>0</v>
      </c>
      <c r="G4008" s="26">
        <v>62</v>
      </c>
      <c r="H4008" s="26">
        <v>182</v>
      </c>
      <c r="I4008" s="26">
        <f>G4008+H4008</f>
        <v>244</v>
      </c>
      <c r="J4008" s="26">
        <f>SUM(F4008:H4008)</f>
        <v>244</v>
      </c>
      <c r="K4008" s="26">
        <f>E4008-J4008</f>
        <v>0</v>
      </c>
      <c r="L4008" s="27">
        <v>17151400000</v>
      </c>
      <c r="M4008" s="45">
        <v>8083.441</v>
      </c>
      <c r="N4008" s="27">
        <v>70292623</v>
      </c>
      <c r="O4008" s="27">
        <v>7014196</v>
      </c>
      <c r="P4008" s="37">
        <f>IF(I4008=0,0,H4008/I4008)</f>
        <v>0.7459016393442623</v>
      </c>
    </row>
    <row r="4009">
      <c r="A4009" s="24" t="str">
        <v>2026-03</v>
      </c>
      <c r="B4009" s="24" t="str">
        <v>비교 반영</v>
      </c>
      <c r="C4009" s="24" t="str">
        <v>수원시 팔달구</v>
      </c>
      <c r="D4009" s="24" t="str">
        <v>분양권</v>
      </c>
      <c r="E4009" s="26">
        <v>11</v>
      </c>
      <c r="F4009" s="26">
        <v>11</v>
      </c>
      <c r="G4009" s="26">
        <v>0</v>
      </c>
      <c r="H4009" s="26">
        <v>0</v>
      </c>
      <c r="I4009" s="26">
        <f>G4009+H4009</f>
        <v>0</v>
      </c>
      <c r="J4009" s="26">
        <f>SUM(F4009:H4009)</f>
        <v>11</v>
      </c>
      <c r="K4009" s="26">
        <f>E4009-J4009</f>
        <v>0</v>
      </c>
      <c r="L4009" s="27">
        <v>6862070000</v>
      </c>
      <c r="M4009" s="45">
        <v>861.676</v>
      </c>
      <c r="N4009" s="27">
        <v>623824545</v>
      </c>
      <c r="O4009" s="27">
        <v>26326053</v>
      </c>
      <c r="P4009" s="37">
        <f>IF(I4009=0,0,H4009/I4009)</f>
        <v>0</v>
      </c>
    </row>
    <row r="4010">
      <c r="A4010" s="24" t="str">
        <v>2026-03</v>
      </c>
      <c r="B4010" s="24" t="str">
        <v>비교 반영</v>
      </c>
      <c r="C4010" s="24" t="str">
        <v>수원시 팔달구</v>
      </c>
      <c r="D4010" s="24" t="str">
        <v>상가</v>
      </c>
      <c r="E4010" s="26">
        <v>22</v>
      </c>
      <c r="F4010" s="26">
        <v>22</v>
      </c>
      <c r="G4010" s="26">
        <v>0</v>
      </c>
      <c r="H4010" s="26">
        <v>0</v>
      </c>
      <c r="I4010" s="26">
        <f>G4010+H4010</f>
        <v>0</v>
      </c>
      <c r="J4010" s="26">
        <f>SUM(F4010:H4010)</f>
        <v>22</v>
      </c>
      <c r="K4010" s="26">
        <f>E4010-J4010</f>
        <v>0</v>
      </c>
      <c r="L4010" s="27">
        <v>12386200000</v>
      </c>
      <c r="M4010" s="45">
        <v>4362.5</v>
      </c>
      <c r="N4010" s="27">
        <v>563009091</v>
      </c>
      <c r="O4010" s="27">
        <v>9385929</v>
      </c>
      <c r="P4010" s="37">
        <f>IF(I4010=0,0,H4010/I4010)</f>
        <v>0</v>
      </c>
    </row>
    <row r="4011">
      <c r="A4011" s="24" t="str">
        <v>2026-03</v>
      </c>
      <c r="B4011" s="24" t="str">
        <v>비교 반영</v>
      </c>
      <c r="C4011" s="24" t="str">
        <v>수원시 팔달구</v>
      </c>
      <c r="D4011" s="24" t="str">
        <v>아파트 매매</v>
      </c>
      <c r="E4011" s="26">
        <v>234</v>
      </c>
      <c r="F4011" s="26">
        <v>234</v>
      </c>
      <c r="G4011" s="26">
        <v>0</v>
      </c>
      <c r="H4011" s="26">
        <v>0</v>
      </c>
      <c r="I4011" s="26">
        <f>G4011+H4011</f>
        <v>0</v>
      </c>
      <c r="J4011" s="26">
        <f>SUM(F4011:H4011)</f>
        <v>234</v>
      </c>
      <c r="K4011" s="26">
        <f>E4011-J4011</f>
        <v>0</v>
      </c>
      <c r="L4011" s="27">
        <v>146703000000</v>
      </c>
      <c r="M4011" s="45">
        <v>16483.959</v>
      </c>
      <c r="N4011" s="27">
        <v>626935897</v>
      </c>
      <c r="O4011" s="27">
        <v>29420637</v>
      </c>
      <c r="P4011" s="37">
        <f>IF(I4011=0,0,H4011/I4011)</f>
        <v>0</v>
      </c>
    </row>
    <row r="4012">
      <c r="A4012" s="24" t="str">
        <v>2026-03</v>
      </c>
      <c r="B4012" s="24" t="str">
        <v>비교 반영</v>
      </c>
      <c r="C4012" s="24" t="str">
        <v>수원시 팔달구</v>
      </c>
      <c r="D4012" s="24" t="str">
        <v>아파트 전월세</v>
      </c>
      <c r="E4012" s="26">
        <v>444</v>
      </c>
      <c r="F4012" s="26">
        <v>0</v>
      </c>
      <c r="G4012" s="26">
        <v>264</v>
      </c>
      <c r="H4012" s="26">
        <v>180</v>
      </c>
      <c r="I4012" s="26">
        <f>G4012+H4012</f>
        <v>444</v>
      </c>
      <c r="J4012" s="26">
        <f>SUM(F4012:H4012)</f>
        <v>444</v>
      </c>
      <c r="K4012" s="26">
        <f>E4012-J4012</f>
        <v>0</v>
      </c>
      <c r="L4012" s="27">
        <v>102492990000</v>
      </c>
      <c r="M4012" s="45">
        <v>27453.39</v>
      </c>
      <c r="N4012" s="27">
        <v>230840068</v>
      </c>
      <c r="O4012" s="27">
        <v>12341638</v>
      </c>
      <c r="P4012" s="37">
        <f>IF(I4012=0,0,H4012/I4012)</f>
        <v>0.40540540540540543</v>
      </c>
    </row>
    <row r="4013">
      <c r="A4013" s="24" t="str">
        <v>2026-03</v>
      </c>
      <c r="B4013" s="24" t="str">
        <v>비교 반영</v>
      </c>
      <c r="C4013" s="24" t="str">
        <v>수원시 팔달구</v>
      </c>
      <c r="D4013" s="24" t="str">
        <v>오피스텔 매매</v>
      </c>
      <c r="E4013" s="26">
        <v>21</v>
      </c>
      <c r="F4013" s="26">
        <v>21</v>
      </c>
      <c r="G4013" s="26">
        <v>0</v>
      </c>
      <c r="H4013" s="26">
        <v>0</v>
      </c>
      <c r="I4013" s="26">
        <f>G4013+H4013</f>
        <v>0</v>
      </c>
      <c r="J4013" s="26">
        <f>SUM(F4013:H4013)</f>
        <v>21</v>
      </c>
      <c r="K4013" s="26">
        <f>E4013-J4013</f>
        <v>0</v>
      </c>
      <c r="L4013" s="27">
        <v>2455500000</v>
      </c>
      <c r="M4013" s="45">
        <v>897.067</v>
      </c>
      <c r="N4013" s="27">
        <v>116928571</v>
      </c>
      <c r="O4013" s="27">
        <v>9048772</v>
      </c>
      <c r="P4013" s="37">
        <f>IF(I4013=0,0,H4013/I4013)</f>
        <v>0</v>
      </c>
    </row>
    <row r="4014">
      <c r="A4014" s="24" t="str">
        <v>2026-03</v>
      </c>
      <c r="B4014" s="24" t="str">
        <v>비교 반영</v>
      </c>
      <c r="C4014" s="24" t="str">
        <v>수원시 팔달구</v>
      </c>
      <c r="D4014" s="24" t="str">
        <v>오피스텔 전월세</v>
      </c>
      <c r="E4014" s="26">
        <v>99</v>
      </c>
      <c r="F4014" s="26">
        <v>0</v>
      </c>
      <c r="G4014" s="26">
        <v>25</v>
      </c>
      <c r="H4014" s="26">
        <v>74</v>
      </c>
      <c r="I4014" s="26">
        <f>G4014+H4014</f>
        <v>99</v>
      </c>
      <c r="J4014" s="26">
        <f>SUM(F4014:H4014)</f>
        <v>99</v>
      </c>
      <c r="K4014" s="26">
        <f>E4014-J4014</f>
        <v>0</v>
      </c>
      <c r="L4014" s="27">
        <v>6621950000</v>
      </c>
      <c r="M4014" s="45">
        <v>4421.31</v>
      </c>
      <c r="N4014" s="27">
        <v>66888384</v>
      </c>
      <c r="O4014" s="27">
        <v>4951189</v>
      </c>
      <c r="P4014" s="37">
        <f>IF(I4014=0,0,H4014/I4014)</f>
        <v>0.7474747474747475</v>
      </c>
    </row>
    <row r="4015">
      <c r="A4015" s="24" t="str">
        <v>2026-03</v>
      </c>
      <c r="B4015" s="24" t="str">
        <v>비교 반영</v>
      </c>
      <c r="C4015" s="24" t="str">
        <v>수원시 팔달구</v>
      </c>
      <c r="D4015" s="24" t="str">
        <v>토지</v>
      </c>
      <c r="E4015" s="26">
        <v>4</v>
      </c>
      <c r="F4015" s="26">
        <v>4</v>
      </c>
      <c r="G4015" s="26">
        <v>0</v>
      </c>
      <c r="H4015" s="26">
        <v>0</v>
      </c>
      <c r="I4015" s="26">
        <f>G4015+H4015</f>
        <v>0</v>
      </c>
      <c r="J4015" s="26">
        <f>SUM(F4015:H4015)</f>
        <v>4</v>
      </c>
      <c r="K4015" s="26">
        <f>E4015-J4015</f>
        <v>0</v>
      </c>
      <c r="L4015" s="27">
        <v>1684710000</v>
      </c>
      <c r="M4015" s="45">
        <v>610.5</v>
      </c>
      <c r="N4015" s="27">
        <v>421177500</v>
      </c>
      <c r="O4015" s="27">
        <v>9122505</v>
      </c>
      <c r="P4015" s="37">
        <f>IF(I4015=0,0,H4015/I4015)</f>
        <v>0</v>
      </c>
    </row>
    <row r="4016">
      <c r="A4016" s="24" t="str">
        <v>2026-03</v>
      </c>
      <c r="B4016" s="24" t="str">
        <v>비교 반영</v>
      </c>
      <c r="C4016" s="24" t="str">
        <v>시흥시</v>
      </c>
      <c r="D4016" s="24" t="str">
        <v>공장창고</v>
      </c>
      <c r="E4016" s="26">
        <v>16</v>
      </c>
      <c r="F4016" s="26">
        <v>16</v>
      </c>
      <c r="G4016" s="26">
        <v>0</v>
      </c>
      <c r="H4016" s="26">
        <v>0</v>
      </c>
      <c r="I4016" s="26">
        <f>G4016+H4016</f>
        <v>0</v>
      </c>
      <c r="J4016" s="26">
        <f>SUM(F4016:H4016)</f>
        <v>16</v>
      </c>
      <c r="K4016" s="26">
        <f>E4016-J4016</f>
        <v>0</v>
      </c>
      <c r="L4016" s="27">
        <v>32478110000</v>
      </c>
      <c r="M4016" s="45">
        <v>12418.15</v>
      </c>
      <c r="N4016" s="27">
        <v>2029881875</v>
      </c>
      <c r="O4016" s="27">
        <v>8645865</v>
      </c>
      <c r="P4016" s="37">
        <f>IF(I4016=0,0,H4016/I4016)</f>
        <v>0</v>
      </c>
    </row>
    <row r="4017">
      <c r="A4017" s="24" t="str">
        <v>2026-03</v>
      </c>
      <c r="B4017" s="24" t="str">
        <v>비교 반영</v>
      </c>
      <c r="C4017" s="24" t="str">
        <v>시흥시</v>
      </c>
      <c r="D4017" s="24" t="str">
        <v>다가구 매매</v>
      </c>
      <c r="E4017" s="26">
        <v>9</v>
      </c>
      <c r="F4017" s="26">
        <v>9</v>
      </c>
      <c r="G4017" s="26">
        <v>0</v>
      </c>
      <c r="H4017" s="26">
        <v>0</v>
      </c>
      <c r="I4017" s="26">
        <f>G4017+H4017</f>
        <v>0</v>
      </c>
      <c r="J4017" s="26">
        <f>SUM(F4017:H4017)</f>
        <v>9</v>
      </c>
      <c r="K4017" s="26">
        <f>E4017-J4017</f>
        <v>0</v>
      </c>
      <c r="L4017" s="27">
        <v>7720000000</v>
      </c>
      <c r="M4017" s="45">
        <v>3366.41</v>
      </c>
      <c r="N4017" s="27">
        <v>857777778</v>
      </c>
      <c r="O4017" s="27">
        <v>7580972</v>
      </c>
      <c r="P4017" s="37">
        <f>IF(I4017=0,0,H4017/I4017)</f>
        <v>0</v>
      </c>
    </row>
    <row r="4018">
      <c r="A4018" s="24" t="str">
        <v>2026-03</v>
      </c>
      <c r="B4018" s="24" t="str">
        <v>비교 반영</v>
      </c>
      <c r="C4018" s="24" t="str">
        <v>시흥시</v>
      </c>
      <c r="D4018" s="24" t="str">
        <v>다가구 전월세</v>
      </c>
      <c r="E4018" s="26">
        <v>235</v>
      </c>
      <c r="F4018" s="26">
        <v>0</v>
      </c>
      <c r="G4018" s="26">
        <v>39</v>
      </c>
      <c r="H4018" s="26">
        <v>196</v>
      </c>
      <c r="I4018" s="26">
        <f>G4018+H4018</f>
        <v>235</v>
      </c>
      <c r="J4018" s="26">
        <f>SUM(F4018:H4018)</f>
        <v>235</v>
      </c>
      <c r="K4018" s="26">
        <f>E4018-J4018</f>
        <v>0</v>
      </c>
      <c r="L4018" s="27">
        <v>6619370000</v>
      </c>
      <c r="M4018" s="45">
        <v>10666.43</v>
      </c>
      <c r="N4018" s="27">
        <v>28167532</v>
      </c>
      <c r="O4018" s="27">
        <v>2051503</v>
      </c>
      <c r="P4018" s="37">
        <f>IF(I4018=0,0,H4018/I4018)</f>
        <v>0.8340425531914893</v>
      </c>
    </row>
    <row r="4019">
      <c r="A4019" s="24" t="str">
        <v>2026-03</v>
      </c>
      <c r="B4019" s="24" t="str">
        <v>비교 반영</v>
      </c>
      <c r="C4019" s="24" t="str">
        <v>시흥시</v>
      </c>
      <c r="D4019" s="24" t="str">
        <v>다세대 매매</v>
      </c>
      <c r="E4019" s="26">
        <v>59</v>
      </c>
      <c r="F4019" s="26">
        <v>59</v>
      </c>
      <c r="G4019" s="26">
        <v>0</v>
      </c>
      <c r="H4019" s="26">
        <v>0</v>
      </c>
      <c r="I4019" s="26">
        <f>G4019+H4019</f>
        <v>0</v>
      </c>
      <c r="J4019" s="26">
        <f>SUM(F4019:H4019)</f>
        <v>59</v>
      </c>
      <c r="K4019" s="26">
        <f>E4019-J4019</f>
        <v>0</v>
      </c>
      <c r="L4019" s="27">
        <v>7375550000</v>
      </c>
      <c r="M4019" s="45">
        <v>3152.075</v>
      </c>
      <c r="N4019" s="27">
        <v>125009322</v>
      </c>
      <c r="O4019" s="27">
        <v>7735217</v>
      </c>
      <c r="P4019" s="37">
        <f>IF(I4019=0,0,H4019/I4019)</f>
        <v>0</v>
      </c>
    </row>
    <row r="4020">
      <c r="A4020" s="24" t="str">
        <v>2026-03</v>
      </c>
      <c r="B4020" s="24" t="str">
        <v>비교 반영</v>
      </c>
      <c r="C4020" s="24" t="str">
        <v>시흥시</v>
      </c>
      <c r="D4020" s="24" t="str">
        <v>다세대 전월세</v>
      </c>
      <c r="E4020" s="26">
        <v>248</v>
      </c>
      <c r="F4020" s="26">
        <v>0</v>
      </c>
      <c r="G4020" s="26">
        <v>51</v>
      </c>
      <c r="H4020" s="26">
        <v>197</v>
      </c>
      <c r="I4020" s="26">
        <f>G4020+H4020</f>
        <v>248</v>
      </c>
      <c r="J4020" s="26">
        <f>SUM(F4020:H4020)</f>
        <v>248</v>
      </c>
      <c r="K4020" s="26">
        <f>E4020-J4020</f>
        <v>0</v>
      </c>
      <c r="L4020" s="27">
        <v>7193500000</v>
      </c>
      <c r="M4020" s="45">
        <v>9235.976</v>
      </c>
      <c r="N4020" s="27">
        <v>29006048</v>
      </c>
      <c r="O4020" s="27">
        <v>2574732</v>
      </c>
      <c r="P4020" s="37">
        <f>IF(I4020=0,0,H4020/I4020)</f>
        <v>0.7943548387096774</v>
      </c>
    </row>
    <row r="4021">
      <c r="A4021" s="24" t="str">
        <v>2026-03</v>
      </c>
      <c r="B4021" s="24" t="str">
        <v>비교 반영</v>
      </c>
      <c r="C4021" s="24" t="str">
        <v>시흥시</v>
      </c>
      <c r="D4021" s="24" t="str">
        <v>분양권</v>
      </c>
      <c r="E4021" s="26">
        <v>5</v>
      </c>
      <c r="F4021" s="26">
        <v>5</v>
      </c>
      <c r="G4021" s="26">
        <v>0</v>
      </c>
      <c r="H4021" s="26">
        <v>0</v>
      </c>
      <c r="I4021" s="26">
        <f>G4021+H4021</f>
        <v>0</v>
      </c>
      <c r="J4021" s="26">
        <f>SUM(F4021:H4021)</f>
        <v>5</v>
      </c>
      <c r="K4021" s="26">
        <f>E4021-J4021</f>
        <v>0</v>
      </c>
      <c r="L4021" s="27">
        <v>3270600000</v>
      </c>
      <c r="M4021" s="45">
        <v>450.749</v>
      </c>
      <c r="N4021" s="27">
        <v>654120000</v>
      </c>
      <c r="O4021" s="27">
        <v>23986521</v>
      </c>
      <c r="P4021" s="37">
        <f>IF(I4021=0,0,H4021/I4021)</f>
        <v>0</v>
      </c>
    </row>
    <row r="4022">
      <c r="A4022" s="24" t="str">
        <v>2026-03</v>
      </c>
      <c r="B4022" s="24" t="str">
        <v>비교 반영</v>
      </c>
      <c r="C4022" s="24" t="str">
        <v>시흥시</v>
      </c>
      <c r="D4022" s="24" t="str">
        <v>상가</v>
      </c>
      <c r="E4022" s="26">
        <v>57</v>
      </c>
      <c r="F4022" s="26">
        <v>57</v>
      </c>
      <c r="G4022" s="26">
        <v>0</v>
      </c>
      <c r="H4022" s="26">
        <v>0</v>
      </c>
      <c r="I4022" s="26">
        <f>G4022+H4022</f>
        <v>0</v>
      </c>
      <c r="J4022" s="26">
        <f>SUM(F4022:H4022)</f>
        <v>57</v>
      </c>
      <c r="K4022" s="26">
        <f>E4022-J4022</f>
        <v>0</v>
      </c>
      <c r="L4022" s="27">
        <v>33708210000</v>
      </c>
      <c r="M4022" s="45">
        <v>7448.79</v>
      </c>
      <c r="N4022" s="27">
        <v>591372105</v>
      </c>
      <c r="O4022" s="27">
        <v>14959758</v>
      </c>
      <c r="P4022" s="37">
        <f>IF(I4022=0,0,H4022/I4022)</f>
        <v>0</v>
      </c>
    </row>
    <row r="4023">
      <c r="A4023" s="24" t="str">
        <v>2026-03</v>
      </c>
      <c r="B4023" s="24" t="str">
        <v>비교 반영</v>
      </c>
      <c r="C4023" s="24" t="str">
        <v>시흥시</v>
      </c>
      <c r="D4023" s="24" t="str">
        <v>아파트 매매</v>
      </c>
      <c r="E4023" s="26">
        <v>585</v>
      </c>
      <c r="F4023" s="26">
        <v>585</v>
      </c>
      <c r="G4023" s="26">
        <v>0</v>
      </c>
      <c r="H4023" s="26">
        <v>0</v>
      </c>
      <c r="I4023" s="26">
        <f>G4023+H4023</f>
        <v>0</v>
      </c>
      <c r="J4023" s="26">
        <f>SUM(F4023:H4023)</f>
        <v>585</v>
      </c>
      <c r="K4023" s="26">
        <f>E4023-J4023</f>
        <v>0</v>
      </c>
      <c r="L4023" s="27">
        <v>243921300000</v>
      </c>
      <c r="M4023" s="45">
        <v>42157.072</v>
      </c>
      <c r="N4023" s="27">
        <v>416959487</v>
      </c>
      <c r="O4023" s="27">
        <v>19127310</v>
      </c>
      <c r="P4023" s="37">
        <f>IF(I4023=0,0,H4023/I4023)</f>
        <v>0</v>
      </c>
    </row>
    <row r="4024">
      <c r="A4024" s="24" t="str">
        <v>2026-03</v>
      </c>
      <c r="B4024" s="24" t="str">
        <v>비교 반영</v>
      </c>
      <c r="C4024" s="24" t="str">
        <v>시흥시</v>
      </c>
      <c r="D4024" s="24" t="str">
        <v>아파트 전월세</v>
      </c>
      <c r="E4024" s="26">
        <v>1413</v>
      </c>
      <c r="F4024" s="26">
        <v>0</v>
      </c>
      <c r="G4024" s="26">
        <v>546</v>
      </c>
      <c r="H4024" s="26">
        <v>867</v>
      </c>
      <c r="I4024" s="26">
        <f>G4024+H4024</f>
        <v>1413</v>
      </c>
      <c r="J4024" s="26">
        <f>SUM(F4024:H4024)</f>
        <v>1413</v>
      </c>
      <c r="K4024" s="26">
        <f>E4024-J4024</f>
        <v>0</v>
      </c>
      <c r="L4024" s="27">
        <v>212879600000</v>
      </c>
      <c r="M4024" s="45">
        <v>93976.982</v>
      </c>
      <c r="N4024" s="27">
        <v>150657891</v>
      </c>
      <c r="O4024" s="27">
        <v>7488368</v>
      </c>
      <c r="P4024" s="37">
        <f>IF(I4024=0,0,H4024/I4024)</f>
        <v>0.613588110403397</v>
      </c>
    </row>
    <row r="4025">
      <c r="A4025" s="24" t="str">
        <v>2026-03</v>
      </c>
      <c r="B4025" s="24" t="str">
        <v>비교 반영</v>
      </c>
      <c r="C4025" s="24" t="str">
        <v>시흥시</v>
      </c>
      <c r="D4025" s="24" t="str">
        <v>오피스텔 매매</v>
      </c>
      <c r="E4025" s="26">
        <v>40</v>
      </c>
      <c r="F4025" s="26">
        <v>40</v>
      </c>
      <c r="G4025" s="26">
        <v>0</v>
      </c>
      <c r="H4025" s="26">
        <v>0</v>
      </c>
      <c r="I4025" s="26">
        <f>G4025+H4025</f>
        <v>0</v>
      </c>
      <c r="J4025" s="26">
        <f>SUM(F4025:H4025)</f>
        <v>40</v>
      </c>
      <c r="K4025" s="26">
        <f>E4025-J4025</f>
        <v>0</v>
      </c>
      <c r="L4025" s="27">
        <v>3536750000</v>
      </c>
      <c r="M4025" s="45">
        <v>1182.484</v>
      </c>
      <c r="N4025" s="27">
        <v>88418750</v>
      </c>
      <c r="O4025" s="27">
        <v>9887436</v>
      </c>
      <c r="P4025" s="37">
        <f>IF(I4025=0,0,H4025/I4025)</f>
        <v>0</v>
      </c>
    </row>
    <row r="4026">
      <c r="A4026" s="24" t="str">
        <v>2026-03</v>
      </c>
      <c r="B4026" s="24" t="str">
        <v>비교 반영</v>
      </c>
      <c r="C4026" s="24" t="str">
        <v>시흥시</v>
      </c>
      <c r="D4026" s="24" t="str">
        <v>오피스텔 전월세</v>
      </c>
      <c r="E4026" s="26">
        <v>426</v>
      </c>
      <c r="F4026" s="26">
        <v>0</v>
      </c>
      <c r="G4026" s="26">
        <v>110</v>
      </c>
      <c r="H4026" s="26">
        <v>316</v>
      </c>
      <c r="I4026" s="26">
        <f>G4026+H4026</f>
        <v>426</v>
      </c>
      <c r="J4026" s="26">
        <f>SUM(F4026:H4026)</f>
        <v>426</v>
      </c>
      <c r="K4026" s="26">
        <f>E4026-J4026</f>
        <v>0</v>
      </c>
      <c r="L4026" s="27">
        <v>15639780000</v>
      </c>
      <c r="M4026" s="45">
        <v>13139.39</v>
      </c>
      <c r="N4026" s="27">
        <v>36713099</v>
      </c>
      <c r="O4026" s="27">
        <v>3934867</v>
      </c>
      <c r="P4026" s="37">
        <f>IF(I4026=0,0,H4026/I4026)</f>
        <v>0.7417840375586855</v>
      </c>
    </row>
    <row r="4027">
      <c r="A4027" s="24" t="str">
        <v>2026-03</v>
      </c>
      <c r="B4027" s="24" t="str">
        <v>비교 반영</v>
      </c>
      <c r="C4027" s="24" t="str">
        <v>시흥시</v>
      </c>
      <c r="D4027" s="24" t="str">
        <v>토지</v>
      </c>
      <c r="E4027" s="26">
        <v>114</v>
      </c>
      <c r="F4027" s="26">
        <v>114</v>
      </c>
      <c r="G4027" s="26">
        <v>0</v>
      </c>
      <c r="H4027" s="26">
        <v>0</v>
      </c>
      <c r="I4027" s="26">
        <f>G4027+H4027</f>
        <v>0</v>
      </c>
      <c r="J4027" s="26">
        <f>SUM(F4027:H4027)</f>
        <v>114</v>
      </c>
      <c r="K4027" s="26">
        <f>E4027-J4027</f>
        <v>0</v>
      </c>
      <c r="L4027" s="27">
        <v>15567290000</v>
      </c>
      <c r="M4027" s="45">
        <v>45588.16</v>
      </c>
      <c r="N4027" s="27">
        <v>136555175</v>
      </c>
      <c r="O4027" s="27">
        <v>1128848</v>
      </c>
      <c r="P4027" s="37">
        <f>IF(I4027=0,0,H4027/I4027)</f>
        <v>0</v>
      </c>
    </row>
    <row r="4028">
      <c r="A4028" s="24" t="str">
        <v>2026-03</v>
      </c>
      <c r="B4028" s="24" t="str">
        <v>비교 반영</v>
      </c>
      <c r="C4028" s="24" t="str">
        <v>안산시 단원구</v>
      </c>
      <c r="D4028" s="24" t="str">
        <v>공장창고</v>
      </c>
      <c r="E4028" s="26">
        <v>13</v>
      </c>
      <c r="F4028" s="26">
        <v>13</v>
      </c>
      <c r="G4028" s="26">
        <v>0</v>
      </c>
      <c r="H4028" s="26">
        <v>0</v>
      </c>
      <c r="I4028" s="26">
        <f>G4028+H4028</f>
        <v>0</v>
      </c>
      <c r="J4028" s="26">
        <f>SUM(F4028:H4028)</f>
        <v>13</v>
      </c>
      <c r="K4028" s="26">
        <f>E4028-J4028</f>
        <v>0</v>
      </c>
      <c r="L4028" s="27">
        <v>37490000000</v>
      </c>
      <c r="M4028" s="45">
        <v>21123.13</v>
      </c>
      <c r="N4028" s="27">
        <v>2883846154</v>
      </c>
      <c r="O4028" s="27">
        <v>5867212</v>
      </c>
      <c r="P4028" s="37">
        <f>IF(I4028=0,0,H4028/I4028)</f>
        <v>0</v>
      </c>
    </row>
    <row r="4029">
      <c r="A4029" s="24" t="str">
        <v>2026-03</v>
      </c>
      <c r="B4029" s="24" t="str">
        <v>비교 반영</v>
      </c>
      <c r="C4029" s="24" t="str">
        <v>안산시 단원구</v>
      </c>
      <c r="D4029" s="24" t="str">
        <v>다가구 매매</v>
      </c>
      <c r="E4029" s="26">
        <v>11</v>
      </c>
      <c r="F4029" s="26">
        <v>11</v>
      </c>
      <c r="G4029" s="26">
        <v>0</v>
      </c>
      <c r="H4029" s="26">
        <v>0</v>
      </c>
      <c r="I4029" s="26">
        <f>G4029+H4029</f>
        <v>0</v>
      </c>
      <c r="J4029" s="26">
        <f>SUM(F4029:H4029)</f>
        <v>11</v>
      </c>
      <c r="K4029" s="26">
        <f>E4029-J4029</f>
        <v>0</v>
      </c>
      <c r="L4029" s="27">
        <v>5300100000</v>
      </c>
      <c r="M4029" s="45">
        <v>2659.06</v>
      </c>
      <c r="N4029" s="27">
        <v>481827273</v>
      </c>
      <c r="O4029" s="27">
        <v>6589167</v>
      </c>
      <c r="P4029" s="37">
        <f>IF(I4029=0,0,H4029/I4029)</f>
        <v>0</v>
      </c>
    </row>
    <row r="4030">
      <c r="A4030" s="24" t="str">
        <v>2026-03</v>
      </c>
      <c r="B4030" s="24" t="str">
        <v>비교 반영</v>
      </c>
      <c r="C4030" s="24" t="str">
        <v>안산시 단원구</v>
      </c>
      <c r="D4030" s="24" t="str">
        <v>다가구 전월세</v>
      </c>
      <c r="E4030" s="26">
        <v>201</v>
      </c>
      <c r="F4030" s="26">
        <v>0</v>
      </c>
      <c r="G4030" s="26">
        <v>17</v>
      </c>
      <c r="H4030" s="26">
        <v>184</v>
      </c>
      <c r="I4030" s="26">
        <f>G4030+H4030</f>
        <v>201</v>
      </c>
      <c r="J4030" s="26">
        <f>SUM(F4030:H4030)</f>
        <v>201</v>
      </c>
      <c r="K4030" s="26">
        <f>E4030-J4030</f>
        <v>0</v>
      </c>
      <c r="L4030" s="27">
        <v>3070000000</v>
      </c>
      <c r="M4030" s="45">
        <v>8821.568</v>
      </c>
      <c r="N4030" s="27">
        <v>15273632</v>
      </c>
      <c r="O4030" s="27">
        <v>1150449</v>
      </c>
      <c r="P4030" s="37">
        <f>IF(I4030=0,0,H4030/I4030)</f>
        <v>0.9154228855721394</v>
      </c>
    </row>
    <row r="4031">
      <c r="A4031" s="24" t="str">
        <v>2026-03</v>
      </c>
      <c r="B4031" s="24" t="str">
        <v>비교 반영</v>
      </c>
      <c r="C4031" s="24" t="str">
        <v>안산시 단원구</v>
      </c>
      <c r="D4031" s="24" t="str">
        <v>다세대 매매</v>
      </c>
      <c r="E4031" s="26">
        <v>84</v>
      </c>
      <c r="F4031" s="26">
        <v>84</v>
      </c>
      <c r="G4031" s="26">
        <v>0</v>
      </c>
      <c r="H4031" s="26">
        <v>0</v>
      </c>
      <c r="I4031" s="26">
        <f>G4031+H4031</f>
        <v>0</v>
      </c>
      <c r="J4031" s="26">
        <f>SUM(F4031:H4031)</f>
        <v>84</v>
      </c>
      <c r="K4031" s="26">
        <f>E4031-J4031</f>
        <v>0</v>
      </c>
      <c r="L4031" s="27">
        <v>13409000000</v>
      </c>
      <c r="M4031" s="45">
        <v>4238.101</v>
      </c>
      <c r="N4031" s="27">
        <v>159630952</v>
      </c>
      <c r="O4031" s="27">
        <v>10459230</v>
      </c>
      <c r="P4031" s="37">
        <f>IF(I4031=0,0,H4031/I4031)</f>
        <v>0</v>
      </c>
    </row>
    <row r="4032">
      <c r="A4032" s="24" t="str">
        <v>2026-03</v>
      </c>
      <c r="B4032" s="24" t="str">
        <v>비교 반영</v>
      </c>
      <c r="C4032" s="24" t="str">
        <v>안산시 단원구</v>
      </c>
      <c r="D4032" s="24" t="str">
        <v>다세대 전월세</v>
      </c>
      <c r="E4032" s="26">
        <v>147</v>
      </c>
      <c r="F4032" s="26">
        <v>0</v>
      </c>
      <c r="G4032" s="26">
        <v>54</v>
      </c>
      <c r="H4032" s="26">
        <v>93</v>
      </c>
      <c r="I4032" s="26">
        <f>G4032+H4032</f>
        <v>147</v>
      </c>
      <c r="J4032" s="26">
        <f>SUM(F4032:H4032)</f>
        <v>147</v>
      </c>
      <c r="K4032" s="26">
        <f>E4032-J4032</f>
        <v>0</v>
      </c>
      <c r="L4032" s="27">
        <v>6508320000</v>
      </c>
      <c r="M4032" s="45">
        <v>6352.818</v>
      </c>
      <c r="N4032" s="27">
        <v>44274286</v>
      </c>
      <c r="O4032" s="27">
        <v>3386703</v>
      </c>
      <c r="P4032" s="37">
        <f>IF(I4032=0,0,H4032/I4032)</f>
        <v>0.6326530612244898</v>
      </c>
    </row>
    <row r="4033">
      <c r="A4033" s="24" t="str">
        <v>2026-03</v>
      </c>
      <c r="B4033" s="24" t="str">
        <v>비교 반영</v>
      </c>
      <c r="C4033" s="24" t="str">
        <v>안산시 단원구</v>
      </c>
      <c r="D4033" s="24" t="str">
        <v>분양권</v>
      </c>
      <c r="E4033" s="26">
        <v>3</v>
      </c>
      <c r="F4033" s="26">
        <v>3</v>
      </c>
      <c r="G4033" s="26">
        <v>0</v>
      </c>
      <c r="H4033" s="26">
        <v>0</v>
      </c>
      <c r="I4033" s="26">
        <f>G4033+H4033</f>
        <v>0</v>
      </c>
      <c r="J4033" s="26">
        <f>SUM(F4033:H4033)</f>
        <v>3</v>
      </c>
      <c r="K4033" s="26">
        <f>E4033-J4033</f>
        <v>0</v>
      </c>
      <c r="L4033" s="27">
        <v>1763000000</v>
      </c>
      <c r="M4033" s="45">
        <v>194.491</v>
      </c>
      <c r="N4033" s="27">
        <v>587666667</v>
      </c>
      <c r="O4033" s="27">
        <v>29965906</v>
      </c>
      <c r="P4033" s="37">
        <f>IF(I4033=0,0,H4033/I4033)</f>
        <v>0</v>
      </c>
    </row>
    <row r="4034">
      <c r="A4034" s="24" t="str">
        <v>2026-03</v>
      </c>
      <c r="B4034" s="24" t="str">
        <v>비교 반영</v>
      </c>
      <c r="C4034" s="24" t="str">
        <v>안산시 단원구</v>
      </c>
      <c r="D4034" s="24" t="str">
        <v>상가</v>
      </c>
      <c r="E4034" s="26">
        <v>52</v>
      </c>
      <c r="F4034" s="26">
        <v>52</v>
      </c>
      <c r="G4034" s="26">
        <v>0</v>
      </c>
      <c r="H4034" s="26">
        <v>0</v>
      </c>
      <c r="I4034" s="26">
        <f>G4034+H4034</f>
        <v>0</v>
      </c>
      <c r="J4034" s="26">
        <f>SUM(F4034:H4034)</f>
        <v>52</v>
      </c>
      <c r="K4034" s="26">
        <f>E4034-J4034</f>
        <v>0</v>
      </c>
      <c r="L4034" s="27">
        <v>15697770000</v>
      </c>
      <c r="M4034" s="45">
        <v>4818.09</v>
      </c>
      <c r="N4034" s="27">
        <v>301880192</v>
      </c>
      <c r="O4034" s="27">
        <v>10770544</v>
      </c>
      <c r="P4034" s="37">
        <f>IF(I4034=0,0,H4034/I4034)</f>
        <v>0</v>
      </c>
    </row>
    <row r="4035">
      <c r="A4035" s="24" t="str">
        <v>2026-03</v>
      </c>
      <c r="B4035" s="24" t="str">
        <v>비교 반영</v>
      </c>
      <c r="C4035" s="24" t="str">
        <v>안산시 단원구</v>
      </c>
      <c r="D4035" s="24" t="str">
        <v>아파트 매매</v>
      </c>
      <c r="E4035" s="26">
        <v>287</v>
      </c>
      <c r="F4035" s="26">
        <v>287</v>
      </c>
      <c r="G4035" s="26">
        <v>0</v>
      </c>
      <c r="H4035" s="26">
        <v>0</v>
      </c>
      <c r="I4035" s="26">
        <f>G4035+H4035</f>
        <v>0</v>
      </c>
      <c r="J4035" s="26">
        <f>SUM(F4035:H4035)</f>
        <v>287</v>
      </c>
      <c r="K4035" s="26">
        <f>E4035-J4035</f>
        <v>0</v>
      </c>
      <c r="L4035" s="27">
        <v>139108500000</v>
      </c>
      <c r="M4035" s="45">
        <v>19908.72</v>
      </c>
      <c r="N4035" s="27">
        <v>484698606</v>
      </c>
      <c r="O4035" s="27">
        <v>23098561</v>
      </c>
      <c r="P4035" s="37">
        <f>IF(I4035=0,0,H4035/I4035)</f>
        <v>0</v>
      </c>
    </row>
    <row r="4036">
      <c r="A4036" s="24" t="str">
        <v>2026-03</v>
      </c>
      <c r="B4036" s="24" t="str">
        <v>비교 반영</v>
      </c>
      <c r="C4036" s="24" t="str">
        <v>안산시 단원구</v>
      </c>
      <c r="D4036" s="24" t="str">
        <v>아파트 전월세</v>
      </c>
      <c r="E4036" s="26">
        <v>508</v>
      </c>
      <c r="F4036" s="26">
        <v>0</v>
      </c>
      <c r="G4036" s="26">
        <v>299</v>
      </c>
      <c r="H4036" s="26">
        <v>209</v>
      </c>
      <c r="I4036" s="26">
        <f>G4036+H4036</f>
        <v>508</v>
      </c>
      <c r="J4036" s="26">
        <f>SUM(F4036:H4036)</f>
        <v>508</v>
      </c>
      <c r="K4036" s="26">
        <f>E4036-J4036</f>
        <v>0</v>
      </c>
      <c r="L4036" s="27">
        <v>91907160000</v>
      </c>
      <c r="M4036" s="45">
        <v>31309.722</v>
      </c>
      <c r="N4036" s="27">
        <v>180919606</v>
      </c>
      <c r="O4036" s="27">
        <v>9703865</v>
      </c>
      <c r="P4036" s="37">
        <f>IF(I4036=0,0,H4036/I4036)</f>
        <v>0.41141732283464566</v>
      </c>
    </row>
    <row r="4037">
      <c r="A4037" s="24" t="str">
        <v>2026-03</v>
      </c>
      <c r="B4037" s="24" t="str">
        <v>비교 반영</v>
      </c>
      <c r="C4037" s="24" t="str">
        <v>안산시 단원구</v>
      </c>
      <c r="D4037" s="24" t="str">
        <v>오피스텔 매매</v>
      </c>
      <c r="E4037" s="26">
        <v>30</v>
      </c>
      <c r="F4037" s="26">
        <v>30</v>
      </c>
      <c r="G4037" s="26">
        <v>0</v>
      </c>
      <c r="H4037" s="26">
        <v>0</v>
      </c>
      <c r="I4037" s="26">
        <f>G4037+H4037</f>
        <v>0</v>
      </c>
      <c r="J4037" s="26">
        <f>SUM(F4037:H4037)</f>
        <v>30</v>
      </c>
      <c r="K4037" s="26">
        <f>E4037-J4037</f>
        <v>0</v>
      </c>
      <c r="L4037" s="27">
        <v>3122940000</v>
      </c>
      <c r="M4037" s="45">
        <v>899.809</v>
      </c>
      <c r="N4037" s="27">
        <v>104098000</v>
      </c>
      <c r="O4037" s="27">
        <v>11473288</v>
      </c>
      <c r="P4037" s="37">
        <f>IF(I4037=0,0,H4037/I4037)</f>
        <v>0</v>
      </c>
    </row>
    <row r="4038">
      <c r="A4038" s="24" t="str">
        <v>2026-03</v>
      </c>
      <c r="B4038" s="24" t="str">
        <v>비교 반영</v>
      </c>
      <c r="C4038" s="24" t="str">
        <v>안산시 단원구</v>
      </c>
      <c r="D4038" s="24" t="str">
        <v>오피스텔 전월세</v>
      </c>
      <c r="E4038" s="26">
        <v>258</v>
      </c>
      <c r="F4038" s="26">
        <v>0</v>
      </c>
      <c r="G4038" s="26">
        <v>38</v>
      </c>
      <c r="H4038" s="26">
        <v>220</v>
      </c>
      <c r="I4038" s="26">
        <f>G4038+H4038</f>
        <v>258</v>
      </c>
      <c r="J4038" s="26">
        <f>SUM(F4038:H4038)</f>
        <v>258</v>
      </c>
      <c r="K4038" s="26">
        <f>E4038-J4038</f>
        <v>0</v>
      </c>
      <c r="L4038" s="27">
        <v>6067740000</v>
      </c>
      <c r="M4038" s="45">
        <v>7520.21</v>
      </c>
      <c r="N4038" s="27">
        <v>23518372</v>
      </c>
      <c r="O4038" s="27">
        <v>2667298</v>
      </c>
      <c r="P4038" s="37">
        <f>IF(I4038=0,0,H4038/I4038)</f>
        <v>0.8527131782945736</v>
      </c>
    </row>
    <row r="4039">
      <c r="A4039" s="24" t="str">
        <v>2026-03</v>
      </c>
      <c r="B4039" s="24" t="str">
        <v>비교 반영</v>
      </c>
      <c r="C4039" s="24" t="str">
        <v>안산시 단원구</v>
      </c>
      <c r="D4039" s="24" t="str">
        <v>토지</v>
      </c>
      <c r="E4039" s="26">
        <v>143</v>
      </c>
      <c r="F4039" s="26">
        <v>143</v>
      </c>
      <c r="G4039" s="26">
        <v>0</v>
      </c>
      <c r="H4039" s="26">
        <v>0</v>
      </c>
      <c r="I4039" s="26">
        <f>G4039+H4039</f>
        <v>0</v>
      </c>
      <c r="J4039" s="26">
        <f>SUM(F4039:H4039)</f>
        <v>143</v>
      </c>
      <c r="K4039" s="26">
        <f>E4039-J4039</f>
        <v>0</v>
      </c>
      <c r="L4039" s="27">
        <v>18145880000</v>
      </c>
      <c r="M4039" s="45">
        <v>60271.38</v>
      </c>
      <c r="N4039" s="27">
        <v>126894266</v>
      </c>
      <c r="O4039" s="27">
        <v>995271</v>
      </c>
      <c r="P4039" s="37">
        <f>IF(I4039=0,0,H4039/I4039)</f>
        <v>0</v>
      </c>
    </row>
    <row r="4040">
      <c r="A4040" s="24" t="str">
        <v>2026-03</v>
      </c>
      <c r="B4040" s="24" t="str">
        <v>비교 반영</v>
      </c>
      <c r="C4040" s="24" t="str">
        <v>안산시 상록구</v>
      </c>
      <c r="D4040" s="24" t="str">
        <v>공장창고</v>
      </c>
      <c r="E4040" s="26">
        <v>2</v>
      </c>
      <c r="F4040" s="26">
        <v>2</v>
      </c>
      <c r="G4040" s="26">
        <v>0</v>
      </c>
      <c r="H4040" s="26">
        <v>0</v>
      </c>
      <c r="I4040" s="26">
        <f>G4040+H4040</f>
        <v>0</v>
      </c>
      <c r="J4040" s="26">
        <f>SUM(F4040:H4040)</f>
        <v>2</v>
      </c>
      <c r="K4040" s="26">
        <f>E4040-J4040</f>
        <v>0</v>
      </c>
      <c r="L4040" s="27">
        <v>890000000</v>
      </c>
      <c r="M4040" s="45">
        <v>394</v>
      </c>
      <c r="N4040" s="27">
        <v>445000000</v>
      </c>
      <c r="O4040" s="27">
        <v>7467382</v>
      </c>
      <c r="P4040" s="37">
        <f>IF(I4040=0,0,H4040/I4040)</f>
        <v>0</v>
      </c>
    </row>
    <row r="4041">
      <c r="A4041" s="24" t="str">
        <v>2026-03</v>
      </c>
      <c r="B4041" s="24" t="str">
        <v>비교 반영</v>
      </c>
      <c r="C4041" s="24" t="str">
        <v>안산시 상록구</v>
      </c>
      <c r="D4041" s="24" t="str">
        <v>다가구 매매</v>
      </c>
      <c r="E4041" s="26">
        <v>9</v>
      </c>
      <c r="F4041" s="26">
        <v>9</v>
      </c>
      <c r="G4041" s="26">
        <v>0</v>
      </c>
      <c r="H4041" s="26">
        <v>0</v>
      </c>
      <c r="I4041" s="26">
        <f>G4041+H4041</f>
        <v>0</v>
      </c>
      <c r="J4041" s="26">
        <f>SUM(F4041:H4041)</f>
        <v>9</v>
      </c>
      <c r="K4041" s="26">
        <f>E4041-J4041</f>
        <v>0</v>
      </c>
      <c r="L4041" s="27">
        <v>7418000000</v>
      </c>
      <c r="M4041" s="45">
        <v>3706.4</v>
      </c>
      <c r="N4041" s="27">
        <v>824222222</v>
      </c>
      <c r="O4041" s="27">
        <v>6616208</v>
      </c>
      <c r="P4041" s="37">
        <f>IF(I4041=0,0,H4041/I4041)</f>
        <v>0</v>
      </c>
    </row>
    <row r="4042">
      <c r="A4042" s="24" t="str">
        <v>2026-03</v>
      </c>
      <c r="B4042" s="24" t="str">
        <v>비교 반영</v>
      </c>
      <c r="C4042" s="24" t="str">
        <v>안산시 상록구</v>
      </c>
      <c r="D4042" s="24" t="str">
        <v>다가구 전월세</v>
      </c>
      <c r="E4042" s="26">
        <v>498</v>
      </c>
      <c r="F4042" s="26">
        <v>0</v>
      </c>
      <c r="G4042" s="26">
        <v>63</v>
      </c>
      <c r="H4042" s="26">
        <v>435</v>
      </c>
      <c r="I4042" s="26">
        <f>G4042+H4042</f>
        <v>498</v>
      </c>
      <c r="J4042" s="26">
        <f>SUM(F4042:H4042)</f>
        <v>498</v>
      </c>
      <c r="K4042" s="26">
        <f>E4042-J4042</f>
        <v>0</v>
      </c>
      <c r="L4042" s="27">
        <v>11086800000</v>
      </c>
      <c r="M4042" s="45">
        <v>23450.386</v>
      </c>
      <c r="N4042" s="27">
        <v>22262651</v>
      </c>
      <c r="O4042" s="27">
        <v>1562899</v>
      </c>
      <c r="P4042" s="37">
        <f>IF(I4042=0,0,H4042/I4042)</f>
        <v>0.8734939759036144</v>
      </c>
    </row>
    <row r="4043">
      <c r="A4043" s="24" t="str">
        <v>2026-03</v>
      </c>
      <c r="B4043" s="24" t="str">
        <v>비교 반영</v>
      </c>
      <c r="C4043" s="24" t="str">
        <v>안산시 상록구</v>
      </c>
      <c r="D4043" s="24" t="str">
        <v>다세대 매매</v>
      </c>
      <c r="E4043" s="26">
        <v>193</v>
      </c>
      <c r="F4043" s="26">
        <v>193</v>
      </c>
      <c r="G4043" s="26">
        <v>0</v>
      </c>
      <c r="H4043" s="26">
        <v>0</v>
      </c>
      <c r="I4043" s="26">
        <f>G4043+H4043</f>
        <v>0</v>
      </c>
      <c r="J4043" s="26">
        <f>SUM(F4043:H4043)</f>
        <v>193</v>
      </c>
      <c r="K4043" s="26">
        <f>E4043-J4043</f>
        <v>0</v>
      </c>
      <c r="L4043" s="27">
        <v>33964680000</v>
      </c>
      <c r="M4043" s="45">
        <v>12554.683</v>
      </c>
      <c r="N4043" s="27">
        <v>175982798</v>
      </c>
      <c r="O4043" s="27">
        <v>8943271</v>
      </c>
      <c r="P4043" s="37">
        <f>IF(I4043=0,0,H4043/I4043)</f>
        <v>0</v>
      </c>
    </row>
    <row r="4044">
      <c r="A4044" s="24" t="str">
        <v>2026-03</v>
      </c>
      <c r="B4044" s="24" t="str">
        <v>비교 반영</v>
      </c>
      <c r="C4044" s="24" t="str">
        <v>안산시 상록구</v>
      </c>
      <c r="D4044" s="24" t="str">
        <v>다세대 전월세</v>
      </c>
      <c r="E4044" s="26">
        <v>398</v>
      </c>
      <c r="F4044" s="26">
        <v>0</v>
      </c>
      <c r="G4044" s="26">
        <v>81</v>
      </c>
      <c r="H4044" s="26">
        <v>317</v>
      </c>
      <c r="I4044" s="26">
        <f>G4044+H4044</f>
        <v>398</v>
      </c>
      <c r="J4044" s="26">
        <f>SUM(F4044:H4044)</f>
        <v>398</v>
      </c>
      <c r="K4044" s="26">
        <f>E4044-J4044</f>
        <v>0</v>
      </c>
      <c r="L4044" s="27">
        <v>12848550000</v>
      </c>
      <c r="M4044" s="45">
        <v>16364.255</v>
      </c>
      <c r="N4044" s="27">
        <v>32282789</v>
      </c>
      <c r="O4044" s="27">
        <v>2595568</v>
      </c>
      <c r="P4044" s="37">
        <f>IF(I4044=0,0,H4044/I4044)</f>
        <v>0.7964824120603015</v>
      </c>
    </row>
    <row r="4045">
      <c r="A4045" s="24" t="str">
        <v>2026-03</v>
      </c>
      <c r="B4045" s="24" t="str">
        <v>비교 반영</v>
      </c>
      <c r="C4045" s="24" t="str">
        <v>안산시 상록구</v>
      </c>
      <c r="D4045" s="24" t="str">
        <v>분양권</v>
      </c>
      <c r="E4045" s="26">
        <v>1</v>
      </c>
      <c r="F4045" s="26">
        <v>1</v>
      </c>
      <c r="G4045" s="26">
        <v>0</v>
      </c>
      <c r="H4045" s="26">
        <v>0</v>
      </c>
      <c r="I4045" s="26">
        <f>G4045+H4045</f>
        <v>0</v>
      </c>
      <c r="J4045" s="26">
        <f>SUM(F4045:H4045)</f>
        <v>1</v>
      </c>
      <c r="K4045" s="26">
        <f>E4045-J4045</f>
        <v>0</v>
      </c>
      <c r="L4045" s="27">
        <v>411900000</v>
      </c>
      <c r="M4045" s="45">
        <v>74.977</v>
      </c>
      <c r="N4045" s="27">
        <v>411900000</v>
      </c>
      <c r="O4045" s="27">
        <v>18160941</v>
      </c>
      <c r="P4045" s="37">
        <f>IF(I4045=0,0,H4045/I4045)</f>
        <v>0</v>
      </c>
    </row>
    <row r="4046">
      <c r="A4046" s="24" t="str">
        <v>2026-03</v>
      </c>
      <c r="B4046" s="24" t="str">
        <v>비교 반영</v>
      </c>
      <c r="C4046" s="24" t="str">
        <v>안산시 상록구</v>
      </c>
      <c r="D4046" s="24" t="str">
        <v>상가</v>
      </c>
      <c r="E4046" s="26">
        <v>7</v>
      </c>
      <c r="F4046" s="26">
        <v>7</v>
      </c>
      <c r="G4046" s="26">
        <v>0</v>
      </c>
      <c r="H4046" s="26">
        <v>0</v>
      </c>
      <c r="I4046" s="26">
        <f>G4046+H4046</f>
        <v>0</v>
      </c>
      <c r="J4046" s="26">
        <f>SUM(F4046:H4046)</f>
        <v>7</v>
      </c>
      <c r="K4046" s="26">
        <f>E4046-J4046</f>
        <v>0</v>
      </c>
      <c r="L4046" s="27">
        <v>5185000000</v>
      </c>
      <c r="M4046" s="45">
        <v>1421.76</v>
      </c>
      <c r="N4046" s="27">
        <v>740714286</v>
      </c>
      <c r="O4046" s="27">
        <v>12055829</v>
      </c>
      <c r="P4046" s="37">
        <f>IF(I4046=0,0,H4046/I4046)</f>
        <v>0</v>
      </c>
    </row>
    <row r="4047">
      <c r="A4047" s="24" t="str">
        <v>2026-03</v>
      </c>
      <c r="B4047" s="24" t="str">
        <v>비교 반영</v>
      </c>
      <c r="C4047" s="24" t="str">
        <v>안산시 상록구</v>
      </c>
      <c r="D4047" s="24" t="str">
        <v>아파트 매매</v>
      </c>
      <c r="E4047" s="26">
        <v>199</v>
      </c>
      <c r="F4047" s="26">
        <v>199</v>
      </c>
      <c r="G4047" s="26">
        <v>0</v>
      </c>
      <c r="H4047" s="26">
        <v>0</v>
      </c>
      <c r="I4047" s="26">
        <f>G4047+H4047</f>
        <v>0</v>
      </c>
      <c r="J4047" s="26">
        <f>SUM(F4047:H4047)</f>
        <v>199</v>
      </c>
      <c r="K4047" s="26">
        <f>E4047-J4047</f>
        <v>0</v>
      </c>
      <c r="L4047" s="27">
        <v>78037050000</v>
      </c>
      <c r="M4047" s="45">
        <v>14704.869</v>
      </c>
      <c r="N4047" s="27">
        <v>392145980</v>
      </c>
      <c r="O4047" s="27">
        <v>17543421</v>
      </c>
      <c r="P4047" s="37">
        <f>IF(I4047=0,0,H4047/I4047)</f>
        <v>0</v>
      </c>
    </row>
    <row r="4048">
      <c r="A4048" s="24" t="str">
        <v>2026-03</v>
      </c>
      <c r="B4048" s="24" t="str">
        <v>비교 반영</v>
      </c>
      <c r="C4048" s="24" t="str">
        <v>안산시 상록구</v>
      </c>
      <c r="D4048" s="24" t="str">
        <v>아파트 전월세</v>
      </c>
      <c r="E4048" s="26">
        <v>321</v>
      </c>
      <c r="F4048" s="26">
        <v>0</v>
      </c>
      <c r="G4048" s="26">
        <v>197</v>
      </c>
      <c r="H4048" s="26">
        <v>124</v>
      </c>
      <c r="I4048" s="26">
        <f>G4048+H4048</f>
        <v>321</v>
      </c>
      <c r="J4048" s="26">
        <f>SUM(F4048:H4048)</f>
        <v>321</v>
      </c>
      <c r="K4048" s="26">
        <f>E4048-J4048</f>
        <v>0</v>
      </c>
      <c r="L4048" s="27">
        <v>53656100000</v>
      </c>
      <c r="M4048" s="45">
        <v>22031.097</v>
      </c>
      <c r="N4048" s="27">
        <v>167152960</v>
      </c>
      <c r="O4048" s="27">
        <v>8051144</v>
      </c>
      <c r="P4048" s="37">
        <f>IF(I4048=0,0,H4048/I4048)</f>
        <v>0.3862928348909657</v>
      </c>
    </row>
    <row r="4049">
      <c r="A4049" s="24" t="str">
        <v>2026-03</v>
      </c>
      <c r="B4049" s="24" t="str">
        <v>비교 반영</v>
      </c>
      <c r="C4049" s="24" t="str">
        <v>안산시 상록구</v>
      </c>
      <c r="D4049" s="24" t="str">
        <v>오피스텔 매매</v>
      </c>
      <c r="E4049" s="26">
        <v>5</v>
      </c>
      <c r="F4049" s="26">
        <v>5</v>
      </c>
      <c r="G4049" s="26">
        <v>0</v>
      </c>
      <c r="H4049" s="26">
        <v>0</v>
      </c>
      <c r="I4049" s="26">
        <f>G4049+H4049</f>
        <v>0</v>
      </c>
      <c r="J4049" s="26">
        <f>SUM(F4049:H4049)</f>
        <v>5</v>
      </c>
      <c r="K4049" s="26">
        <f>E4049-J4049</f>
        <v>0</v>
      </c>
      <c r="L4049" s="27">
        <v>732500000</v>
      </c>
      <c r="M4049" s="45">
        <v>219.392</v>
      </c>
      <c r="N4049" s="27">
        <v>146500000</v>
      </c>
      <c r="O4049" s="27">
        <v>11037264</v>
      </c>
      <c r="P4049" s="37">
        <f>IF(I4049=0,0,H4049/I4049)</f>
        <v>0</v>
      </c>
    </row>
    <row r="4050">
      <c r="A4050" s="24" t="str">
        <v>2026-03</v>
      </c>
      <c r="B4050" s="24" t="str">
        <v>비교 반영</v>
      </c>
      <c r="C4050" s="24" t="str">
        <v>안산시 상록구</v>
      </c>
      <c r="D4050" s="24" t="str">
        <v>오피스텔 전월세</v>
      </c>
      <c r="E4050" s="26">
        <v>62</v>
      </c>
      <c r="F4050" s="26">
        <v>0</v>
      </c>
      <c r="G4050" s="26">
        <v>21</v>
      </c>
      <c r="H4050" s="26">
        <v>41</v>
      </c>
      <c r="I4050" s="26">
        <f>G4050+H4050</f>
        <v>62</v>
      </c>
      <c r="J4050" s="26">
        <f>SUM(F4050:H4050)</f>
        <v>62</v>
      </c>
      <c r="K4050" s="26">
        <f>E4050-J4050</f>
        <v>0</v>
      </c>
      <c r="L4050" s="27">
        <v>4725720000</v>
      </c>
      <c r="M4050" s="45">
        <v>2759.96</v>
      </c>
      <c r="N4050" s="27">
        <v>76221290</v>
      </c>
      <c r="O4050" s="27">
        <v>5660305</v>
      </c>
      <c r="P4050" s="37">
        <f>IF(I4050=0,0,H4050/I4050)</f>
        <v>0.6612903225806451</v>
      </c>
    </row>
    <row r="4051">
      <c r="A4051" s="24" t="str">
        <v>2026-03</v>
      </c>
      <c r="B4051" s="24" t="str">
        <v>비교 반영</v>
      </c>
      <c r="C4051" s="24" t="str">
        <v>안산시 상록구</v>
      </c>
      <c r="D4051" s="24" t="str">
        <v>토지</v>
      </c>
      <c r="E4051" s="26">
        <v>32</v>
      </c>
      <c r="F4051" s="26">
        <v>32</v>
      </c>
      <c r="G4051" s="26">
        <v>0</v>
      </c>
      <c r="H4051" s="26">
        <v>0</v>
      </c>
      <c r="I4051" s="26">
        <f>G4051+H4051</f>
        <v>0</v>
      </c>
      <c r="J4051" s="26">
        <f>SUM(F4051:H4051)</f>
        <v>32</v>
      </c>
      <c r="K4051" s="26">
        <f>E4051-J4051</f>
        <v>0</v>
      </c>
      <c r="L4051" s="27">
        <v>6476850000</v>
      </c>
      <c r="M4051" s="45">
        <v>26356.09</v>
      </c>
      <c r="N4051" s="27">
        <v>202401563</v>
      </c>
      <c r="O4051" s="27">
        <v>812377</v>
      </c>
      <c r="P4051" s="37">
        <f>IF(I4051=0,0,H4051/I4051)</f>
        <v>0</v>
      </c>
    </row>
    <row r="4052">
      <c r="A4052" s="24" t="str">
        <v>2026-03</v>
      </c>
      <c r="B4052" s="24" t="str">
        <v>비교 반영</v>
      </c>
      <c r="C4052" s="24" t="str">
        <v>안성시</v>
      </c>
      <c r="D4052" s="24" t="str">
        <v>공장창고</v>
      </c>
      <c r="E4052" s="26">
        <v>8</v>
      </c>
      <c r="F4052" s="26">
        <v>8</v>
      </c>
      <c r="G4052" s="26">
        <v>0</v>
      </c>
      <c r="H4052" s="26">
        <v>0</v>
      </c>
      <c r="I4052" s="26">
        <f>G4052+H4052</f>
        <v>0</v>
      </c>
      <c r="J4052" s="26">
        <f>SUM(F4052:H4052)</f>
        <v>8</v>
      </c>
      <c r="K4052" s="26">
        <f>E4052-J4052</f>
        <v>0</v>
      </c>
      <c r="L4052" s="27">
        <v>20374100000</v>
      </c>
      <c r="M4052" s="45">
        <v>11925.52</v>
      </c>
      <c r="N4052" s="27">
        <v>2546762500</v>
      </c>
      <c r="O4052" s="27">
        <v>5647753</v>
      </c>
      <c r="P4052" s="37">
        <f>IF(I4052=0,0,H4052/I4052)</f>
        <v>0</v>
      </c>
    </row>
    <row r="4053">
      <c r="A4053" s="24" t="str">
        <v>2026-03</v>
      </c>
      <c r="B4053" s="24" t="str">
        <v>비교 반영</v>
      </c>
      <c r="C4053" s="24" t="str">
        <v>안성시</v>
      </c>
      <c r="D4053" s="24" t="str">
        <v>다가구 매매</v>
      </c>
      <c r="E4053" s="26">
        <v>27</v>
      </c>
      <c r="F4053" s="26">
        <v>27</v>
      </c>
      <c r="G4053" s="26">
        <v>0</v>
      </c>
      <c r="H4053" s="26">
        <v>0</v>
      </c>
      <c r="I4053" s="26">
        <f>G4053+H4053</f>
        <v>0</v>
      </c>
      <c r="J4053" s="26">
        <f>SUM(F4053:H4053)</f>
        <v>27</v>
      </c>
      <c r="K4053" s="26">
        <f>E4053-J4053</f>
        <v>0</v>
      </c>
      <c r="L4053" s="27">
        <v>7060740000</v>
      </c>
      <c r="M4053" s="45">
        <v>3972.15</v>
      </c>
      <c r="N4053" s="27">
        <v>261508889</v>
      </c>
      <c r="O4053" s="27">
        <v>5876235</v>
      </c>
      <c r="P4053" s="37">
        <f>IF(I4053=0,0,H4053/I4053)</f>
        <v>0</v>
      </c>
    </row>
    <row r="4054">
      <c r="A4054" s="24" t="str">
        <v>2026-03</v>
      </c>
      <c r="B4054" s="24" t="str">
        <v>비교 반영</v>
      </c>
      <c r="C4054" s="24" t="str">
        <v>안성시</v>
      </c>
      <c r="D4054" s="24" t="str">
        <v>다가구 전월세</v>
      </c>
      <c r="E4054" s="26">
        <v>217</v>
      </c>
      <c r="F4054" s="26">
        <v>0</v>
      </c>
      <c r="G4054" s="26">
        <v>15</v>
      </c>
      <c r="H4054" s="26">
        <v>202</v>
      </c>
      <c r="I4054" s="26">
        <f>G4054+H4054</f>
        <v>217</v>
      </c>
      <c r="J4054" s="26">
        <f>SUM(F4054:H4054)</f>
        <v>217</v>
      </c>
      <c r="K4054" s="26">
        <f>E4054-J4054</f>
        <v>0</v>
      </c>
      <c r="L4054" s="27">
        <v>1991300000</v>
      </c>
      <c r="M4054" s="45">
        <v>7666.647</v>
      </c>
      <c r="N4054" s="27">
        <v>9176498</v>
      </c>
      <c r="O4054" s="27">
        <v>858630</v>
      </c>
      <c r="P4054" s="37">
        <f>IF(I4054=0,0,H4054/I4054)</f>
        <v>0.9308755760368663</v>
      </c>
    </row>
    <row r="4055">
      <c r="A4055" s="24" t="str">
        <v>2026-03</v>
      </c>
      <c r="B4055" s="24" t="str">
        <v>비교 반영</v>
      </c>
      <c r="C4055" s="24" t="str">
        <v>안성시</v>
      </c>
      <c r="D4055" s="24" t="str">
        <v>다세대 매매</v>
      </c>
      <c r="E4055" s="26">
        <v>26</v>
      </c>
      <c r="F4055" s="26">
        <v>26</v>
      </c>
      <c r="G4055" s="26">
        <v>0</v>
      </c>
      <c r="H4055" s="26">
        <v>0</v>
      </c>
      <c r="I4055" s="26">
        <f>G4055+H4055</f>
        <v>0</v>
      </c>
      <c r="J4055" s="26">
        <f>SUM(F4055:H4055)</f>
        <v>26</v>
      </c>
      <c r="K4055" s="26">
        <f>E4055-J4055</f>
        <v>0</v>
      </c>
      <c r="L4055" s="27">
        <v>2173500000</v>
      </c>
      <c r="M4055" s="45">
        <v>1556.657</v>
      </c>
      <c r="N4055" s="27">
        <v>83596154</v>
      </c>
      <c r="O4055" s="27">
        <v>4615740</v>
      </c>
      <c r="P4055" s="37">
        <f>IF(I4055=0,0,H4055/I4055)</f>
        <v>0</v>
      </c>
    </row>
    <row r="4056">
      <c r="A4056" s="24" t="str">
        <v>2026-03</v>
      </c>
      <c r="B4056" s="24" t="str">
        <v>비교 반영</v>
      </c>
      <c r="C4056" s="24" t="str">
        <v>안성시</v>
      </c>
      <c r="D4056" s="24" t="str">
        <v>다세대 전월세</v>
      </c>
      <c r="E4056" s="26">
        <v>50</v>
      </c>
      <c r="F4056" s="26">
        <v>0</v>
      </c>
      <c r="G4056" s="26">
        <v>6</v>
      </c>
      <c r="H4056" s="26">
        <v>44</v>
      </c>
      <c r="I4056" s="26">
        <f>G4056+H4056</f>
        <v>50</v>
      </c>
      <c r="J4056" s="26">
        <f>SUM(F4056:H4056)</f>
        <v>50</v>
      </c>
      <c r="K4056" s="26">
        <f>E4056-J4056</f>
        <v>0</v>
      </c>
      <c r="L4056" s="27">
        <v>782500000</v>
      </c>
      <c r="M4056" s="45">
        <v>2333.508</v>
      </c>
      <c r="N4056" s="27">
        <v>15650000</v>
      </c>
      <c r="O4056" s="27">
        <v>1108536</v>
      </c>
      <c r="P4056" s="37">
        <f>IF(I4056=0,0,H4056/I4056)</f>
        <v>0.88</v>
      </c>
    </row>
    <row r="4057">
      <c r="A4057" s="24" t="str">
        <v>2026-03</v>
      </c>
      <c r="B4057" s="24" t="str">
        <v>비교 반영</v>
      </c>
      <c r="C4057" s="24" t="str">
        <v>안성시</v>
      </c>
      <c r="D4057" s="24" t="str">
        <v>분양권</v>
      </c>
      <c r="E4057" s="26">
        <v>18</v>
      </c>
      <c r="F4057" s="26">
        <v>18</v>
      </c>
      <c r="G4057" s="26">
        <v>0</v>
      </c>
      <c r="H4057" s="26">
        <v>0</v>
      </c>
      <c r="I4057" s="26">
        <f>G4057+H4057</f>
        <v>0</v>
      </c>
      <c r="J4057" s="26">
        <f>SUM(F4057:H4057)</f>
        <v>18</v>
      </c>
      <c r="K4057" s="26">
        <f>E4057-J4057</f>
        <v>0</v>
      </c>
      <c r="L4057" s="27">
        <v>7927760000</v>
      </c>
      <c r="M4057" s="45">
        <v>1475.583</v>
      </c>
      <c r="N4057" s="27">
        <v>440431111</v>
      </c>
      <c r="O4057" s="27">
        <v>17760756</v>
      </c>
      <c r="P4057" s="37">
        <f>IF(I4057=0,0,H4057/I4057)</f>
        <v>0</v>
      </c>
    </row>
    <row r="4058">
      <c r="A4058" s="24" t="str">
        <v>2026-03</v>
      </c>
      <c r="B4058" s="24" t="str">
        <v>비교 반영</v>
      </c>
      <c r="C4058" s="24" t="str">
        <v>안성시</v>
      </c>
      <c r="D4058" s="24" t="str">
        <v>상가</v>
      </c>
      <c r="E4058" s="26">
        <v>6</v>
      </c>
      <c r="F4058" s="26">
        <v>6</v>
      </c>
      <c r="G4058" s="26">
        <v>0</v>
      </c>
      <c r="H4058" s="26">
        <v>0</v>
      </c>
      <c r="I4058" s="26">
        <f>G4058+H4058</f>
        <v>0</v>
      </c>
      <c r="J4058" s="26">
        <f>SUM(F4058:H4058)</f>
        <v>6</v>
      </c>
      <c r="K4058" s="26">
        <f>E4058-J4058</f>
        <v>0</v>
      </c>
      <c r="L4058" s="27">
        <v>2434400000</v>
      </c>
      <c r="M4058" s="45">
        <v>751.66</v>
      </c>
      <c r="N4058" s="27">
        <v>405733333</v>
      </c>
      <c r="O4058" s="27">
        <v>10706440</v>
      </c>
      <c r="P4058" s="37">
        <f>IF(I4058=0,0,H4058/I4058)</f>
        <v>0</v>
      </c>
    </row>
    <row r="4059">
      <c r="A4059" s="24" t="str">
        <v>2026-03</v>
      </c>
      <c r="B4059" s="24" t="str">
        <v>비교 반영</v>
      </c>
      <c r="C4059" s="24" t="str">
        <v>안성시</v>
      </c>
      <c r="D4059" s="24" t="str">
        <v>아파트 매매</v>
      </c>
      <c r="E4059" s="26">
        <v>233</v>
      </c>
      <c r="F4059" s="26">
        <v>233</v>
      </c>
      <c r="G4059" s="26">
        <v>0</v>
      </c>
      <c r="H4059" s="26">
        <v>0</v>
      </c>
      <c r="I4059" s="26">
        <f>G4059+H4059</f>
        <v>0</v>
      </c>
      <c r="J4059" s="26">
        <f>SUM(F4059:H4059)</f>
        <v>233</v>
      </c>
      <c r="K4059" s="26">
        <f>E4059-J4059</f>
        <v>0</v>
      </c>
      <c r="L4059" s="27">
        <v>41157500000</v>
      </c>
      <c r="M4059" s="45">
        <v>14683.76</v>
      </c>
      <c r="N4059" s="27">
        <v>176641631</v>
      </c>
      <c r="O4059" s="27">
        <v>9265872</v>
      </c>
      <c r="P4059" s="37">
        <f>IF(I4059=0,0,H4059/I4059)</f>
        <v>0</v>
      </c>
    </row>
    <row r="4060">
      <c r="A4060" s="24" t="str">
        <v>2026-03</v>
      </c>
      <c r="B4060" s="24" t="str">
        <v>비교 반영</v>
      </c>
      <c r="C4060" s="24" t="str">
        <v>안성시</v>
      </c>
      <c r="D4060" s="24" t="str">
        <v>아파트 전월세</v>
      </c>
      <c r="E4060" s="26">
        <v>558</v>
      </c>
      <c r="F4060" s="26">
        <v>0</v>
      </c>
      <c r="G4060" s="26">
        <v>180</v>
      </c>
      <c r="H4060" s="26">
        <v>378</v>
      </c>
      <c r="I4060" s="26">
        <f>G4060+H4060</f>
        <v>558</v>
      </c>
      <c r="J4060" s="26">
        <f>SUM(F4060:H4060)</f>
        <v>558</v>
      </c>
      <c r="K4060" s="26">
        <f>E4060-J4060</f>
        <v>0</v>
      </c>
      <c r="L4060" s="27">
        <v>51008680000</v>
      </c>
      <c r="M4060" s="45">
        <v>34942.708</v>
      </c>
      <c r="N4060" s="27">
        <v>91413405</v>
      </c>
      <c r="O4060" s="27">
        <v>4825720</v>
      </c>
      <c r="P4060" s="37">
        <f>IF(I4060=0,0,H4060/I4060)</f>
        <v>0.6774193548387096</v>
      </c>
    </row>
    <row r="4061">
      <c r="A4061" s="24" t="str">
        <v>2026-03</v>
      </c>
      <c r="B4061" s="24" t="str">
        <v>비교 반영</v>
      </c>
      <c r="C4061" s="24" t="str">
        <v>안성시</v>
      </c>
      <c r="D4061" s="24" t="str">
        <v>오피스텔 매매</v>
      </c>
      <c r="E4061" s="26">
        <v>2</v>
      </c>
      <c r="F4061" s="26">
        <v>2</v>
      </c>
      <c r="G4061" s="26">
        <v>0</v>
      </c>
      <c r="H4061" s="26">
        <v>0</v>
      </c>
      <c r="I4061" s="26">
        <f>G4061+H4061</f>
        <v>0</v>
      </c>
      <c r="J4061" s="26">
        <f>SUM(F4061:H4061)</f>
        <v>2</v>
      </c>
      <c r="K4061" s="26">
        <f>E4061-J4061</f>
        <v>0</v>
      </c>
      <c r="L4061" s="27">
        <v>48500000</v>
      </c>
      <c r="M4061" s="45">
        <v>47.88</v>
      </c>
      <c r="N4061" s="27">
        <v>24250000</v>
      </c>
      <c r="O4061" s="27">
        <v>3348592</v>
      </c>
      <c r="P4061" s="37">
        <f>IF(I4061=0,0,H4061/I4061)</f>
        <v>0</v>
      </c>
    </row>
    <row r="4062">
      <c r="A4062" s="24" t="str">
        <v>2026-03</v>
      </c>
      <c r="B4062" s="24" t="str">
        <v>비교 반영</v>
      </c>
      <c r="C4062" s="24" t="str">
        <v>안성시</v>
      </c>
      <c r="D4062" s="24" t="str">
        <v>오피스텔 전월세</v>
      </c>
      <c r="E4062" s="26">
        <v>10</v>
      </c>
      <c r="F4062" s="26">
        <v>0</v>
      </c>
      <c r="G4062" s="26">
        <v>4</v>
      </c>
      <c r="H4062" s="26">
        <v>6</v>
      </c>
      <c r="I4062" s="26">
        <f>G4062+H4062</f>
        <v>10</v>
      </c>
      <c r="J4062" s="26">
        <f>SUM(F4062:H4062)</f>
        <v>10</v>
      </c>
      <c r="K4062" s="26">
        <f>E4062-J4062</f>
        <v>0</v>
      </c>
      <c r="L4062" s="27">
        <v>233500000</v>
      </c>
      <c r="M4062" s="45">
        <v>311.04</v>
      </c>
      <c r="N4062" s="27">
        <v>23350000</v>
      </c>
      <c r="O4062" s="27">
        <v>2481677</v>
      </c>
      <c r="P4062" s="37">
        <f>IF(I4062=0,0,H4062/I4062)</f>
        <v>0.6</v>
      </c>
    </row>
    <row r="4063">
      <c r="A4063" s="24" t="str">
        <v>2026-03</v>
      </c>
      <c r="B4063" s="24" t="str">
        <v>비교 반영</v>
      </c>
      <c r="C4063" s="24" t="str">
        <v>안성시</v>
      </c>
      <c r="D4063" s="24" t="str">
        <v>토지</v>
      </c>
      <c r="E4063" s="26">
        <v>548</v>
      </c>
      <c r="F4063" s="26">
        <v>548</v>
      </c>
      <c r="G4063" s="26">
        <v>0</v>
      </c>
      <c r="H4063" s="26">
        <v>0</v>
      </c>
      <c r="I4063" s="26">
        <f>G4063+H4063</f>
        <v>0</v>
      </c>
      <c r="J4063" s="26">
        <f>SUM(F4063:H4063)</f>
        <v>548</v>
      </c>
      <c r="K4063" s="26">
        <f>E4063-J4063</f>
        <v>0</v>
      </c>
      <c r="L4063" s="27">
        <v>40718470000</v>
      </c>
      <c r="M4063" s="45">
        <v>266418.58</v>
      </c>
      <c r="N4063" s="27">
        <v>74303777</v>
      </c>
      <c r="O4063" s="27">
        <v>505244</v>
      </c>
      <c r="P4063" s="37">
        <f>IF(I4063=0,0,H4063/I4063)</f>
        <v>0</v>
      </c>
    </row>
    <row r="4064">
      <c r="A4064" s="24" t="str">
        <v>2026-03</v>
      </c>
      <c r="B4064" s="24" t="str">
        <v>비교 반영</v>
      </c>
      <c r="C4064" s="24" t="str">
        <v>안양시 동안구</v>
      </c>
      <c r="D4064" s="24" t="str">
        <v>공장창고</v>
      </c>
      <c r="E4064" s="26">
        <v>15</v>
      </c>
      <c r="F4064" s="26">
        <v>15</v>
      </c>
      <c r="G4064" s="26">
        <v>0</v>
      </c>
      <c r="H4064" s="26">
        <v>0</v>
      </c>
      <c r="I4064" s="26">
        <f>G4064+H4064</f>
        <v>0</v>
      </c>
      <c r="J4064" s="26">
        <f>SUM(F4064:H4064)</f>
        <v>15</v>
      </c>
      <c r="K4064" s="26">
        <f>E4064-J4064</f>
        <v>0</v>
      </c>
      <c r="L4064" s="27">
        <v>3363000000</v>
      </c>
      <c r="M4064" s="45">
        <v>792.01</v>
      </c>
      <c r="N4064" s="27">
        <v>224200000</v>
      </c>
      <c r="O4064" s="27">
        <v>14036887</v>
      </c>
      <c r="P4064" s="37">
        <f>IF(I4064=0,0,H4064/I4064)</f>
        <v>0</v>
      </c>
    </row>
    <row r="4065">
      <c r="A4065" s="24" t="str">
        <v>2026-03</v>
      </c>
      <c r="B4065" s="24" t="str">
        <v>비교 반영</v>
      </c>
      <c r="C4065" s="24" t="str">
        <v>안양시 동안구</v>
      </c>
      <c r="D4065" s="24" t="str">
        <v>다가구 매매</v>
      </c>
      <c r="E4065" s="26">
        <v>1</v>
      </c>
      <c r="F4065" s="26">
        <v>1</v>
      </c>
      <c r="G4065" s="26">
        <v>0</v>
      </c>
      <c r="H4065" s="26">
        <v>0</v>
      </c>
      <c r="I4065" s="26">
        <f>G4065+H4065</f>
        <v>0</v>
      </c>
      <c r="J4065" s="26">
        <f>SUM(F4065:H4065)</f>
        <v>1</v>
      </c>
      <c r="K4065" s="26">
        <f>E4065-J4065</f>
        <v>0</v>
      </c>
      <c r="L4065" s="27">
        <v>1365000000</v>
      </c>
      <c r="M4065" s="45">
        <v>444.32</v>
      </c>
      <c r="N4065" s="27">
        <v>1365000000</v>
      </c>
      <c r="O4065" s="27">
        <v>10155736</v>
      </c>
      <c r="P4065" s="37">
        <f>IF(I4065=0,0,H4065/I4065)</f>
        <v>0</v>
      </c>
    </row>
    <row r="4066">
      <c r="A4066" s="24" t="str">
        <v>2026-03</v>
      </c>
      <c r="B4066" s="24" t="str">
        <v>비교 반영</v>
      </c>
      <c r="C4066" s="24" t="str">
        <v>안양시 동안구</v>
      </c>
      <c r="D4066" s="24" t="str">
        <v>다가구 전월세</v>
      </c>
      <c r="E4066" s="26">
        <v>136</v>
      </c>
      <c r="F4066" s="26">
        <v>0</v>
      </c>
      <c r="G4066" s="26">
        <v>33</v>
      </c>
      <c r="H4066" s="26">
        <v>103</v>
      </c>
      <c r="I4066" s="26">
        <f>G4066+H4066</f>
        <v>136</v>
      </c>
      <c r="J4066" s="26">
        <f>SUM(F4066:H4066)</f>
        <v>136</v>
      </c>
      <c r="K4066" s="26">
        <f>E4066-J4066</f>
        <v>0</v>
      </c>
      <c r="L4066" s="27">
        <v>9746500000</v>
      </c>
      <c r="M4066" s="45">
        <v>5902.005</v>
      </c>
      <c r="N4066" s="27">
        <v>71665441</v>
      </c>
      <c r="O4066" s="27">
        <v>5459134</v>
      </c>
      <c r="P4066" s="37">
        <f>IF(I4066=0,0,H4066/I4066)</f>
        <v>0.7573529411764706</v>
      </c>
    </row>
    <row r="4067">
      <c r="A4067" s="24" t="str">
        <v>2026-03</v>
      </c>
      <c r="B4067" s="24" t="str">
        <v>비교 반영</v>
      </c>
      <c r="C4067" s="24" t="str">
        <v>안양시 동안구</v>
      </c>
      <c r="D4067" s="24" t="str">
        <v>다세대 매매</v>
      </c>
      <c r="E4067" s="26">
        <v>60</v>
      </c>
      <c r="F4067" s="26">
        <v>60</v>
      </c>
      <c r="G4067" s="26">
        <v>0</v>
      </c>
      <c r="H4067" s="26">
        <v>0</v>
      </c>
      <c r="I4067" s="26">
        <f>G4067+H4067</f>
        <v>0</v>
      </c>
      <c r="J4067" s="26">
        <f>SUM(F4067:H4067)</f>
        <v>60</v>
      </c>
      <c r="K4067" s="26">
        <f>E4067-J4067</f>
        <v>0</v>
      </c>
      <c r="L4067" s="27">
        <v>22815000000</v>
      </c>
      <c r="M4067" s="45">
        <v>2166.922</v>
      </c>
      <c r="N4067" s="27">
        <v>380250000</v>
      </c>
      <c r="O4067" s="27">
        <v>34805814</v>
      </c>
      <c r="P4067" s="37">
        <f>IF(I4067=0,0,H4067/I4067)</f>
        <v>0</v>
      </c>
    </row>
    <row r="4068">
      <c r="A4068" s="24" t="str">
        <v>2026-03</v>
      </c>
      <c r="B4068" s="24" t="str">
        <v>비교 반영</v>
      </c>
      <c r="C4068" s="24" t="str">
        <v>안양시 동안구</v>
      </c>
      <c r="D4068" s="24" t="str">
        <v>다세대 전월세</v>
      </c>
      <c r="E4068" s="26">
        <v>128</v>
      </c>
      <c r="F4068" s="26">
        <v>0</v>
      </c>
      <c r="G4068" s="26">
        <v>73</v>
      </c>
      <c r="H4068" s="26">
        <v>55</v>
      </c>
      <c r="I4068" s="26">
        <f>G4068+H4068</f>
        <v>128</v>
      </c>
      <c r="J4068" s="26">
        <f>SUM(F4068:H4068)</f>
        <v>128</v>
      </c>
      <c r="K4068" s="26">
        <f>E4068-J4068</f>
        <v>0</v>
      </c>
      <c r="L4068" s="27">
        <v>14678670000</v>
      </c>
      <c r="M4068" s="45">
        <v>5284.007</v>
      </c>
      <c r="N4068" s="27">
        <v>114677109</v>
      </c>
      <c r="O4068" s="27">
        <v>9183282</v>
      </c>
      <c r="P4068" s="37">
        <f>IF(I4068=0,0,H4068/I4068)</f>
        <v>0.4296875</v>
      </c>
    </row>
    <row r="4069">
      <c r="A4069" s="24" t="str">
        <v>2026-03</v>
      </c>
      <c r="B4069" s="24" t="str">
        <v>비교 반영</v>
      </c>
      <c r="C4069" s="24" t="str">
        <v>안양시 동안구</v>
      </c>
      <c r="D4069" s="24" t="str">
        <v>분양권</v>
      </c>
      <c r="E4069" s="26">
        <v>11</v>
      </c>
      <c r="F4069" s="26">
        <v>11</v>
      </c>
      <c r="G4069" s="26">
        <v>0</v>
      </c>
      <c r="H4069" s="26">
        <v>0</v>
      </c>
      <c r="I4069" s="26">
        <f>G4069+H4069</f>
        <v>0</v>
      </c>
      <c r="J4069" s="26">
        <f>SUM(F4069:H4069)</f>
        <v>11</v>
      </c>
      <c r="K4069" s="26">
        <f>E4069-J4069</f>
        <v>0</v>
      </c>
      <c r="L4069" s="27">
        <v>11337410000</v>
      </c>
      <c r="M4069" s="45">
        <v>778.088</v>
      </c>
      <c r="N4069" s="27">
        <v>1030673636</v>
      </c>
      <c r="O4069" s="27">
        <v>48168125</v>
      </c>
      <c r="P4069" s="37">
        <f>IF(I4069=0,0,H4069/I4069)</f>
        <v>0</v>
      </c>
    </row>
    <row r="4070">
      <c r="A4070" s="24" t="str">
        <v>2026-03</v>
      </c>
      <c r="B4070" s="24" t="str">
        <v>비교 반영</v>
      </c>
      <c r="C4070" s="24" t="str">
        <v>안양시 동안구</v>
      </c>
      <c r="D4070" s="24" t="str">
        <v>상가</v>
      </c>
      <c r="E4070" s="26">
        <v>183</v>
      </c>
      <c r="F4070" s="26">
        <v>183</v>
      </c>
      <c r="G4070" s="26">
        <v>0</v>
      </c>
      <c r="H4070" s="26">
        <v>0</v>
      </c>
      <c r="I4070" s="26">
        <f>G4070+H4070</f>
        <v>0</v>
      </c>
      <c r="J4070" s="26">
        <f>SUM(F4070:H4070)</f>
        <v>183</v>
      </c>
      <c r="K4070" s="26">
        <f>E4070-J4070</f>
        <v>0</v>
      </c>
      <c r="L4070" s="27">
        <v>54721130000</v>
      </c>
      <c r="M4070" s="45">
        <v>10793.56</v>
      </c>
      <c r="N4070" s="27">
        <v>299022568</v>
      </c>
      <c r="O4070" s="27">
        <v>16759650</v>
      </c>
      <c r="P4070" s="37">
        <f>IF(I4070=0,0,H4070/I4070)</f>
        <v>0</v>
      </c>
    </row>
    <row r="4071">
      <c r="A4071" s="24" t="str">
        <v>2026-03</v>
      </c>
      <c r="B4071" s="24" t="str">
        <v>비교 반영</v>
      </c>
      <c r="C4071" s="24" t="str">
        <v>안양시 동안구</v>
      </c>
      <c r="D4071" s="24" t="str">
        <v>아파트 매매</v>
      </c>
      <c r="E4071" s="26">
        <v>472</v>
      </c>
      <c r="F4071" s="26">
        <v>472</v>
      </c>
      <c r="G4071" s="26">
        <v>0</v>
      </c>
      <c r="H4071" s="26">
        <v>0</v>
      </c>
      <c r="I4071" s="26">
        <f>G4071+H4071</f>
        <v>0</v>
      </c>
      <c r="J4071" s="26">
        <f>SUM(F4071:H4071)</f>
        <v>472</v>
      </c>
      <c r="K4071" s="26">
        <f>E4071-J4071</f>
        <v>0</v>
      </c>
      <c r="L4071" s="27">
        <v>379184800000</v>
      </c>
      <c r="M4071" s="45">
        <v>33042.943</v>
      </c>
      <c r="N4071" s="27">
        <v>803357627</v>
      </c>
      <c r="O4071" s="27">
        <v>37935586</v>
      </c>
      <c r="P4071" s="37">
        <f>IF(I4071=0,0,H4071/I4071)</f>
        <v>0</v>
      </c>
    </row>
    <row r="4072">
      <c r="A4072" s="24" t="str">
        <v>2026-03</v>
      </c>
      <c r="B4072" s="24" t="str">
        <v>비교 반영</v>
      </c>
      <c r="C4072" s="24" t="str">
        <v>안양시 동안구</v>
      </c>
      <c r="D4072" s="24" t="str">
        <v>아파트 전월세</v>
      </c>
      <c r="E4072" s="26">
        <v>793</v>
      </c>
      <c r="F4072" s="26">
        <v>0</v>
      </c>
      <c r="G4072" s="26">
        <v>524</v>
      </c>
      <c r="H4072" s="26">
        <v>269</v>
      </c>
      <c r="I4072" s="26">
        <f>G4072+H4072</f>
        <v>793</v>
      </c>
      <c r="J4072" s="26">
        <f>SUM(F4072:H4072)</f>
        <v>793</v>
      </c>
      <c r="K4072" s="26">
        <f>E4072-J4072</f>
        <v>0</v>
      </c>
      <c r="L4072" s="27">
        <v>251087030000</v>
      </c>
      <c r="M4072" s="45">
        <v>48898.995</v>
      </c>
      <c r="N4072" s="27">
        <v>316629294</v>
      </c>
      <c r="O4072" s="27">
        <v>16974576</v>
      </c>
      <c r="P4072" s="37">
        <f>IF(I4072=0,0,H4072/I4072)</f>
        <v>0.33921815889029006</v>
      </c>
    </row>
    <row r="4073">
      <c r="A4073" s="24" t="str">
        <v>2026-03</v>
      </c>
      <c r="B4073" s="24" t="str">
        <v>비교 반영</v>
      </c>
      <c r="C4073" s="24" t="str">
        <v>안양시 동안구</v>
      </c>
      <c r="D4073" s="24" t="str">
        <v>오피스텔 매매</v>
      </c>
      <c r="E4073" s="26">
        <v>45</v>
      </c>
      <c r="F4073" s="26">
        <v>45</v>
      </c>
      <c r="G4073" s="26">
        <v>0</v>
      </c>
      <c r="H4073" s="26">
        <v>0</v>
      </c>
      <c r="I4073" s="26">
        <f>G4073+H4073</f>
        <v>0</v>
      </c>
      <c r="J4073" s="26">
        <f>SUM(F4073:H4073)</f>
        <v>45</v>
      </c>
      <c r="K4073" s="26">
        <f>E4073-J4073</f>
        <v>0</v>
      </c>
      <c r="L4073" s="27">
        <v>16797000000</v>
      </c>
      <c r="M4073" s="45">
        <v>2738.77</v>
      </c>
      <c r="N4073" s="27">
        <v>373266667</v>
      </c>
      <c r="O4073" s="27">
        <v>20274529</v>
      </c>
      <c r="P4073" s="37">
        <f>IF(I4073=0,0,H4073/I4073)</f>
        <v>0</v>
      </c>
    </row>
    <row r="4074">
      <c r="A4074" s="24" t="str">
        <v>2026-03</v>
      </c>
      <c r="B4074" s="24" t="str">
        <v>비교 반영</v>
      </c>
      <c r="C4074" s="24" t="str">
        <v>안양시 동안구</v>
      </c>
      <c r="D4074" s="24" t="str">
        <v>오피스텔 전월세</v>
      </c>
      <c r="E4074" s="26">
        <v>157</v>
      </c>
      <c r="F4074" s="26">
        <v>0</v>
      </c>
      <c r="G4074" s="26">
        <v>61</v>
      </c>
      <c r="H4074" s="26">
        <v>96</v>
      </c>
      <c r="I4074" s="26">
        <f>G4074+H4074</f>
        <v>157</v>
      </c>
      <c r="J4074" s="26">
        <f>SUM(F4074:H4074)</f>
        <v>157</v>
      </c>
      <c r="K4074" s="26">
        <f>E4074-J4074</f>
        <v>0</v>
      </c>
      <c r="L4074" s="27">
        <v>28399820000</v>
      </c>
      <c r="M4074" s="45">
        <v>8112.92</v>
      </c>
      <c r="N4074" s="27">
        <v>180890573</v>
      </c>
      <c r="O4074" s="27">
        <v>11572122</v>
      </c>
      <c r="P4074" s="37">
        <f>IF(I4074=0,0,H4074/I4074)</f>
        <v>0.6114649681528662</v>
      </c>
    </row>
    <row r="4075">
      <c r="A4075" s="24" t="str">
        <v>2026-03</v>
      </c>
      <c r="B4075" s="24" t="str">
        <v>비교 반영</v>
      </c>
      <c r="C4075" s="24" t="str">
        <v>안양시 동안구</v>
      </c>
      <c r="D4075" s="24" t="str">
        <v>토지</v>
      </c>
      <c r="E4075" s="26">
        <v>4</v>
      </c>
      <c r="F4075" s="26">
        <v>4</v>
      </c>
      <c r="G4075" s="26">
        <v>0</v>
      </c>
      <c r="H4075" s="26">
        <v>0</v>
      </c>
      <c r="I4075" s="26">
        <f>G4075+H4075</f>
        <v>0</v>
      </c>
      <c r="J4075" s="26">
        <f>SUM(F4075:H4075)</f>
        <v>4</v>
      </c>
      <c r="K4075" s="26">
        <f>E4075-J4075</f>
        <v>0</v>
      </c>
      <c r="L4075" s="27">
        <v>1906830000</v>
      </c>
      <c r="M4075" s="45">
        <v>1455.71</v>
      </c>
      <c r="N4075" s="27">
        <v>476707500</v>
      </c>
      <c r="O4075" s="27">
        <v>4330237</v>
      </c>
      <c r="P4075" s="37">
        <f>IF(I4075=0,0,H4075/I4075)</f>
        <v>0</v>
      </c>
    </row>
    <row r="4076">
      <c r="A4076" s="24" t="str">
        <v>2026-03</v>
      </c>
      <c r="B4076" s="24" t="str">
        <v>비교 반영</v>
      </c>
      <c r="C4076" s="24" t="str">
        <v>안양시 만안구</v>
      </c>
      <c r="D4076" s="24" t="str">
        <v>공장창고</v>
      </c>
      <c r="E4076" s="26">
        <v>13</v>
      </c>
      <c r="F4076" s="26">
        <v>13</v>
      </c>
      <c r="G4076" s="26">
        <v>0</v>
      </c>
      <c r="H4076" s="26">
        <v>0</v>
      </c>
      <c r="I4076" s="26">
        <f>G4076+H4076</f>
        <v>0</v>
      </c>
      <c r="J4076" s="26">
        <f>SUM(F4076:H4076)</f>
        <v>13</v>
      </c>
      <c r="K4076" s="26">
        <f>E4076-J4076</f>
        <v>0</v>
      </c>
      <c r="L4076" s="27">
        <v>8313700000</v>
      </c>
      <c r="M4076" s="45">
        <v>1585.12</v>
      </c>
      <c r="N4076" s="27">
        <v>639515385</v>
      </c>
      <c r="O4076" s="27">
        <v>17338312</v>
      </c>
      <c r="P4076" s="37">
        <f>IF(I4076=0,0,H4076/I4076)</f>
        <v>0</v>
      </c>
    </row>
    <row r="4077">
      <c r="A4077" s="24" t="str">
        <v>2026-03</v>
      </c>
      <c r="B4077" s="24" t="str">
        <v>비교 반영</v>
      </c>
      <c r="C4077" s="24" t="str">
        <v>안양시 만안구</v>
      </c>
      <c r="D4077" s="24" t="str">
        <v>다가구 매매</v>
      </c>
      <c r="E4077" s="26">
        <v>6</v>
      </c>
      <c r="F4077" s="26">
        <v>6</v>
      </c>
      <c r="G4077" s="26">
        <v>0</v>
      </c>
      <c r="H4077" s="26">
        <v>0</v>
      </c>
      <c r="I4077" s="26">
        <f>G4077+H4077</f>
        <v>0</v>
      </c>
      <c r="J4077" s="26">
        <f>SUM(F4077:H4077)</f>
        <v>6</v>
      </c>
      <c r="K4077" s="26">
        <f>E4077-J4077</f>
        <v>0</v>
      </c>
      <c r="L4077" s="27">
        <v>3596000000</v>
      </c>
      <c r="M4077" s="45">
        <v>858.66</v>
      </c>
      <c r="N4077" s="27">
        <v>599333333</v>
      </c>
      <c r="O4077" s="27">
        <v>13844365</v>
      </c>
      <c r="P4077" s="37">
        <f>IF(I4077=0,0,H4077/I4077)</f>
        <v>0</v>
      </c>
    </row>
    <row r="4078">
      <c r="A4078" s="24" t="str">
        <v>2026-03</v>
      </c>
      <c r="B4078" s="24" t="str">
        <v>비교 반영</v>
      </c>
      <c r="C4078" s="24" t="str">
        <v>안양시 만안구</v>
      </c>
      <c r="D4078" s="24" t="str">
        <v>다가구 전월세</v>
      </c>
      <c r="E4078" s="26">
        <v>181</v>
      </c>
      <c r="F4078" s="26">
        <v>0</v>
      </c>
      <c r="G4078" s="26">
        <v>30</v>
      </c>
      <c r="H4078" s="26">
        <v>151</v>
      </c>
      <c r="I4078" s="26">
        <f>G4078+H4078</f>
        <v>181</v>
      </c>
      <c r="J4078" s="26">
        <f>SUM(F4078:H4078)</f>
        <v>181</v>
      </c>
      <c r="K4078" s="26">
        <f>E4078-J4078</f>
        <v>0</v>
      </c>
      <c r="L4078" s="27">
        <v>6687800000</v>
      </c>
      <c r="M4078" s="45">
        <v>9910.055</v>
      </c>
      <c r="N4078" s="27">
        <v>36949171</v>
      </c>
      <c r="O4078" s="27">
        <v>2230909</v>
      </c>
      <c r="P4078" s="37">
        <f>IF(I4078=0,0,H4078/I4078)</f>
        <v>0.8342541436464088</v>
      </c>
    </row>
    <row r="4079">
      <c r="A4079" s="24" t="str">
        <v>2026-03</v>
      </c>
      <c r="B4079" s="24" t="str">
        <v>비교 반영</v>
      </c>
      <c r="C4079" s="24" t="str">
        <v>안양시 만안구</v>
      </c>
      <c r="D4079" s="24" t="str">
        <v>다세대 매매</v>
      </c>
      <c r="E4079" s="26">
        <v>69</v>
      </c>
      <c r="F4079" s="26">
        <v>69</v>
      </c>
      <c r="G4079" s="26">
        <v>0</v>
      </c>
      <c r="H4079" s="26">
        <v>0</v>
      </c>
      <c r="I4079" s="26">
        <f>G4079+H4079</f>
        <v>0</v>
      </c>
      <c r="J4079" s="26">
        <f>SUM(F4079:H4079)</f>
        <v>69</v>
      </c>
      <c r="K4079" s="26">
        <f>E4079-J4079</f>
        <v>0</v>
      </c>
      <c r="L4079" s="27">
        <v>15383700000</v>
      </c>
      <c r="M4079" s="45">
        <v>3482.944</v>
      </c>
      <c r="N4079" s="27">
        <v>222952174</v>
      </c>
      <c r="O4079" s="27">
        <v>14601212</v>
      </c>
      <c r="P4079" s="37">
        <f>IF(I4079=0,0,H4079/I4079)</f>
        <v>0</v>
      </c>
    </row>
    <row r="4080">
      <c r="A4080" s="24" t="str">
        <v>2026-03</v>
      </c>
      <c r="B4080" s="24" t="str">
        <v>비교 반영</v>
      </c>
      <c r="C4080" s="24" t="str">
        <v>안양시 만안구</v>
      </c>
      <c r="D4080" s="24" t="str">
        <v>다세대 전월세</v>
      </c>
      <c r="E4080" s="26">
        <v>147</v>
      </c>
      <c r="F4080" s="26">
        <v>0</v>
      </c>
      <c r="G4080" s="26">
        <v>72</v>
      </c>
      <c r="H4080" s="26">
        <v>75</v>
      </c>
      <c r="I4080" s="26">
        <f>G4080+H4080</f>
        <v>147</v>
      </c>
      <c r="J4080" s="26">
        <f>SUM(F4080:H4080)</f>
        <v>147</v>
      </c>
      <c r="K4080" s="26">
        <f>E4080-J4080</f>
        <v>0</v>
      </c>
      <c r="L4080" s="27">
        <v>14054790000</v>
      </c>
      <c r="M4080" s="45">
        <v>6670.079</v>
      </c>
      <c r="N4080" s="27">
        <v>95610816</v>
      </c>
      <c r="O4080" s="27">
        <v>6965752</v>
      </c>
      <c r="P4080" s="37">
        <f>IF(I4080=0,0,H4080/I4080)</f>
        <v>0.5102040816326531</v>
      </c>
    </row>
    <row r="4081">
      <c r="A4081" s="24" t="str">
        <v>2026-03</v>
      </c>
      <c r="B4081" s="24" t="str">
        <v>비교 반영</v>
      </c>
      <c r="C4081" s="24" t="str">
        <v>안양시 만안구</v>
      </c>
      <c r="D4081" s="24" t="str">
        <v>분양권</v>
      </c>
      <c r="E4081" s="26">
        <v>8</v>
      </c>
      <c r="F4081" s="26">
        <v>8</v>
      </c>
      <c r="G4081" s="26">
        <v>0</v>
      </c>
      <c r="H4081" s="26">
        <v>0</v>
      </c>
      <c r="I4081" s="26">
        <f>G4081+H4081</f>
        <v>0</v>
      </c>
      <c r="J4081" s="26">
        <f>SUM(F4081:H4081)</f>
        <v>8</v>
      </c>
      <c r="K4081" s="26">
        <f>E4081-J4081</f>
        <v>0</v>
      </c>
      <c r="L4081" s="27">
        <v>6103800000</v>
      </c>
      <c r="M4081" s="45">
        <v>536.132</v>
      </c>
      <c r="N4081" s="27">
        <v>762975000</v>
      </c>
      <c r="O4081" s="27">
        <v>37635975</v>
      </c>
      <c r="P4081" s="37">
        <f>IF(I4081=0,0,H4081/I4081)</f>
        <v>0</v>
      </c>
    </row>
    <row r="4082">
      <c r="A4082" s="24" t="str">
        <v>2026-03</v>
      </c>
      <c r="B4082" s="24" t="str">
        <v>비교 반영</v>
      </c>
      <c r="C4082" s="24" t="str">
        <v>안양시 만안구</v>
      </c>
      <c r="D4082" s="24" t="str">
        <v>상가</v>
      </c>
      <c r="E4082" s="26">
        <v>12</v>
      </c>
      <c r="F4082" s="26">
        <v>12</v>
      </c>
      <c r="G4082" s="26">
        <v>0</v>
      </c>
      <c r="H4082" s="26">
        <v>0</v>
      </c>
      <c r="I4082" s="26">
        <f>G4082+H4082</f>
        <v>0</v>
      </c>
      <c r="J4082" s="26">
        <f>SUM(F4082:H4082)</f>
        <v>12</v>
      </c>
      <c r="K4082" s="26">
        <f>E4082-J4082</f>
        <v>0</v>
      </c>
      <c r="L4082" s="27">
        <v>7490330000</v>
      </c>
      <c r="M4082" s="45">
        <v>1663.19</v>
      </c>
      <c r="N4082" s="27">
        <v>624194167</v>
      </c>
      <c r="O4082" s="27">
        <v>14887909</v>
      </c>
      <c r="P4082" s="37">
        <f>IF(I4082=0,0,H4082/I4082)</f>
        <v>0</v>
      </c>
    </row>
    <row r="4083">
      <c r="A4083" s="24" t="str">
        <v>2026-03</v>
      </c>
      <c r="B4083" s="24" t="str">
        <v>비교 반영</v>
      </c>
      <c r="C4083" s="24" t="str">
        <v>안양시 만안구</v>
      </c>
      <c r="D4083" s="24" t="str">
        <v>아파트 매매</v>
      </c>
      <c r="E4083" s="26">
        <v>289</v>
      </c>
      <c r="F4083" s="26">
        <v>289</v>
      </c>
      <c r="G4083" s="26">
        <v>0</v>
      </c>
      <c r="H4083" s="26">
        <v>0</v>
      </c>
      <c r="I4083" s="26">
        <f>G4083+H4083</f>
        <v>0</v>
      </c>
      <c r="J4083" s="26">
        <f>SUM(F4083:H4083)</f>
        <v>289</v>
      </c>
      <c r="K4083" s="26">
        <f>E4083-J4083</f>
        <v>0</v>
      </c>
      <c r="L4083" s="27">
        <v>178937300000</v>
      </c>
      <c r="M4083" s="45">
        <v>20378.601</v>
      </c>
      <c r="N4083" s="27">
        <v>619160208</v>
      </c>
      <c r="O4083" s="27">
        <v>29026931</v>
      </c>
      <c r="P4083" s="37">
        <f>IF(I4083=0,0,H4083/I4083)</f>
        <v>0</v>
      </c>
    </row>
    <row r="4084">
      <c r="A4084" s="24" t="str">
        <v>2026-03</v>
      </c>
      <c r="B4084" s="24" t="str">
        <v>비교 반영</v>
      </c>
      <c r="C4084" s="24" t="str">
        <v>안양시 만안구</v>
      </c>
      <c r="D4084" s="24" t="str">
        <v>아파트 전월세</v>
      </c>
      <c r="E4084" s="26">
        <v>280</v>
      </c>
      <c r="F4084" s="26">
        <v>0</v>
      </c>
      <c r="G4084" s="26">
        <v>191</v>
      </c>
      <c r="H4084" s="26">
        <v>89</v>
      </c>
      <c r="I4084" s="26">
        <f>G4084+H4084</f>
        <v>280</v>
      </c>
      <c r="J4084" s="26">
        <f>SUM(F4084:H4084)</f>
        <v>280</v>
      </c>
      <c r="K4084" s="26">
        <f>E4084-J4084</f>
        <v>0</v>
      </c>
      <c r="L4084" s="27">
        <v>81963750000</v>
      </c>
      <c r="M4084" s="45">
        <v>18279.267</v>
      </c>
      <c r="N4084" s="27">
        <v>292727679</v>
      </c>
      <c r="O4084" s="27">
        <v>14823052</v>
      </c>
      <c r="P4084" s="37">
        <f>IF(I4084=0,0,H4084/I4084)</f>
        <v>0.31785714285714284</v>
      </c>
    </row>
    <row r="4085">
      <c r="A4085" s="24" t="str">
        <v>2026-03</v>
      </c>
      <c r="B4085" s="24" t="str">
        <v>비교 반영</v>
      </c>
      <c r="C4085" s="24" t="str">
        <v>안양시 만안구</v>
      </c>
      <c r="D4085" s="24" t="str">
        <v>오피스텔 매매</v>
      </c>
      <c r="E4085" s="26">
        <v>13</v>
      </c>
      <c r="F4085" s="26">
        <v>13</v>
      </c>
      <c r="G4085" s="26">
        <v>0</v>
      </c>
      <c r="H4085" s="26">
        <v>0</v>
      </c>
      <c r="I4085" s="26">
        <f>G4085+H4085</f>
        <v>0</v>
      </c>
      <c r="J4085" s="26">
        <f>SUM(F4085:H4085)</f>
        <v>13</v>
      </c>
      <c r="K4085" s="26">
        <f>E4085-J4085</f>
        <v>0</v>
      </c>
      <c r="L4085" s="27">
        <v>3139000000</v>
      </c>
      <c r="M4085" s="45">
        <v>718.265</v>
      </c>
      <c r="N4085" s="27">
        <v>241461538</v>
      </c>
      <c r="O4085" s="27">
        <v>14447118</v>
      </c>
      <c r="P4085" s="37">
        <f>IF(I4085=0,0,H4085/I4085)</f>
        <v>0</v>
      </c>
    </row>
    <row r="4086">
      <c r="A4086" s="24" t="str">
        <v>2026-03</v>
      </c>
      <c r="B4086" s="24" t="str">
        <v>비교 반영</v>
      </c>
      <c r="C4086" s="24" t="str">
        <v>안양시 만안구</v>
      </c>
      <c r="D4086" s="24" t="str">
        <v>오피스텔 전월세</v>
      </c>
      <c r="E4086" s="26">
        <v>170</v>
      </c>
      <c r="F4086" s="26">
        <v>0</v>
      </c>
      <c r="G4086" s="26">
        <v>54</v>
      </c>
      <c r="H4086" s="26">
        <v>116</v>
      </c>
      <c r="I4086" s="26">
        <f>G4086+H4086</f>
        <v>170</v>
      </c>
      <c r="J4086" s="26">
        <f>SUM(F4086:H4086)</f>
        <v>170</v>
      </c>
      <c r="K4086" s="26">
        <f>E4086-J4086</f>
        <v>0</v>
      </c>
      <c r="L4086" s="27">
        <v>18693770000</v>
      </c>
      <c r="M4086" s="45">
        <v>7641.64</v>
      </c>
      <c r="N4086" s="27">
        <v>109963353</v>
      </c>
      <c r="O4086" s="27">
        <v>8086953</v>
      </c>
      <c r="P4086" s="37">
        <f>IF(I4086=0,0,H4086/I4086)</f>
        <v>0.6823529411764706</v>
      </c>
    </row>
    <row r="4087">
      <c r="A4087" s="24" t="str">
        <v>2026-03</v>
      </c>
      <c r="B4087" s="24" t="str">
        <v>비교 반영</v>
      </c>
      <c r="C4087" s="24" t="str">
        <v>안양시 만안구</v>
      </c>
      <c r="D4087" s="24" t="str">
        <v>토지</v>
      </c>
      <c r="E4087" s="26">
        <v>6</v>
      </c>
      <c r="F4087" s="26">
        <v>6</v>
      </c>
      <c r="G4087" s="26">
        <v>0</v>
      </c>
      <c r="H4087" s="26">
        <v>0</v>
      </c>
      <c r="I4087" s="26">
        <f>G4087+H4087</f>
        <v>0</v>
      </c>
      <c r="J4087" s="26">
        <f>SUM(F4087:H4087)</f>
        <v>6</v>
      </c>
      <c r="K4087" s="26">
        <f>E4087-J4087</f>
        <v>0</v>
      </c>
      <c r="L4087" s="27">
        <v>1770650000</v>
      </c>
      <c r="M4087" s="45">
        <v>544.48</v>
      </c>
      <c r="N4087" s="27">
        <v>295108333</v>
      </c>
      <c r="O4087" s="27">
        <v>10750419</v>
      </c>
      <c r="P4087" s="37">
        <f>IF(I4087=0,0,H4087/I4087)</f>
        <v>0</v>
      </c>
    </row>
    <row r="4088">
      <c r="A4088" s="24" t="str">
        <v>2026-03</v>
      </c>
      <c r="B4088" s="24" t="str">
        <v>비교 반영</v>
      </c>
      <c r="C4088" s="24" t="str">
        <v>양주시</v>
      </c>
      <c r="D4088" s="24" t="str">
        <v>공장창고</v>
      </c>
      <c r="E4088" s="26">
        <v>8</v>
      </c>
      <c r="F4088" s="26">
        <v>8</v>
      </c>
      <c r="G4088" s="26">
        <v>0</v>
      </c>
      <c r="H4088" s="26">
        <v>0</v>
      </c>
      <c r="I4088" s="26">
        <f>G4088+H4088</f>
        <v>0</v>
      </c>
      <c r="J4088" s="26">
        <f>SUM(F4088:H4088)</f>
        <v>8</v>
      </c>
      <c r="K4088" s="26">
        <f>E4088-J4088</f>
        <v>0</v>
      </c>
      <c r="L4088" s="27">
        <v>5992000000</v>
      </c>
      <c r="M4088" s="45">
        <v>6330.92</v>
      </c>
      <c r="N4088" s="27">
        <v>749000000</v>
      </c>
      <c r="O4088" s="27">
        <v>3128813</v>
      </c>
      <c r="P4088" s="37">
        <f>IF(I4088=0,0,H4088/I4088)</f>
        <v>0</v>
      </c>
    </row>
    <row r="4089">
      <c r="A4089" s="24" t="str">
        <v>2026-03</v>
      </c>
      <c r="B4089" s="24" t="str">
        <v>비교 반영</v>
      </c>
      <c r="C4089" s="24" t="str">
        <v>양주시</v>
      </c>
      <c r="D4089" s="24" t="str">
        <v>다가구 매매</v>
      </c>
      <c r="E4089" s="26">
        <v>13</v>
      </c>
      <c r="F4089" s="26">
        <v>13</v>
      </c>
      <c r="G4089" s="26">
        <v>0</v>
      </c>
      <c r="H4089" s="26">
        <v>0</v>
      </c>
      <c r="I4089" s="26">
        <f>G4089+H4089</f>
        <v>0</v>
      </c>
      <c r="J4089" s="26">
        <f>SUM(F4089:H4089)</f>
        <v>13</v>
      </c>
      <c r="K4089" s="26">
        <f>E4089-J4089</f>
        <v>0</v>
      </c>
      <c r="L4089" s="27">
        <v>3531000000</v>
      </c>
      <c r="M4089" s="45">
        <v>1531.53</v>
      </c>
      <c r="N4089" s="27">
        <v>271615385</v>
      </c>
      <c r="O4089" s="27">
        <v>7621612</v>
      </c>
      <c r="P4089" s="37">
        <f>IF(I4089=0,0,H4089/I4089)</f>
        <v>0</v>
      </c>
    </row>
    <row r="4090">
      <c r="A4090" s="24" t="str">
        <v>2026-03</v>
      </c>
      <c r="B4090" s="24" t="str">
        <v>비교 반영</v>
      </c>
      <c r="C4090" s="24" t="str">
        <v>양주시</v>
      </c>
      <c r="D4090" s="24" t="str">
        <v>다가구 전월세</v>
      </c>
      <c r="E4090" s="26">
        <v>174</v>
      </c>
      <c r="F4090" s="26">
        <v>0</v>
      </c>
      <c r="G4090" s="26">
        <v>18</v>
      </c>
      <c r="H4090" s="26">
        <v>156</v>
      </c>
      <c r="I4090" s="26">
        <f>G4090+H4090</f>
        <v>174</v>
      </c>
      <c r="J4090" s="26">
        <f>SUM(F4090:H4090)</f>
        <v>174</v>
      </c>
      <c r="K4090" s="26">
        <f>E4090-J4090</f>
        <v>0</v>
      </c>
      <c r="L4090" s="27">
        <v>3188000000</v>
      </c>
      <c r="M4090" s="45">
        <v>7925.043</v>
      </c>
      <c r="N4090" s="27">
        <v>18321839</v>
      </c>
      <c r="O4090" s="27">
        <v>1329815</v>
      </c>
      <c r="P4090" s="37">
        <f>IF(I4090=0,0,H4090/I4090)</f>
        <v>0.896551724137931</v>
      </c>
    </row>
    <row r="4091">
      <c r="A4091" s="24" t="str">
        <v>2026-03</v>
      </c>
      <c r="B4091" s="24" t="str">
        <v>비교 반영</v>
      </c>
      <c r="C4091" s="24" t="str">
        <v>양주시</v>
      </c>
      <c r="D4091" s="24" t="str">
        <v>다세대 매매</v>
      </c>
      <c r="E4091" s="26">
        <v>45</v>
      </c>
      <c r="F4091" s="26">
        <v>45</v>
      </c>
      <c r="G4091" s="26">
        <v>0</v>
      </c>
      <c r="H4091" s="26">
        <v>0</v>
      </c>
      <c r="I4091" s="26">
        <f>G4091+H4091</f>
        <v>0</v>
      </c>
      <c r="J4091" s="26">
        <f>SUM(F4091:H4091)</f>
        <v>45</v>
      </c>
      <c r="K4091" s="26">
        <f>E4091-J4091</f>
        <v>0</v>
      </c>
      <c r="L4091" s="27">
        <v>11703810000</v>
      </c>
      <c r="M4091" s="45">
        <v>2798.75</v>
      </c>
      <c r="N4091" s="27">
        <v>260084667</v>
      </c>
      <c r="O4091" s="27">
        <v>13824128</v>
      </c>
      <c r="P4091" s="37">
        <f>IF(I4091=0,0,H4091/I4091)</f>
        <v>0</v>
      </c>
    </row>
    <row r="4092">
      <c r="A4092" s="24" t="str">
        <v>2026-03</v>
      </c>
      <c r="B4092" s="24" t="str">
        <v>비교 반영</v>
      </c>
      <c r="C4092" s="24" t="str">
        <v>양주시</v>
      </c>
      <c r="D4092" s="24" t="str">
        <v>다세대 전월세</v>
      </c>
      <c r="E4092" s="26">
        <v>74</v>
      </c>
      <c r="F4092" s="26">
        <v>0</v>
      </c>
      <c r="G4092" s="26">
        <v>14</v>
      </c>
      <c r="H4092" s="26">
        <v>60</v>
      </c>
      <c r="I4092" s="26">
        <f>G4092+H4092</f>
        <v>74</v>
      </c>
      <c r="J4092" s="26">
        <f>SUM(F4092:H4092)</f>
        <v>74</v>
      </c>
      <c r="K4092" s="26">
        <f>E4092-J4092</f>
        <v>0</v>
      </c>
      <c r="L4092" s="27">
        <v>1935000000</v>
      </c>
      <c r="M4092" s="45">
        <v>4123.77</v>
      </c>
      <c r="N4092" s="27">
        <v>26148649</v>
      </c>
      <c r="O4092" s="27">
        <v>1551176</v>
      </c>
      <c r="P4092" s="37">
        <f>IF(I4092=0,0,H4092/I4092)</f>
        <v>0.8108108108108109</v>
      </c>
    </row>
    <row r="4093">
      <c r="A4093" s="24" t="str">
        <v>2026-03</v>
      </c>
      <c r="B4093" s="24" t="str">
        <v>비교 반영</v>
      </c>
      <c r="C4093" s="24" t="str">
        <v>양주시</v>
      </c>
      <c r="D4093" s="24" t="str">
        <v>분양권</v>
      </c>
      <c r="E4093" s="26">
        <v>7</v>
      </c>
      <c r="F4093" s="26">
        <v>7</v>
      </c>
      <c r="G4093" s="26">
        <v>0</v>
      </c>
      <c r="H4093" s="26">
        <v>0</v>
      </c>
      <c r="I4093" s="26">
        <f>G4093+H4093</f>
        <v>0</v>
      </c>
      <c r="J4093" s="26">
        <f>SUM(F4093:H4093)</f>
        <v>7</v>
      </c>
      <c r="K4093" s="26">
        <f>E4093-J4093</f>
        <v>0</v>
      </c>
      <c r="L4093" s="27">
        <v>3472230000</v>
      </c>
      <c r="M4093" s="45">
        <v>532.951</v>
      </c>
      <c r="N4093" s="27">
        <v>496032857</v>
      </c>
      <c r="O4093" s="27">
        <v>21537526</v>
      </c>
      <c r="P4093" s="37">
        <f>IF(I4093=0,0,H4093/I4093)</f>
        <v>0</v>
      </c>
    </row>
    <row r="4094">
      <c r="A4094" s="24" t="str">
        <v>2026-03</v>
      </c>
      <c r="B4094" s="24" t="str">
        <v>비교 반영</v>
      </c>
      <c r="C4094" s="24" t="str">
        <v>양주시</v>
      </c>
      <c r="D4094" s="24" t="str">
        <v>상가</v>
      </c>
      <c r="E4094" s="26">
        <v>40</v>
      </c>
      <c r="F4094" s="26">
        <v>40</v>
      </c>
      <c r="G4094" s="26">
        <v>0</v>
      </c>
      <c r="H4094" s="26">
        <v>0</v>
      </c>
      <c r="I4094" s="26">
        <f>G4094+H4094</f>
        <v>0</v>
      </c>
      <c r="J4094" s="26">
        <f>SUM(F4094:H4094)</f>
        <v>40</v>
      </c>
      <c r="K4094" s="26">
        <f>E4094-J4094</f>
        <v>0</v>
      </c>
      <c r="L4094" s="27">
        <v>30178620000</v>
      </c>
      <c r="M4094" s="45">
        <v>11363.77</v>
      </c>
      <c r="N4094" s="27">
        <v>754465500</v>
      </c>
      <c r="O4094" s="27">
        <v>8779131</v>
      </c>
      <c r="P4094" s="37">
        <f>IF(I4094=0,0,H4094/I4094)</f>
        <v>0</v>
      </c>
    </row>
    <row r="4095">
      <c r="A4095" s="24" t="str">
        <v>2026-03</v>
      </c>
      <c r="B4095" s="24" t="str">
        <v>비교 반영</v>
      </c>
      <c r="C4095" s="24" t="str">
        <v>양주시</v>
      </c>
      <c r="D4095" s="24" t="str">
        <v>아파트 매매</v>
      </c>
      <c r="E4095" s="26">
        <v>288</v>
      </c>
      <c r="F4095" s="26">
        <v>288</v>
      </c>
      <c r="G4095" s="26">
        <v>0</v>
      </c>
      <c r="H4095" s="26">
        <v>0</v>
      </c>
      <c r="I4095" s="26">
        <f>G4095+H4095</f>
        <v>0</v>
      </c>
      <c r="J4095" s="26">
        <f>SUM(F4095:H4095)</f>
        <v>288</v>
      </c>
      <c r="K4095" s="26">
        <f>E4095-J4095</f>
        <v>0</v>
      </c>
      <c r="L4095" s="27">
        <v>84804000000</v>
      </c>
      <c r="M4095" s="45">
        <v>21489.016</v>
      </c>
      <c r="N4095" s="27">
        <v>294458333</v>
      </c>
      <c r="O4095" s="27">
        <v>13045911</v>
      </c>
      <c r="P4095" s="37">
        <f>IF(I4095=0,0,H4095/I4095)</f>
        <v>0</v>
      </c>
    </row>
    <row r="4096">
      <c r="A4096" s="24" t="str">
        <v>2026-03</v>
      </c>
      <c r="B4096" s="24" t="str">
        <v>비교 반영</v>
      </c>
      <c r="C4096" s="24" t="str">
        <v>양주시</v>
      </c>
      <c r="D4096" s="24" t="str">
        <v>아파트 전월세</v>
      </c>
      <c r="E4096" s="26">
        <v>721</v>
      </c>
      <c r="F4096" s="26">
        <v>0</v>
      </c>
      <c r="G4096" s="26">
        <v>275</v>
      </c>
      <c r="H4096" s="26">
        <v>446</v>
      </c>
      <c r="I4096" s="26">
        <f>G4096+H4096</f>
        <v>721</v>
      </c>
      <c r="J4096" s="26">
        <f>SUM(F4096:H4096)</f>
        <v>721</v>
      </c>
      <c r="K4096" s="26">
        <f>E4096-J4096</f>
        <v>0</v>
      </c>
      <c r="L4096" s="27">
        <v>92844440000</v>
      </c>
      <c r="M4096" s="45">
        <v>52937.25</v>
      </c>
      <c r="N4096" s="27">
        <v>128771761</v>
      </c>
      <c r="O4096" s="27">
        <v>5797879</v>
      </c>
      <c r="P4096" s="37">
        <f>IF(I4096=0,0,H4096/I4096)</f>
        <v>0.6185852981969486</v>
      </c>
    </row>
    <row r="4097">
      <c r="A4097" s="24" t="str">
        <v>2026-03</v>
      </c>
      <c r="B4097" s="24" t="str">
        <v>비교 반영</v>
      </c>
      <c r="C4097" s="24" t="str">
        <v>양주시</v>
      </c>
      <c r="D4097" s="24" t="str">
        <v>오피스텔 매매</v>
      </c>
      <c r="E4097" s="26">
        <v>3</v>
      </c>
      <c r="F4097" s="26">
        <v>3</v>
      </c>
      <c r="G4097" s="26">
        <v>0</v>
      </c>
      <c r="H4097" s="26">
        <v>0</v>
      </c>
      <c r="I4097" s="26">
        <f>G4097+H4097</f>
        <v>0</v>
      </c>
      <c r="J4097" s="26">
        <f>SUM(F4097:H4097)</f>
        <v>3</v>
      </c>
      <c r="K4097" s="26">
        <f>E4097-J4097</f>
        <v>0</v>
      </c>
      <c r="L4097" s="27">
        <v>764000000</v>
      </c>
      <c r="M4097" s="45">
        <v>182.589</v>
      </c>
      <c r="N4097" s="27">
        <v>254666667</v>
      </c>
      <c r="O4097" s="27">
        <v>13832267</v>
      </c>
      <c r="P4097" s="37">
        <f>IF(I4097=0,0,H4097/I4097)</f>
        <v>0</v>
      </c>
    </row>
    <row r="4098">
      <c r="A4098" s="24" t="str">
        <v>2026-03</v>
      </c>
      <c r="B4098" s="24" t="str">
        <v>비교 반영</v>
      </c>
      <c r="C4098" s="24" t="str">
        <v>양주시</v>
      </c>
      <c r="D4098" s="24" t="str">
        <v>오피스텔 전월세</v>
      </c>
      <c r="E4098" s="26">
        <v>23</v>
      </c>
      <c r="F4098" s="26">
        <v>0</v>
      </c>
      <c r="G4098" s="26">
        <v>5</v>
      </c>
      <c r="H4098" s="26">
        <v>18</v>
      </c>
      <c r="I4098" s="26">
        <f>G4098+H4098</f>
        <v>23</v>
      </c>
      <c r="J4098" s="26">
        <f>SUM(F4098:H4098)</f>
        <v>23</v>
      </c>
      <c r="K4098" s="26">
        <f>E4098-J4098</f>
        <v>0</v>
      </c>
      <c r="L4098" s="27">
        <v>804000000</v>
      </c>
      <c r="M4098" s="45">
        <v>786.46</v>
      </c>
      <c r="N4098" s="27">
        <v>34956522</v>
      </c>
      <c r="O4098" s="27">
        <v>3379512</v>
      </c>
      <c r="P4098" s="37">
        <f>IF(I4098=0,0,H4098/I4098)</f>
        <v>0.782608695652174</v>
      </c>
    </row>
    <row r="4099">
      <c r="A4099" s="24" t="str">
        <v>2026-03</v>
      </c>
      <c r="B4099" s="24" t="str">
        <v>비교 반영</v>
      </c>
      <c r="C4099" s="24" t="str">
        <v>양주시</v>
      </c>
      <c r="D4099" s="24" t="str">
        <v>토지</v>
      </c>
      <c r="E4099" s="26">
        <v>196</v>
      </c>
      <c r="F4099" s="26">
        <v>196</v>
      </c>
      <c r="G4099" s="26">
        <v>0</v>
      </c>
      <c r="H4099" s="26">
        <v>0</v>
      </c>
      <c r="I4099" s="26">
        <f>G4099+H4099</f>
        <v>0</v>
      </c>
      <c r="J4099" s="26">
        <f>SUM(F4099:H4099)</f>
        <v>196</v>
      </c>
      <c r="K4099" s="26">
        <f>E4099-J4099</f>
        <v>0</v>
      </c>
      <c r="L4099" s="27">
        <v>30927440000</v>
      </c>
      <c r="M4099" s="45">
        <v>131288.33</v>
      </c>
      <c r="N4099" s="27">
        <v>157793061</v>
      </c>
      <c r="O4099" s="27">
        <v>778740</v>
      </c>
      <c r="P4099" s="37">
        <f>IF(I4099=0,0,H4099/I4099)</f>
        <v>0</v>
      </c>
    </row>
    <row r="4100">
      <c r="A4100" s="24" t="str">
        <v>2026-03</v>
      </c>
      <c r="B4100" s="24" t="str">
        <v>비교 반영</v>
      </c>
      <c r="C4100" s="24" t="str">
        <v>양평군</v>
      </c>
      <c r="D4100" s="24" t="str">
        <v>공장창고</v>
      </c>
      <c r="E4100" s="26">
        <v>3</v>
      </c>
      <c r="F4100" s="26">
        <v>3</v>
      </c>
      <c r="G4100" s="26">
        <v>0</v>
      </c>
      <c r="H4100" s="26">
        <v>0</v>
      </c>
      <c r="I4100" s="26">
        <f>G4100+H4100</f>
        <v>0</v>
      </c>
      <c r="J4100" s="26">
        <f>SUM(F4100:H4100)</f>
        <v>3</v>
      </c>
      <c r="K4100" s="26">
        <f>E4100-J4100</f>
        <v>0</v>
      </c>
      <c r="L4100" s="27">
        <v>179410000</v>
      </c>
      <c r="M4100" s="45">
        <v>65.92</v>
      </c>
      <c r="N4100" s="27">
        <v>59803333</v>
      </c>
      <c r="O4100" s="27">
        <v>8997131</v>
      </c>
      <c r="P4100" s="37">
        <f>IF(I4100=0,0,H4100/I4100)</f>
        <v>0</v>
      </c>
    </row>
    <row r="4101">
      <c r="A4101" s="24" t="str">
        <v>2026-03</v>
      </c>
      <c r="B4101" s="24" t="str">
        <v>비교 반영</v>
      </c>
      <c r="C4101" s="24" t="str">
        <v>양평군</v>
      </c>
      <c r="D4101" s="24" t="str">
        <v>다가구 매매</v>
      </c>
      <c r="E4101" s="26">
        <v>51</v>
      </c>
      <c r="F4101" s="26">
        <v>51</v>
      </c>
      <c r="G4101" s="26">
        <v>0</v>
      </c>
      <c r="H4101" s="26">
        <v>0</v>
      </c>
      <c r="I4101" s="26">
        <f>G4101+H4101</f>
        <v>0</v>
      </c>
      <c r="J4101" s="26">
        <f>SUM(F4101:H4101)</f>
        <v>51</v>
      </c>
      <c r="K4101" s="26">
        <f>E4101-J4101</f>
        <v>0</v>
      </c>
      <c r="L4101" s="27">
        <v>19309300000</v>
      </c>
      <c r="M4101" s="45">
        <v>6629.95</v>
      </c>
      <c r="N4101" s="27">
        <v>378613725</v>
      </c>
      <c r="O4101" s="27">
        <v>9627885</v>
      </c>
      <c r="P4101" s="37">
        <f>IF(I4101=0,0,H4101/I4101)</f>
        <v>0</v>
      </c>
    </row>
    <row r="4102">
      <c r="A4102" s="24" t="str">
        <v>2026-03</v>
      </c>
      <c r="B4102" s="24" t="str">
        <v>비교 반영</v>
      </c>
      <c r="C4102" s="24" t="str">
        <v>양평군</v>
      </c>
      <c r="D4102" s="24" t="str">
        <v>다가구 전월세</v>
      </c>
      <c r="E4102" s="26">
        <v>165</v>
      </c>
      <c r="F4102" s="26">
        <v>0</v>
      </c>
      <c r="G4102" s="26">
        <v>41</v>
      </c>
      <c r="H4102" s="26">
        <v>124</v>
      </c>
      <c r="I4102" s="26">
        <f>G4102+H4102</f>
        <v>165</v>
      </c>
      <c r="J4102" s="26">
        <f>SUM(F4102:H4102)</f>
        <v>165</v>
      </c>
      <c r="K4102" s="26">
        <f>E4102-J4102</f>
        <v>0</v>
      </c>
      <c r="L4102" s="27">
        <v>11107500000</v>
      </c>
      <c r="M4102" s="45">
        <v>13776.959</v>
      </c>
      <c r="N4102" s="27">
        <v>67318182</v>
      </c>
      <c r="O4102" s="27">
        <v>2665248</v>
      </c>
      <c r="P4102" s="37">
        <f>IF(I4102=0,0,H4102/I4102)</f>
        <v>0.7515151515151515</v>
      </c>
    </row>
    <row r="4103">
      <c r="A4103" s="24" t="str">
        <v>2026-03</v>
      </c>
      <c r="B4103" s="24" t="str">
        <v>비교 반영</v>
      </c>
      <c r="C4103" s="24" t="str">
        <v>양평군</v>
      </c>
      <c r="D4103" s="24" t="str">
        <v>다세대 매매</v>
      </c>
      <c r="E4103" s="26">
        <v>27</v>
      </c>
      <c r="F4103" s="26">
        <v>27</v>
      </c>
      <c r="G4103" s="26">
        <v>0</v>
      </c>
      <c r="H4103" s="26">
        <v>0</v>
      </c>
      <c r="I4103" s="26">
        <f>G4103+H4103</f>
        <v>0</v>
      </c>
      <c r="J4103" s="26">
        <f>SUM(F4103:H4103)</f>
        <v>27</v>
      </c>
      <c r="K4103" s="26">
        <f>E4103-J4103</f>
        <v>0</v>
      </c>
      <c r="L4103" s="27">
        <v>4077000000</v>
      </c>
      <c r="M4103" s="45">
        <v>1707.338</v>
      </c>
      <c r="N4103" s="27">
        <v>151000000</v>
      </c>
      <c r="O4103" s="27">
        <v>7893976</v>
      </c>
      <c r="P4103" s="37">
        <f>IF(I4103=0,0,H4103/I4103)</f>
        <v>0</v>
      </c>
    </row>
    <row r="4104">
      <c r="A4104" s="24" t="str">
        <v>2026-03</v>
      </c>
      <c r="B4104" s="24" t="str">
        <v>비교 반영</v>
      </c>
      <c r="C4104" s="24" t="str">
        <v>양평군</v>
      </c>
      <c r="D4104" s="24" t="str">
        <v>다세대 전월세</v>
      </c>
      <c r="E4104" s="26">
        <v>43</v>
      </c>
      <c r="F4104" s="26">
        <v>0</v>
      </c>
      <c r="G4104" s="26">
        <v>14</v>
      </c>
      <c r="H4104" s="26">
        <v>29</v>
      </c>
      <c r="I4104" s="26">
        <f>G4104+H4104</f>
        <v>43</v>
      </c>
      <c r="J4104" s="26">
        <f>SUM(F4104:H4104)</f>
        <v>43</v>
      </c>
      <c r="K4104" s="26">
        <f>E4104-J4104</f>
        <v>0</v>
      </c>
      <c r="L4104" s="27">
        <v>2833300000</v>
      </c>
      <c r="M4104" s="45">
        <v>2623.655</v>
      </c>
      <c r="N4104" s="27">
        <v>65890698</v>
      </c>
      <c r="O4104" s="27">
        <v>3569936</v>
      </c>
      <c r="P4104" s="37">
        <f>IF(I4104=0,0,H4104/I4104)</f>
        <v>0.6744186046511628</v>
      </c>
    </row>
    <row r="4105">
      <c r="A4105" s="24" t="str">
        <v>2026-03</v>
      </c>
      <c r="B4105" s="24" t="str">
        <v>비교 반영</v>
      </c>
      <c r="C4105" s="24" t="str">
        <v>양평군</v>
      </c>
      <c r="D4105" s="24" t="str">
        <v>상가</v>
      </c>
      <c r="E4105" s="26">
        <v>43</v>
      </c>
      <c r="F4105" s="26">
        <v>43</v>
      </c>
      <c r="G4105" s="26">
        <v>0</v>
      </c>
      <c r="H4105" s="26">
        <v>0</v>
      </c>
      <c r="I4105" s="26">
        <f>G4105+H4105</f>
        <v>0</v>
      </c>
      <c r="J4105" s="26">
        <f>SUM(F4105:H4105)</f>
        <v>43</v>
      </c>
      <c r="K4105" s="26">
        <f>E4105-J4105</f>
        <v>0</v>
      </c>
      <c r="L4105" s="27">
        <v>5822560000</v>
      </c>
      <c r="M4105" s="45">
        <v>2307.32</v>
      </c>
      <c r="N4105" s="27">
        <v>135408372</v>
      </c>
      <c r="O4105" s="27">
        <v>8342203</v>
      </c>
      <c r="P4105" s="37">
        <f>IF(I4105=0,0,H4105/I4105)</f>
        <v>0</v>
      </c>
    </row>
    <row r="4106">
      <c r="A4106" s="24" t="str">
        <v>2026-03</v>
      </c>
      <c r="B4106" s="24" t="str">
        <v>비교 반영</v>
      </c>
      <c r="C4106" s="24" t="str">
        <v>양평군</v>
      </c>
      <c r="D4106" s="24" t="str">
        <v>아파트 매매</v>
      </c>
      <c r="E4106" s="26">
        <v>57</v>
      </c>
      <c r="F4106" s="26">
        <v>57</v>
      </c>
      <c r="G4106" s="26">
        <v>0</v>
      </c>
      <c r="H4106" s="26">
        <v>0</v>
      </c>
      <c r="I4106" s="26">
        <f>G4106+H4106</f>
        <v>0</v>
      </c>
      <c r="J4106" s="26">
        <f>SUM(F4106:H4106)</f>
        <v>57</v>
      </c>
      <c r="K4106" s="26">
        <f>E4106-J4106</f>
        <v>0</v>
      </c>
      <c r="L4106" s="27">
        <v>19309750000</v>
      </c>
      <c r="M4106" s="45">
        <v>4381.019</v>
      </c>
      <c r="N4106" s="27">
        <v>338767544</v>
      </c>
      <c r="O4106" s="27">
        <v>14570555</v>
      </c>
      <c r="P4106" s="37">
        <f>IF(I4106=0,0,H4106/I4106)</f>
        <v>0</v>
      </c>
    </row>
    <row r="4107">
      <c r="A4107" s="24" t="str">
        <v>2026-03</v>
      </c>
      <c r="B4107" s="24" t="str">
        <v>비교 반영</v>
      </c>
      <c r="C4107" s="24" t="str">
        <v>양평군</v>
      </c>
      <c r="D4107" s="24" t="str">
        <v>아파트 전월세</v>
      </c>
      <c r="E4107" s="26">
        <v>101</v>
      </c>
      <c r="F4107" s="26">
        <v>0</v>
      </c>
      <c r="G4107" s="26">
        <v>60</v>
      </c>
      <c r="H4107" s="26">
        <v>41</v>
      </c>
      <c r="I4107" s="26">
        <f>G4107+H4107</f>
        <v>101</v>
      </c>
      <c r="J4107" s="26">
        <f>SUM(F4107:H4107)</f>
        <v>101</v>
      </c>
      <c r="K4107" s="26">
        <f>E4107-J4107</f>
        <v>0</v>
      </c>
      <c r="L4107" s="27">
        <v>17704900000</v>
      </c>
      <c r="M4107" s="45">
        <v>7732.175</v>
      </c>
      <c r="N4107" s="27">
        <v>175296040</v>
      </c>
      <c r="O4107" s="27">
        <v>7569486</v>
      </c>
      <c r="P4107" s="37">
        <f>IF(I4107=0,0,H4107/I4107)</f>
        <v>0.40594059405940597</v>
      </c>
    </row>
    <row r="4108">
      <c r="A4108" s="24" t="str">
        <v>2026-03</v>
      </c>
      <c r="B4108" s="24" t="str">
        <v>비교 반영</v>
      </c>
      <c r="C4108" s="24" t="str">
        <v>양평군</v>
      </c>
      <c r="D4108" s="24" t="str">
        <v>오피스텔 매매</v>
      </c>
      <c r="E4108" s="26">
        <v>3</v>
      </c>
      <c r="F4108" s="26">
        <v>3</v>
      </c>
      <c r="G4108" s="26">
        <v>0</v>
      </c>
      <c r="H4108" s="26">
        <v>0</v>
      </c>
      <c r="I4108" s="26">
        <f>G4108+H4108</f>
        <v>0</v>
      </c>
      <c r="J4108" s="26">
        <f>SUM(F4108:H4108)</f>
        <v>3</v>
      </c>
      <c r="K4108" s="26">
        <f>E4108-J4108</f>
        <v>0</v>
      </c>
      <c r="L4108" s="27">
        <v>603000000</v>
      </c>
      <c r="M4108" s="45">
        <v>130.71</v>
      </c>
      <c r="N4108" s="27">
        <v>201000000</v>
      </c>
      <c r="O4108" s="27">
        <v>15250466</v>
      </c>
      <c r="P4108" s="37">
        <f>IF(I4108=0,0,H4108/I4108)</f>
        <v>0</v>
      </c>
    </row>
    <row r="4109">
      <c r="A4109" s="24" t="str">
        <v>2026-03</v>
      </c>
      <c r="B4109" s="24" t="str">
        <v>비교 반영</v>
      </c>
      <c r="C4109" s="24" t="str">
        <v>양평군</v>
      </c>
      <c r="D4109" s="24" t="str">
        <v>오피스텔 전월세</v>
      </c>
      <c r="E4109" s="26">
        <v>8</v>
      </c>
      <c r="F4109" s="26">
        <v>0</v>
      </c>
      <c r="G4109" s="26">
        <v>0</v>
      </c>
      <c r="H4109" s="26">
        <v>8</v>
      </c>
      <c r="I4109" s="26">
        <f>G4109+H4109</f>
        <v>8</v>
      </c>
      <c r="J4109" s="26">
        <f>SUM(F4109:H4109)</f>
        <v>8</v>
      </c>
      <c r="K4109" s="26">
        <f>E4109-J4109</f>
        <v>0</v>
      </c>
      <c r="L4109" s="27">
        <v>195000000</v>
      </c>
      <c r="M4109" s="45">
        <v>333.37</v>
      </c>
      <c r="N4109" s="27">
        <v>24375000</v>
      </c>
      <c r="O4109" s="27">
        <v>1933672</v>
      </c>
      <c r="P4109" s="37">
        <f>IF(I4109=0,0,H4109/I4109)</f>
        <v>1</v>
      </c>
    </row>
    <row r="4110">
      <c r="A4110" s="24" t="str">
        <v>2026-03</v>
      </c>
      <c r="B4110" s="24" t="str">
        <v>비교 반영</v>
      </c>
      <c r="C4110" s="24" t="str">
        <v>양평군</v>
      </c>
      <c r="D4110" s="24" t="str">
        <v>토지</v>
      </c>
      <c r="E4110" s="26">
        <v>434</v>
      </c>
      <c r="F4110" s="26">
        <v>434</v>
      </c>
      <c r="G4110" s="26">
        <v>0</v>
      </c>
      <c r="H4110" s="26">
        <v>0</v>
      </c>
      <c r="I4110" s="26">
        <f>G4110+H4110</f>
        <v>0</v>
      </c>
      <c r="J4110" s="26">
        <f>SUM(F4110:H4110)</f>
        <v>434</v>
      </c>
      <c r="K4110" s="26">
        <f>E4110-J4110</f>
        <v>0</v>
      </c>
      <c r="L4110" s="27">
        <v>22282780000</v>
      </c>
      <c r="M4110" s="45">
        <v>201713.35</v>
      </c>
      <c r="N4110" s="27">
        <v>51342811</v>
      </c>
      <c r="O4110" s="27">
        <v>365182</v>
      </c>
      <c r="P4110" s="37">
        <f>IF(I4110=0,0,H4110/I4110)</f>
        <v>0</v>
      </c>
    </row>
    <row r="4111">
      <c r="A4111" s="24" t="str">
        <v>2026-03</v>
      </c>
      <c r="B4111" s="24" t="str">
        <v>비교 반영</v>
      </c>
      <c r="C4111" s="24" t="str">
        <v>여주시</v>
      </c>
      <c r="D4111" s="24" t="str">
        <v>공장창고</v>
      </c>
      <c r="E4111" s="26">
        <v>4</v>
      </c>
      <c r="F4111" s="26">
        <v>4</v>
      </c>
      <c r="G4111" s="26">
        <v>0</v>
      </c>
      <c r="H4111" s="26">
        <v>0</v>
      </c>
      <c r="I4111" s="26">
        <f>G4111+H4111</f>
        <v>0</v>
      </c>
      <c r="J4111" s="26">
        <f>SUM(F4111:H4111)</f>
        <v>4</v>
      </c>
      <c r="K4111" s="26">
        <f>E4111-J4111</f>
        <v>0</v>
      </c>
      <c r="L4111" s="27">
        <v>7125100000</v>
      </c>
      <c r="M4111" s="45">
        <v>5203.61</v>
      </c>
      <c r="N4111" s="27">
        <v>1781275000</v>
      </c>
      <c r="O4111" s="27">
        <v>4526482</v>
      </c>
      <c r="P4111" s="37">
        <f>IF(I4111=0,0,H4111/I4111)</f>
        <v>0</v>
      </c>
    </row>
    <row r="4112">
      <c r="A4112" s="24" t="str">
        <v>2026-03</v>
      </c>
      <c r="B4112" s="24" t="str">
        <v>비교 반영</v>
      </c>
      <c r="C4112" s="24" t="str">
        <v>여주시</v>
      </c>
      <c r="D4112" s="24" t="str">
        <v>다가구 매매</v>
      </c>
      <c r="E4112" s="26">
        <v>27</v>
      </c>
      <c r="F4112" s="26">
        <v>27</v>
      </c>
      <c r="G4112" s="26">
        <v>0</v>
      </c>
      <c r="H4112" s="26">
        <v>0</v>
      </c>
      <c r="I4112" s="26">
        <f>G4112+H4112</f>
        <v>0</v>
      </c>
      <c r="J4112" s="26">
        <f>SUM(F4112:H4112)</f>
        <v>27</v>
      </c>
      <c r="K4112" s="26">
        <f>E4112-J4112</f>
        <v>0</v>
      </c>
      <c r="L4112" s="27">
        <v>6436040000</v>
      </c>
      <c r="M4112" s="45">
        <v>3074.17</v>
      </c>
      <c r="N4112" s="27">
        <v>238371852</v>
      </c>
      <c r="O4112" s="27">
        <v>6920946</v>
      </c>
      <c r="P4112" s="37">
        <f>IF(I4112=0,0,H4112/I4112)</f>
        <v>0</v>
      </c>
    </row>
    <row r="4113">
      <c r="A4113" s="24" t="str">
        <v>2026-03</v>
      </c>
      <c r="B4113" s="24" t="str">
        <v>비교 반영</v>
      </c>
      <c r="C4113" s="24" t="str">
        <v>여주시</v>
      </c>
      <c r="D4113" s="24" t="str">
        <v>다가구 전월세</v>
      </c>
      <c r="E4113" s="26">
        <v>159</v>
      </c>
      <c r="F4113" s="26">
        <v>0</v>
      </c>
      <c r="G4113" s="26">
        <v>19</v>
      </c>
      <c r="H4113" s="26">
        <v>140</v>
      </c>
      <c r="I4113" s="26">
        <f>G4113+H4113</f>
        <v>159</v>
      </c>
      <c r="J4113" s="26">
        <f>SUM(F4113:H4113)</f>
        <v>159</v>
      </c>
      <c r="K4113" s="26">
        <f>E4113-J4113</f>
        <v>0</v>
      </c>
      <c r="L4113" s="27">
        <v>3765500000</v>
      </c>
      <c r="M4113" s="45">
        <v>6849.23</v>
      </c>
      <c r="N4113" s="27">
        <v>23682390</v>
      </c>
      <c r="O4113" s="27">
        <v>1817421</v>
      </c>
      <c r="P4113" s="37">
        <f>IF(I4113=0,0,H4113/I4113)</f>
        <v>0.8805031446540881</v>
      </c>
    </row>
    <row r="4114">
      <c r="A4114" s="24" t="str">
        <v>2026-03</v>
      </c>
      <c r="B4114" s="24" t="str">
        <v>비교 반영</v>
      </c>
      <c r="C4114" s="24" t="str">
        <v>여주시</v>
      </c>
      <c r="D4114" s="24" t="str">
        <v>다세대 매매</v>
      </c>
      <c r="E4114" s="26">
        <v>26</v>
      </c>
      <c r="F4114" s="26">
        <v>26</v>
      </c>
      <c r="G4114" s="26">
        <v>0</v>
      </c>
      <c r="H4114" s="26">
        <v>0</v>
      </c>
      <c r="I4114" s="26">
        <f>G4114+H4114</f>
        <v>0</v>
      </c>
      <c r="J4114" s="26">
        <f>SUM(F4114:H4114)</f>
        <v>26</v>
      </c>
      <c r="K4114" s="26">
        <f>E4114-J4114</f>
        <v>0</v>
      </c>
      <c r="L4114" s="27">
        <v>3195000000</v>
      </c>
      <c r="M4114" s="45">
        <v>1553.54</v>
      </c>
      <c r="N4114" s="27">
        <v>122884615</v>
      </c>
      <c r="O4114" s="27">
        <v>6798655</v>
      </c>
      <c r="P4114" s="37">
        <f>IF(I4114=0,0,H4114/I4114)</f>
        <v>0</v>
      </c>
    </row>
    <row r="4115">
      <c r="A4115" s="24" t="str">
        <v>2026-03</v>
      </c>
      <c r="B4115" s="24" t="str">
        <v>비교 반영</v>
      </c>
      <c r="C4115" s="24" t="str">
        <v>여주시</v>
      </c>
      <c r="D4115" s="24" t="str">
        <v>다세대 전월세</v>
      </c>
      <c r="E4115" s="26">
        <v>57</v>
      </c>
      <c r="F4115" s="26">
        <v>0</v>
      </c>
      <c r="G4115" s="26">
        <v>12</v>
      </c>
      <c r="H4115" s="26">
        <v>45</v>
      </c>
      <c r="I4115" s="26">
        <f>G4115+H4115</f>
        <v>57</v>
      </c>
      <c r="J4115" s="26">
        <f>SUM(F4115:H4115)</f>
        <v>57</v>
      </c>
      <c r="K4115" s="26">
        <f>E4115-J4115</f>
        <v>0</v>
      </c>
      <c r="L4115" s="27">
        <v>1812000000</v>
      </c>
      <c r="M4115" s="45">
        <v>2654.287</v>
      </c>
      <c r="N4115" s="27">
        <v>31789474</v>
      </c>
      <c r="O4115" s="27">
        <v>2256758</v>
      </c>
      <c r="P4115" s="37">
        <f>IF(I4115=0,0,H4115/I4115)</f>
        <v>0.7894736842105263</v>
      </c>
    </row>
    <row r="4116">
      <c r="A4116" s="24" t="str">
        <v>2026-03</v>
      </c>
      <c r="B4116" s="24" t="str">
        <v>비교 반영</v>
      </c>
      <c r="C4116" s="24" t="str">
        <v>여주시</v>
      </c>
      <c r="D4116" s="24" t="str">
        <v>분양권</v>
      </c>
      <c r="E4116" s="26">
        <v>7</v>
      </c>
      <c r="F4116" s="26">
        <v>7</v>
      </c>
      <c r="G4116" s="26">
        <v>0</v>
      </c>
      <c r="H4116" s="26">
        <v>0</v>
      </c>
      <c r="I4116" s="26">
        <f>G4116+H4116</f>
        <v>0</v>
      </c>
      <c r="J4116" s="26">
        <f>SUM(F4116:H4116)</f>
        <v>7</v>
      </c>
      <c r="K4116" s="26">
        <f>E4116-J4116</f>
        <v>0</v>
      </c>
      <c r="L4116" s="27">
        <v>3592970000</v>
      </c>
      <c r="M4116" s="45">
        <v>559.759</v>
      </c>
      <c r="N4116" s="27">
        <v>513281429</v>
      </c>
      <c r="O4116" s="27">
        <v>21219107</v>
      </c>
      <c r="P4116" s="37">
        <f>IF(I4116=0,0,H4116/I4116)</f>
        <v>0</v>
      </c>
    </row>
    <row r="4117">
      <c r="A4117" s="24" t="str">
        <v>2026-03</v>
      </c>
      <c r="B4117" s="24" t="str">
        <v>비교 반영</v>
      </c>
      <c r="C4117" s="24" t="str">
        <v>여주시</v>
      </c>
      <c r="D4117" s="24" t="str">
        <v>상가</v>
      </c>
      <c r="E4117" s="26">
        <v>5</v>
      </c>
      <c r="F4117" s="26">
        <v>5</v>
      </c>
      <c r="G4117" s="26">
        <v>0</v>
      </c>
      <c r="H4117" s="26">
        <v>0</v>
      </c>
      <c r="I4117" s="26">
        <f>G4117+H4117</f>
        <v>0</v>
      </c>
      <c r="J4117" s="26">
        <f>SUM(F4117:H4117)</f>
        <v>5</v>
      </c>
      <c r="K4117" s="26">
        <f>E4117-J4117</f>
        <v>0</v>
      </c>
      <c r="L4117" s="27">
        <v>2633840000</v>
      </c>
      <c r="M4117" s="45">
        <v>1236.49</v>
      </c>
      <c r="N4117" s="27">
        <v>526768000</v>
      </c>
      <c r="O4117" s="27">
        <v>7041633</v>
      </c>
      <c r="P4117" s="37">
        <f>IF(I4117=0,0,H4117/I4117)</f>
        <v>0</v>
      </c>
    </row>
    <row r="4118">
      <c r="A4118" s="24" t="str">
        <v>2026-03</v>
      </c>
      <c r="B4118" s="24" t="str">
        <v>비교 반영</v>
      </c>
      <c r="C4118" s="24" t="str">
        <v>여주시</v>
      </c>
      <c r="D4118" s="24" t="str">
        <v>아파트 매매</v>
      </c>
      <c r="E4118" s="26">
        <v>81</v>
      </c>
      <c r="F4118" s="26">
        <v>81</v>
      </c>
      <c r="G4118" s="26">
        <v>0</v>
      </c>
      <c r="H4118" s="26">
        <v>0</v>
      </c>
      <c r="I4118" s="26">
        <f>G4118+H4118</f>
        <v>0</v>
      </c>
      <c r="J4118" s="26">
        <f>SUM(F4118:H4118)</f>
        <v>81</v>
      </c>
      <c r="K4118" s="26">
        <f>E4118-J4118</f>
        <v>0</v>
      </c>
      <c r="L4118" s="27">
        <v>16462700000</v>
      </c>
      <c r="M4118" s="45">
        <v>5372.252</v>
      </c>
      <c r="N4118" s="27">
        <v>203243210</v>
      </c>
      <c r="O4118" s="27">
        <v>10130231</v>
      </c>
      <c r="P4118" s="37">
        <f>IF(I4118=0,0,H4118/I4118)</f>
        <v>0</v>
      </c>
    </row>
    <row r="4119">
      <c r="A4119" s="24" t="str">
        <v>2026-03</v>
      </c>
      <c r="B4119" s="24" t="str">
        <v>비교 반영</v>
      </c>
      <c r="C4119" s="24" t="str">
        <v>여주시</v>
      </c>
      <c r="D4119" s="24" t="str">
        <v>아파트 전월세</v>
      </c>
      <c r="E4119" s="26">
        <v>136</v>
      </c>
      <c r="F4119" s="26">
        <v>0</v>
      </c>
      <c r="G4119" s="26">
        <v>46</v>
      </c>
      <c r="H4119" s="26">
        <v>90</v>
      </c>
      <c r="I4119" s="26">
        <f>G4119+H4119</f>
        <v>136</v>
      </c>
      <c r="J4119" s="26">
        <f>SUM(F4119:H4119)</f>
        <v>136</v>
      </c>
      <c r="K4119" s="26">
        <f>E4119-J4119</f>
        <v>0</v>
      </c>
      <c r="L4119" s="27">
        <v>12331750000</v>
      </c>
      <c r="M4119" s="45">
        <v>8189.538</v>
      </c>
      <c r="N4119" s="27">
        <v>90674632</v>
      </c>
      <c r="O4119" s="27">
        <v>4977828</v>
      </c>
      <c r="P4119" s="37">
        <f>IF(I4119=0,0,H4119/I4119)</f>
        <v>0.6617647058823529</v>
      </c>
    </row>
    <row r="4120">
      <c r="A4120" s="24" t="str">
        <v>2026-03</v>
      </c>
      <c r="B4120" s="24" t="str">
        <v>비교 반영</v>
      </c>
      <c r="C4120" s="24" t="str">
        <v>여주시</v>
      </c>
      <c r="D4120" s="24" t="str">
        <v>오피스텔 매매</v>
      </c>
      <c r="E4120" s="26">
        <v>3</v>
      </c>
      <c r="F4120" s="26">
        <v>3</v>
      </c>
      <c r="G4120" s="26">
        <v>0</v>
      </c>
      <c r="H4120" s="26">
        <v>0</v>
      </c>
      <c r="I4120" s="26">
        <f>G4120+H4120</f>
        <v>0</v>
      </c>
      <c r="J4120" s="26">
        <f>SUM(F4120:H4120)</f>
        <v>3</v>
      </c>
      <c r="K4120" s="26">
        <f>E4120-J4120</f>
        <v>0</v>
      </c>
      <c r="L4120" s="27">
        <v>356500000</v>
      </c>
      <c r="M4120" s="45">
        <v>143.064</v>
      </c>
      <c r="N4120" s="27">
        <v>118833333</v>
      </c>
      <c r="O4120" s="27">
        <v>8237658</v>
      </c>
      <c r="P4120" s="37">
        <f>IF(I4120=0,0,H4120/I4120)</f>
        <v>0</v>
      </c>
    </row>
    <row r="4121">
      <c r="A4121" s="24" t="str">
        <v>2026-03</v>
      </c>
      <c r="B4121" s="24" t="str">
        <v>비교 반영</v>
      </c>
      <c r="C4121" s="24" t="str">
        <v>여주시</v>
      </c>
      <c r="D4121" s="24" t="str">
        <v>오피스텔 전월세</v>
      </c>
      <c r="E4121" s="26">
        <v>3</v>
      </c>
      <c r="F4121" s="26">
        <v>0</v>
      </c>
      <c r="G4121" s="26">
        <v>1</v>
      </c>
      <c r="H4121" s="26">
        <v>2</v>
      </c>
      <c r="I4121" s="26">
        <f>G4121+H4121</f>
        <v>3</v>
      </c>
      <c r="J4121" s="26">
        <f>SUM(F4121:H4121)</f>
        <v>3</v>
      </c>
      <c r="K4121" s="26">
        <f>E4121-J4121</f>
        <v>0</v>
      </c>
      <c r="L4121" s="27">
        <v>216000000</v>
      </c>
      <c r="M4121" s="45">
        <v>229.1</v>
      </c>
      <c r="N4121" s="27">
        <v>72000000</v>
      </c>
      <c r="O4121" s="27">
        <v>3116759</v>
      </c>
      <c r="P4121" s="37">
        <f>IF(I4121=0,0,H4121/I4121)</f>
        <v>0.6666666666666666</v>
      </c>
    </row>
    <row r="4122">
      <c r="A4122" s="24" t="str">
        <v>2026-03</v>
      </c>
      <c r="B4122" s="24" t="str">
        <v>비교 반영</v>
      </c>
      <c r="C4122" s="24" t="str">
        <v>여주시</v>
      </c>
      <c r="D4122" s="24" t="str">
        <v>토지</v>
      </c>
      <c r="E4122" s="26">
        <v>429</v>
      </c>
      <c r="F4122" s="26">
        <v>429</v>
      </c>
      <c r="G4122" s="26">
        <v>0</v>
      </c>
      <c r="H4122" s="26">
        <v>0</v>
      </c>
      <c r="I4122" s="26">
        <f>G4122+H4122</f>
        <v>0</v>
      </c>
      <c r="J4122" s="26">
        <f>SUM(F4122:H4122)</f>
        <v>429</v>
      </c>
      <c r="K4122" s="26">
        <f>E4122-J4122</f>
        <v>0</v>
      </c>
      <c r="L4122" s="27">
        <v>30182870000</v>
      </c>
      <c r="M4122" s="45">
        <v>394563.18</v>
      </c>
      <c r="N4122" s="27">
        <v>70356340</v>
      </c>
      <c r="O4122" s="27">
        <v>252882</v>
      </c>
      <c r="P4122" s="37">
        <f>IF(I4122=0,0,H4122/I4122)</f>
        <v>0</v>
      </c>
    </row>
    <row r="4123">
      <c r="A4123" s="24" t="str">
        <v>2026-03</v>
      </c>
      <c r="B4123" s="24" t="str">
        <v>비교 반영</v>
      </c>
      <c r="C4123" s="24" t="str">
        <v>연천군</v>
      </c>
      <c r="D4123" s="24" t="str">
        <v>공장창고</v>
      </c>
      <c r="E4123" s="26">
        <v>4</v>
      </c>
      <c r="F4123" s="26">
        <v>4</v>
      </c>
      <c r="G4123" s="26">
        <v>0</v>
      </c>
      <c r="H4123" s="26">
        <v>0</v>
      </c>
      <c r="I4123" s="26">
        <f>G4123+H4123</f>
        <v>0</v>
      </c>
      <c r="J4123" s="26">
        <f>SUM(F4123:H4123)</f>
        <v>4</v>
      </c>
      <c r="K4123" s="26">
        <f>E4123-J4123</f>
        <v>0</v>
      </c>
      <c r="L4123" s="27">
        <v>718510000</v>
      </c>
      <c r="M4123" s="45">
        <v>2542.96</v>
      </c>
      <c r="N4123" s="27">
        <v>179627500</v>
      </c>
      <c r="O4123" s="27">
        <v>934045</v>
      </c>
      <c r="P4123" s="37">
        <f>IF(I4123=0,0,H4123/I4123)</f>
        <v>0</v>
      </c>
    </row>
    <row r="4124">
      <c r="A4124" s="24" t="str">
        <v>2026-03</v>
      </c>
      <c r="B4124" s="24" t="str">
        <v>비교 반영</v>
      </c>
      <c r="C4124" s="24" t="str">
        <v>연천군</v>
      </c>
      <c r="D4124" s="24" t="str">
        <v>다가구 매매</v>
      </c>
      <c r="E4124" s="26">
        <v>8</v>
      </c>
      <c r="F4124" s="26">
        <v>8</v>
      </c>
      <c r="G4124" s="26">
        <v>0</v>
      </c>
      <c r="H4124" s="26">
        <v>0</v>
      </c>
      <c r="I4124" s="26">
        <f>G4124+H4124</f>
        <v>0</v>
      </c>
      <c r="J4124" s="26">
        <f>SUM(F4124:H4124)</f>
        <v>8</v>
      </c>
      <c r="K4124" s="26">
        <f>E4124-J4124</f>
        <v>0</v>
      </c>
      <c r="L4124" s="27">
        <v>953970000</v>
      </c>
      <c r="M4124" s="45">
        <v>741.62</v>
      </c>
      <c r="N4124" s="27">
        <v>119246250</v>
      </c>
      <c r="O4124" s="27">
        <v>4252339</v>
      </c>
      <c r="P4124" s="37">
        <f>IF(I4124=0,0,H4124/I4124)</f>
        <v>0</v>
      </c>
    </row>
    <row r="4125">
      <c r="A4125" s="24" t="str">
        <v>2026-03</v>
      </c>
      <c r="B4125" s="24" t="str">
        <v>비교 반영</v>
      </c>
      <c r="C4125" s="24" t="str">
        <v>연천군</v>
      </c>
      <c r="D4125" s="24" t="str">
        <v>다가구 전월세</v>
      </c>
      <c r="E4125" s="26">
        <v>19</v>
      </c>
      <c r="F4125" s="26">
        <v>0</v>
      </c>
      <c r="G4125" s="26">
        <v>3</v>
      </c>
      <c r="H4125" s="26">
        <v>16</v>
      </c>
      <c r="I4125" s="26">
        <f>G4125+H4125</f>
        <v>19</v>
      </c>
      <c r="J4125" s="26">
        <f>SUM(F4125:H4125)</f>
        <v>19</v>
      </c>
      <c r="K4125" s="26">
        <f>E4125-J4125</f>
        <v>0</v>
      </c>
      <c r="L4125" s="27">
        <v>439000000</v>
      </c>
      <c r="M4125" s="45">
        <v>780.674</v>
      </c>
      <c r="N4125" s="27">
        <v>23105263</v>
      </c>
      <c r="O4125" s="27">
        <v>1858957</v>
      </c>
      <c r="P4125" s="37">
        <f>IF(I4125=0,0,H4125/I4125)</f>
        <v>0.8421052631578947</v>
      </c>
    </row>
    <row r="4126">
      <c r="A4126" s="24" t="str">
        <v>2026-03</v>
      </c>
      <c r="B4126" s="24" t="str">
        <v>비교 반영</v>
      </c>
      <c r="C4126" s="24" t="str">
        <v>연천군</v>
      </c>
      <c r="D4126" s="24" t="str">
        <v>다세대 매매</v>
      </c>
      <c r="E4126" s="26">
        <v>12</v>
      </c>
      <c r="F4126" s="26">
        <v>12</v>
      </c>
      <c r="G4126" s="26">
        <v>0</v>
      </c>
      <c r="H4126" s="26">
        <v>0</v>
      </c>
      <c r="I4126" s="26">
        <f>G4126+H4126</f>
        <v>0</v>
      </c>
      <c r="J4126" s="26">
        <f>SUM(F4126:H4126)</f>
        <v>12</v>
      </c>
      <c r="K4126" s="26">
        <f>E4126-J4126</f>
        <v>0</v>
      </c>
      <c r="L4126" s="27">
        <v>745000000</v>
      </c>
      <c r="M4126" s="45">
        <v>735.871</v>
      </c>
      <c r="N4126" s="27">
        <v>62083333</v>
      </c>
      <c r="O4126" s="27">
        <v>3346796</v>
      </c>
      <c r="P4126" s="37">
        <f>IF(I4126=0,0,H4126/I4126)</f>
        <v>0</v>
      </c>
    </row>
    <row r="4127">
      <c r="A4127" s="24" t="str">
        <v>2026-03</v>
      </c>
      <c r="B4127" s="24" t="str">
        <v>비교 반영</v>
      </c>
      <c r="C4127" s="24" t="str">
        <v>연천군</v>
      </c>
      <c r="D4127" s="24" t="str">
        <v>다세대 전월세</v>
      </c>
      <c r="E4127" s="26">
        <v>12</v>
      </c>
      <c r="F4127" s="26">
        <v>0</v>
      </c>
      <c r="G4127" s="26">
        <v>2</v>
      </c>
      <c r="H4127" s="26">
        <v>10</v>
      </c>
      <c r="I4127" s="26">
        <f>G4127+H4127</f>
        <v>12</v>
      </c>
      <c r="J4127" s="26">
        <f>SUM(F4127:H4127)</f>
        <v>12</v>
      </c>
      <c r="K4127" s="26">
        <f>E4127-J4127</f>
        <v>0</v>
      </c>
      <c r="L4127" s="27">
        <v>258000000</v>
      </c>
      <c r="M4127" s="45">
        <v>585.268</v>
      </c>
      <c r="N4127" s="27">
        <v>21500000</v>
      </c>
      <c r="O4127" s="27">
        <v>1457268</v>
      </c>
      <c r="P4127" s="37">
        <f>IF(I4127=0,0,H4127/I4127)</f>
        <v>0.8333333333333334</v>
      </c>
    </row>
    <row r="4128">
      <c r="A4128" s="24" t="str">
        <v>2026-03</v>
      </c>
      <c r="B4128" s="24" t="str">
        <v>비교 반영</v>
      </c>
      <c r="C4128" s="24" t="str">
        <v>연천군</v>
      </c>
      <c r="D4128" s="24" t="str">
        <v>분양권</v>
      </c>
      <c r="E4128" s="26">
        <v>1</v>
      </c>
      <c r="F4128" s="26">
        <v>1</v>
      </c>
      <c r="G4128" s="26">
        <v>0</v>
      </c>
      <c r="H4128" s="26">
        <v>0</v>
      </c>
      <c r="I4128" s="26">
        <f>G4128+H4128</f>
        <v>0</v>
      </c>
      <c r="J4128" s="26">
        <f>SUM(F4128:H4128)</f>
        <v>1</v>
      </c>
      <c r="K4128" s="26">
        <f>E4128-J4128</f>
        <v>0</v>
      </c>
      <c r="L4128" s="27">
        <v>358840000</v>
      </c>
      <c r="M4128" s="45">
        <v>84.936</v>
      </c>
      <c r="N4128" s="27">
        <v>358840000</v>
      </c>
      <c r="O4128" s="27">
        <v>13966373</v>
      </c>
      <c r="P4128" s="37">
        <f>IF(I4128=0,0,H4128/I4128)</f>
        <v>0</v>
      </c>
    </row>
    <row r="4129">
      <c r="A4129" s="24" t="str">
        <v>2026-03</v>
      </c>
      <c r="B4129" s="24" t="str">
        <v>비교 반영</v>
      </c>
      <c r="C4129" s="24" t="str">
        <v>연천군</v>
      </c>
      <c r="D4129" s="24" t="str">
        <v>상가</v>
      </c>
      <c r="E4129" s="26">
        <v>2</v>
      </c>
      <c r="F4129" s="26">
        <v>2</v>
      </c>
      <c r="G4129" s="26">
        <v>0</v>
      </c>
      <c r="H4129" s="26">
        <v>0</v>
      </c>
      <c r="I4129" s="26">
        <f>G4129+H4129</f>
        <v>0</v>
      </c>
      <c r="J4129" s="26">
        <f>SUM(F4129:H4129)</f>
        <v>2</v>
      </c>
      <c r="K4129" s="26">
        <f>E4129-J4129</f>
        <v>0</v>
      </c>
      <c r="L4129" s="27">
        <v>190910000</v>
      </c>
      <c r="M4129" s="45">
        <v>106.64</v>
      </c>
      <c r="N4129" s="27">
        <v>95455000</v>
      </c>
      <c r="O4129" s="27">
        <v>5918112</v>
      </c>
      <c r="P4129" s="37">
        <f>IF(I4129=0,0,H4129/I4129)</f>
        <v>0</v>
      </c>
    </row>
    <row r="4130">
      <c r="A4130" s="24" t="str">
        <v>2026-03</v>
      </c>
      <c r="B4130" s="24" t="str">
        <v>비교 반영</v>
      </c>
      <c r="C4130" s="24" t="str">
        <v>연천군</v>
      </c>
      <c r="D4130" s="24" t="str">
        <v>아파트 매매</v>
      </c>
      <c r="E4130" s="26">
        <v>16</v>
      </c>
      <c r="F4130" s="26">
        <v>16</v>
      </c>
      <c r="G4130" s="26">
        <v>0</v>
      </c>
      <c r="H4130" s="26">
        <v>0</v>
      </c>
      <c r="I4130" s="26">
        <f>G4130+H4130</f>
        <v>0</v>
      </c>
      <c r="J4130" s="26">
        <f>SUM(F4130:H4130)</f>
        <v>16</v>
      </c>
      <c r="K4130" s="26">
        <f>E4130-J4130</f>
        <v>0</v>
      </c>
      <c r="L4130" s="27">
        <v>2527500000</v>
      </c>
      <c r="M4130" s="45">
        <v>1149.279</v>
      </c>
      <c r="N4130" s="27">
        <v>157968750</v>
      </c>
      <c r="O4130" s="27">
        <v>7270098</v>
      </c>
      <c r="P4130" s="37">
        <f>IF(I4130=0,0,H4130/I4130)</f>
        <v>0</v>
      </c>
    </row>
    <row r="4131">
      <c r="A4131" s="24" t="str">
        <v>2026-03</v>
      </c>
      <c r="B4131" s="24" t="str">
        <v>비교 반영</v>
      </c>
      <c r="C4131" s="24" t="str">
        <v>연천군</v>
      </c>
      <c r="D4131" s="24" t="str">
        <v>아파트 전월세</v>
      </c>
      <c r="E4131" s="26">
        <v>24</v>
      </c>
      <c r="F4131" s="26">
        <v>0</v>
      </c>
      <c r="G4131" s="26">
        <v>13</v>
      </c>
      <c r="H4131" s="26">
        <v>11</v>
      </c>
      <c r="I4131" s="26">
        <f>G4131+H4131</f>
        <v>24</v>
      </c>
      <c r="J4131" s="26">
        <f>SUM(F4131:H4131)</f>
        <v>24</v>
      </c>
      <c r="K4131" s="26">
        <f>E4131-J4131</f>
        <v>0</v>
      </c>
      <c r="L4131" s="27">
        <v>2094000000</v>
      </c>
      <c r="M4131" s="45">
        <v>1743.041</v>
      </c>
      <c r="N4131" s="27">
        <v>87250000</v>
      </c>
      <c r="O4131" s="27">
        <v>3971401</v>
      </c>
      <c r="P4131" s="37">
        <f>IF(I4131=0,0,H4131/I4131)</f>
        <v>0.4583333333333333</v>
      </c>
    </row>
    <row r="4132">
      <c r="A4132" s="24" t="str">
        <v>2026-03</v>
      </c>
      <c r="B4132" s="24" t="str">
        <v>비교 반영</v>
      </c>
      <c r="C4132" s="24" t="str">
        <v>연천군</v>
      </c>
      <c r="D4132" s="24" t="str">
        <v>토지</v>
      </c>
      <c r="E4132" s="26">
        <v>181</v>
      </c>
      <c r="F4132" s="26">
        <v>181</v>
      </c>
      <c r="G4132" s="26">
        <v>0</v>
      </c>
      <c r="H4132" s="26">
        <v>0</v>
      </c>
      <c r="I4132" s="26">
        <f>G4132+H4132</f>
        <v>0</v>
      </c>
      <c r="J4132" s="26">
        <f>SUM(F4132:H4132)</f>
        <v>181</v>
      </c>
      <c r="K4132" s="26">
        <f>E4132-J4132</f>
        <v>0</v>
      </c>
      <c r="L4132" s="27">
        <v>12544240000</v>
      </c>
      <c r="M4132" s="45">
        <v>306364.38</v>
      </c>
      <c r="N4132" s="27">
        <v>69305193</v>
      </c>
      <c r="O4132" s="27">
        <v>135357</v>
      </c>
      <c r="P4132" s="37">
        <f>IF(I4132=0,0,H4132/I4132)</f>
        <v>0</v>
      </c>
    </row>
    <row r="4133">
      <c r="A4133" s="24" t="str">
        <v>2026-03</v>
      </c>
      <c r="B4133" s="24" t="str">
        <v>비교 반영</v>
      </c>
      <c r="C4133" s="24" t="str">
        <v>오산시</v>
      </c>
      <c r="D4133" s="24" t="str">
        <v>공장창고</v>
      </c>
      <c r="E4133" s="26">
        <v>3</v>
      </c>
      <c r="F4133" s="26">
        <v>3</v>
      </c>
      <c r="G4133" s="26">
        <v>0</v>
      </c>
      <c r="H4133" s="26">
        <v>0</v>
      </c>
      <c r="I4133" s="26">
        <f>G4133+H4133</f>
        <v>0</v>
      </c>
      <c r="J4133" s="26">
        <f>SUM(F4133:H4133)</f>
        <v>3</v>
      </c>
      <c r="K4133" s="26">
        <f>E4133-J4133</f>
        <v>0</v>
      </c>
      <c r="L4133" s="27">
        <v>2037170000</v>
      </c>
      <c r="M4133" s="45">
        <v>164.4</v>
      </c>
      <c r="N4133" s="27">
        <v>679056667</v>
      </c>
      <c r="O4133" s="27">
        <v>40963784</v>
      </c>
      <c r="P4133" s="37">
        <f>IF(I4133=0,0,H4133/I4133)</f>
        <v>0</v>
      </c>
    </row>
    <row r="4134">
      <c r="A4134" s="24" t="str">
        <v>2026-03</v>
      </c>
      <c r="B4134" s="24" t="str">
        <v>비교 반영</v>
      </c>
      <c r="C4134" s="24" t="str">
        <v>오산시</v>
      </c>
      <c r="D4134" s="24" t="str">
        <v>다가구 매매</v>
      </c>
      <c r="E4134" s="26">
        <v>3</v>
      </c>
      <c r="F4134" s="26">
        <v>3</v>
      </c>
      <c r="G4134" s="26">
        <v>0</v>
      </c>
      <c r="H4134" s="26">
        <v>0</v>
      </c>
      <c r="I4134" s="26">
        <f>G4134+H4134</f>
        <v>0</v>
      </c>
      <c r="J4134" s="26">
        <f>SUM(F4134:H4134)</f>
        <v>3</v>
      </c>
      <c r="K4134" s="26">
        <f>E4134-J4134</f>
        <v>0</v>
      </c>
      <c r="L4134" s="27">
        <v>2123100000</v>
      </c>
      <c r="M4134" s="45">
        <v>1101.58</v>
      </c>
      <c r="N4134" s="27">
        <v>707700000</v>
      </c>
      <c r="O4134" s="27">
        <v>6371314</v>
      </c>
      <c r="P4134" s="37">
        <f>IF(I4134=0,0,H4134/I4134)</f>
        <v>0</v>
      </c>
    </row>
    <row r="4135">
      <c r="A4135" s="24" t="str">
        <v>2026-03</v>
      </c>
      <c r="B4135" s="24" t="str">
        <v>비교 반영</v>
      </c>
      <c r="C4135" s="24" t="str">
        <v>오산시</v>
      </c>
      <c r="D4135" s="24" t="str">
        <v>다가구 전월세</v>
      </c>
      <c r="E4135" s="26">
        <v>265</v>
      </c>
      <c r="F4135" s="26">
        <v>0</v>
      </c>
      <c r="G4135" s="26">
        <v>57</v>
      </c>
      <c r="H4135" s="26">
        <v>208</v>
      </c>
      <c r="I4135" s="26">
        <f>G4135+H4135</f>
        <v>265</v>
      </c>
      <c r="J4135" s="26">
        <f>SUM(F4135:H4135)</f>
        <v>265</v>
      </c>
      <c r="K4135" s="26">
        <f>E4135-J4135</f>
        <v>0</v>
      </c>
      <c r="L4135" s="27">
        <v>9073840000</v>
      </c>
      <c r="M4135" s="45">
        <v>11283.47</v>
      </c>
      <c r="N4135" s="27">
        <v>34240906</v>
      </c>
      <c r="O4135" s="27">
        <v>2658417</v>
      </c>
      <c r="P4135" s="37">
        <f>IF(I4135=0,0,H4135/I4135)</f>
        <v>0.7849056603773585</v>
      </c>
    </row>
    <row r="4136">
      <c r="A4136" s="24" t="str">
        <v>2026-03</v>
      </c>
      <c r="B4136" s="24" t="str">
        <v>비교 반영</v>
      </c>
      <c r="C4136" s="24" t="str">
        <v>오산시</v>
      </c>
      <c r="D4136" s="24" t="str">
        <v>다세대 매매</v>
      </c>
      <c r="E4136" s="26">
        <v>23</v>
      </c>
      <c r="F4136" s="26">
        <v>23</v>
      </c>
      <c r="G4136" s="26">
        <v>0</v>
      </c>
      <c r="H4136" s="26">
        <v>0</v>
      </c>
      <c r="I4136" s="26">
        <f>G4136+H4136</f>
        <v>0</v>
      </c>
      <c r="J4136" s="26">
        <f>SUM(F4136:H4136)</f>
        <v>23</v>
      </c>
      <c r="K4136" s="26">
        <f>E4136-J4136</f>
        <v>0</v>
      </c>
      <c r="L4136" s="27">
        <v>1785000000</v>
      </c>
      <c r="M4136" s="45">
        <v>956.33</v>
      </c>
      <c r="N4136" s="27">
        <v>77608696</v>
      </c>
      <c r="O4136" s="27">
        <v>6170282</v>
      </c>
      <c r="P4136" s="37">
        <f>IF(I4136=0,0,H4136/I4136)</f>
        <v>0</v>
      </c>
    </row>
    <row r="4137">
      <c r="A4137" s="24" t="str">
        <v>2026-03</v>
      </c>
      <c r="B4137" s="24" t="str">
        <v>비교 반영</v>
      </c>
      <c r="C4137" s="24" t="str">
        <v>오산시</v>
      </c>
      <c r="D4137" s="24" t="str">
        <v>다세대 전월세</v>
      </c>
      <c r="E4137" s="26">
        <v>178</v>
      </c>
      <c r="F4137" s="26">
        <v>0</v>
      </c>
      <c r="G4137" s="26">
        <v>34</v>
      </c>
      <c r="H4137" s="26">
        <v>144</v>
      </c>
      <c r="I4137" s="26">
        <f>G4137+H4137</f>
        <v>178</v>
      </c>
      <c r="J4137" s="26">
        <f>SUM(F4137:H4137)</f>
        <v>178</v>
      </c>
      <c r="K4137" s="26">
        <f>E4137-J4137</f>
        <v>0</v>
      </c>
      <c r="L4137" s="27">
        <v>5506900000</v>
      </c>
      <c r="M4137" s="45">
        <v>6046.599</v>
      </c>
      <c r="N4137" s="27">
        <v>30937640</v>
      </c>
      <c r="O4137" s="27">
        <v>3010722</v>
      </c>
      <c r="P4137" s="37">
        <f>IF(I4137=0,0,H4137/I4137)</f>
        <v>0.8089887640449438</v>
      </c>
    </row>
    <row r="4138">
      <c r="A4138" s="24" t="str">
        <v>2026-03</v>
      </c>
      <c r="B4138" s="24" t="str">
        <v>비교 반영</v>
      </c>
      <c r="C4138" s="24" t="str">
        <v>오산시</v>
      </c>
      <c r="D4138" s="24" t="str">
        <v>분양권</v>
      </c>
      <c r="E4138" s="26">
        <v>4</v>
      </c>
      <c r="F4138" s="26">
        <v>4</v>
      </c>
      <c r="G4138" s="26">
        <v>0</v>
      </c>
      <c r="H4138" s="26">
        <v>0</v>
      </c>
      <c r="I4138" s="26">
        <f>G4138+H4138</f>
        <v>0</v>
      </c>
      <c r="J4138" s="26">
        <f>SUM(F4138:H4138)</f>
        <v>4</v>
      </c>
      <c r="K4138" s="26">
        <f>E4138-J4138</f>
        <v>0</v>
      </c>
      <c r="L4138" s="27">
        <v>2040740000</v>
      </c>
      <c r="M4138" s="45">
        <v>292.351</v>
      </c>
      <c r="N4138" s="27">
        <v>510185000</v>
      </c>
      <c r="O4138" s="27">
        <v>23075850</v>
      </c>
      <c r="P4138" s="37">
        <f>IF(I4138=0,0,H4138/I4138)</f>
        <v>0</v>
      </c>
    </row>
    <row r="4139">
      <c r="A4139" s="24" t="str">
        <v>2026-03</v>
      </c>
      <c r="B4139" s="24" t="str">
        <v>비교 반영</v>
      </c>
      <c r="C4139" s="24" t="str">
        <v>오산시</v>
      </c>
      <c r="D4139" s="24" t="str">
        <v>상가</v>
      </c>
      <c r="E4139" s="26">
        <v>11</v>
      </c>
      <c r="F4139" s="26">
        <v>11</v>
      </c>
      <c r="G4139" s="26">
        <v>0</v>
      </c>
      <c r="H4139" s="26">
        <v>0</v>
      </c>
      <c r="I4139" s="26">
        <f>G4139+H4139</f>
        <v>0</v>
      </c>
      <c r="J4139" s="26">
        <f>SUM(F4139:H4139)</f>
        <v>11</v>
      </c>
      <c r="K4139" s="26">
        <f>E4139-J4139</f>
        <v>0</v>
      </c>
      <c r="L4139" s="27">
        <v>5985850000</v>
      </c>
      <c r="M4139" s="45">
        <v>2274.08</v>
      </c>
      <c r="N4139" s="27">
        <v>544168182</v>
      </c>
      <c r="O4139" s="27">
        <v>8701511</v>
      </c>
      <c r="P4139" s="37">
        <f>IF(I4139=0,0,H4139/I4139)</f>
        <v>0</v>
      </c>
    </row>
    <row r="4140">
      <c r="A4140" s="24" t="str">
        <v>2026-03</v>
      </c>
      <c r="B4140" s="24" t="str">
        <v>비교 반영</v>
      </c>
      <c r="C4140" s="24" t="str">
        <v>오산시</v>
      </c>
      <c r="D4140" s="24" t="str">
        <v>아파트 매매</v>
      </c>
      <c r="E4140" s="26">
        <v>273</v>
      </c>
      <c r="F4140" s="26">
        <v>273</v>
      </c>
      <c r="G4140" s="26">
        <v>0</v>
      </c>
      <c r="H4140" s="26">
        <v>0</v>
      </c>
      <c r="I4140" s="26">
        <f>G4140+H4140</f>
        <v>0</v>
      </c>
      <c r="J4140" s="26">
        <f>SUM(F4140:H4140)</f>
        <v>273</v>
      </c>
      <c r="K4140" s="26">
        <f>E4140-J4140</f>
        <v>0</v>
      </c>
      <c r="L4140" s="27">
        <v>93515200000</v>
      </c>
      <c r="M4140" s="45">
        <v>20203.965</v>
      </c>
      <c r="N4140" s="27">
        <v>342546520</v>
      </c>
      <c r="O4140" s="27">
        <v>15301014</v>
      </c>
      <c r="P4140" s="37">
        <f>IF(I4140=0,0,H4140/I4140)</f>
        <v>0</v>
      </c>
    </row>
    <row r="4141">
      <c r="A4141" s="24" t="str">
        <v>2026-03</v>
      </c>
      <c r="B4141" s="24" t="str">
        <v>비교 반영</v>
      </c>
      <c r="C4141" s="24" t="str">
        <v>오산시</v>
      </c>
      <c r="D4141" s="24" t="str">
        <v>아파트 전월세</v>
      </c>
      <c r="E4141" s="26">
        <v>540</v>
      </c>
      <c r="F4141" s="26">
        <v>0</v>
      </c>
      <c r="G4141" s="26">
        <v>253</v>
      </c>
      <c r="H4141" s="26">
        <v>287</v>
      </c>
      <c r="I4141" s="26">
        <f>G4141+H4141</f>
        <v>540</v>
      </c>
      <c r="J4141" s="26">
        <f>SUM(F4141:H4141)</f>
        <v>540</v>
      </c>
      <c r="K4141" s="26">
        <f>E4141-J4141</f>
        <v>0</v>
      </c>
      <c r="L4141" s="27">
        <v>72121920000</v>
      </c>
      <c r="M4141" s="45">
        <v>35587.702</v>
      </c>
      <c r="N4141" s="27">
        <v>133559111</v>
      </c>
      <c r="O4141" s="27">
        <v>6699493</v>
      </c>
      <c r="P4141" s="37">
        <f>IF(I4141=0,0,H4141/I4141)</f>
        <v>0.5314814814814814</v>
      </c>
    </row>
    <row r="4142">
      <c r="A4142" s="24" t="str">
        <v>2026-03</v>
      </c>
      <c r="B4142" s="24" t="str">
        <v>비교 반영</v>
      </c>
      <c r="C4142" s="24" t="str">
        <v>오산시</v>
      </c>
      <c r="D4142" s="24" t="str">
        <v>오피스텔 매매</v>
      </c>
      <c r="E4142" s="26">
        <v>10</v>
      </c>
      <c r="F4142" s="26">
        <v>10</v>
      </c>
      <c r="G4142" s="26">
        <v>0</v>
      </c>
      <c r="H4142" s="26">
        <v>0</v>
      </c>
      <c r="I4142" s="26">
        <f>G4142+H4142</f>
        <v>0</v>
      </c>
      <c r="J4142" s="26">
        <f>SUM(F4142:H4142)</f>
        <v>10</v>
      </c>
      <c r="K4142" s="26">
        <f>E4142-J4142</f>
        <v>0</v>
      </c>
      <c r="L4142" s="27">
        <v>2039810000</v>
      </c>
      <c r="M4142" s="45">
        <v>463.939</v>
      </c>
      <c r="N4142" s="27">
        <v>203981000</v>
      </c>
      <c r="O4142" s="27">
        <v>14534612</v>
      </c>
      <c r="P4142" s="37">
        <f>IF(I4142=0,0,H4142/I4142)</f>
        <v>0</v>
      </c>
    </row>
    <row r="4143">
      <c r="A4143" s="24" t="str">
        <v>2026-03</v>
      </c>
      <c r="B4143" s="24" t="str">
        <v>비교 반영</v>
      </c>
      <c r="C4143" s="24" t="str">
        <v>오산시</v>
      </c>
      <c r="D4143" s="24" t="str">
        <v>오피스텔 전월세</v>
      </c>
      <c r="E4143" s="26">
        <v>75</v>
      </c>
      <c r="F4143" s="26">
        <v>0</v>
      </c>
      <c r="G4143" s="26">
        <v>13</v>
      </c>
      <c r="H4143" s="26">
        <v>62</v>
      </c>
      <c r="I4143" s="26">
        <f>G4143+H4143</f>
        <v>75</v>
      </c>
      <c r="J4143" s="26">
        <f>SUM(F4143:H4143)</f>
        <v>75</v>
      </c>
      <c r="K4143" s="26">
        <f>E4143-J4143</f>
        <v>0</v>
      </c>
      <c r="L4143" s="27">
        <v>1635190000</v>
      </c>
      <c r="M4143" s="45">
        <v>2384.66</v>
      </c>
      <c r="N4143" s="27">
        <v>21802533</v>
      </c>
      <c r="O4143" s="27">
        <v>2266816</v>
      </c>
      <c r="P4143" s="37">
        <f>IF(I4143=0,0,H4143/I4143)</f>
        <v>0.8266666666666667</v>
      </c>
    </row>
    <row r="4144">
      <c r="A4144" s="24" t="str">
        <v>2026-03</v>
      </c>
      <c r="B4144" s="24" t="str">
        <v>비교 반영</v>
      </c>
      <c r="C4144" s="24" t="str">
        <v>오산시</v>
      </c>
      <c r="D4144" s="24" t="str">
        <v>토지</v>
      </c>
      <c r="E4144" s="26">
        <v>35</v>
      </c>
      <c r="F4144" s="26">
        <v>35</v>
      </c>
      <c r="G4144" s="26">
        <v>0</v>
      </c>
      <c r="H4144" s="26">
        <v>0</v>
      </c>
      <c r="I4144" s="26">
        <f>G4144+H4144</f>
        <v>0</v>
      </c>
      <c r="J4144" s="26">
        <f>SUM(F4144:H4144)</f>
        <v>35</v>
      </c>
      <c r="K4144" s="26">
        <f>E4144-J4144</f>
        <v>0</v>
      </c>
      <c r="L4144" s="27">
        <v>14285400000</v>
      </c>
      <c r="M4144" s="45">
        <v>14585.8</v>
      </c>
      <c r="N4144" s="27">
        <v>408154286</v>
      </c>
      <c r="O4144" s="27">
        <v>3237701</v>
      </c>
      <c r="P4144" s="37">
        <f>IF(I4144=0,0,H4144/I4144)</f>
        <v>0</v>
      </c>
    </row>
    <row r="4145">
      <c r="A4145" s="24" t="str">
        <v>2026-03</v>
      </c>
      <c r="B4145" s="24" t="str">
        <v>비교 반영</v>
      </c>
      <c r="C4145" s="24" t="str">
        <v>용인시 기흥구</v>
      </c>
      <c r="D4145" s="24" t="str">
        <v>공장창고</v>
      </c>
      <c r="E4145" s="26">
        <v>14</v>
      </c>
      <c r="F4145" s="26">
        <v>14</v>
      </c>
      <c r="G4145" s="26">
        <v>0</v>
      </c>
      <c r="H4145" s="26">
        <v>0</v>
      </c>
      <c r="I4145" s="26">
        <f>G4145+H4145</f>
        <v>0</v>
      </c>
      <c r="J4145" s="26">
        <f>SUM(F4145:H4145)</f>
        <v>14</v>
      </c>
      <c r="K4145" s="26">
        <f>E4145-J4145</f>
        <v>0</v>
      </c>
      <c r="L4145" s="27">
        <v>4271900000</v>
      </c>
      <c r="M4145" s="45">
        <v>1290.21</v>
      </c>
      <c r="N4145" s="27">
        <v>305135714</v>
      </c>
      <c r="O4145" s="27">
        <v>10945492</v>
      </c>
      <c r="P4145" s="37">
        <f>IF(I4145=0,0,H4145/I4145)</f>
        <v>0</v>
      </c>
    </row>
    <row r="4146">
      <c r="A4146" s="24" t="str">
        <v>2026-03</v>
      </c>
      <c r="B4146" s="24" t="str">
        <v>비교 반영</v>
      </c>
      <c r="C4146" s="24" t="str">
        <v>용인시 기흥구</v>
      </c>
      <c r="D4146" s="24" t="str">
        <v>다가구 매매</v>
      </c>
      <c r="E4146" s="26">
        <v>10</v>
      </c>
      <c r="F4146" s="26">
        <v>10</v>
      </c>
      <c r="G4146" s="26">
        <v>0</v>
      </c>
      <c r="H4146" s="26">
        <v>0</v>
      </c>
      <c r="I4146" s="26">
        <f>G4146+H4146</f>
        <v>0</v>
      </c>
      <c r="J4146" s="26">
        <f>SUM(F4146:H4146)</f>
        <v>10</v>
      </c>
      <c r="K4146" s="26">
        <f>E4146-J4146</f>
        <v>0</v>
      </c>
      <c r="L4146" s="27">
        <v>12086700000</v>
      </c>
      <c r="M4146" s="45">
        <v>3409.4</v>
      </c>
      <c r="N4146" s="27">
        <v>1208670000</v>
      </c>
      <c r="O4146" s="27">
        <v>11719373</v>
      </c>
      <c r="P4146" s="37">
        <f>IF(I4146=0,0,H4146/I4146)</f>
        <v>0</v>
      </c>
    </row>
    <row r="4147">
      <c r="A4147" s="24" t="str">
        <v>2026-03</v>
      </c>
      <c r="B4147" s="24" t="str">
        <v>비교 반영</v>
      </c>
      <c r="C4147" s="24" t="str">
        <v>용인시 기흥구</v>
      </c>
      <c r="D4147" s="24" t="str">
        <v>다가구 전월세</v>
      </c>
      <c r="E4147" s="26">
        <v>486</v>
      </c>
      <c r="F4147" s="26">
        <v>0</v>
      </c>
      <c r="G4147" s="26">
        <v>89</v>
      </c>
      <c r="H4147" s="26">
        <v>397</v>
      </c>
      <c r="I4147" s="26">
        <f>G4147+H4147</f>
        <v>486</v>
      </c>
      <c r="J4147" s="26">
        <f>SUM(F4147:H4147)</f>
        <v>486</v>
      </c>
      <c r="K4147" s="26">
        <f>E4147-J4147</f>
        <v>0</v>
      </c>
      <c r="L4147" s="27">
        <v>22709900000</v>
      </c>
      <c r="M4147" s="45">
        <v>21370.485</v>
      </c>
      <c r="N4147" s="27">
        <v>46728189</v>
      </c>
      <c r="O4147" s="27">
        <v>3512978</v>
      </c>
      <c r="P4147" s="37">
        <f>IF(I4147=0,0,H4147/I4147)</f>
        <v>0.8168724279835391</v>
      </c>
    </row>
    <row r="4148">
      <c r="A4148" s="24" t="str">
        <v>2026-03</v>
      </c>
      <c r="B4148" s="24" t="str">
        <v>비교 반영</v>
      </c>
      <c r="C4148" s="24" t="str">
        <v>용인시 기흥구</v>
      </c>
      <c r="D4148" s="24" t="str">
        <v>다세대 매매</v>
      </c>
      <c r="E4148" s="26">
        <v>50</v>
      </c>
      <c r="F4148" s="26">
        <v>50</v>
      </c>
      <c r="G4148" s="26">
        <v>0</v>
      </c>
      <c r="H4148" s="26">
        <v>0</v>
      </c>
      <c r="I4148" s="26">
        <f>G4148+H4148</f>
        <v>0</v>
      </c>
      <c r="J4148" s="26">
        <f>SUM(F4148:H4148)</f>
        <v>50</v>
      </c>
      <c r="K4148" s="26">
        <f>E4148-J4148</f>
        <v>0</v>
      </c>
      <c r="L4148" s="27">
        <v>16216000000</v>
      </c>
      <c r="M4148" s="45">
        <v>3499.685</v>
      </c>
      <c r="N4148" s="27">
        <v>324320000</v>
      </c>
      <c r="O4148" s="27">
        <v>15317553</v>
      </c>
      <c r="P4148" s="37">
        <f>IF(I4148=0,0,H4148/I4148)</f>
        <v>0</v>
      </c>
    </row>
    <row r="4149">
      <c r="A4149" s="24" t="str">
        <v>2026-03</v>
      </c>
      <c r="B4149" s="24" t="str">
        <v>비교 반영</v>
      </c>
      <c r="C4149" s="24" t="str">
        <v>용인시 기흥구</v>
      </c>
      <c r="D4149" s="24" t="str">
        <v>다세대 전월세</v>
      </c>
      <c r="E4149" s="26">
        <v>140</v>
      </c>
      <c r="F4149" s="26">
        <v>0</v>
      </c>
      <c r="G4149" s="26">
        <v>57</v>
      </c>
      <c r="H4149" s="26">
        <v>83</v>
      </c>
      <c r="I4149" s="26">
        <f>G4149+H4149</f>
        <v>140</v>
      </c>
      <c r="J4149" s="26">
        <f>SUM(F4149:H4149)</f>
        <v>140</v>
      </c>
      <c r="K4149" s="26">
        <f>E4149-J4149</f>
        <v>0</v>
      </c>
      <c r="L4149" s="27">
        <v>18340100000</v>
      </c>
      <c r="M4149" s="45">
        <v>7051.217</v>
      </c>
      <c r="N4149" s="27">
        <v>131000714</v>
      </c>
      <c r="O4149" s="27">
        <v>8598293</v>
      </c>
      <c r="P4149" s="37">
        <f>IF(I4149=0,0,H4149/I4149)</f>
        <v>0.5928571428571429</v>
      </c>
    </row>
    <row r="4150">
      <c r="A4150" s="24" t="str">
        <v>2026-03</v>
      </c>
      <c r="B4150" s="24" t="str">
        <v>비교 반영</v>
      </c>
      <c r="C4150" s="24" t="str">
        <v>용인시 기흥구</v>
      </c>
      <c r="D4150" s="24" t="str">
        <v>분양권</v>
      </c>
      <c r="E4150" s="26">
        <v>3</v>
      </c>
      <c r="F4150" s="26">
        <v>3</v>
      </c>
      <c r="G4150" s="26">
        <v>0</v>
      </c>
      <c r="H4150" s="26">
        <v>0</v>
      </c>
      <c r="I4150" s="26">
        <f>G4150+H4150</f>
        <v>0</v>
      </c>
      <c r="J4150" s="26">
        <f>SUM(F4150:H4150)</f>
        <v>3</v>
      </c>
      <c r="K4150" s="26">
        <f>E4150-J4150</f>
        <v>0</v>
      </c>
      <c r="L4150" s="27">
        <v>2706620000</v>
      </c>
      <c r="M4150" s="45">
        <v>253.438</v>
      </c>
      <c r="N4150" s="27">
        <v>902206667</v>
      </c>
      <c r="O4150" s="27">
        <v>35304508</v>
      </c>
      <c r="P4150" s="37">
        <f>IF(I4150=0,0,H4150/I4150)</f>
        <v>0</v>
      </c>
    </row>
    <row r="4151">
      <c r="A4151" s="24" t="str">
        <v>2026-03</v>
      </c>
      <c r="B4151" s="24" t="str">
        <v>비교 반영</v>
      </c>
      <c r="C4151" s="24" t="str">
        <v>용인시 기흥구</v>
      </c>
      <c r="D4151" s="24" t="str">
        <v>상가</v>
      </c>
      <c r="E4151" s="26">
        <v>33</v>
      </c>
      <c r="F4151" s="26">
        <v>33</v>
      </c>
      <c r="G4151" s="26">
        <v>0</v>
      </c>
      <c r="H4151" s="26">
        <v>0</v>
      </c>
      <c r="I4151" s="26">
        <f>G4151+H4151</f>
        <v>0</v>
      </c>
      <c r="J4151" s="26">
        <f>SUM(F4151:H4151)</f>
        <v>33</v>
      </c>
      <c r="K4151" s="26">
        <f>E4151-J4151</f>
        <v>0</v>
      </c>
      <c r="L4151" s="27">
        <v>34298190000</v>
      </c>
      <c r="M4151" s="45">
        <v>7364.64</v>
      </c>
      <c r="N4151" s="27">
        <v>1039339091</v>
      </c>
      <c r="O4151" s="27">
        <v>15395517</v>
      </c>
      <c r="P4151" s="37">
        <f>IF(I4151=0,0,H4151/I4151)</f>
        <v>0</v>
      </c>
    </row>
    <row r="4152">
      <c r="A4152" s="24" t="str">
        <v>2026-03</v>
      </c>
      <c r="B4152" s="24" t="str">
        <v>비교 반영</v>
      </c>
      <c r="C4152" s="24" t="str">
        <v>용인시 기흥구</v>
      </c>
      <c r="D4152" s="24" t="str">
        <v>아파트 매매</v>
      </c>
      <c r="E4152" s="26">
        <v>745</v>
      </c>
      <c r="F4152" s="26">
        <v>745</v>
      </c>
      <c r="G4152" s="26">
        <v>0</v>
      </c>
      <c r="H4152" s="26">
        <v>0</v>
      </c>
      <c r="I4152" s="26">
        <f>G4152+H4152</f>
        <v>0</v>
      </c>
      <c r="J4152" s="26">
        <f>SUM(F4152:H4152)</f>
        <v>745</v>
      </c>
      <c r="K4152" s="26">
        <f>E4152-J4152</f>
        <v>0</v>
      </c>
      <c r="L4152" s="27">
        <v>438898000000</v>
      </c>
      <c r="M4152" s="45">
        <v>66157.973</v>
      </c>
      <c r="N4152" s="27">
        <v>589124832</v>
      </c>
      <c r="O4152" s="27">
        <v>21930878</v>
      </c>
      <c r="P4152" s="37">
        <f>IF(I4152=0,0,H4152/I4152)</f>
        <v>0</v>
      </c>
    </row>
    <row r="4153">
      <c r="A4153" s="24" t="str">
        <v>2026-03</v>
      </c>
      <c r="B4153" s="24" t="str">
        <v>비교 반영</v>
      </c>
      <c r="C4153" s="24" t="str">
        <v>용인시 기흥구</v>
      </c>
      <c r="D4153" s="24" t="str">
        <v>아파트 전월세</v>
      </c>
      <c r="E4153" s="26">
        <v>862</v>
      </c>
      <c r="F4153" s="26">
        <v>0</v>
      </c>
      <c r="G4153" s="26">
        <v>530</v>
      </c>
      <c r="H4153" s="26">
        <v>332</v>
      </c>
      <c r="I4153" s="26">
        <f>G4153+H4153</f>
        <v>862</v>
      </c>
      <c r="J4153" s="26">
        <f>SUM(F4153:H4153)</f>
        <v>862</v>
      </c>
      <c r="K4153" s="26">
        <f>E4153-J4153</f>
        <v>0</v>
      </c>
      <c r="L4153" s="27">
        <v>245177630000</v>
      </c>
      <c r="M4153" s="45">
        <v>73063.503</v>
      </c>
      <c r="N4153" s="27">
        <v>284428805</v>
      </c>
      <c r="O4153" s="27">
        <v>11093152</v>
      </c>
      <c r="P4153" s="37">
        <f>IF(I4153=0,0,H4153/I4153)</f>
        <v>0.3851508120649652</v>
      </c>
    </row>
    <row r="4154">
      <c r="A4154" s="24" t="str">
        <v>2026-03</v>
      </c>
      <c r="B4154" s="24" t="str">
        <v>비교 반영</v>
      </c>
      <c r="C4154" s="24" t="str">
        <v>용인시 기흥구</v>
      </c>
      <c r="D4154" s="24" t="str">
        <v>오피스텔 매매</v>
      </c>
      <c r="E4154" s="26">
        <v>18</v>
      </c>
      <c r="F4154" s="26">
        <v>18</v>
      </c>
      <c r="G4154" s="26">
        <v>0</v>
      </c>
      <c r="H4154" s="26">
        <v>0</v>
      </c>
      <c r="I4154" s="26">
        <f>G4154+H4154</f>
        <v>0</v>
      </c>
      <c r="J4154" s="26">
        <f>SUM(F4154:H4154)</f>
        <v>18</v>
      </c>
      <c r="K4154" s="26">
        <f>E4154-J4154</f>
        <v>0</v>
      </c>
      <c r="L4154" s="27">
        <v>2622300000</v>
      </c>
      <c r="M4154" s="45">
        <v>535.085</v>
      </c>
      <c r="N4154" s="27">
        <v>145683333</v>
      </c>
      <c r="O4154" s="27">
        <v>16200716</v>
      </c>
      <c r="P4154" s="37">
        <f>IF(I4154=0,0,H4154/I4154)</f>
        <v>0</v>
      </c>
    </row>
    <row r="4155">
      <c r="A4155" s="24" t="str">
        <v>2026-03</v>
      </c>
      <c r="B4155" s="24" t="str">
        <v>비교 반영</v>
      </c>
      <c r="C4155" s="24" t="str">
        <v>용인시 기흥구</v>
      </c>
      <c r="D4155" s="24" t="str">
        <v>오피스텔 전월세</v>
      </c>
      <c r="E4155" s="26">
        <v>145</v>
      </c>
      <c r="F4155" s="26">
        <v>0</v>
      </c>
      <c r="G4155" s="26">
        <v>48</v>
      </c>
      <c r="H4155" s="26">
        <v>97</v>
      </c>
      <c r="I4155" s="26">
        <f>G4155+H4155</f>
        <v>145</v>
      </c>
      <c r="J4155" s="26">
        <f>SUM(F4155:H4155)</f>
        <v>145</v>
      </c>
      <c r="K4155" s="26">
        <f>E4155-J4155</f>
        <v>0</v>
      </c>
      <c r="L4155" s="27">
        <v>12744620000</v>
      </c>
      <c r="M4155" s="45">
        <v>5550.68</v>
      </c>
      <c r="N4155" s="27">
        <v>87893931</v>
      </c>
      <c r="O4155" s="27">
        <v>7590236</v>
      </c>
      <c r="P4155" s="37">
        <f>IF(I4155=0,0,H4155/I4155)</f>
        <v>0.6689655172413793</v>
      </c>
    </row>
    <row r="4156">
      <c r="A4156" s="24" t="str">
        <v>2026-03</v>
      </c>
      <c r="B4156" s="24" t="str">
        <v>비교 반영</v>
      </c>
      <c r="C4156" s="24" t="str">
        <v>용인시 기흥구</v>
      </c>
      <c r="D4156" s="24" t="str">
        <v>토지</v>
      </c>
      <c r="E4156" s="26">
        <v>68</v>
      </c>
      <c r="F4156" s="26">
        <v>68</v>
      </c>
      <c r="G4156" s="26">
        <v>0</v>
      </c>
      <c r="H4156" s="26">
        <v>0</v>
      </c>
      <c r="I4156" s="26">
        <f>G4156+H4156</f>
        <v>0</v>
      </c>
      <c r="J4156" s="26">
        <f>SUM(F4156:H4156)</f>
        <v>68</v>
      </c>
      <c r="K4156" s="26">
        <f>E4156-J4156</f>
        <v>0</v>
      </c>
      <c r="L4156" s="27">
        <v>7609870000</v>
      </c>
      <c r="M4156" s="45">
        <v>23154.12</v>
      </c>
      <c r="N4156" s="27">
        <v>111909853</v>
      </c>
      <c r="O4156" s="27">
        <v>1086485</v>
      </c>
      <c r="P4156" s="37">
        <f>IF(I4156=0,0,H4156/I4156)</f>
        <v>0</v>
      </c>
    </row>
    <row r="4157">
      <c r="A4157" s="24" t="str">
        <v>2026-03</v>
      </c>
      <c r="B4157" s="24" t="str">
        <v>비교 반영</v>
      </c>
      <c r="C4157" s="24" t="str">
        <v>용인시 수지구</v>
      </c>
      <c r="D4157" s="24" t="str">
        <v>공장창고</v>
      </c>
      <c r="E4157" s="26">
        <v>3</v>
      </c>
      <c r="F4157" s="26">
        <v>3</v>
      </c>
      <c r="G4157" s="26">
        <v>0</v>
      </c>
      <c r="H4157" s="26">
        <v>0</v>
      </c>
      <c r="I4157" s="26">
        <f>G4157+H4157</f>
        <v>0</v>
      </c>
      <c r="J4157" s="26">
        <f>SUM(F4157:H4157)</f>
        <v>3</v>
      </c>
      <c r="K4157" s="26">
        <f>E4157-J4157</f>
        <v>0</v>
      </c>
      <c r="L4157" s="27">
        <v>3715800000</v>
      </c>
      <c r="M4157" s="45">
        <v>446.98</v>
      </c>
      <c r="N4157" s="27">
        <v>1238600000</v>
      </c>
      <c r="O4157" s="27">
        <v>27481399</v>
      </c>
      <c r="P4157" s="37">
        <f>IF(I4157=0,0,H4157/I4157)</f>
        <v>0</v>
      </c>
    </row>
    <row r="4158">
      <c r="A4158" s="24" t="str">
        <v>2026-03</v>
      </c>
      <c r="B4158" s="24" t="str">
        <v>비교 반영</v>
      </c>
      <c r="C4158" s="24" t="str">
        <v>용인시 수지구</v>
      </c>
      <c r="D4158" s="24" t="str">
        <v>다가구 매매</v>
      </c>
      <c r="E4158" s="26">
        <v>4</v>
      </c>
      <c r="F4158" s="26">
        <v>4</v>
      </c>
      <c r="G4158" s="26">
        <v>0</v>
      </c>
      <c r="H4158" s="26">
        <v>0</v>
      </c>
      <c r="I4158" s="26">
        <f>G4158+H4158</f>
        <v>0</v>
      </c>
      <c r="J4158" s="26">
        <f>SUM(F4158:H4158)</f>
        <v>4</v>
      </c>
      <c r="K4158" s="26">
        <f>E4158-J4158</f>
        <v>0</v>
      </c>
      <c r="L4158" s="27">
        <v>3360000000</v>
      </c>
      <c r="M4158" s="45">
        <v>822.675</v>
      </c>
      <c r="N4158" s="27">
        <v>840000000</v>
      </c>
      <c r="O4158" s="27">
        <v>13501611</v>
      </c>
      <c r="P4158" s="37">
        <f>IF(I4158=0,0,H4158/I4158)</f>
        <v>0</v>
      </c>
    </row>
    <row r="4159">
      <c r="A4159" s="24" t="str">
        <v>2026-03</v>
      </c>
      <c r="B4159" s="24" t="str">
        <v>비교 반영</v>
      </c>
      <c r="C4159" s="24" t="str">
        <v>용인시 수지구</v>
      </c>
      <c r="D4159" s="24" t="str">
        <v>다가구 전월세</v>
      </c>
      <c r="E4159" s="26">
        <v>245</v>
      </c>
      <c r="F4159" s="26">
        <v>0</v>
      </c>
      <c r="G4159" s="26">
        <v>39</v>
      </c>
      <c r="H4159" s="26">
        <v>206</v>
      </c>
      <c r="I4159" s="26">
        <f>G4159+H4159</f>
        <v>245</v>
      </c>
      <c r="J4159" s="26">
        <f>SUM(F4159:H4159)</f>
        <v>245</v>
      </c>
      <c r="K4159" s="26">
        <f>E4159-J4159</f>
        <v>0</v>
      </c>
      <c r="L4159" s="27">
        <v>16090950000</v>
      </c>
      <c r="M4159" s="45">
        <v>10287.39</v>
      </c>
      <c r="N4159" s="27">
        <v>65677347</v>
      </c>
      <c r="O4159" s="27">
        <v>5170721</v>
      </c>
      <c r="P4159" s="37">
        <f>IF(I4159=0,0,H4159/I4159)</f>
        <v>0.8408163265306122</v>
      </c>
    </row>
    <row r="4160">
      <c r="A4160" s="24" t="str">
        <v>2026-03</v>
      </c>
      <c r="B4160" s="24" t="str">
        <v>비교 반영</v>
      </c>
      <c r="C4160" s="24" t="str">
        <v>용인시 수지구</v>
      </c>
      <c r="D4160" s="24" t="str">
        <v>다세대 매매</v>
      </c>
      <c r="E4160" s="26">
        <v>22</v>
      </c>
      <c r="F4160" s="26">
        <v>22</v>
      </c>
      <c r="G4160" s="26">
        <v>0</v>
      </c>
      <c r="H4160" s="26">
        <v>0</v>
      </c>
      <c r="I4160" s="26">
        <f>G4160+H4160</f>
        <v>0</v>
      </c>
      <c r="J4160" s="26">
        <f>SUM(F4160:H4160)</f>
        <v>22</v>
      </c>
      <c r="K4160" s="26">
        <f>E4160-J4160</f>
        <v>0</v>
      </c>
      <c r="L4160" s="27">
        <v>8282000000</v>
      </c>
      <c r="M4160" s="45">
        <v>1511.355</v>
      </c>
      <c r="N4160" s="27">
        <v>376454545</v>
      </c>
      <c r="O4160" s="27">
        <v>18115209</v>
      </c>
      <c r="P4160" s="37">
        <f>IF(I4160=0,0,H4160/I4160)</f>
        <v>0</v>
      </c>
    </row>
    <row r="4161">
      <c r="A4161" s="24" t="str">
        <v>2026-03</v>
      </c>
      <c r="B4161" s="24" t="str">
        <v>비교 반영</v>
      </c>
      <c r="C4161" s="24" t="str">
        <v>용인시 수지구</v>
      </c>
      <c r="D4161" s="24" t="str">
        <v>다세대 전월세</v>
      </c>
      <c r="E4161" s="26">
        <v>99</v>
      </c>
      <c r="F4161" s="26">
        <v>0</v>
      </c>
      <c r="G4161" s="26">
        <v>41</v>
      </c>
      <c r="H4161" s="26">
        <v>58</v>
      </c>
      <c r="I4161" s="26">
        <f>G4161+H4161</f>
        <v>99</v>
      </c>
      <c r="J4161" s="26">
        <f>SUM(F4161:H4161)</f>
        <v>99</v>
      </c>
      <c r="K4161" s="26">
        <f>E4161-J4161</f>
        <v>0</v>
      </c>
      <c r="L4161" s="27">
        <v>18513710000</v>
      </c>
      <c r="M4161" s="45">
        <v>4764.941</v>
      </c>
      <c r="N4161" s="27">
        <v>187007172</v>
      </c>
      <c r="O4161" s="27">
        <v>12844303</v>
      </c>
      <c r="P4161" s="37">
        <f>IF(I4161=0,0,H4161/I4161)</f>
        <v>0.5858585858585859</v>
      </c>
    </row>
    <row r="4162">
      <c r="A4162" s="24" t="str">
        <v>2026-03</v>
      </c>
      <c r="B4162" s="24" t="str">
        <v>비교 반영</v>
      </c>
      <c r="C4162" s="24" t="str">
        <v>용인시 수지구</v>
      </c>
      <c r="D4162" s="24" t="str">
        <v>분양권</v>
      </c>
      <c r="E4162" s="26">
        <v>1</v>
      </c>
      <c r="F4162" s="26">
        <v>1</v>
      </c>
      <c r="G4162" s="26">
        <v>0</v>
      </c>
      <c r="H4162" s="26">
        <v>0</v>
      </c>
      <c r="I4162" s="26">
        <f>G4162+H4162</f>
        <v>0</v>
      </c>
      <c r="J4162" s="26">
        <f>SUM(F4162:H4162)</f>
        <v>1</v>
      </c>
      <c r="K4162" s="26">
        <f>E4162-J4162</f>
        <v>0</v>
      </c>
      <c r="L4162" s="27">
        <v>615000000</v>
      </c>
      <c r="M4162" s="45">
        <v>49.725</v>
      </c>
      <c r="N4162" s="27">
        <v>615000000</v>
      </c>
      <c r="O4162" s="27">
        <v>40886029</v>
      </c>
      <c r="P4162" s="37">
        <f>IF(I4162=0,0,H4162/I4162)</f>
        <v>0</v>
      </c>
    </row>
    <row r="4163">
      <c r="A4163" s="24" t="str">
        <v>2026-03</v>
      </c>
      <c r="B4163" s="24" t="str">
        <v>비교 반영</v>
      </c>
      <c r="C4163" s="24" t="str">
        <v>용인시 수지구</v>
      </c>
      <c r="D4163" s="24" t="str">
        <v>상가</v>
      </c>
      <c r="E4163" s="26">
        <v>17</v>
      </c>
      <c r="F4163" s="26">
        <v>17</v>
      </c>
      <c r="G4163" s="26">
        <v>0</v>
      </c>
      <c r="H4163" s="26">
        <v>0</v>
      </c>
      <c r="I4163" s="26">
        <f>G4163+H4163</f>
        <v>0</v>
      </c>
      <c r="J4163" s="26">
        <f>SUM(F4163:H4163)</f>
        <v>17</v>
      </c>
      <c r="K4163" s="26">
        <f>E4163-J4163</f>
        <v>0</v>
      </c>
      <c r="L4163" s="27">
        <v>8881000000</v>
      </c>
      <c r="M4163" s="45">
        <v>1478.39</v>
      </c>
      <c r="N4163" s="27">
        <v>522411765</v>
      </c>
      <c r="O4163" s="27">
        <v>19858547</v>
      </c>
      <c r="P4163" s="37">
        <f>IF(I4163=0,0,H4163/I4163)</f>
        <v>0</v>
      </c>
    </row>
    <row r="4164">
      <c r="A4164" s="24" t="str">
        <v>2026-03</v>
      </c>
      <c r="B4164" s="24" t="str">
        <v>비교 반영</v>
      </c>
      <c r="C4164" s="24" t="str">
        <v>용인시 수지구</v>
      </c>
      <c r="D4164" s="24" t="str">
        <v>아파트 매매</v>
      </c>
      <c r="E4164" s="26">
        <v>475</v>
      </c>
      <c r="F4164" s="26">
        <v>475</v>
      </c>
      <c r="G4164" s="26">
        <v>0</v>
      </c>
      <c r="H4164" s="26">
        <v>0</v>
      </c>
      <c r="I4164" s="26">
        <f>G4164+H4164</f>
        <v>0</v>
      </c>
      <c r="J4164" s="26">
        <f>SUM(F4164:H4164)</f>
        <v>475</v>
      </c>
      <c r="K4164" s="26">
        <f>E4164-J4164</f>
        <v>0</v>
      </c>
      <c r="L4164" s="27">
        <v>437025000000</v>
      </c>
      <c r="M4164" s="45">
        <v>46189.707</v>
      </c>
      <c r="N4164" s="27">
        <v>920052632</v>
      </c>
      <c r="O4164" s="27">
        <v>31277763</v>
      </c>
      <c r="P4164" s="37">
        <f>IF(I4164=0,0,H4164/I4164)</f>
        <v>0</v>
      </c>
    </row>
    <row r="4165">
      <c r="A4165" s="24" t="str">
        <v>2026-03</v>
      </c>
      <c r="B4165" s="24" t="str">
        <v>비교 반영</v>
      </c>
      <c r="C4165" s="24" t="str">
        <v>용인시 수지구</v>
      </c>
      <c r="D4165" s="24" t="str">
        <v>아파트 전월세</v>
      </c>
      <c r="E4165" s="26">
        <v>790</v>
      </c>
      <c r="F4165" s="26">
        <v>0</v>
      </c>
      <c r="G4165" s="26">
        <v>478</v>
      </c>
      <c r="H4165" s="26">
        <v>312</v>
      </c>
      <c r="I4165" s="26">
        <f>G4165+H4165</f>
        <v>790</v>
      </c>
      <c r="J4165" s="26">
        <f>SUM(F4165:H4165)</f>
        <v>790</v>
      </c>
      <c r="K4165" s="26">
        <f>E4165-J4165</f>
        <v>0</v>
      </c>
      <c r="L4165" s="27">
        <v>322938680000</v>
      </c>
      <c r="M4165" s="45">
        <v>70581.413</v>
      </c>
      <c r="N4165" s="27">
        <v>408783139</v>
      </c>
      <c r="O4165" s="27">
        <v>15125311</v>
      </c>
      <c r="P4165" s="37">
        <f>IF(I4165=0,0,H4165/I4165)</f>
        <v>0.3949367088607595</v>
      </c>
    </row>
    <row r="4166">
      <c r="A4166" s="24" t="str">
        <v>2026-03</v>
      </c>
      <c r="B4166" s="24" t="str">
        <v>비교 반영</v>
      </c>
      <c r="C4166" s="24" t="str">
        <v>용인시 수지구</v>
      </c>
      <c r="D4166" s="24" t="str">
        <v>오피스텔 매매</v>
      </c>
      <c r="E4166" s="26">
        <v>40</v>
      </c>
      <c r="F4166" s="26">
        <v>40</v>
      </c>
      <c r="G4166" s="26">
        <v>0</v>
      </c>
      <c r="H4166" s="26">
        <v>0</v>
      </c>
      <c r="I4166" s="26">
        <f>G4166+H4166</f>
        <v>0</v>
      </c>
      <c r="J4166" s="26">
        <f>SUM(F4166:H4166)</f>
        <v>40</v>
      </c>
      <c r="K4166" s="26">
        <f>E4166-J4166</f>
        <v>0</v>
      </c>
      <c r="L4166" s="27">
        <v>15324500000</v>
      </c>
      <c r="M4166" s="45">
        <v>1955.447</v>
      </c>
      <c r="N4166" s="27">
        <v>383112500</v>
      </c>
      <c r="O4166" s="27">
        <v>25906865</v>
      </c>
      <c r="P4166" s="37">
        <f>IF(I4166=0,0,H4166/I4166)</f>
        <v>0</v>
      </c>
    </row>
    <row r="4167">
      <c r="A4167" s="24" t="str">
        <v>2026-03</v>
      </c>
      <c r="B4167" s="24" t="str">
        <v>비교 반영</v>
      </c>
      <c r="C4167" s="24" t="str">
        <v>용인시 수지구</v>
      </c>
      <c r="D4167" s="24" t="str">
        <v>오피스텔 전월세</v>
      </c>
      <c r="E4167" s="26">
        <v>196</v>
      </c>
      <c r="F4167" s="26">
        <v>0</v>
      </c>
      <c r="G4167" s="26">
        <v>29</v>
      </c>
      <c r="H4167" s="26">
        <v>167</v>
      </c>
      <c r="I4167" s="26">
        <f>G4167+H4167</f>
        <v>196</v>
      </c>
      <c r="J4167" s="26">
        <f>SUM(F4167:H4167)</f>
        <v>196</v>
      </c>
      <c r="K4167" s="26">
        <f>E4167-J4167</f>
        <v>0</v>
      </c>
      <c r="L4167" s="27">
        <v>19130740000</v>
      </c>
      <c r="M4167" s="45">
        <v>6327.29</v>
      </c>
      <c r="N4167" s="27">
        <v>97605816</v>
      </c>
      <c r="O4167" s="27">
        <v>9995134</v>
      </c>
      <c r="P4167" s="37">
        <f>IF(I4167=0,0,H4167/I4167)</f>
        <v>0.8520408163265306</v>
      </c>
    </row>
    <row r="4168">
      <c r="A4168" s="24" t="str">
        <v>2026-03</v>
      </c>
      <c r="B4168" s="24" t="str">
        <v>비교 반영</v>
      </c>
      <c r="C4168" s="24" t="str">
        <v>용인시 수지구</v>
      </c>
      <c r="D4168" s="24" t="str">
        <v>토지</v>
      </c>
      <c r="E4168" s="26">
        <v>40</v>
      </c>
      <c r="F4168" s="26">
        <v>40</v>
      </c>
      <c r="G4168" s="26">
        <v>0</v>
      </c>
      <c r="H4168" s="26">
        <v>0</v>
      </c>
      <c r="I4168" s="26">
        <f>G4168+H4168</f>
        <v>0</v>
      </c>
      <c r="J4168" s="26">
        <f>SUM(F4168:H4168)</f>
        <v>40</v>
      </c>
      <c r="K4168" s="26">
        <f>E4168-J4168</f>
        <v>0</v>
      </c>
      <c r="L4168" s="27">
        <v>3606770000</v>
      </c>
      <c r="M4168" s="45">
        <v>12036.11</v>
      </c>
      <c r="N4168" s="27">
        <v>90169250</v>
      </c>
      <c r="O4168" s="27">
        <v>990620</v>
      </c>
      <c r="P4168" s="37">
        <f>IF(I4168=0,0,H4168/I4168)</f>
        <v>0</v>
      </c>
    </row>
    <row r="4169">
      <c r="A4169" s="24" t="str">
        <v>2026-03</v>
      </c>
      <c r="B4169" s="24" t="str">
        <v>비교 반영</v>
      </c>
      <c r="C4169" s="24" t="str">
        <v>용인시 처인구</v>
      </c>
      <c r="D4169" s="24" t="str">
        <v>공장창고</v>
      </c>
      <c r="E4169" s="26">
        <v>6</v>
      </c>
      <c r="F4169" s="26">
        <v>6</v>
      </c>
      <c r="G4169" s="26">
        <v>0</v>
      </c>
      <c r="H4169" s="26">
        <v>0</v>
      </c>
      <c r="I4169" s="26">
        <f>G4169+H4169</f>
        <v>0</v>
      </c>
      <c r="J4169" s="26">
        <f>SUM(F4169:H4169)</f>
        <v>6</v>
      </c>
      <c r="K4169" s="26">
        <f>E4169-J4169</f>
        <v>0</v>
      </c>
      <c r="L4169" s="27">
        <v>20983520000</v>
      </c>
      <c r="M4169" s="45">
        <v>6838.01</v>
      </c>
      <c r="N4169" s="27">
        <v>3497253333</v>
      </c>
      <c r="O4169" s="27">
        <v>10144326</v>
      </c>
      <c r="P4169" s="37">
        <f>IF(I4169=0,0,H4169/I4169)</f>
        <v>0</v>
      </c>
    </row>
    <row r="4170">
      <c r="A4170" s="24" t="str">
        <v>2026-03</v>
      </c>
      <c r="B4170" s="24" t="str">
        <v>비교 반영</v>
      </c>
      <c r="C4170" s="24" t="str">
        <v>용인시 처인구</v>
      </c>
      <c r="D4170" s="24" t="str">
        <v>다가구 매매</v>
      </c>
      <c r="E4170" s="26">
        <v>14</v>
      </c>
      <c r="F4170" s="26">
        <v>14</v>
      </c>
      <c r="G4170" s="26">
        <v>0</v>
      </c>
      <c r="H4170" s="26">
        <v>0</v>
      </c>
      <c r="I4170" s="26">
        <f>G4170+H4170</f>
        <v>0</v>
      </c>
      <c r="J4170" s="26">
        <f>SUM(F4170:H4170)</f>
        <v>14</v>
      </c>
      <c r="K4170" s="26">
        <f>E4170-J4170</f>
        <v>0</v>
      </c>
      <c r="L4170" s="27">
        <v>8149520000</v>
      </c>
      <c r="M4170" s="45">
        <v>2252.83</v>
      </c>
      <c r="N4170" s="27">
        <v>582108571</v>
      </c>
      <c r="O4170" s="27">
        <v>11958541</v>
      </c>
      <c r="P4170" s="37">
        <f>IF(I4170=0,0,H4170/I4170)</f>
        <v>0</v>
      </c>
    </row>
    <row r="4171">
      <c r="A4171" s="24" t="str">
        <v>2026-03</v>
      </c>
      <c r="B4171" s="24" t="str">
        <v>비교 반영</v>
      </c>
      <c r="C4171" s="24" t="str">
        <v>용인시 처인구</v>
      </c>
      <c r="D4171" s="24" t="str">
        <v>다가구 전월세</v>
      </c>
      <c r="E4171" s="26">
        <v>390</v>
      </c>
      <c r="F4171" s="26">
        <v>0</v>
      </c>
      <c r="G4171" s="26">
        <v>55</v>
      </c>
      <c r="H4171" s="26">
        <v>335</v>
      </c>
      <c r="I4171" s="26">
        <f>G4171+H4171</f>
        <v>390</v>
      </c>
      <c r="J4171" s="26">
        <f>SUM(F4171:H4171)</f>
        <v>390</v>
      </c>
      <c r="K4171" s="26">
        <f>E4171-J4171</f>
        <v>0</v>
      </c>
      <c r="L4171" s="27">
        <v>11872600000</v>
      </c>
      <c r="M4171" s="45">
        <v>17509.184</v>
      </c>
      <c r="N4171" s="27">
        <v>30442564</v>
      </c>
      <c r="O4171" s="27">
        <v>2241582</v>
      </c>
      <c r="P4171" s="37">
        <f>IF(I4171=0,0,H4171/I4171)</f>
        <v>0.8589743589743589</v>
      </c>
    </row>
    <row r="4172">
      <c r="A4172" s="24" t="str">
        <v>2026-03</v>
      </c>
      <c r="B4172" s="24" t="str">
        <v>비교 반영</v>
      </c>
      <c r="C4172" s="24" t="str">
        <v>용인시 처인구</v>
      </c>
      <c r="D4172" s="24" t="str">
        <v>다세대 매매</v>
      </c>
      <c r="E4172" s="26">
        <v>118</v>
      </c>
      <c r="F4172" s="26">
        <v>118</v>
      </c>
      <c r="G4172" s="26">
        <v>0</v>
      </c>
      <c r="H4172" s="26">
        <v>0</v>
      </c>
      <c r="I4172" s="26">
        <f>G4172+H4172</f>
        <v>0</v>
      </c>
      <c r="J4172" s="26">
        <f>SUM(F4172:H4172)</f>
        <v>118</v>
      </c>
      <c r="K4172" s="26">
        <f>E4172-J4172</f>
        <v>0</v>
      </c>
      <c r="L4172" s="27">
        <v>15646450000</v>
      </c>
      <c r="M4172" s="45">
        <v>6616.425</v>
      </c>
      <c r="N4172" s="27">
        <v>132597034</v>
      </c>
      <c r="O4172" s="27">
        <v>7817484</v>
      </c>
      <c r="P4172" s="37">
        <f>IF(I4172=0,0,H4172/I4172)</f>
        <v>0</v>
      </c>
    </row>
    <row r="4173">
      <c r="A4173" s="24" t="str">
        <v>2026-03</v>
      </c>
      <c r="B4173" s="24" t="str">
        <v>비교 반영</v>
      </c>
      <c r="C4173" s="24" t="str">
        <v>용인시 처인구</v>
      </c>
      <c r="D4173" s="24" t="str">
        <v>다세대 전월세</v>
      </c>
      <c r="E4173" s="26">
        <v>290</v>
      </c>
      <c r="F4173" s="26">
        <v>0</v>
      </c>
      <c r="G4173" s="26">
        <v>49</v>
      </c>
      <c r="H4173" s="26">
        <v>241</v>
      </c>
      <c r="I4173" s="26">
        <f>G4173+H4173</f>
        <v>290</v>
      </c>
      <c r="J4173" s="26">
        <f>SUM(F4173:H4173)</f>
        <v>290</v>
      </c>
      <c r="K4173" s="26">
        <f>E4173-J4173</f>
        <v>0</v>
      </c>
      <c r="L4173" s="27">
        <v>12442550000</v>
      </c>
      <c r="M4173" s="45">
        <v>13228.684</v>
      </c>
      <c r="N4173" s="27">
        <v>42905345</v>
      </c>
      <c r="O4173" s="27">
        <v>3109334</v>
      </c>
      <c r="P4173" s="37">
        <f>IF(I4173=0,0,H4173/I4173)</f>
        <v>0.8310344827586207</v>
      </c>
    </row>
    <row r="4174">
      <c r="A4174" s="24" t="str">
        <v>2026-03</v>
      </c>
      <c r="B4174" s="24" t="str">
        <v>비교 반영</v>
      </c>
      <c r="C4174" s="24" t="str">
        <v>용인시 처인구</v>
      </c>
      <c r="D4174" s="24" t="str">
        <v>분양권</v>
      </c>
      <c r="E4174" s="26">
        <v>72</v>
      </c>
      <c r="F4174" s="26">
        <v>72</v>
      </c>
      <c r="G4174" s="26">
        <v>0</v>
      </c>
      <c r="H4174" s="26">
        <v>0</v>
      </c>
      <c r="I4174" s="26">
        <f>G4174+H4174</f>
        <v>0</v>
      </c>
      <c r="J4174" s="26">
        <f>SUM(F4174:H4174)</f>
        <v>72</v>
      </c>
      <c r="K4174" s="26">
        <f>E4174-J4174</f>
        <v>0</v>
      </c>
      <c r="L4174" s="27">
        <v>42922060000</v>
      </c>
      <c r="M4174" s="45">
        <v>6017.588</v>
      </c>
      <c r="N4174" s="27">
        <v>596139722</v>
      </c>
      <c r="O4174" s="27">
        <v>23579398</v>
      </c>
      <c r="P4174" s="37">
        <f>IF(I4174=0,0,H4174/I4174)</f>
        <v>0</v>
      </c>
    </row>
    <row r="4175">
      <c r="A4175" s="24" t="str">
        <v>2026-03</v>
      </c>
      <c r="B4175" s="24" t="str">
        <v>비교 반영</v>
      </c>
      <c r="C4175" s="24" t="str">
        <v>용인시 처인구</v>
      </c>
      <c r="D4175" s="24" t="str">
        <v>상가</v>
      </c>
      <c r="E4175" s="26">
        <v>23</v>
      </c>
      <c r="F4175" s="26">
        <v>23</v>
      </c>
      <c r="G4175" s="26">
        <v>0</v>
      </c>
      <c r="H4175" s="26">
        <v>0</v>
      </c>
      <c r="I4175" s="26">
        <f>G4175+H4175</f>
        <v>0</v>
      </c>
      <c r="J4175" s="26">
        <f>SUM(F4175:H4175)</f>
        <v>23</v>
      </c>
      <c r="K4175" s="26">
        <f>E4175-J4175</f>
        <v>0</v>
      </c>
      <c r="L4175" s="27">
        <v>15979720000</v>
      </c>
      <c r="M4175" s="45">
        <v>4141.58</v>
      </c>
      <c r="N4175" s="27">
        <v>694770435</v>
      </c>
      <c r="O4175" s="27">
        <v>12754919</v>
      </c>
      <c r="P4175" s="37">
        <f>IF(I4175=0,0,H4175/I4175)</f>
        <v>0</v>
      </c>
    </row>
    <row r="4176">
      <c r="A4176" s="24" t="str">
        <v>2026-03</v>
      </c>
      <c r="B4176" s="24" t="str">
        <v>비교 반영</v>
      </c>
      <c r="C4176" s="24" t="str">
        <v>용인시 처인구</v>
      </c>
      <c r="D4176" s="24" t="str">
        <v>아파트 매매</v>
      </c>
      <c r="E4176" s="26">
        <v>260</v>
      </c>
      <c r="F4176" s="26">
        <v>260</v>
      </c>
      <c r="G4176" s="26">
        <v>0</v>
      </c>
      <c r="H4176" s="26">
        <v>0</v>
      </c>
      <c r="I4176" s="26">
        <f>G4176+H4176</f>
        <v>0</v>
      </c>
      <c r="J4176" s="26">
        <f>SUM(F4176:H4176)</f>
        <v>260</v>
      </c>
      <c r="K4176" s="26">
        <f>E4176-J4176</f>
        <v>0</v>
      </c>
      <c r="L4176" s="27">
        <v>93387000000</v>
      </c>
      <c r="M4176" s="45">
        <v>18492.146</v>
      </c>
      <c r="N4176" s="27">
        <v>359180769</v>
      </c>
      <c r="O4176" s="27">
        <v>16694511</v>
      </c>
      <c r="P4176" s="37">
        <f>IF(I4176=0,0,H4176/I4176)</f>
        <v>0</v>
      </c>
    </row>
    <row r="4177">
      <c r="A4177" s="24" t="str">
        <v>2026-03</v>
      </c>
      <c r="B4177" s="24" t="str">
        <v>비교 반영</v>
      </c>
      <c r="C4177" s="24" t="str">
        <v>용인시 처인구</v>
      </c>
      <c r="D4177" s="24" t="str">
        <v>아파트 전월세</v>
      </c>
      <c r="E4177" s="26">
        <v>425</v>
      </c>
      <c r="F4177" s="26">
        <v>0</v>
      </c>
      <c r="G4177" s="26">
        <v>226</v>
      </c>
      <c r="H4177" s="26">
        <v>199</v>
      </c>
      <c r="I4177" s="26">
        <f>G4177+H4177</f>
        <v>425</v>
      </c>
      <c r="J4177" s="26">
        <f>SUM(F4177:H4177)</f>
        <v>425</v>
      </c>
      <c r="K4177" s="26">
        <f>E4177-J4177</f>
        <v>0</v>
      </c>
      <c r="L4177" s="27">
        <v>66595730000</v>
      </c>
      <c r="M4177" s="45">
        <v>28898.773</v>
      </c>
      <c r="N4177" s="27">
        <v>156695835</v>
      </c>
      <c r="O4177" s="27">
        <v>7618011</v>
      </c>
      <c r="P4177" s="37">
        <f>IF(I4177=0,0,H4177/I4177)</f>
        <v>0.4682352941176471</v>
      </c>
    </row>
    <row r="4178">
      <c r="A4178" s="24" t="str">
        <v>2026-03</v>
      </c>
      <c r="B4178" s="24" t="str">
        <v>비교 반영</v>
      </c>
      <c r="C4178" s="24" t="str">
        <v>용인시 처인구</v>
      </c>
      <c r="D4178" s="24" t="str">
        <v>오피스텔 매매</v>
      </c>
      <c r="E4178" s="26">
        <v>15</v>
      </c>
      <c r="F4178" s="26">
        <v>15</v>
      </c>
      <c r="G4178" s="26">
        <v>0</v>
      </c>
      <c r="H4178" s="26">
        <v>0</v>
      </c>
      <c r="I4178" s="26">
        <f>G4178+H4178</f>
        <v>0</v>
      </c>
      <c r="J4178" s="26">
        <f>SUM(F4178:H4178)</f>
        <v>15</v>
      </c>
      <c r="K4178" s="26">
        <f>E4178-J4178</f>
        <v>0</v>
      </c>
      <c r="L4178" s="27">
        <v>2318000000</v>
      </c>
      <c r="M4178" s="45">
        <v>677.775</v>
      </c>
      <c r="N4178" s="27">
        <v>154533333</v>
      </c>
      <c r="O4178" s="27">
        <v>11305831</v>
      </c>
      <c r="P4178" s="37">
        <f>IF(I4178=0,0,H4178/I4178)</f>
        <v>0</v>
      </c>
    </row>
    <row r="4179">
      <c r="A4179" s="24" t="str">
        <v>2026-03</v>
      </c>
      <c r="B4179" s="24" t="str">
        <v>비교 반영</v>
      </c>
      <c r="C4179" s="24" t="str">
        <v>용인시 처인구</v>
      </c>
      <c r="D4179" s="24" t="str">
        <v>오피스텔 전월세</v>
      </c>
      <c r="E4179" s="26">
        <v>39</v>
      </c>
      <c r="F4179" s="26">
        <v>0</v>
      </c>
      <c r="G4179" s="26">
        <v>5</v>
      </c>
      <c r="H4179" s="26">
        <v>34</v>
      </c>
      <c r="I4179" s="26">
        <f>G4179+H4179</f>
        <v>39</v>
      </c>
      <c r="J4179" s="26">
        <f>SUM(F4179:H4179)</f>
        <v>39</v>
      </c>
      <c r="K4179" s="26">
        <f>E4179-J4179</f>
        <v>0</v>
      </c>
      <c r="L4179" s="27">
        <v>1478150000</v>
      </c>
      <c r="M4179" s="45">
        <v>1736.35</v>
      </c>
      <c r="N4179" s="27">
        <v>37901282</v>
      </c>
      <c r="O4179" s="27">
        <v>2814206</v>
      </c>
      <c r="P4179" s="37">
        <f>IF(I4179=0,0,H4179/I4179)</f>
        <v>0.8717948717948718</v>
      </c>
    </row>
    <row r="4180">
      <c r="A4180" s="24" t="str">
        <v>2026-03</v>
      </c>
      <c r="B4180" s="24" t="str">
        <v>비교 반영</v>
      </c>
      <c r="C4180" s="24" t="str">
        <v>용인시 처인구</v>
      </c>
      <c r="D4180" s="24" t="str">
        <v>토지</v>
      </c>
      <c r="E4180" s="26">
        <v>517</v>
      </c>
      <c r="F4180" s="26">
        <v>517</v>
      </c>
      <c r="G4180" s="26">
        <v>0</v>
      </c>
      <c r="H4180" s="26">
        <v>0</v>
      </c>
      <c r="I4180" s="26">
        <f>G4180+H4180</f>
        <v>0</v>
      </c>
      <c r="J4180" s="26">
        <f>SUM(F4180:H4180)</f>
        <v>517</v>
      </c>
      <c r="K4180" s="26">
        <f>E4180-J4180</f>
        <v>0</v>
      </c>
      <c r="L4180" s="27">
        <v>153534580000</v>
      </c>
      <c r="M4180" s="45">
        <v>358523.96</v>
      </c>
      <c r="N4180" s="27">
        <v>296972108</v>
      </c>
      <c r="O4180" s="27">
        <v>1415672</v>
      </c>
      <c r="P4180" s="37">
        <f>IF(I4180=0,0,H4180/I4180)</f>
        <v>0</v>
      </c>
    </row>
    <row r="4181">
      <c r="A4181" s="24" t="str">
        <v>2026-03</v>
      </c>
      <c r="B4181" s="24" t="str">
        <v>비교 반영</v>
      </c>
      <c r="C4181" s="24" t="str">
        <v>의왕시</v>
      </c>
      <c r="D4181" s="24" t="str">
        <v>공장창고</v>
      </c>
      <c r="E4181" s="26">
        <v>8</v>
      </c>
      <c r="F4181" s="26">
        <v>8</v>
      </c>
      <c r="G4181" s="26">
        <v>0</v>
      </c>
      <c r="H4181" s="26">
        <v>0</v>
      </c>
      <c r="I4181" s="26">
        <f>G4181+H4181</f>
        <v>0</v>
      </c>
      <c r="J4181" s="26">
        <f>SUM(F4181:H4181)</f>
        <v>8</v>
      </c>
      <c r="K4181" s="26">
        <f>E4181-J4181</f>
        <v>0</v>
      </c>
      <c r="L4181" s="27">
        <v>3992000000</v>
      </c>
      <c r="M4181" s="45">
        <v>1510.09</v>
      </c>
      <c r="N4181" s="27">
        <v>499000000</v>
      </c>
      <c r="O4181" s="27">
        <v>8739011</v>
      </c>
      <c r="P4181" s="37">
        <f>IF(I4181=0,0,H4181/I4181)</f>
        <v>0</v>
      </c>
    </row>
    <row r="4182">
      <c r="A4182" s="24" t="str">
        <v>2026-03</v>
      </c>
      <c r="B4182" s="24" t="str">
        <v>비교 반영</v>
      </c>
      <c r="C4182" s="24" t="str">
        <v>의왕시</v>
      </c>
      <c r="D4182" s="24" t="str">
        <v>다가구 매매</v>
      </c>
      <c r="E4182" s="26">
        <v>4</v>
      </c>
      <c r="F4182" s="26">
        <v>4</v>
      </c>
      <c r="G4182" s="26">
        <v>0</v>
      </c>
      <c r="H4182" s="26">
        <v>0</v>
      </c>
      <c r="I4182" s="26">
        <f>G4182+H4182</f>
        <v>0</v>
      </c>
      <c r="J4182" s="26">
        <f>SUM(F4182:H4182)</f>
        <v>4</v>
      </c>
      <c r="K4182" s="26">
        <f>E4182-J4182</f>
        <v>0</v>
      </c>
      <c r="L4182" s="27">
        <v>4315000000</v>
      </c>
      <c r="M4182" s="45">
        <v>924.13</v>
      </c>
      <c r="N4182" s="27">
        <v>1078750000</v>
      </c>
      <c r="O4182" s="27">
        <v>15435558</v>
      </c>
      <c r="P4182" s="37">
        <f>IF(I4182=0,0,H4182/I4182)</f>
        <v>0</v>
      </c>
    </row>
    <row r="4183">
      <c r="A4183" s="24" t="str">
        <v>2026-03</v>
      </c>
      <c r="B4183" s="24" t="str">
        <v>비교 반영</v>
      </c>
      <c r="C4183" s="24" t="str">
        <v>의왕시</v>
      </c>
      <c r="D4183" s="24" t="str">
        <v>다가구 전월세</v>
      </c>
      <c r="E4183" s="26">
        <v>108</v>
      </c>
      <c r="F4183" s="26">
        <v>0</v>
      </c>
      <c r="G4183" s="26">
        <v>36</v>
      </c>
      <c r="H4183" s="26">
        <v>72</v>
      </c>
      <c r="I4183" s="26">
        <f>G4183+H4183</f>
        <v>108</v>
      </c>
      <c r="J4183" s="26">
        <f>SUM(F4183:H4183)</f>
        <v>108</v>
      </c>
      <c r="K4183" s="26">
        <f>E4183-J4183</f>
        <v>0</v>
      </c>
      <c r="L4183" s="27">
        <v>10561000000</v>
      </c>
      <c r="M4183" s="45">
        <v>5318.531</v>
      </c>
      <c r="N4183" s="27">
        <v>97787037</v>
      </c>
      <c r="O4183" s="27">
        <v>6564293</v>
      </c>
      <c r="P4183" s="37">
        <f>IF(I4183=0,0,H4183/I4183)</f>
        <v>0.6666666666666666</v>
      </c>
    </row>
    <row r="4184">
      <c r="A4184" s="24" t="str">
        <v>2026-03</v>
      </c>
      <c r="B4184" s="24" t="str">
        <v>비교 반영</v>
      </c>
      <c r="C4184" s="24" t="str">
        <v>의왕시</v>
      </c>
      <c r="D4184" s="24" t="str">
        <v>다세대 매매</v>
      </c>
      <c r="E4184" s="26">
        <v>23</v>
      </c>
      <c r="F4184" s="26">
        <v>23</v>
      </c>
      <c r="G4184" s="26">
        <v>0</v>
      </c>
      <c r="H4184" s="26">
        <v>0</v>
      </c>
      <c r="I4184" s="26">
        <f>G4184+H4184</f>
        <v>0</v>
      </c>
      <c r="J4184" s="26">
        <f>SUM(F4184:H4184)</f>
        <v>23</v>
      </c>
      <c r="K4184" s="26">
        <f>E4184-J4184</f>
        <v>0</v>
      </c>
      <c r="L4184" s="27">
        <v>5617250000</v>
      </c>
      <c r="M4184" s="45">
        <v>1154.07</v>
      </c>
      <c r="N4184" s="27">
        <v>244228261</v>
      </c>
      <c r="O4184" s="27">
        <v>16090376</v>
      </c>
      <c r="P4184" s="37">
        <f>IF(I4184=0,0,H4184/I4184)</f>
        <v>0</v>
      </c>
    </row>
    <row r="4185">
      <c r="A4185" s="24" t="str">
        <v>2026-03</v>
      </c>
      <c r="B4185" s="24" t="str">
        <v>비교 반영</v>
      </c>
      <c r="C4185" s="24" t="str">
        <v>의왕시</v>
      </c>
      <c r="D4185" s="24" t="str">
        <v>다세대 전월세</v>
      </c>
      <c r="E4185" s="26">
        <v>95</v>
      </c>
      <c r="F4185" s="26">
        <v>0</v>
      </c>
      <c r="G4185" s="26">
        <v>55</v>
      </c>
      <c r="H4185" s="26">
        <v>40</v>
      </c>
      <c r="I4185" s="26">
        <f>G4185+H4185</f>
        <v>95</v>
      </c>
      <c r="J4185" s="26">
        <f>SUM(F4185:H4185)</f>
        <v>95</v>
      </c>
      <c r="K4185" s="26">
        <f>E4185-J4185</f>
        <v>0</v>
      </c>
      <c r="L4185" s="27">
        <v>13222810000</v>
      </c>
      <c r="M4185" s="45">
        <v>3931.187</v>
      </c>
      <c r="N4185" s="27">
        <v>139187474</v>
      </c>
      <c r="O4185" s="27">
        <v>11119229</v>
      </c>
      <c r="P4185" s="37">
        <f>IF(I4185=0,0,H4185/I4185)</f>
        <v>0.42105263157894735</v>
      </c>
    </row>
    <row r="4186">
      <c r="A4186" s="24" t="str">
        <v>2026-03</v>
      </c>
      <c r="B4186" s="24" t="str">
        <v>비교 반영</v>
      </c>
      <c r="C4186" s="24" t="str">
        <v>의왕시</v>
      </c>
      <c r="D4186" s="24" t="str">
        <v>분양권</v>
      </c>
      <c r="E4186" s="26">
        <v>16</v>
      </c>
      <c r="F4186" s="26">
        <v>16</v>
      </c>
      <c r="G4186" s="26">
        <v>0</v>
      </c>
      <c r="H4186" s="26">
        <v>0</v>
      </c>
      <c r="I4186" s="26">
        <f>G4186+H4186</f>
        <v>0</v>
      </c>
      <c r="J4186" s="26">
        <f>SUM(F4186:H4186)</f>
        <v>16</v>
      </c>
      <c r="K4186" s="26">
        <f>E4186-J4186</f>
        <v>0</v>
      </c>
      <c r="L4186" s="27">
        <v>14137450000</v>
      </c>
      <c r="M4186" s="45">
        <v>967.65</v>
      </c>
      <c r="N4186" s="27">
        <v>883590625</v>
      </c>
      <c r="O4186" s="27">
        <v>48297804</v>
      </c>
      <c r="P4186" s="37">
        <f>IF(I4186=0,0,H4186/I4186)</f>
        <v>0</v>
      </c>
    </row>
    <row r="4187">
      <c r="A4187" s="24" t="str">
        <v>2026-03</v>
      </c>
      <c r="B4187" s="24" t="str">
        <v>비교 반영</v>
      </c>
      <c r="C4187" s="24" t="str">
        <v>의왕시</v>
      </c>
      <c r="D4187" s="24" t="str">
        <v>상가</v>
      </c>
      <c r="E4187" s="26">
        <v>6</v>
      </c>
      <c r="F4187" s="26">
        <v>6</v>
      </c>
      <c r="G4187" s="26">
        <v>0</v>
      </c>
      <c r="H4187" s="26">
        <v>0</v>
      </c>
      <c r="I4187" s="26">
        <f>G4187+H4187</f>
        <v>0</v>
      </c>
      <c r="J4187" s="26">
        <f>SUM(F4187:H4187)</f>
        <v>6</v>
      </c>
      <c r="K4187" s="26">
        <f>E4187-J4187</f>
        <v>0</v>
      </c>
      <c r="L4187" s="27">
        <v>5274740000</v>
      </c>
      <c r="M4187" s="45">
        <v>569.86</v>
      </c>
      <c r="N4187" s="27">
        <v>879123333</v>
      </c>
      <c r="O4187" s="27">
        <v>30599018</v>
      </c>
      <c r="P4187" s="37">
        <f>IF(I4187=0,0,H4187/I4187)</f>
        <v>0</v>
      </c>
    </row>
    <row r="4188">
      <c r="A4188" s="24" t="str">
        <v>2026-03</v>
      </c>
      <c r="B4188" s="24" t="str">
        <v>비교 반영</v>
      </c>
      <c r="C4188" s="24" t="str">
        <v>의왕시</v>
      </c>
      <c r="D4188" s="24" t="str">
        <v>아파트 매매</v>
      </c>
      <c r="E4188" s="26">
        <v>167</v>
      </c>
      <c r="F4188" s="26">
        <v>167</v>
      </c>
      <c r="G4188" s="26">
        <v>0</v>
      </c>
      <c r="H4188" s="26">
        <v>0</v>
      </c>
      <c r="I4188" s="26">
        <f>G4188+H4188</f>
        <v>0</v>
      </c>
      <c r="J4188" s="26">
        <f>SUM(F4188:H4188)</f>
        <v>167</v>
      </c>
      <c r="K4188" s="26">
        <f>E4188-J4188</f>
        <v>0</v>
      </c>
      <c r="L4188" s="27">
        <v>119770000000</v>
      </c>
      <c r="M4188" s="45">
        <v>12927.106</v>
      </c>
      <c r="N4188" s="27">
        <v>717185629</v>
      </c>
      <c r="O4188" s="27">
        <v>30628192</v>
      </c>
      <c r="P4188" s="37">
        <f>IF(I4188=0,0,H4188/I4188)</f>
        <v>0</v>
      </c>
    </row>
    <row r="4189">
      <c r="A4189" s="24" t="str">
        <v>2026-03</v>
      </c>
      <c r="B4189" s="24" t="str">
        <v>비교 반영</v>
      </c>
      <c r="C4189" s="24" t="str">
        <v>의왕시</v>
      </c>
      <c r="D4189" s="24" t="str">
        <v>아파트 전월세</v>
      </c>
      <c r="E4189" s="26">
        <v>402</v>
      </c>
      <c r="F4189" s="26">
        <v>0</v>
      </c>
      <c r="G4189" s="26">
        <v>276</v>
      </c>
      <c r="H4189" s="26">
        <v>126</v>
      </c>
      <c r="I4189" s="26">
        <f>G4189+H4189</f>
        <v>402</v>
      </c>
      <c r="J4189" s="26">
        <f>SUM(F4189:H4189)</f>
        <v>402</v>
      </c>
      <c r="K4189" s="26">
        <f>E4189-J4189</f>
        <v>0</v>
      </c>
      <c r="L4189" s="27">
        <v>137843760000</v>
      </c>
      <c r="M4189" s="45">
        <v>30107.411</v>
      </c>
      <c r="N4189" s="27">
        <v>342894925</v>
      </c>
      <c r="O4189" s="27">
        <v>15135205</v>
      </c>
      <c r="P4189" s="37">
        <f>IF(I4189=0,0,H4189/I4189)</f>
        <v>0.31343283582089554</v>
      </c>
    </row>
    <row r="4190">
      <c r="A4190" s="24" t="str">
        <v>2026-03</v>
      </c>
      <c r="B4190" s="24" t="str">
        <v>비교 반영</v>
      </c>
      <c r="C4190" s="24" t="str">
        <v>의왕시</v>
      </c>
      <c r="D4190" s="24" t="str">
        <v>오피스텔 매매</v>
      </c>
      <c r="E4190" s="26">
        <v>76</v>
      </c>
      <c r="F4190" s="26">
        <v>76</v>
      </c>
      <c r="G4190" s="26">
        <v>0</v>
      </c>
      <c r="H4190" s="26">
        <v>0</v>
      </c>
      <c r="I4190" s="26">
        <f>G4190+H4190</f>
        <v>0</v>
      </c>
      <c r="J4190" s="26">
        <f>SUM(F4190:H4190)</f>
        <v>76</v>
      </c>
      <c r="K4190" s="26">
        <f>E4190-J4190</f>
        <v>0</v>
      </c>
      <c r="L4190" s="27">
        <v>31469400000</v>
      </c>
      <c r="M4190" s="45">
        <v>5987.387</v>
      </c>
      <c r="N4190" s="27">
        <v>414071053</v>
      </c>
      <c r="O4190" s="27">
        <v>17375037</v>
      </c>
      <c r="P4190" s="37">
        <f>IF(I4190=0,0,H4190/I4190)</f>
        <v>0</v>
      </c>
    </row>
    <row r="4191">
      <c r="A4191" s="24" t="str">
        <v>2026-03</v>
      </c>
      <c r="B4191" s="24" t="str">
        <v>비교 반영</v>
      </c>
      <c r="C4191" s="24" t="str">
        <v>의왕시</v>
      </c>
      <c r="D4191" s="24" t="str">
        <v>오피스텔 전월세</v>
      </c>
      <c r="E4191" s="26">
        <v>43</v>
      </c>
      <c r="F4191" s="26">
        <v>0</v>
      </c>
      <c r="G4191" s="26">
        <v>10</v>
      </c>
      <c r="H4191" s="26">
        <v>33</v>
      </c>
      <c r="I4191" s="26">
        <f>G4191+H4191</f>
        <v>43</v>
      </c>
      <c r="J4191" s="26">
        <f>SUM(F4191:H4191)</f>
        <v>43</v>
      </c>
      <c r="K4191" s="26">
        <f>E4191-J4191</f>
        <v>0</v>
      </c>
      <c r="L4191" s="27">
        <v>6271000000</v>
      </c>
      <c r="M4191" s="45">
        <v>2242.25</v>
      </c>
      <c r="N4191" s="27">
        <v>145837209</v>
      </c>
      <c r="O4191" s="27">
        <v>9245435</v>
      </c>
      <c r="P4191" s="37">
        <f>IF(I4191=0,0,H4191/I4191)</f>
        <v>0.7674418604651163</v>
      </c>
    </row>
    <row r="4192">
      <c r="A4192" s="24" t="str">
        <v>2026-03</v>
      </c>
      <c r="B4192" s="24" t="str">
        <v>비교 반영</v>
      </c>
      <c r="C4192" s="24" t="str">
        <v>의왕시</v>
      </c>
      <c r="D4192" s="24" t="str">
        <v>토지</v>
      </c>
      <c r="E4192" s="26">
        <v>31</v>
      </c>
      <c r="F4192" s="26">
        <v>31</v>
      </c>
      <c r="G4192" s="26">
        <v>0</v>
      </c>
      <c r="H4192" s="26">
        <v>0</v>
      </c>
      <c r="I4192" s="26">
        <f>G4192+H4192</f>
        <v>0</v>
      </c>
      <c r="J4192" s="26">
        <f>SUM(F4192:H4192)</f>
        <v>31</v>
      </c>
      <c r="K4192" s="26">
        <f>E4192-J4192</f>
        <v>0</v>
      </c>
      <c r="L4192" s="27">
        <v>185726290000</v>
      </c>
      <c r="M4192" s="45">
        <v>192244.17</v>
      </c>
      <c r="N4192" s="27">
        <v>5991170645</v>
      </c>
      <c r="O4192" s="27">
        <v>3193705</v>
      </c>
      <c r="P4192" s="37">
        <f>IF(I4192=0,0,H4192/I4192)</f>
        <v>0</v>
      </c>
    </row>
    <row r="4193">
      <c r="A4193" s="24" t="str">
        <v>2026-03</v>
      </c>
      <c r="B4193" s="24" t="str">
        <v>비교 반영</v>
      </c>
      <c r="C4193" s="24" t="str">
        <v>의정부시</v>
      </c>
      <c r="D4193" s="24" t="str">
        <v>공장창고</v>
      </c>
      <c r="E4193" s="26">
        <v>2</v>
      </c>
      <c r="F4193" s="26">
        <v>2</v>
      </c>
      <c r="G4193" s="26">
        <v>0</v>
      </c>
      <c r="H4193" s="26">
        <v>0</v>
      </c>
      <c r="I4193" s="26">
        <f>G4193+H4193</f>
        <v>0</v>
      </c>
      <c r="J4193" s="26">
        <f>SUM(F4193:H4193)</f>
        <v>2</v>
      </c>
      <c r="K4193" s="26">
        <f>E4193-J4193</f>
        <v>0</v>
      </c>
      <c r="L4193" s="27">
        <v>593910000</v>
      </c>
      <c r="M4193" s="45">
        <v>231.24</v>
      </c>
      <c r="N4193" s="27">
        <v>296955000</v>
      </c>
      <c r="O4193" s="27">
        <v>8490481</v>
      </c>
      <c r="P4193" s="37">
        <f>IF(I4193=0,0,H4193/I4193)</f>
        <v>0</v>
      </c>
    </row>
    <row r="4194">
      <c r="A4194" s="24" t="str">
        <v>2026-03</v>
      </c>
      <c r="B4194" s="24" t="str">
        <v>비교 반영</v>
      </c>
      <c r="C4194" s="24" t="str">
        <v>의정부시</v>
      </c>
      <c r="D4194" s="24" t="str">
        <v>다가구 매매</v>
      </c>
      <c r="E4194" s="26">
        <v>9</v>
      </c>
      <c r="F4194" s="26">
        <v>9</v>
      </c>
      <c r="G4194" s="26">
        <v>0</v>
      </c>
      <c r="H4194" s="26">
        <v>0</v>
      </c>
      <c r="I4194" s="26">
        <f>G4194+H4194</f>
        <v>0</v>
      </c>
      <c r="J4194" s="26">
        <f>SUM(F4194:H4194)</f>
        <v>9</v>
      </c>
      <c r="K4194" s="26">
        <f>E4194-J4194</f>
        <v>0</v>
      </c>
      <c r="L4194" s="27">
        <v>3359000000</v>
      </c>
      <c r="M4194" s="45">
        <v>1786.8</v>
      </c>
      <c r="N4194" s="27">
        <v>373222222</v>
      </c>
      <c r="O4194" s="27">
        <v>6214535</v>
      </c>
      <c r="P4194" s="37">
        <f>IF(I4194=0,0,H4194/I4194)</f>
        <v>0</v>
      </c>
    </row>
    <row r="4195">
      <c r="A4195" s="24" t="str">
        <v>2026-03</v>
      </c>
      <c r="B4195" s="24" t="str">
        <v>비교 반영</v>
      </c>
      <c r="C4195" s="24" t="str">
        <v>의정부시</v>
      </c>
      <c r="D4195" s="24" t="str">
        <v>다가구 전월세</v>
      </c>
      <c r="E4195" s="26">
        <v>311</v>
      </c>
      <c r="F4195" s="26">
        <v>0</v>
      </c>
      <c r="G4195" s="26">
        <v>53</v>
      </c>
      <c r="H4195" s="26">
        <v>258</v>
      </c>
      <c r="I4195" s="26">
        <f>G4195+H4195</f>
        <v>311</v>
      </c>
      <c r="J4195" s="26">
        <f>SUM(F4195:H4195)</f>
        <v>311</v>
      </c>
      <c r="K4195" s="26">
        <f>E4195-J4195</f>
        <v>0</v>
      </c>
      <c r="L4195" s="27">
        <v>7086600000</v>
      </c>
      <c r="M4195" s="45">
        <v>14403.445</v>
      </c>
      <c r="N4195" s="27">
        <v>22786495</v>
      </c>
      <c r="O4195" s="27">
        <v>1626470</v>
      </c>
      <c r="P4195" s="37">
        <f>IF(I4195=0,0,H4195/I4195)</f>
        <v>0.8295819935691319</v>
      </c>
    </row>
    <row r="4196">
      <c r="A4196" s="24" t="str">
        <v>2026-03</v>
      </c>
      <c r="B4196" s="24" t="str">
        <v>비교 반영</v>
      </c>
      <c r="C4196" s="24" t="str">
        <v>의정부시</v>
      </c>
      <c r="D4196" s="24" t="str">
        <v>다세대 매매</v>
      </c>
      <c r="E4196" s="26">
        <v>83</v>
      </c>
      <c r="F4196" s="26">
        <v>83</v>
      </c>
      <c r="G4196" s="26">
        <v>0</v>
      </c>
      <c r="H4196" s="26">
        <v>0</v>
      </c>
      <c r="I4196" s="26">
        <f>G4196+H4196</f>
        <v>0</v>
      </c>
      <c r="J4196" s="26">
        <f>SUM(F4196:H4196)</f>
        <v>83</v>
      </c>
      <c r="K4196" s="26">
        <f>E4196-J4196</f>
        <v>0</v>
      </c>
      <c r="L4196" s="27">
        <v>13500800000</v>
      </c>
      <c r="M4196" s="45">
        <v>4121.588</v>
      </c>
      <c r="N4196" s="27">
        <v>162660241</v>
      </c>
      <c r="O4196" s="27">
        <v>10828531</v>
      </c>
      <c r="P4196" s="37">
        <f>IF(I4196=0,0,H4196/I4196)</f>
        <v>0</v>
      </c>
    </row>
    <row r="4197">
      <c r="A4197" s="24" t="str">
        <v>2026-03</v>
      </c>
      <c r="B4197" s="24" t="str">
        <v>비교 반영</v>
      </c>
      <c r="C4197" s="24" t="str">
        <v>의정부시</v>
      </c>
      <c r="D4197" s="24" t="str">
        <v>다세대 전월세</v>
      </c>
      <c r="E4197" s="26">
        <v>197</v>
      </c>
      <c r="F4197" s="26">
        <v>0</v>
      </c>
      <c r="G4197" s="26">
        <v>74</v>
      </c>
      <c r="H4197" s="26">
        <v>123</v>
      </c>
      <c r="I4197" s="26">
        <f>G4197+H4197</f>
        <v>197</v>
      </c>
      <c r="J4197" s="26">
        <f>SUM(F4197:H4197)</f>
        <v>197</v>
      </c>
      <c r="K4197" s="26">
        <f>E4197-J4197</f>
        <v>0</v>
      </c>
      <c r="L4197" s="27">
        <v>10368740000</v>
      </c>
      <c r="M4197" s="45">
        <v>9080.334</v>
      </c>
      <c r="N4197" s="27">
        <v>52633198</v>
      </c>
      <c r="O4197" s="27">
        <v>3774842</v>
      </c>
      <c r="P4197" s="37">
        <f>IF(I4197=0,0,H4197/I4197)</f>
        <v>0.6243654822335025</v>
      </c>
    </row>
    <row r="4198">
      <c r="A4198" s="24" t="str">
        <v>2026-03</v>
      </c>
      <c r="B4198" s="24" t="str">
        <v>비교 반영</v>
      </c>
      <c r="C4198" s="24" t="str">
        <v>의정부시</v>
      </c>
      <c r="D4198" s="24" t="str">
        <v>분양권</v>
      </c>
      <c r="E4198" s="26">
        <v>14</v>
      </c>
      <c r="F4198" s="26">
        <v>14</v>
      </c>
      <c r="G4198" s="26">
        <v>0</v>
      </c>
      <c r="H4198" s="26">
        <v>0</v>
      </c>
      <c r="I4198" s="26">
        <f>G4198+H4198</f>
        <v>0</v>
      </c>
      <c r="J4198" s="26">
        <f>SUM(F4198:H4198)</f>
        <v>14</v>
      </c>
      <c r="K4198" s="26">
        <f>E4198-J4198</f>
        <v>0</v>
      </c>
      <c r="L4198" s="27">
        <v>9876330000</v>
      </c>
      <c r="M4198" s="45">
        <v>1170.074</v>
      </c>
      <c r="N4198" s="27">
        <v>705452143</v>
      </c>
      <c r="O4198" s="27">
        <v>27903384</v>
      </c>
      <c r="P4198" s="37">
        <f>IF(I4198=0,0,H4198/I4198)</f>
        <v>0</v>
      </c>
    </row>
    <row r="4199">
      <c r="A4199" s="24" t="str">
        <v>2026-03</v>
      </c>
      <c r="B4199" s="24" t="str">
        <v>비교 반영</v>
      </c>
      <c r="C4199" s="24" t="str">
        <v>의정부시</v>
      </c>
      <c r="D4199" s="24" t="str">
        <v>상가</v>
      </c>
      <c r="E4199" s="26">
        <v>11</v>
      </c>
      <c r="F4199" s="26">
        <v>11</v>
      </c>
      <c r="G4199" s="26">
        <v>0</v>
      </c>
      <c r="H4199" s="26">
        <v>0</v>
      </c>
      <c r="I4199" s="26">
        <f>G4199+H4199</f>
        <v>0</v>
      </c>
      <c r="J4199" s="26">
        <f>SUM(F4199:H4199)</f>
        <v>11</v>
      </c>
      <c r="K4199" s="26">
        <f>E4199-J4199</f>
        <v>0</v>
      </c>
      <c r="L4199" s="27">
        <v>14037000000</v>
      </c>
      <c r="M4199" s="45">
        <v>2514.95</v>
      </c>
      <c r="N4199" s="27">
        <v>1276090909</v>
      </c>
      <c r="O4199" s="27">
        <v>18450985</v>
      </c>
      <c r="P4199" s="37">
        <f>IF(I4199=0,0,H4199/I4199)</f>
        <v>0</v>
      </c>
    </row>
    <row r="4200">
      <c r="A4200" s="24" t="str">
        <v>2026-03</v>
      </c>
      <c r="B4200" s="24" t="str">
        <v>비교 반영</v>
      </c>
      <c r="C4200" s="24" t="str">
        <v>의정부시</v>
      </c>
      <c r="D4200" s="24" t="str">
        <v>아파트 매매</v>
      </c>
      <c r="E4200" s="26">
        <v>540</v>
      </c>
      <c r="F4200" s="26">
        <v>540</v>
      </c>
      <c r="G4200" s="26">
        <v>0</v>
      </c>
      <c r="H4200" s="26">
        <v>0</v>
      </c>
      <c r="I4200" s="26">
        <f>G4200+H4200</f>
        <v>0</v>
      </c>
      <c r="J4200" s="26">
        <f>SUM(F4200:H4200)</f>
        <v>540</v>
      </c>
      <c r="K4200" s="26">
        <f>E4200-J4200</f>
        <v>0</v>
      </c>
      <c r="L4200" s="27">
        <v>195675500000</v>
      </c>
      <c r="M4200" s="45">
        <v>37539.984</v>
      </c>
      <c r="N4200" s="27">
        <v>362362037</v>
      </c>
      <c r="O4200" s="27">
        <v>17231257</v>
      </c>
      <c r="P4200" s="37">
        <f>IF(I4200=0,0,H4200/I4200)</f>
        <v>0</v>
      </c>
    </row>
    <row r="4201">
      <c r="A4201" s="24" t="str">
        <v>2026-03</v>
      </c>
      <c r="B4201" s="24" t="str">
        <v>비교 반영</v>
      </c>
      <c r="C4201" s="24" t="str">
        <v>의정부시</v>
      </c>
      <c r="D4201" s="24" t="str">
        <v>아파트 전월세</v>
      </c>
      <c r="E4201" s="26">
        <v>901</v>
      </c>
      <c r="F4201" s="26">
        <v>0</v>
      </c>
      <c r="G4201" s="26">
        <v>416</v>
      </c>
      <c r="H4201" s="26">
        <v>485</v>
      </c>
      <c r="I4201" s="26">
        <f>G4201+H4201</f>
        <v>901</v>
      </c>
      <c r="J4201" s="26">
        <f>SUM(F4201:H4201)</f>
        <v>901</v>
      </c>
      <c r="K4201" s="26">
        <f>E4201-J4201</f>
        <v>0</v>
      </c>
      <c r="L4201" s="27">
        <v>127406270000</v>
      </c>
      <c r="M4201" s="45">
        <v>55164.305</v>
      </c>
      <c r="N4201" s="27">
        <v>141405405</v>
      </c>
      <c r="O4201" s="27">
        <v>7634969</v>
      </c>
      <c r="P4201" s="37">
        <f>IF(I4201=0,0,H4201/I4201)</f>
        <v>0.5382907880133185</v>
      </c>
    </row>
    <row r="4202">
      <c r="A4202" s="24" t="str">
        <v>2026-03</v>
      </c>
      <c r="B4202" s="24" t="str">
        <v>비교 반영</v>
      </c>
      <c r="C4202" s="24" t="str">
        <v>의정부시</v>
      </c>
      <c r="D4202" s="24" t="str">
        <v>오피스텔 매매</v>
      </c>
      <c r="E4202" s="26">
        <v>15</v>
      </c>
      <c r="F4202" s="26">
        <v>15</v>
      </c>
      <c r="G4202" s="26">
        <v>0</v>
      </c>
      <c r="H4202" s="26">
        <v>0</v>
      </c>
      <c r="I4202" s="26">
        <f>G4202+H4202</f>
        <v>0</v>
      </c>
      <c r="J4202" s="26">
        <f>SUM(F4202:H4202)</f>
        <v>15</v>
      </c>
      <c r="K4202" s="26">
        <f>E4202-J4202</f>
        <v>0</v>
      </c>
      <c r="L4202" s="27">
        <v>2578000000</v>
      </c>
      <c r="M4202" s="45">
        <v>776.494</v>
      </c>
      <c r="N4202" s="27">
        <v>171866667</v>
      </c>
      <c r="O4202" s="27">
        <v>10975376</v>
      </c>
      <c r="P4202" s="37">
        <f>IF(I4202=0,0,H4202/I4202)</f>
        <v>0</v>
      </c>
    </row>
    <row r="4203">
      <c r="A4203" s="24" t="str">
        <v>2026-03</v>
      </c>
      <c r="B4203" s="24" t="str">
        <v>비교 반영</v>
      </c>
      <c r="C4203" s="24" t="str">
        <v>의정부시</v>
      </c>
      <c r="D4203" s="24" t="str">
        <v>오피스텔 전월세</v>
      </c>
      <c r="E4203" s="26">
        <v>142</v>
      </c>
      <c r="F4203" s="26">
        <v>0</v>
      </c>
      <c r="G4203" s="26">
        <v>36</v>
      </c>
      <c r="H4203" s="26">
        <v>106</v>
      </c>
      <c r="I4203" s="26">
        <f>G4203+H4203</f>
        <v>142</v>
      </c>
      <c r="J4203" s="26">
        <f>SUM(F4203:H4203)</f>
        <v>142</v>
      </c>
      <c r="K4203" s="26">
        <f>E4203-J4203</f>
        <v>0</v>
      </c>
      <c r="L4203" s="27">
        <v>7217830000</v>
      </c>
      <c r="M4203" s="45">
        <v>6247.68</v>
      </c>
      <c r="N4203" s="27">
        <v>50829789</v>
      </c>
      <c r="O4203" s="27">
        <v>3819113</v>
      </c>
      <c r="P4203" s="37">
        <f>IF(I4203=0,0,H4203/I4203)</f>
        <v>0.7464788732394366</v>
      </c>
    </row>
    <row r="4204">
      <c r="A4204" s="24" t="str">
        <v>2026-03</v>
      </c>
      <c r="B4204" s="24" t="str">
        <v>비교 반영</v>
      </c>
      <c r="C4204" s="24" t="str">
        <v>의정부시</v>
      </c>
      <c r="D4204" s="24" t="str">
        <v>토지</v>
      </c>
      <c r="E4204" s="26">
        <v>37</v>
      </c>
      <c r="F4204" s="26">
        <v>37</v>
      </c>
      <c r="G4204" s="26">
        <v>0</v>
      </c>
      <c r="H4204" s="26">
        <v>0</v>
      </c>
      <c r="I4204" s="26">
        <f>G4204+H4204</f>
        <v>0</v>
      </c>
      <c r="J4204" s="26">
        <f>SUM(F4204:H4204)</f>
        <v>37</v>
      </c>
      <c r="K4204" s="26">
        <f>E4204-J4204</f>
        <v>0</v>
      </c>
      <c r="L4204" s="27">
        <v>8761780000</v>
      </c>
      <c r="M4204" s="45">
        <v>4038.23</v>
      </c>
      <c r="N4204" s="27">
        <v>236804865</v>
      </c>
      <c r="O4204" s="27">
        <v>7172588</v>
      </c>
      <c r="P4204" s="37">
        <f>IF(I4204=0,0,H4204/I4204)</f>
        <v>0</v>
      </c>
    </row>
    <row r="4205">
      <c r="A4205" s="24" t="str">
        <v>2026-03</v>
      </c>
      <c r="B4205" s="24" t="str">
        <v>비교 반영</v>
      </c>
      <c r="C4205" s="24" t="str">
        <v>이천시</v>
      </c>
      <c r="D4205" s="24" t="str">
        <v>공장창고</v>
      </c>
      <c r="E4205" s="26">
        <v>5</v>
      </c>
      <c r="F4205" s="26">
        <v>5</v>
      </c>
      <c r="G4205" s="26">
        <v>0</v>
      </c>
      <c r="H4205" s="26">
        <v>0</v>
      </c>
      <c r="I4205" s="26">
        <f>G4205+H4205</f>
        <v>0</v>
      </c>
      <c r="J4205" s="26">
        <f>SUM(F4205:H4205)</f>
        <v>5</v>
      </c>
      <c r="K4205" s="26">
        <f>E4205-J4205</f>
        <v>0</v>
      </c>
      <c r="L4205" s="27">
        <v>9756510000</v>
      </c>
      <c r="M4205" s="45">
        <v>4855.25</v>
      </c>
      <c r="N4205" s="27">
        <v>1951302000</v>
      </c>
      <c r="O4205" s="27">
        <v>6642897</v>
      </c>
      <c r="P4205" s="37">
        <f>IF(I4205=0,0,H4205/I4205)</f>
        <v>0</v>
      </c>
    </row>
    <row r="4206">
      <c r="A4206" s="24" t="str">
        <v>2026-03</v>
      </c>
      <c r="B4206" s="24" t="str">
        <v>비교 반영</v>
      </c>
      <c r="C4206" s="24" t="str">
        <v>이천시</v>
      </c>
      <c r="D4206" s="24" t="str">
        <v>다가구 매매</v>
      </c>
      <c r="E4206" s="26">
        <v>25</v>
      </c>
      <c r="F4206" s="26">
        <v>25</v>
      </c>
      <c r="G4206" s="26">
        <v>0</v>
      </c>
      <c r="H4206" s="26">
        <v>0</v>
      </c>
      <c r="I4206" s="26">
        <f>G4206+H4206</f>
        <v>0</v>
      </c>
      <c r="J4206" s="26">
        <f>SUM(F4206:H4206)</f>
        <v>25</v>
      </c>
      <c r="K4206" s="26">
        <f>E4206-J4206</f>
        <v>0</v>
      </c>
      <c r="L4206" s="27">
        <v>7705520000</v>
      </c>
      <c r="M4206" s="45">
        <v>3861.14</v>
      </c>
      <c r="N4206" s="27">
        <v>308220800</v>
      </c>
      <c r="O4206" s="27">
        <v>6597221</v>
      </c>
      <c r="P4206" s="37">
        <f>IF(I4206=0,0,H4206/I4206)</f>
        <v>0</v>
      </c>
    </row>
    <row r="4207">
      <c r="A4207" s="24" t="str">
        <v>2026-03</v>
      </c>
      <c r="B4207" s="24" t="str">
        <v>비교 반영</v>
      </c>
      <c r="C4207" s="24" t="str">
        <v>이천시</v>
      </c>
      <c r="D4207" s="24" t="str">
        <v>다가구 전월세</v>
      </c>
      <c r="E4207" s="26">
        <v>471</v>
      </c>
      <c r="F4207" s="26">
        <v>0</v>
      </c>
      <c r="G4207" s="26">
        <v>53</v>
      </c>
      <c r="H4207" s="26">
        <v>418</v>
      </c>
      <c r="I4207" s="26">
        <f>G4207+H4207</f>
        <v>471</v>
      </c>
      <c r="J4207" s="26">
        <f>SUM(F4207:H4207)</f>
        <v>471</v>
      </c>
      <c r="K4207" s="26">
        <f>E4207-J4207</f>
        <v>0</v>
      </c>
      <c r="L4207" s="27">
        <v>9930400000</v>
      </c>
      <c r="M4207" s="45">
        <v>17134.212</v>
      </c>
      <c r="N4207" s="27">
        <v>21083652</v>
      </c>
      <c r="O4207" s="27">
        <v>1915919</v>
      </c>
      <c r="P4207" s="37">
        <f>IF(I4207=0,0,H4207/I4207)</f>
        <v>0.8874734607218684</v>
      </c>
    </row>
    <row r="4208">
      <c r="A4208" s="24" t="str">
        <v>2026-03</v>
      </c>
      <c r="B4208" s="24" t="str">
        <v>비교 반영</v>
      </c>
      <c r="C4208" s="24" t="str">
        <v>이천시</v>
      </c>
      <c r="D4208" s="24" t="str">
        <v>다세대 매매</v>
      </c>
      <c r="E4208" s="26">
        <v>45</v>
      </c>
      <c r="F4208" s="26">
        <v>45</v>
      </c>
      <c r="G4208" s="26">
        <v>0</v>
      </c>
      <c r="H4208" s="26">
        <v>0</v>
      </c>
      <c r="I4208" s="26">
        <f>G4208+H4208</f>
        <v>0</v>
      </c>
      <c r="J4208" s="26">
        <f>SUM(F4208:H4208)</f>
        <v>45</v>
      </c>
      <c r="K4208" s="26">
        <f>E4208-J4208</f>
        <v>0</v>
      </c>
      <c r="L4208" s="27">
        <v>4281000000</v>
      </c>
      <c r="M4208" s="45">
        <v>2578.242</v>
      </c>
      <c r="N4208" s="27">
        <v>95133333</v>
      </c>
      <c r="O4208" s="27">
        <v>5489037</v>
      </c>
      <c r="P4208" s="37">
        <f>IF(I4208=0,0,H4208/I4208)</f>
        <v>0</v>
      </c>
    </row>
    <row r="4209">
      <c r="A4209" s="24" t="str">
        <v>2026-03</v>
      </c>
      <c r="B4209" s="24" t="str">
        <v>비교 반영</v>
      </c>
      <c r="C4209" s="24" t="str">
        <v>이천시</v>
      </c>
      <c r="D4209" s="24" t="str">
        <v>다세대 전월세</v>
      </c>
      <c r="E4209" s="26">
        <v>127</v>
      </c>
      <c r="F4209" s="26">
        <v>0</v>
      </c>
      <c r="G4209" s="26">
        <v>23</v>
      </c>
      <c r="H4209" s="26">
        <v>104</v>
      </c>
      <c r="I4209" s="26">
        <f>G4209+H4209</f>
        <v>127</v>
      </c>
      <c r="J4209" s="26">
        <f>SUM(F4209:H4209)</f>
        <v>127</v>
      </c>
      <c r="K4209" s="26">
        <f>E4209-J4209</f>
        <v>0</v>
      </c>
      <c r="L4209" s="27">
        <v>3398470000</v>
      </c>
      <c r="M4209" s="45">
        <v>6006.509</v>
      </c>
      <c r="N4209" s="27">
        <v>26759606</v>
      </c>
      <c r="O4209" s="27">
        <v>1870406</v>
      </c>
      <c r="P4209" s="37">
        <f>IF(I4209=0,0,H4209/I4209)</f>
        <v>0.8188976377952756</v>
      </c>
    </row>
    <row r="4210">
      <c r="A4210" s="24" t="str">
        <v>2026-03</v>
      </c>
      <c r="B4210" s="24" t="str">
        <v>비교 반영</v>
      </c>
      <c r="C4210" s="24" t="str">
        <v>이천시</v>
      </c>
      <c r="D4210" s="24" t="str">
        <v>분양권</v>
      </c>
      <c r="E4210" s="26">
        <v>49</v>
      </c>
      <c r="F4210" s="26">
        <v>49</v>
      </c>
      <c r="G4210" s="26">
        <v>0</v>
      </c>
      <c r="H4210" s="26">
        <v>0</v>
      </c>
      <c r="I4210" s="26">
        <f>G4210+H4210</f>
        <v>0</v>
      </c>
      <c r="J4210" s="26">
        <f>SUM(F4210:H4210)</f>
        <v>49</v>
      </c>
      <c r="K4210" s="26">
        <f>E4210-J4210</f>
        <v>0</v>
      </c>
      <c r="L4210" s="27">
        <v>24994790000</v>
      </c>
      <c r="M4210" s="45">
        <v>4122.012</v>
      </c>
      <c r="N4210" s="27">
        <v>510097755</v>
      </c>
      <c r="O4210" s="27">
        <v>20045405</v>
      </c>
      <c r="P4210" s="37">
        <f>IF(I4210=0,0,H4210/I4210)</f>
        <v>0</v>
      </c>
    </row>
    <row r="4211">
      <c r="A4211" s="24" t="str">
        <v>2026-03</v>
      </c>
      <c r="B4211" s="24" t="str">
        <v>비교 반영</v>
      </c>
      <c r="C4211" s="24" t="str">
        <v>이천시</v>
      </c>
      <c r="D4211" s="24" t="str">
        <v>상가</v>
      </c>
      <c r="E4211" s="26">
        <v>7</v>
      </c>
      <c r="F4211" s="26">
        <v>7</v>
      </c>
      <c r="G4211" s="26">
        <v>0</v>
      </c>
      <c r="H4211" s="26">
        <v>0</v>
      </c>
      <c r="I4211" s="26">
        <f>G4211+H4211</f>
        <v>0</v>
      </c>
      <c r="J4211" s="26">
        <f>SUM(F4211:H4211)</f>
        <v>7</v>
      </c>
      <c r="K4211" s="26">
        <f>E4211-J4211</f>
        <v>0</v>
      </c>
      <c r="L4211" s="27">
        <v>5214000000</v>
      </c>
      <c r="M4211" s="45">
        <v>2462.25</v>
      </c>
      <c r="N4211" s="27">
        <v>744857143</v>
      </c>
      <c r="O4211" s="27">
        <v>7000249</v>
      </c>
      <c r="P4211" s="37">
        <f>IF(I4211=0,0,H4211/I4211)</f>
        <v>0</v>
      </c>
    </row>
    <row r="4212">
      <c r="A4212" s="24" t="str">
        <v>2026-03</v>
      </c>
      <c r="B4212" s="24" t="str">
        <v>비교 반영</v>
      </c>
      <c r="C4212" s="24" t="str">
        <v>이천시</v>
      </c>
      <c r="D4212" s="24" t="str">
        <v>아파트 매매</v>
      </c>
      <c r="E4212" s="26">
        <v>180</v>
      </c>
      <c r="F4212" s="26">
        <v>180</v>
      </c>
      <c r="G4212" s="26">
        <v>0</v>
      </c>
      <c r="H4212" s="26">
        <v>0</v>
      </c>
      <c r="I4212" s="26">
        <f>G4212+H4212</f>
        <v>0</v>
      </c>
      <c r="J4212" s="26">
        <f>SUM(F4212:H4212)</f>
        <v>180</v>
      </c>
      <c r="K4212" s="26">
        <f>E4212-J4212</f>
        <v>0</v>
      </c>
      <c r="L4212" s="27">
        <v>42771200000</v>
      </c>
      <c r="M4212" s="45">
        <v>13208.147</v>
      </c>
      <c r="N4212" s="27">
        <v>237617778</v>
      </c>
      <c r="O4212" s="27">
        <v>10704938</v>
      </c>
      <c r="P4212" s="37">
        <f>IF(I4212=0,0,H4212/I4212)</f>
        <v>0</v>
      </c>
    </row>
    <row r="4213">
      <c r="A4213" s="24" t="str">
        <v>2026-03</v>
      </c>
      <c r="B4213" s="24" t="str">
        <v>비교 반영</v>
      </c>
      <c r="C4213" s="24" t="str">
        <v>이천시</v>
      </c>
      <c r="D4213" s="24" t="str">
        <v>아파트 전월세</v>
      </c>
      <c r="E4213" s="26">
        <v>352</v>
      </c>
      <c r="F4213" s="26">
        <v>0</v>
      </c>
      <c r="G4213" s="26">
        <v>177</v>
      </c>
      <c r="H4213" s="26">
        <v>175</v>
      </c>
      <c r="I4213" s="26">
        <f>G4213+H4213</f>
        <v>352</v>
      </c>
      <c r="J4213" s="26">
        <f>SUM(F4213:H4213)</f>
        <v>352</v>
      </c>
      <c r="K4213" s="26">
        <f>E4213-J4213</f>
        <v>0</v>
      </c>
      <c r="L4213" s="27">
        <v>40642730000</v>
      </c>
      <c r="M4213" s="45">
        <v>23615.901</v>
      </c>
      <c r="N4213" s="27">
        <v>115462301</v>
      </c>
      <c r="O4213" s="27">
        <v>5689223</v>
      </c>
      <c r="P4213" s="37">
        <f>IF(I4213=0,0,H4213/I4213)</f>
        <v>0.4971590909090909</v>
      </c>
    </row>
    <row r="4214">
      <c r="A4214" s="24" t="str">
        <v>2026-03</v>
      </c>
      <c r="B4214" s="24" t="str">
        <v>비교 반영</v>
      </c>
      <c r="C4214" s="24" t="str">
        <v>이천시</v>
      </c>
      <c r="D4214" s="24" t="str">
        <v>오피스텔 매매</v>
      </c>
      <c r="E4214" s="26">
        <v>4</v>
      </c>
      <c r="F4214" s="26">
        <v>4</v>
      </c>
      <c r="G4214" s="26">
        <v>0</v>
      </c>
      <c r="H4214" s="26">
        <v>0</v>
      </c>
      <c r="I4214" s="26">
        <f>G4214+H4214</f>
        <v>0</v>
      </c>
      <c r="J4214" s="26">
        <f>SUM(F4214:H4214)</f>
        <v>4</v>
      </c>
      <c r="K4214" s="26">
        <f>E4214-J4214</f>
        <v>0</v>
      </c>
      <c r="L4214" s="27">
        <v>518000000</v>
      </c>
      <c r="M4214" s="45">
        <v>134.131</v>
      </c>
      <c r="N4214" s="27">
        <v>129500000</v>
      </c>
      <c r="O4214" s="27">
        <v>12766599</v>
      </c>
      <c r="P4214" s="37">
        <f>IF(I4214=0,0,H4214/I4214)</f>
        <v>0</v>
      </c>
    </row>
    <row r="4215">
      <c r="A4215" s="24" t="str">
        <v>2026-03</v>
      </c>
      <c r="B4215" s="24" t="str">
        <v>비교 반영</v>
      </c>
      <c r="C4215" s="24" t="str">
        <v>이천시</v>
      </c>
      <c r="D4215" s="24" t="str">
        <v>오피스텔 전월세</v>
      </c>
      <c r="E4215" s="26">
        <v>91</v>
      </c>
      <c r="F4215" s="26">
        <v>0</v>
      </c>
      <c r="G4215" s="26">
        <v>26</v>
      </c>
      <c r="H4215" s="26">
        <v>65</v>
      </c>
      <c r="I4215" s="26">
        <f>G4215+H4215</f>
        <v>91</v>
      </c>
      <c r="J4215" s="26">
        <f>SUM(F4215:H4215)</f>
        <v>91</v>
      </c>
      <c r="K4215" s="26">
        <f>E4215-J4215</f>
        <v>0</v>
      </c>
      <c r="L4215" s="27">
        <v>4464620000</v>
      </c>
      <c r="M4215" s="45">
        <v>3409.18</v>
      </c>
      <c r="N4215" s="27">
        <v>49061758</v>
      </c>
      <c r="O4215" s="27">
        <v>4329215</v>
      </c>
      <c r="P4215" s="37">
        <f>IF(I4215=0,0,H4215/I4215)</f>
        <v>0.7142857142857143</v>
      </c>
    </row>
    <row r="4216">
      <c r="A4216" s="24" t="str">
        <v>2026-03</v>
      </c>
      <c r="B4216" s="24" t="str">
        <v>비교 반영</v>
      </c>
      <c r="C4216" s="24" t="str">
        <v>이천시</v>
      </c>
      <c r="D4216" s="24" t="str">
        <v>토지</v>
      </c>
      <c r="E4216" s="26">
        <v>352</v>
      </c>
      <c r="F4216" s="26">
        <v>352</v>
      </c>
      <c r="G4216" s="26">
        <v>0</v>
      </c>
      <c r="H4216" s="26">
        <v>0</v>
      </c>
      <c r="I4216" s="26">
        <f>G4216+H4216</f>
        <v>0</v>
      </c>
      <c r="J4216" s="26">
        <f>SUM(F4216:H4216)</f>
        <v>352</v>
      </c>
      <c r="K4216" s="26">
        <f>E4216-J4216</f>
        <v>0</v>
      </c>
      <c r="L4216" s="27">
        <v>41563220000</v>
      </c>
      <c r="M4216" s="45">
        <v>455670.5</v>
      </c>
      <c r="N4216" s="27">
        <v>118077330</v>
      </c>
      <c r="O4216" s="27">
        <v>301532</v>
      </c>
      <c r="P4216" s="37">
        <f>IF(I4216=0,0,H4216/I4216)</f>
        <v>0</v>
      </c>
    </row>
    <row r="4217">
      <c r="A4217" s="24" t="str">
        <v>2026-03</v>
      </c>
      <c r="B4217" s="24" t="str">
        <v>비교 반영</v>
      </c>
      <c r="C4217" s="24" t="str">
        <v>파주시</v>
      </c>
      <c r="D4217" s="24" t="str">
        <v>공장창고</v>
      </c>
      <c r="E4217" s="26">
        <v>8</v>
      </c>
      <c r="F4217" s="26">
        <v>8</v>
      </c>
      <c r="G4217" s="26">
        <v>0</v>
      </c>
      <c r="H4217" s="26">
        <v>0</v>
      </c>
      <c r="I4217" s="26">
        <f>G4217+H4217</f>
        <v>0</v>
      </c>
      <c r="J4217" s="26">
        <f>SUM(F4217:H4217)</f>
        <v>8</v>
      </c>
      <c r="K4217" s="26">
        <f>E4217-J4217</f>
        <v>0</v>
      </c>
      <c r="L4217" s="27">
        <v>12908220000</v>
      </c>
      <c r="M4217" s="45">
        <v>5087.2</v>
      </c>
      <c r="N4217" s="27">
        <v>1613527500</v>
      </c>
      <c r="O4217" s="27">
        <v>8388072</v>
      </c>
      <c r="P4217" s="37">
        <f>IF(I4217=0,0,H4217/I4217)</f>
        <v>0</v>
      </c>
    </row>
    <row r="4218">
      <c r="A4218" s="24" t="str">
        <v>2026-03</v>
      </c>
      <c r="B4218" s="24" t="str">
        <v>비교 반영</v>
      </c>
      <c r="C4218" s="24" t="str">
        <v>파주시</v>
      </c>
      <c r="D4218" s="24" t="str">
        <v>다가구 매매</v>
      </c>
      <c r="E4218" s="26">
        <v>26</v>
      </c>
      <c r="F4218" s="26">
        <v>26</v>
      </c>
      <c r="G4218" s="26">
        <v>0</v>
      </c>
      <c r="H4218" s="26">
        <v>0</v>
      </c>
      <c r="I4218" s="26">
        <f>G4218+H4218</f>
        <v>0</v>
      </c>
      <c r="J4218" s="26">
        <f>SUM(F4218:H4218)</f>
        <v>26</v>
      </c>
      <c r="K4218" s="26">
        <f>E4218-J4218</f>
        <v>0</v>
      </c>
      <c r="L4218" s="27">
        <v>6933630000</v>
      </c>
      <c r="M4218" s="45">
        <v>3559.7</v>
      </c>
      <c r="N4218" s="27">
        <v>266678077</v>
      </c>
      <c r="O4218" s="27">
        <v>6439051</v>
      </c>
      <c r="P4218" s="37">
        <f>IF(I4218=0,0,H4218/I4218)</f>
        <v>0</v>
      </c>
    </row>
    <row r="4219">
      <c r="A4219" s="24" t="str">
        <v>2026-03</v>
      </c>
      <c r="B4219" s="24" t="str">
        <v>비교 반영</v>
      </c>
      <c r="C4219" s="24" t="str">
        <v>파주시</v>
      </c>
      <c r="D4219" s="24" t="str">
        <v>다가구 전월세</v>
      </c>
      <c r="E4219" s="26">
        <v>353</v>
      </c>
      <c r="F4219" s="26">
        <v>0</v>
      </c>
      <c r="G4219" s="26">
        <v>77</v>
      </c>
      <c r="H4219" s="26">
        <v>276</v>
      </c>
      <c r="I4219" s="26">
        <f>G4219+H4219</f>
        <v>353</v>
      </c>
      <c r="J4219" s="26">
        <f>SUM(F4219:H4219)</f>
        <v>353</v>
      </c>
      <c r="K4219" s="26">
        <f>E4219-J4219</f>
        <v>0</v>
      </c>
      <c r="L4219" s="27">
        <v>14152380000</v>
      </c>
      <c r="M4219" s="45">
        <v>18851.191</v>
      </c>
      <c r="N4219" s="27">
        <v>40091728</v>
      </c>
      <c r="O4219" s="27">
        <v>2481791</v>
      </c>
      <c r="P4219" s="37">
        <f>IF(I4219=0,0,H4219/I4219)</f>
        <v>0.7818696883852692</v>
      </c>
    </row>
    <row r="4220">
      <c r="A4220" s="24" t="str">
        <v>2026-03</v>
      </c>
      <c r="B4220" s="24" t="str">
        <v>비교 반영</v>
      </c>
      <c r="C4220" s="24" t="str">
        <v>파주시</v>
      </c>
      <c r="D4220" s="24" t="str">
        <v>다세대 매매</v>
      </c>
      <c r="E4220" s="26">
        <v>69</v>
      </c>
      <c r="F4220" s="26">
        <v>69</v>
      </c>
      <c r="G4220" s="26">
        <v>0</v>
      </c>
      <c r="H4220" s="26">
        <v>0</v>
      </c>
      <c r="I4220" s="26">
        <f>G4220+H4220</f>
        <v>0</v>
      </c>
      <c r="J4220" s="26">
        <f>SUM(F4220:H4220)</f>
        <v>69</v>
      </c>
      <c r="K4220" s="26">
        <f>E4220-J4220</f>
        <v>0</v>
      </c>
      <c r="L4220" s="27">
        <v>14788000000</v>
      </c>
      <c r="M4220" s="45">
        <v>4184.503</v>
      </c>
      <c r="N4220" s="27">
        <v>214318841</v>
      </c>
      <c r="O4220" s="27">
        <v>11682618</v>
      </c>
      <c r="P4220" s="37">
        <f>IF(I4220=0,0,H4220/I4220)</f>
        <v>0</v>
      </c>
    </row>
    <row r="4221">
      <c r="A4221" s="24" t="str">
        <v>2026-03</v>
      </c>
      <c r="B4221" s="24" t="str">
        <v>비교 반영</v>
      </c>
      <c r="C4221" s="24" t="str">
        <v>파주시</v>
      </c>
      <c r="D4221" s="24" t="str">
        <v>다세대 전월세</v>
      </c>
      <c r="E4221" s="26">
        <v>135</v>
      </c>
      <c r="F4221" s="26">
        <v>0</v>
      </c>
      <c r="G4221" s="26">
        <v>40</v>
      </c>
      <c r="H4221" s="26">
        <v>95</v>
      </c>
      <c r="I4221" s="26">
        <f>G4221+H4221</f>
        <v>135</v>
      </c>
      <c r="J4221" s="26">
        <f>SUM(F4221:H4221)</f>
        <v>135</v>
      </c>
      <c r="K4221" s="26">
        <f>E4221-J4221</f>
        <v>0</v>
      </c>
      <c r="L4221" s="27">
        <v>8115150000</v>
      </c>
      <c r="M4221" s="45">
        <v>6962.866</v>
      </c>
      <c r="N4221" s="27">
        <v>60112222</v>
      </c>
      <c r="O4221" s="27">
        <v>3852859</v>
      </c>
      <c r="P4221" s="37">
        <f>IF(I4221=0,0,H4221/I4221)</f>
        <v>0.7037037037037037</v>
      </c>
    </row>
    <row r="4222">
      <c r="A4222" s="24" t="str">
        <v>2026-03</v>
      </c>
      <c r="B4222" s="24" t="str">
        <v>비교 반영</v>
      </c>
      <c r="C4222" s="24" t="str">
        <v>파주시</v>
      </c>
      <c r="D4222" s="24" t="str">
        <v>상가</v>
      </c>
      <c r="E4222" s="26">
        <v>39</v>
      </c>
      <c r="F4222" s="26">
        <v>39</v>
      </c>
      <c r="G4222" s="26">
        <v>0</v>
      </c>
      <c r="H4222" s="26">
        <v>0</v>
      </c>
      <c r="I4222" s="26">
        <f>G4222+H4222</f>
        <v>0</v>
      </c>
      <c r="J4222" s="26">
        <f>SUM(F4222:H4222)</f>
        <v>39</v>
      </c>
      <c r="K4222" s="26">
        <f>E4222-J4222</f>
        <v>0</v>
      </c>
      <c r="L4222" s="27">
        <v>15903960000</v>
      </c>
      <c r="M4222" s="45">
        <v>5381.77</v>
      </c>
      <c r="N4222" s="27">
        <v>407793846</v>
      </c>
      <c r="O4222" s="27">
        <v>9769104</v>
      </c>
      <c r="P4222" s="37">
        <f>IF(I4222=0,0,H4222/I4222)</f>
        <v>0</v>
      </c>
    </row>
    <row r="4223">
      <c r="A4223" s="24" t="str">
        <v>2026-03</v>
      </c>
      <c r="B4223" s="24" t="str">
        <v>비교 반영</v>
      </c>
      <c r="C4223" s="24" t="str">
        <v>파주시</v>
      </c>
      <c r="D4223" s="24" t="str">
        <v>아파트 매매</v>
      </c>
      <c r="E4223" s="26">
        <v>416</v>
      </c>
      <c r="F4223" s="26">
        <v>416</v>
      </c>
      <c r="G4223" s="26">
        <v>0</v>
      </c>
      <c r="H4223" s="26">
        <v>0</v>
      </c>
      <c r="I4223" s="26">
        <f>G4223+H4223</f>
        <v>0</v>
      </c>
      <c r="J4223" s="26">
        <f>SUM(F4223:H4223)</f>
        <v>416</v>
      </c>
      <c r="K4223" s="26">
        <f>E4223-J4223</f>
        <v>0</v>
      </c>
      <c r="L4223" s="27">
        <v>158279870000</v>
      </c>
      <c r="M4223" s="45">
        <v>33316.692</v>
      </c>
      <c r="N4223" s="27">
        <v>380480457</v>
      </c>
      <c r="O4223" s="27">
        <v>15705017</v>
      </c>
      <c r="P4223" s="37">
        <f>IF(I4223=0,0,H4223/I4223)</f>
        <v>0</v>
      </c>
    </row>
    <row r="4224">
      <c r="A4224" s="24" t="str">
        <v>2026-03</v>
      </c>
      <c r="B4224" s="24" t="str">
        <v>비교 반영</v>
      </c>
      <c r="C4224" s="24" t="str">
        <v>파주시</v>
      </c>
      <c r="D4224" s="24" t="str">
        <v>아파트 전월세</v>
      </c>
      <c r="E4224" s="26">
        <v>1057</v>
      </c>
      <c r="F4224" s="26">
        <v>0</v>
      </c>
      <c r="G4224" s="26">
        <v>514</v>
      </c>
      <c r="H4224" s="26">
        <v>543</v>
      </c>
      <c r="I4224" s="26">
        <f>G4224+H4224</f>
        <v>1057</v>
      </c>
      <c r="J4224" s="26">
        <f>SUM(F4224:H4224)</f>
        <v>1057</v>
      </c>
      <c r="K4224" s="26">
        <f>E4224-J4224</f>
        <v>0</v>
      </c>
      <c r="L4224" s="27">
        <v>157494970000</v>
      </c>
      <c r="M4224" s="45">
        <v>75522.862</v>
      </c>
      <c r="N4224" s="27">
        <v>149001864</v>
      </c>
      <c r="O4224" s="27">
        <v>6893866</v>
      </c>
      <c r="P4224" s="37">
        <f>IF(I4224=0,0,H4224/I4224)</f>
        <v>0.5137180700094608</v>
      </c>
    </row>
    <row r="4225">
      <c r="A4225" s="24" t="str">
        <v>2026-03</v>
      </c>
      <c r="B4225" s="24" t="str">
        <v>비교 반영</v>
      </c>
      <c r="C4225" s="24" t="str">
        <v>파주시</v>
      </c>
      <c r="D4225" s="24" t="str">
        <v>오피스텔 매매</v>
      </c>
      <c r="E4225" s="26">
        <v>10</v>
      </c>
      <c r="F4225" s="26">
        <v>10</v>
      </c>
      <c r="G4225" s="26">
        <v>0</v>
      </c>
      <c r="H4225" s="26">
        <v>0</v>
      </c>
      <c r="I4225" s="26">
        <f>G4225+H4225</f>
        <v>0</v>
      </c>
      <c r="J4225" s="26">
        <f>SUM(F4225:H4225)</f>
        <v>10</v>
      </c>
      <c r="K4225" s="26">
        <f>E4225-J4225</f>
        <v>0</v>
      </c>
      <c r="L4225" s="27">
        <v>951000000</v>
      </c>
      <c r="M4225" s="45">
        <v>220.622</v>
      </c>
      <c r="N4225" s="27">
        <v>95100000</v>
      </c>
      <c r="O4225" s="27">
        <v>14249719</v>
      </c>
      <c r="P4225" s="37">
        <f>IF(I4225=0,0,H4225/I4225)</f>
        <v>0</v>
      </c>
    </row>
    <row r="4226">
      <c r="A4226" s="24" t="str">
        <v>2026-03</v>
      </c>
      <c r="B4226" s="24" t="str">
        <v>비교 반영</v>
      </c>
      <c r="C4226" s="24" t="str">
        <v>파주시</v>
      </c>
      <c r="D4226" s="24" t="str">
        <v>오피스텔 전월세</v>
      </c>
      <c r="E4226" s="26">
        <v>277</v>
      </c>
      <c r="F4226" s="26">
        <v>0</v>
      </c>
      <c r="G4226" s="26">
        <v>86</v>
      </c>
      <c r="H4226" s="26">
        <v>191</v>
      </c>
      <c r="I4226" s="26">
        <f>G4226+H4226</f>
        <v>277</v>
      </c>
      <c r="J4226" s="26">
        <f>SUM(F4226:H4226)</f>
        <v>277</v>
      </c>
      <c r="K4226" s="26">
        <f>E4226-J4226</f>
        <v>0</v>
      </c>
      <c r="L4226" s="27">
        <v>14837910000</v>
      </c>
      <c r="M4226" s="45">
        <v>9153.16</v>
      </c>
      <c r="N4226" s="27">
        <v>53566462</v>
      </c>
      <c r="O4226" s="27">
        <v>5358908</v>
      </c>
      <c r="P4226" s="37">
        <f>IF(I4226=0,0,H4226/I4226)</f>
        <v>0.6895306859205776</v>
      </c>
    </row>
    <row r="4227">
      <c r="A4227" s="24" t="str">
        <v>2026-03</v>
      </c>
      <c r="B4227" s="24" t="str">
        <v>비교 반영</v>
      </c>
      <c r="C4227" s="24" t="str">
        <v>파주시</v>
      </c>
      <c r="D4227" s="24" t="str">
        <v>토지</v>
      </c>
      <c r="E4227" s="26">
        <v>449</v>
      </c>
      <c r="F4227" s="26">
        <v>449</v>
      </c>
      <c r="G4227" s="26">
        <v>0</v>
      </c>
      <c r="H4227" s="26">
        <v>0</v>
      </c>
      <c r="I4227" s="26">
        <f>G4227+H4227</f>
        <v>0</v>
      </c>
      <c r="J4227" s="26">
        <f>SUM(F4227:H4227)</f>
        <v>449</v>
      </c>
      <c r="K4227" s="26">
        <f>E4227-J4227</f>
        <v>0</v>
      </c>
      <c r="L4227" s="27">
        <v>63628810000</v>
      </c>
      <c r="M4227" s="45">
        <v>367874.91</v>
      </c>
      <c r="N4227" s="27">
        <v>141712272</v>
      </c>
      <c r="O4227" s="27">
        <v>571779</v>
      </c>
      <c r="P4227" s="37">
        <f>IF(I4227=0,0,H4227/I4227)</f>
        <v>0</v>
      </c>
    </row>
    <row r="4228">
      <c r="A4228" s="24" t="str">
        <v>2026-03</v>
      </c>
      <c r="B4228" s="24" t="str">
        <v>비교 반영</v>
      </c>
      <c r="C4228" s="24" t="str">
        <v>평택시</v>
      </c>
      <c r="D4228" s="24" t="str">
        <v>공장창고</v>
      </c>
      <c r="E4228" s="26">
        <v>4</v>
      </c>
      <c r="F4228" s="26">
        <v>4</v>
      </c>
      <c r="G4228" s="26">
        <v>0</v>
      </c>
      <c r="H4228" s="26">
        <v>0</v>
      </c>
      <c r="I4228" s="26">
        <f>G4228+H4228</f>
        <v>0</v>
      </c>
      <c r="J4228" s="26">
        <f>SUM(F4228:H4228)</f>
        <v>4</v>
      </c>
      <c r="K4228" s="26">
        <f>E4228-J4228</f>
        <v>0</v>
      </c>
      <c r="L4228" s="27">
        <v>2818890000</v>
      </c>
      <c r="M4228" s="45">
        <v>2425.32</v>
      </c>
      <c r="N4228" s="27">
        <v>704722500</v>
      </c>
      <c r="O4228" s="27">
        <v>3842233</v>
      </c>
      <c r="P4228" s="37">
        <f>IF(I4228=0,0,H4228/I4228)</f>
        <v>0</v>
      </c>
    </row>
    <row r="4229">
      <c r="A4229" s="24" t="str">
        <v>2026-03</v>
      </c>
      <c r="B4229" s="24" t="str">
        <v>비교 반영</v>
      </c>
      <c r="C4229" s="24" t="str">
        <v>평택시</v>
      </c>
      <c r="D4229" s="24" t="str">
        <v>다가구 매매</v>
      </c>
      <c r="E4229" s="26">
        <v>20</v>
      </c>
      <c r="F4229" s="26">
        <v>20</v>
      </c>
      <c r="G4229" s="26">
        <v>0</v>
      </c>
      <c r="H4229" s="26">
        <v>0</v>
      </c>
      <c r="I4229" s="26">
        <f>G4229+H4229</f>
        <v>0</v>
      </c>
      <c r="J4229" s="26">
        <f>SUM(F4229:H4229)</f>
        <v>20</v>
      </c>
      <c r="K4229" s="26">
        <f>E4229-J4229</f>
        <v>0</v>
      </c>
      <c r="L4229" s="27">
        <v>8837330000</v>
      </c>
      <c r="M4229" s="45">
        <v>4343.505</v>
      </c>
      <c r="N4229" s="27">
        <v>441866500</v>
      </c>
      <c r="O4229" s="27">
        <v>6725977</v>
      </c>
      <c r="P4229" s="37">
        <f>IF(I4229=0,0,H4229/I4229)</f>
        <v>0</v>
      </c>
    </row>
    <row r="4230">
      <c r="A4230" s="24" t="str">
        <v>2026-03</v>
      </c>
      <c r="B4230" s="24" t="str">
        <v>비교 반영</v>
      </c>
      <c r="C4230" s="24" t="str">
        <v>평택시</v>
      </c>
      <c r="D4230" s="24" t="str">
        <v>다가구 전월세</v>
      </c>
      <c r="E4230" s="26">
        <v>1762</v>
      </c>
      <c r="F4230" s="26">
        <v>0</v>
      </c>
      <c r="G4230" s="26">
        <v>141</v>
      </c>
      <c r="H4230" s="26">
        <v>1621</v>
      </c>
      <c r="I4230" s="26">
        <f>G4230+H4230</f>
        <v>1762</v>
      </c>
      <c r="J4230" s="26">
        <f>SUM(F4230:H4230)</f>
        <v>1762</v>
      </c>
      <c r="K4230" s="26">
        <f>E4230-J4230</f>
        <v>0</v>
      </c>
      <c r="L4230" s="27">
        <v>22679220000</v>
      </c>
      <c r="M4230" s="45">
        <v>79191.259</v>
      </c>
      <c r="N4230" s="27">
        <v>12871294</v>
      </c>
      <c r="O4230" s="27">
        <v>946729</v>
      </c>
      <c r="P4230" s="37">
        <f>IF(I4230=0,0,H4230/I4230)</f>
        <v>0.9199772985244041</v>
      </c>
    </row>
    <row r="4231">
      <c r="A4231" s="24" t="str">
        <v>2026-03</v>
      </c>
      <c r="B4231" s="24" t="str">
        <v>비교 반영</v>
      </c>
      <c r="C4231" s="24" t="str">
        <v>평택시</v>
      </c>
      <c r="D4231" s="24" t="str">
        <v>다세대 매매</v>
      </c>
      <c r="E4231" s="26">
        <v>70</v>
      </c>
      <c r="F4231" s="26">
        <v>70</v>
      </c>
      <c r="G4231" s="26">
        <v>0</v>
      </c>
      <c r="H4231" s="26">
        <v>0</v>
      </c>
      <c r="I4231" s="26">
        <f>G4231+H4231</f>
        <v>0</v>
      </c>
      <c r="J4231" s="26">
        <f>SUM(F4231:H4231)</f>
        <v>70</v>
      </c>
      <c r="K4231" s="26">
        <f>E4231-J4231</f>
        <v>0</v>
      </c>
      <c r="L4231" s="27">
        <v>7039010000</v>
      </c>
      <c r="M4231" s="45">
        <v>3904.498</v>
      </c>
      <c r="N4231" s="27">
        <v>100557286</v>
      </c>
      <c r="O4231" s="27">
        <v>5959653</v>
      </c>
      <c r="P4231" s="37">
        <f>IF(I4231=0,0,H4231/I4231)</f>
        <v>0</v>
      </c>
    </row>
    <row r="4232">
      <c r="A4232" s="24" t="str">
        <v>2026-03</v>
      </c>
      <c r="B4232" s="24" t="str">
        <v>비교 반영</v>
      </c>
      <c r="C4232" s="24" t="str">
        <v>평택시</v>
      </c>
      <c r="D4232" s="24" t="str">
        <v>다세대 전월세</v>
      </c>
      <c r="E4232" s="26">
        <v>481</v>
      </c>
      <c r="F4232" s="26">
        <v>0</v>
      </c>
      <c r="G4232" s="26">
        <v>51</v>
      </c>
      <c r="H4232" s="26">
        <v>430</v>
      </c>
      <c r="I4232" s="26">
        <f>G4232+H4232</f>
        <v>481</v>
      </c>
      <c r="J4232" s="26">
        <f>SUM(F4232:H4232)</f>
        <v>481</v>
      </c>
      <c r="K4232" s="26">
        <f>E4232-J4232</f>
        <v>0</v>
      </c>
      <c r="L4232" s="27">
        <v>6774500000</v>
      </c>
      <c r="M4232" s="45">
        <v>17213.275</v>
      </c>
      <c r="N4232" s="27">
        <v>14084200</v>
      </c>
      <c r="O4232" s="27">
        <v>1301033</v>
      </c>
      <c r="P4232" s="37">
        <f>IF(I4232=0,0,H4232/I4232)</f>
        <v>0.893970893970894</v>
      </c>
    </row>
    <row r="4233">
      <c r="A4233" s="24" t="str">
        <v>2026-03</v>
      </c>
      <c r="B4233" s="24" t="str">
        <v>비교 반영</v>
      </c>
      <c r="C4233" s="24" t="str">
        <v>평택시</v>
      </c>
      <c r="D4233" s="24" t="str">
        <v>분양권</v>
      </c>
      <c r="E4233" s="26">
        <v>100</v>
      </c>
      <c r="F4233" s="26">
        <v>100</v>
      </c>
      <c r="G4233" s="26">
        <v>0</v>
      </c>
      <c r="H4233" s="26">
        <v>0</v>
      </c>
      <c r="I4233" s="26">
        <f>G4233+H4233</f>
        <v>0</v>
      </c>
      <c r="J4233" s="26">
        <f>SUM(F4233:H4233)</f>
        <v>100</v>
      </c>
      <c r="K4233" s="26">
        <f>E4233-J4233</f>
        <v>0</v>
      </c>
      <c r="L4233" s="27">
        <v>44447220000</v>
      </c>
      <c r="M4233" s="45">
        <v>8414.312</v>
      </c>
      <c r="N4233" s="27">
        <v>444472200</v>
      </c>
      <c r="O4233" s="27">
        <v>17462266</v>
      </c>
      <c r="P4233" s="37">
        <f>IF(I4233=0,0,H4233/I4233)</f>
        <v>0</v>
      </c>
    </row>
    <row r="4234">
      <c r="A4234" s="24" t="str">
        <v>2026-03</v>
      </c>
      <c r="B4234" s="24" t="str">
        <v>비교 반영</v>
      </c>
      <c r="C4234" s="24" t="str">
        <v>평택시</v>
      </c>
      <c r="D4234" s="24" t="str">
        <v>상가</v>
      </c>
      <c r="E4234" s="26">
        <v>104</v>
      </c>
      <c r="F4234" s="26">
        <v>104</v>
      </c>
      <c r="G4234" s="26">
        <v>0</v>
      </c>
      <c r="H4234" s="26">
        <v>0</v>
      </c>
      <c r="I4234" s="26">
        <f>G4234+H4234</f>
        <v>0</v>
      </c>
      <c r="J4234" s="26">
        <f>SUM(F4234:H4234)</f>
        <v>104</v>
      </c>
      <c r="K4234" s="26">
        <f>E4234-J4234</f>
        <v>0</v>
      </c>
      <c r="L4234" s="27">
        <v>31022680000</v>
      </c>
      <c r="M4234" s="45">
        <v>9589.73</v>
      </c>
      <c r="N4234" s="27">
        <v>298295000</v>
      </c>
      <c r="O4234" s="27">
        <v>10694181</v>
      </c>
      <c r="P4234" s="37">
        <f>IF(I4234=0,0,H4234/I4234)</f>
        <v>0</v>
      </c>
    </row>
    <row r="4235">
      <c r="A4235" s="24" t="str">
        <v>2026-03</v>
      </c>
      <c r="B4235" s="24" t="str">
        <v>비교 반영</v>
      </c>
      <c r="C4235" s="24" t="str">
        <v>평택시</v>
      </c>
      <c r="D4235" s="24" t="str">
        <v>아파트 매매</v>
      </c>
      <c r="E4235" s="26">
        <v>769</v>
      </c>
      <c r="F4235" s="26">
        <v>769</v>
      </c>
      <c r="G4235" s="26">
        <v>0</v>
      </c>
      <c r="H4235" s="26">
        <v>0</v>
      </c>
      <c r="I4235" s="26">
        <f>G4235+H4235</f>
        <v>0</v>
      </c>
      <c r="J4235" s="26">
        <f>SUM(F4235:H4235)</f>
        <v>769</v>
      </c>
      <c r="K4235" s="26">
        <f>E4235-J4235</f>
        <v>0</v>
      </c>
      <c r="L4235" s="27">
        <v>216574350000</v>
      </c>
      <c r="M4235" s="45">
        <v>52572.042</v>
      </c>
      <c r="N4235" s="27">
        <v>281631144</v>
      </c>
      <c r="O4235" s="27">
        <v>13618422</v>
      </c>
      <c r="P4235" s="37">
        <f>IF(I4235=0,0,H4235/I4235)</f>
        <v>0</v>
      </c>
    </row>
    <row r="4236">
      <c r="A4236" s="24" t="str">
        <v>2026-03</v>
      </c>
      <c r="B4236" s="24" t="str">
        <v>비교 반영</v>
      </c>
      <c r="C4236" s="24" t="str">
        <v>평택시</v>
      </c>
      <c r="D4236" s="24" t="str">
        <v>아파트 전월세</v>
      </c>
      <c r="E4236" s="26">
        <v>1752</v>
      </c>
      <c r="F4236" s="26">
        <v>0</v>
      </c>
      <c r="G4236" s="26">
        <v>604</v>
      </c>
      <c r="H4236" s="26">
        <v>1148</v>
      </c>
      <c r="I4236" s="26">
        <f>G4236+H4236</f>
        <v>1752</v>
      </c>
      <c r="J4236" s="26">
        <f>SUM(F4236:H4236)</f>
        <v>1752</v>
      </c>
      <c r="K4236" s="26">
        <f>E4236-J4236</f>
        <v>0</v>
      </c>
      <c r="L4236" s="27">
        <v>143562190000</v>
      </c>
      <c r="M4236" s="45">
        <v>103971.826</v>
      </c>
      <c r="N4236" s="27">
        <v>81941889</v>
      </c>
      <c r="O4236" s="27">
        <v>4564561</v>
      </c>
      <c r="P4236" s="37">
        <f>IF(I4236=0,0,H4236/I4236)</f>
        <v>0.6552511415525114</v>
      </c>
    </row>
    <row r="4237">
      <c r="A4237" s="24" t="str">
        <v>2026-03</v>
      </c>
      <c r="B4237" s="24" t="str">
        <v>비교 반영</v>
      </c>
      <c r="C4237" s="24" t="str">
        <v>평택시</v>
      </c>
      <c r="D4237" s="24" t="str">
        <v>오피스텔 매매</v>
      </c>
      <c r="E4237" s="26">
        <v>11</v>
      </c>
      <c r="F4237" s="26">
        <v>11</v>
      </c>
      <c r="G4237" s="26">
        <v>0</v>
      </c>
      <c r="H4237" s="26">
        <v>0</v>
      </c>
      <c r="I4237" s="26">
        <f>G4237+H4237</f>
        <v>0</v>
      </c>
      <c r="J4237" s="26">
        <f>SUM(F4237:H4237)</f>
        <v>11</v>
      </c>
      <c r="K4237" s="26">
        <f>E4237-J4237</f>
        <v>0</v>
      </c>
      <c r="L4237" s="27">
        <v>1113300000</v>
      </c>
      <c r="M4237" s="45">
        <v>405.109</v>
      </c>
      <c r="N4237" s="27">
        <v>101209091</v>
      </c>
      <c r="O4237" s="27">
        <v>9084791</v>
      </c>
      <c r="P4237" s="37">
        <f>IF(I4237=0,0,H4237/I4237)</f>
        <v>0</v>
      </c>
    </row>
    <row r="4238">
      <c r="A4238" s="24" t="str">
        <v>2026-03</v>
      </c>
      <c r="B4238" s="24" t="str">
        <v>비교 반영</v>
      </c>
      <c r="C4238" s="24" t="str">
        <v>평택시</v>
      </c>
      <c r="D4238" s="24" t="str">
        <v>오피스텔 전월세</v>
      </c>
      <c r="E4238" s="26">
        <v>100</v>
      </c>
      <c r="F4238" s="26">
        <v>0</v>
      </c>
      <c r="G4238" s="26">
        <v>29</v>
      </c>
      <c r="H4238" s="26">
        <v>71</v>
      </c>
      <c r="I4238" s="26">
        <f>G4238+H4238</f>
        <v>100</v>
      </c>
      <c r="J4238" s="26">
        <f>SUM(F4238:H4238)</f>
        <v>100</v>
      </c>
      <c r="K4238" s="26">
        <f>E4238-J4238</f>
        <v>0</v>
      </c>
      <c r="L4238" s="27">
        <v>4357630000</v>
      </c>
      <c r="M4238" s="45">
        <v>3762.99</v>
      </c>
      <c r="N4238" s="27">
        <v>43576300</v>
      </c>
      <c r="O4238" s="27">
        <v>3828176</v>
      </c>
      <c r="P4238" s="37">
        <f>IF(I4238=0,0,H4238/I4238)</f>
        <v>0.71</v>
      </c>
    </row>
    <row r="4239">
      <c r="A4239" s="24" t="str">
        <v>2026-03</v>
      </c>
      <c r="B4239" s="24" t="str">
        <v>비교 반영</v>
      </c>
      <c r="C4239" s="24" t="str">
        <v>평택시</v>
      </c>
      <c r="D4239" s="24" t="str">
        <v>토지</v>
      </c>
      <c r="E4239" s="26">
        <v>285</v>
      </c>
      <c r="F4239" s="26">
        <v>285</v>
      </c>
      <c r="G4239" s="26">
        <v>0</v>
      </c>
      <c r="H4239" s="26">
        <v>0</v>
      </c>
      <c r="I4239" s="26">
        <f>G4239+H4239</f>
        <v>0</v>
      </c>
      <c r="J4239" s="26">
        <f>SUM(F4239:H4239)</f>
        <v>285</v>
      </c>
      <c r="K4239" s="26">
        <f>E4239-J4239</f>
        <v>0</v>
      </c>
      <c r="L4239" s="27">
        <v>51923160000</v>
      </c>
      <c r="M4239" s="45">
        <v>200961.46</v>
      </c>
      <c r="N4239" s="27">
        <v>182186526</v>
      </c>
      <c r="O4239" s="27">
        <v>854128</v>
      </c>
      <c r="P4239" s="37">
        <f>IF(I4239=0,0,H4239/I4239)</f>
        <v>0</v>
      </c>
    </row>
    <row r="4240">
      <c r="A4240" s="24" t="str">
        <v>2026-03</v>
      </c>
      <c r="B4240" s="24" t="str">
        <v>비교 반영</v>
      </c>
      <c r="C4240" s="24" t="str">
        <v>포천시</v>
      </c>
      <c r="D4240" s="24" t="str">
        <v>공장창고</v>
      </c>
      <c r="E4240" s="26">
        <v>7</v>
      </c>
      <c r="F4240" s="26">
        <v>7</v>
      </c>
      <c r="G4240" s="26">
        <v>0</v>
      </c>
      <c r="H4240" s="26">
        <v>0</v>
      </c>
      <c r="I4240" s="26">
        <f>G4240+H4240</f>
        <v>0</v>
      </c>
      <c r="J4240" s="26">
        <f>SUM(F4240:H4240)</f>
        <v>7</v>
      </c>
      <c r="K4240" s="26">
        <f>E4240-J4240</f>
        <v>0</v>
      </c>
      <c r="L4240" s="27">
        <v>8877970000</v>
      </c>
      <c r="M4240" s="45">
        <v>4466.27</v>
      </c>
      <c r="N4240" s="27">
        <v>1268281429</v>
      </c>
      <c r="O4240" s="27">
        <v>6571179</v>
      </c>
      <c r="P4240" s="37">
        <f>IF(I4240=0,0,H4240/I4240)</f>
        <v>0</v>
      </c>
    </row>
    <row r="4241">
      <c r="A4241" s="24" t="str">
        <v>2026-03</v>
      </c>
      <c r="B4241" s="24" t="str">
        <v>비교 반영</v>
      </c>
      <c r="C4241" s="24" t="str">
        <v>포천시</v>
      </c>
      <c r="D4241" s="24" t="str">
        <v>다가구 매매</v>
      </c>
      <c r="E4241" s="26">
        <v>22</v>
      </c>
      <c r="F4241" s="26">
        <v>22</v>
      </c>
      <c r="G4241" s="26">
        <v>0</v>
      </c>
      <c r="H4241" s="26">
        <v>0</v>
      </c>
      <c r="I4241" s="26">
        <f>G4241+H4241</f>
        <v>0</v>
      </c>
      <c r="J4241" s="26">
        <f>SUM(F4241:H4241)</f>
        <v>22</v>
      </c>
      <c r="K4241" s="26">
        <f>E4241-J4241</f>
        <v>0</v>
      </c>
      <c r="L4241" s="27">
        <v>3211820000</v>
      </c>
      <c r="M4241" s="45">
        <v>2246.78</v>
      </c>
      <c r="N4241" s="27">
        <v>145991818</v>
      </c>
      <c r="O4241" s="27">
        <v>4725690</v>
      </c>
      <c r="P4241" s="37">
        <f>IF(I4241=0,0,H4241/I4241)</f>
        <v>0</v>
      </c>
    </row>
    <row r="4242">
      <c r="A4242" s="24" t="str">
        <v>2026-03</v>
      </c>
      <c r="B4242" s="24" t="str">
        <v>비교 반영</v>
      </c>
      <c r="C4242" s="24" t="str">
        <v>포천시</v>
      </c>
      <c r="D4242" s="24" t="str">
        <v>다가구 전월세</v>
      </c>
      <c r="E4242" s="26">
        <v>100</v>
      </c>
      <c r="F4242" s="26">
        <v>0</v>
      </c>
      <c r="G4242" s="26">
        <v>12</v>
      </c>
      <c r="H4242" s="26">
        <v>88</v>
      </c>
      <c r="I4242" s="26">
        <f>G4242+H4242</f>
        <v>100</v>
      </c>
      <c r="J4242" s="26">
        <f>SUM(F4242:H4242)</f>
        <v>100</v>
      </c>
      <c r="K4242" s="26">
        <f>E4242-J4242</f>
        <v>0</v>
      </c>
      <c r="L4242" s="27">
        <v>1807500000</v>
      </c>
      <c r="M4242" s="45">
        <v>5678.965</v>
      </c>
      <c r="N4242" s="27">
        <v>18075000</v>
      </c>
      <c r="O4242" s="27">
        <v>1052165</v>
      </c>
      <c r="P4242" s="37">
        <f>IF(I4242=0,0,H4242/I4242)</f>
        <v>0.88</v>
      </c>
    </row>
    <row r="4243">
      <c r="A4243" s="24" t="str">
        <v>2026-03</v>
      </c>
      <c r="B4243" s="24" t="str">
        <v>비교 반영</v>
      </c>
      <c r="C4243" s="24" t="str">
        <v>포천시</v>
      </c>
      <c r="D4243" s="24" t="str">
        <v>다세대 매매</v>
      </c>
      <c r="E4243" s="26">
        <v>28</v>
      </c>
      <c r="F4243" s="26">
        <v>28</v>
      </c>
      <c r="G4243" s="26">
        <v>0</v>
      </c>
      <c r="H4243" s="26">
        <v>0</v>
      </c>
      <c r="I4243" s="26">
        <f>G4243+H4243</f>
        <v>0</v>
      </c>
      <c r="J4243" s="26">
        <f>SUM(F4243:H4243)</f>
        <v>28</v>
      </c>
      <c r="K4243" s="26">
        <f>E4243-J4243</f>
        <v>0</v>
      </c>
      <c r="L4243" s="27">
        <v>3351700000</v>
      </c>
      <c r="M4243" s="45">
        <v>1761.502</v>
      </c>
      <c r="N4243" s="27">
        <v>119703571</v>
      </c>
      <c r="O4243" s="27">
        <v>6290086</v>
      </c>
      <c r="P4243" s="37">
        <f>IF(I4243=0,0,H4243/I4243)</f>
        <v>0</v>
      </c>
    </row>
    <row r="4244">
      <c r="A4244" s="24" t="str">
        <v>2026-03</v>
      </c>
      <c r="B4244" s="24" t="str">
        <v>비교 반영</v>
      </c>
      <c r="C4244" s="24" t="str">
        <v>포천시</v>
      </c>
      <c r="D4244" s="24" t="str">
        <v>다세대 전월세</v>
      </c>
      <c r="E4244" s="26">
        <v>81</v>
      </c>
      <c r="F4244" s="26">
        <v>0</v>
      </c>
      <c r="G4244" s="26">
        <v>6</v>
      </c>
      <c r="H4244" s="26">
        <v>75</v>
      </c>
      <c r="I4244" s="26">
        <f>G4244+H4244</f>
        <v>81</v>
      </c>
      <c r="J4244" s="26">
        <f>SUM(F4244:H4244)</f>
        <v>81</v>
      </c>
      <c r="K4244" s="26">
        <f>E4244-J4244</f>
        <v>0</v>
      </c>
      <c r="L4244" s="27">
        <v>937730000</v>
      </c>
      <c r="M4244" s="45">
        <v>3993.87</v>
      </c>
      <c r="N4244" s="27">
        <v>11576914</v>
      </c>
      <c r="O4244" s="27">
        <v>776173</v>
      </c>
      <c r="P4244" s="37">
        <f>IF(I4244=0,0,H4244/I4244)</f>
        <v>0.9259259259259259</v>
      </c>
    </row>
    <row r="4245">
      <c r="A4245" s="24" t="str">
        <v>2026-03</v>
      </c>
      <c r="B4245" s="24" t="str">
        <v>비교 반영</v>
      </c>
      <c r="C4245" s="24" t="str">
        <v>포천시</v>
      </c>
      <c r="D4245" s="24" t="str">
        <v>상가</v>
      </c>
      <c r="E4245" s="26">
        <v>20</v>
      </c>
      <c r="F4245" s="26">
        <v>20</v>
      </c>
      <c r="G4245" s="26">
        <v>0</v>
      </c>
      <c r="H4245" s="26">
        <v>0</v>
      </c>
      <c r="I4245" s="26">
        <f>G4245+H4245</f>
        <v>0</v>
      </c>
      <c r="J4245" s="26">
        <f>SUM(F4245:H4245)</f>
        <v>20</v>
      </c>
      <c r="K4245" s="26">
        <f>E4245-J4245</f>
        <v>0</v>
      </c>
      <c r="L4245" s="27">
        <v>7470400000</v>
      </c>
      <c r="M4245" s="45">
        <v>3432.93</v>
      </c>
      <c r="N4245" s="27">
        <v>373520000</v>
      </c>
      <c r="O4245" s="27">
        <v>7193720</v>
      </c>
      <c r="P4245" s="37">
        <f>IF(I4245=0,0,H4245/I4245)</f>
        <v>0</v>
      </c>
    </row>
    <row r="4246">
      <c r="A4246" s="24" t="str">
        <v>2026-03</v>
      </c>
      <c r="B4246" s="24" t="str">
        <v>비교 반영</v>
      </c>
      <c r="C4246" s="24" t="str">
        <v>포천시</v>
      </c>
      <c r="D4246" s="24" t="str">
        <v>아파트 매매</v>
      </c>
      <c r="E4246" s="26">
        <v>85</v>
      </c>
      <c r="F4246" s="26">
        <v>85</v>
      </c>
      <c r="G4246" s="26">
        <v>0</v>
      </c>
      <c r="H4246" s="26">
        <v>0</v>
      </c>
      <c r="I4246" s="26">
        <f>G4246+H4246</f>
        <v>0</v>
      </c>
      <c r="J4246" s="26">
        <f>SUM(F4246:H4246)</f>
        <v>85</v>
      </c>
      <c r="K4246" s="26">
        <f>E4246-J4246</f>
        <v>0</v>
      </c>
      <c r="L4246" s="27">
        <v>17264000000</v>
      </c>
      <c r="M4246" s="45">
        <v>6257.82</v>
      </c>
      <c r="N4246" s="27">
        <v>203105882</v>
      </c>
      <c r="O4246" s="27">
        <v>9119960</v>
      </c>
      <c r="P4246" s="37">
        <f>IF(I4246=0,0,H4246/I4246)</f>
        <v>0</v>
      </c>
    </row>
    <row r="4247">
      <c r="A4247" s="24" t="str">
        <v>2026-03</v>
      </c>
      <c r="B4247" s="24" t="str">
        <v>비교 반영</v>
      </c>
      <c r="C4247" s="24" t="str">
        <v>포천시</v>
      </c>
      <c r="D4247" s="24" t="str">
        <v>아파트 전월세</v>
      </c>
      <c r="E4247" s="26">
        <v>115</v>
      </c>
      <c r="F4247" s="26">
        <v>0</v>
      </c>
      <c r="G4247" s="26">
        <v>34</v>
      </c>
      <c r="H4247" s="26">
        <v>81</v>
      </c>
      <c r="I4247" s="26">
        <f>G4247+H4247</f>
        <v>115</v>
      </c>
      <c r="J4247" s="26">
        <f>SUM(F4247:H4247)</f>
        <v>115</v>
      </c>
      <c r="K4247" s="26">
        <f>E4247-J4247</f>
        <v>0</v>
      </c>
      <c r="L4247" s="27">
        <v>7416230000</v>
      </c>
      <c r="M4247" s="45">
        <v>7319.046</v>
      </c>
      <c r="N4247" s="27">
        <v>64488957</v>
      </c>
      <c r="O4247" s="27">
        <v>3349680</v>
      </c>
      <c r="P4247" s="37">
        <f>IF(I4247=0,0,H4247/I4247)</f>
        <v>0.7043478260869566</v>
      </c>
    </row>
    <row r="4248">
      <c r="A4248" s="24" t="str">
        <v>2026-03</v>
      </c>
      <c r="B4248" s="24" t="str">
        <v>비교 반영</v>
      </c>
      <c r="C4248" s="24" t="str">
        <v>포천시</v>
      </c>
      <c r="D4248" s="24" t="str">
        <v>오피스텔 전월세</v>
      </c>
      <c r="E4248" s="26">
        <v>3</v>
      </c>
      <c r="F4248" s="26">
        <v>0</v>
      </c>
      <c r="G4248" s="26">
        <v>0</v>
      </c>
      <c r="H4248" s="26">
        <v>3</v>
      </c>
      <c r="I4248" s="26">
        <f>G4248+H4248</f>
        <v>3</v>
      </c>
      <c r="J4248" s="26">
        <f>SUM(F4248:H4248)</f>
        <v>3</v>
      </c>
      <c r="K4248" s="26">
        <f>E4248-J4248</f>
        <v>0</v>
      </c>
      <c r="L4248" s="27">
        <v>22000000</v>
      </c>
      <c r="M4248" s="45">
        <v>170.16</v>
      </c>
      <c r="N4248" s="27">
        <v>7333333</v>
      </c>
      <c r="O4248" s="27">
        <v>427405</v>
      </c>
      <c r="P4248" s="37">
        <f>IF(I4248=0,0,H4248/I4248)</f>
        <v>1</v>
      </c>
    </row>
    <row r="4249">
      <c r="A4249" s="24" t="str">
        <v>2026-03</v>
      </c>
      <c r="B4249" s="24" t="str">
        <v>비교 반영</v>
      </c>
      <c r="C4249" s="24" t="str">
        <v>포천시</v>
      </c>
      <c r="D4249" s="24" t="str">
        <v>토지</v>
      </c>
      <c r="E4249" s="26">
        <v>278</v>
      </c>
      <c r="F4249" s="26">
        <v>278</v>
      </c>
      <c r="G4249" s="26">
        <v>0</v>
      </c>
      <c r="H4249" s="26">
        <v>0</v>
      </c>
      <c r="I4249" s="26">
        <f>G4249+H4249</f>
        <v>0</v>
      </c>
      <c r="J4249" s="26">
        <f>SUM(F4249:H4249)</f>
        <v>278</v>
      </c>
      <c r="K4249" s="26">
        <f>E4249-J4249</f>
        <v>0</v>
      </c>
      <c r="L4249" s="27">
        <v>41196560000</v>
      </c>
      <c r="M4249" s="45">
        <v>344211.2</v>
      </c>
      <c r="N4249" s="27">
        <v>148189065</v>
      </c>
      <c r="O4249" s="27">
        <v>395649</v>
      </c>
      <c r="P4249" s="37">
        <f>IF(I4249=0,0,H4249/I4249)</f>
        <v>0</v>
      </c>
    </row>
    <row r="4250">
      <c r="A4250" s="24" t="str">
        <v>2026-03</v>
      </c>
      <c r="B4250" s="24" t="str">
        <v>비교 반영</v>
      </c>
      <c r="C4250" s="24" t="str">
        <v>하남시</v>
      </c>
      <c r="D4250" s="24" t="str">
        <v>공장창고</v>
      </c>
      <c r="E4250" s="26">
        <v>25</v>
      </c>
      <c r="F4250" s="26">
        <v>25</v>
      </c>
      <c r="G4250" s="26">
        <v>0</v>
      </c>
      <c r="H4250" s="26">
        <v>0</v>
      </c>
      <c r="I4250" s="26">
        <f>G4250+H4250</f>
        <v>0</v>
      </c>
      <c r="J4250" s="26">
        <f>SUM(F4250:H4250)</f>
        <v>25</v>
      </c>
      <c r="K4250" s="26">
        <f>E4250-J4250</f>
        <v>0</v>
      </c>
      <c r="L4250" s="27">
        <v>31134520000</v>
      </c>
      <c r="M4250" s="45">
        <v>6107.65</v>
      </c>
      <c r="N4250" s="27">
        <v>1245380800</v>
      </c>
      <c r="O4250" s="27">
        <v>16851658</v>
      </c>
      <c r="P4250" s="37">
        <f>IF(I4250=0,0,H4250/I4250)</f>
        <v>0</v>
      </c>
    </row>
    <row r="4251">
      <c r="A4251" s="24" t="str">
        <v>2026-03</v>
      </c>
      <c r="B4251" s="24" t="str">
        <v>비교 반영</v>
      </c>
      <c r="C4251" s="24" t="str">
        <v>하남시</v>
      </c>
      <c r="D4251" s="24" t="str">
        <v>다가구 매매</v>
      </c>
      <c r="E4251" s="26">
        <v>7</v>
      </c>
      <c r="F4251" s="26">
        <v>7</v>
      </c>
      <c r="G4251" s="26">
        <v>0</v>
      </c>
      <c r="H4251" s="26">
        <v>0</v>
      </c>
      <c r="I4251" s="26">
        <f>G4251+H4251</f>
        <v>0</v>
      </c>
      <c r="J4251" s="26">
        <f>SUM(F4251:H4251)</f>
        <v>7</v>
      </c>
      <c r="K4251" s="26">
        <f>E4251-J4251</f>
        <v>0</v>
      </c>
      <c r="L4251" s="27">
        <v>4818900000</v>
      </c>
      <c r="M4251" s="45">
        <v>1161.67</v>
      </c>
      <c r="N4251" s="27">
        <v>688414286</v>
      </c>
      <c r="O4251" s="27">
        <v>13713230</v>
      </c>
      <c r="P4251" s="37">
        <f>IF(I4251=0,0,H4251/I4251)</f>
        <v>0</v>
      </c>
    </row>
    <row r="4252">
      <c r="A4252" s="24" t="str">
        <v>2026-03</v>
      </c>
      <c r="B4252" s="24" t="str">
        <v>비교 반영</v>
      </c>
      <c r="C4252" s="24" t="str">
        <v>하남시</v>
      </c>
      <c r="D4252" s="24" t="str">
        <v>다가구 전월세</v>
      </c>
      <c r="E4252" s="26">
        <v>259</v>
      </c>
      <c r="F4252" s="26">
        <v>0</v>
      </c>
      <c r="G4252" s="26">
        <v>100</v>
      </c>
      <c r="H4252" s="26">
        <v>159</v>
      </c>
      <c r="I4252" s="26">
        <f>G4252+H4252</f>
        <v>259</v>
      </c>
      <c r="J4252" s="26">
        <f>SUM(F4252:H4252)</f>
        <v>259</v>
      </c>
      <c r="K4252" s="26">
        <f>E4252-J4252</f>
        <v>0</v>
      </c>
      <c r="L4252" s="27">
        <v>31935680000</v>
      </c>
      <c r="M4252" s="45">
        <v>13892.075</v>
      </c>
      <c r="N4252" s="27">
        <v>123303784</v>
      </c>
      <c r="O4252" s="27">
        <v>7599476</v>
      </c>
      <c r="P4252" s="37">
        <f>IF(I4252=0,0,H4252/I4252)</f>
        <v>0.6138996138996139</v>
      </c>
    </row>
    <row r="4253">
      <c r="A4253" s="24" t="str">
        <v>2026-03</v>
      </c>
      <c r="B4253" s="24" t="str">
        <v>비교 반영</v>
      </c>
      <c r="C4253" s="24" t="str">
        <v>하남시</v>
      </c>
      <c r="D4253" s="24" t="str">
        <v>다세대 매매</v>
      </c>
      <c r="E4253" s="26">
        <v>17</v>
      </c>
      <c r="F4253" s="26">
        <v>17</v>
      </c>
      <c r="G4253" s="26">
        <v>0</v>
      </c>
      <c r="H4253" s="26">
        <v>0</v>
      </c>
      <c r="I4253" s="26">
        <f>G4253+H4253</f>
        <v>0</v>
      </c>
      <c r="J4253" s="26">
        <f>SUM(F4253:H4253)</f>
        <v>17</v>
      </c>
      <c r="K4253" s="26">
        <f>E4253-J4253</f>
        <v>0</v>
      </c>
      <c r="L4253" s="27">
        <v>6396000000</v>
      </c>
      <c r="M4253" s="45">
        <v>968.333</v>
      </c>
      <c r="N4253" s="27">
        <v>376235294</v>
      </c>
      <c r="O4253" s="27">
        <v>21835258</v>
      </c>
      <c r="P4253" s="37">
        <f>IF(I4253=0,0,H4253/I4253)</f>
        <v>0</v>
      </c>
    </row>
    <row r="4254">
      <c r="A4254" s="24" t="str">
        <v>2026-03</v>
      </c>
      <c r="B4254" s="24" t="str">
        <v>비교 반영</v>
      </c>
      <c r="C4254" s="24" t="str">
        <v>하남시</v>
      </c>
      <c r="D4254" s="24" t="str">
        <v>다세대 전월세</v>
      </c>
      <c r="E4254" s="26">
        <v>60</v>
      </c>
      <c r="F4254" s="26">
        <v>0</v>
      </c>
      <c r="G4254" s="26">
        <v>30</v>
      </c>
      <c r="H4254" s="26">
        <v>30</v>
      </c>
      <c r="I4254" s="26">
        <f>G4254+H4254</f>
        <v>60</v>
      </c>
      <c r="J4254" s="26">
        <f>SUM(F4254:H4254)</f>
        <v>60</v>
      </c>
      <c r="K4254" s="26">
        <f>E4254-J4254</f>
        <v>0</v>
      </c>
      <c r="L4254" s="27">
        <v>10867360000</v>
      </c>
      <c r="M4254" s="45">
        <v>3160.686</v>
      </c>
      <c r="N4254" s="27">
        <v>181122667</v>
      </c>
      <c r="O4254" s="27">
        <v>11366253</v>
      </c>
      <c r="P4254" s="37">
        <f>IF(I4254=0,0,H4254/I4254)</f>
        <v>0.5</v>
      </c>
    </row>
    <row r="4255">
      <c r="A4255" s="24" t="str">
        <v>2026-03</v>
      </c>
      <c r="B4255" s="24" t="str">
        <v>비교 반영</v>
      </c>
      <c r="C4255" s="24" t="str">
        <v>하남시</v>
      </c>
      <c r="D4255" s="24" t="str">
        <v>상가</v>
      </c>
      <c r="E4255" s="26">
        <v>31</v>
      </c>
      <c r="F4255" s="26">
        <v>31</v>
      </c>
      <c r="G4255" s="26">
        <v>0</v>
      </c>
      <c r="H4255" s="26">
        <v>0</v>
      </c>
      <c r="I4255" s="26">
        <f>G4255+H4255</f>
        <v>0</v>
      </c>
      <c r="J4255" s="26">
        <f>SUM(F4255:H4255)</f>
        <v>31</v>
      </c>
      <c r="K4255" s="26">
        <f>E4255-J4255</f>
        <v>0</v>
      </c>
      <c r="L4255" s="27">
        <v>16882970000</v>
      </c>
      <c r="M4255" s="45">
        <v>3596.75</v>
      </c>
      <c r="N4255" s="27">
        <v>544611935</v>
      </c>
      <c r="O4255" s="27">
        <v>15517194</v>
      </c>
      <c r="P4255" s="37">
        <f>IF(I4255=0,0,H4255/I4255)</f>
        <v>0</v>
      </c>
    </row>
    <row r="4256">
      <c r="A4256" s="24" t="str">
        <v>2026-03</v>
      </c>
      <c r="B4256" s="24" t="str">
        <v>비교 반영</v>
      </c>
      <c r="C4256" s="24" t="str">
        <v>하남시</v>
      </c>
      <c r="D4256" s="24" t="str">
        <v>아파트 매매</v>
      </c>
      <c r="E4256" s="26">
        <v>255</v>
      </c>
      <c r="F4256" s="26">
        <v>255</v>
      </c>
      <c r="G4256" s="26">
        <v>0</v>
      </c>
      <c r="H4256" s="26">
        <v>0</v>
      </c>
      <c r="I4256" s="26">
        <f>G4256+H4256</f>
        <v>0</v>
      </c>
      <c r="J4256" s="26">
        <f>SUM(F4256:H4256)</f>
        <v>255</v>
      </c>
      <c r="K4256" s="26">
        <f>E4256-J4256</f>
        <v>0</v>
      </c>
      <c r="L4256" s="27">
        <v>252116000000</v>
      </c>
      <c r="M4256" s="45">
        <v>19763.187</v>
      </c>
      <c r="N4256" s="27">
        <v>988690196</v>
      </c>
      <c r="O4256" s="27">
        <v>42171401</v>
      </c>
      <c r="P4256" s="37">
        <f>IF(I4256=0,0,H4256/I4256)</f>
        <v>0</v>
      </c>
    </row>
    <row r="4257">
      <c r="A4257" s="24" t="str">
        <v>2026-03</v>
      </c>
      <c r="B4257" s="24" t="str">
        <v>비교 반영</v>
      </c>
      <c r="C4257" s="24" t="str">
        <v>하남시</v>
      </c>
      <c r="D4257" s="24" t="str">
        <v>아파트 전월세</v>
      </c>
      <c r="E4257" s="26">
        <v>948</v>
      </c>
      <c r="F4257" s="26">
        <v>0</v>
      </c>
      <c r="G4257" s="26">
        <v>484</v>
      </c>
      <c r="H4257" s="26">
        <v>464</v>
      </c>
      <c r="I4257" s="26">
        <f>G4257+H4257</f>
        <v>948</v>
      </c>
      <c r="J4257" s="26">
        <f>SUM(F4257:H4257)</f>
        <v>948</v>
      </c>
      <c r="K4257" s="26">
        <f>E4257-J4257</f>
        <v>0</v>
      </c>
      <c r="L4257" s="27">
        <v>370642140000</v>
      </c>
      <c r="M4257" s="45">
        <v>71557.627</v>
      </c>
      <c r="N4257" s="27">
        <v>390972722</v>
      </c>
      <c r="O4257" s="27">
        <v>17122748</v>
      </c>
      <c r="P4257" s="37">
        <f>IF(I4257=0,0,H4257/I4257)</f>
        <v>0.48945147679324896</v>
      </c>
    </row>
    <row r="4258">
      <c r="A4258" s="24" t="str">
        <v>2026-03</v>
      </c>
      <c r="B4258" s="24" t="str">
        <v>비교 반영</v>
      </c>
      <c r="C4258" s="24" t="str">
        <v>하남시</v>
      </c>
      <c r="D4258" s="24" t="str">
        <v>오피스텔 매매</v>
      </c>
      <c r="E4258" s="26">
        <v>78</v>
      </c>
      <c r="F4258" s="26">
        <v>78</v>
      </c>
      <c r="G4258" s="26">
        <v>0</v>
      </c>
      <c r="H4258" s="26">
        <v>0</v>
      </c>
      <c r="I4258" s="26">
        <f>G4258+H4258</f>
        <v>0</v>
      </c>
      <c r="J4258" s="26">
        <f>SUM(F4258:H4258)</f>
        <v>78</v>
      </c>
      <c r="K4258" s="26">
        <f>E4258-J4258</f>
        <v>0</v>
      </c>
      <c r="L4258" s="27">
        <v>18676080000</v>
      </c>
      <c r="M4258" s="45">
        <v>2739.235</v>
      </c>
      <c r="N4258" s="27">
        <v>239436923</v>
      </c>
      <c r="O4258" s="27">
        <v>22538813</v>
      </c>
      <c r="P4258" s="37">
        <f>IF(I4258=0,0,H4258/I4258)</f>
        <v>0</v>
      </c>
    </row>
    <row r="4259">
      <c r="A4259" s="24" t="str">
        <v>2026-03</v>
      </c>
      <c r="B4259" s="24" t="str">
        <v>비교 반영</v>
      </c>
      <c r="C4259" s="24" t="str">
        <v>하남시</v>
      </c>
      <c r="D4259" s="24" t="str">
        <v>오피스텔 전월세</v>
      </c>
      <c r="E4259" s="26">
        <v>908</v>
      </c>
      <c r="F4259" s="26">
        <v>0</v>
      </c>
      <c r="G4259" s="26">
        <v>210</v>
      </c>
      <c r="H4259" s="26">
        <v>698</v>
      </c>
      <c r="I4259" s="26">
        <f>G4259+H4259</f>
        <v>908</v>
      </c>
      <c r="J4259" s="26">
        <f>SUM(F4259:H4259)</f>
        <v>908</v>
      </c>
      <c r="K4259" s="26">
        <f>E4259-J4259</f>
        <v>0</v>
      </c>
      <c r="L4259" s="27">
        <v>102760330000</v>
      </c>
      <c r="M4259" s="45">
        <v>27568.72</v>
      </c>
      <c r="N4259" s="27">
        <v>113172170</v>
      </c>
      <c r="O4259" s="27">
        <v>12322065</v>
      </c>
      <c r="P4259" s="37">
        <f>IF(I4259=0,0,H4259/I4259)</f>
        <v>0.7687224669603524</v>
      </c>
    </row>
    <row r="4260">
      <c r="A4260" s="24" t="str">
        <v>2026-03</v>
      </c>
      <c r="B4260" s="24" t="str">
        <v>비교 반영</v>
      </c>
      <c r="C4260" s="24" t="str">
        <v>하남시</v>
      </c>
      <c r="D4260" s="24" t="str">
        <v>토지</v>
      </c>
      <c r="E4260" s="26">
        <v>156</v>
      </c>
      <c r="F4260" s="26">
        <v>156</v>
      </c>
      <c r="G4260" s="26">
        <v>0</v>
      </c>
      <c r="H4260" s="26">
        <v>0</v>
      </c>
      <c r="I4260" s="26">
        <f>G4260+H4260</f>
        <v>0</v>
      </c>
      <c r="J4260" s="26">
        <f>SUM(F4260:H4260)</f>
        <v>156</v>
      </c>
      <c r="K4260" s="26">
        <f>E4260-J4260</f>
        <v>0</v>
      </c>
      <c r="L4260" s="27">
        <v>30584120000</v>
      </c>
      <c r="M4260" s="45">
        <v>32991.06</v>
      </c>
      <c r="N4260" s="27">
        <v>196052051</v>
      </c>
      <c r="O4260" s="27">
        <v>3064604</v>
      </c>
      <c r="P4260" s="37">
        <f>IF(I4260=0,0,H4260/I4260)</f>
        <v>0</v>
      </c>
    </row>
    <row r="4261">
      <c r="A4261" s="24" t="str">
        <v>2026-03</v>
      </c>
      <c r="B4261" s="24" t="str">
        <v>비교 반영</v>
      </c>
      <c r="C4261" s="24" t="str">
        <v>화성시 동탄구</v>
      </c>
      <c r="D4261" s="24" t="str">
        <v>공장창고</v>
      </c>
      <c r="E4261" s="26">
        <v>29</v>
      </c>
      <c r="F4261" s="26">
        <v>29</v>
      </c>
      <c r="G4261" s="26">
        <v>0</v>
      </c>
      <c r="H4261" s="26">
        <v>0</v>
      </c>
      <c r="I4261" s="26">
        <f>G4261+H4261</f>
        <v>0</v>
      </c>
      <c r="J4261" s="26">
        <f>SUM(F4261:H4261)</f>
        <v>29</v>
      </c>
      <c r="K4261" s="26">
        <f>E4261-J4261</f>
        <v>0</v>
      </c>
      <c r="L4261" s="27">
        <v>7929320000</v>
      </c>
      <c r="M4261" s="45">
        <v>2010.42</v>
      </c>
      <c r="N4261" s="27">
        <v>273424828</v>
      </c>
      <c r="O4261" s="27">
        <v>13038384</v>
      </c>
      <c r="P4261" s="37">
        <f>IF(I4261=0,0,H4261/I4261)</f>
        <v>0</v>
      </c>
    </row>
    <row r="4262">
      <c r="A4262" s="24" t="str">
        <v>2026-03</v>
      </c>
      <c r="B4262" s="24" t="str">
        <v>비교 반영</v>
      </c>
      <c r="C4262" s="24" t="str">
        <v>화성시 동탄구</v>
      </c>
      <c r="D4262" s="24" t="str">
        <v>다가구 매매</v>
      </c>
      <c r="E4262" s="26">
        <v>7</v>
      </c>
      <c r="F4262" s="26">
        <v>7</v>
      </c>
      <c r="G4262" s="26">
        <v>0</v>
      </c>
      <c r="H4262" s="26">
        <v>0</v>
      </c>
      <c r="I4262" s="26">
        <f>G4262+H4262</f>
        <v>0</v>
      </c>
      <c r="J4262" s="26">
        <f>SUM(F4262:H4262)</f>
        <v>7</v>
      </c>
      <c r="K4262" s="26">
        <f>E4262-J4262</f>
        <v>0</v>
      </c>
      <c r="L4262" s="27">
        <v>9240000000</v>
      </c>
      <c r="M4262" s="45">
        <v>2636.81</v>
      </c>
      <c r="N4262" s="27">
        <v>1320000000</v>
      </c>
      <c r="O4262" s="27">
        <v>11584245</v>
      </c>
      <c r="P4262" s="37">
        <f>IF(I4262=0,0,H4262/I4262)</f>
        <v>0</v>
      </c>
    </row>
    <row r="4263">
      <c r="A4263" s="24" t="str">
        <v>2026-03</v>
      </c>
      <c r="B4263" s="24" t="str">
        <v>비교 반영</v>
      </c>
      <c r="C4263" s="24" t="str">
        <v>화성시 동탄구</v>
      </c>
      <c r="D4263" s="24" t="str">
        <v>다가구 전월세</v>
      </c>
      <c r="E4263" s="26">
        <v>213</v>
      </c>
      <c r="F4263" s="26">
        <v>0</v>
      </c>
      <c r="G4263" s="26">
        <v>57</v>
      </c>
      <c r="H4263" s="26">
        <v>156</v>
      </c>
      <c r="I4263" s="26">
        <f>G4263+H4263</f>
        <v>213</v>
      </c>
      <c r="J4263" s="26">
        <f>SUM(F4263:H4263)</f>
        <v>213</v>
      </c>
      <c r="K4263" s="26">
        <f>E4263-J4263</f>
        <v>0</v>
      </c>
      <c r="L4263" s="27">
        <v>13642440000</v>
      </c>
      <c r="M4263" s="45">
        <v>12575.522</v>
      </c>
      <c r="N4263" s="27">
        <v>64049014</v>
      </c>
      <c r="O4263" s="27">
        <v>3586251</v>
      </c>
      <c r="P4263" s="37">
        <f>IF(I4263=0,0,H4263/I4263)</f>
        <v>0.7323943661971831</v>
      </c>
    </row>
    <row r="4264">
      <c r="A4264" s="24" t="str">
        <v>2026-03</v>
      </c>
      <c r="B4264" s="24" t="str">
        <v>비교 반영</v>
      </c>
      <c r="C4264" s="24" t="str">
        <v>화성시 동탄구</v>
      </c>
      <c r="D4264" s="24" t="str">
        <v>다세대 매매</v>
      </c>
      <c r="E4264" s="26">
        <v>3</v>
      </c>
      <c r="F4264" s="26">
        <v>3</v>
      </c>
      <c r="G4264" s="26">
        <v>0</v>
      </c>
      <c r="H4264" s="26">
        <v>0</v>
      </c>
      <c r="I4264" s="26">
        <f>G4264+H4264</f>
        <v>0</v>
      </c>
      <c r="J4264" s="26">
        <f>SUM(F4264:H4264)</f>
        <v>3</v>
      </c>
      <c r="K4264" s="26">
        <f>E4264-J4264</f>
        <v>0</v>
      </c>
      <c r="L4264" s="27">
        <v>2250000000</v>
      </c>
      <c r="M4264" s="45">
        <v>275.953</v>
      </c>
      <c r="N4264" s="27">
        <v>750000000</v>
      </c>
      <c r="O4264" s="27">
        <v>26953924</v>
      </c>
      <c r="P4264" s="37">
        <f>IF(I4264=0,0,H4264/I4264)</f>
        <v>0</v>
      </c>
    </row>
    <row r="4265">
      <c r="A4265" s="24" t="str">
        <v>2026-03</v>
      </c>
      <c r="B4265" s="24" t="str">
        <v>비교 반영</v>
      </c>
      <c r="C4265" s="24" t="str">
        <v>화성시 동탄구</v>
      </c>
      <c r="D4265" s="24" t="str">
        <v>다세대 전월세</v>
      </c>
      <c r="E4265" s="26">
        <v>46</v>
      </c>
      <c r="F4265" s="26">
        <v>0</v>
      </c>
      <c r="G4265" s="26">
        <v>19</v>
      </c>
      <c r="H4265" s="26">
        <v>27</v>
      </c>
      <c r="I4265" s="26">
        <f>G4265+H4265</f>
        <v>46</v>
      </c>
      <c r="J4265" s="26">
        <f>SUM(F4265:H4265)</f>
        <v>46</v>
      </c>
      <c r="K4265" s="26">
        <f>E4265-J4265</f>
        <v>0</v>
      </c>
      <c r="L4265" s="27">
        <v>16192600000</v>
      </c>
      <c r="M4265" s="45">
        <v>4362.758</v>
      </c>
      <c r="N4265" s="27">
        <v>352013043</v>
      </c>
      <c r="O4265" s="27">
        <v>12269591</v>
      </c>
      <c r="P4265" s="37">
        <f>IF(I4265=0,0,H4265/I4265)</f>
        <v>0.5869565217391305</v>
      </c>
    </row>
    <row r="4266">
      <c r="A4266" s="24" t="str">
        <v>2026-03</v>
      </c>
      <c r="B4266" s="24" t="str">
        <v>비교 반영</v>
      </c>
      <c r="C4266" s="24" t="str">
        <v>화성시 동탄구</v>
      </c>
      <c r="D4266" s="24" t="str">
        <v>상가</v>
      </c>
      <c r="E4266" s="26">
        <v>19</v>
      </c>
      <c r="F4266" s="26">
        <v>19</v>
      </c>
      <c r="G4266" s="26">
        <v>0</v>
      </c>
      <c r="H4266" s="26">
        <v>0</v>
      </c>
      <c r="I4266" s="26">
        <f>G4266+H4266</f>
        <v>0</v>
      </c>
      <c r="J4266" s="26">
        <f>SUM(F4266:H4266)</f>
        <v>19</v>
      </c>
      <c r="K4266" s="26">
        <f>E4266-J4266</f>
        <v>0</v>
      </c>
      <c r="L4266" s="27">
        <v>9925290000</v>
      </c>
      <c r="M4266" s="45">
        <v>2483.5</v>
      </c>
      <c r="N4266" s="27">
        <v>522383684</v>
      </c>
      <c r="O4266" s="27">
        <v>13211546</v>
      </c>
      <c r="P4266" s="37">
        <f>IF(I4266=0,0,H4266/I4266)</f>
        <v>0</v>
      </c>
    </row>
    <row r="4267">
      <c r="A4267" s="24" t="str">
        <v>2026-03</v>
      </c>
      <c r="B4267" s="24" t="str">
        <v>비교 반영</v>
      </c>
      <c r="C4267" s="24" t="str">
        <v>화성시 동탄구</v>
      </c>
      <c r="D4267" s="24" t="str">
        <v>아파트 매매</v>
      </c>
      <c r="E4267" s="26">
        <v>969</v>
      </c>
      <c r="F4267" s="26">
        <v>969</v>
      </c>
      <c r="G4267" s="26">
        <v>0</v>
      </c>
      <c r="H4267" s="26">
        <v>0</v>
      </c>
      <c r="I4267" s="26">
        <f>G4267+H4267</f>
        <v>0</v>
      </c>
      <c r="J4267" s="26">
        <f>SUM(F4267:H4267)</f>
        <v>969</v>
      </c>
      <c r="K4267" s="26">
        <f>E4267-J4267</f>
        <v>0</v>
      </c>
      <c r="L4267" s="27">
        <v>726950100000</v>
      </c>
      <c r="M4267" s="45">
        <v>75505.456</v>
      </c>
      <c r="N4267" s="27">
        <v>750206502</v>
      </c>
      <c r="O4267" s="27">
        <v>31827379</v>
      </c>
      <c r="P4267" s="37">
        <f>IF(I4267=0,0,H4267/I4267)</f>
        <v>0</v>
      </c>
    </row>
    <row r="4268">
      <c r="A4268" s="24" t="str">
        <v>2026-03</v>
      </c>
      <c r="B4268" s="24" t="str">
        <v>비교 반영</v>
      </c>
      <c r="C4268" s="24" t="str">
        <v>화성시 동탄구</v>
      </c>
      <c r="D4268" s="24" t="str">
        <v>아파트 전월세</v>
      </c>
      <c r="E4268" s="26">
        <v>1217</v>
      </c>
      <c r="F4268" s="26">
        <v>0</v>
      </c>
      <c r="G4268" s="26">
        <v>659</v>
      </c>
      <c r="H4268" s="26">
        <v>558</v>
      </c>
      <c r="I4268" s="26">
        <f>G4268+H4268</f>
        <v>1217</v>
      </c>
      <c r="J4268" s="26">
        <f>SUM(F4268:H4268)</f>
        <v>1217</v>
      </c>
      <c r="K4268" s="26">
        <f>E4268-J4268</f>
        <v>0</v>
      </c>
      <c r="L4268" s="27">
        <v>325957910000</v>
      </c>
      <c r="M4268" s="45">
        <v>91957.06</v>
      </c>
      <c r="N4268" s="27">
        <v>267837231</v>
      </c>
      <c r="O4268" s="27">
        <v>11717934</v>
      </c>
      <c r="P4268" s="37">
        <f>IF(I4268=0,0,H4268/I4268)</f>
        <v>0.45850451930977815</v>
      </c>
    </row>
    <row r="4269">
      <c r="A4269" s="24" t="str">
        <v>2026-03</v>
      </c>
      <c r="B4269" s="24" t="str">
        <v>비교 반영</v>
      </c>
      <c r="C4269" s="24" t="str">
        <v>화성시 동탄구</v>
      </c>
      <c r="D4269" s="24" t="str">
        <v>오피스텔 매매</v>
      </c>
      <c r="E4269" s="26">
        <v>59</v>
      </c>
      <c r="F4269" s="26">
        <v>59</v>
      </c>
      <c r="G4269" s="26">
        <v>0</v>
      </c>
      <c r="H4269" s="26">
        <v>0</v>
      </c>
      <c r="I4269" s="26">
        <f>G4269+H4269</f>
        <v>0</v>
      </c>
      <c r="J4269" s="26">
        <f>SUM(F4269:H4269)</f>
        <v>59</v>
      </c>
      <c r="K4269" s="26">
        <f>E4269-J4269</f>
        <v>0</v>
      </c>
      <c r="L4269" s="27">
        <v>8840340000</v>
      </c>
      <c r="M4269" s="45">
        <v>1943.912</v>
      </c>
      <c r="N4269" s="27">
        <v>149836271</v>
      </c>
      <c r="O4269" s="27">
        <v>15033738</v>
      </c>
      <c r="P4269" s="37">
        <f>IF(I4269=0,0,H4269/I4269)</f>
        <v>0</v>
      </c>
    </row>
    <row r="4270">
      <c r="A4270" s="24" t="str">
        <v>2026-03</v>
      </c>
      <c r="B4270" s="24" t="str">
        <v>비교 반영</v>
      </c>
      <c r="C4270" s="24" t="str">
        <v>화성시 동탄구</v>
      </c>
      <c r="D4270" s="24" t="str">
        <v>오피스텔 전월세</v>
      </c>
      <c r="E4270" s="26">
        <v>796</v>
      </c>
      <c r="F4270" s="26">
        <v>0</v>
      </c>
      <c r="G4270" s="26">
        <v>237</v>
      </c>
      <c r="H4270" s="26">
        <v>559</v>
      </c>
      <c r="I4270" s="26">
        <f>G4270+H4270</f>
        <v>796</v>
      </c>
      <c r="J4270" s="26">
        <f>SUM(F4270:H4270)</f>
        <v>796</v>
      </c>
      <c r="K4270" s="26">
        <f>E4270-J4270</f>
        <v>0</v>
      </c>
      <c r="L4270" s="27">
        <v>69459880000</v>
      </c>
      <c r="M4270" s="45">
        <v>27393.77</v>
      </c>
      <c r="N4270" s="27">
        <v>87261156</v>
      </c>
      <c r="O4270" s="27">
        <v>8382177</v>
      </c>
      <c r="P4270" s="37">
        <f>IF(I4270=0,0,H4270/I4270)</f>
        <v>0.7022613065326633</v>
      </c>
    </row>
    <row r="4271">
      <c r="A4271" s="24" t="str">
        <v>2026-03</v>
      </c>
      <c r="B4271" s="24" t="str">
        <v>비교 반영</v>
      </c>
      <c r="C4271" s="24" t="str">
        <v>화성시 동탄구</v>
      </c>
      <c r="D4271" s="24" t="str">
        <v>토지</v>
      </c>
      <c r="E4271" s="26">
        <v>15</v>
      </c>
      <c r="F4271" s="26">
        <v>15</v>
      </c>
      <c r="G4271" s="26">
        <v>0</v>
      </c>
      <c r="H4271" s="26">
        <v>0</v>
      </c>
      <c r="I4271" s="26">
        <f>G4271+H4271</f>
        <v>0</v>
      </c>
      <c r="J4271" s="26">
        <f>SUM(F4271:H4271)</f>
        <v>15</v>
      </c>
      <c r="K4271" s="26">
        <f>E4271-J4271</f>
        <v>0</v>
      </c>
      <c r="L4271" s="27">
        <v>7086900000</v>
      </c>
      <c r="M4271" s="45">
        <v>4785.05</v>
      </c>
      <c r="N4271" s="27">
        <v>472460000</v>
      </c>
      <c r="O4271" s="27">
        <v>4896034</v>
      </c>
      <c r="P4271" s="37">
        <f>IF(I4271=0,0,H4271/I4271)</f>
        <v>0</v>
      </c>
    </row>
    <row r="4272">
      <c r="A4272" s="24" t="str">
        <v>2026-03</v>
      </c>
      <c r="B4272" s="24" t="str">
        <v>비교 반영</v>
      </c>
      <c r="C4272" s="24" t="str">
        <v>화성시 만세구</v>
      </c>
      <c r="D4272" s="24" t="str">
        <v>공장창고</v>
      </c>
      <c r="E4272" s="26">
        <v>14</v>
      </c>
      <c r="F4272" s="26">
        <v>14</v>
      </c>
      <c r="G4272" s="26">
        <v>0</v>
      </c>
      <c r="H4272" s="26">
        <v>0</v>
      </c>
      <c r="I4272" s="26">
        <f>G4272+H4272</f>
        <v>0</v>
      </c>
      <c r="J4272" s="26">
        <f>SUM(F4272:H4272)</f>
        <v>14</v>
      </c>
      <c r="K4272" s="26">
        <f>E4272-J4272</f>
        <v>0</v>
      </c>
      <c r="L4272" s="27">
        <v>27061560000</v>
      </c>
      <c r="M4272" s="45">
        <v>10710.89</v>
      </c>
      <c r="N4272" s="27">
        <v>1932968571</v>
      </c>
      <c r="O4272" s="27">
        <v>8352219</v>
      </c>
      <c r="P4272" s="37">
        <f>IF(I4272=0,0,H4272/I4272)</f>
        <v>0</v>
      </c>
    </row>
    <row r="4273">
      <c r="A4273" s="24" t="str">
        <v>2026-03</v>
      </c>
      <c r="B4273" s="24" t="str">
        <v>비교 반영</v>
      </c>
      <c r="C4273" s="24" t="str">
        <v>화성시 만세구</v>
      </c>
      <c r="D4273" s="24" t="str">
        <v>다가구 매매</v>
      </c>
      <c r="E4273" s="26">
        <v>22</v>
      </c>
      <c r="F4273" s="26">
        <v>22</v>
      </c>
      <c r="G4273" s="26">
        <v>0</v>
      </c>
      <c r="H4273" s="26">
        <v>0</v>
      </c>
      <c r="I4273" s="26">
        <f>G4273+H4273</f>
        <v>0</v>
      </c>
      <c r="J4273" s="26">
        <f>SUM(F4273:H4273)</f>
        <v>22</v>
      </c>
      <c r="K4273" s="26">
        <f>E4273-J4273</f>
        <v>0</v>
      </c>
      <c r="L4273" s="27">
        <v>9592210000</v>
      </c>
      <c r="M4273" s="45">
        <v>3464.06</v>
      </c>
      <c r="N4273" s="27">
        <v>436009545</v>
      </c>
      <c r="O4273" s="27">
        <v>9153936</v>
      </c>
      <c r="P4273" s="37">
        <f>IF(I4273=0,0,H4273/I4273)</f>
        <v>0</v>
      </c>
    </row>
    <row r="4274">
      <c r="A4274" s="24" t="str">
        <v>2026-03</v>
      </c>
      <c r="B4274" s="24" t="str">
        <v>비교 반영</v>
      </c>
      <c r="C4274" s="24" t="str">
        <v>화성시 만세구</v>
      </c>
      <c r="D4274" s="24" t="str">
        <v>다가구 전월세</v>
      </c>
      <c r="E4274" s="26">
        <v>428</v>
      </c>
      <c r="F4274" s="26">
        <v>0</v>
      </c>
      <c r="G4274" s="26">
        <v>71</v>
      </c>
      <c r="H4274" s="26">
        <v>357</v>
      </c>
      <c r="I4274" s="26">
        <f>G4274+H4274</f>
        <v>428</v>
      </c>
      <c r="J4274" s="26">
        <f>SUM(F4274:H4274)</f>
        <v>428</v>
      </c>
      <c r="K4274" s="26">
        <f>E4274-J4274</f>
        <v>0</v>
      </c>
      <c r="L4274" s="27">
        <v>10406140000</v>
      </c>
      <c r="M4274" s="45">
        <v>17008.712</v>
      </c>
      <c r="N4274" s="27">
        <v>24313411</v>
      </c>
      <c r="O4274" s="27">
        <v>2022520</v>
      </c>
      <c r="P4274" s="37">
        <f>IF(I4274=0,0,H4274/I4274)</f>
        <v>0.8341121495327103</v>
      </c>
    </row>
    <row r="4275">
      <c r="A4275" s="24" t="str">
        <v>2026-03</v>
      </c>
      <c r="B4275" s="24" t="str">
        <v>비교 반영</v>
      </c>
      <c r="C4275" s="24" t="str">
        <v>화성시 만세구</v>
      </c>
      <c r="D4275" s="24" t="str">
        <v>다세대 매매</v>
      </c>
      <c r="E4275" s="26">
        <v>35</v>
      </c>
      <c r="F4275" s="26">
        <v>35</v>
      </c>
      <c r="G4275" s="26">
        <v>0</v>
      </c>
      <c r="H4275" s="26">
        <v>0</v>
      </c>
      <c r="I4275" s="26">
        <f>G4275+H4275</f>
        <v>0</v>
      </c>
      <c r="J4275" s="26">
        <f>SUM(F4275:H4275)</f>
        <v>35</v>
      </c>
      <c r="K4275" s="26">
        <f>E4275-J4275</f>
        <v>0</v>
      </c>
      <c r="L4275" s="27">
        <v>5218220000</v>
      </c>
      <c r="M4275" s="45">
        <v>2112.547</v>
      </c>
      <c r="N4275" s="27">
        <v>149092000</v>
      </c>
      <c r="O4275" s="27">
        <v>8165647</v>
      </c>
      <c r="P4275" s="37">
        <f>IF(I4275=0,0,H4275/I4275)</f>
        <v>0</v>
      </c>
    </row>
    <row r="4276">
      <c r="A4276" s="24" t="str">
        <v>2026-03</v>
      </c>
      <c r="B4276" s="24" t="str">
        <v>비교 반영</v>
      </c>
      <c r="C4276" s="24" t="str">
        <v>화성시 만세구</v>
      </c>
      <c r="D4276" s="24" t="str">
        <v>다세대 전월세</v>
      </c>
      <c r="E4276" s="26">
        <v>55</v>
      </c>
      <c r="F4276" s="26">
        <v>0</v>
      </c>
      <c r="G4276" s="26">
        <v>9</v>
      </c>
      <c r="H4276" s="26">
        <v>46</v>
      </c>
      <c r="I4276" s="26">
        <f>G4276+H4276</f>
        <v>55</v>
      </c>
      <c r="J4276" s="26">
        <f>SUM(F4276:H4276)</f>
        <v>55</v>
      </c>
      <c r="K4276" s="26">
        <f>E4276-J4276</f>
        <v>0</v>
      </c>
      <c r="L4276" s="27">
        <v>2034500000</v>
      </c>
      <c r="M4276" s="45">
        <v>2670.953</v>
      </c>
      <c r="N4276" s="27">
        <v>36990909</v>
      </c>
      <c r="O4276" s="27">
        <v>2518060</v>
      </c>
      <c r="P4276" s="37">
        <f>IF(I4276=0,0,H4276/I4276)</f>
        <v>0.8363636363636363</v>
      </c>
    </row>
    <row r="4277">
      <c r="A4277" s="24" t="str">
        <v>2026-03</v>
      </c>
      <c r="B4277" s="24" t="str">
        <v>비교 반영</v>
      </c>
      <c r="C4277" s="24" t="str">
        <v>화성시 만세구</v>
      </c>
      <c r="D4277" s="24" t="str">
        <v>분양권</v>
      </c>
      <c r="E4277" s="26">
        <v>1</v>
      </c>
      <c r="F4277" s="26">
        <v>1</v>
      </c>
      <c r="G4277" s="26">
        <v>0</v>
      </c>
      <c r="H4277" s="26">
        <v>0</v>
      </c>
      <c r="I4277" s="26">
        <f>G4277+H4277</f>
        <v>0</v>
      </c>
      <c r="J4277" s="26">
        <f>SUM(F4277:H4277)</f>
        <v>1</v>
      </c>
      <c r="K4277" s="26">
        <f>E4277-J4277</f>
        <v>0</v>
      </c>
      <c r="L4277" s="27">
        <v>297600000</v>
      </c>
      <c r="M4277" s="45">
        <v>59.981</v>
      </c>
      <c r="N4277" s="27">
        <v>297600000</v>
      </c>
      <c r="O4277" s="27">
        <v>16401888</v>
      </c>
      <c r="P4277" s="37">
        <f>IF(I4277=0,0,H4277/I4277)</f>
        <v>0</v>
      </c>
    </row>
    <row r="4278">
      <c r="A4278" s="24" t="str">
        <v>2026-03</v>
      </c>
      <c r="B4278" s="24" t="str">
        <v>비교 반영</v>
      </c>
      <c r="C4278" s="24" t="str">
        <v>화성시 만세구</v>
      </c>
      <c r="D4278" s="24" t="str">
        <v>상가</v>
      </c>
      <c r="E4278" s="26">
        <v>33</v>
      </c>
      <c r="F4278" s="26">
        <v>33</v>
      </c>
      <c r="G4278" s="26">
        <v>0</v>
      </c>
      <c r="H4278" s="26">
        <v>0</v>
      </c>
      <c r="I4278" s="26">
        <f>G4278+H4278</f>
        <v>0</v>
      </c>
      <c r="J4278" s="26">
        <f>SUM(F4278:H4278)</f>
        <v>33</v>
      </c>
      <c r="K4278" s="26">
        <f>E4278-J4278</f>
        <v>0</v>
      </c>
      <c r="L4278" s="27">
        <v>27828390000</v>
      </c>
      <c r="M4278" s="45">
        <v>10841.87</v>
      </c>
      <c r="N4278" s="27">
        <v>843284545</v>
      </c>
      <c r="O4278" s="27">
        <v>8485130</v>
      </c>
      <c r="P4278" s="37">
        <f>IF(I4278=0,0,H4278/I4278)</f>
        <v>0</v>
      </c>
    </row>
    <row r="4279">
      <c r="A4279" s="24" t="str">
        <v>2026-03</v>
      </c>
      <c r="B4279" s="24" t="str">
        <v>비교 반영</v>
      </c>
      <c r="C4279" s="24" t="str">
        <v>화성시 만세구</v>
      </c>
      <c r="D4279" s="24" t="str">
        <v>아파트 매매</v>
      </c>
      <c r="E4279" s="26">
        <v>153</v>
      </c>
      <c r="F4279" s="26">
        <v>153</v>
      </c>
      <c r="G4279" s="26">
        <v>0</v>
      </c>
      <c r="H4279" s="26">
        <v>0</v>
      </c>
      <c r="I4279" s="26">
        <f>G4279+H4279</f>
        <v>0</v>
      </c>
      <c r="J4279" s="26">
        <f>SUM(F4279:H4279)</f>
        <v>153</v>
      </c>
      <c r="K4279" s="26">
        <f>E4279-J4279</f>
        <v>0</v>
      </c>
      <c r="L4279" s="27">
        <v>53672420000</v>
      </c>
      <c r="M4279" s="45">
        <v>11722.925</v>
      </c>
      <c r="N4279" s="27">
        <v>350800131</v>
      </c>
      <c r="O4279" s="27">
        <v>15135257</v>
      </c>
      <c r="P4279" s="37">
        <f>IF(I4279=0,0,H4279/I4279)</f>
        <v>0</v>
      </c>
    </row>
    <row r="4280">
      <c r="A4280" s="24" t="str">
        <v>2026-03</v>
      </c>
      <c r="B4280" s="24" t="str">
        <v>비교 반영</v>
      </c>
      <c r="C4280" s="24" t="str">
        <v>화성시 만세구</v>
      </c>
      <c r="D4280" s="24" t="str">
        <v>아파트 전월세</v>
      </c>
      <c r="E4280" s="26">
        <v>441</v>
      </c>
      <c r="F4280" s="26">
        <v>0</v>
      </c>
      <c r="G4280" s="26">
        <v>310</v>
      </c>
      <c r="H4280" s="26">
        <v>131</v>
      </c>
      <c r="I4280" s="26">
        <f>G4280+H4280</f>
        <v>441</v>
      </c>
      <c r="J4280" s="26">
        <f>SUM(F4280:H4280)</f>
        <v>441</v>
      </c>
      <c r="K4280" s="26">
        <f>E4280-J4280</f>
        <v>0</v>
      </c>
      <c r="L4280" s="27">
        <v>74789300000</v>
      </c>
      <c r="M4280" s="45">
        <v>33065.4</v>
      </c>
      <c r="N4280" s="27">
        <v>169590249</v>
      </c>
      <c r="O4280" s="27">
        <v>7477222</v>
      </c>
      <c r="P4280" s="37">
        <f>IF(I4280=0,0,H4280/I4280)</f>
        <v>0.29705215419501135</v>
      </c>
    </row>
    <row r="4281">
      <c r="A4281" s="24" t="str">
        <v>2026-03</v>
      </c>
      <c r="B4281" s="24" t="str">
        <v>비교 반영</v>
      </c>
      <c r="C4281" s="24" t="str">
        <v>화성시 만세구</v>
      </c>
      <c r="D4281" s="24" t="str">
        <v>오피스텔 매매</v>
      </c>
      <c r="E4281" s="26">
        <v>6</v>
      </c>
      <c r="F4281" s="26">
        <v>6</v>
      </c>
      <c r="G4281" s="26">
        <v>0</v>
      </c>
      <c r="H4281" s="26">
        <v>0</v>
      </c>
      <c r="I4281" s="26">
        <f>G4281+H4281</f>
        <v>0</v>
      </c>
      <c r="J4281" s="26">
        <f>SUM(F4281:H4281)</f>
        <v>6</v>
      </c>
      <c r="K4281" s="26">
        <f>E4281-J4281</f>
        <v>0</v>
      </c>
      <c r="L4281" s="27">
        <v>719500000</v>
      </c>
      <c r="M4281" s="45">
        <v>239.765</v>
      </c>
      <c r="N4281" s="27">
        <v>119916667</v>
      </c>
      <c r="O4281" s="27">
        <v>9920181</v>
      </c>
      <c r="P4281" s="37">
        <f>IF(I4281=0,0,H4281/I4281)</f>
        <v>0</v>
      </c>
    </row>
    <row r="4282">
      <c r="A4282" s="24" t="str">
        <v>2026-03</v>
      </c>
      <c r="B4282" s="24" t="str">
        <v>비교 반영</v>
      </c>
      <c r="C4282" s="24" t="str">
        <v>화성시 만세구</v>
      </c>
      <c r="D4282" s="24" t="str">
        <v>오피스텔 전월세</v>
      </c>
      <c r="E4282" s="26">
        <v>43</v>
      </c>
      <c r="F4282" s="26">
        <v>0</v>
      </c>
      <c r="G4282" s="26">
        <v>6</v>
      </c>
      <c r="H4282" s="26">
        <v>37</v>
      </c>
      <c r="I4282" s="26">
        <f>G4282+H4282</f>
        <v>43</v>
      </c>
      <c r="J4282" s="26">
        <f>SUM(F4282:H4282)</f>
        <v>43</v>
      </c>
      <c r="K4282" s="26">
        <f>E4282-J4282</f>
        <v>0</v>
      </c>
      <c r="L4282" s="27">
        <v>842880000</v>
      </c>
      <c r="M4282" s="45">
        <v>1266.06</v>
      </c>
      <c r="N4282" s="27">
        <v>19601860</v>
      </c>
      <c r="O4282" s="27">
        <v>2200828</v>
      </c>
      <c r="P4282" s="37">
        <f>IF(I4282=0,0,H4282/I4282)</f>
        <v>0.8604651162790697</v>
      </c>
    </row>
    <row r="4283">
      <c r="A4283" s="24" t="str">
        <v>2026-03</v>
      </c>
      <c r="B4283" s="24" t="str">
        <v>비교 반영</v>
      </c>
      <c r="C4283" s="24" t="str">
        <v>화성시 만세구</v>
      </c>
      <c r="D4283" s="24" t="str">
        <v>토지</v>
      </c>
      <c r="E4283" s="26">
        <v>632</v>
      </c>
      <c r="F4283" s="26">
        <v>632</v>
      </c>
      <c r="G4283" s="26">
        <v>0</v>
      </c>
      <c r="H4283" s="26">
        <v>0</v>
      </c>
      <c r="I4283" s="26">
        <f>G4283+H4283</f>
        <v>0</v>
      </c>
      <c r="J4283" s="26">
        <f>SUM(F4283:H4283)</f>
        <v>632</v>
      </c>
      <c r="K4283" s="26">
        <f>E4283-J4283</f>
        <v>0</v>
      </c>
      <c r="L4283" s="27">
        <v>83612390000</v>
      </c>
      <c r="M4283" s="45">
        <v>333176.6</v>
      </c>
      <c r="N4283" s="27">
        <v>132298085</v>
      </c>
      <c r="O4283" s="27">
        <v>829604</v>
      </c>
      <c r="P4283" s="37">
        <f>IF(I4283=0,0,H4283/I4283)</f>
        <v>0</v>
      </c>
    </row>
    <row r="4284">
      <c r="A4284" s="24" t="str">
        <v>2026-03</v>
      </c>
      <c r="B4284" s="24" t="str">
        <v>비교 반영</v>
      </c>
      <c r="C4284" s="24" t="str">
        <v>화성시 병점구</v>
      </c>
      <c r="D4284" s="24" t="str">
        <v>공장창고</v>
      </c>
      <c r="E4284" s="26">
        <v>1</v>
      </c>
      <c r="F4284" s="26">
        <v>1</v>
      </c>
      <c r="G4284" s="26">
        <v>0</v>
      </c>
      <c r="H4284" s="26">
        <v>0</v>
      </c>
      <c r="I4284" s="26">
        <f>G4284+H4284</f>
        <v>0</v>
      </c>
      <c r="J4284" s="26">
        <f>SUM(F4284:H4284)</f>
        <v>1</v>
      </c>
      <c r="K4284" s="26">
        <f>E4284-J4284</f>
        <v>0</v>
      </c>
      <c r="L4284" s="27">
        <v>112330000</v>
      </c>
      <c r="M4284" s="45">
        <v>30.24</v>
      </c>
      <c r="N4284" s="27">
        <v>112330000</v>
      </c>
      <c r="O4284" s="27">
        <v>12279723</v>
      </c>
      <c r="P4284" s="37">
        <f>IF(I4284=0,0,H4284/I4284)</f>
        <v>0</v>
      </c>
    </row>
    <row r="4285">
      <c r="A4285" s="24" t="str">
        <v>2026-03</v>
      </c>
      <c r="B4285" s="24" t="str">
        <v>비교 반영</v>
      </c>
      <c r="C4285" s="24" t="str">
        <v>화성시 병점구</v>
      </c>
      <c r="D4285" s="24" t="str">
        <v>다가구 매매</v>
      </c>
      <c r="E4285" s="26">
        <v>2</v>
      </c>
      <c r="F4285" s="26">
        <v>2</v>
      </c>
      <c r="G4285" s="26">
        <v>0</v>
      </c>
      <c r="H4285" s="26">
        <v>0</v>
      </c>
      <c r="I4285" s="26">
        <f>G4285+H4285</f>
        <v>0</v>
      </c>
      <c r="J4285" s="26">
        <f>SUM(F4285:H4285)</f>
        <v>2</v>
      </c>
      <c r="K4285" s="26">
        <f>E4285-J4285</f>
        <v>0</v>
      </c>
      <c r="L4285" s="27">
        <v>3025120000</v>
      </c>
      <c r="M4285" s="45">
        <v>94.11</v>
      </c>
      <c r="N4285" s="27">
        <v>1512560000</v>
      </c>
      <c r="O4285" s="27">
        <v>106262845</v>
      </c>
      <c r="P4285" s="37">
        <f>IF(I4285=0,0,H4285/I4285)</f>
        <v>0</v>
      </c>
    </row>
    <row r="4286">
      <c r="A4286" s="24" t="str">
        <v>2026-03</v>
      </c>
      <c r="B4286" s="24" t="str">
        <v>비교 반영</v>
      </c>
      <c r="C4286" s="24" t="str">
        <v>화성시 병점구</v>
      </c>
      <c r="D4286" s="24" t="str">
        <v>다가구 전월세</v>
      </c>
      <c r="E4286" s="26">
        <v>133</v>
      </c>
      <c r="F4286" s="26">
        <v>0</v>
      </c>
      <c r="G4286" s="26">
        <v>26</v>
      </c>
      <c r="H4286" s="26">
        <v>107</v>
      </c>
      <c r="I4286" s="26">
        <f>G4286+H4286</f>
        <v>133</v>
      </c>
      <c r="J4286" s="26">
        <f>SUM(F4286:H4286)</f>
        <v>133</v>
      </c>
      <c r="K4286" s="26">
        <f>E4286-J4286</f>
        <v>0</v>
      </c>
      <c r="L4286" s="27">
        <v>3441720000</v>
      </c>
      <c r="M4286" s="45">
        <v>4447.371</v>
      </c>
      <c r="N4286" s="27">
        <v>25877594</v>
      </c>
      <c r="O4286" s="27">
        <v>2558272</v>
      </c>
      <c r="P4286" s="37">
        <f>IF(I4286=0,0,H4286/I4286)</f>
        <v>0.8045112781954887</v>
      </c>
    </row>
    <row r="4287">
      <c r="A4287" s="24" t="str">
        <v>2026-03</v>
      </c>
      <c r="B4287" s="24" t="str">
        <v>비교 반영</v>
      </c>
      <c r="C4287" s="24" t="str">
        <v>화성시 병점구</v>
      </c>
      <c r="D4287" s="24" t="str">
        <v>다세대 매매</v>
      </c>
      <c r="E4287" s="26">
        <v>11</v>
      </c>
      <c r="F4287" s="26">
        <v>11</v>
      </c>
      <c r="G4287" s="26">
        <v>0</v>
      </c>
      <c r="H4287" s="26">
        <v>0</v>
      </c>
      <c r="I4287" s="26">
        <f>G4287+H4287</f>
        <v>0</v>
      </c>
      <c r="J4287" s="26">
        <f>SUM(F4287:H4287)</f>
        <v>11</v>
      </c>
      <c r="K4287" s="26">
        <f>E4287-J4287</f>
        <v>0</v>
      </c>
      <c r="L4287" s="27">
        <v>964500000</v>
      </c>
      <c r="M4287" s="45">
        <v>487.57</v>
      </c>
      <c r="N4287" s="27">
        <v>87681818</v>
      </c>
      <c r="O4287" s="27">
        <v>6539429</v>
      </c>
      <c r="P4287" s="37">
        <f>IF(I4287=0,0,H4287/I4287)</f>
        <v>0</v>
      </c>
    </row>
    <row r="4288">
      <c r="A4288" s="24" t="str">
        <v>2026-03</v>
      </c>
      <c r="B4288" s="24" t="str">
        <v>비교 반영</v>
      </c>
      <c r="C4288" s="24" t="str">
        <v>화성시 병점구</v>
      </c>
      <c r="D4288" s="24" t="str">
        <v>다세대 전월세</v>
      </c>
      <c r="E4288" s="26">
        <v>110</v>
      </c>
      <c r="F4288" s="26">
        <v>0</v>
      </c>
      <c r="G4288" s="26">
        <v>25</v>
      </c>
      <c r="H4288" s="26">
        <v>85</v>
      </c>
      <c r="I4288" s="26">
        <f>G4288+H4288</f>
        <v>110</v>
      </c>
      <c r="J4288" s="26">
        <f>SUM(F4288:H4288)</f>
        <v>110</v>
      </c>
      <c r="K4288" s="26">
        <f>E4288-J4288</f>
        <v>0</v>
      </c>
      <c r="L4288" s="27">
        <v>4451000000</v>
      </c>
      <c r="M4288" s="45">
        <v>3059.13</v>
      </c>
      <c r="N4288" s="27">
        <v>40463636</v>
      </c>
      <c r="O4288" s="27">
        <v>4809880</v>
      </c>
      <c r="P4288" s="37">
        <f>IF(I4288=0,0,H4288/I4288)</f>
        <v>0.7727272727272727</v>
      </c>
    </row>
    <row r="4289">
      <c r="A4289" s="24" t="str">
        <v>2026-03</v>
      </c>
      <c r="B4289" s="24" t="str">
        <v>비교 반영</v>
      </c>
      <c r="C4289" s="24" t="str">
        <v>화성시 병점구</v>
      </c>
      <c r="D4289" s="24" t="str">
        <v>상가</v>
      </c>
      <c r="E4289" s="26">
        <v>8</v>
      </c>
      <c r="F4289" s="26">
        <v>8</v>
      </c>
      <c r="G4289" s="26">
        <v>0</v>
      </c>
      <c r="H4289" s="26">
        <v>0</v>
      </c>
      <c r="I4289" s="26">
        <f>G4289+H4289</f>
        <v>0</v>
      </c>
      <c r="J4289" s="26">
        <f>SUM(F4289:H4289)</f>
        <v>8</v>
      </c>
      <c r="K4289" s="26">
        <f>E4289-J4289</f>
        <v>0</v>
      </c>
      <c r="L4289" s="27">
        <v>1646640000</v>
      </c>
      <c r="M4289" s="45">
        <v>647.04</v>
      </c>
      <c r="N4289" s="27">
        <v>205830000</v>
      </c>
      <c r="O4289" s="27">
        <v>8412830</v>
      </c>
      <c r="P4289" s="37">
        <f>IF(I4289=0,0,H4289/I4289)</f>
        <v>0</v>
      </c>
    </row>
    <row r="4290">
      <c r="A4290" s="24" t="str">
        <v>2026-03</v>
      </c>
      <c r="B4290" s="24" t="str">
        <v>비교 반영</v>
      </c>
      <c r="C4290" s="24" t="str">
        <v>화성시 병점구</v>
      </c>
      <c r="D4290" s="24" t="str">
        <v>아파트 매매</v>
      </c>
      <c r="E4290" s="26">
        <v>285</v>
      </c>
      <c r="F4290" s="26">
        <v>285</v>
      </c>
      <c r="G4290" s="26">
        <v>0</v>
      </c>
      <c r="H4290" s="26">
        <v>0</v>
      </c>
      <c r="I4290" s="26">
        <f>G4290+H4290</f>
        <v>0</v>
      </c>
      <c r="J4290" s="26">
        <f>SUM(F4290:H4290)</f>
        <v>285</v>
      </c>
      <c r="K4290" s="26">
        <f>E4290-J4290</f>
        <v>0</v>
      </c>
      <c r="L4290" s="27">
        <v>144672500000</v>
      </c>
      <c r="M4290" s="45">
        <v>22581.785</v>
      </c>
      <c r="N4290" s="27">
        <v>507622807</v>
      </c>
      <c r="O4290" s="27">
        <v>21178848</v>
      </c>
      <c r="P4290" s="37">
        <f>IF(I4290=0,0,H4290/I4290)</f>
        <v>0</v>
      </c>
    </row>
    <row r="4291">
      <c r="A4291" s="24" t="str">
        <v>2026-03</v>
      </c>
      <c r="B4291" s="24" t="str">
        <v>비교 반영</v>
      </c>
      <c r="C4291" s="24" t="str">
        <v>화성시 병점구</v>
      </c>
      <c r="D4291" s="24" t="str">
        <v>아파트 전월세</v>
      </c>
      <c r="E4291" s="26">
        <v>418</v>
      </c>
      <c r="F4291" s="26">
        <v>0</v>
      </c>
      <c r="G4291" s="26">
        <v>205</v>
      </c>
      <c r="H4291" s="26">
        <v>213</v>
      </c>
      <c r="I4291" s="26">
        <f>G4291+H4291</f>
        <v>418</v>
      </c>
      <c r="J4291" s="26">
        <f>SUM(F4291:H4291)</f>
        <v>418</v>
      </c>
      <c r="K4291" s="26">
        <f>E4291-J4291</f>
        <v>0</v>
      </c>
      <c r="L4291" s="27">
        <v>76866620000</v>
      </c>
      <c r="M4291" s="45">
        <v>29028.483</v>
      </c>
      <c r="N4291" s="27">
        <v>183891435</v>
      </c>
      <c r="O4291" s="27">
        <v>8753627</v>
      </c>
      <c r="P4291" s="37">
        <f>IF(I4291=0,0,H4291/I4291)</f>
        <v>0.5095693779904307</v>
      </c>
    </row>
    <row r="4292">
      <c r="A4292" s="24" t="str">
        <v>2026-03</v>
      </c>
      <c r="B4292" s="24" t="str">
        <v>비교 반영</v>
      </c>
      <c r="C4292" s="24" t="str">
        <v>화성시 병점구</v>
      </c>
      <c r="D4292" s="24" t="str">
        <v>오피스텔 매매</v>
      </c>
      <c r="E4292" s="26">
        <v>8</v>
      </c>
      <c r="F4292" s="26">
        <v>8</v>
      </c>
      <c r="G4292" s="26">
        <v>0</v>
      </c>
      <c r="H4292" s="26">
        <v>0</v>
      </c>
      <c r="I4292" s="26">
        <f>G4292+H4292</f>
        <v>0</v>
      </c>
      <c r="J4292" s="26">
        <f>SUM(F4292:H4292)</f>
        <v>8</v>
      </c>
      <c r="K4292" s="26">
        <f>E4292-J4292</f>
        <v>0</v>
      </c>
      <c r="L4292" s="27">
        <v>769500000</v>
      </c>
      <c r="M4292" s="45">
        <v>198.19</v>
      </c>
      <c r="N4292" s="27">
        <v>96187500</v>
      </c>
      <c r="O4292" s="27">
        <v>12835166</v>
      </c>
      <c r="P4292" s="37">
        <f>IF(I4292=0,0,H4292/I4292)</f>
        <v>0</v>
      </c>
    </row>
    <row r="4293">
      <c r="A4293" s="24" t="str">
        <v>2026-03</v>
      </c>
      <c r="B4293" s="24" t="str">
        <v>비교 반영</v>
      </c>
      <c r="C4293" s="24" t="str">
        <v>화성시 병점구</v>
      </c>
      <c r="D4293" s="24" t="str">
        <v>오피스텔 전월세</v>
      </c>
      <c r="E4293" s="26">
        <v>57</v>
      </c>
      <c r="F4293" s="26">
        <v>0</v>
      </c>
      <c r="G4293" s="26">
        <v>9</v>
      </c>
      <c r="H4293" s="26">
        <v>48</v>
      </c>
      <c r="I4293" s="26">
        <f>G4293+H4293</f>
        <v>57</v>
      </c>
      <c r="J4293" s="26">
        <f>SUM(F4293:H4293)</f>
        <v>57</v>
      </c>
      <c r="K4293" s="26">
        <f>E4293-J4293</f>
        <v>0</v>
      </c>
      <c r="L4293" s="27">
        <v>4269400000</v>
      </c>
      <c r="M4293" s="45">
        <v>1862.66</v>
      </c>
      <c r="N4293" s="27">
        <v>74901754</v>
      </c>
      <c r="O4293" s="27">
        <v>7577184</v>
      </c>
      <c r="P4293" s="37">
        <f>IF(I4293=0,0,H4293/I4293)</f>
        <v>0.8421052631578947</v>
      </c>
    </row>
    <row r="4294">
      <c r="A4294" s="24" t="str">
        <v>2026-03</v>
      </c>
      <c r="B4294" s="24" t="str">
        <v>비교 반영</v>
      </c>
      <c r="C4294" s="24" t="str">
        <v>화성시 병점구</v>
      </c>
      <c r="D4294" s="24" t="str">
        <v>토지</v>
      </c>
      <c r="E4294" s="26">
        <v>7</v>
      </c>
      <c r="F4294" s="26">
        <v>7</v>
      </c>
      <c r="G4294" s="26">
        <v>0</v>
      </c>
      <c r="H4294" s="26">
        <v>0</v>
      </c>
      <c r="I4294" s="26">
        <f>G4294+H4294</f>
        <v>0</v>
      </c>
      <c r="J4294" s="26">
        <f>SUM(F4294:H4294)</f>
        <v>7</v>
      </c>
      <c r="K4294" s="26">
        <f>E4294-J4294</f>
        <v>0</v>
      </c>
      <c r="L4294" s="27">
        <v>7516970000</v>
      </c>
      <c r="M4294" s="45">
        <v>1960.94</v>
      </c>
      <c r="N4294" s="27">
        <v>1073852857</v>
      </c>
      <c r="O4294" s="27">
        <v>12672232</v>
      </c>
      <c r="P4294" s="37">
        <f>IF(I4294=0,0,H4294/I4294)</f>
        <v>0</v>
      </c>
    </row>
    <row r="4295">
      <c r="A4295" s="24" t="str">
        <v>2026-03</v>
      </c>
      <c r="B4295" s="24" t="str">
        <v>비교 반영</v>
      </c>
      <c r="C4295" s="24" t="str">
        <v>화성시 효행구</v>
      </c>
      <c r="D4295" s="24" t="str">
        <v>공장창고</v>
      </c>
      <c r="E4295" s="26">
        <v>4</v>
      </c>
      <c r="F4295" s="26">
        <v>4</v>
      </c>
      <c r="G4295" s="26">
        <v>0</v>
      </c>
      <c r="H4295" s="26">
        <v>0</v>
      </c>
      <c r="I4295" s="26">
        <f>G4295+H4295</f>
        <v>0</v>
      </c>
      <c r="J4295" s="26">
        <f>SUM(F4295:H4295)</f>
        <v>4</v>
      </c>
      <c r="K4295" s="26">
        <f>E4295-J4295</f>
        <v>0</v>
      </c>
      <c r="L4295" s="27">
        <v>8800000000</v>
      </c>
      <c r="M4295" s="45">
        <v>2998.39</v>
      </c>
      <c r="N4295" s="27">
        <v>2200000000</v>
      </c>
      <c r="O4295" s="27">
        <v>9702176</v>
      </c>
      <c r="P4295" s="37">
        <f>IF(I4295=0,0,H4295/I4295)</f>
        <v>0</v>
      </c>
    </row>
    <row r="4296">
      <c r="A4296" s="24" t="str">
        <v>2026-03</v>
      </c>
      <c r="B4296" s="24" t="str">
        <v>비교 반영</v>
      </c>
      <c r="C4296" s="24" t="str">
        <v>화성시 효행구</v>
      </c>
      <c r="D4296" s="24" t="str">
        <v>다가구 매매</v>
      </c>
      <c r="E4296" s="26">
        <v>5</v>
      </c>
      <c r="F4296" s="26">
        <v>5</v>
      </c>
      <c r="G4296" s="26">
        <v>0</v>
      </c>
      <c r="H4296" s="26">
        <v>0</v>
      </c>
      <c r="I4296" s="26">
        <f>G4296+H4296</f>
        <v>0</v>
      </c>
      <c r="J4296" s="26">
        <f>SUM(F4296:H4296)</f>
        <v>5</v>
      </c>
      <c r="K4296" s="26">
        <f>E4296-J4296</f>
        <v>0</v>
      </c>
      <c r="L4296" s="27">
        <v>1296000000</v>
      </c>
      <c r="M4296" s="45">
        <v>530.985</v>
      </c>
      <c r="N4296" s="27">
        <v>259200000</v>
      </c>
      <c r="O4296" s="27">
        <v>8068585</v>
      </c>
      <c r="P4296" s="37">
        <f>IF(I4296=0,0,H4296/I4296)</f>
        <v>0</v>
      </c>
    </row>
    <row r="4297">
      <c r="A4297" s="24" t="str">
        <v>2026-03</v>
      </c>
      <c r="B4297" s="24" t="str">
        <v>비교 반영</v>
      </c>
      <c r="C4297" s="24" t="str">
        <v>화성시 효행구</v>
      </c>
      <c r="D4297" s="24" t="str">
        <v>다가구 전월세</v>
      </c>
      <c r="E4297" s="26">
        <v>82</v>
      </c>
      <c r="F4297" s="26">
        <v>0</v>
      </c>
      <c r="G4297" s="26">
        <v>12</v>
      </c>
      <c r="H4297" s="26">
        <v>70</v>
      </c>
      <c r="I4297" s="26">
        <f>G4297+H4297</f>
        <v>82</v>
      </c>
      <c r="J4297" s="26">
        <f>SUM(F4297:H4297)</f>
        <v>82</v>
      </c>
      <c r="K4297" s="26">
        <f>E4297-J4297</f>
        <v>0</v>
      </c>
      <c r="L4297" s="27">
        <v>2687300000</v>
      </c>
      <c r="M4297" s="45">
        <v>4088.975</v>
      </c>
      <c r="N4297" s="27">
        <v>32771951</v>
      </c>
      <c r="O4297" s="27">
        <v>2172583</v>
      </c>
      <c r="P4297" s="37">
        <f>IF(I4297=0,0,H4297/I4297)</f>
        <v>0.8536585365853658</v>
      </c>
    </row>
    <row r="4298">
      <c r="A4298" s="24" t="str">
        <v>2026-03</v>
      </c>
      <c r="B4298" s="24" t="str">
        <v>비교 반영</v>
      </c>
      <c r="C4298" s="24" t="str">
        <v>화성시 효행구</v>
      </c>
      <c r="D4298" s="24" t="str">
        <v>다세대 매매</v>
      </c>
      <c r="E4298" s="26">
        <v>12</v>
      </c>
      <c r="F4298" s="26">
        <v>12</v>
      </c>
      <c r="G4298" s="26">
        <v>0</v>
      </c>
      <c r="H4298" s="26">
        <v>0</v>
      </c>
      <c r="I4298" s="26">
        <f>G4298+H4298</f>
        <v>0</v>
      </c>
      <c r="J4298" s="26">
        <f>SUM(F4298:H4298)</f>
        <v>12</v>
      </c>
      <c r="K4298" s="26">
        <f>E4298-J4298</f>
        <v>0</v>
      </c>
      <c r="L4298" s="27">
        <v>1621000000</v>
      </c>
      <c r="M4298" s="45">
        <v>664.065</v>
      </c>
      <c r="N4298" s="27">
        <v>135083333</v>
      </c>
      <c r="O4298" s="27">
        <v>8069507</v>
      </c>
      <c r="P4298" s="37">
        <f>IF(I4298=0,0,H4298/I4298)</f>
        <v>0</v>
      </c>
    </row>
    <row r="4299">
      <c r="A4299" s="24" t="str">
        <v>2026-03</v>
      </c>
      <c r="B4299" s="24" t="str">
        <v>비교 반영</v>
      </c>
      <c r="C4299" s="24" t="str">
        <v>화성시 효행구</v>
      </c>
      <c r="D4299" s="24" t="str">
        <v>다세대 전월세</v>
      </c>
      <c r="E4299" s="26">
        <v>65</v>
      </c>
      <c r="F4299" s="26">
        <v>0</v>
      </c>
      <c r="G4299" s="26">
        <v>10</v>
      </c>
      <c r="H4299" s="26">
        <v>55</v>
      </c>
      <c r="I4299" s="26">
        <f>G4299+H4299</f>
        <v>65</v>
      </c>
      <c r="J4299" s="26">
        <f>SUM(F4299:H4299)</f>
        <v>65</v>
      </c>
      <c r="K4299" s="26">
        <f>E4299-J4299</f>
        <v>0</v>
      </c>
      <c r="L4299" s="27">
        <v>1764030000</v>
      </c>
      <c r="M4299" s="45">
        <v>2634.601</v>
      </c>
      <c r="N4299" s="27">
        <v>27138923</v>
      </c>
      <c r="O4299" s="27">
        <v>2213430</v>
      </c>
      <c r="P4299" s="37">
        <f>IF(I4299=0,0,H4299/I4299)</f>
        <v>0.8461538461538461</v>
      </c>
    </row>
    <row r="4300">
      <c r="A4300" s="24" t="str">
        <v>2026-03</v>
      </c>
      <c r="B4300" s="24" t="str">
        <v>비교 반영</v>
      </c>
      <c r="C4300" s="24" t="str">
        <v>화성시 효행구</v>
      </c>
      <c r="D4300" s="24" t="str">
        <v>분양권</v>
      </c>
      <c r="E4300" s="26">
        <v>28</v>
      </c>
      <c r="F4300" s="26">
        <v>28</v>
      </c>
      <c r="G4300" s="26">
        <v>0</v>
      </c>
      <c r="H4300" s="26">
        <v>0</v>
      </c>
      <c r="I4300" s="26">
        <f>G4300+H4300</f>
        <v>0</v>
      </c>
      <c r="J4300" s="26">
        <f>SUM(F4300:H4300)</f>
        <v>28</v>
      </c>
      <c r="K4300" s="26">
        <f>E4300-J4300</f>
        <v>0</v>
      </c>
      <c r="L4300" s="27">
        <v>15192220000</v>
      </c>
      <c r="M4300" s="45">
        <v>2375.046</v>
      </c>
      <c r="N4300" s="27">
        <v>542579286</v>
      </c>
      <c r="O4300" s="27">
        <v>21145785</v>
      </c>
      <c r="P4300" s="37">
        <f>IF(I4300=0,0,H4300/I4300)</f>
        <v>0</v>
      </c>
    </row>
    <row r="4301">
      <c r="A4301" s="24" t="str">
        <v>2026-03</v>
      </c>
      <c r="B4301" s="24" t="str">
        <v>비교 반영</v>
      </c>
      <c r="C4301" s="24" t="str">
        <v>화성시 효행구</v>
      </c>
      <c r="D4301" s="24" t="str">
        <v>상가</v>
      </c>
      <c r="E4301" s="26">
        <v>7</v>
      </c>
      <c r="F4301" s="26">
        <v>7</v>
      </c>
      <c r="G4301" s="26">
        <v>0</v>
      </c>
      <c r="H4301" s="26">
        <v>0</v>
      </c>
      <c r="I4301" s="26">
        <f>G4301+H4301</f>
        <v>0</v>
      </c>
      <c r="J4301" s="26">
        <f>SUM(F4301:H4301)</f>
        <v>7</v>
      </c>
      <c r="K4301" s="26">
        <f>E4301-J4301</f>
        <v>0</v>
      </c>
      <c r="L4301" s="27">
        <v>2381300000</v>
      </c>
      <c r="M4301" s="45">
        <v>822.09</v>
      </c>
      <c r="N4301" s="27">
        <v>340185714</v>
      </c>
      <c r="O4301" s="27">
        <v>9575674</v>
      </c>
      <c r="P4301" s="37">
        <f>IF(I4301=0,0,H4301/I4301)</f>
        <v>0</v>
      </c>
    </row>
    <row r="4302">
      <c r="A4302" s="24" t="str">
        <v>2026-03</v>
      </c>
      <c r="B4302" s="24" t="str">
        <v>비교 반영</v>
      </c>
      <c r="C4302" s="24" t="str">
        <v>화성시 효행구</v>
      </c>
      <c r="D4302" s="24" t="str">
        <v>아파트 매매</v>
      </c>
      <c r="E4302" s="26">
        <v>188</v>
      </c>
      <c r="F4302" s="26">
        <v>188</v>
      </c>
      <c r="G4302" s="26">
        <v>0</v>
      </c>
      <c r="H4302" s="26">
        <v>0</v>
      </c>
      <c r="I4302" s="26">
        <f>G4302+H4302</f>
        <v>0</v>
      </c>
      <c r="J4302" s="26">
        <f>SUM(F4302:H4302)</f>
        <v>188</v>
      </c>
      <c r="K4302" s="26">
        <f>E4302-J4302</f>
        <v>0</v>
      </c>
      <c r="L4302" s="27">
        <v>67196500000</v>
      </c>
      <c r="M4302" s="45">
        <v>14268.892</v>
      </c>
      <c r="N4302" s="27">
        <v>357428191</v>
      </c>
      <c r="O4302" s="27">
        <v>15567935</v>
      </c>
      <c r="P4302" s="37">
        <f>IF(I4302=0,0,H4302/I4302)</f>
        <v>0</v>
      </c>
    </row>
    <row r="4303">
      <c r="A4303" s="24" t="str">
        <v>2026-03</v>
      </c>
      <c r="B4303" s="24" t="str">
        <v>비교 반영</v>
      </c>
      <c r="C4303" s="24" t="str">
        <v>화성시 효행구</v>
      </c>
      <c r="D4303" s="24" t="str">
        <v>아파트 전월세</v>
      </c>
      <c r="E4303" s="26">
        <v>251</v>
      </c>
      <c r="F4303" s="26">
        <v>0</v>
      </c>
      <c r="G4303" s="26">
        <v>118</v>
      </c>
      <c r="H4303" s="26">
        <v>133</v>
      </c>
      <c r="I4303" s="26">
        <f>G4303+H4303</f>
        <v>251</v>
      </c>
      <c r="J4303" s="26">
        <f>SUM(F4303:H4303)</f>
        <v>251</v>
      </c>
      <c r="K4303" s="26">
        <f>E4303-J4303</f>
        <v>0</v>
      </c>
      <c r="L4303" s="27">
        <v>39560770000</v>
      </c>
      <c r="M4303" s="45">
        <v>17558.437</v>
      </c>
      <c r="N4303" s="27">
        <v>157612629</v>
      </c>
      <c r="O4303" s="27">
        <v>7448237</v>
      </c>
      <c r="P4303" s="37">
        <f>IF(I4303=0,0,H4303/I4303)</f>
        <v>0.5298804780876494</v>
      </c>
    </row>
    <row r="4304">
      <c r="A4304" s="24" t="str">
        <v>2026-03</v>
      </c>
      <c r="B4304" s="24" t="str">
        <v>비교 반영</v>
      </c>
      <c r="C4304" s="24" t="str">
        <v>화성시 효행구</v>
      </c>
      <c r="D4304" s="24" t="str">
        <v>오피스텔 매매</v>
      </c>
      <c r="E4304" s="26">
        <v>1</v>
      </c>
      <c r="F4304" s="26">
        <v>1</v>
      </c>
      <c r="G4304" s="26">
        <v>0</v>
      </c>
      <c r="H4304" s="26">
        <v>0</v>
      </c>
      <c r="I4304" s="26">
        <f>G4304+H4304</f>
        <v>0</v>
      </c>
      <c r="J4304" s="26">
        <f>SUM(F4304:H4304)</f>
        <v>1</v>
      </c>
      <c r="K4304" s="26">
        <f>E4304-J4304</f>
        <v>0</v>
      </c>
      <c r="L4304" s="27">
        <v>78000000</v>
      </c>
      <c r="M4304" s="45">
        <v>17.63</v>
      </c>
      <c r="N4304" s="27">
        <v>78000000</v>
      </c>
      <c r="O4304" s="27">
        <v>14625708</v>
      </c>
      <c r="P4304" s="37">
        <f>IF(I4304=0,0,H4304/I4304)</f>
        <v>0</v>
      </c>
    </row>
    <row r="4305">
      <c r="A4305" s="24" t="str">
        <v>2026-03</v>
      </c>
      <c r="B4305" s="24" t="str">
        <v>비교 반영</v>
      </c>
      <c r="C4305" s="24" t="str">
        <v>화성시 효행구</v>
      </c>
      <c r="D4305" s="24" t="str">
        <v>오피스텔 전월세</v>
      </c>
      <c r="E4305" s="26">
        <v>29</v>
      </c>
      <c r="F4305" s="26">
        <v>0</v>
      </c>
      <c r="G4305" s="26">
        <v>3</v>
      </c>
      <c r="H4305" s="26">
        <v>26</v>
      </c>
      <c r="I4305" s="26">
        <f>G4305+H4305</f>
        <v>29</v>
      </c>
      <c r="J4305" s="26">
        <f>SUM(F4305:H4305)</f>
        <v>29</v>
      </c>
      <c r="K4305" s="26">
        <f>E4305-J4305</f>
        <v>0</v>
      </c>
      <c r="L4305" s="27">
        <v>469800000</v>
      </c>
      <c r="M4305" s="45">
        <v>737.89</v>
      </c>
      <c r="N4305" s="27">
        <v>16200000</v>
      </c>
      <c r="O4305" s="27">
        <v>2104728</v>
      </c>
      <c r="P4305" s="37">
        <f>IF(I4305=0,0,H4305/I4305)</f>
        <v>0.896551724137931</v>
      </c>
    </row>
    <row r="4306">
      <c r="A4306" s="24" t="str">
        <v>2026-03</v>
      </c>
      <c r="B4306" s="24" t="str">
        <v>비교 반영</v>
      </c>
      <c r="C4306" s="24" t="str">
        <v>화성시 효행구</v>
      </c>
      <c r="D4306" s="24" t="str">
        <v>토지</v>
      </c>
      <c r="E4306" s="26">
        <v>219</v>
      </c>
      <c r="F4306" s="26">
        <v>219</v>
      </c>
      <c r="G4306" s="26">
        <v>0</v>
      </c>
      <c r="H4306" s="26">
        <v>0</v>
      </c>
      <c r="I4306" s="26">
        <f>G4306+H4306</f>
        <v>0</v>
      </c>
      <c r="J4306" s="26">
        <f>SUM(F4306:H4306)</f>
        <v>219</v>
      </c>
      <c r="K4306" s="26">
        <f>E4306-J4306</f>
        <v>0</v>
      </c>
      <c r="L4306" s="27">
        <v>19437440000</v>
      </c>
      <c r="M4306" s="45">
        <v>54936.64</v>
      </c>
      <c r="N4306" s="27">
        <v>88755434</v>
      </c>
      <c r="O4306" s="27">
        <v>1169638</v>
      </c>
      <c r="P4306" s="37">
        <f>IF(I4306=0,0,H4306/I4306)</f>
        <v>0</v>
      </c>
    </row>
    <row r="4307">
      <c r="A4307" s="24" t="str">
        <v>2026-04</v>
      </c>
      <c r="B4307" s="24" t="str">
        <v>비교 반영</v>
      </c>
      <c r="C4307" s="24" t="str">
        <v>가평군</v>
      </c>
      <c r="D4307" s="24" t="str">
        <v>다가구 매매</v>
      </c>
      <c r="E4307" s="26">
        <v>15</v>
      </c>
      <c r="F4307" s="26">
        <v>15</v>
      </c>
      <c r="G4307" s="26">
        <v>0</v>
      </c>
      <c r="H4307" s="26">
        <v>0</v>
      </c>
      <c r="I4307" s="26">
        <f>G4307+H4307</f>
        <v>0</v>
      </c>
      <c r="J4307" s="26">
        <f>SUM(F4307:H4307)</f>
        <v>15</v>
      </c>
      <c r="K4307" s="26">
        <f>E4307-J4307</f>
        <v>0</v>
      </c>
      <c r="L4307" s="27">
        <v>3144700000</v>
      </c>
      <c r="M4307" s="45">
        <v>1659.42</v>
      </c>
      <c r="N4307" s="27">
        <v>209646667</v>
      </c>
      <c r="O4307" s="27">
        <v>6264660</v>
      </c>
      <c r="P4307" s="37">
        <f>IF(I4307=0,0,H4307/I4307)</f>
        <v>0</v>
      </c>
    </row>
    <row r="4308">
      <c r="A4308" s="24" t="str">
        <v>2026-04</v>
      </c>
      <c r="B4308" s="24" t="str">
        <v>비교 반영</v>
      </c>
      <c r="C4308" s="24" t="str">
        <v>가평군</v>
      </c>
      <c r="D4308" s="24" t="str">
        <v>다가구 전월세</v>
      </c>
      <c r="E4308" s="26">
        <v>44</v>
      </c>
      <c r="F4308" s="26">
        <v>0</v>
      </c>
      <c r="G4308" s="26">
        <v>7</v>
      </c>
      <c r="H4308" s="26">
        <v>37</v>
      </c>
      <c r="I4308" s="26">
        <f>G4308+H4308</f>
        <v>44</v>
      </c>
      <c r="J4308" s="26">
        <f>SUM(F4308:H4308)</f>
        <v>44</v>
      </c>
      <c r="K4308" s="26">
        <f>E4308-J4308</f>
        <v>0</v>
      </c>
      <c r="L4308" s="27">
        <v>1467500000</v>
      </c>
      <c r="M4308" s="45">
        <v>3121.47</v>
      </c>
      <c r="N4308" s="27">
        <v>33352273</v>
      </c>
      <c r="O4308" s="27">
        <v>1554152</v>
      </c>
      <c r="P4308" s="37">
        <f>IF(I4308=0,0,H4308/I4308)</f>
        <v>0.8409090909090909</v>
      </c>
    </row>
    <row r="4309">
      <c r="A4309" s="24" t="str">
        <v>2026-04</v>
      </c>
      <c r="B4309" s="24" t="str">
        <v>비교 반영</v>
      </c>
      <c r="C4309" s="24" t="str">
        <v>가평군</v>
      </c>
      <c r="D4309" s="24" t="str">
        <v>다세대 매매</v>
      </c>
      <c r="E4309" s="26">
        <v>21</v>
      </c>
      <c r="F4309" s="26">
        <v>21</v>
      </c>
      <c r="G4309" s="26">
        <v>0</v>
      </c>
      <c r="H4309" s="26">
        <v>0</v>
      </c>
      <c r="I4309" s="26">
        <f>G4309+H4309</f>
        <v>0</v>
      </c>
      <c r="J4309" s="26">
        <f>SUM(F4309:H4309)</f>
        <v>21</v>
      </c>
      <c r="K4309" s="26">
        <f>E4309-J4309</f>
        <v>0</v>
      </c>
      <c r="L4309" s="27">
        <v>2864000000</v>
      </c>
      <c r="M4309" s="45">
        <v>1333</v>
      </c>
      <c r="N4309" s="27">
        <v>136380952</v>
      </c>
      <c r="O4309" s="27">
        <v>7102602</v>
      </c>
      <c r="P4309" s="37">
        <f>IF(I4309=0,0,H4309/I4309)</f>
        <v>0</v>
      </c>
    </row>
    <row r="4310">
      <c r="A4310" s="24" t="str">
        <v>2026-04</v>
      </c>
      <c r="B4310" s="24" t="str">
        <v>비교 반영</v>
      </c>
      <c r="C4310" s="24" t="str">
        <v>가평군</v>
      </c>
      <c r="D4310" s="24" t="str">
        <v>다세대 전월세</v>
      </c>
      <c r="E4310" s="26">
        <v>46</v>
      </c>
      <c r="F4310" s="26">
        <v>0</v>
      </c>
      <c r="G4310" s="26">
        <v>12</v>
      </c>
      <c r="H4310" s="26">
        <v>34</v>
      </c>
      <c r="I4310" s="26">
        <f>G4310+H4310</f>
        <v>46</v>
      </c>
      <c r="J4310" s="26">
        <f>SUM(F4310:H4310)</f>
        <v>46</v>
      </c>
      <c r="K4310" s="26">
        <f>E4310-J4310</f>
        <v>0</v>
      </c>
      <c r="L4310" s="27">
        <v>1685550000</v>
      </c>
      <c r="M4310" s="45">
        <v>2315.515</v>
      </c>
      <c r="N4310" s="27">
        <v>36642391</v>
      </c>
      <c r="O4310" s="27">
        <v>2406405</v>
      </c>
      <c r="P4310" s="37">
        <f>IF(I4310=0,0,H4310/I4310)</f>
        <v>0.7391304347826086</v>
      </c>
    </row>
    <row r="4311">
      <c r="A4311" s="24" t="str">
        <v>2026-04</v>
      </c>
      <c r="B4311" s="24" t="str">
        <v>비교 반영</v>
      </c>
      <c r="C4311" s="24" t="str">
        <v>가평군</v>
      </c>
      <c r="D4311" s="24" t="str">
        <v>분양권</v>
      </c>
      <c r="E4311" s="26">
        <v>5</v>
      </c>
      <c r="F4311" s="26">
        <v>5</v>
      </c>
      <c r="G4311" s="26">
        <v>0</v>
      </c>
      <c r="H4311" s="26">
        <v>0</v>
      </c>
      <c r="I4311" s="26">
        <f>G4311+H4311</f>
        <v>0</v>
      </c>
      <c r="J4311" s="26">
        <f>SUM(F4311:H4311)</f>
        <v>5</v>
      </c>
      <c r="K4311" s="26">
        <f>E4311-J4311</f>
        <v>0</v>
      </c>
      <c r="L4311" s="27">
        <v>2123710000</v>
      </c>
      <c r="M4311" s="45">
        <v>399.592</v>
      </c>
      <c r="N4311" s="27">
        <v>424742000</v>
      </c>
      <c r="O4311" s="27">
        <v>17569242</v>
      </c>
      <c r="P4311" s="37">
        <f>IF(I4311=0,0,H4311/I4311)</f>
        <v>0</v>
      </c>
    </row>
    <row r="4312">
      <c r="A4312" s="24" t="str">
        <v>2026-04</v>
      </c>
      <c r="B4312" s="24" t="str">
        <v>비교 반영</v>
      </c>
      <c r="C4312" s="24" t="str">
        <v>가평군</v>
      </c>
      <c r="D4312" s="24" t="str">
        <v>상가</v>
      </c>
      <c r="E4312" s="26">
        <v>6</v>
      </c>
      <c r="F4312" s="26">
        <v>6</v>
      </c>
      <c r="G4312" s="26">
        <v>0</v>
      </c>
      <c r="H4312" s="26">
        <v>0</v>
      </c>
      <c r="I4312" s="26">
        <f>G4312+H4312</f>
        <v>0</v>
      </c>
      <c r="J4312" s="26">
        <f>SUM(F4312:H4312)</f>
        <v>6</v>
      </c>
      <c r="K4312" s="26">
        <f>E4312-J4312</f>
        <v>0</v>
      </c>
      <c r="L4312" s="27">
        <v>1582490000</v>
      </c>
      <c r="M4312" s="45">
        <v>382.11</v>
      </c>
      <c r="N4312" s="27">
        <v>263748333</v>
      </c>
      <c r="O4312" s="27">
        <v>13690748</v>
      </c>
      <c r="P4312" s="37">
        <f>IF(I4312=0,0,H4312/I4312)</f>
        <v>0</v>
      </c>
    </row>
    <row r="4313">
      <c r="A4313" s="24" t="str">
        <v>2026-04</v>
      </c>
      <c r="B4313" s="24" t="str">
        <v>비교 반영</v>
      </c>
      <c r="C4313" s="24" t="str">
        <v>가평군</v>
      </c>
      <c r="D4313" s="24" t="str">
        <v>아파트 매매</v>
      </c>
      <c r="E4313" s="26">
        <v>18</v>
      </c>
      <c r="F4313" s="26">
        <v>18</v>
      </c>
      <c r="G4313" s="26">
        <v>0</v>
      </c>
      <c r="H4313" s="26">
        <v>0</v>
      </c>
      <c r="I4313" s="26">
        <f>G4313+H4313</f>
        <v>0</v>
      </c>
      <c r="J4313" s="26">
        <f>SUM(F4313:H4313)</f>
        <v>18</v>
      </c>
      <c r="K4313" s="26">
        <f>E4313-J4313</f>
        <v>0</v>
      </c>
      <c r="L4313" s="27">
        <v>3936000000</v>
      </c>
      <c r="M4313" s="45">
        <v>1365.278</v>
      </c>
      <c r="N4313" s="27">
        <v>218666667</v>
      </c>
      <c r="O4313" s="27">
        <v>9530343</v>
      </c>
      <c r="P4313" s="37">
        <f>IF(I4313=0,0,H4313/I4313)</f>
        <v>0</v>
      </c>
    </row>
    <row r="4314">
      <c r="A4314" s="24" t="str">
        <v>2026-04</v>
      </c>
      <c r="B4314" s="24" t="str">
        <v>비교 반영</v>
      </c>
      <c r="C4314" s="24" t="str">
        <v>가평군</v>
      </c>
      <c r="D4314" s="24" t="str">
        <v>아파트 전월세</v>
      </c>
      <c r="E4314" s="26">
        <v>22</v>
      </c>
      <c r="F4314" s="26">
        <v>0</v>
      </c>
      <c r="G4314" s="26">
        <v>16</v>
      </c>
      <c r="H4314" s="26">
        <v>6</v>
      </c>
      <c r="I4314" s="26">
        <f>G4314+H4314</f>
        <v>22</v>
      </c>
      <c r="J4314" s="26">
        <f>SUM(F4314:H4314)</f>
        <v>22</v>
      </c>
      <c r="K4314" s="26">
        <f>E4314-J4314</f>
        <v>0</v>
      </c>
      <c r="L4314" s="27">
        <v>3648600000</v>
      </c>
      <c r="M4314" s="45">
        <v>1768.796</v>
      </c>
      <c r="N4314" s="27">
        <v>165845455</v>
      </c>
      <c r="O4314" s="27">
        <v>6819040</v>
      </c>
      <c r="P4314" s="37">
        <f>IF(I4314=0,0,H4314/I4314)</f>
        <v>0.2727272727272727</v>
      </c>
    </row>
    <row r="4315">
      <c r="A4315" s="24" t="str">
        <v>2026-04</v>
      </c>
      <c r="B4315" s="24" t="str">
        <v>비교 반영</v>
      </c>
      <c r="C4315" s="24" t="str">
        <v>가평군</v>
      </c>
      <c r="D4315" s="24" t="str">
        <v>오피스텔 매매</v>
      </c>
      <c r="E4315" s="26">
        <v>1</v>
      </c>
      <c r="F4315" s="26">
        <v>1</v>
      </c>
      <c r="G4315" s="26">
        <v>0</v>
      </c>
      <c r="H4315" s="26">
        <v>0</v>
      </c>
      <c r="I4315" s="26">
        <f>G4315+H4315</f>
        <v>0</v>
      </c>
      <c r="J4315" s="26">
        <f>SUM(F4315:H4315)</f>
        <v>1</v>
      </c>
      <c r="K4315" s="26">
        <f>E4315-J4315</f>
        <v>0</v>
      </c>
      <c r="L4315" s="27">
        <v>180000000</v>
      </c>
      <c r="M4315" s="45">
        <v>59.545</v>
      </c>
      <c r="N4315" s="27">
        <v>180000000</v>
      </c>
      <c r="O4315" s="27">
        <v>9993136</v>
      </c>
      <c r="P4315" s="37">
        <f>IF(I4315=0,0,H4315/I4315)</f>
        <v>0</v>
      </c>
    </row>
    <row r="4316">
      <c r="A4316" s="24" t="str">
        <v>2026-04</v>
      </c>
      <c r="B4316" s="24" t="str">
        <v>비교 반영</v>
      </c>
      <c r="C4316" s="24" t="str">
        <v>가평군</v>
      </c>
      <c r="D4316" s="24" t="str">
        <v>오피스텔 전월세</v>
      </c>
      <c r="E4316" s="26">
        <v>1</v>
      </c>
      <c r="F4316" s="26">
        <v>0</v>
      </c>
      <c r="G4316" s="26">
        <v>0</v>
      </c>
      <c r="H4316" s="26">
        <v>1</v>
      </c>
      <c r="I4316" s="26">
        <f>G4316+H4316</f>
        <v>1</v>
      </c>
      <c r="J4316" s="26">
        <f>SUM(F4316:H4316)</f>
        <v>1</v>
      </c>
      <c r="K4316" s="26">
        <f>E4316-J4316</f>
        <v>0</v>
      </c>
      <c r="L4316" s="27">
        <v>5000000</v>
      </c>
      <c r="M4316" s="45">
        <v>52.55</v>
      </c>
      <c r="N4316" s="27">
        <v>5000000</v>
      </c>
      <c r="O4316" s="27">
        <v>314537</v>
      </c>
      <c r="P4316" s="37">
        <f>IF(I4316=0,0,H4316/I4316)</f>
        <v>1</v>
      </c>
    </row>
    <row r="4317">
      <c r="A4317" s="24" t="str">
        <v>2026-04</v>
      </c>
      <c r="B4317" s="24" t="str">
        <v>비교 반영</v>
      </c>
      <c r="C4317" s="24" t="str">
        <v>가평군</v>
      </c>
      <c r="D4317" s="24" t="str">
        <v>토지</v>
      </c>
      <c r="E4317" s="26">
        <v>209</v>
      </c>
      <c r="F4317" s="26">
        <v>209</v>
      </c>
      <c r="G4317" s="26">
        <v>0</v>
      </c>
      <c r="H4317" s="26">
        <v>0</v>
      </c>
      <c r="I4317" s="26">
        <f>G4317+H4317</f>
        <v>0</v>
      </c>
      <c r="J4317" s="26">
        <f>SUM(F4317:H4317)</f>
        <v>209</v>
      </c>
      <c r="K4317" s="26">
        <f>E4317-J4317</f>
        <v>0</v>
      </c>
      <c r="L4317" s="27">
        <v>43295880000</v>
      </c>
      <c r="M4317" s="45">
        <v>225129.21</v>
      </c>
      <c r="N4317" s="27">
        <v>207157321</v>
      </c>
      <c r="O4317" s="27">
        <v>635754</v>
      </c>
      <c r="P4317" s="37">
        <f>IF(I4317=0,0,H4317/I4317)</f>
        <v>0</v>
      </c>
    </row>
    <row r="4318">
      <c r="A4318" s="24" t="str">
        <v>2026-04</v>
      </c>
      <c r="B4318" s="24" t="str">
        <v>비교 반영</v>
      </c>
      <c r="C4318" s="24" t="str">
        <v>고양덕양구</v>
      </c>
      <c r="D4318" s="24" t="str">
        <v>공장창고</v>
      </c>
      <c r="E4318" s="26">
        <v>10</v>
      </c>
      <c r="F4318" s="26">
        <v>10</v>
      </c>
      <c r="G4318" s="26">
        <v>0</v>
      </c>
      <c r="H4318" s="26">
        <v>0</v>
      </c>
      <c r="I4318" s="26">
        <f>G4318+H4318</f>
        <v>0</v>
      </c>
      <c r="J4318" s="26">
        <f>SUM(F4318:H4318)</f>
        <v>10</v>
      </c>
      <c r="K4318" s="26">
        <f>E4318-J4318</f>
        <v>0</v>
      </c>
      <c r="L4318" s="27">
        <v>5649730000</v>
      </c>
      <c r="M4318" s="45">
        <v>812.52</v>
      </c>
      <c r="N4318" s="27">
        <v>564973000</v>
      </c>
      <c r="O4318" s="27">
        <v>22986256</v>
      </c>
      <c r="P4318" s="37">
        <f>IF(I4318=0,0,H4318/I4318)</f>
        <v>0</v>
      </c>
    </row>
    <row r="4319">
      <c r="A4319" s="24" t="str">
        <v>2026-04</v>
      </c>
      <c r="B4319" s="24" t="str">
        <v>비교 반영</v>
      </c>
      <c r="C4319" s="24" t="str">
        <v>고양덕양구</v>
      </c>
      <c r="D4319" s="24" t="str">
        <v>다가구 매매</v>
      </c>
      <c r="E4319" s="26">
        <v>12</v>
      </c>
      <c r="F4319" s="26">
        <v>12</v>
      </c>
      <c r="G4319" s="26">
        <v>0</v>
      </c>
      <c r="H4319" s="26">
        <v>0</v>
      </c>
      <c r="I4319" s="26">
        <f>G4319+H4319</f>
        <v>0</v>
      </c>
      <c r="J4319" s="26">
        <f>SUM(F4319:H4319)</f>
        <v>12</v>
      </c>
      <c r="K4319" s="26">
        <f>E4319-J4319</f>
        <v>0</v>
      </c>
      <c r="L4319" s="27">
        <v>8611000000</v>
      </c>
      <c r="M4319" s="45">
        <v>2699.31</v>
      </c>
      <c r="N4319" s="27">
        <v>717583333</v>
      </c>
      <c r="O4319" s="27">
        <v>10545700</v>
      </c>
      <c r="P4319" s="37">
        <f>IF(I4319=0,0,H4319/I4319)</f>
        <v>0</v>
      </c>
    </row>
    <row r="4320">
      <c r="A4320" s="24" t="str">
        <v>2026-04</v>
      </c>
      <c r="B4320" s="24" t="str">
        <v>비교 반영</v>
      </c>
      <c r="C4320" s="24" t="str">
        <v>고양덕양구</v>
      </c>
      <c r="D4320" s="24" t="str">
        <v>다가구 전월세</v>
      </c>
      <c r="E4320" s="26">
        <v>463</v>
      </c>
      <c r="F4320" s="26">
        <v>0</v>
      </c>
      <c r="G4320" s="26">
        <v>111</v>
      </c>
      <c r="H4320" s="26">
        <v>352</v>
      </c>
      <c r="I4320" s="26">
        <f>G4320+H4320</f>
        <v>463</v>
      </c>
      <c r="J4320" s="26">
        <f>SUM(F4320:H4320)</f>
        <v>463</v>
      </c>
      <c r="K4320" s="26">
        <f>E4320-J4320</f>
        <v>0</v>
      </c>
      <c r="L4320" s="27">
        <v>32396250000</v>
      </c>
      <c r="M4320" s="45">
        <v>20995.818</v>
      </c>
      <c r="N4320" s="27">
        <v>69970302</v>
      </c>
      <c r="O4320" s="27">
        <v>5100779</v>
      </c>
      <c r="P4320" s="37">
        <f>IF(I4320=0,0,H4320/I4320)</f>
        <v>0.7602591792656588</v>
      </c>
    </row>
    <row r="4321">
      <c r="A4321" s="24" t="str">
        <v>2026-04</v>
      </c>
      <c r="B4321" s="24" t="str">
        <v>비교 반영</v>
      </c>
      <c r="C4321" s="24" t="str">
        <v>고양덕양구</v>
      </c>
      <c r="D4321" s="24" t="str">
        <v>다세대 매매</v>
      </c>
      <c r="E4321" s="26">
        <v>87</v>
      </c>
      <c r="F4321" s="26">
        <v>87</v>
      </c>
      <c r="G4321" s="26">
        <v>0</v>
      </c>
      <c r="H4321" s="26">
        <v>0</v>
      </c>
      <c r="I4321" s="26">
        <f>G4321+H4321</f>
        <v>0</v>
      </c>
      <c r="J4321" s="26">
        <f>SUM(F4321:H4321)</f>
        <v>87</v>
      </c>
      <c r="K4321" s="26">
        <f>E4321-J4321</f>
        <v>0</v>
      </c>
      <c r="L4321" s="27">
        <v>18962050000</v>
      </c>
      <c r="M4321" s="45">
        <v>4663.924</v>
      </c>
      <c r="N4321" s="27">
        <v>217954598</v>
      </c>
      <c r="O4321" s="27">
        <v>13440283</v>
      </c>
      <c r="P4321" s="37">
        <f>IF(I4321=0,0,H4321/I4321)</f>
        <v>0</v>
      </c>
    </row>
    <row r="4322">
      <c r="A4322" s="24" t="str">
        <v>2026-04</v>
      </c>
      <c r="B4322" s="24" t="str">
        <v>비교 반영</v>
      </c>
      <c r="C4322" s="24" t="str">
        <v>고양덕양구</v>
      </c>
      <c r="D4322" s="24" t="str">
        <v>다세대 전월세</v>
      </c>
      <c r="E4322" s="26">
        <v>172</v>
      </c>
      <c r="F4322" s="26">
        <v>0</v>
      </c>
      <c r="G4322" s="26">
        <v>70</v>
      </c>
      <c r="H4322" s="26">
        <v>102</v>
      </c>
      <c r="I4322" s="26">
        <f>G4322+H4322</f>
        <v>172</v>
      </c>
      <c r="J4322" s="26">
        <f>SUM(F4322:H4322)</f>
        <v>172</v>
      </c>
      <c r="K4322" s="26">
        <f>E4322-J4322</f>
        <v>0</v>
      </c>
      <c r="L4322" s="27">
        <v>19429960000</v>
      </c>
      <c r="M4322" s="45">
        <v>9024.024</v>
      </c>
      <c r="N4322" s="27">
        <v>112964884</v>
      </c>
      <c r="O4322" s="27">
        <v>7117808</v>
      </c>
      <c r="P4322" s="37">
        <f>IF(I4322=0,0,H4322/I4322)</f>
        <v>0.5930232558139535</v>
      </c>
    </row>
    <row r="4323">
      <c r="A4323" s="24" t="str">
        <v>2026-04</v>
      </c>
      <c r="B4323" s="24" t="str">
        <v>비교 반영</v>
      </c>
      <c r="C4323" s="24" t="str">
        <v>고양덕양구</v>
      </c>
      <c r="D4323" s="24" t="str">
        <v>분양권</v>
      </c>
      <c r="E4323" s="26">
        <v>3</v>
      </c>
      <c r="F4323" s="26">
        <v>3</v>
      </c>
      <c r="G4323" s="26">
        <v>0</v>
      </c>
      <c r="H4323" s="26">
        <v>0</v>
      </c>
      <c r="I4323" s="26">
        <f>G4323+H4323</f>
        <v>0</v>
      </c>
      <c r="J4323" s="26">
        <f>SUM(F4323:H4323)</f>
        <v>3</v>
      </c>
      <c r="K4323" s="26">
        <f>E4323-J4323</f>
        <v>0</v>
      </c>
      <c r="L4323" s="27">
        <v>2163050000</v>
      </c>
      <c r="M4323" s="45">
        <v>234.898</v>
      </c>
      <c r="N4323" s="27">
        <v>721016667</v>
      </c>
      <c r="O4323" s="27">
        <v>30441205</v>
      </c>
      <c r="P4323" s="37">
        <f>IF(I4323=0,0,H4323/I4323)</f>
        <v>0</v>
      </c>
    </row>
    <row r="4324">
      <c r="A4324" s="24" t="str">
        <v>2026-04</v>
      </c>
      <c r="B4324" s="24" t="str">
        <v>비교 반영</v>
      </c>
      <c r="C4324" s="24" t="str">
        <v>고양덕양구</v>
      </c>
      <c r="D4324" s="24" t="str">
        <v>상가</v>
      </c>
      <c r="E4324" s="26">
        <v>25</v>
      </c>
      <c r="F4324" s="26">
        <v>25</v>
      </c>
      <c r="G4324" s="26">
        <v>0</v>
      </c>
      <c r="H4324" s="26">
        <v>0</v>
      </c>
      <c r="I4324" s="26">
        <f>G4324+H4324</f>
        <v>0</v>
      </c>
      <c r="J4324" s="26">
        <f>SUM(F4324:H4324)</f>
        <v>25</v>
      </c>
      <c r="K4324" s="26">
        <f>E4324-J4324</f>
        <v>0</v>
      </c>
      <c r="L4324" s="27">
        <v>8540000000</v>
      </c>
      <c r="M4324" s="45">
        <v>2592.73</v>
      </c>
      <c r="N4324" s="27">
        <v>341600000</v>
      </c>
      <c r="O4324" s="27">
        <v>10888679</v>
      </c>
      <c r="P4324" s="37">
        <f>IF(I4324=0,0,H4324/I4324)</f>
        <v>0</v>
      </c>
    </row>
    <row r="4325">
      <c r="A4325" s="24" t="str">
        <v>2026-04</v>
      </c>
      <c r="B4325" s="24" t="str">
        <v>비교 반영</v>
      </c>
      <c r="C4325" s="24" t="str">
        <v>고양덕양구</v>
      </c>
      <c r="D4325" s="24" t="str">
        <v>아파트 매매</v>
      </c>
      <c r="E4325" s="26">
        <v>440</v>
      </c>
      <c r="F4325" s="26">
        <v>440</v>
      </c>
      <c r="G4325" s="26">
        <v>0</v>
      </c>
      <c r="H4325" s="26">
        <v>0</v>
      </c>
      <c r="I4325" s="26">
        <f>G4325+H4325</f>
        <v>0</v>
      </c>
      <c r="J4325" s="26">
        <f>SUM(F4325:H4325)</f>
        <v>440</v>
      </c>
      <c r="K4325" s="26">
        <f>E4325-J4325</f>
        <v>0</v>
      </c>
      <c r="L4325" s="27">
        <v>256728100000</v>
      </c>
      <c r="M4325" s="45">
        <v>33533.953</v>
      </c>
      <c r="N4325" s="27">
        <v>583472955</v>
      </c>
      <c r="O4325" s="27">
        <v>25308317</v>
      </c>
      <c r="P4325" s="37">
        <f>IF(I4325=0,0,H4325/I4325)</f>
        <v>0</v>
      </c>
    </row>
    <row r="4326">
      <c r="A4326" s="24" t="str">
        <v>2026-04</v>
      </c>
      <c r="B4326" s="24" t="str">
        <v>비교 반영</v>
      </c>
      <c r="C4326" s="24" t="str">
        <v>고양덕양구</v>
      </c>
      <c r="D4326" s="24" t="str">
        <v>아파트 전월세</v>
      </c>
      <c r="E4326" s="26">
        <v>768</v>
      </c>
      <c r="F4326" s="26">
        <v>0</v>
      </c>
      <c r="G4326" s="26">
        <v>462</v>
      </c>
      <c r="H4326" s="26">
        <v>306</v>
      </c>
      <c r="I4326" s="26">
        <f>G4326+H4326</f>
        <v>768</v>
      </c>
      <c r="J4326" s="26">
        <f>SUM(F4326:H4326)</f>
        <v>768</v>
      </c>
      <c r="K4326" s="26">
        <f>E4326-J4326</f>
        <v>0</v>
      </c>
      <c r="L4326" s="27">
        <v>196375730000</v>
      </c>
      <c r="M4326" s="45">
        <v>51085.419</v>
      </c>
      <c r="N4326" s="27">
        <v>255697565</v>
      </c>
      <c r="O4326" s="27">
        <v>12707656</v>
      </c>
      <c r="P4326" s="37">
        <f>IF(I4326=0,0,H4326/I4326)</f>
        <v>0.3984375</v>
      </c>
    </row>
    <row r="4327">
      <c r="A4327" s="24" t="str">
        <v>2026-04</v>
      </c>
      <c r="B4327" s="24" t="str">
        <v>비교 반영</v>
      </c>
      <c r="C4327" s="24" t="str">
        <v>고양덕양구</v>
      </c>
      <c r="D4327" s="24" t="str">
        <v>오피스텔 매매</v>
      </c>
      <c r="E4327" s="26">
        <v>61</v>
      </c>
      <c r="F4327" s="26">
        <v>61</v>
      </c>
      <c r="G4327" s="26">
        <v>0</v>
      </c>
      <c r="H4327" s="26">
        <v>0</v>
      </c>
      <c r="I4327" s="26">
        <f>G4327+H4327</f>
        <v>0</v>
      </c>
      <c r="J4327" s="26">
        <f>SUM(F4327:H4327)</f>
        <v>61</v>
      </c>
      <c r="K4327" s="26">
        <f>E4327-J4327</f>
        <v>0</v>
      </c>
      <c r="L4327" s="27">
        <v>19894940000</v>
      </c>
      <c r="M4327" s="45">
        <v>3123.55</v>
      </c>
      <c r="N4327" s="27">
        <v>326146557</v>
      </c>
      <c r="O4327" s="27">
        <v>21055656</v>
      </c>
      <c r="P4327" s="37">
        <f>IF(I4327=0,0,H4327/I4327)</f>
        <v>0</v>
      </c>
    </row>
    <row r="4328">
      <c r="A4328" s="24" t="str">
        <v>2026-04</v>
      </c>
      <c r="B4328" s="24" t="str">
        <v>비교 반영</v>
      </c>
      <c r="C4328" s="24" t="str">
        <v>고양덕양구</v>
      </c>
      <c r="D4328" s="24" t="str">
        <v>오피스텔 전월세</v>
      </c>
      <c r="E4328" s="26">
        <v>520</v>
      </c>
      <c r="F4328" s="26">
        <v>0</v>
      </c>
      <c r="G4328" s="26">
        <v>147</v>
      </c>
      <c r="H4328" s="26">
        <v>373</v>
      </c>
      <c r="I4328" s="26">
        <f>G4328+H4328</f>
        <v>520</v>
      </c>
      <c r="J4328" s="26">
        <f>SUM(F4328:H4328)</f>
        <v>520</v>
      </c>
      <c r="K4328" s="26">
        <f>E4328-J4328</f>
        <v>0</v>
      </c>
      <c r="L4328" s="27">
        <v>75810250000</v>
      </c>
      <c r="M4328" s="45">
        <v>24784.6</v>
      </c>
      <c r="N4328" s="27">
        <v>145788942</v>
      </c>
      <c r="O4328" s="27">
        <v>10111617</v>
      </c>
      <c r="P4328" s="37">
        <f>IF(I4328=0,0,H4328/I4328)</f>
        <v>0.7173076923076923</v>
      </c>
    </row>
    <row r="4329">
      <c r="A4329" s="24" t="str">
        <v>2026-04</v>
      </c>
      <c r="B4329" s="24" t="str">
        <v>비교 반영</v>
      </c>
      <c r="C4329" s="24" t="str">
        <v>고양덕양구</v>
      </c>
      <c r="D4329" s="24" t="str">
        <v>토지</v>
      </c>
      <c r="E4329" s="26">
        <v>67</v>
      </c>
      <c r="F4329" s="26">
        <v>67</v>
      </c>
      <c r="G4329" s="26">
        <v>0</v>
      </c>
      <c r="H4329" s="26">
        <v>0</v>
      </c>
      <c r="I4329" s="26">
        <f>G4329+H4329</f>
        <v>0</v>
      </c>
      <c r="J4329" s="26">
        <f>SUM(F4329:H4329)</f>
        <v>67</v>
      </c>
      <c r="K4329" s="26">
        <f>E4329-J4329</f>
        <v>0</v>
      </c>
      <c r="L4329" s="27">
        <v>339088590000</v>
      </c>
      <c r="M4329" s="45">
        <v>141866.81</v>
      </c>
      <c r="N4329" s="27">
        <v>5061023731</v>
      </c>
      <c r="O4329" s="27">
        <v>7901453</v>
      </c>
      <c r="P4329" s="37">
        <f>IF(I4329=0,0,H4329/I4329)</f>
        <v>0</v>
      </c>
    </row>
    <row r="4330">
      <c r="A4330" s="24" t="str">
        <v>2026-04</v>
      </c>
      <c r="B4330" s="24" t="str">
        <v>비교 반영</v>
      </c>
      <c r="C4330" s="24" t="str">
        <v>고양일산동구</v>
      </c>
      <c r="D4330" s="24" t="str">
        <v>공장창고</v>
      </c>
      <c r="E4330" s="26">
        <v>5</v>
      </c>
      <c r="F4330" s="26">
        <v>5</v>
      </c>
      <c r="G4330" s="26">
        <v>0</v>
      </c>
      <c r="H4330" s="26">
        <v>0</v>
      </c>
      <c r="I4330" s="26">
        <f>G4330+H4330</f>
        <v>0</v>
      </c>
      <c r="J4330" s="26">
        <f>SUM(F4330:H4330)</f>
        <v>5</v>
      </c>
      <c r="K4330" s="26">
        <f>E4330-J4330</f>
        <v>0</v>
      </c>
      <c r="L4330" s="27">
        <v>3730000000</v>
      </c>
      <c r="M4330" s="45">
        <v>1283.56</v>
      </c>
      <c r="N4330" s="27">
        <v>746000000</v>
      </c>
      <c r="O4330" s="27">
        <v>9606546</v>
      </c>
      <c r="P4330" s="37">
        <f>IF(I4330=0,0,H4330/I4330)</f>
        <v>0</v>
      </c>
    </row>
    <row r="4331">
      <c r="A4331" s="24" t="str">
        <v>2026-04</v>
      </c>
      <c r="B4331" s="24" t="str">
        <v>비교 반영</v>
      </c>
      <c r="C4331" s="24" t="str">
        <v>고양일산동구</v>
      </c>
      <c r="D4331" s="24" t="str">
        <v>다가구 매매</v>
      </c>
      <c r="E4331" s="26">
        <v>6</v>
      </c>
      <c r="F4331" s="26">
        <v>6</v>
      </c>
      <c r="G4331" s="26">
        <v>0</v>
      </c>
      <c r="H4331" s="26">
        <v>0</v>
      </c>
      <c r="I4331" s="26">
        <f>G4331+H4331</f>
        <v>0</v>
      </c>
      <c r="J4331" s="26">
        <f>SUM(F4331:H4331)</f>
        <v>6</v>
      </c>
      <c r="K4331" s="26">
        <f>E4331-J4331</f>
        <v>0</v>
      </c>
      <c r="L4331" s="27">
        <v>5995000000</v>
      </c>
      <c r="M4331" s="45">
        <v>1641.35</v>
      </c>
      <c r="N4331" s="27">
        <v>999166667</v>
      </c>
      <c r="O4331" s="27">
        <v>12074318</v>
      </c>
      <c r="P4331" s="37">
        <f>IF(I4331=0,0,H4331/I4331)</f>
        <v>0</v>
      </c>
    </row>
    <row r="4332">
      <c r="A4332" s="24" t="str">
        <v>2026-04</v>
      </c>
      <c r="B4332" s="24" t="str">
        <v>비교 반영</v>
      </c>
      <c r="C4332" s="24" t="str">
        <v>고양일산동구</v>
      </c>
      <c r="D4332" s="24" t="str">
        <v>다가구 전월세</v>
      </c>
      <c r="E4332" s="26">
        <v>245</v>
      </c>
      <c r="F4332" s="26">
        <v>0</v>
      </c>
      <c r="G4332" s="26">
        <v>37</v>
      </c>
      <c r="H4332" s="26">
        <v>208</v>
      </c>
      <c r="I4332" s="26">
        <f>G4332+H4332</f>
        <v>245</v>
      </c>
      <c r="J4332" s="26">
        <f>SUM(F4332:H4332)</f>
        <v>245</v>
      </c>
      <c r="K4332" s="26">
        <f>E4332-J4332</f>
        <v>0</v>
      </c>
      <c r="L4332" s="27">
        <v>8494000000</v>
      </c>
      <c r="M4332" s="45">
        <v>13287.396</v>
      </c>
      <c r="N4332" s="27">
        <v>34669388</v>
      </c>
      <c r="O4332" s="27">
        <v>2113231</v>
      </c>
      <c r="P4332" s="37">
        <f>IF(I4332=0,0,H4332/I4332)</f>
        <v>0.8489795918367347</v>
      </c>
    </row>
    <row r="4333">
      <c r="A4333" s="24" t="str">
        <v>2026-04</v>
      </c>
      <c r="B4333" s="24" t="str">
        <v>비교 반영</v>
      </c>
      <c r="C4333" s="24" t="str">
        <v>고양일산동구</v>
      </c>
      <c r="D4333" s="24" t="str">
        <v>다세대 매매</v>
      </c>
      <c r="E4333" s="26">
        <v>37</v>
      </c>
      <c r="F4333" s="26">
        <v>37</v>
      </c>
      <c r="G4333" s="26">
        <v>0</v>
      </c>
      <c r="H4333" s="26">
        <v>0</v>
      </c>
      <c r="I4333" s="26">
        <f>G4333+H4333</f>
        <v>0</v>
      </c>
      <c r="J4333" s="26">
        <f>SUM(F4333:H4333)</f>
        <v>37</v>
      </c>
      <c r="K4333" s="26">
        <f>E4333-J4333</f>
        <v>0</v>
      </c>
      <c r="L4333" s="27">
        <v>11194520000</v>
      </c>
      <c r="M4333" s="45">
        <v>2530.222</v>
      </c>
      <c r="N4333" s="27">
        <v>302554595</v>
      </c>
      <c r="O4333" s="27">
        <v>14625861</v>
      </c>
      <c r="P4333" s="37">
        <f>IF(I4333=0,0,H4333/I4333)</f>
        <v>0</v>
      </c>
    </row>
    <row r="4334">
      <c r="A4334" s="24" t="str">
        <v>2026-04</v>
      </c>
      <c r="B4334" s="24" t="str">
        <v>비교 반영</v>
      </c>
      <c r="C4334" s="24" t="str">
        <v>고양일산동구</v>
      </c>
      <c r="D4334" s="24" t="str">
        <v>다세대 전월세</v>
      </c>
      <c r="E4334" s="26">
        <v>66</v>
      </c>
      <c r="F4334" s="26">
        <v>0</v>
      </c>
      <c r="G4334" s="26">
        <v>38</v>
      </c>
      <c r="H4334" s="26">
        <v>28</v>
      </c>
      <c r="I4334" s="26">
        <f>G4334+H4334</f>
        <v>66</v>
      </c>
      <c r="J4334" s="26">
        <f>SUM(F4334:H4334)</f>
        <v>66</v>
      </c>
      <c r="K4334" s="26">
        <f>E4334-J4334</f>
        <v>0</v>
      </c>
      <c r="L4334" s="27">
        <v>10513600000</v>
      </c>
      <c r="M4334" s="45">
        <v>4842.521</v>
      </c>
      <c r="N4334" s="27">
        <v>159296970</v>
      </c>
      <c r="O4334" s="27">
        <v>7177192</v>
      </c>
      <c r="P4334" s="37">
        <f>IF(I4334=0,0,H4334/I4334)</f>
        <v>0.42424242424242425</v>
      </c>
    </row>
    <row r="4335">
      <c r="A4335" s="24" t="str">
        <v>2026-04</v>
      </c>
      <c r="B4335" s="24" t="str">
        <v>비교 반영</v>
      </c>
      <c r="C4335" s="24" t="str">
        <v>고양일산동구</v>
      </c>
      <c r="D4335" s="24" t="str">
        <v>상가</v>
      </c>
      <c r="E4335" s="26">
        <v>11</v>
      </c>
      <c r="F4335" s="26">
        <v>11</v>
      </c>
      <c r="G4335" s="26">
        <v>0</v>
      </c>
      <c r="H4335" s="26">
        <v>0</v>
      </c>
      <c r="I4335" s="26">
        <f>G4335+H4335</f>
        <v>0</v>
      </c>
      <c r="J4335" s="26">
        <f>SUM(F4335:H4335)</f>
        <v>11</v>
      </c>
      <c r="K4335" s="26">
        <f>E4335-J4335</f>
        <v>0</v>
      </c>
      <c r="L4335" s="27">
        <v>3726500000</v>
      </c>
      <c r="M4335" s="45">
        <v>1202.89</v>
      </c>
      <c r="N4335" s="27">
        <v>338772727</v>
      </c>
      <c r="O4335" s="27">
        <v>10241176</v>
      </c>
      <c r="P4335" s="37">
        <f>IF(I4335=0,0,H4335/I4335)</f>
        <v>0</v>
      </c>
    </row>
    <row r="4336">
      <c r="A4336" s="24" t="str">
        <v>2026-04</v>
      </c>
      <c r="B4336" s="24" t="str">
        <v>비교 반영</v>
      </c>
      <c r="C4336" s="24" t="str">
        <v>고양일산동구</v>
      </c>
      <c r="D4336" s="24" t="str">
        <v>아파트 매매</v>
      </c>
      <c r="E4336" s="26">
        <v>160</v>
      </c>
      <c r="F4336" s="26">
        <v>160</v>
      </c>
      <c r="G4336" s="26">
        <v>0</v>
      </c>
      <c r="H4336" s="26">
        <v>0</v>
      </c>
      <c r="I4336" s="26">
        <f>G4336+H4336</f>
        <v>0</v>
      </c>
      <c r="J4336" s="26">
        <f>SUM(F4336:H4336)</f>
        <v>160</v>
      </c>
      <c r="K4336" s="26">
        <f>E4336-J4336</f>
        <v>0</v>
      </c>
      <c r="L4336" s="27">
        <v>87001000000</v>
      </c>
      <c r="M4336" s="45">
        <v>14218.218</v>
      </c>
      <c r="N4336" s="27">
        <v>543756250</v>
      </c>
      <c r="O4336" s="27">
        <v>20228035</v>
      </c>
      <c r="P4336" s="37">
        <f>IF(I4336=0,0,H4336/I4336)</f>
        <v>0</v>
      </c>
    </row>
    <row r="4337">
      <c r="A4337" s="24" t="str">
        <v>2026-04</v>
      </c>
      <c r="B4337" s="24" t="str">
        <v>비교 반영</v>
      </c>
      <c r="C4337" s="24" t="str">
        <v>고양일산동구</v>
      </c>
      <c r="D4337" s="24" t="str">
        <v>아파트 전월세</v>
      </c>
      <c r="E4337" s="26">
        <v>382</v>
      </c>
      <c r="F4337" s="26">
        <v>0</v>
      </c>
      <c r="G4337" s="26">
        <v>219</v>
      </c>
      <c r="H4337" s="26">
        <v>163</v>
      </c>
      <c r="I4337" s="26">
        <f>G4337+H4337</f>
        <v>382</v>
      </c>
      <c r="J4337" s="26">
        <f>SUM(F4337:H4337)</f>
        <v>382</v>
      </c>
      <c r="K4337" s="26">
        <f>E4337-J4337</f>
        <v>0</v>
      </c>
      <c r="L4337" s="27">
        <v>98581840000</v>
      </c>
      <c r="M4337" s="45">
        <v>29947.974</v>
      </c>
      <c r="N4337" s="27">
        <v>258067644</v>
      </c>
      <c r="O4337" s="27">
        <v>10881884</v>
      </c>
      <c r="P4337" s="37">
        <f>IF(I4337=0,0,H4337/I4337)</f>
        <v>0.42670157068062825</v>
      </c>
    </row>
    <row r="4338">
      <c r="A4338" s="24" t="str">
        <v>2026-04</v>
      </c>
      <c r="B4338" s="24" t="str">
        <v>비교 반영</v>
      </c>
      <c r="C4338" s="24" t="str">
        <v>고양일산동구</v>
      </c>
      <c r="D4338" s="24" t="str">
        <v>오피스텔 매매</v>
      </c>
      <c r="E4338" s="26">
        <v>67</v>
      </c>
      <c r="F4338" s="26">
        <v>67</v>
      </c>
      <c r="G4338" s="26">
        <v>0</v>
      </c>
      <c r="H4338" s="26">
        <v>0</v>
      </c>
      <c r="I4338" s="26">
        <f>G4338+H4338</f>
        <v>0</v>
      </c>
      <c r="J4338" s="26">
        <f>SUM(F4338:H4338)</f>
        <v>67</v>
      </c>
      <c r="K4338" s="26">
        <f>E4338-J4338</f>
        <v>0</v>
      </c>
      <c r="L4338" s="27">
        <v>13751500000</v>
      </c>
      <c r="M4338" s="45">
        <v>4005.237</v>
      </c>
      <c r="N4338" s="27">
        <v>205246269</v>
      </c>
      <c r="O4338" s="27">
        <v>11350016</v>
      </c>
      <c r="P4338" s="37">
        <f>IF(I4338=0,0,H4338/I4338)</f>
        <v>0</v>
      </c>
    </row>
    <row r="4339">
      <c r="A4339" s="24" t="str">
        <v>2026-04</v>
      </c>
      <c r="B4339" s="24" t="str">
        <v>비교 반영</v>
      </c>
      <c r="C4339" s="24" t="str">
        <v>고양일산동구</v>
      </c>
      <c r="D4339" s="24" t="str">
        <v>오피스텔 전월세</v>
      </c>
      <c r="E4339" s="26">
        <v>417</v>
      </c>
      <c r="F4339" s="26">
        <v>0</v>
      </c>
      <c r="G4339" s="26">
        <v>61</v>
      </c>
      <c r="H4339" s="26">
        <v>356</v>
      </c>
      <c r="I4339" s="26">
        <f>G4339+H4339</f>
        <v>417</v>
      </c>
      <c r="J4339" s="26">
        <f>SUM(F4339:H4339)</f>
        <v>417</v>
      </c>
      <c r="K4339" s="26">
        <f>E4339-J4339</f>
        <v>0</v>
      </c>
      <c r="L4339" s="27">
        <v>18073360000</v>
      </c>
      <c r="M4339" s="45">
        <v>17176.89</v>
      </c>
      <c r="N4339" s="27">
        <v>43341391</v>
      </c>
      <c r="O4339" s="27">
        <v>3478315</v>
      </c>
      <c r="P4339" s="37">
        <f>IF(I4339=0,0,H4339/I4339)</f>
        <v>0.8537170263788969</v>
      </c>
    </row>
    <row r="4340">
      <c r="A4340" s="24" t="str">
        <v>2026-04</v>
      </c>
      <c r="B4340" s="24" t="str">
        <v>비교 반영</v>
      </c>
      <c r="C4340" s="24" t="str">
        <v>고양일산동구</v>
      </c>
      <c r="D4340" s="24" t="str">
        <v>토지</v>
      </c>
      <c r="E4340" s="26">
        <v>52</v>
      </c>
      <c r="F4340" s="26">
        <v>52</v>
      </c>
      <c r="G4340" s="26">
        <v>0</v>
      </c>
      <c r="H4340" s="26">
        <v>0</v>
      </c>
      <c r="I4340" s="26">
        <f>G4340+H4340</f>
        <v>0</v>
      </c>
      <c r="J4340" s="26">
        <f>SUM(F4340:H4340)</f>
        <v>52</v>
      </c>
      <c r="K4340" s="26">
        <f>E4340-J4340</f>
        <v>0</v>
      </c>
      <c r="L4340" s="27">
        <v>10458210000</v>
      </c>
      <c r="M4340" s="45">
        <v>21392.8</v>
      </c>
      <c r="N4340" s="27">
        <v>201119423</v>
      </c>
      <c r="O4340" s="27">
        <v>1616085</v>
      </c>
      <c r="P4340" s="37">
        <f>IF(I4340=0,0,H4340/I4340)</f>
        <v>0</v>
      </c>
    </row>
    <row r="4341">
      <c r="A4341" s="24" t="str">
        <v>2026-04</v>
      </c>
      <c r="B4341" s="24" t="str">
        <v>비교 반영</v>
      </c>
      <c r="C4341" s="24" t="str">
        <v>고양일산서구</v>
      </c>
      <c r="D4341" s="24" t="str">
        <v>공장창고</v>
      </c>
      <c r="E4341" s="26">
        <v>3</v>
      </c>
      <c r="F4341" s="26">
        <v>3</v>
      </c>
      <c r="G4341" s="26">
        <v>0</v>
      </c>
      <c r="H4341" s="26">
        <v>0</v>
      </c>
      <c r="I4341" s="26">
        <f>G4341+H4341</f>
        <v>0</v>
      </c>
      <c r="J4341" s="26">
        <f>SUM(F4341:H4341)</f>
        <v>3</v>
      </c>
      <c r="K4341" s="26">
        <f>E4341-J4341</f>
        <v>0</v>
      </c>
      <c r="L4341" s="27">
        <v>287033310000</v>
      </c>
      <c r="M4341" s="45">
        <v>64538.51</v>
      </c>
      <c r="N4341" s="27">
        <v>95677770000</v>
      </c>
      <c r="O4341" s="27">
        <v>14702391</v>
      </c>
      <c r="P4341" s="37">
        <f>IF(I4341=0,0,H4341/I4341)</f>
        <v>0</v>
      </c>
    </row>
    <row r="4342">
      <c r="A4342" s="24" t="str">
        <v>2026-04</v>
      </c>
      <c r="B4342" s="24" t="str">
        <v>비교 반영</v>
      </c>
      <c r="C4342" s="24" t="str">
        <v>고양일산서구</v>
      </c>
      <c r="D4342" s="24" t="str">
        <v>다가구 매매</v>
      </c>
      <c r="E4342" s="26">
        <v>2</v>
      </c>
      <c r="F4342" s="26">
        <v>2</v>
      </c>
      <c r="G4342" s="26">
        <v>0</v>
      </c>
      <c r="H4342" s="26">
        <v>0</v>
      </c>
      <c r="I4342" s="26">
        <f>G4342+H4342</f>
        <v>0</v>
      </c>
      <c r="J4342" s="26">
        <f>SUM(F4342:H4342)</f>
        <v>2</v>
      </c>
      <c r="K4342" s="26">
        <f>E4342-J4342</f>
        <v>0</v>
      </c>
      <c r="L4342" s="27">
        <v>1400000000</v>
      </c>
      <c r="M4342" s="45">
        <v>839.58</v>
      </c>
      <c r="N4342" s="27">
        <v>700000000</v>
      </c>
      <c r="O4342" s="27">
        <v>5512398</v>
      </c>
      <c r="P4342" s="37">
        <f>IF(I4342=0,0,H4342/I4342)</f>
        <v>0</v>
      </c>
    </row>
    <row r="4343">
      <c r="A4343" s="24" t="str">
        <v>2026-04</v>
      </c>
      <c r="B4343" s="24" t="str">
        <v>비교 반영</v>
      </c>
      <c r="C4343" s="24" t="str">
        <v>고양일산서구</v>
      </c>
      <c r="D4343" s="24" t="str">
        <v>다가구 전월세</v>
      </c>
      <c r="E4343" s="26">
        <v>138</v>
      </c>
      <c r="F4343" s="26">
        <v>0</v>
      </c>
      <c r="G4343" s="26">
        <v>15</v>
      </c>
      <c r="H4343" s="26">
        <v>123</v>
      </c>
      <c r="I4343" s="26">
        <f>G4343+H4343</f>
        <v>138</v>
      </c>
      <c r="J4343" s="26">
        <f>SUM(F4343:H4343)</f>
        <v>138</v>
      </c>
      <c r="K4343" s="26">
        <f>E4343-J4343</f>
        <v>0</v>
      </c>
      <c r="L4343" s="27">
        <v>3769000000</v>
      </c>
      <c r="M4343" s="45">
        <v>6469.7</v>
      </c>
      <c r="N4343" s="27">
        <v>27311594</v>
      </c>
      <c r="O4343" s="27">
        <v>1925824</v>
      </c>
      <c r="P4343" s="37">
        <f>IF(I4343=0,0,H4343/I4343)</f>
        <v>0.8913043478260869</v>
      </c>
    </row>
    <row r="4344">
      <c r="A4344" s="24" t="str">
        <v>2026-04</v>
      </c>
      <c r="B4344" s="24" t="str">
        <v>비교 반영</v>
      </c>
      <c r="C4344" s="24" t="str">
        <v>고양일산서구</v>
      </c>
      <c r="D4344" s="24" t="str">
        <v>다세대 매매</v>
      </c>
      <c r="E4344" s="26">
        <v>18</v>
      </c>
      <c r="F4344" s="26">
        <v>18</v>
      </c>
      <c r="G4344" s="26">
        <v>0</v>
      </c>
      <c r="H4344" s="26">
        <v>0</v>
      </c>
      <c r="I4344" s="26">
        <f>G4344+H4344</f>
        <v>0</v>
      </c>
      <c r="J4344" s="26">
        <f>SUM(F4344:H4344)</f>
        <v>18</v>
      </c>
      <c r="K4344" s="26">
        <f>E4344-J4344</f>
        <v>0</v>
      </c>
      <c r="L4344" s="27">
        <v>4570000000</v>
      </c>
      <c r="M4344" s="45">
        <v>1216.93</v>
      </c>
      <c r="N4344" s="27">
        <v>253888889</v>
      </c>
      <c r="O4344" s="27">
        <v>12414385</v>
      </c>
      <c r="P4344" s="37">
        <f>IF(I4344=0,0,H4344/I4344)</f>
        <v>0</v>
      </c>
    </row>
    <row r="4345">
      <c r="A4345" s="24" t="str">
        <v>2026-04</v>
      </c>
      <c r="B4345" s="24" t="str">
        <v>비교 반영</v>
      </c>
      <c r="C4345" s="24" t="str">
        <v>고양일산서구</v>
      </c>
      <c r="D4345" s="24" t="str">
        <v>다세대 전월세</v>
      </c>
      <c r="E4345" s="26">
        <v>39</v>
      </c>
      <c r="F4345" s="26">
        <v>0</v>
      </c>
      <c r="G4345" s="26">
        <v>12</v>
      </c>
      <c r="H4345" s="26">
        <v>27</v>
      </c>
      <c r="I4345" s="26">
        <f>G4345+H4345</f>
        <v>39</v>
      </c>
      <c r="J4345" s="26">
        <f>SUM(F4345:H4345)</f>
        <v>39</v>
      </c>
      <c r="K4345" s="26">
        <f>E4345-J4345</f>
        <v>0</v>
      </c>
      <c r="L4345" s="27">
        <v>3457800000</v>
      </c>
      <c r="M4345" s="45">
        <v>2396.552</v>
      </c>
      <c r="N4345" s="27">
        <v>88661538</v>
      </c>
      <c r="O4345" s="27">
        <v>4769662</v>
      </c>
      <c r="P4345" s="37">
        <f>IF(I4345=0,0,H4345/I4345)</f>
        <v>0.6923076923076923</v>
      </c>
    </row>
    <row r="4346">
      <c r="A4346" s="24" t="str">
        <v>2026-04</v>
      </c>
      <c r="B4346" s="24" t="str">
        <v>비교 반영</v>
      </c>
      <c r="C4346" s="24" t="str">
        <v>고양일산서구</v>
      </c>
      <c r="D4346" s="24" t="str">
        <v>상가</v>
      </c>
      <c r="E4346" s="26">
        <v>18</v>
      </c>
      <c r="F4346" s="26">
        <v>18</v>
      </c>
      <c r="G4346" s="26">
        <v>0</v>
      </c>
      <c r="H4346" s="26">
        <v>0</v>
      </c>
      <c r="I4346" s="26">
        <f>G4346+H4346</f>
        <v>0</v>
      </c>
      <c r="J4346" s="26">
        <f>SUM(F4346:H4346)</f>
        <v>18</v>
      </c>
      <c r="K4346" s="26">
        <f>E4346-J4346</f>
        <v>0</v>
      </c>
      <c r="L4346" s="27">
        <v>17609000000</v>
      </c>
      <c r="M4346" s="45">
        <v>6562.56</v>
      </c>
      <c r="N4346" s="27">
        <v>978277778</v>
      </c>
      <c r="O4346" s="27">
        <v>8870253</v>
      </c>
      <c r="P4346" s="37">
        <f>IF(I4346=0,0,H4346/I4346)</f>
        <v>0</v>
      </c>
    </row>
    <row r="4347">
      <c r="A4347" s="24" t="str">
        <v>2026-04</v>
      </c>
      <c r="B4347" s="24" t="str">
        <v>비교 반영</v>
      </c>
      <c r="C4347" s="24" t="str">
        <v>고양일산서구</v>
      </c>
      <c r="D4347" s="24" t="str">
        <v>아파트 매매</v>
      </c>
      <c r="E4347" s="26">
        <v>275</v>
      </c>
      <c r="F4347" s="26">
        <v>275</v>
      </c>
      <c r="G4347" s="26">
        <v>0</v>
      </c>
      <c r="H4347" s="26">
        <v>0</v>
      </c>
      <c r="I4347" s="26">
        <f>G4347+H4347</f>
        <v>0</v>
      </c>
      <c r="J4347" s="26">
        <f>SUM(F4347:H4347)</f>
        <v>275</v>
      </c>
      <c r="K4347" s="26">
        <f>E4347-J4347</f>
        <v>0</v>
      </c>
      <c r="L4347" s="27">
        <v>111007700000</v>
      </c>
      <c r="M4347" s="45">
        <v>21869.005</v>
      </c>
      <c r="N4347" s="27">
        <v>403664364</v>
      </c>
      <c r="O4347" s="27">
        <v>16780260</v>
      </c>
      <c r="P4347" s="37">
        <f>IF(I4347=0,0,H4347/I4347)</f>
        <v>0</v>
      </c>
    </row>
    <row r="4348">
      <c r="A4348" s="24" t="str">
        <v>2026-04</v>
      </c>
      <c r="B4348" s="24" t="str">
        <v>비교 반영</v>
      </c>
      <c r="C4348" s="24" t="str">
        <v>고양일산서구</v>
      </c>
      <c r="D4348" s="24" t="str">
        <v>아파트 전월세</v>
      </c>
      <c r="E4348" s="26">
        <v>538</v>
      </c>
      <c r="F4348" s="26">
        <v>0</v>
      </c>
      <c r="G4348" s="26">
        <v>345</v>
      </c>
      <c r="H4348" s="26">
        <v>193</v>
      </c>
      <c r="I4348" s="26">
        <f>G4348+H4348</f>
        <v>538</v>
      </c>
      <c r="J4348" s="26">
        <f>SUM(F4348:H4348)</f>
        <v>538</v>
      </c>
      <c r="K4348" s="26">
        <f>E4348-J4348</f>
        <v>0</v>
      </c>
      <c r="L4348" s="27">
        <v>115673980000</v>
      </c>
      <c r="M4348" s="45">
        <v>41333.253</v>
      </c>
      <c r="N4348" s="27">
        <v>215007398</v>
      </c>
      <c r="O4348" s="27">
        <v>9251469</v>
      </c>
      <c r="P4348" s="37">
        <f>IF(I4348=0,0,H4348/I4348)</f>
        <v>0.3587360594795539</v>
      </c>
    </row>
    <row r="4349">
      <c r="A4349" s="24" t="str">
        <v>2026-04</v>
      </c>
      <c r="B4349" s="24" t="str">
        <v>비교 반영</v>
      </c>
      <c r="C4349" s="24" t="str">
        <v>고양일산서구</v>
      </c>
      <c r="D4349" s="24" t="str">
        <v>오피스텔 매매</v>
      </c>
      <c r="E4349" s="26">
        <v>22</v>
      </c>
      <c r="F4349" s="26">
        <v>22</v>
      </c>
      <c r="G4349" s="26">
        <v>0</v>
      </c>
      <c r="H4349" s="26">
        <v>0</v>
      </c>
      <c r="I4349" s="26">
        <f>G4349+H4349</f>
        <v>0</v>
      </c>
      <c r="J4349" s="26">
        <f>SUM(F4349:H4349)</f>
        <v>22</v>
      </c>
      <c r="K4349" s="26">
        <f>E4349-J4349</f>
        <v>0</v>
      </c>
      <c r="L4349" s="27">
        <v>9753000000</v>
      </c>
      <c r="M4349" s="45">
        <v>1495.657</v>
      </c>
      <c r="N4349" s="27">
        <v>443318182</v>
      </c>
      <c r="O4349" s="27">
        <v>21556628</v>
      </c>
      <c r="P4349" s="37">
        <f>IF(I4349=0,0,H4349/I4349)</f>
        <v>0</v>
      </c>
    </row>
    <row r="4350">
      <c r="A4350" s="24" t="str">
        <v>2026-04</v>
      </c>
      <c r="B4350" s="24" t="str">
        <v>비교 반영</v>
      </c>
      <c r="C4350" s="24" t="str">
        <v>고양일산서구</v>
      </c>
      <c r="D4350" s="24" t="str">
        <v>오피스텔 전월세</v>
      </c>
      <c r="E4350" s="26">
        <v>109</v>
      </c>
      <c r="F4350" s="26">
        <v>0</v>
      </c>
      <c r="G4350" s="26">
        <v>41</v>
      </c>
      <c r="H4350" s="26">
        <v>68</v>
      </c>
      <c r="I4350" s="26">
        <f>G4350+H4350</f>
        <v>109</v>
      </c>
      <c r="J4350" s="26">
        <f>SUM(F4350:H4350)</f>
        <v>109</v>
      </c>
      <c r="K4350" s="26">
        <f>E4350-J4350</f>
        <v>0</v>
      </c>
      <c r="L4350" s="27">
        <v>16497450000</v>
      </c>
      <c r="M4350" s="45">
        <v>6355.88</v>
      </c>
      <c r="N4350" s="27">
        <v>151352752</v>
      </c>
      <c r="O4350" s="27">
        <v>8580562</v>
      </c>
      <c r="P4350" s="37">
        <f>IF(I4350=0,0,H4350/I4350)</f>
        <v>0.6238532110091743</v>
      </c>
    </row>
    <row r="4351">
      <c r="A4351" s="24" t="str">
        <v>2026-04</v>
      </c>
      <c r="B4351" s="24" t="str">
        <v>비교 반영</v>
      </c>
      <c r="C4351" s="24" t="str">
        <v>고양일산서구</v>
      </c>
      <c r="D4351" s="24" t="str">
        <v>토지</v>
      </c>
      <c r="E4351" s="26">
        <v>25</v>
      </c>
      <c r="F4351" s="26">
        <v>25</v>
      </c>
      <c r="G4351" s="26">
        <v>0</v>
      </c>
      <c r="H4351" s="26">
        <v>0</v>
      </c>
      <c r="I4351" s="26">
        <f>G4351+H4351</f>
        <v>0</v>
      </c>
      <c r="J4351" s="26">
        <f>SUM(F4351:H4351)</f>
        <v>25</v>
      </c>
      <c r="K4351" s="26">
        <f>E4351-J4351</f>
        <v>0</v>
      </c>
      <c r="L4351" s="27">
        <v>1998240000</v>
      </c>
      <c r="M4351" s="45">
        <v>3441.13</v>
      </c>
      <c r="N4351" s="27">
        <v>79929600</v>
      </c>
      <c r="O4351" s="27">
        <v>1919646</v>
      </c>
      <c r="P4351" s="37">
        <f>IF(I4351=0,0,H4351/I4351)</f>
        <v>0</v>
      </c>
    </row>
    <row r="4352">
      <c r="A4352" s="24" t="str">
        <v>2026-04</v>
      </c>
      <c r="B4352" s="24" t="str">
        <v>비교 반영</v>
      </c>
      <c r="C4352" s="24" t="str">
        <v>과천시</v>
      </c>
      <c r="D4352" s="24" t="str">
        <v>다가구 매매</v>
      </c>
      <c r="E4352" s="26">
        <v>2</v>
      </c>
      <c r="F4352" s="26">
        <v>2</v>
      </c>
      <c r="G4352" s="26">
        <v>0</v>
      </c>
      <c r="H4352" s="26">
        <v>0</v>
      </c>
      <c r="I4352" s="26">
        <f>G4352+H4352</f>
        <v>0</v>
      </c>
      <c r="J4352" s="26">
        <f>SUM(F4352:H4352)</f>
        <v>2</v>
      </c>
      <c r="K4352" s="26">
        <f>E4352-J4352</f>
        <v>0</v>
      </c>
      <c r="L4352" s="27">
        <v>2380000000</v>
      </c>
      <c r="M4352" s="45">
        <v>399.09</v>
      </c>
      <c r="N4352" s="27">
        <v>1190000000</v>
      </c>
      <c r="O4352" s="27">
        <v>19714271</v>
      </c>
      <c r="P4352" s="37">
        <f>IF(I4352=0,0,H4352/I4352)</f>
        <v>0</v>
      </c>
    </row>
    <row r="4353">
      <c r="A4353" s="24" t="str">
        <v>2026-04</v>
      </c>
      <c r="B4353" s="24" t="str">
        <v>비교 반영</v>
      </c>
      <c r="C4353" s="24" t="str">
        <v>과천시</v>
      </c>
      <c r="D4353" s="24" t="str">
        <v>다가구 전월세</v>
      </c>
      <c r="E4353" s="26">
        <v>106</v>
      </c>
      <c r="F4353" s="26">
        <v>0</v>
      </c>
      <c r="G4353" s="26">
        <v>29</v>
      </c>
      <c r="H4353" s="26">
        <v>77</v>
      </c>
      <c r="I4353" s="26">
        <f>G4353+H4353</f>
        <v>106</v>
      </c>
      <c r="J4353" s="26">
        <f>SUM(F4353:H4353)</f>
        <v>106</v>
      </c>
      <c r="K4353" s="26">
        <f>E4353-J4353</f>
        <v>0</v>
      </c>
      <c r="L4353" s="27">
        <v>18485200000</v>
      </c>
      <c r="M4353" s="45">
        <v>6112.562</v>
      </c>
      <c r="N4353" s="27">
        <v>174388679</v>
      </c>
      <c r="O4353" s="27">
        <v>9997133</v>
      </c>
      <c r="P4353" s="37">
        <f>IF(I4353=0,0,H4353/I4353)</f>
        <v>0.7264150943396226</v>
      </c>
    </row>
    <row r="4354">
      <c r="A4354" s="24" t="str">
        <v>2026-04</v>
      </c>
      <c r="B4354" s="24" t="str">
        <v>비교 반영</v>
      </c>
      <c r="C4354" s="24" t="str">
        <v>과천시</v>
      </c>
      <c r="D4354" s="24" t="str">
        <v>다세대 매매</v>
      </c>
      <c r="E4354" s="26">
        <v>15</v>
      </c>
      <c r="F4354" s="26">
        <v>15</v>
      </c>
      <c r="G4354" s="26">
        <v>0</v>
      </c>
      <c r="H4354" s="26">
        <v>0</v>
      </c>
      <c r="I4354" s="26">
        <f>G4354+H4354</f>
        <v>0</v>
      </c>
      <c r="J4354" s="26">
        <f>SUM(F4354:H4354)</f>
        <v>15</v>
      </c>
      <c r="K4354" s="26">
        <f>E4354-J4354</f>
        <v>0</v>
      </c>
      <c r="L4354" s="27">
        <v>13498000000</v>
      </c>
      <c r="M4354" s="45">
        <v>945.55</v>
      </c>
      <c r="N4354" s="27">
        <v>899866667</v>
      </c>
      <c r="O4354" s="27">
        <v>47191038</v>
      </c>
      <c r="P4354" s="37">
        <f>IF(I4354=0,0,H4354/I4354)</f>
        <v>0</v>
      </c>
    </row>
    <row r="4355">
      <c r="A4355" s="24" t="str">
        <v>2026-04</v>
      </c>
      <c r="B4355" s="24" t="str">
        <v>비교 반영</v>
      </c>
      <c r="C4355" s="24" t="str">
        <v>과천시</v>
      </c>
      <c r="D4355" s="24" t="str">
        <v>다세대 전월세</v>
      </c>
      <c r="E4355" s="26">
        <v>99</v>
      </c>
      <c r="F4355" s="26">
        <v>0</v>
      </c>
      <c r="G4355" s="26">
        <v>45</v>
      </c>
      <c r="H4355" s="26">
        <v>54</v>
      </c>
      <c r="I4355" s="26">
        <f>G4355+H4355</f>
        <v>99</v>
      </c>
      <c r="J4355" s="26">
        <f>SUM(F4355:H4355)</f>
        <v>99</v>
      </c>
      <c r="K4355" s="26">
        <f>E4355-J4355</f>
        <v>0</v>
      </c>
      <c r="L4355" s="27">
        <v>32354700000</v>
      </c>
      <c r="M4355" s="45">
        <v>6275.36</v>
      </c>
      <c r="N4355" s="27">
        <v>326815152</v>
      </c>
      <c r="O4355" s="27">
        <v>17044071</v>
      </c>
      <c r="P4355" s="37">
        <f>IF(I4355=0,0,H4355/I4355)</f>
        <v>0.5454545454545454</v>
      </c>
    </row>
    <row r="4356">
      <c r="A4356" s="24" t="str">
        <v>2026-04</v>
      </c>
      <c r="B4356" s="24" t="str">
        <v>비교 반영</v>
      </c>
      <c r="C4356" s="24" t="str">
        <v>과천시</v>
      </c>
      <c r="D4356" s="24" t="str">
        <v>상가</v>
      </c>
      <c r="E4356" s="26">
        <v>10</v>
      </c>
      <c r="F4356" s="26">
        <v>10</v>
      </c>
      <c r="G4356" s="26">
        <v>0</v>
      </c>
      <c r="H4356" s="26">
        <v>0</v>
      </c>
      <c r="I4356" s="26">
        <f>G4356+H4356</f>
        <v>0</v>
      </c>
      <c r="J4356" s="26">
        <f>SUM(F4356:H4356)</f>
        <v>10</v>
      </c>
      <c r="K4356" s="26">
        <f>E4356-J4356</f>
        <v>0</v>
      </c>
      <c r="L4356" s="27">
        <v>4973490000</v>
      </c>
      <c r="M4356" s="45">
        <v>539.27</v>
      </c>
      <c r="N4356" s="27">
        <v>497349000</v>
      </c>
      <c r="O4356" s="27">
        <v>30488046</v>
      </c>
      <c r="P4356" s="37">
        <f>IF(I4356=0,0,H4356/I4356)</f>
        <v>0</v>
      </c>
    </row>
    <row r="4357">
      <c r="A4357" s="24" t="str">
        <v>2026-04</v>
      </c>
      <c r="B4357" s="24" t="str">
        <v>비교 반영</v>
      </c>
      <c r="C4357" s="24" t="str">
        <v>과천시</v>
      </c>
      <c r="D4357" s="24" t="str">
        <v>아파트 매매</v>
      </c>
      <c r="E4357" s="26">
        <v>34</v>
      </c>
      <c r="F4357" s="26">
        <v>34</v>
      </c>
      <c r="G4357" s="26">
        <v>0</v>
      </c>
      <c r="H4357" s="26">
        <v>0</v>
      </c>
      <c r="I4357" s="26">
        <f>G4357+H4357</f>
        <v>0</v>
      </c>
      <c r="J4357" s="26">
        <f>SUM(F4357:H4357)</f>
        <v>34</v>
      </c>
      <c r="K4357" s="26">
        <f>E4357-J4357</f>
        <v>0</v>
      </c>
      <c r="L4357" s="27">
        <v>73701000000</v>
      </c>
      <c r="M4357" s="45">
        <v>2582.962</v>
      </c>
      <c r="N4357" s="27">
        <v>2167676471</v>
      </c>
      <c r="O4357" s="27">
        <v>94325692</v>
      </c>
      <c r="P4357" s="37">
        <f>IF(I4357=0,0,H4357/I4357)</f>
        <v>0</v>
      </c>
    </row>
    <row r="4358">
      <c r="A4358" s="24" t="str">
        <v>2026-04</v>
      </c>
      <c r="B4358" s="24" t="str">
        <v>비교 반영</v>
      </c>
      <c r="C4358" s="24" t="str">
        <v>과천시</v>
      </c>
      <c r="D4358" s="24" t="str">
        <v>아파트 전월세</v>
      </c>
      <c r="E4358" s="26">
        <v>177</v>
      </c>
      <c r="F4358" s="26">
        <v>0</v>
      </c>
      <c r="G4358" s="26">
        <v>88</v>
      </c>
      <c r="H4358" s="26">
        <v>89</v>
      </c>
      <c r="I4358" s="26">
        <f>G4358+H4358</f>
        <v>177</v>
      </c>
      <c r="J4358" s="26">
        <f>SUM(F4358:H4358)</f>
        <v>177</v>
      </c>
      <c r="K4358" s="26">
        <f>E4358-J4358</f>
        <v>0</v>
      </c>
      <c r="L4358" s="27">
        <v>123405730000</v>
      </c>
      <c r="M4358" s="45">
        <v>13538.224</v>
      </c>
      <c r="N4358" s="27">
        <v>697207514</v>
      </c>
      <c r="O4358" s="27">
        <v>30133407</v>
      </c>
      <c r="P4358" s="37">
        <f>IF(I4358=0,0,H4358/I4358)</f>
        <v>0.5028248587570622</v>
      </c>
    </row>
    <row r="4359">
      <c r="A4359" s="24" t="str">
        <v>2026-04</v>
      </c>
      <c r="B4359" s="24" t="str">
        <v>비교 반영</v>
      </c>
      <c r="C4359" s="24" t="str">
        <v>과천시</v>
      </c>
      <c r="D4359" s="24" t="str">
        <v>오피스텔 매매</v>
      </c>
      <c r="E4359" s="26">
        <v>3</v>
      </c>
      <c r="F4359" s="26">
        <v>3</v>
      </c>
      <c r="G4359" s="26">
        <v>0</v>
      </c>
      <c r="H4359" s="26">
        <v>0</v>
      </c>
      <c r="I4359" s="26">
        <f>G4359+H4359</f>
        <v>0</v>
      </c>
      <c r="J4359" s="26">
        <f>SUM(F4359:H4359)</f>
        <v>3</v>
      </c>
      <c r="K4359" s="26">
        <f>E4359-J4359</f>
        <v>0</v>
      </c>
      <c r="L4359" s="27">
        <v>1413000000</v>
      </c>
      <c r="M4359" s="45">
        <v>121.378</v>
      </c>
      <c r="N4359" s="27">
        <v>471000000</v>
      </c>
      <c r="O4359" s="27">
        <v>38483697</v>
      </c>
      <c r="P4359" s="37">
        <f>IF(I4359=0,0,H4359/I4359)</f>
        <v>0</v>
      </c>
    </row>
    <row r="4360">
      <c r="A4360" s="24" t="str">
        <v>2026-04</v>
      </c>
      <c r="B4360" s="24" t="str">
        <v>비교 반영</v>
      </c>
      <c r="C4360" s="24" t="str">
        <v>과천시</v>
      </c>
      <c r="D4360" s="24" t="str">
        <v>오피스텔 전월세</v>
      </c>
      <c r="E4360" s="26">
        <v>38</v>
      </c>
      <c r="F4360" s="26">
        <v>0</v>
      </c>
      <c r="G4360" s="26">
        <v>16</v>
      </c>
      <c r="H4360" s="26">
        <v>22</v>
      </c>
      <c r="I4360" s="26">
        <f>G4360+H4360</f>
        <v>38</v>
      </c>
      <c r="J4360" s="26">
        <f>SUM(F4360:H4360)</f>
        <v>38</v>
      </c>
      <c r="K4360" s="26">
        <f>E4360-J4360</f>
        <v>0</v>
      </c>
      <c r="L4360" s="27">
        <v>10643000000</v>
      </c>
      <c r="M4360" s="45">
        <v>1963.83</v>
      </c>
      <c r="N4360" s="27">
        <v>280078947</v>
      </c>
      <c r="O4360" s="27">
        <v>17915741</v>
      </c>
      <c r="P4360" s="37">
        <f>IF(I4360=0,0,H4360/I4360)</f>
        <v>0.5789473684210527</v>
      </c>
    </row>
    <row r="4361">
      <c r="A4361" s="24" t="str">
        <v>2026-04</v>
      </c>
      <c r="B4361" s="24" t="str">
        <v>비교 반영</v>
      </c>
      <c r="C4361" s="24" t="str">
        <v>과천시</v>
      </c>
      <c r="D4361" s="24" t="str">
        <v>토지</v>
      </c>
      <c r="E4361" s="26">
        <v>14</v>
      </c>
      <c r="F4361" s="26">
        <v>14</v>
      </c>
      <c r="G4361" s="26">
        <v>0</v>
      </c>
      <c r="H4361" s="26">
        <v>0</v>
      </c>
      <c r="I4361" s="26">
        <f>G4361+H4361</f>
        <v>0</v>
      </c>
      <c r="J4361" s="26">
        <f>SUM(F4361:H4361)</f>
        <v>14</v>
      </c>
      <c r="K4361" s="26">
        <f>E4361-J4361</f>
        <v>0</v>
      </c>
      <c r="L4361" s="27">
        <v>2920620000</v>
      </c>
      <c r="M4361" s="45">
        <v>2937.03</v>
      </c>
      <c r="N4361" s="27">
        <v>208615714</v>
      </c>
      <c r="O4361" s="27">
        <v>3287315</v>
      </c>
      <c r="P4361" s="37">
        <f>IF(I4361=0,0,H4361/I4361)</f>
        <v>0</v>
      </c>
    </row>
    <row r="4362">
      <c r="A4362" s="24" t="str">
        <v>2026-04</v>
      </c>
      <c r="B4362" s="24" t="str">
        <v>비교 반영</v>
      </c>
      <c r="C4362" s="24" t="str">
        <v>광명시</v>
      </c>
      <c r="D4362" s="24" t="str">
        <v>공장창고</v>
      </c>
      <c r="E4362" s="26">
        <v>10</v>
      </c>
      <c r="F4362" s="26">
        <v>10</v>
      </c>
      <c r="G4362" s="26">
        <v>0</v>
      </c>
      <c r="H4362" s="26">
        <v>0</v>
      </c>
      <c r="I4362" s="26">
        <f>G4362+H4362</f>
        <v>0</v>
      </c>
      <c r="J4362" s="26">
        <f>SUM(F4362:H4362)</f>
        <v>10</v>
      </c>
      <c r="K4362" s="26">
        <f>E4362-J4362</f>
        <v>0</v>
      </c>
      <c r="L4362" s="27">
        <v>3885000000</v>
      </c>
      <c r="M4362" s="45">
        <v>936.77</v>
      </c>
      <c r="N4362" s="27">
        <v>388500000</v>
      </c>
      <c r="O4362" s="27">
        <v>13709848</v>
      </c>
      <c r="P4362" s="37">
        <f>IF(I4362=0,0,H4362/I4362)</f>
        <v>0</v>
      </c>
    </row>
    <row r="4363">
      <c r="A4363" s="24" t="str">
        <v>2026-04</v>
      </c>
      <c r="B4363" s="24" t="str">
        <v>비교 반영</v>
      </c>
      <c r="C4363" s="24" t="str">
        <v>광명시</v>
      </c>
      <c r="D4363" s="24" t="str">
        <v>다가구 매매</v>
      </c>
      <c r="E4363" s="26">
        <v>4</v>
      </c>
      <c r="F4363" s="26">
        <v>4</v>
      </c>
      <c r="G4363" s="26">
        <v>0</v>
      </c>
      <c r="H4363" s="26">
        <v>0</v>
      </c>
      <c r="I4363" s="26">
        <f>G4363+H4363</f>
        <v>0</v>
      </c>
      <c r="J4363" s="26">
        <f>SUM(F4363:H4363)</f>
        <v>4</v>
      </c>
      <c r="K4363" s="26">
        <f>E4363-J4363</f>
        <v>0</v>
      </c>
      <c r="L4363" s="27">
        <v>4830000000</v>
      </c>
      <c r="M4363" s="45">
        <v>1086.31</v>
      </c>
      <c r="N4363" s="27">
        <v>1207500000</v>
      </c>
      <c r="O4363" s="27">
        <v>14698329</v>
      </c>
      <c r="P4363" s="37">
        <f>IF(I4363=0,0,H4363/I4363)</f>
        <v>0</v>
      </c>
    </row>
    <row r="4364">
      <c r="A4364" s="24" t="str">
        <v>2026-04</v>
      </c>
      <c r="B4364" s="24" t="str">
        <v>비교 반영</v>
      </c>
      <c r="C4364" s="24" t="str">
        <v>광명시</v>
      </c>
      <c r="D4364" s="24" t="str">
        <v>다가구 전월세</v>
      </c>
      <c r="E4364" s="26">
        <v>147</v>
      </c>
      <c r="F4364" s="26">
        <v>0</v>
      </c>
      <c r="G4364" s="26">
        <v>58</v>
      </c>
      <c r="H4364" s="26">
        <v>89</v>
      </c>
      <c r="I4364" s="26">
        <f>G4364+H4364</f>
        <v>147</v>
      </c>
      <c r="J4364" s="26">
        <f>SUM(F4364:H4364)</f>
        <v>147</v>
      </c>
      <c r="K4364" s="26">
        <f>E4364-J4364</f>
        <v>0</v>
      </c>
      <c r="L4364" s="27">
        <v>9724500000</v>
      </c>
      <c r="M4364" s="45">
        <v>7075.795</v>
      </c>
      <c r="N4364" s="27">
        <v>66153061</v>
      </c>
      <c r="O4364" s="27">
        <v>4543250</v>
      </c>
      <c r="P4364" s="37">
        <f>IF(I4364=0,0,H4364/I4364)</f>
        <v>0.6054421768707483</v>
      </c>
    </row>
    <row r="4365">
      <c r="A4365" s="24" t="str">
        <v>2026-04</v>
      </c>
      <c r="B4365" s="24" t="str">
        <v>비교 반영</v>
      </c>
      <c r="C4365" s="24" t="str">
        <v>광명시</v>
      </c>
      <c r="D4365" s="24" t="str">
        <v>다세대 매매</v>
      </c>
      <c r="E4365" s="26">
        <v>67</v>
      </c>
      <c r="F4365" s="26">
        <v>67</v>
      </c>
      <c r="G4365" s="26">
        <v>0</v>
      </c>
      <c r="H4365" s="26">
        <v>0</v>
      </c>
      <c r="I4365" s="26">
        <f>G4365+H4365</f>
        <v>0</v>
      </c>
      <c r="J4365" s="26">
        <f>SUM(F4365:H4365)</f>
        <v>67</v>
      </c>
      <c r="K4365" s="26">
        <f>E4365-J4365</f>
        <v>0</v>
      </c>
      <c r="L4365" s="27">
        <v>25344230000</v>
      </c>
      <c r="M4365" s="45">
        <v>3439.475</v>
      </c>
      <c r="N4365" s="27">
        <v>378272090</v>
      </c>
      <c r="O4365" s="27">
        <v>24359117</v>
      </c>
      <c r="P4365" s="37">
        <f>IF(I4365=0,0,H4365/I4365)</f>
        <v>0</v>
      </c>
    </row>
    <row r="4366">
      <c r="A4366" s="24" t="str">
        <v>2026-04</v>
      </c>
      <c r="B4366" s="24" t="str">
        <v>비교 반영</v>
      </c>
      <c r="C4366" s="24" t="str">
        <v>광명시</v>
      </c>
      <c r="D4366" s="24" t="str">
        <v>다세대 전월세</v>
      </c>
      <c r="E4366" s="26">
        <v>116</v>
      </c>
      <c r="F4366" s="26">
        <v>0</v>
      </c>
      <c r="G4366" s="26">
        <v>84</v>
      </c>
      <c r="H4366" s="26">
        <v>32</v>
      </c>
      <c r="I4366" s="26">
        <f>G4366+H4366</f>
        <v>116</v>
      </c>
      <c r="J4366" s="26">
        <f>SUM(F4366:H4366)</f>
        <v>116</v>
      </c>
      <c r="K4366" s="26">
        <f>E4366-J4366</f>
        <v>0</v>
      </c>
      <c r="L4366" s="27">
        <v>15978750000</v>
      </c>
      <c r="M4366" s="45">
        <v>5663.515</v>
      </c>
      <c r="N4366" s="27">
        <v>137747845</v>
      </c>
      <c r="O4366" s="27">
        <v>9326772</v>
      </c>
      <c r="P4366" s="37">
        <f>IF(I4366=0,0,H4366/I4366)</f>
        <v>0.27586206896551724</v>
      </c>
    </row>
    <row r="4367">
      <c r="A4367" s="24" t="str">
        <v>2026-04</v>
      </c>
      <c r="B4367" s="24" t="str">
        <v>비교 반영</v>
      </c>
      <c r="C4367" s="24" t="str">
        <v>광명시</v>
      </c>
      <c r="D4367" s="24" t="str">
        <v>분양권</v>
      </c>
      <c r="E4367" s="26">
        <v>30</v>
      </c>
      <c r="F4367" s="26">
        <v>30</v>
      </c>
      <c r="G4367" s="26">
        <v>0</v>
      </c>
      <c r="H4367" s="26">
        <v>0</v>
      </c>
      <c r="I4367" s="26">
        <f>G4367+H4367</f>
        <v>0</v>
      </c>
      <c r="J4367" s="26">
        <f>SUM(F4367:H4367)</f>
        <v>30</v>
      </c>
      <c r="K4367" s="26">
        <f>E4367-J4367</f>
        <v>0</v>
      </c>
      <c r="L4367" s="27">
        <v>34032850000</v>
      </c>
      <c r="M4367" s="45">
        <v>1878.298</v>
      </c>
      <c r="N4367" s="27">
        <v>1134428333</v>
      </c>
      <c r="O4367" s="27">
        <v>59897463</v>
      </c>
      <c r="P4367" s="37">
        <f>IF(I4367=0,0,H4367/I4367)</f>
        <v>0</v>
      </c>
    </row>
    <row r="4368">
      <c r="A4368" s="24" t="str">
        <v>2026-04</v>
      </c>
      <c r="B4368" s="24" t="str">
        <v>비교 반영</v>
      </c>
      <c r="C4368" s="24" t="str">
        <v>광명시</v>
      </c>
      <c r="D4368" s="24" t="str">
        <v>상가</v>
      </c>
      <c r="E4368" s="26">
        <v>179</v>
      </c>
      <c r="F4368" s="26">
        <v>179</v>
      </c>
      <c r="G4368" s="26">
        <v>0</v>
      </c>
      <c r="H4368" s="26">
        <v>0</v>
      </c>
      <c r="I4368" s="26">
        <f>G4368+H4368</f>
        <v>0</v>
      </c>
      <c r="J4368" s="26">
        <f>SUM(F4368:H4368)</f>
        <v>179</v>
      </c>
      <c r="K4368" s="26">
        <f>E4368-J4368</f>
        <v>0</v>
      </c>
      <c r="L4368" s="27">
        <v>41981320000</v>
      </c>
      <c r="M4368" s="45">
        <v>7208.17</v>
      </c>
      <c r="N4368" s="27">
        <v>234532514</v>
      </c>
      <c r="O4368" s="27">
        <v>19253322</v>
      </c>
      <c r="P4368" s="37">
        <f>IF(I4368=0,0,H4368/I4368)</f>
        <v>0</v>
      </c>
    </row>
    <row r="4369">
      <c r="A4369" s="24" t="str">
        <v>2026-04</v>
      </c>
      <c r="B4369" s="24" t="str">
        <v>비교 반영</v>
      </c>
      <c r="C4369" s="24" t="str">
        <v>광명시</v>
      </c>
      <c r="D4369" s="24" t="str">
        <v>아파트 매매</v>
      </c>
      <c r="E4369" s="26">
        <v>284</v>
      </c>
      <c r="F4369" s="26">
        <v>284</v>
      </c>
      <c r="G4369" s="26">
        <v>0</v>
      </c>
      <c r="H4369" s="26">
        <v>0</v>
      </c>
      <c r="I4369" s="26">
        <f>G4369+H4369</f>
        <v>0</v>
      </c>
      <c r="J4369" s="26">
        <f>SUM(F4369:H4369)</f>
        <v>284</v>
      </c>
      <c r="K4369" s="26">
        <f>E4369-J4369</f>
        <v>0</v>
      </c>
      <c r="L4369" s="27">
        <v>237829300000</v>
      </c>
      <c r="M4369" s="45">
        <v>21084.878</v>
      </c>
      <c r="N4369" s="27">
        <v>837427113</v>
      </c>
      <c r="O4369" s="27">
        <v>37287981</v>
      </c>
      <c r="P4369" s="37">
        <f>IF(I4369=0,0,H4369/I4369)</f>
        <v>0</v>
      </c>
    </row>
    <row r="4370">
      <c r="A4370" s="24" t="str">
        <v>2026-04</v>
      </c>
      <c r="B4370" s="24" t="str">
        <v>비교 반영</v>
      </c>
      <c r="C4370" s="24" t="str">
        <v>광명시</v>
      </c>
      <c r="D4370" s="24" t="str">
        <v>아파트 전월세</v>
      </c>
      <c r="E4370" s="26">
        <v>523</v>
      </c>
      <c r="F4370" s="26">
        <v>0</v>
      </c>
      <c r="G4370" s="26">
        <v>339</v>
      </c>
      <c r="H4370" s="26">
        <v>184</v>
      </c>
      <c r="I4370" s="26">
        <f>G4370+H4370</f>
        <v>523</v>
      </c>
      <c r="J4370" s="26">
        <f>SUM(F4370:H4370)</f>
        <v>523</v>
      </c>
      <c r="K4370" s="26">
        <f>E4370-J4370</f>
        <v>0</v>
      </c>
      <c r="L4370" s="27">
        <v>167664800000</v>
      </c>
      <c r="M4370" s="45">
        <v>33710.192</v>
      </c>
      <c r="N4370" s="27">
        <v>320582792</v>
      </c>
      <c r="O4370" s="27">
        <v>16442024</v>
      </c>
      <c r="P4370" s="37">
        <f>IF(I4370=0,0,H4370/I4370)</f>
        <v>0.35181644359464626</v>
      </c>
    </row>
    <row r="4371">
      <c r="A4371" s="24" t="str">
        <v>2026-04</v>
      </c>
      <c r="B4371" s="24" t="str">
        <v>비교 반영</v>
      </c>
      <c r="C4371" s="24" t="str">
        <v>광명시</v>
      </c>
      <c r="D4371" s="24" t="str">
        <v>오피스텔 매매</v>
      </c>
      <c r="E4371" s="26">
        <v>10</v>
      </c>
      <c r="F4371" s="26">
        <v>10</v>
      </c>
      <c r="G4371" s="26">
        <v>0</v>
      </c>
      <c r="H4371" s="26">
        <v>0</v>
      </c>
      <c r="I4371" s="26">
        <f>G4371+H4371</f>
        <v>0</v>
      </c>
      <c r="J4371" s="26">
        <f>SUM(F4371:H4371)</f>
        <v>10</v>
      </c>
      <c r="K4371" s="26">
        <f>E4371-J4371</f>
        <v>0</v>
      </c>
      <c r="L4371" s="27">
        <v>1913000000</v>
      </c>
      <c r="M4371" s="45">
        <v>355.997</v>
      </c>
      <c r="N4371" s="27">
        <v>191300000</v>
      </c>
      <c r="O4371" s="27">
        <v>17764101</v>
      </c>
      <c r="P4371" s="37">
        <f>IF(I4371=0,0,H4371/I4371)</f>
        <v>0</v>
      </c>
    </row>
    <row r="4372">
      <c r="A4372" s="24" t="str">
        <v>2026-04</v>
      </c>
      <c r="B4372" s="24" t="str">
        <v>비교 반영</v>
      </c>
      <c r="C4372" s="24" t="str">
        <v>광명시</v>
      </c>
      <c r="D4372" s="24" t="str">
        <v>오피스텔 전월세</v>
      </c>
      <c r="E4372" s="26">
        <v>175</v>
      </c>
      <c r="F4372" s="26">
        <v>0</v>
      </c>
      <c r="G4372" s="26">
        <v>52</v>
      </c>
      <c r="H4372" s="26">
        <v>123</v>
      </c>
      <c r="I4372" s="26">
        <f>G4372+H4372</f>
        <v>175</v>
      </c>
      <c r="J4372" s="26">
        <f>SUM(F4372:H4372)</f>
        <v>175</v>
      </c>
      <c r="K4372" s="26">
        <f>E4372-J4372</f>
        <v>0</v>
      </c>
      <c r="L4372" s="27">
        <v>15786490000</v>
      </c>
      <c r="M4372" s="45">
        <v>5665.11</v>
      </c>
      <c r="N4372" s="27">
        <v>90208514</v>
      </c>
      <c r="O4372" s="27">
        <v>9211956</v>
      </c>
      <c r="P4372" s="37">
        <f>IF(I4372=0,0,H4372/I4372)</f>
        <v>0.7028571428571428</v>
      </c>
    </row>
    <row r="4373">
      <c r="A4373" s="24" t="str">
        <v>2026-04</v>
      </c>
      <c r="B4373" s="24" t="str">
        <v>비교 반영</v>
      </c>
      <c r="C4373" s="24" t="str">
        <v>광명시</v>
      </c>
      <c r="D4373" s="24" t="str">
        <v>토지</v>
      </c>
      <c r="E4373" s="26">
        <v>20</v>
      </c>
      <c r="F4373" s="26">
        <v>20</v>
      </c>
      <c r="G4373" s="26">
        <v>0</v>
      </c>
      <c r="H4373" s="26">
        <v>0</v>
      </c>
      <c r="I4373" s="26">
        <f>G4373+H4373</f>
        <v>0</v>
      </c>
      <c r="J4373" s="26">
        <f>SUM(F4373:H4373)</f>
        <v>20</v>
      </c>
      <c r="K4373" s="26">
        <f>E4373-J4373</f>
        <v>0</v>
      </c>
      <c r="L4373" s="27">
        <v>6583140000</v>
      </c>
      <c r="M4373" s="45">
        <v>4344.95</v>
      </c>
      <c r="N4373" s="27">
        <v>329157000</v>
      </c>
      <c r="O4373" s="27">
        <v>5008676</v>
      </c>
      <c r="P4373" s="37">
        <f>IF(I4373=0,0,H4373/I4373)</f>
        <v>0</v>
      </c>
    </row>
    <row r="4374">
      <c r="A4374" s="24" t="str">
        <v>2026-04</v>
      </c>
      <c r="B4374" s="24" t="str">
        <v>비교 반영</v>
      </c>
      <c r="C4374" s="24" t="str">
        <v>광주시</v>
      </c>
      <c r="D4374" s="24" t="str">
        <v>공장창고</v>
      </c>
      <c r="E4374" s="26">
        <v>11</v>
      </c>
      <c r="F4374" s="26">
        <v>11</v>
      </c>
      <c r="G4374" s="26">
        <v>0</v>
      </c>
      <c r="H4374" s="26">
        <v>0</v>
      </c>
      <c r="I4374" s="26">
        <f>G4374+H4374</f>
        <v>0</v>
      </c>
      <c r="J4374" s="26">
        <f>SUM(F4374:H4374)</f>
        <v>11</v>
      </c>
      <c r="K4374" s="26">
        <f>E4374-J4374</f>
        <v>0</v>
      </c>
      <c r="L4374" s="27">
        <v>21167280000</v>
      </c>
      <c r="M4374" s="45">
        <v>7360.6</v>
      </c>
      <c r="N4374" s="27">
        <v>1924298182</v>
      </c>
      <c r="O4374" s="27">
        <v>9506627</v>
      </c>
      <c r="P4374" s="37">
        <f>IF(I4374=0,0,H4374/I4374)</f>
        <v>0</v>
      </c>
    </row>
    <row r="4375">
      <c r="A4375" s="24" t="str">
        <v>2026-04</v>
      </c>
      <c r="B4375" s="24" t="str">
        <v>비교 반영</v>
      </c>
      <c r="C4375" s="24" t="str">
        <v>광주시</v>
      </c>
      <c r="D4375" s="24" t="str">
        <v>다가구 매매</v>
      </c>
      <c r="E4375" s="26">
        <v>19</v>
      </c>
      <c r="F4375" s="26">
        <v>19</v>
      </c>
      <c r="G4375" s="26">
        <v>0</v>
      </c>
      <c r="H4375" s="26">
        <v>0</v>
      </c>
      <c r="I4375" s="26">
        <f>G4375+H4375</f>
        <v>0</v>
      </c>
      <c r="J4375" s="26">
        <f>SUM(F4375:H4375)</f>
        <v>19</v>
      </c>
      <c r="K4375" s="26">
        <f>E4375-J4375</f>
        <v>0</v>
      </c>
      <c r="L4375" s="27">
        <v>9802930000</v>
      </c>
      <c r="M4375" s="45">
        <v>4706.95</v>
      </c>
      <c r="N4375" s="27">
        <v>515943684</v>
      </c>
      <c r="O4375" s="27">
        <v>6884794</v>
      </c>
      <c r="P4375" s="37">
        <f>IF(I4375=0,0,H4375/I4375)</f>
        <v>0</v>
      </c>
    </row>
    <row r="4376">
      <c r="A4376" s="24" t="str">
        <v>2026-04</v>
      </c>
      <c r="B4376" s="24" t="str">
        <v>비교 반영</v>
      </c>
      <c r="C4376" s="24" t="str">
        <v>광주시</v>
      </c>
      <c r="D4376" s="24" t="str">
        <v>다가구 전월세</v>
      </c>
      <c r="E4376" s="26">
        <v>565</v>
      </c>
      <c r="F4376" s="26">
        <v>0</v>
      </c>
      <c r="G4376" s="26">
        <v>143</v>
      </c>
      <c r="H4376" s="26">
        <v>422</v>
      </c>
      <c r="I4376" s="26">
        <f>G4376+H4376</f>
        <v>565</v>
      </c>
      <c r="J4376" s="26">
        <f>SUM(F4376:H4376)</f>
        <v>565</v>
      </c>
      <c r="K4376" s="26">
        <f>E4376-J4376</f>
        <v>0</v>
      </c>
      <c r="L4376" s="27">
        <v>23656650000</v>
      </c>
      <c r="M4376" s="45">
        <v>25486.062</v>
      </c>
      <c r="N4376" s="27">
        <v>41870177</v>
      </c>
      <c r="O4376" s="27">
        <v>3068493</v>
      </c>
      <c r="P4376" s="37">
        <f>IF(I4376=0,0,H4376/I4376)</f>
        <v>0.7469026548672566</v>
      </c>
    </row>
    <row r="4377">
      <c r="A4377" s="24" t="str">
        <v>2026-04</v>
      </c>
      <c r="B4377" s="24" t="str">
        <v>비교 반영</v>
      </c>
      <c r="C4377" s="24" t="str">
        <v>광주시</v>
      </c>
      <c r="D4377" s="24" t="str">
        <v>다세대 매매</v>
      </c>
      <c r="E4377" s="26">
        <v>215</v>
      </c>
      <c r="F4377" s="26">
        <v>215</v>
      </c>
      <c r="G4377" s="26">
        <v>0</v>
      </c>
      <c r="H4377" s="26">
        <v>0</v>
      </c>
      <c r="I4377" s="26">
        <f>G4377+H4377</f>
        <v>0</v>
      </c>
      <c r="J4377" s="26">
        <f>SUM(F4377:H4377)</f>
        <v>215</v>
      </c>
      <c r="K4377" s="26">
        <f>E4377-J4377</f>
        <v>0</v>
      </c>
      <c r="L4377" s="27">
        <v>42913390000</v>
      </c>
      <c r="M4377" s="45">
        <v>13736.067</v>
      </c>
      <c r="N4377" s="27">
        <v>199597163</v>
      </c>
      <c r="O4377" s="27">
        <v>10327734</v>
      </c>
      <c r="P4377" s="37">
        <f>IF(I4377=0,0,H4377/I4377)</f>
        <v>0</v>
      </c>
    </row>
    <row r="4378">
      <c r="A4378" s="24" t="str">
        <v>2026-04</v>
      </c>
      <c r="B4378" s="24" t="str">
        <v>비교 반영</v>
      </c>
      <c r="C4378" s="24" t="str">
        <v>광주시</v>
      </c>
      <c r="D4378" s="24" t="str">
        <v>다세대 전월세</v>
      </c>
      <c r="E4378" s="26">
        <v>332</v>
      </c>
      <c r="F4378" s="26">
        <v>0</v>
      </c>
      <c r="G4378" s="26">
        <v>150</v>
      </c>
      <c r="H4378" s="26">
        <v>182</v>
      </c>
      <c r="I4378" s="26">
        <f>G4378+H4378</f>
        <v>332</v>
      </c>
      <c r="J4378" s="26">
        <f>SUM(F4378:H4378)</f>
        <v>332</v>
      </c>
      <c r="K4378" s="26">
        <f>E4378-J4378</f>
        <v>0</v>
      </c>
      <c r="L4378" s="27">
        <v>30814250000</v>
      </c>
      <c r="M4378" s="45">
        <v>20382.222</v>
      </c>
      <c r="N4378" s="27">
        <v>92814006</v>
      </c>
      <c r="O4378" s="27">
        <v>4997752</v>
      </c>
      <c r="P4378" s="37">
        <f>IF(I4378=0,0,H4378/I4378)</f>
        <v>0.5481927710843374</v>
      </c>
    </row>
    <row r="4379">
      <c r="A4379" s="24" t="str">
        <v>2026-04</v>
      </c>
      <c r="B4379" s="24" t="str">
        <v>비교 반영</v>
      </c>
      <c r="C4379" s="24" t="str">
        <v>광주시</v>
      </c>
      <c r="D4379" s="24" t="str">
        <v>분양권</v>
      </c>
      <c r="E4379" s="26">
        <v>72</v>
      </c>
      <c r="F4379" s="26">
        <v>72</v>
      </c>
      <c r="G4379" s="26">
        <v>0</v>
      </c>
      <c r="H4379" s="26">
        <v>0</v>
      </c>
      <c r="I4379" s="26">
        <f>G4379+H4379</f>
        <v>0</v>
      </c>
      <c r="J4379" s="26">
        <f>SUM(F4379:H4379)</f>
        <v>72</v>
      </c>
      <c r="K4379" s="26">
        <f>E4379-J4379</f>
        <v>0</v>
      </c>
      <c r="L4379" s="27">
        <v>45375000000</v>
      </c>
      <c r="M4379" s="45">
        <v>6159.338</v>
      </c>
      <c r="N4379" s="27">
        <v>630208333</v>
      </c>
      <c r="O4379" s="27">
        <v>24353266</v>
      </c>
      <c r="P4379" s="37">
        <f>IF(I4379=0,0,H4379/I4379)</f>
        <v>0</v>
      </c>
    </row>
    <row r="4380">
      <c r="A4380" s="24" t="str">
        <v>2026-04</v>
      </c>
      <c r="B4380" s="24" t="str">
        <v>비교 반영</v>
      </c>
      <c r="C4380" s="24" t="str">
        <v>광주시</v>
      </c>
      <c r="D4380" s="24" t="str">
        <v>상가</v>
      </c>
      <c r="E4380" s="26">
        <v>19</v>
      </c>
      <c r="F4380" s="26">
        <v>19</v>
      </c>
      <c r="G4380" s="26">
        <v>0</v>
      </c>
      <c r="H4380" s="26">
        <v>0</v>
      </c>
      <c r="I4380" s="26">
        <f>G4380+H4380</f>
        <v>0</v>
      </c>
      <c r="J4380" s="26">
        <f>SUM(F4380:H4380)</f>
        <v>19</v>
      </c>
      <c r="K4380" s="26">
        <f>E4380-J4380</f>
        <v>0</v>
      </c>
      <c r="L4380" s="27">
        <v>25609590000</v>
      </c>
      <c r="M4380" s="45">
        <v>5786.68</v>
      </c>
      <c r="N4380" s="27">
        <v>1347873158</v>
      </c>
      <c r="O4380" s="27">
        <v>14630116</v>
      </c>
      <c r="P4380" s="37">
        <f>IF(I4380=0,0,H4380/I4380)</f>
        <v>0</v>
      </c>
    </row>
    <row r="4381">
      <c r="A4381" s="24" t="str">
        <v>2026-04</v>
      </c>
      <c r="B4381" s="24" t="str">
        <v>비교 반영</v>
      </c>
      <c r="C4381" s="24" t="str">
        <v>광주시</v>
      </c>
      <c r="D4381" s="24" t="str">
        <v>아파트 매매</v>
      </c>
      <c r="E4381" s="26">
        <v>254</v>
      </c>
      <c r="F4381" s="26">
        <v>254</v>
      </c>
      <c r="G4381" s="26">
        <v>0</v>
      </c>
      <c r="H4381" s="26">
        <v>0</v>
      </c>
      <c r="I4381" s="26">
        <f>G4381+H4381</f>
        <v>0</v>
      </c>
      <c r="J4381" s="26">
        <f>SUM(F4381:H4381)</f>
        <v>254</v>
      </c>
      <c r="K4381" s="26">
        <f>E4381-J4381</f>
        <v>0</v>
      </c>
      <c r="L4381" s="27">
        <v>118823590000</v>
      </c>
      <c r="M4381" s="45">
        <v>21247.408</v>
      </c>
      <c r="N4381" s="27">
        <v>467809409</v>
      </c>
      <c r="O4381" s="27">
        <v>18487208</v>
      </c>
      <c r="P4381" s="37">
        <f>IF(I4381=0,0,H4381/I4381)</f>
        <v>0</v>
      </c>
    </row>
    <row r="4382">
      <c r="A4382" s="24" t="str">
        <v>2026-04</v>
      </c>
      <c r="B4382" s="24" t="str">
        <v>비교 반영</v>
      </c>
      <c r="C4382" s="24" t="str">
        <v>광주시</v>
      </c>
      <c r="D4382" s="24" t="str">
        <v>아파트 전월세</v>
      </c>
      <c r="E4382" s="26">
        <v>354</v>
      </c>
      <c r="F4382" s="26">
        <v>0</v>
      </c>
      <c r="G4382" s="26">
        <v>223</v>
      </c>
      <c r="H4382" s="26">
        <v>131</v>
      </c>
      <c r="I4382" s="26">
        <f>G4382+H4382</f>
        <v>354</v>
      </c>
      <c r="J4382" s="26">
        <f>SUM(F4382:H4382)</f>
        <v>354</v>
      </c>
      <c r="K4382" s="26">
        <f>E4382-J4382</f>
        <v>0</v>
      </c>
      <c r="L4382" s="27">
        <v>83875960000</v>
      </c>
      <c r="M4382" s="45">
        <v>28022.821</v>
      </c>
      <c r="N4382" s="27">
        <v>236937740</v>
      </c>
      <c r="O4382" s="27">
        <v>9894646</v>
      </c>
      <c r="P4382" s="37">
        <f>IF(I4382=0,0,H4382/I4382)</f>
        <v>0.3700564971751412</v>
      </c>
    </row>
    <row r="4383">
      <c r="A4383" s="24" t="str">
        <v>2026-04</v>
      </c>
      <c r="B4383" s="24" t="str">
        <v>비교 반영</v>
      </c>
      <c r="C4383" s="24" t="str">
        <v>광주시</v>
      </c>
      <c r="D4383" s="24" t="str">
        <v>오피스텔 전월세</v>
      </c>
      <c r="E4383" s="26">
        <v>3</v>
      </c>
      <c r="F4383" s="26">
        <v>0</v>
      </c>
      <c r="G4383" s="26">
        <v>0</v>
      </c>
      <c r="H4383" s="26">
        <v>3</v>
      </c>
      <c r="I4383" s="26">
        <f>G4383+H4383</f>
        <v>3</v>
      </c>
      <c r="J4383" s="26">
        <f>SUM(F4383:H4383)</f>
        <v>3</v>
      </c>
      <c r="K4383" s="26">
        <f>E4383-J4383</f>
        <v>0</v>
      </c>
      <c r="L4383" s="27">
        <v>30000000</v>
      </c>
      <c r="M4383" s="45">
        <v>97.89</v>
      </c>
      <c r="N4383" s="27">
        <v>10000000</v>
      </c>
      <c r="O4383" s="27">
        <v>1013112</v>
      </c>
      <c r="P4383" s="37">
        <f>IF(I4383=0,0,H4383/I4383)</f>
        <v>1</v>
      </c>
    </row>
    <row r="4384">
      <c r="A4384" s="24" t="str">
        <v>2026-04</v>
      </c>
      <c r="B4384" s="24" t="str">
        <v>비교 반영</v>
      </c>
      <c r="C4384" s="24" t="str">
        <v>광주시</v>
      </c>
      <c r="D4384" s="24" t="str">
        <v>토지</v>
      </c>
      <c r="E4384" s="26">
        <v>263</v>
      </c>
      <c r="F4384" s="26">
        <v>263</v>
      </c>
      <c r="G4384" s="26">
        <v>0</v>
      </c>
      <c r="H4384" s="26">
        <v>0</v>
      </c>
      <c r="I4384" s="26">
        <f>G4384+H4384</f>
        <v>0</v>
      </c>
      <c r="J4384" s="26">
        <f>SUM(F4384:H4384)</f>
        <v>263</v>
      </c>
      <c r="K4384" s="26">
        <f>E4384-J4384</f>
        <v>0</v>
      </c>
      <c r="L4384" s="27">
        <v>54301340000</v>
      </c>
      <c r="M4384" s="45">
        <v>108752.49</v>
      </c>
      <c r="N4384" s="27">
        <v>206468973</v>
      </c>
      <c r="O4384" s="27">
        <v>1650616</v>
      </c>
      <c r="P4384" s="37">
        <f>IF(I4384=0,0,H4384/I4384)</f>
        <v>0</v>
      </c>
    </row>
    <row r="4385">
      <c r="A4385" s="24" t="str">
        <v>2026-04</v>
      </c>
      <c r="B4385" s="24" t="str">
        <v>비교 반영</v>
      </c>
      <c r="C4385" s="24" t="str">
        <v>구리시</v>
      </c>
      <c r="D4385" s="24" t="str">
        <v>공장창고</v>
      </c>
      <c r="E4385" s="26">
        <v>1</v>
      </c>
      <c r="F4385" s="26">
        <v>1</v>
      </c>
      <c r="G4385" s="26">
        <v>0</v>
      </c>
      <c r="H4385" s="26">
        <v>0</v>
      </c>
      <c r="I4385" s="26">
        <f>G4385+H4385</f>
        <v>0</v>
      </c>
      <c r="J4385" s="26">
        <f>SUM(F4385:H4385)</f>
        <v>1</v>
      </c>
      <c r="K4385" s="26">
        <f>E4385-J4385</f>
        <v>0</v>
      </c>
      <c r="L4385" s="27">
        <v>100000000</v>
      </c>
      <c r="M4385" s="45">
        <v>25.07</v>
      </c>
      <c r="N4385" s="27">
        <v>100000000</v>
      </c>
      <c r="O4385" s="27">
        <v>13186219</v>
      </c>
      <c r="P4385" s="37">
        <f>IF(I4385=0,0,H4385/I4385)</f>
        <v>0</v>
      </c>
    </row>
    <row r="4386">
      <c r="A4386" s="24" t="str">
        <v>2026-04</v>
      </c>
      <c r="B4386" s="24" t="str">
        <v>비교 반영</v>
      </c>
      <c r="C4386" s="24" t="str">
        <v>구리시</v>
      </c>
      <c r="D4386" s="24" t="str">
        <v>다가구 매매</v>
      </c>
      <c r="E4386" s="26">
        <v>5</v>
      </c>
      <c r="F4386" s="26">
        <v>5</v>
      </c>
      <c r="G4386" s="26">
        <v>0</v>
      </c>
      <c r="H4386" s="26">
        <v>0</v>
      </c>
      <c r="I4386" s="26">
        <f>G4386+H4386</f>
        <v>0</v>
      </c>
      <c r="J4386" s="26">
        <f>SUM(F4386:H4386)</f>
        <v>5</v>
      </c>
      <c r="K4386" s="26">
        <f>E4386-J4386</f>
        <v>0</v>
      </c>
      <c r="L4386" s="27">
        <v>4175000000</v>
      </c>
      <c r="M4386" s="45">
        <v>1116.16</v>
      </c>
      <c r="N4386" s="27">
        <v>835000000</v>
      </c>
      <c r="O4386" s="27">
        <v>12365299</v>
      </c>
      <c r="P4386" s="37">
        <f>IF(I4386=0,0,H4386/I4386)</f>
        <v>0</v>
      </c>
    </row>
    <row r="4387">
      <c r="A4387" s="24" t="str">
        <v>2026-04</v>
      </c>
      <c r="B4387" s="24" t="str">
        <v>비교 반영</v>
      </c>
      <c r="C4387" s="24" t="str">
        <v>구리시</v>
      </c>
      <c r="D4387" s="24" t="str">
        <v>다가구 전월세</v>
      </c>
      <c r="E4387" s="26">
        <v>194</v>
      </c>
      <c r="F4387" s="26">
        <v>0</v>
      </c>
      <c r="G4387" s="26">
        <v>52</v>
      </c>
      <c r="H4387" s="26">
        <v>142</v>
      </c>
      <c r="I4387" s="26">
        <f>G4387+H4387</f>
        <v>194</v>
      </c>
      <c r="J4387" s="26">
        <f>SUM(F4387:H4387)</f>
        <v>194</v>
      </c>
      <c r="K4387" s="26">
        <f>E4387-J4387</f>
        <v>0</v>
      </c>
      <c r="L4387" s="27">
        <v>12160000000</v>
      </c>
      <c r="M4387" s="45">
        <v>9188.543</v>
      </c>
      <c r="N4387" s="27">
        <v>62680412</v>
      </c>
      <c r="O4387" s="27">
        <v>4374833</v>
      </c>
      <c r="P4387" s="37">
        <f>IF(I4387=0,0,H4387/I4387)</f>
        <v>0.7319587628865979</v>
      </c>
    </row>
    <row r="4388">
      <c r="A4388" s="24" t="str">
        <v>2026-04</v>
      </c>
      <c r="B4388" s="24" t="str">
        <v>비교 반영</v>
      </c>
      <c r="C4388" s="24" t="str">
        <v>구리시</v>
      </c>
      <c r="D4388" s="24" t="str">
        <v>다세대 매매</v>
      </c>
      <c r="E4388" s="26">
        <v>50</v>
      </c>
      <c r="F4388" s="26">
        <v>50</v>
      </c>
      <c r="G4388" s="26">
        <v>0</v>
      </c>
      <c r="H4388" s="26">
        <v>0</v>
      </c>
      <c r="I4388" s="26">
        <f>G4388+H4388</f>
        <v>0</v>
      </c>
      <c r="J4388" s="26">
        <f>SUM(F4388:H4388)</f>
        <v>50</v>
      </c>
      <c r="K4388" s="26">
        <f>E4388-J4388</f>
        <v>0</v>
      </c>
      <c r="L4388" s="27">
        <v>22123500000</v>
      </c>
      <c r="M4388" s="45">
        <v>2674.413</v>
      </c>
      <c r="N4388" s="27">
        <v>442470000</v>
      </c>
      <c r="O4388" s="27">
        <v>27346388</v>
      </c>
      <c r="P4388" s="37">
        <f>IF(I4388=0,0,H4388/I4388)</f>
        <v>0</v>
      </c>
    </row>
    <row r="4389">
      <c r="A4389" s="24" t="str">
        <v>2026-04</v>
      </c>
      <c r="B4389" s="24" t="str">
        <v>비교 반영</v>
      </c>
      <c r="C4389" s="24" t="str">
        <v>구리시</v>
      </c>
      <c r="D4389" s="24" t="str">
        <v>다세대 전월세</v>
      </c>
      <c r="E4389" s="26">
        <v>98</v>
      </c>
      <c r="F4389" s="26">
        <v>0</v>
      </c>
      <c r="G4389" s="26">
        <v>57</v>
      </c>
      <c r="H4389" s="26">
        <v>41</v>
      </c>
      <c r="I4389" s="26">
        <f>G4389+H4389</f>
        <v>98</v>
      </c>
      <c r="J4389" s="26">
        <f>SUM(F4389:H4389)</f>
        <v>98</v>
      </c>
      <c r="K4389" s="26">
        <f>E4389-J4389</f>
        <v>0</v>
      </c>
      <c r="L4389" s="27">
        <v>14880900000</v>
      </c>
      <c r="M4389" s="45">
        <v>5226.306</v>
      </c>
      <c r="N4389" s="27">
        <v>151845918</v>
      </c>
      <c r="O4389" s="27">
        <v>9412586</v>
      </c>
      <c r="P4389" s="37">
        <f>IF(I4389=0,0,H4389/I4389)</f>
        <v>0.41836734693877553</v>
      </c>
    </row>
    <row r="4390">
      <c r="A4390" s="24" t="str">
        <v>2026-04</v>
      </c>
      <c r="B4390" s="24" t="str">
        <v>비교 반영</v>
      </c>
      <c r="C4390" s="24" t="str">
        <v>구리시</v>
      </c>
      <c r="D4390" s="24" t="str">
        <v>분양권</v>
      </c>
      <c r="E4390" s="26">
        <v>8</v>
      </c>
      <c r="F4390" s="26">
        <v>8</v>
      </c>
      <c r="G4390" s="26">
        <v>0</v>
      </c>
      <c r="H4390" s="26">
        <v>0</v>
      </c>
      <c r="I4390" s="26">
        <f>G4390+H4390</f>
        <v>0</v>
      </c>
      <c r="J4390" s="26">
        <f>SUM(F4390:H4390)</f>
        <v>8</v>
      </c>
      <c r="K4390" s="26">
        <f>E4390-J4390</f>
        <v>0</v>
      </c>
      <c r="L4390" s="27">
        <v>6738000000</v>
      </c>
      <c r="M4390" s="45">
        <v>553.645</v>
      </c>
      <c r="N4390" s="27">
        <v>842250000</v>
      </c>
      <c r="O4390" s="27">
        <v>40232241</v>
      </c>
      <c r="P4390" s="37">
        <f>IF(I4390=0,0,H4390/I4390)</f>
        <v>0</v>
      </c>
    </row>
    <row r="4391">
      <c r="A4391" s="24" t="str">
        <v>2026-04</v>
      </c>
      <c r="B4391" s="24" t="str">
        <v>비교 반영</v>
      </c>
      <c r="C4391" s="24" t="str">
        <v>구리시</v>
      </c>
      <c r="D4391" s="24" t="str">
        <v>상가</v>
      </c>
      <c r="E4391" s="26">
        <v>21</v>
      </c>
      <c r="F4391" s="26">
        <v>21</v>
      </c>
      <c r="G4391" s="26">
        <v>0</v>
      </c>
      <c r="H4391" s="26">
        <v>0</v>
      </c>
      <c r="I4391" s="26">
        <f>G4391+H4391</f>
        <v>0</v>
      </c>
      <c r="J4391" s="26">
        <f>SUM(F4391:H4391)</f>
        <v>21</v>
      </c>
      <c r="K4391" s="26">
        <f>E4391-J4391</f>
        <v>0</v>
      </c>
      <c r="L4391" s="27">
        <v>23256320000</v>
      </c>
      <c r="M4391" s="45">
        <v>4439.95</v>
      </c>
      <c r="N4391" s="27">
        <v>1107443810</v>
      </c>
      <c r="O4391" s="27">
        <v>17315599</v>
      </c>
      <c r="P4391" s="37">
        <f>IF(I4391=0,0,H4391/I4391)</f>
        <v>0</v>
      </c>
    </row>
    <row r="4392">
      <c r="A4392" s="24" t="str">
        <v>2026-04</v>
      </c>
      <c r="B4392" s="24" t="str">
        <v>비교 반영</v>
      </c>
      <c r="C4392" s="24" t="str">
        <v>구리시</v>
      </c>
      <c r="D4392" s="24" t="str">
        <v>아파트 매매</v>
      </c>
      <c r="E4392" s="26">
        <v>270</v>
      </c>
      <c r="F4392" s="26">
        <v>270</v>
      </c>
      <c r="G4392" s="26">
        <v>0</v>
      </c>
      <c r="H4392" s="26">
        <v>0</v>
      </c>
      <c r="I4392" s="26">
        <f>G4392+H4392</f>
        <v>0</v>
      </c>
      <c r="J4392" s="26">
        <f>SUM(F4392:H4392)</f>
        <v>270</v>
      </c>
      <c r="K4392" s="26">
        <f>E4392-J4392</f>
        <v>0</v>
      </c>
      <c r="L4392" s="27">
        <v>186968300000</v>
      </c>
      <c r="M4392" s="45">
        <v>19252.128</v>
      </c>
      <c r="N4392" s="27">
        <v>692475185</v>
      </c>
      <c r="O4392" s="27">
        <v>32104347</v>
      </c>
      <c r="P4392" s="37">
        <f>IF(I4392=0,0,H4392/I4392)</f>
        <v>0</v>
      </c>
    </row>
    <row r="4393">
      <c r="A4393" s="24" t="str">
        <v>2026-04</v>
      </c>
      <c r="B4393" s="24" t="str">
        <v>비교 반영</v>
      </c>
      <c r="C4393" s="24" t="str">
        <v>구리시</v>
      </c>
      <c r="D4393" s="24" t="str">
        <v>아파트 전월세</v>
      </c>
      <c r="E4393" s="26">
        <v>310</v>
      </c>
      <c r="F4393" s="26">
        <v>0</v>
      </c>
      <c r="G4393" s="26">
        <v>197</v>
      </c>
      <c r="H4393" s="26">
        <v>113</v>
      </c>
      <c r="I4393" s="26">
        <f>G4393+H4393</f>
        <v>310</v>
      </c>
      <c r="J4393" s="26">
        <f>SUM(F4393:H4393)</f>
        <v>310</v>
      </c>
      <c r="K4393" s="26">
        <f>E4393-J4393</f>
        <v>0</v>
      </c>
      <c r="L4393" s="27">
        <v>94466920000</v>
      </c>
      <c r="M4393" s="45">
        <v>20453.119</v>
      </c>
      <c r="N4393" s="27">
        <v>304732000</v>
      </c>
      <c r="O4393" s="27">
        <v>15268445</v>
      </c>
      <c r="P4393" s="37">
        <f>IF(I4393=0,0,H4393/I4393)</f>
        <v>0.36451612903225805</v>
      </c>
    </row>
    <row r="4394">
      <c r="A4394" s="24" t="str">
        <v>2026-04</v>
      </c>
      <c r="B4394" s="24" t="str">
        <v>비교 반영</v>
      </c>
      <c r="C4394" s="24" t="str">
        <v>구리시</v>
      </c>
      <c r="D4394" s="24" t="str">
        <v>오피스텔 매매</v>
      </c>
      <c r="E4394" s="26">
        <v>12</v>
      </c>
      <c r="F4394" s="26">
        <v>12</v>
      </c>
      <c r="G4394" s="26">
        <v>0</v>
      </c>
      <c r="H4394" s="26">
        <v>0</v>
      </c>
      <c r="I4394" s="26">
        <f>G4394+H4394</f>
        <v>0</v>
      </c>
      <c r="J4394" s="26">
        <f>SUM(F4394:H4394)</f>
        <v>12</v>
      </c>
      <c r="K4394" s="26">
        <f>E4394-J4394</f>
        <v>0</v>
      </c>
      <c r="L4394" s="27">
        <v>2439000000</v>
      </c>
      <c r="M4394" s="45">
        <v>508.29</v>
      </c>
      <c r="N4394" s="27">
        <v>203250000</v>
      </c>
      <c r="O4394" s="27">
        <v>15862617</v>
      </c>
      <c r="P4394" s="37">
        <f>IF(I4394=0,0,H4394/I4394)</f>
        <v>0</v>
      </c>
    </row>
    <row r="4395">
      <c r="A4395" s="24" t="str">
        <v>2026-04</v>
      </c>
      <c r="B4395" s="24" t="str">
        <v>비교 반영</v>
      </c>
      <c r="C4395" s="24" t="str">
        <v>구리시</v>
      </c>
      <c r="D4395" s="24" t="str">
        <v>오피스텔 전월세</v>
      </c>
      <c r="E4395" s="26">
        <v>119</v>
      </c>
      <c r="F4395" s="26">
        <v>0</v>
      </c>
      <c r="G4395" s="26">
        <v>42</v>
      </c>
      <c r="H4395" s="26">
        <v>77</v>
      </c>
      <c r="I4395" s="26">
        <f>G4395+H4395</f>
        <v>119</v>
      </c>
      <c r="J4395" s="26">
        <f>SUM(F4395:H4395)</f>
        <v>119</v>
      </c>
      <c r="K4395" s="26">
        <f>E4395-J4395</f>
        <v>0</v>
      </c>
      <c r="L4395" s="27">
        <v>10285650000</v>
      </c>
      <c r="M4395" s="45">
        <v>4656.93</v>
      </c>
      <c r="N4395" s="27">
        <v>86434034</v>
      </c>
      <c r="O4395" s="27">
        <v>7301408</v>
      </c>
      <c r="P4395" s="37">
        <f>IF(I4395=0,0,H4395/I4395)</f>
        <v>0.6470588235294118</v>
      </c>
    </row>
    <row r="4396">
      <c r="A4396" s="24" t="str">
        <v>2026-04</v>
      </c>
      <c r="B4396" s="24" t="str">
        <v>비교 반영</v>
      </c>
      <c r="C4396" s="24" t="str">
        <v>구리시</v>
      </c>
      <c r="D4396" s="24" t="str">
        <v>토지</v>
      </c>
      <c r="E4396" s="26">
        <v>16</v>
      </c>
      <c r="F4396" s="26">
        <v>16</v>
      </c>
      <c r="G4396" s="26">
        <v>0</v>
      </c>
      <c r="H4396" s="26">
        <v>0</v>
      </c>
      <c r="I4396" s="26">
        <f>G4396+H4396</f>
        <v>0</v>
      </c>
      <c r="J4396" s="26">
        <f>SUM(F4396:H4396)</f>
        <v>16</v>
      </c>
      <c r="K4396" s="26">
        <f>E4396-J4396</f>
        <v>0</v>
      </c>
      <c r="L4396" s="27">
        <v>10532570000</v>
      </c>
      <c r="M4396" s="45">
        <v>1900.44</v>
      </c>
      <c r="N4396" s="27">
        <v>658285625</v>
      </c>
      <c r="O4396" s="27">
        <v>18321237</v>
      </c>
      <c r="P4396" s="37">
        <f>IF(I4396=0,0,H4396/I4396)</f>
        <v>0</v>
      </c>
    </row>
    <row r="4397">
      <c r="A4397" s="24" t="str">
        <v>2026-04</v>
      </c>
      <c r="B4397" s="24" t="str">
        <v>비교 반영</v>
      </c>
      <c r="C4397" s="24" t="str">
        <v>군포시</v>
      </c>
      <c r="D4397" s="24" t="str">
        <v>공장창고</v>
      </c>
      <c r="E4397" s="26">
        <v>5</v>
      </c>
      <c r="F4397" s="26">
        <v>5</v>
      </c>
      <c r="G4397" s="26">
        <v>0</v>
      </c>
      <c r="H4397" s="26">
        <v>0</v>
      </c>
      <c r="I4397" s="26">
        <f>G4397+H4397</f>
        <v>0</v>
      </c>
      <c r="J4397" s="26">
        <f>SUM(F4397:H4397)</f>
        <v>5</v>
      </c>
      <c r="K4397" s="26">
        <f>E4397-J4397</f>
        <v>0</v>
      </c>
      <c r="L4397" s="27">
        <v>4847770000</v>
      </c>
      <c r="M4397" s="45">
        <v>1242.01</v>
      </c>
      <c r="N4397" s="27">
        <v>969554000</v>
      </c>
      <c r="O4397" s="27">
        <v>12903024</v>
      </c>
      <c r="P4397" s="37">
        <f>IF(I4397=0,0,H4397/I4397)</f>
        <v>0</v>
      </c>
    </row>
    <row r="4398">
      <c r="A4398" s="24" t="str">
        <v>2026-04</v>
      </c>
      <c r="B4398" s="24" t="str">
        <v>비교 반영</v>
      </c>
      <c r="C4398" s="24" t="str">
        <v>군포시</v>
      </c>
      <c r="D4398" s="24" t="str">
        <v>다가구 매매</v>
      </c>
      <c r="E4398" s="26">
        <v>5</v>
      </c>
      <c r="F4398" s="26">
        <v>5</v>
      </c>
      <c r="G4398" s="26">
        <v>0</v>
      </c>
      <c r="H4398" s="26">
        <v>0</v>
      </c>
      <c r="I4398" s="26">
        <f>G4398+H4398</f>
        <v>0</v>
      </c>
      <c r="J4398" s="26">
        <f>SUM(F4398:H4398)</f>
        <v>5</v>
      </c>
      <c r="K4398" s="26">
        <f>E4398-J4398</f>
        <v>0</v>
      </c>
      <c r="L4398" s="27">
        <v>2487600000</v>
      </c>
      <c r="M4398" s="45">
        <v>857.7</v>
      </c>
      <c r="N4398" s="27">
        <v>497520000</v>
      </c>
      <c r="O4398" s="27">
        <v>9587817</v>
      </c>
      <c r="P4398" s="37">
        <f>IF(I4398=0,0,H4398/I4398)</f>
        <v>0</v>
      </c>
    </row>
    <row r="4399">
      <c r="A4399" s="24" t="str">
        <v>2026-04</v>
      </c>
      <c r="B4399" s="24" t="str">
        <v>비교 반영</v>
      </c>
      <c r="C4399" s="24" t="str">
        <v>군포시</v>
      </c>
      <c r="D4399" s="24" t="str">
        <v>다가구 전월세</v>
      </c>
      <c r="E4399" s="26">
        <v>206</v>
      </c>
      <c r="F4399" s="26">
        <v>0</v>
      </c>
      <c r="G4399" s="26">
        <v>37</v>
      </c>
      <c r="H4399" s="26">
        <v>169</v>
      </c>
      <c r="I4399" s="26">
        <f>G4399+H4399</f>
        <v>206</v>
      </c>
      <c r="J4399" s="26">
        <f>SUM(F4399:H4399)</f>
        <v>206</v>
      </c>
      <c r="K4399" s="26">
        <f>E4399-J4399</f>
        <v>0</v>
      </c>
      <c r="L4399" s="27">
        <v>7655000000</v>
      </c>
      <c r="M4399" s="45">
        <v>9563.745</v>
      </c>
      <c r="N4399" s="27">
        <v>37160194</v>
      </c>
      <c r="O4399" s="27">
        <v>2646012</v>
      </c>
      <c r="P4399" s="37">
        <f>IF(I4399=0,0,H4399/I4399)</f>
        <v>0.8203883495145631</v>
      </c>
    </row>
    <row r="4400">
      <c r="A4400" s="24" t="str">
        <v>2026-04</v>
      </c>
      <c r="B4400" s="24" t="str">
        <v>비교 반영</v>
      </c>
      <c r="C4400" s="24" t="str">
        <v>군포시</v>
      </c>
      <c r="D4400" s="24" t="str">
        <v>다세대 매매</v>
      </c>
      <c r="E4400" s="26">
        <v>39</v>
      </c>
      <c r="F4400" s="26">
        <v>39</v>
      </c>
      <c r="G4400" s="26">
        <v>0</v>
      </c>
      <c r="H4400" s="26">
        <v>0</v>
      </c>
      <c r="I4400" s="26">
        <f>G4400+H4400</f>
        <v>0</v>
      </c>
      <c r="J4400" s="26">
        <f>SUM(F4400:H4400)</f>
        <v>39</v>
      </c>
      <c r="K4400" s="26">
        <f>E4400-J4400</f>
        <v>0</v>
      </c>
      <c r="L4400" s="27">
        <v>9113250000</v>
      </c>
      <c r="M4400" s="45">
        <v>1770.5</v>
      </c>
      <c r="N4400" s="27">
        <v>233673077</v>
      </c>
      <c r="O4400" s="27">
        <v>17015784</v>
      </c>
      <c r="P4400" s="37">
        <f>IF(I4400=0,0,H4400/I4400)</f>
        <v>0</v>
      </c>
    </row>
    <row r="4401">
      <c r="A4401" s="24" t="str">
        <v>2026-04</v>
      </c>
      <c r="B4401" s="24" t="str">
        <v>비교 반영</v>
      </c>
      <c r="C4401" s="24" t="str">
        <v>군포시</v>
      </c>
      <c r="D4401" s="24" t="str">
        <v>다세대 전월세</v>
      </c>
      <c r="E4401" s="26">
        <v>116</v>
      </c>
      <c r="F4401" s="26">
        <v>0</v>
      </c>
      <c r="G4401" s="26">
        <v>61</v>
      </c>
      <c r="H4401" s="26">
        <v>55</v>
      </c>
      <c r="I4401" s="26">
        <f>G4401+H4401</f>
        <v>116</v>
      </c>
      <c r="J4401" s="26">
        <f>SUM(F4401:H4401)</f>
        <v>116</v>
      </c>
      <c r="K4401" s="26">
        <f>E4401-J4401</f>
        <v>0</v>
      </c>
      <c r="L4401" s="27">
        <v>9999800000</v>
      </c>
      <c r="M4401" s="45">
        <v>4625.877</v>
      </c>
      <c r="N4401" s="27">
        <v>86205172</v>
      </c>
      <c r="O4401" s="27">
        <v>7146145</v>
      </c>
      <c r="P4401" s="37">
        <f>IF(I4401=0,0,H4401/I4401)</f>
        <v>0.47413793103448276</v>
      </c>
    </row>
    <row r="4402">
      <c r="A4402" s="24" t="str">
        <v>2026-04</v>
      </c>
      <c r="B4402" s="24" t="str">
        <v>비교 반영</v>
      </c>
      <c r="C4402" s="24" t="str">
        <v>군포시</v>
      </c>
      <c r="D4402" s="24" t="str">
        <v>분양권</v>
      </c>
      <c r="E4402" s="26">
        <v>8</v>
      </c>
      <c r="F4402" s="26">
        <v>8</v>
      </c>
      <c r="G4402" s="26">
        <v>0</v>
      </c>
      <c r="H4402" s="26">
        <v>0</v>
      </c>
      <c r="I4402" s="26">
        <f>G4402+H4402</f>
        <v>0</v>
      </c>
      <c r="J4402" s="26">
        <f>SUM(F4402:H4402)</f>
        <v>8</v>
      </c>
      <c r="K4402" s="26">
        <f>E4402-J4402</f>
        <v>0</v>
      </c>
      <c r="L4402" s="27">
        <v>6713870000</v>
      </c>
      <c r="M4402" s="45">
        <v>537.591</v>
      </c>
      <c r="N4402" s="27">
        <v>839233750</v>
      </c>
      <c r="O4402" s="27">
        <v>41285309</v>
      </c>
      <c r="P4402" s="37">
        <f>IF(I4402=0,0,H4402/I4402)</f>
        <v>0</v>
      </c>
    </row>
    <row r="4403">
      <c r="A4403" s="24" t="str">
        <v>2026-04</v>
      </c>
      <c r="B4403" s="24" t="str">
        <v>비교 반영</v>
      </c>
      <c r="C4403" s="24" t="str">
        <v>군포시</v>
      </c>
      <c r="D4403" s="24" t="str">
        <v>상가</v>
      </c>
      <c r="E4403" s="26">
        <v>29</v>
      </c>
      <c r="F4403" s="26">
        <v>29</v>
      </c>
      <c r="G4403" s="26">
        <v>0</v>
      </c>
      <c r="H4403" s="26">
        <v>0</v>
      </c>
      <c r="I4403" s="26">
        <f>G4403+H4403</f>
        <v>0</v>
      </c>
      <c r="J4403" s="26">
        <f>SUM(F4403:H4403)</f>
        <v>29</v>
      </c>
      <c r="K4403" s="26">
        <f>E4403-J4403</f>
        <v>0</v>
      </c>
      <c r="L4403" s="27">
        <v>10390250000</v>
      </c>
      <c r="M4403" s="45">
        <v>2713.76</v>
      </c>
      <c r="N4403" s="27">
        <v>358284483</v>
      </c>
      <c r="O4403" s="27">
        <v>12656953</v>
      </c>
      <c r="P4403" s="37">
        <f>IF(I4403=0,0,H4403/I4403)</f>
        <v>0</v>
      </c>
    </row>
    <row r="4404">
      <c r="A4404" s="24" t="str">
        <v>2026-04</v>
      </c>
      <c r="B4404" s="24" t="str">
        <v>비교 반영</v>
      </c>
      <c r="C4404" s="24" t="str">
        <v>군포시</v>
      </c>
      <c r="D4404" s="24" t="str">
        <v>아파트 매매</v>
      </c>
      <c r="E4404" s="26">
        <v>335</v>
      </c>
      <c r="F4404" s="26">
        <v>335</v>
      </c>
      <c r="G4404" s="26">
        <v>0</v>
      </c>
      <c r="H4404" s="26">
        <v>0</v>
      </c>
      <c r="I4404" s="26">
        <f>G4404+H4404</f>
        <v>0</v>
      </c>
      <c r="J4404" s="26">
        <f>SUM(F4404:H4404)</f>
        <v>335</v>
      </c>
      <c r="K4404" s="26">
        <f>E4404-J4404</f>
        <v>0</v>
      </c>
      <c r="L4404" s="27">
        <v>155295900000</v>
      </c>
      <c r="M4404" s="45">
        <v>22763.889</v>
      </c>
      <c r="N4404" s="27">
        <v>463569851</v>
      </c>
      <c r="O4404" s="27">
        <v>22552159</v>
      </c>
      <c r="P4404" s="37">
        <f>IF(I4404=0,0,H4404/I4404)</f>
        <v>0</v>
      </c>
    </row>
    <row r="4405">
      <c r="A4405" s="24" t="str">
        <v>2026-04</v>
      </c>
      <c r="B4405" s="24" t="str">
        <v>비교 반영</v>
      </c>
      <c r="C4405" s="24" t="str">
        <v>군포시</v>
      </c>
      <c r="D4405" s="24" t="str">
        <v>아파트 전월세</v>
      </c>
      <c r="E4405" s="26">
        <v>398</v>
      </c>
      <c r="F4405" s="26">
        <v>0</v>
      </c>
      <c r="G4405" s="26">
        <v>268</v>
      </c>
      <c r="H4405" s="26">
        <v>130</v>
      </c>
      <c r="I4405" s="26">
        <f>G4405+H4405</f>
        <v>398</v>
      </c>
      <c r="J4405" s="26">
        <f>SUM(F4405:H4405)</f>
        <v>398</v>
      </c>
      <c r="K4405" s="26">
        <f>E4405-J4405</f>
        <v>0</v>
      </c>
      <c r="L4405" s="27">
        <v>90715210000</v>
      </c>
      <c r="M4405" s="45">
        <v>24145.179</v>
      </c>
      <c r="N4405" s="27">
        <v>227927663</v>
      </c>
      <c r="O4405" s="27">
        <v>12420077</v>
      </c>
      <c r="P4405" s="37">
        <f>IF(I4405=0,0,H4405/I4405)</f>
        <v>0.32663316582914576</v>
      </c>
    </row>
    <row r="4406">
      <c r="A4406" s="24" t="str">
        <v>2026-04</v>
      </c>
      <c r="B4406" s="24" t="str">
        <v>비교 반영</v>
      </c>
      <c r="C4406" s="24" t="str">
        <v>군포시</v>
      </c>
      <c r="D4406" s="24" t="str">
        <v>오피스텔 매매</v>
      </c>
      <c r="E4406" s="26">
        <v>16</v>
      </c>
      <c r="F4406" s="26">
        <v>16</v>
      </c>
      <c r="G4406" s="26">
        <v>0</v>
      </c>
      <c r="H4406" s="26">
        <v>0</v>
      </c>
      <c r="I4406" s="26">
        <f>G4406+H4406</f>
        <v>0</v>
      </c>
      <c r="J4406" s="26">
        <f>SUM(F4406:H4406)</f>
        <v>16</v>
      </c>
      <c r="K4406" s="26">
        <f>E4406-J4406</f>
        <v>0</v>
      </c>
      <c r="L4406" s="27">
        <v>2452000000</v>
      </c>
      <c r="M4406" s="45">
        <v>595.019</v>
      </c>
      <c r="N4406" s="27">
        <v>153250000</v>
      </c>
      <c r="O4406" s="27">
        <v>13622733</v>
      </c>
      <c r="P4406" s="37">
        <f>IF(I4406=0,0,H4406/I4406)</f>
        <v>0</v>
      </c>
    </row>
    <row r="4407">
      <c r="A4407" s="24" t="str">
        <v>2026-04</v>
      </c>
      <c r="B4407" s="24" t="str">
        <v>비교 반영</v>
      </c>
      <c r="C4407" s="24" t="str">
        <v>군포시</v>
      </c>
      <c r="D4407" s="24" t="str">
        <v>오피스텔 전월세</v>
      </c>
      <c r="E4407" s="26">
        <v>90</v>
      </c>
      <c r="F4407" s="26">
        <v>0</v>
      </c>
      <c r="G4407" s="26">
        <v>33</v>
      </c>
      <c r="H4407" s="26">
        <v>57</v>
      </c>
      <c r="I4407" s="26">
        <f>G4407+H4407</f>
        <v>90</v>
      </c>
      <c r="J4407" s="26">
        <f>SUM(F4407:H4407)</f>
        <v>90</v>
      </c>
      <c r="K4407" s="26">
        <f>E4407-J4407</f>
        <v>0</v>
      </c>
      <c r="L4407" s="27">
        <v>10702420000</v>
      </c>
      <c r="M4407" s="45">
        <v>3511.02</v>
      </c>
      <c r="N4407" s="27">
        <v>118915778</v>
      </c>
      <c r="O4407" s="27">
        <v>10076815</v>
      </c>
      <c r="P4407" s="37">
        <f>IF(I4407=0,0,H4407/I4407)</f>
        <v>0.6333333333333333</v>
      </c>
    </row>
    <row r="4408">
      <c r="A4408" s="24" t="str">
        <v>2026-04</v>
      </c>
      <c r="B4408" s="24" t="str">
        <v>비교 반영</v>
      </c>
      <c r="C4408" s="24" t="str">
        <v>군포시</v>
      </c>
      <c r="D4408" s="24" t="str">
        <v>토지</v>
      </c>
      <c r="E4408" s="26">
        <v>11</v>
      </c>
      <c r="F4408" s="26">
        <v>11</v>
      </c>
      <c r="G4408" s="26">
        <v>0</v>
      </c>
      <c r="H4408" s="26">
        <v>0</v>
      </c>
      <c r="I4408" s="26">
        <f>G4408+H4408</f>
        <v>0</v>
      </c>
      <c r="J4408" s="26">
        <f>SUM(F4408:H4408)</f>
        <v>11</v>
      </c>
      <c r="K4408" s="26">
        <f>E4408-J4408</f>
        <v>0</v>
      </c>
      <c r="L4408" s="27">
        <v>2794830000</v>
      </c>
      <c r="M4408" s="45">
        <v>15661.1</v>
      </c>
      <c r="N4408" s="27">
        <v>254075455</v>
      </c>
      <c r="O4408" s="27">
        <v>589940</v>
      </c>
      <c r="P4408" s="37">
        <f>IF(I4408=0,0,H4408/I4408)</f>
        <v>0</v>
      </c>
    </row>
    <row r="4409">
      <c r="A4409" s="24" t="str">
        <v>2026-04</v>
      </c>
      <c r="B4409" s="24" t="str">
        <v>비교 반영</v>
      </c>
      <c r="C4409" s="24" t="str">
        <v>김포시</v>
      </c>
      <c r="D4409" s="24" t="str">
        <v>공장창고</v>
      </c>
      <c r="E4409" s="26">
        <v>16</v>
      </c>
      <c r="F4409" s="26">
        <v>16</v>
      </c>
      <c r="G4409" s="26">
        <v>0</v>
      </c>
      <c r="H4409" s="26">
        <v>0</v>
      </c>
      <c r="I4409" s="26">
        <f>G4409+H4409</f>
        <v>0</v>
      </c>
      <c r="J4409" s="26">
        <f>SUM(F4409:H4409)</f>
        <v>16</v>
      </c>
      <c r="K4409" s="26">
        <f>E4409-J4409</f>
        <v>0</v>
      </c>
      <c r="L4409" s="27">
        <v>22255630000</v>
      </c>
      <c r="M4409" s="45">
        <v>8547.01</v>
      </c>
      <c r="N4409" s="27">
        <v>1390976875</v>
      </c>
      <c r="O4409" s="27">
        <v>8607961</v>
      </c>
      <c r="P4409" s="37">
        <f>IF(I4409=0,0,H4409/I4409)</f>
        <v>0</v>
      </c>
    </row>
    <row r="4410">
      <c r="A4410" s="24" t="str">
        <v>2026-04</v>
      </c>
      <c r="B4410" s="24" t="str">
        <v>비교 반영</v>
      </c>
      <c r="C4410" s="24" t="str">
        <v>김포시</v>
      </c>
      <c r="D4410" s="24" t="str">
        <v>다가구 매매</v>
      </c>
      <c r="E4410" s="26">
        <v>11</v>
      </c>
      <c r="F4410" s="26">
        <v>11</v>
      </c>
      <c r="G4410" s="26">
        <v>0</v>
      </c>
      <c r="H4410" s="26">
        <v>0</v>
      </c>
      <c r="I4410" s="26">
        <f>G4410+H4410</f>
        <v>0</v>
      </c>
      <c r="J4410" s="26">
        <f>SUM(F4410:H4410)</f>
        <v>11</v>
      </c>
      <c r="K4410" s="26">
        <f>E4410-J4410</f>
        <v>0</v>
      </c>
      <c r="L4410" s="27">
        <v>6087050000</v>
      </c>
      <c r="M4410" s="45">
        <v>2306.53</v>
      </c>
      <c r="N4410" s="27">
        <v>553368182</v>
      </c>
      <c r="O4410" s="27">
        <v>8724135</v>
      </c>
      <c r="P4410" s="37">
        <f>IF(I4410=0,0,H4410/I4410)</f>
        <v>0</v>
      </c>
    </row>
    <row r="4411">
      <c r="A4411" s="24" t="str">
        <v>2026-04</v>
      </c>
      <c r="B4411" s="24" t="str">
        <v>비교 반영</v>
      </c>
      <c r="C4411" s="24" t="str">
        <v>김포시</v>
      </c>
      <c r="D4411" s="24" t="str">
        <v>다가구 전월세</v>
      </c>
      <c r="E4411" s="26">
        <v>343</v>
      </c>
      <c r="F4411" s="26">
        <v>0</v>
      </c>
      <c r="G4411" s="26">
        <v>39</v>
      </c>
      <c r="H4411" s="26">
        <v>304</v>
      </c>
      <c r="I4411" s="26">
        <f>G4411+H4411</f>
        <v>343</v>
      </c>
      <c r="J4411" s="26">
        <f>SUM(F4411:H4411)</f>
        <v>343</v>
      </c>
      <c r="K4411" s="26">
        <f>E4411-J4411</f>
        <v>0</v>
      </c>
      <c r="L4411" s="27">
        <v>9173000000</v>
      </c>
      <c r="M4411" s="45">
        <v>14690.485</v>
      </c>
      <c r="N4411" s="27">
        <v>26743440</v>
      </c>
      <c r="O4411" s="27">
        <v>2064191</v>
      </c>
      <c r="P4411" s="37">
        <f>IF(I4411=0,0,H4411/I4411)</f>
        <v>0.8862973760932945</v>
      </c>
    </row>
    <row r="4412">
      <c r="A4412" s="24" t="str">
        <v>2026-04</v>
      </c>
      <c r="B4412" s="24" t="str">
        <v>비교 반영</v>
      </c>
      <c r="C4412" s="24" t="str">
        <v>김포시</v>
      </c>
      <c r="D4412" s="24" t="str">
        <v>다세대 매매</v>
      </c>
      <c r="E4412" s="26">
        <v>39</v>
      </c>
      <c r="F4412" s="26">
        <v>39</v>
      </c>
      <c r="G4412" s="26">
        <v>0</v>
      </c>
      <c r="H4412" s="26">
        <v>0</v>
      </c>
      <c r="I4412" s="26">
        <f>G4412+H4412</f>
        <v>0</v>
      </c>
      <c r="J4412" s="26">
        <f>SUM(F4412:H4412)</f>
        <v>39</v>
      </c>
      <c r="K4412" s="26">
        <f>E4412-J4412</f>
        <v>0</v>
      </c>
      <c r="L4412" s="27">
        <v>9330190000</v>
      </c>
      <c r="M4412" s="45">
        <v>2365.283</v>
      </c>
      <c r="N4412" s="27">
        <v>239235641</v>
      </c>
      <c r="O4412" s="27">
        <v>13040132</v>
      </c>
      <c r="P4412" s="37">
        <f>IF(I4412=0,0,H4412/I4412)</f>
        <v>0</v>
      </c>
    </row>
    <row r="4413">
      <c r="A4413" s="24" t="str">
        <v>2026-04</v>
      </c>
      <c r="B4413" s="24" t="str">
        <v>비교 반영</v>
      </c>
      <c r="C4413" s="24" t="str">
        <v>김포시</v>
      </c>
      <c r="D4413" s="24" t="str">
        <v>다세대 전월세</v>
      </c>
      <c r="E4413" s="26">
        <v>74</v>
      </c>
      <c r="F4413" s="26">
        <v>0</v>
      </c>
      <c r="G4413" s="26">
        <v>28</v>
      </c>
      <c r="H4413" s="26">
        <v>46</v>
      </c>
      <c r="I4413" s="26">
        <f>G4413+H4413</f>
        <v>74</v>
      </c>
      <c r="J4413" s="26">
        <f>SUM(F4413:H4413)</f>
        <v>74</v>
      </c>
      <c r="K4413" s="26">
        <f>E4413-J4413</f>
        <v>0</v>
      </c>
      <c r="L4413" s="27">
        <v>8005420000</v>
      </c>
      <c r="M4413" s="45">
        <v>4542.533</v>
      </c>
      <c r="N4413" s="27">
        <v>108181351</v>
      </c>
      <c r="O4413" s="27">
        <v>5825868</v>
      </c>
      <c r="P4413" s="37">
        <f>IF(I4413=0,0,H4413/I4413)</f>
        <v>0.6216216216216216</v>
      </c>
    </row>
    <row r="4414">
      <c r="A4414" s="24" t="str">
        <v>2026-04</v>
      </c>
      <c r="B4414" s="24" t="str">
        <v>비교 반영</v>
      </c>
      <c r="C4414" s="24" t="str">
        <v>김포시</v>
      </c>
      <c r="D4414" s="24" t="str">
        <v>분양권</v>
      </c>
      <c r="E4414" s="26">
        <v>19</v>
      </c>
      <c r="F4414" s="26">
        <v>19</v>
      </c>
      <c r="G4414" s="26">
        <v>0</v>
      </c>
      <c r="H4414" s="26">
        <v>0</v>
      </c>
      <c r="I4414" s="26">
        <f>G4414+H4414</f>
        <v>0</v>
      </c>
      <c r="J4414" s="26">
        <f>SUM(F4414:H4414)</f>
        <v>19</v>
      </c>
      <c r="K4414" s="26">
        <f>E4414-J4414</f>
        <v>0</v>
      </c>
      <c r="L4414" s="27">
        <v>10925240000</v>
      </c>
      <c r="M4414" s="45">
        <v>1327.79</v>
      </c>
      <c r="N4414" s="27">
        <v>575012632</v>
      </c>
      <c r="O4414" s="27">
        <v>27200457</v>
      </c>
      <c r="P4414" s="37">
        <f>IF(I4414=0,0,H4414/I4414)</f>
        <v>0</v>
      </c>
    </row>
    <row r="4415">
      <c r="A4415" s="24" t="str">
        <v>2026-04</v>
      </c>
      <c r="B4415" s="24" t="str">
        <v>비교 반영</v>
      </c>
      <c r="C4415" s="24" t="str">
        <v>김포시</v>
      </c>
      <c r="D4415" s="24" t="str">
        <v>상가</v>
      </c>
      <c r="E4415" s="26">
        <v>27</v>
      </c>
      <c r="F4415" s="26">
        <v>27</v>
      </c>
      <c r="G4415" s="26">
        <v>0</v>
      </c>
      <c r="H4415" s="26">
        <v>0</v>
      </c>
      <c r="I4415" s="26">
        <f>G4415+H4415</f>
        <v>0</v>
      </c>
      <c r="J4415" s="26">
        <f>SUM(F4415:H4415)</f>
        <v>27</v>
      </c>
      <c r="K4415" s="26">
        <f>E4415-J4415</f>
        <v>0</v>
      </c>
      <c r="L4415" s="27">
        <v>17035000000</v>
      </c>
      <c r="M4415" s="45">
        <v>4556.71</v>
      </c>
      <c r="N4415" s="27">
        <v>630925926</v>
      </c>
      <c r="O4415" s="27">
        <v>12358488</v>
      </c>
      <c r="P4415" s="37">
        <f>IF(I4415=0,0,H4415/I4415)</f>
        <v>0</v>
      </c>
    </row>
    <row r="4416">
      <c r="A4416" s="24" t="str">
        <v>2026-04</v>
      </c>
      <c r="B4416" s="24" t="str">
        <v>비교 반영</v>
      </c>
      <c r="C4416" s="24" t="str">
        <v>김포시</v>
      </c>
      <c r="D4416" s="24" t="str">
        <v>아파트 매매</v>
      </c>
      <c r="E4416" s="26">
        <v>413</v>
      </c>
      <c r="F4416" s="26">
        <v>413</v>
      </c>
      <c r="G4416" s="26">
        <v>0</v>
      </c>
      <c r="H4416" s="26">
        <v>0</v>
      </c>
      <c r="I4416" s="26">
        <f>G4416+H4416</f>
        <v>0</v>
      </c>
      <c r="J4416" s="26">
        <f>SUM(F4416:H4416)</f>
        <v>413</v>
      </c>
      <c r="K4416" s="26">
        <f>E4416-J4416</f>
        <v>0</v>
      </c>
      <c r="L4416" s="27">
        <v>184133500000</v>
      </c>
      <c r="M4416" s="45">
        <v>33530.057</v>
      </c>
      <c r="N4416" s="27">
        <v>445843826</v>
      </c>
      <c r="O4416" s="27">
        <v>18154033</v>
      </c>
      <c r="P4416" s="37">
        <f>IF(I4416=0,0,H4416/I4416)</f>
        <v>0</v>
      </c>
    </row>
    <row r="4417">
      <c r="A4417" s="24" t="str">
        <v>2026-04</v>
      </c>
      <c r="B4417" s="24" t="str">
        <v>비교 반영</v>
      </c>
      <c r="C4417" s="24" t="str">
        <v>김포시</v>
      </c>
      <c r="D4417" s="24" t="str">
        <v>아파트 전월세</v>
      </c>
      <c r="E4417" s="26">
        <v>848</v>
      </c>
      <c r="F4417" s="26">
        <v>0</v>
      </c>
      <c r="G4417" s="26">
        <v>416</v>
      </c>
      <c r="H4417" s="26">
        <v>432</v>
      </c>
      <c r="I4417" s="26">
        <f>G4417+H4417</f>
        <v>848</v>
      </c>
      <c r="J4417" s="26">
        <f>SUM(F4417:H4417)</f>
        <v>848</v>
      </c>
      <c r="K4417" s="26">
        <f>E4417-J4417</f>
        <v>0</v>
      </c>
      <c r="L4417" s="27">
        <v>159701110000</v>
      </c>
      <c r="M4417" s="45">
        <v>60928.78</v>
      </c>
      <c r="N4417" s="27">
        <v>188326781</v>
      </c>
      <c r="O4417" s="27">
        <v>8664830</v>
      </c>
      <c r="P4417" s="37">
        <f>IF(I4417=0,0,H4417/I4417)</f>
        <v>0.5094339622641509</v>
      </c>
    </row>
    <row r="4418">
      <c r="A4418" s="24" t="str">
        <v>2026-04</v>
      </c>
      <c r="B4418" s="24" t="str">
        <v>비교 반영</v>
      </c>
      <c r="C4418" s="24" t="str">
        <v>김포시</v>
      </c>
      <c r="D4418" s="24" t="str">
        <v>오피스텔 매매</v>
      </c>
      <c r="E4418" s="26">
        <v>19</v>
      </c>
      <c r="F4418" s="26">
        <v>19</v>
      </c>
      <c r="G4418" s="26">
        <v>0</v>
      </c>
      <c r="H4418" s="26">
        <v>0</v>
      </c>
      <c r="I4418" s="26">
        <f>G4418+H4418</f>
        <v>0</v>
      </c>
      <c r="J4418" s="26">
        <f>SUM(F4418:H4418)</f>
        <v>19</v>
      </c>
      <c r="K4418" s="26">
        <f>E4418-J4418</f>
        <v>0</v>
      </c>
      <c r="L4418" s="27">
        <v>1931000000</v>
      </c>
      <c r="M4418" s="45">
        <v>599.921</v>
      </c>
      <c r="N4418" s="27">
        <v>101631579</v>
      </c>
      <c r="O4418" s="27">
        <v>10640519</v>
      </c>
      <c r="P4418" s="37">
        <f>IF(I4418=0,0,H4418/I4418)</f>
        <v>0</v>
      </c>
    </row>
    <row r="4419">
      <c r="A4419" s="24" t="str">
        <v>2026-04</v>
      </c>
      <c r="B4419" s="24" t="str">
        <v>비교 반영</v>
      </c>
      <c r="C4419" s="24" t="str">
        <v>김포시</v>
      </c>
      <c r="D4419" s="24" t="str">
        <v>오피스텔 전월세</v>
      </c>
      <c r="E4419" s="26">
        <v>466</v>
      </c>
      <c r="F4419" s="26">
        <v>0</v>
      </c>
      <c r="G4419" s="26">
        <v>109</v>
      </c>
      <c r="H4419" s="26">
        <v>357</v>
      </c>
      <c r="I4419" s="26">
        <f>G4419+H4419</f>
        <v>466</v>
      </c>
      <c r="J4419" s="26">
        <f>SUM(F4419:H4419)</f>
        <v>466</v>
      </c>
      <c r="K4419" s="26">
        <f>E4419-J4419</f>
        <v>0</v>
      </c>
      <c r="L4419" s="27">
        <v>18327940000</v>
      </c>
      <c r="M4419" s="45">
        <v>13653.74</v>
      </c>
      <c r="N4419" s="27">
        <v>39330343</v>
      </c>
      <c r="O4419" s="27">
        <v>4437482</v>
      </c>
      <c r="P4419" s="37">
        <f>IF(I4419=0,0,H4419/I4419)</f>
        <v>0.7660944206008584</v>
      </c>
    </row>
    <row r="4420">
      <c r="A4420" s="24" t="str">
        <v>2026-04</v>
      </c>
      <c r="B4420" s="24" t="str">
        <v>비교 반영</v>
      </c>
      <c r="C4420" s="24" t="str">
        <v>김포시</v>
      </c>
      <c r="D4420" s="24" t="str">
        <v>토지</v>
      </c>
      <c r="E4420" s="26">
        <v>194</v>
      </c>
      <c r="F4420" s="26">
        <v>194</v>
      </c>
      <c r="G4420" s="26">
        <v>0</v>
      </c>
      <c r="H4420" s="26">
        <v>0</v>
      </c>
      <c r="I4420" s="26">
        <f>G4420+H4420</f>
        <v>0</v>
      </c>
      <c r="J4420" s="26">
        <f>SUM(F4420:H4420)</f>
        <v>194</v>
      </c>
      <c r="K4420" s="26">
        <f>E4420-J4420</f>
        <v>0</v>
      </c>
      <c r="L4420" s="27">
        <v>52140550000</v>
      </c>
      <c r="M4420" s="45">
        <v>132641.19</v>
      </c>
      <c r="N4420" s="27">
        <v>268765722</v>
      </c>
      <c r="O4420" s="27">
        <v>1299487</v>
      </c>
      <c r="P4420" s="37">
        <f>IF(I4420=0,0,H4420/I4420)</f>
        <v>0</v>
      </c>
    </row>
    <row r="4421">
      <c r="A4421" s="24" t="str">
        <v>2026-04</v>
      </c>
      <c r="B4421" s="24" t="str">
        <v>비교 반영</v>
      </c>
      <c r="C4421" s="24" t="str">
        <v>남양주시</v>
      </c>
      <c r="D4421" s="24" t="str">
        <v>공장창고</v>
      </c>
      <c r="E4421" s="26">
        <v>19</v>
      </c>
      <c r="F4421" s="26">
        <v>19</v>
      </c>
      <c r="G4421" s="26">
        <v>0</v>
      </c>
      <c r="H4421" s="26">
        <v>0</v>
      </c>
      <c r="I4421" s="26">
        <f>G4421+H4421</f>
        <v>0</v>
      </c>
      <c r="J4421" s="26">
        <f>SUM(F4421:H4421)</f>
        <v>19</v>
      </c>
      <c r="K4421" s="26">
        <f>E4421-J4421</f>
        <v>0</v>
      </c>
      <c r="L4421" s="27">
        <v>16923500000</v>
      </c>
      <c r="M4421" s="45">
        <v>4925.51</v>
      </c>
      <c r="N4421" s="27">
        <v>890710526</v>
      </c>
      <c r="O4421" s="27">
        <v>11358307</v>
      </c>
      <c r="P4421" s="37">
        <f>IF(I4421=0,0,H4421/I4421)</f>
        <v>0</v>
      </c>
    </row>
    <row r="4422">
      <c r="A4422" s="24" t="str">
        <v>2026-04</v>
      </c>
      <c r="B4422" s="24" t="str">
        <v>비교 반영</v>
      </c>
      <c r="C4422" s="24" t="str">
        <v>남양주시</v>
      </c>
      <c r="D4422" s="24" t="str">
        <v>다가구 매매</v>
      </c>
      <c r="E4422" s="26">
        <v>19</v>
      </c>
      <c r="F4422" s="26">
        <v>19</v>
      </c>
      <c r="G4422" s="26">
        <v>0</v>
      </c>
      <c r="H4422" s="26">
        <v>0</v>
      </c>
      <c r="I4422" s="26">
        <f>G4422+H4422</f>
        <v>0</v>
      </c>
      <c r="J4422" s="26">
        <f>SUM(F4422:H4422)</f>
        <v>19</v>
      </c>
      <c r="K4422" s="26">
        <f>E4422-J4422</f>
        <v>0</v>
      </c>
      <c r="L4422" s="27">
        <v>13183900000</v>
      </c>
      <c r="M4422" s="45">
        <v>4225.16</v>
      </c>
      <c r="N4422" s="27">
        <v>693889474</v>
      </c>
      <c r="O4422" s="27">
        <v>10315145</v>
      </c>
      <c r="P4422" s="37">
        <f>IF(I4422=0,0,H4422/I4422)</f>
        <v>0</v>
      </c>
    </row>
    <row r="4423">
      <c r="A4423" s="24" t="str">
        <v>2026-04</v>
      </c>
      <c r="B4423" s="24" t="str">
        <v>비교 반영</v>
      </c>
      <c r="C4423" s="24" t="str">
        <v>남양주시</v>
      </c>
      <c r="D4423" s="24" t="str">
        <v>다가구 전월세</v>
      </c>
      <c r="E4423" s="26">
        <v>459</v>
      </c>
      <c r="F4423" s="26">
        <v>0</v>
      </c>
      <c r="G4423" s="26">
        <v>131</v>
      </c>
      <c r="H4423" s="26">
        <v>328</v>
      </c>
      <c r="I4423" s="26">
        <f>G4423+H4423</f>
        <v>459</v>
      </c>
      <c r="J4423" s="26">
        <f>SUM(F4423:H4423)</f>
        <v>459</v>
      </c>
      <c r="K4423" s="26">
        <f>E4423-J4423</f>
        <v>0</v>
      </c>
      <c r="L4423" s="27">
        <v>37937000000</v>
      </c>
      <c r="M4423" s="45">
        <v>23374.626</v>
      </c>
      <c r="N4423" s="27">
        <v>82651416</v>
      </c>
      <c r="O4423" s="27">
        <v>5365287</v>
      </c>
      <c r="P4423" s="37">
        <f>IF(I4423=0,0,H4423/I4423)</f>
        <v>0.7145969498910676</v>
      </c>
    </row>
    <row r="4424">
      <c r="A4424" s="24" t="str">
        <v>2026-04</v>
      </c>
      <c r="B4424" s="24" t="str">
        <v>비교 반영</v>
      </c>
      <c r="C4424" s="24" t="str">
        <v>남양주시</v>
      </c>
      <c r="D4424" s="24" t="str">
        <v>다세대 매매</v>
      </c>
      <c r="E4424" s="26">
        <v>163</v>
      </c>
      <c r="F4424" s="26">
        <v>163</v>
      </c>
      <c r="G4424" s="26">
        <v>0</v>
      </c>
      <c r="H4424" s="26">
        <v>0</v>
      </c>
      <c r="I4424" s="26">
        <f>G4424+H4424</f>
        <v>0</v>
      </c>
      <c r="J4424" s="26">
        <f>SUM(F4424:H4424)</f>
        <v>163</v>
      </c>
      <c r="K4424" s="26">
        <f>E4424-J4424</f>
        <v>0</v>
      </c>
      <c r="L4424" s="27">
        <v>22240700000</v>
      </c>
      <c r="M4424" s="45">
        <v>8436.26</v>
      </c>
      <c r="N4424" s="27">
        <v>136446012</v>
      </c>
      <c r="O4424" s="27">
        <v>8715115</v>
      </c>
      <c r="P4424" s="37">
        <f>IF(I4424=0,0,H4424/I4424)</f>
        <v>0</v>
      </c>
    </row>
    <row r="4425">
      <c r="A4425" s="24" t="str">
        <v>2026-04</v>
      </c>
      <c r="B4425" s="24" t="str">
        <v>비교 반영</v>
      </c>
      <c r="C4425" s="24" t="str">
        <v>남양주시</v>
      </c>
      <c r="D4425" s="24" t="str">
        <v>다세대 전월세</v>
      </c>
      <c r="E4425" s="26">
        <v>246</v>
      </c>
      <c r="F4425" s="26">
        <v>0</v>
      </c>
      <c r="G4425" s="26">
        <v>96</v>
      </c>
      <c r="H4425" s="26">
        <v>150</v>
      </c>
      <c r="I4425" s="26">
        <f>G4425+H4425</f>
        <v>246</v>
      </c>
      <c r="J4425" s="26">
        <f>SUM(F4425:H4425)</f>
        <v>246</v>
      </c>
      <c r="K4425" s="26">
        <f>E4425-J4425</f>
        <v>0</v>
      </c>
      <c r="L4425" s="27">
        <v>16556930000</v>
      </c>
      <c r="M4425" s="45">
        <v>12700.776</v>
      </c>
      <c r="N4425" s="27">
        <v>67304593</v>
      </c>
      <c r="O4425" s="27">
        <v>4309473</v>
      </c>
      <c r="P4425" s="37">
        <f>IF(I4425=0,0,H4425/I4425)</f>
        <v>0.6097560975609756</v>
      </c>
    </row>
    <row r="4426">
      <c r="A4426" s="24" t="str">
        <v>2026-04</v>
      </c>
      <c r="B4426" s="24" t="str">
        <v>비교 반영</v>
      </c>
      <c r="C4426" s="24" t="str">
        <v>남양주시</v>
      </c>
      <c r="D4426" s="24" t="str">
        <v>분양권</v>
      </c>
      <c r="E4426" s="26">
        <v>7</v>
      </c>
      <c r="F4426" s="26">
        <v>7</v>
      </c>
      <c r="G4426" s="26">
        <v>0</v>
      </c>
      <c r="H4426" s="26">
        <v>0</v>
      </c>
      <c r="I4426" s="26">
        <f>G4426+H4426</f>
        <v>0</v>
      </c>
      <c r="J4426" s="26">
        <f>SUM(F4426:H4426)</f>
        <v>7</v>
      </c>
      <c r="K4426" s="26">
        <f>E4426-J4426</f>
        <v>0</v>
      </c>
      <c r="L4426" s="27">
        <v>4060490000</v>
      </c>
      <c r="M4426" s="45">
        <v>519.431</v>
      </c>
      <c r="N4426" s="27">
        <v>580070000</v>
      </c>
      <c r="O4426" s="27">
        <v>25841944</v>
      </c>
      <c r="P4426" s="37">
        <f>IF(I4426=0,0,H4426/I4426)</f>
        <v>0</v>
      </c>
    </row>
    <row r="4427">
      <c r="A4427" s="24" t="str">
        <v>2026-04</v>
      </c>
      <c r="B4427" s="24" t="str">
        <v>비교 반영</v>
      </c>
      <c r="C4427" s="24" t="str">
        <v>남양주시</v>
      </c>
      <c r="D4427" s="24" t="str">
        <v>상가</v>
      </c>
      <c r="E4427" s="26">
        <v>35</v>
      </c>
      <c r="F4427" s="26">
        <v>35</v>
      </c>
      <c r="G4427" s="26">
        <v>0</v>
      </c>
      <c r="H4427" s="26">
        <v>0</v>
      </c>
      <c r="I4427" s="26">
        <f>G4427+H4427</f>
        <v>0</v>
      </c>
      <c r="J4427" s="26">
        <f>SUM(F4427:H4427)</f>
        <v>35</v>
      </c>
      <c r="K4427" s="26">
        <f>E4427-J4427</f>
        <v>0</v>
      </c>
      <c r="L4427" s="27">
        <v>20592940000</v>
      </c>
      <c r="M4427" s="45">
        <v>7643.06</v>
      </c>
      <c r="N4427" s="27">
        <v>588369714</v>
      </c>
      <c r="O4427" s="27">
        <v>8906882</v>
      </c>
      <c r="P4427" s="37">
        <f>IF(I4427=0,0,H4427/I4427)</f>
        <v>0</v>
      </c>
    </row>
    <row r="4428">
      <c r="A4428" s="24" t="str">
        <v>2026-04</v>
      </c>
      <c r="B4428" s="24" t="str">
        <v>비교 반영</v>
      </c>
      <c r="C4428" s="24" t="str">
        <v>남양주시</v>
      </c>
      <c r="D4428" s="24" t="str">
        <v>아파트 매매</v>
      </c>
      <c r="E4428" s="26">
        <v>673</v>
      </c>
      <c r="F4428" s="26">
        <v>673</v>
      </c>
      <c r="G4428" s="26">
        <v>0</v>
      </c>
      <c r="H4428" s="26">
        <v>0</v>
      </c>
      <c r="I4428" s="26">
        <f>G4428+H4428</f>
        <v>0</v>
      </c>
      <c r="J4428" s="26">
        <f>SUM(F4428:H4428)</f>
        <v>673</v>
      </c>
      <c r="K4428" s="26">
        <f>E4428-J4428</f>
        <v>0</v>
      </c>
      <c r="L4428" s="27">
        <v>345845770000</v>
      </c>
      <c r="M4428" s="45">
        <v>54831.625</v>
      </c>
      <c r="N4428" s="27">
        <v>513886731</v>
      </c>
      <c r="O4428" s="27">
        <v>20850955</v>
      </c>
      <c r="P4428" s="37">
        <f>IF(I4428=0,0,H4428/I4428)</f>
        <v>0</v>
      </c>
    </row>
    <row r="4429">
      <c r="A4429" s="24" t="str">
        <v>2026-04</v>
      </c>
      <c r="B4429" s="24" t="str">
        <v>비교 반영</v>
      </c>
      <c r="C4429" s="24" t="str">
        <v>남양주시</v>
      </c>
      <c r="D4429" s="24" t="str">
        <v>아파트 전월세</v>
      </c>
      <c r="E4429" s="26">
        <v>1576</v>
      </c>
      <c r="F4429" s="26">
        <v>0</v>
      </c>
      <c r="G4429" s="26">
        <v>684</v>
      </c>
      <c r="H4429" s="26">
        <v>892</v>
      </c>
      <c r="I4429" s="26">
        <f>G4429+H4429</f>
        <v>1576</v>
      </c>
      <c r="J4429" s="26">
        <f>SUM(F4429:H4429)</f>
        <v>1576</v>
      </c>
      <c r="K4429" s="26">
        <f>E4429-J4429</f>
        <v>0</v>
      </c>
      <c r="L4429" s="27">
        <v>323911990000</v>
      </c>
      <c r="M4429" s="45">
        <v>110723.957</v>
      </c>
      <c r="N4429" s="27">
        <v>205527912</v>
      </c>
      <c r="O4429" s="27">
        <v>9670747</v>
      </c>
      <c r="P4429" s="37">
        <f>IF(I4429=0,0,H4429/I4429)</f>
        <v>0.565989847715736</v>
      </c>
    </row>
    <row r="4430">
      <c r="A4430" s="24" t="str">
        <v>2026-04</v>
      </c>
      <c r="B4430" s="24" t="str">
        <v>비교 반영</v>
      </c>
      <c r="C4430" s="24" t="str">
        <v>남양주시</v>
      </c>
      <c r="D4430" s="24" t="str">
        <v>오피스텔 매매</v>
      </c>
      <c r="E4430" s="26">
        <v>22</v>
      </c>
      <c r="F4430" s="26">
        <v>22</v>
      </c>
      <c r="G4430" s="26">
        <v>0</v>
      </c>
      <c r="H4430" s="26">
        <v>0</v>
      </c>
      <c r="I4430" s="26">
        <f>G4430+H4430</f>
        <v>0</v>
      </c>
      <c r="J4430" s="26">
        <f>SUM(F4430:H4430)</f>
        <v>22</v>
      </c>
      <c r="K4430" s="26">
        <f>E4430-J4430</f>
        <v>0</v>
      </c>
      <c r="L4430" s="27">
        <v>7549800000</v>
      </c>
      <c r="M4430" s="45">
        <v>1164.046</v>
      </c>
      <c r="N4430" s="27">
        <v>343172727</v>
      </c>
      <c r="O4430" s="27">
        <v>21440747</v>
      </c>
      <c r="P4430" s="37">
        <f>IF(I4430=0,0,H4430/I4430)</f>
        <v>0</v>
      </c>
    </row>
    <row r="4431">
      <c r="A4431" s="24" t="str">
        <v>2026-04</v>
      </c>
      <c r="B4431" s="24" t="str">
        <v>비교 반영</v>
      </c>
      <c r="C4431" s="24" t="str">
        <v>남양주시</v>
      </c>
      <c r="D4431" s="24" t="str">
        <v>오피스텔 전월세</v>
      </c>
      <c r="E4431" s="26">
        <v>254</v>
      </c>
      <c r="F4431" s="26">
        <v>0</v>
      </c>
      <c r="G4431" s="26">
        <v>82</v>
      </c>
      <c r="H4431" s="26">
        <v>172</v>
      </c>
      <c r="I4431" s="26">
        <f>G4431+H4431</f>
        <v>254</v>
      </c>
      <c r="J4431" s="26">
        <f>SUM(F4431:H4431)</f>
        <v>254</v>
      </c>
      <c r="K4431" s="26">
        <f>E4431-J4431</f>
        <v>0</v>
      </c>
      <c r="L4431" s="27">
        <v>32338020000</v>
      </c>
      <c r="M4431" s="45">
        <v>10583.95</v>
      </c>
      <c r="N4431" s="27">
        <v>127315039</v>
      </c>
      <c r="O4431" s="27">
        <v>10100439</v>
      </c>
      <c r="P4431" s="37">
        <f>IF(I4431=0,0,H4431/I4431)</f>
        <v>0.6771653543307087</v>
      </c>
    </row>
    <row r="4432">
      <c r="A4432" s="24" t="str">
        <v>2026-04</v>
      </c>
      <c r="B4432" s="24" t="str">
        <v>비교 반영</v>
      </c>
      <c r="C4432" s="24" t="str">
        <v>남양주시</v>
      </c>
      <c r="D4432" s="24" t="str">
        <v>토지</v>
      </c>
      <c r="E4432" s="26">
        <v>326</v>
      </c>
      <c r="F4432" s="26">
        <v>326</v>
      </c>
      <c r="G4432" s="26">
        <v>0</v>
      </c>
      <c r="H4432" s="26">
        <v>0</v>
      </c>
      <c r="I4432" s="26">
        <f>G4432+H4432</f>
        <v>0</v>
      </c>
      <c r="J4432" s="26">
        <f>SUM(F4432:H4432)</f>
        <v>326</v>
      </c>
      <c r="K4432" s="26">
        <f>E4432-J4432</f>
        <v>0</v>
      </c>
      <c r="L4432" s="27">
        <v>104337350000</v>
      </c>
      <c r="M4432" s="45">
        <v>104162.56</v>
      </c>
      <c r="N4432" s="27">
        <v>320053221</v>
      </c>
      <c r="O4432" s="27">
        <v>3311332</v>
      </c>
      <c r="P4432" s="37">
        <f>IF(I4432=0,0,H4432/I4432)</f>
        <v>0</v>
      </c>
    </row>
    <row r="4433">
      <c r="A4433" s="24" t="str">
        <v>2026-04</v>
      </c>
      <c r="B4433" s="24" t="str">
        <v>비교 반영</v>
      </c>
      <c r="C4433" s="24" t="str">
        <v>동두천시</v>
      </c>
      <c r="D4433" s="24" t="str">
        <v>다가구 매매</v>
      </c>
      <c r="E4433" s="26">
        <v>5</v>
      </c>
      <c r="F4433" s="26">
        <v>5</v>
      </c>
      <c r="G4433" s="26">
        <v>0</v>
      </c>
      <c r="H4433" s="26">
        <v>0</v>
      </c>
      <c r="I4433" s="26">
        <f>G4433+H4433</f>
        <v>0</v>
      </c>
      <c r="J4433" s="26">
        <f>SUM(F4433:H4433)</f>
        <v>5</v>
      </c>
      <c r="K4433" s="26">
        <f>E4433-J4433</f>
        <v>0</v>
      </c>
      <c r="L4433" s="27">
        <v>945400000</v>
      </c>
      <c r="M4433" s="45">
        <v>804.98</v>
      </c>
      <c r="N4433" s="27">
        <v>189080000</v>
      </c>
      <c r="O4433" s="27">
        <v>3882443</v>
      </c>
      <c r="P4433" s="37">
        <f>IF(I4433=0,0,H4433/I4433)</f>
        <v>0</v>
      </c>
    </row>
    <row r="4434">
      <c r="A4434" s="24" t="str">
        <v>2026-04</v>
      </c>
      <c r="B4434" s="24" t="str">
        <v>비교 반영</v>
      </c>
      <c r="C4434" s="24" t="str">
        <v>동두천시</v>
      </c>
      <c r="D4434" s="24" t="str">
        <v>다가구 전월세</v>
      </c>
      <c r="E4434" s="26">
        <v>35</v>
      </c>
      <c r="F4434" s="26">
        <v>0</v>
      </c>
      <c r="G4434" s="26">
        <v>3</v>
      </c>
      <c r="H4434" s="26">
        <v>32</v>
      </c>
      <c r="I4434" s="26">
        <f>G4434+H4434</f>
        <v>35</v>
      </c>
      <c r="J4434" s="26">
        <f>SUM(F4434:H4434)</f>
        <v>35</v>
      </c>
      <c r="K4434" s="26">
        <f>E4434-J4434</f>
        <v>0</v>
      </c>
      <c r="L4434" s="27">
        <v>356000000</v>
      </c>
      <c r="M4434" s="45">
        <v>2147.28</v>
      </c>
      <c r="N4434" s="27">
        <v>10171429</v>
      </c>
      <c r="O4434" s="27">
        <v>548070</v>
      </c>
      <c r="P4434" s="37">
        <f>IF(I4434=0,0,H4434/I4434)</f>
        <v>0.9142857142857143</v>
      </c>
    </row>
    <row r="4435">
      <c r="A4435" s="24" t="str">
        <v>2026-04</v>
      </c>
      <c r="B4435" s="24" t="str">
        <v>비교 반영</v>
      </c>
      <c r="C4435" s="24" t="str">
        <v>동두천시</v>
      </c>
      <c r="D4435" s="24" t="str">
        <v>다세대 매매</v>
      </c>
      <c r="E4435" s="26">
        <v>31</v>
      </c>
      <c r="F4435" s="26">
        <v>31</v>
      </c>
      <c r="G4435" s="26">
        <v>0</v>
      </c>
      <c r="H4435" s="26">
        <v>0</v>
      </c>
      <c r="I4435" s="26">
        <f>G4435+H4435</f>
        <v>0</v>
      </c>
      <c r="J4435" s="26">
        <f>SUM(F4435:H4435)</f>
        <v>31</v>
      </c>
      <c r="K4435" s="26">
        <f>E4435-J4435</f>
        <v>0</v>
      </c>
      <c r="L4435" s="27">
        <v>3448000000</v>
      </c>
      <c r="M4435" s="45">
        <v>1679.766</v>
      </c>
      <c r="N4435" s="27">
        <v>111225806</v>
      </c>
      <c r="O4435" s="27">
        <v>6785675</v>
      </c>
      <c r="P4435" s="37">
        <f>IF(I4435=0,0,H4435/I4435)</f>
        <v>0</v>
      </c>
    </row>
    <row r="4436">
      <c r="A4436" s="24" t="str">
        <v>2026-04</v>
      </c>
      <c r="B4436" s="24" t="str">
        <v>비교 반영</v>
      </c>
      <c r="C4436" s="24" t="str">
        <v>동두천시</v>
      </c>
      <c r="D4436" s="24" t="str">
        <v>다세대 전월세</v>
      </c>
      <c r="E4436" s="26">
        <v>45</v>
      </c>
      <c r="F4436" s="26">
        <v>0</v>
      </c>
      <c r="G4436" s="26">
        <v>2</v>
      </c>
      <c r="H4436" s="26">
        <v>43</v>
      </c>
      <c r="I4436" s="26">
        <f>G4436+H4436</f>
        <v>45</v>
      </c>
      <c r="J4436" s="26">
        <f>SUM(F4436:H4436)</f>
        <v>45</v>
      </c>
      <c r="K4436" s="26">
        <f>E4436-J4436</f>
        <v>0</v>
      </c>
      <c r="L4436" s="27">
        <v>537380000</v>
      </c>
      <c r="M4436" s="45">
        <v>2313.737</v>
      </c>
      <c r="N4436" s="27">
        <v>11941778</v>
      </c>
      <c r="O4436" s="27">
        <v>767789</v>
      </c>
      <c r="P4436" s="37">
        <f>IF(I4436=0,0,H4436/I4436)</f>
        <v>0.9555555555555556</v>
      </c>
    </row>
    <row r="4437">
      <c r="A4437" s="24" t="str">
        <v>2026-04</v>
      </c>
      <c r="B4437" s="24" t="str">
        <v>비교 반영</v>
      </c>
      <c r="C4437" s="24" t="str">
        <v>동두천시</v>
      </c>
      <c r="D4437" s="24" t="str">
        <v>상가</v>
      </c>
      <c r="E4437" s="26">
        <v>6</v>
      </c>
      <c r="F4437" s="26">
        <v>6</v>
      </c>
      <c r="G4437" s="26">
        <v>0</v>
      </c>
      <c r="H4437" s="26">
        <v>0</v>
      </c>
      <c r="I4437" s="26">
        <f>G4437+H4437</f>
        <v>0</v>
      </c>
      <c r="J4437" s="26">
        <f>SUM(F4437:H4437)</f>
        <v>6</v>
      </c>
      <c r="K4437" s="26">
        <f>E4437-J4437</f>
        <v>0</v>
      </c>
      <c r="L4437" s="27">
        <v>1346070000</v>
      </c>
      <c r="M4437" s="45">
        <v>748.48</v>
      </c>
      <c r="N4437" s="27">
        <v>224345000</v>
      </c>
      <c r="O4437" s="27">
        <v>5945140</v>
      </c>
      <c r="P4437" s="37">
        <f>IF(I4437=0,0,H4437/I4437)</f>
        <v>0</v>
      </c>
    </row>
    <row r="4438">
      <c r="A4438" s="24" t="str">
        <v>2026-04</v>
      </c>
      <c r="B4438" s="24" t="str">
        <v>비교 반영</v>
      </c>
      <c r="C4438" s="24" t="str">
        <v>동두천시</v>
      </c>
      <c r="D4438" s="24" t="str">
        <v>아파트 매매</v>
      </c>
      <c r="E4438" s="26">
        <v>79</v>
      </c>
      <c r="F4438" s="26">
        <v>79</v>
      </c>
      <c r="G4438" s="26">
        <v>0</v>
      </c>
      <c r="H4438" s="26">
        <v>0</v>
      </c>
      <c r="I4438" s="26">
        <f>G4438+H4438</f>
        <v>0</v>
      </c>
      <c r="J4438" s="26">
        <f>SUM(F4438:H4438)</f>
        <v>79</v>
      </c>
      <c r="K4438" s="26">
        <f>E4438-J4438</f>
        <v>0</v>
      </c>
      <c r="L4438" s="27">
        <v>12969800000</v>
      </c>
      <c r="M4438" s="45">
        <v>5317.193</v>
      </c>
      <c r="N4438" s="27">
        <v>164174684</v>
      </c>
      <c r="O4438" s="27">
        <v>8063535</v>
      </c>
      <c r="P4438" s="37">
        <f>IF(I4438=0,0,H4438/I4438)</f>
        <v>0</v>
      </c>
    </row>
    <row r="4439">
      <c r="A4439" s="24" t="str">
        <v>2026-04</v>
      </c>
      <c r="B4439" s="24" t="str">
        <v>비교 반영</v>
      </c>
      <c r="C4439" s="24" t="str">
        <v>동두천시</v>
      </c>
      <c r="D4439" s="24" t="str">
        <v>아파트 전월세</v>
      </c>
      <c r="E4439" s="26">
        <v>94</v>
      </c>
      <c r="F4439" s="26">
        <v>0</v>
      </c>
      <c r="G4439" s="26">
        <v>57</v>
      </c>
      <c r="H4439" s="26">
        <v>37</v>
      </c>
      <c r="I4439" s="26">
        <f>G4439+H4439</f>
        <v>94</v>
      </c>
      <c r="J4439" s="26">
        <f>SUM(F4439:H4439)</f>
        <v>94</v>
      </c>
      <c r="K4439" s="26">
        <f>E4439-J4439</f>
        <v>0</v>
      </c>
      <c r="L4439" s="27">
        <v>8362880000</v>
      </c>
      <c r="M4439" s="45">
        <v>6087.056</v>
      </c>
      <c r="N4439" s="27">
        <v>88966809</v>
      </c>
      <c r="O4439" s="27">
        <v>4541749</v>
      </c>
      <c r="P4439" s="37">
        <f>IF(I4439=0,0,H4439/I4439)</f>
        <v>0.39361702127659576</v>
      </c>
    </row>
    <row r="4440">
      <c r="A4440" s="24" t="str">
        <v>2026-04</v>
      </c>
      <c r="B4440" s="24" t="str">
        <v>비교 반영</v>
      </c>
      <c r="C4440" s="24" t="str">
        <v>동두천시</v>
      </c>
      <c r="D4440" s="24" t="str">
        <v>오피스텔 매매</v>
      </c>
      <c r="E4440" s="26">
        <v>1</v>
      </c>
      <c r="F4440" s="26">
        <v>1</v>
      </c>
      <c r="G4440" s="26">
        <v>0</v>
      </c>
      <c r="H4440" s="26">
        <v>0</v>
      </c>
      <c r="I4440" s="26">
        <f>G4440+H4440</f>
        <v>0</v>
      </c>
      <c r="J4440" s="26">
        <f>SUM(F4440:H4440)</f>
        <v>1</v>
      </c>
      <c r="K4440" s="26">
        <f>E4440-J4440</f>
        <v>0</v>
      </c>
      <c r="L4440" s="27">
        <v>55000000</v>
      </c>
      <c r="M4440" s="45">
        <v>66.75</v>
      </c>
      <c r="N4440" s="27">
        <v>55000000</v>
      </c>
      <c r="O4440" s="27">
        <v>2723868</v>
      </c>
      <c r="P4440" s="37">
        <f>IF(I4440=0,0,H4440/I4440)</f>
        <v>0</v>
      </c>
    </row>
    <row r="4441">
      <c r="A4441" s="24" t="str">
        <v>2026-04</v>
      </c>
      <c r="B4441" s="24" t="str">
        <v>비교 반영</v>
      </c>
      <c r="C4441" s="24" t="str">
        <v>동두천시</v>
      </c>
      <c r="D4441" s="24" t="str">
        <v>오피스텔 전월세</v>
      </c>
      <c r="E4441" s="26">
        <v>11</v>
      </c>
      <c r="F4441" s="26">
        <v>0</v>
      </c>
      <c r="G4441" s="26">
        <v>5</v>
      </c>
      <c r="H4441" s="26">
        <v>6</v>
      </c>
      <c r="I4441" s="26">
        <f>G4441+H4441</f>
        <v>11</v>
      </c>
      <c r="J4441" s="26">
        <f>SUM(F4441:H4441)</f>
        <v>11</v>
      </c>
      <c r="K4441" s="26">
        <f>E4441-J4441</f>
        <v>0</v>
      </c>
      <c r="L4441" s="27">
        <v>1180000000</v>
      </c>
      <c r="M4441" s="45">
        <v>618.6</v>
      </c>
      <c r="N4441" s="27">
        <v>107272727</v>
      </c>
      <c r="O4441" s="27">
        <v>6305894</v>
      </c>
      <c r="P4441" s="37">
        <f>IF(I4441=0,0,H4441/I4441)</f>
        <v>0.5454545454545454</v>
      </c>
    </row>
    <row r="4442">
      <c r="A4442" s="24" t="str">
        <v>2026-04</v>
      </c>
      <c r="B4442" s="24" t="str">
        <v>비교 반영</v>
      </c>
      <c r="C4442" s="24" t="str">
        <v>동두천시</v>
      </c>
      <c r="D4442" s="24" t="str">
        <v>토지</v>
      </c>
      <c r="E4442" s="26">
        <v>23</v>
      </c>
      <c r="F4442" s="26">
        <v>23</v>
      </c>
      <c r="G4442" s="26">
        <v>0</v>
      </c>
      <c r="H4442" s="26">
        <v>0</v>
      </c>
      <c r="I4442" s="26">
        <f>G4442+H4442</f>
        <v>0</v>
      </c>
      <c r="J4442" s="26">
        <f>SUM(F4442:H4442)</f>
        <v>23</v>
      </c>
      <c r="K4442" s="26">
        <f>E4442-J4442</f>
        <v>0</v>
      </c>
      <c r="L4442" s="27">
        <v>2684150000</v>
      </c>
      <c r="M4442" s="45">
        <v>43724</v>
      </c>
      <c r="N4442" s="27">
        <v>116702174</v>
      </c>
      <c r="O4442" s="27">
        <v>202937</v>
      </c>
      <c r="P4442" s="37">
        <f>IF(I4442=0,0,H4442/I4442)</f>
        <v>0</v>
      </c>
    </row>
    <row r="4443">
      <c r="A4443" s="24" t="str">
        <v>2026-04</v>
      </c>
      <c r="B4443" s="24" t="str">
        <v>비교 반영</v>
      </c>
      <c r="C4443" s="24" t="str">
        <v>부천소사구</v>
      </c>
      <c r="D4443" s="24" t="str">
        <v>공장창고</v>
      </c>
      <c r="E4443" s="26">
        <v>1</v>
      </c>
      <c r="F4443" s="26">
        <v>1</v>
      </c>
      <c r="G4443" s="26">
        <v>0</v>
      </c>
      <c r="H4443" s="26">
        <v>0</v>
      </c>
      <c r="I4443" s="26">
        <f>G4443+H4443</f>
        <v>0</v>
      </c>
      <c r="J4443" s="26">
        <f>SUM(F4443:H4443)</f>
        <v>1</v>
      </c>
      <c r="K4443" s="26">
        <f>E4443-J4443</f>
        <v>0</v>
      </c>
      <c r="L4443" s="27">
        <v>110000000</v>
      </c>
      <c r="M4443" s="45">
        <v>30.66</v>
      </c>
      <c r="N4443" s="27">
        <v>110000000</v>
      </c>
      <c r="O4443" s="27">
        <v>11860285</v>
      </c>
      <c r="P4443" s="37">
        <f>IF(I4443=0,0,H4443/I4443)</f>
        <v>0</v>
      </c>
    </row>
    <row r="4444">
      <c r="A4444" s="24" t="str">
        <v>2026-04</v>
      </c>
      <c r="B4444" s="24" t="str">
        <v>비교 반영</v>
      </c>
      <c r="C4444" s="24" t="str">
        <v>부천소사구</v>
      </c>
      <c r="D4444" s="24" t="str">
        <v>다가구 매매</v>
      </c>
      <c r="E4444" s="26">
        <v>7</v>
      </c>
      <c r="F4444" s="26">
        <v>7</v>
      </c>
      <c r="G4444" s="26">
        <v>0</v>
      </c>
      <c r="H4444" s="26">
        <v>0</v>
      </c>
      <c r="I4444" s="26">
        <f>G4444+H4444</f>
        <v>0</v>
      </c>
      <c r="J4444" s="26">
        <f>SUM(F4444:H4444)</f>
        <v>7</v>
      </c>
      <c r="K4444" s="26">
        <f>E4444-J4444</f>
        <v>0</v>
      </c>
      <c r="L4444" s="27">
        <v>5102000000</v>
      </c>
      <c r="M4444" s="45">
        <v>1365.32</v>
      </c>
      <c r="N4444" s="27">
        <v>728857143</v>
      </c>
      <c r="O4444" s="27">
        <v>12353232</v>
      </c>
      <c r="P4444" s="37">
        <f>IF(I4444=0,0,H4444/I4444)</f>
        <v>0</v>
      </c>
    </row>
    <row r="4445">
      <c r="A4445" s="24" t="str">
        <v>2026-04</v>
      </c>
      <c r="B4445" s="24" t="str">
        <v>비교 반영</v>
      </c>
      <c r="C4445" s="24" t="str">
        <v>부천소사구</v>
      </c>
      <c r="D4445" s="24" t="str">
        <v>다가구 전월세</v>
      </c>
      <c r="E4445" s="26">
        <v>190</v>
      </c>
      <c r="F4445" s="26">
        <v>0</v>
      </c>
      <c r="G4445" s="26">
        <v>62</v>
      </c>
      <c r="H4445" s="26">
        <v>128</v>
      </c>
      <c r="I4445" s="26">
        <f>G4445+H4445</f>
        <v>190</v>
      </c>
      <c r="J4445" s="26">
        <f>SUM(F4445:H4445)</f>
        <v>190</v>
      </c>
      <c r="K4445" s="26">
        <f>E4445-J4445</f>
        <v>0</v>
      </c>
      <c r="L4445" s="27">
        <v>10848500000</v>
      </c>
      <c r="M4445" s="45">
        <v>9890.123</v>
      </c>
      <c r="N4445" s="27">
        <v>57097368</v>
      </c>
      <c r="O4445" s="27">
        <v>3626124</v>
      </c>
      <c r="P4445" s="37">
        <f>IF(I4445=0,0,H4445/I4445)</f>
        <v>0.6736842105263158</v>
      </c>
    </row>
    <row r="4446">
      <c r="A4446" s="24" t="str">
        <v>2026-04</v>
      </c>
      <c r="B4446" s="24" t="str">
        <v>비교 반영</v>
      </c>
      <c r="C4446" s="24" t="str">
        <v>부천소사구</v>
      </c>
      <c r="D4446" s="24" t="str">
        <v>다세대 매매</v>
      </c>
      <c r="E4446" s="26">
        <v>91</v>
      </c>
      <c r="F4446" s="26">
        <v>91</v>
      </c>
      <c r="G4446" s="26">
        <v>0</v>
      </c>
      <c r="H4446" s="26">
        <v>0</v>
      </c>
      <c r="I4446" s="26">
        <f>G4446+H4446</f>
        <v>0</v>
      </c>
      <c r="J4446" s="26">
        <f>SUM(F4446:H4446)</f>
        <v>91</v>
      </c>
      <c r="K4446" s="26">
        <f>E4446-J4446</f>
        <v>0</v>
      </c>
      <c r="L4446" s="27">
        <v>16429200000</v>
      </c>
      <c r="M4446" s="45">
        <v>4420.414</v>
      </c>
      <c r="N4446" s="27">
        <v>180540659</v>
      </c>
      <c r="O4446" s="27">
        <v>12286497</v>
      </c>
      <c r="P4446" s="37">
        <f>IF(I4446=0,0,H4446/I4446)</f>
        <v>0</v>
      </c>
    </row>
    <row r="4447">
      <c r="A4447" s="24" t="str">
        <v>2026-04</v>
      </c>
      <c r="B4447" s="24" t="str">
        <v>비교 반영</v>
      </c>
      <c r="C4447" s="24" t="str">
        <v>부천소사구</v>
      </c>
      <c r="D4447" s="24" t="str">
        <v>다세대 전월세</v>
      </c>
      <c r="E4447" s="26">
        <v>104</v>
      </c>
      <c r="F4447" s="26">
        <v>0</v>
      </c>
      <c r="G4447" s="26">
        <v>55</v>
      </c>
      <c r="H4447" s="26">
        <v>49</v>
      </c>
      <c r="I4447" s="26">
        <f>G4447+H4447</f>
        <v>104</v>
      </c>
      <c r="J4447" s="26">
        <f>SUM(F4447:H4447)</f>
        <v>104</v>
      </c>
      <c r="K4447" s="26">
        <f>E4447-J4447</f>
        <v>0</v>
      </c>
      <c r="L4447" s="27">
        <v>7946060000</v>
      </c>
      <c r="M4447" s="45">
        <v>5090.295</v>
      </c>
      <c r="N4447" s="27">
        <v>76404423</v>
      </c>
      <c r="O4447" s="27">
        <v>5160402</v>
      </c>
      <c r="P4447" s="37">
        <f>IF(I4447=0,0,H4447/I4447)</f>
        <v>0.47115384615384615</v>
      </c>
    </row>
    <row r="4448">
      <c r="A4448" s="24" t="str">
        <v>2026-04</v>
      </c>
      <c r="B4448" s="24" t="str">
        <v>비교 반영</v>
      </c>
      <c r="C4448" s="24" t="str">
        <v>부천소사구</v>
      </c>
      <c r="D4448" s="24" t="str">
        <v>분양권</v>
      </c>
      <c r="E4448" s="26">
        <v>17</v>
      </c>
      <c r="F4448" s="26">
        <v>17</v>
      </c>
      <c r="G4448" s="26">
        <v>0</v>
      </c>
      <c r="H4448" s="26">
        <v>0</v>
      </c>
      <c r="I4448" s="26">
        <f>G4448+H4448</f>
        <v>0</v>
      </c>
      <c r="J4448" s="26">
        <f>SUM(F4448:H4448)</f>
        <v>17</v>
      </c>
      <c r="K4448" s="26">
        <f>E4448-J4448</f>
        <v>0</v>
      </c>
      <c r="L4448" s="27">
        <v>12744390000</v>
      </c>
      <c r="M4448" s="45">
        <v>1248.452</v>
      </c>
      <c r="N4448" s="27">
        <v>749670000</v>
      </c>
      <c r="O4448" s="27">
        <v>33745962</v>
      </c>
      <c r="P4448" s="37">
        <f>IF(I4448=0,0,H4448/I4448)</f>
        <v>0</v>
      </c>
    </row>
    <row r="4449">
      <c r="A4449" s="24" t="str">
        <v>2026-04</v>
      </c>
      <c r="B4449" s="24" t="str">
        <v>비교 반영</v>
      </c>
      <c r="C4449" s="24" t="str">
        <v>부천소사구</v>
      </c>
      <c r="D4449" s="24" t="str">
        <v>상가</v>
      </c>
      <c r="E4449" s="26">
        <v>8</v>
      </c>
      <c r="F4449" s="26">
        <v>8</v>
      </c>
      <c r="G4449" s="26">
        <v>0</v>
      </c>
      <c r="H4449" s="26">
        <v>0</v>
      </c>
      <c r="I4449" s="26">
        <f>G4449+H4449</f>
        <v>0</v>
      </c>
      <c r="J4449" s="26">
        <f>SUM(F4449:H4449)</f>
        <v>8</v>
      </c>
      <c r="K4449" s="26">
        <f>E4449-J4449</f>
        <v>0</v>
      </c>
      <c r="L4449" s="27">
        <v>2951200000</v>
      </c>
      <c r="M4449" s="45">
        <v>578.92</v>
      </c>
      <c r="N4449" s="27">
        <v>368900000</v>
      </c>
      <c r="O4449" s="27">
        <v>16852126</v>
      </c>
      <c r="P4449" s="37">
        <f>IF(I4449=0,0,H4449/I4449)</f>
        <v>0</v>
      </c>
    </row>
    <row r="4450">
      <c r="A4450" s="24" t="str">
        <v>2026-04</v>
      </c>
      <c r="B4450" s="24" t="str">
        <v>비교 반영</v>
      </c>
      <c r="C4450" s="24" t="str">
        <v>부천소사구</v>
      </c>
      <c r="D4450" s="24" t="str">
        <v>아파트 매매</v>
      </c>
      <c r="E4450" s="26">
        <v>206</v>
      </c>
      <c r="F4450" s="26">
        <v>206</v>
      </c>
      <c r="G4450" s="26">
        <v>0</v>
      </c>
      <c r="H4450" s="26">
        <v>0</v>
      </c>
      <c r="I4450" s="26">
        <f>G4450+H4450</f>
        <v>0</v>
      </c>
      <c r="J4450" s="26">
        <f>SUM(F4450:H4450)</f>
        <v>206</v>
      </c>
      <c r="K4450" s="26">
        <f>E4450-J4450</f>
        <v>0</v>
      </c>
      <c r="L4450" s="27">
        <v>99407000000</v>
      </c>
      <c r="M4450" s="45">
        <v>14704.618</v>
      </c>
      <c r="N4450" s="27">
        <v>482558252</v>
      </c>
      <c r="O4450" s="27">
        <v>22347957</v>
      </c>
      <c r="P4450" s="37">
        <f>IF(I4450=0,0,H4450/I4450)</f>
        <v>0</v>
      </c>
    </row>
    <row r="4451">
      <c r="A4451" s="24" t="str">
        <v>2026-04</v>
      </c>
      <c r="B4451" s="24" t="str">
        <v>비교 반영</v>
      </c>
      <c r="C4451" s="24" t="str">
        <v>부천소사구</v>
      </c>
      <c r="D4451" s="24" t="str">
        <v>아파트 전월세</v>
      </c>
      <c r="E4451" s="26">
        <v>200</v>
      </c>
      <c r="F4451" s="26">
        <v>0</v>
      </c>
      <c r="G4451" s="26">
        <v>125</v>
      </c>
      <c r="H4451" s="26">
        <v>75</v>
      </c>
      <c r="I4451" s="26">
        <f>G4451+H4451</f>
        <v>200</v>
      </c>
      <c r="J4451" s="26">
        <f>SUM(F4451:H4451)</f>
        <v>200</v>
      </c>
      <c r="K4451" s="26">
        <f>E4451-J4451</f>
        <v>0</v>
      </c>
      <c r="L4451" s="27">
        <v>48567390000</v>
      </c>
      <c r="M4451" s="45">
        <v>13219.141</v>
      </c>
      <c r="N4451" s="27">
        <v>242836950</v>
      </c>
      <c r="O4451" s="27">
        <v>12145521</v>
      </c>
      <c r="P4451" s="37">
        <f>IF(I4451=0,0,H4451/I4451)</f>
        <v>0.375</v>
      </c>
    </row>
    <row r="4452">
      <c r="A4452" s="24" t="str">
        <v>2026-04</v>
      </c>
      <c r="B4452" s="24" t="str">
        <v>비교 반영</v>
      </c>
      <c r="C4452" s="24" t="str">
        <v>부천소사구</v>
      </c>
      <c r="D4452" s="24" t="str">
        <v>오피스텔 매매</v>
      </c>
      <c r="E4452" s="26">
        <v>13</v>
      </c>
      <c r="F4452" s="26">
        <v>13</v>
      </c>
      <c r="G4452" s="26">
        <v>0</v>
      </c>
      <c r="H4452" s="26">
        <v>0</v>
      </c>
      <c r="I4452" s="26">
        <f>G4452+H4452</f>
        <v>0</v>
      </c>
      <c r="J4452" s="26">
        <f>SUM(F4452:H4452)</f>
        <v>13</v>
      </c>
      <c r="K4452" s="26">
        <f>E4452-J4452</f>
        <v>0</v>
      </c>
      <c r="L4452" s="27">
        <v>3024500000</v>
      </c>
      <c r="M4452" s="45">
        <v>781.646</v>
      </c>
      <c r="N4452" s="27">
        <v>232653846</v>
      </c>
      <c r="O4452" s="27">
        <v>12791400</v>
      </c>
      <c r="P4452" s="37">
        <f>IF(I4452=0,0,H4452/I4452)</f>
        <v>0</v>
      </c>
    </row>
    <row r="4453">
      <c r="A4453" s="24" t="str">
        <v>2026-04</v>
      </c>
      <c r="B4453" s="24" t="str">
        <v>비교 반영</v>
      </c>
      <c r="C4453" s="24" t="str">
        <v>부천소사구</v>
      </c>
      <c r="D4453" s="24" t="str">
        <v>오피스텔 전월세</v>
      </c>
      <c r="E4453" s="26">
        <v>51</v>
      </c>
      <c r="F4453" s="26">
        <v>0</v>
      </c>
      <c r="G4453" s="26">
        <v>24</v>
      </c>
      <c r="H4453" s="26">
        <v>27</v>
      </c>
      <c r="I4453" s="26">
        <f>G4453+H4453</f>
        <v>51</v>
      </c>
      <c r="J4453" s="26">
        <f>SUM(F4453:H4453)</f>
        <v>51</v>
      </c>
      <c r="K4453" s="26">
        <f>E4453-J4453</f>
        <v>0</v>
      </c>
      <c r="L4453" s="27">
        <v>5712500000</v>
      </c>
      <c r="M4453" s="45">
        <v>2332.53</v>
      </c>
      <c r="N4453" s="27">
        <v>112009804</v>
      </c>
      <c r="O4453" s="27">
        <v>8096057</v>
      </c>
      <c r="P4453" s="37">
        <f>IF(I4453=0,0,H4453/I4453)</f>
        <v>0.5294117647058824</v>
      </c>
    </row>
    <row r="4454">
      <c r="A4454" s="24" t="str">
        <v>2026-04</v>
      </c>
      <c r="B4454" s="24" t="str">
        <v>비교 반영</v>
      </c>
      <c r="C4454" s="24" t="str">
        <v>부천소사구</v>
      </c>
      <c r="D4454" s="24" t="str">
        <v>토지</v>
      </c>
      <c r="E4454" s="26">
        <v>11</v>
      </c>
      <c r="F4454" s="26">
        <v>11</v>
      </c>
      <c r="G4454" s="26">
        <v>0</v>
      </c>
      <c r="H4454" s="26">
        <v>0</v>
      </c>
      <c r="I4454" s="26">
        <f>G4454+H4454</f>
        <v>0</v>
      </c>
      <c r="J4454" s="26">
        <f>SUM(F4454:H4454)</f>
        <v>11</v>
      </c>
      <c r="K4454" s="26">
        <f>E4454-J4454</f>
        <v>0</v>
      </c>
      <c r="L4454" s="27">
        <v>10446320000</v>
      </c>
      <c r="M4454" s="45">
        <v>8966.03</v>
      </c>
      <c r="N4454" s="27">
        <v>949665455</v>
      </c>
      <c r="O4454" s="27">
        <v>3851570</v>
      </c>
      <c r="P4454" s="37">
        <f>IF(I4454=0,0,H4454/I4454)</f>
        <v>0</v>
      </c>
    </row>
    <row r="4455">
      <c r="A4455" s="24" t="str">
        <v>2026-04</v>
      </c>
      <c r="B4455" s="24" t="str">
        <v>비교 반영</v>
      </c>
      <c r="C4455" s="24" t="str">
        <v>부천오정구</v>
      </c>
      <c r="D4455" s="24" t="str">
        <v>공장창고</v>
      </c>
      <c r="E4455" s="26">
        <v>11</v>
      </c>
      <c r="F4455" s="26">
        <v>11</v>
      </c>
      <c r="G4455" s="26">
        <v>0</v>
      </c>
      <c r="H4455" s="26">
        <v>0</v>
      </c>
      <c r="I4455" s="26">
        <f>G4455+H4455</f>
        <v>0</v>
      </c>
      <c r="J4455" s="26">
        <f>SUM(F4455:H4455)</f>
        <v>11</v>
      </c>
      <c r="K4455" s="26">
        <f>E4455-J4455</f>
        <v>0</v>
      </c>
      <c r="L4455" s="27">
        <v>10745000000</v>
      </c>
      <c r="M4455" s="45">
        <v>3375.64</v>
      </c>
      <c r="N4455" s="27">
        <v>976818182</v>
      </c>
      <c r="O4455" s="27">
        <v>10522645</v>
      </c>
      <c r="P4455" s="37">
        <f>IF(I4455=0,0,H4455/I4455)</f>
        <v>0</v>
      </c>
    </row>
    <row r="4456">
      <c r="A4456" s="24" t="str">
        <v>2026-04</v>
      </c>
      <c r="B4456" s="24" t="str">
        <v>비교 반영</v>
      </c>
      <c r="C4456" s="24" t="str">
        <v>부천오정구</v>
      </c>
      <c r="D4456" s="24" t="str">
        <v>다가구 매매</v>
      </c>
      <c r="E4456" s="26">
        <v>2</v>
      </c>
      <c r="F4456" s="26">
        <v>2</v>
      </c>
      <c r="G4456" s="26">
        <v>0</v>
      </c>
      <c r="H4456" s="26">
        <v>0</v>
      </c>
      <c r="I4456" s="26">
        <f>G4456+H4456</f>
        <v>0</v>
      </c>
      <c r="J4456" s="26">
        <f>SUM(F4456:H4456)</f>
        <v>2</v>
      </c>
      <c r="K4456" s="26">
        <f>E4456-J4456</f>
        <v>0</v>
      </c>
      <c r="L4456" s="27">
        <v>1375000000</v>
      </c>
      <c r="M4456" s="45">
        <v>441.54</v>
      </c>
      <c r="N4456" s="27">
        <v>687500000</v>
      </c>
      <c r="O4456" s="27">
        <v>10294547</v>
      </c>
      <c r="P4456" s="37">
        <f>IF(I4456=0,0,H4456/I4456)</f>
        <v>0</v>
      </c>
    </row>
    <row r="4457">
      <c r="A4457" s="24" t="str">
        <v>2026-04</v>
      </c>
      <c r="B4457" s="24" t="str">
        <v>비교 반영</v>
      </c>
      <c r="C4457" s="24" t="str">
        <v>부천오정구</v>
      </c>
      <c r="D4457" s="24" t="str">
        <v>다가구 전월세</v>
      </c>
      <c r="E4457" s="26">
        <v>88</v>
      </c>
      <c r="F4457" s="26">
        <v>0</v>
      </c>
      <c r="G4457" s="26">
        <v>20</v>
      </c>
      <c r="H4457" s="26">
        <v>68</v>
      </c>
      <c r="I4457" s="26">
        <f>G4457+H4457</f>
        <v>88</v>
      </c>
      <c r="J4457" s="26">
        <f>SUM(F4457:H4457)</f>
        <v>88</v>
      </c>
      <c r="K4457" s="26">
        <f>E4457-J4457</f>
        <v>0</v>
      </c>
      <c r="L4457" s="27">
        <v>2950500000</v>
      </c>
      <c r="M4457" s="45">
        <v>4705.225</v>
      </c>
      <c r="N4457" s="27">
        <v>33528409</v>
      </c>
      <c r="O4457" s="27">
        <v>2072955</v>
      </c>
      <c r="P4457" s="37">
        <f>IF(I4457=0,0,H4457/I4457)</f>
        <v>0.7727272727272727</v>
      </c>
    </row>
    <row r="4458">
      <c r="A4458" s="24" t="str">
        <v>2026-04</v>
      </c>
      <c r="B4458" s="24" t="str">
        <v>비교 반영</v>
      </c>
      <c r="C4458" s="24" t="str">
        <v>부천오정구</v>
      </c>
      <c r="D4458" s="24" t="str">
        <v>다세대 매매</v>
      </c>
      <c r="E4458" s="26">
        <v>126</v>
      </c>
      <c r="F4458" s="26">
        <v>126</v>
      </c>
      <c r="G4458" s="26">
        <v>0</v>
      </c>
      <c r="H4458" s="26">
        <v>0</v>
      </c>
      <c r="I4458" s="26">
        <f>G4458+H4458</f>
        <v>0</v>
      </c>
      <c r="J4458" s="26">
        <f>SUM(F4458:H4458)</f>
        <v>126</v>
      </c>
      <c r="K4458" s="26">
        <f>E4458-J4458</f>
        <v>0</v>
      </c>
      <c r="L4458" s="27">
        <v>18709100000</v>
      </c>
      <c r="M4458" s="45">
        <v>5663.604</v>
      </c>
      <c r="N4458" s="27">
        <v>148484921</v>
      </c>
      <c r="O4458" s="27">
        <v>10920301</v>
      </c>
      <c r="P4458" s="37">
        <f>IF(I4458=0,0,H4458/I4458)</f>
        <v>0</v>
      </c>
    </row>
    <row r="4459">
      <c r="A4459" s="24" t="str">
        <v>2026-04</v>
      </c>
      <c r="B4459" s="24" t="str">
        <v>비교 반영</v>
      </c>
      <c r="C4459" s="24" t="str">
        <v>부천오정구</v>
      </c>
      <c r="D4459" s="24" t="str">
        <v>다세대 전월세</v>
      </c>
      <c r="E4459" s="26">
        <v>232</v>
      </c>
      <c r="F4459" s="26">
        <v>0</v>
      </c>
      <c r="G4459" s="26">
        <v>94</v>
      </c>
      <c r="H4459" s="26">
        <v>138</v>
      </c>
      <c r="I4459" s="26">
        <f>G4459+H4459</f>
        <v>232</v>
      </c>
      <c r="J4459" s="26">
        <f>SUM(F4459:H4459)</f>
        <v>232</v>
      </c>
      <c r="K4459" s="26">
        <f>E4459-J4459</f>
        <v>0</v>
      </c>
      <c r="L4459" s="27">
        <v>12381160000</v>
      </c>
      <c r="M4459" s="45">
        <v>9794.05</v>
      </c>
      <c r="N4459" s="27">
        <v>53367069</v>
      </c>
      <c r="O4459" s="27">
        <v>4179012</v>
      </c>
      <c r="P4459" s="37">
        <f>IF(I4459=0,0,H4459/I4459)</f>
        <v>0.5948275862068966</v>
      </c>
    </row>
    <row r="4460">
      <c r="A4460" s="24" t="str">
        <v>2026-04</v>
      </c>
      <c r="B4460" s="24" t="str">
        <v>비교 반영</v>
      </c>
      <c r="C4460" s="24" t="str">
        <v>부천오정구</v>
      </c>
      <c r="D4460" s="24" t="str">
        <v>상가</v>
      </c>
      <c r="E4460" s="26">
        <v>5</v>
      </c>
      <c r="F4460" s="26">
        <v>5</v>
      </c>
      <c r="G4460" s="26">
        <v>0</v>
      </c>
      <c r="H4460" s="26">
        <v>0</v>
      </c>
      <c r="I4460" s="26">
        <f>G4460+H4460</f>
        <v>0</v>
      </c>
      <c r="J4460" s="26">
        <f>SUM(F4460:H4460)</f>
        <v>5</v>
      </c>
      <c r="K4460" s="26">
        <f>E4460-J4460</f>
        <v>0</v>
      </c>
      <c r="L4460" s="27">
        <v>1315550000</v>
      </c>
      <c r="M4460" s="45">
        <v>343.82</v>
      </c>
      <c r="N4460" s="27">
        <v>263110000</v>
      </c>
      <c r="O4460" s="27">
        <v>12648844</v>
      </c>
      <c r="P4460" s="37">
        <f>IF(I4460=0,0,H4460/I4460)</f>
        <v>0</v>
      </c>
    </row>
    <row r="4461">
      <c r="A4461" s="24" t="str">
        <v>2026-04</v>
      </c>
      <c r="B4461" s="24" t="str">
        <v>비교 반영</v>
      </c>
      <c r="C4461" s="24" t="str">
        <v>부천오정구</v>
      </c>
      <c r="D4461" s="24" t="str">
        <v>아파트 매매</v>
      </c>
      <c r="E4461" s="26">
        <v>58</v>
      </c>
      <c r="F4461" s="26">
        <v>58</v>
      </c>
      <c r="G4461" s="26">
        <v>0</v>
      </c>
      <c r="H4461" s="26">
        <v>0</v>
      </c>
      <c r="I4461" s="26">
        <f>G4461+H4461</f>
        <v>0</v>
      </c>
      <c r="J4461" s="26">
        <f>SUM(F4461:H4461)</f>
        <v>58</v>
      </c>
      <c r="K4461" s="26">
        <f>E4461-J4461</f>
        <v>0</v>
      </c>
      <c r="L4461" s="27">
        <v>20848000000</v>
      </c>
      <c r="M4461" s="45">
        <v>3535.784</v>
      </c>
      <c r="N4461" s="27">
        <v>359448276</v>
      </c>
      <c r="O4461" s="27">
        <v>19491860</v>
      </c>
      <c r="P4461" s="37">
        <f>IF(I4461=0,0,H4461/I4461)</f>
        <v>0</v>
      </c>
    </row>
    <row r="4462">
      <c r="A4462" s="24" t="str">
        <v>2026-04</v>
      </c>
      <c r="B4462" s="24" t="str">
        <v>비교 반영</v>
      </c>
      <c r="C4462" s="24" t="str">
        <v>부천오정구</v>
      </c>
      <c r="D4462" s="24" t="str">
        <v>아파트 전월세</v>
      </c>
      <c r="E4462" s="26">
        <v>123</v>
      </c>
      <c r="F4462" s="26">
        <v>0</v>
      </c>
      <c r="G4462" s="26">
        <v>49</v>
      </c>
      <c r="H4462" s="26">
        <v>74</v>
      </c>
      <c r="I4462" s="26">
        <f>G4462+H4462</f>
        <v>123</v>
      </c>
      <c r="J4462" s="26">
        <f>SUM(F4462:H4462)</f>
        <v>123</v>
      </c>
      <c r="K4462" s="26">
        <f>E4462-J4462</f>
        <v>0</v>
      </c>
      <c r="L4462" s="27">
        <v>12792190000</v>
      </c>
      <c r="M4462" s="45">
        <v>5805.753</v>
      </c>
      <c r="N4462" s="27">
        <v>104001545</v>
      </c>
      <c r="O4462" s="27">
        <v>7283849</v>
      </c>
      <c r="P4462" s="37">
        <f>IF(I4462=0,0,H4462/I4462)</f>
        <v>0.6016260162601627</v>
      </c>
    </row>
    <row r="4463">
      <c r="A4463" s="24" t="str">
        <v>2026-04</v>
      </c>
      <c r="B4463" s="24" t="str">
        <v>비교 반영</v>
      </c>
      <c r="C4463" s="24" t="str">
        <v>부천오정구</v>
      </c>
      <c r="D4463" s="24" t="str">
        <v>오피스텔 매매</v>
      </c>
      <c r="E4463" s="26">
        <v>1</v>
      </c>
      <c r="F4463" s="26">
        <v>1</v>
      </c>
      <c r="G4463" s="26">
        <v>0</v>
      </c>
      <c r="H4463" s="26">
        <v>0</v>
      </c>
      <c r="I4463" s="26">
        <f>G4463+H4463</f>
        <v>0</v>
      </c>
      <c r="J4463" s="26">
        <f>SUM(F4463:H4463)</f>
        <v>1</v>
      </c>
      <c r="K4463" s="26">
        <f>E4463-J4463</f>
        <v>0</v>
      </c>
      <c r="L4463" s="27">
        <v>269000000</v>
      </c>
      <c r="M4463" s="45">
        <v>71.03</v>
      </c>
      <c r="N4463" s="27">
        <v>269000000</v>
      </c>
      <c r="O4463" s="27">
        <v>12519445</v>
      </c>
      <c r="P4463" s="37">
        <f>IF(I4463=0,0,H4463/I4463)</f>
        <v>0</v>
      </c>
    </row>
    <row r="4464">
      <c r="A4464" s="24" t="str">
        <v>2026-04</v>
      </c>
      <c r="B4464" s="24" t="str">
        <v>비교 반영</v>
      </c>
      <c r="C4464" s="24" t="str">
        <v>부천오정구</v>
      </c>
      <c r="D4464" s="24" t="str">
        <v>오피스텔 전월세</v>
      </c>
      <c r="E4464" s="26">
        <v>3</v>
      </c>
      <c r="F4464" s="26">
        <v>0</v>
      </c>
      <c r="G4464" s="26">
        <v>1</v>
      </c>
      <c r="H4464" s="26">
        <v>2</v>
      </c>
      <c r="I4464" s="26">
        <f>G4464+H4464</f>
        <v>3</v>
      </c>
      <c r="J4464" s="26">
        <f>SUM(F4464:H4464)</f>
        <v>3</v>
      </c>
      <c r="K4464" s="26">
        <f>E4464-J4464</f>
        <v>0</v>
      </c>
      <c r="L4464" s="27">
        <v>490000000</v>
      </c>
      <c r="M4464" s="45">
        <v>180.49</v>
      </c>
      <c r="N4464" s="27">
        <v>163333333</v>
      </c>
      <c r="O4464" s="27">
        <v>8974650</v>
      </c>
      <c r="P4464" s="37">
        <f>IF(I4464=0,0,H4464/I4464)</f>
        <v>0.6666666666666666</v>
      </c>
    </row>
    <row r="4465">
      <c r="A4465" s="24" t="str">
        <v>2026-04</v>
      </c>
      <c r="B4465" s="24" t="str">
        <v>비교 반영</v>
      </c>
      <c r="C4465" s="24" t="str">
        <v>부천오정구</v>
      </c>
      <c r="D4465" s="24" t="str">
        <v>토지</v>
      </c>
      <c r="E4465" s="26">
        <v>55</v>
      </c>
      <c r="F4465" s="26">
        <v>55</v>
      </c>
      <c r="G4465" s="26">
        <v>0</v>
      </c>
      <c r="H4465" s="26">
        <v>0</v>
      </c>
      <c r="I4465" s="26">
        <f>G4465+H4465</f>
        <v>0</v>
      </c>
      <c r="J4465" s="26">
        <f>SUM(F4465:H4465)</f>
        <v>55</v>
      </c>
      <c r="K4465" s="26">
        <f>E4465-J4465</f>
        <v>0</v>
      </c>
      <c r="L4465" s="27">
        <v>279653080000</v>
      </c>
      <c r="M4465" s="45">
        <v>48525.16</v>
      </c>
      <c r="N4465" s="27">
        <v>5084601455</v>
      </c>
      <c r="O4465" s="27">
        <v>19051415</v>
      </c>
      <c r="P4465" s="37">
        <f>IF(I4465=0,0,H4465/I4465)</f>
        <v>0</v>
      </c>
    </row>
    <row r="4466">
      <c r="A4466" s="24" t="str">
        <v>2026-04</v>
      </c>
      <c r="B4466" s="24" t="str">
        <v>비교 반영</v>
      </c>
      <c r="C4466" s="24" t="str">
        <v>부천원미구</v>
      </c>
      <c r="D4466" s="24" t="str">
        <v>공장창고</v>
      </c>
      <c r="E4466" s="26">
        <v>13</v>
      </c>
      <c r="F4466" s="26">
        <v>13</v>
      </c>
      <c r="G4466" s="26">
        <v>0</v>
      </c>
      <c r="H4466" s="26">
        <v>0</v>
      </c>
      <c r="I4466" s="26">
        <f>G4466+H4466</f>
        <v>0</v>
      </c>
      <c r="J4466" s="26">
        <f>SUM(F4466:H4466)</f>
        <v>13</v>
      </c>
      <c r="K4466" s="26">
        <f>E4466-J4466</f>
        <v>0</v>
      </c>
      <c r="L4466" s="27">
        <v>42215000000</v>
      </c>
      <c r="M4466" s="45">
        <v>7325.25</v>
      </c>
      <c r="N4466" s="27">
        <v>3247307692</v>
      </c>
      <c r="O4466" s="27">
        <v>19051051</v>
      </c>
      <c r="P4466" s="37">
        <f>IF(I4466=0,0,H4466/I4466)</f>
        <v>0</v>
      </c>
    </row>
    <row r="4467">
      <c r="A4467" s="24" t="str">
        <v>2026-04</v>
      </c>
      <c r="B4467" s="24" t="str">
        <v>비교 반영</v>
      </c>
      <c r="C4467" s="24" t="str">
        <v>부천원미구</v>
      </c>
      <c r="D4467" s="24" t="str">
        <v>다가구 매매</v>
      </c>
      <c r="E4467" s="26">
        <v>6</v>
      </c>
      <c r="F4467" s="26">
        <v>6</v>
      </c>
      <c r="G4467" s="26">
        <v>0</v>
      </c>
      <c r="H4467" s="26">
        <v>0</v>
      </c>
      <c r="I4467" s="26">
        <f>G4467+H4467</f>
        <v>0</v>
      </c>
      <c r="J4467" s="26">
        <f>SUM(F4467:H4467)</f>
        <v>6</v>
      </c>
      <c r="K4467" s="26">
        <f>E4467-J4467</f>
        <v>0</v>
      </c>
      <c r="L4467" s="27">
        <v>2152260000</v>
      </c>
      <c r="M4467" s="45">
        <v>1059.84</v>
      </c>
      <c r="N4467" s="27">
        <v>358710000</v>
      </c>
      <c r="O4467" s="27">
        <v>6713191</v>
      </c>
      <c r="P4467" s="37">
        <f>IF(I4467=0,0,H4467/I4467)</f>
        <v>0</v>
      </c>
    </row>
    <row r="4468">
      <c r="A4468" s="24" t="str">
        <v>2026-04</v>
      </c>
      <c r="B4468" s="24" t="str">
        <v>비교 반영</v>
      </c>
      <c r="C4468" s="24" t="str">
        <v>부천원미구</v>
      </c>
      <c r="D4468" s="24" t="str">
        <v>다가구 전월세</v>
      </c>
      <c r="E4468" s="26">
        <v>277</v>
      </c>
      <c r="F4468" s="26">
        <v>0</v>
      </c>
      <c r="G4468" s="26">
        <v>57</v>
      </c>
      <c r="H4468" s="26">
        <v>220</v>
      </c>
      <c r="I4468" s="26">
        <f>G4468+H4468</f>
        <v>277</v>
      </c>
      <c r="J4468" s="26">
        <f>SUM(F4468:H4468)</f>
        <v>277</v>
      </c>
      <c r="K4468" s="26">
        <f>E4468-J4468</f>
        <v>0</v>
      </c>
      <c r="L4468" s="27">
        <v>9451000000</v>
      </c>
      <c r="M4468" s="45">
        <v>14361.939</v>
      </c>
      <c r="N4468" s="27">
        <v>34119134</v>
      </c>
      <c r="O4468" s="27">
        <v>2175401</v>
      </c>
      <c r="P4468" s="37">
        <f>IF(I4468=0,0,H4468/I4468)</f>
        <v>0.7942238267148014</v>
      </c>
    </row>
    <row r="4469">
      <c r="A4469" s="24" t="str">
        <v>2026-04</v>
      </c>
      <c r="B4469" s="24" t="str">
        <v>비교 반영</v>
      </c>
      <c r="C4469" s="24" t="str">
        <v>부천원미구</v>
      </c>
      <c r="D4469" s="24" t="str">
        <v>다세대 매매</v>
      </c>
      <c r="E4469" s="26">
        <v>92</v>
      </c>
      <c r="F4469" s="26">
        <v>92</v>
      </c>
      <c r="G4469" s="26">
        <v>0</v>
      </c>
      <c r="H4469" s="26">
        <v>0</v>
      </c>
      <c r="I4469" s="26">
        <f>G4469+H4469</f>
        <v>0</v>
      </c>
      <c r="J4469" s="26">
        <f>SUM(F4469:H4469)</f>
        <v>92</v>
      </c>
      <c r="K4469" s="26">
        <f>E4469-J4469</f>
        <v>0</v>
      </c>
      <c r="L4469" s="27">
        <v>16480020000</v>
      </c>
      <c r="M4469" s="45">
        <v>4494.62</v>
      </c>
      <c r="N4469" s="27">
        <v>179130652</v>
      </c>
      <c r="O4469" s="27">
        <v>12121025</v>
      </c>
      <c r="P4469" s="37">
        <f>IF(I4469=0,0,H4469/I4469)</f>
        <v>0</v>
      </c>
    </row>
    <row r="4470">
      <c r="A4470" s="24" t="str">
        <v>2026-04</v>
      </c>
      <c r="B4470" s="24" t="str">
        <v>비교 반영</v>
      </c>
      <c r="C4470" s="24" t="str">
        <v>부천원미구</v>
      </c>
      <c r="D4470" s="24" t="str">
        <v>다세대 전월세</v>
      </c>
      <c r="E4470" s="26">
        <v>184</v>
      </c>
      <c r="F4470" s="26">
        <v>0</v>
      </c>
      <c r="G4470" s="26">
        <v>56</v>
      </c>
      <c r="H4470" s="26">
        <v>128</v>
      </c>
      <c r="I4470" s="26">
        <f>G4470+H4470</f>
        <v>184</v>
      </c>
      <c r="J4470" s="26">
        <f>SUM(F4470:H4470)</f>
        <v>184</v>
      </c>
      <c r="K4470" s="26">
        <f>E4470-J4470</f>
        <v>0</v>
      </c>
      <c r="L4470" s="27">
        <v>10887800000</v>
      </c>
      <c r="M4470" s="45">
        <v>7560.646</v>
      </c>
      <c r="N4470" s="27">
        <v>59172826</v>
      </c>
      <c r="O4470" s="27">
        <v>4760536</v>
      </c>
      <c r="P4470" s="37">
        <f>IF(I4470=0,0,H4470/I4470)</f>
        <v>0.6956521739130435</v>
      </c>
    </row>
    <row r="4471">
      <c r="A4471" s="24" t="str">
        <v>2026-04</v>
      </c>
      <c r="B4471" s="24" t="str">
        <v>비교 반영</v>
      </c>
      <c r="C4471" s="24" t="str">
        <v>부천원미구</v>
      </c>
      <c r="D4471" s="24" t="str">
        <v>상가</v>
      </c>
      <c r="E4471" s="26">
        <v>37</v>
      </c>
      <c r="F4471" s="26">
        <v>37</v>
      </c>
      <c r="G4471" s="26">
        <v>0</v>
      </c>
      <c r="H4471" s="26">
        <v>0</v>
      </c>
      <c r="I4471" s="26">
        <f>G4471+H4471</f>
        <v>0</v>
      </c>
      <c r="J4471" s="26">
        <f>SUM(F4471:H4471)</f>
        <v>37</v>
      </c>
      <c r="K4471" s="26">
        <f>E4471-J4471</f>
        <v>0</v>
      </c>
      <c r="L4471" s="27">
        <v>11805500000</v>
      </c>
      <c r="M4471" s="45">
        <v>3333.1</v>
      </c>
      <c r="N4471" s="27">
        <v>319067568</v>
      </c>
      <c r="O4471" s="27">
        <v>11708753</v>
      </c>
      <c r="P4471" s="37">
        <f>IF(I4471=0,0,H4471/I4471)</f>
        <v>0</v>
      </c>
    </row>
    <row r="4472">
      <c r="A4472" s="24" t="str">
        <v>2026-04</v>
      </c>
      <c r="B4472" s="24" t="str">
        <v>비교 반영</v>
      </c>
      <c r="C4472" s="24" t="str">
        <v>부천원미구</v>
      </c>
      <c r="D4472" s="24" t="str">
        <v>아파트 매매</v>
      </c>
      <c r="E4472" s="26">
        <v>352</v>
      </c>
      <c r="F4472" s="26">
        <v>352</v>
      </c>
      <c r="G4472" s="26">
        <v>0</v>
      </c>
      <c r="H4472" s="26">
        <v>0</v>
      </c>
      <c r="I4472" s="26">
        <f>G4472+H4472</f>
        <v>0</v>
      </c>
      <c r="J4472" s="26">
        <f>SUM(F4472:H4472)</f>
        <v>352</v>
      </c>
      <c r="K4472" s="26">
        <f>E4472-J4472</f>
        <v>0</v>
      </c>
      <c r="L4472" s="27">
        <v>191266200000</v>
      </c>
      <c r="M4472" s="45">
        <v>24778.194</v>
      </c>
      <c r="N4472" s="27">
        <v>543369886</v>
      </c>
      <c r="O4472" s="27">
        <v>25517798</v>
      </c>
      <c r="P4472" s="37">
        <f>IF(I4472=0,0,H4472/I4472)</f>
        <v>0</v>
      </c>
    </row>
    <row r="4473">
      <c r="A4473" s="24" t="str">
        <v>2026-04</v>
      </c>
      <c r="B4473" s="24" t="str">
        <v>비교 반영</v>
      </c>
      <c r="C4473" s="24" t="str">
        <v>부천원미구</v>
      </c>
      <c r="D4473" s="24" t="str">
        <v>아파트 전월세</v>
      </c>
      <c r="E4473" s="26">
        <v>529</v>
      </c>
      <c r="F4473" s="26">
        <v>0</v>
      </c>
      <c r="G4473" s="26">
        <v>303</v>
      </c>
      <c r="H4473" s="26">
        <v>226</v>
      </c>
      <c r="I4473" s="26">
        <f>G4473+H4473</f>
        <v>529</v>
      </c>
      <c r="J4473" s="26">
        <f>SUM(F4473:H4473)</f>
        <v>529</v>
      </c>
      <c r="K4473" s="26">
        <f>E4473-J4473</f>
        <v>0</v>
      </c>
      <c r="L4473" s="27">
        <v>117908450000</v>
      </c>
      <c r="M4473" s="45">
        <v>32724.344</v>
      </c>
      <c r="N4473" s="27">
        <v>222889319</v>
      </c>
      <c r="O4473" s="27">
        <v>11911010</v>
      </c>
      <c r="P4473" s="37">
        <f>IF(I4473=0,0,H4473/I4473)</f>
        <v>0.42722117202268434</v>
      </c>
    </row>
    <row r="4474">
      <c r="A4474" s="24" t="str">
        <v>2026-04</v>
      </c>
      <c r="B4474" s="24" t="str">
        <v>비교 반영</v>
      </c>
      <c r="C4474" s="24" t="str">
        <v>부천원미구</v>
      </c>
      <c r="D4474" s="24" t="str">
        <v>오피스텔 매매</v>
      </c>
      <c r="E4474" s="26">
        <v>65</v>
      </c>
      <c r="F4474" s="26">
        <v>65</v>
      </c>
      <c r="G4474" s="26">
        <v>0</v>
      </c>
      <c r="H4474" s="26">
        <v>0</v>
      </c>
      <c r="I4474" s="26">
        <f>G4474+H4474</f>
        <v>0</v>
      </c>
      <c r="J4474" s="26">
        <f>SUM(F4474:H4474)</f>
        <v>65</v>
      </c>
      <c r="K4474" s="26">
        <f>E4474-J4474</f>
        <v>0</v>
      </c>
      <c r="L4474" s="27">
        <v>17641500000</v>
      </c>
      <c r="M4474" s="45">
        <v>3764.535</v>
      </c>
      <c r="N4474" s="27">
        <v>271407692</v>
      </c>
      <c r="O4474" s="27">
        <v>15491689</v>
      </c>
      <c r="P4474" s="37">
        <f>IF(I4474=0,0,H4474/I4474)</f>
        <v>0</v>
      </c>
    </row>
    <row r="4475">
      <c r="A4475" s="24" t="str">
        <v>2026-04</v>
      </c>
      <c r="B4475" s="24" t="str">
        <v>비교 반영</v>
      </c>
      <c r="C4475" s="24" t="str">
        <v>부천원미구</v>
      </c>
      <c r="D4475" s="24" t="str">
        <v>오피스텔 전월세</v>
      </c>
      <c r="E4475" s="26">
        <v>271</v>
      </c>
      <c r="F4475" s="26">
        <v>0</v>
      </c>
      <c r="G4475" s="26">
        <v>48</v>
      </c>
      <c r="H4475" s="26">
        <v>223</v>
      </c>
      <c r="I4475" s="26">
        <f>G4475+H4475</f>
        <v>271</v>
      </c>
      <c r="J4475" s="26">
        <f>SUM(F4475:H4475)</f>
        <v>271</v>
      </c>
      <c r="K4475" s="26">
        <f>E4475-J4475</f>
        <v>0</v>
      </c>
      <c r="L4475" s="27">
        <v>15645820000</v>
      </c>
      <c r="M4475" s="45">
        <v>10354.53</v>
      </c>
      <c r="N4475" s="27">
        <v>57733653</v>
      </c>
      <c r="O4475" s="27">
        <v>4995081</v>
      </c>
      <c r="P4475" s="37">
        <f>IF(I4475=0,0,H4475/I4475)</f>
        <v>0.8228782287822878</v>
      </c>
    </row>
    <row r="4476">
      <c r="A4476" s="24" t="str">
        <v>2026-04</v>
      </c>
      <c r="B4476" s="24" t="str">
        <v>비교 반영</v>
      </c>
      <c r="C4476" s="24" t="str">
        <v>부천원미구</v>
      </c>
      <c r="D4476" s="24" t="str">
        <v>토지</v>
      </c>
      <c r="E4476" s="26">
        <v>17</v>
      </c>
      <c r="F4476" s="26">
        <v>17</v>
      </c>
      <c r="G4476" s="26">
        <v>0</v>
      </c>
      <c r="H4476" s="26">
        <v>0</v>
      </c>
      <c r="I4476" s="26">
        <f>G4476+H4476</f>
        <v>0</v>
      </c>
      <c r="J4476" s="26">
        <f>SUM(F4476:H4476)</f>
        <v>17</v>
      </c>
      <c r="K4476" s="26">
        <f>E4476-J4476</f>
        <v>0</v>
      </c>
      <c r="L4476" s="27">
        <v>4848550000</v>
      </c>
      <c r="M4476" s="45">
        <v>882.62</v>
      </c>
      <c r="N4476" s="27">
        <v>285208824</v>
      </c>
      <c r="O4476" s="27">
        <v>18159869</v>
      </c>
      <c r="P4476" s="37">
        <f>IF(I4476=0,0,H4476/I4476)</f>
        <v>0</v>
      </c>
    </row>
    <row r="4477">
      <c r="A4477" s="24" t="str">
        <v>2026-04</v>
      </c>
      <c r="B4477" s="24" t="str">
        <v>비교 반영</v>
      </c>
      <c r="C4477" s="24" t="str">
        <v>성남분당구</v>
      </c>
      <c r="D4477" s="24" t="str">
        <v>공장창고</v>
      </c>
      <c r="E4477" s="26">
        <v>1</v>
      </c>
      <c r="F4477" s="26">
        <v>1</v>
      </c>
      <c r="G4477" s="26">
        <v>0</v>
      </c>
      <c r="H4477" s="26">
        <v>0</v>
      </c>
      <c r="I4477" s="26">
        <f>G4477+H4477</f>
        <v>0</v>
      </c>
      <c r="J4477" s="26">
        <f>SUM(F4477:H4477)</f>
        <v>1</v>
      </c>
      <c r="K4477" s="26">
        <f>E4477-J4477</f>
        <v>0</v>
      </c>
      <c r="L4477" s="27">
        <v>650000000</v>
      </c>
      <c r="M4477" s="45">
        <v>731.59</v>
      </c>
      <c r="N4477" s="27">
        <v>650000000</v>
      </c>
      <c r="O4477" s="27">
        <v>2937110</v>
      </c>
      <c r="P4477" s="37">
        <f>IF(I4477=0,0,H4477/I4477)</f>
        <v>0</v>
      </c>
    </row>
    <row r="4478">
      <c r="A4478" s="24" t="str">
        <v>2026-04</v>
      </c>
      <c r="B4478" s="24" t="str">
        <v>비교 반영</v>
      </c>
      <c r="C4478" s="24" t="str">
        <v>성남분당구</v>
      </c>
      <c r="D4478" s="24" t="str">
        <v>다가구 매매</v>
      </c>
      <c r="E4478" s="26">
        <v>14</v>
      </c>
      <c r="F4478" s="26">
        <v>14</v>
      </c>
      <c r="G4478" s="26">
        <v>0</v>
      </c>
      <c r="H4478" s="26">
        <v>0</v>
      </c>
      <c r="I4478" s="26">
        <f>G4478+H4478</f>
        <v>0</v>
      </c>
      <c r="J4478" s="26">
        <f>SUM(F4478:H4478)</f>
        <v>14</v>
      </c>
      <c r="K4478" s="26">
        <f>E4478-J4478</f>
        <v>0</v>
      </c>
      <c r="L4478" s="27">
        <v>30330000000</v>
      </c>
      <c r="M4478" s="45">
        <v>5899.77</v>
      </c>
      <c r="N4478" s="27">
        <v>2166428571</v>
      </c>
      <c r="O4478" s="27">
        <v>16994639</v>
      </c>
      <c r="P4478" s="37">
        <f>IF(I4478=0,0,H4478/I4478)</f>
        <v>0</v>
      </c>
    </row>
    <row r="4479">
      <c r="A4479" s="24" t="str">
        <v>2026-04</v>
      </c>
      <c r="B4479" s="24" t="str">
        <v>비교 반영</v>
      </c>
      <c r="C4479" s="24" t="str">
        <v>성남분당구</v>
      </c>
      <c r="D4479" s="24" t="str">
        <v>다가구 전월세</v>
      </c>
      <c r="E4479" s="26">
        <v>430</v>
      </c>
      <c r="F4479" s="26">
        <v>0</v>
      </c>
      <c r="G4479" s="26">
        <v>103</v>
      </c>
      <c r="H4479" s="26">
        <v>327</v>
      </c>
      <c r="I4479" s="26">
        <f>G4479+H4479</f>
        <v>430</v>
      </c>
      <c r="J4479" s="26">
        <f>SUM(F4479:H4479)</f>
        <v>430</v>
      </c>
      <c r="K4479" s="26">
        <f>E4479-J4479</f>
        <v>0</v>
      </c>
      <c r="L4479" s="27">
        <v>44565350000</v>
      </c>
      <c r="M4479" s="45">
        <v>20681.116</v>
      </c>
      <c r="N4479" s="27">
        <v>103640349</v>
      </c>
      <c r="O4479" s="27">
        <v>7123574</v>
      </c>
      <c r="P4479" s="37">
        <f>IF(I4479=0,0,H4479/I4479)</f>
        <v>0.7604651162790698</v>
      </c>
    </row>
    <row r="4480">
      <c r="A4480" s="24" t="str">
        <v>2026-04</v>
      </c>
      <c r="B4480" s="24" t="str">
        <v>비교 반영</v>
      </c>
      <c r="C4480" s="24" t="str">
        <v>성남분당구</v>
      </c>
      <c r="D4480" s="24" t="str">
        <v>다세대 매매</v>
      </c>
      <c r="E4480" s="26">
        <v>40</v>
      </c>
      <c r="F4480" s="26">
        <v>40</v>
      </c>
      <c r="G4480" s="26">
        <v>0</v>
      </c>
      <c r="H4480" s="26">
        <v>0</v>
      </c>
      <c r="I4480" s="26">
        <f>G4480+H4480</f>
        <v>0</v>
      </c>
      <c r="J4480" s="26">
        <f>SUM(F4480:H4480)</f>
        <v>40</v>
      </c>
      <c r="K4480" s="26">
        <f>E4480-J4480</f>
        <v>0</v>
      </c>
      <c r="L4480" s="27">
        <v>42607000000</v>
      </c>
      <c r="M4480" s="45">
        <v>3716.839</v>
      </c>
      <c r="N4480" s="27">
        <v>1065175000</v>
      </c>
      <c r="O4480" s="27">
        <v>37894991</v>
      </c>
      <c r="P4480" s="37">
        <f>IF(I4480=0,0,H4480/I4480)</f>
        <v>0</v>
      </c>
    </row>
    <row r="4481">
      <c r="A4481" s="24" t="str">
        <v>2026-04</v>
      </c>
      <c r="B4481" s="24" t="str">
        <v>비교 반영</v>
      </c>
      <c r="C4481" s="24" t="str">
        <v>성남분당구</v>
      </c>
      <c r="D4481" s="24" t="str">
        <v>다세대 전월세</v>
      </c>
      <c r="E4481" s="26">
        <v>107</v>
      </c>
      <c r="F4481" s="26">
        <v>0</v>
      </c>
      <c r="G4481" s="26">
        <v>70</v>
      </c>
      <c r="H4481" s="26">
        <v>37</v>
      </c>
      <c r="I4481" s="26">
        <f>G4481+H4481</f>
        <v>107</v>
      </c>
      <c r="J4481" s="26">
        <f>SUM(F4481:H4481)</f>
        <v>107</v>
      </c>
      <c r="K4481" s="26">
        <f>E4481-J4481</f>
        <v>0</v>
      </c>
      <c r="L4481" s="27">
        <v>52559500000</v>
      </c>
      <c r="M4481" s="45">
        <v>10463.815</v>
      </c>
      <c r="N4481" s="27">
        <v>491210280</v>
      </c>
      <c r="O4481" s="27">
        <v>16604881</v>
      </c>
      <c r="P4481" s="37">
        <f>IF(I4481=0,0,H4481/I4481)</f>
        <v>0.34579439252336447</v>
      </c>
    </row>
    <row r="4482">
      <c r="A4482" s="24" t="str">
        <v>2026-04</v>
      </c>
      <c r="B4482" s="24" t="str">
        <v>비교 반영</v>
      </c>
      <c r="C4482" s="24" t="str">
        <v>성남분당구</v>
      </c>
      <c r="D4482" s="24" t="str">
        <v>상가</v>
      </c>
      <c r="E4482" s="26">
        <v>56</v>
      </c>
      <c r="F4482" s="26">
        <v>56</v>
      </c>
      <c r="G4482" s="26">
        <v>0</v>
      </c>
      <c r="H4482" s="26">
        <v>0</v>
      </c>
      <c r="I4482" s="26">
        <f>G4482+H4482</f>
        <v>0</v>
      </c>
      <c r="J4482" s="26">
        <f>SUM(F4482:H4482)</f>
        <v>56</v>
      </c>
      <c r="K4482" s="26">
        <f>E4482-J4482</f>
        <v>0</v>
      </c>
      <c r="L4482" s="27">
        <v>74144820000</v>
      </c>
      <c r="M4482" s="45">
        <v>6561.81</v>
      </c>
      <c r="N4482" s="27">
        <v>1324014643</v>
      </c>
      <c r="O4482" s="27">
        <v>37353540</v>
      </c>
      <c r="P4482" s="37">
        <f>IF(I4482=0,0,H4482/I4482)</f>
        <v>0</v>
      </c>
    </row>
    <row r="4483">
      <c r="A4483" s="24" t="str">
        <v>2026-04</v>
      </c>
      <c r="B4483" s="24" t="str">
        <v>비교 반영</v>
      </c>
      <c r="C4483" s="24" t="str">
        <v>성남분당구</v>
      </c>
      <c r="D4483" s="24" t="str">
        <v>아파트 매매</v>
      </c>
      <c r="E4483" s="26">
        <v>288</v>
      </c>
      <c r="F4483" s="26">
        <v>288</v>
      </c>
      <c r="G4483" s="26">
        <v>0</v>
      </c>
      <c r="H4483" s="26">
        <v>0</v>
      </c>
      <c r="I4483" s="26">
        <f>G4483+H4483</f>
        <v>0</v>
      </c>
      <c r="J4483" s="26">
        <f>SUM(F4483:H4483)</f>
        <v>288</v>
      </c>
      <c r="K4483" s="26">
        <f>E4483-J4483</f>
        <v>0</v>
      </c>
      <c r="L4483" s="27">
        <v>431252180000</v>
      </c>
      <c r="M4483" s="45">
        <v>21591.303</v>
      </c>
      <c r="N4483" s="27">
        <v>1497403403</v>
      </c>
      <c r="O4483" s="27">
        <v>66027835</v>
      </c>
      <c r="P4483" s="37">
        <f>IF(I4483=0,0,H4483/I4483)</f>
        <v>0</v>
      </c>
    </row>
    <row r="4484">
      <c r="A4484" s="24" t="str">
        <v>2026-04</v>
      </c>
      <c r="B4484" s="24" t="str">
        <v>비교 반영</v>
      </c>
      <c r="C4484" s="24" t="str">
        <v>성남분당구</v>
      </c>
      <c r="D4484" s="24" t="str">
        <v>아파트 전월세</v>
      </c>
      <c r="E4484" s="26">
        <v>869</v>
      </c>
      <c r="F4484" s="26">
        <v>0</v>
      </c>
      <c r="G4484" s="26">
        <v>516</v>
      </c>
      <c r="H4484" s="26">
        <v>353</v>
      </c>
      <c r="I4484" s="26">
        <f>G4484+H4484</f>
        <v>869</v>
      </c>
      <c r="J4484" s="26">
        <f>SUM(F4484:H4484)</f>
        <v>869</v>
      </c>
      <c r="K4484" s="26">
        <f>E4484-J4484</f>
        <v>0</v>
      </c>
      <c r="L4484" s="27">
        <v>448251140000</v>
      </c>
      <c r="M4484" s="45">
        <v>68484.799</v>
      </c>
      <c r="N4484" s="27">
        <v>515824097</v>
      </c>
      <c r="O4484" s="27">
        <v>21637238</v>
      </c>
      <c r="P4484" s="37">
        <f>IF(I4484=0,0,H4484/I4484)</f>
        <v>0.4062140391254315</v>
      </c>
    </row>
    <row r="4485">
      <c r="A4485" s="24" t="str">
        <v>2026-04</v>
      </c>
      <c r="B4485" s="24" t="str">
        <v>비교 반영</v>
      </c>
      <c r="C4485" s="24" t="str">
        <v>성남분당구</v>
      </c>
      <c r="D4485" s="24" t="str">
        <v>오피스텔 매매</v>
      </c>
      <c r="E4485" s="26">
        <v>116</v>
      </c>
      <c r="F4485" s="26">
        <v>116</v>
      </c>
      <c r="G4485" s="26">
        <v>0</v>
      </c>
      <c r="H4485" s="26">
        <v>0</v>
      </c>
      <c r="I4485" s="26">
        <f>G4485+H4485</f>
        <v>0</v>
      </c>
      <c r="J4485" s="26">
        <f>SUM(F4485:H4485)</f>
        <v>116</v>
      </c>
      <c r="K4485" s="26">
        <f>E4485-J4485</f>
        <v>0</v>
      </c>
      <c r="L4485" s="27">
        <v>49922420000</v>
      </c>
      <c r="M4485" s="45">
        <v>6424.17</v>
      </c>
      <c r="N4485" s="27">
        <v>430365690</v>
      </c>
      <c r="O4485" s="27">
        <v>25689356</v>
      </c>
      <c r="P4485" s="37">
        <f>IF(I4485=0,0,H4485/I4485)</f>
        <v>0</v>
      </c>
    </row>
    <row r="4486">
      <c r="A4486" s="24" t="str">
        <v>2026-04</v>
      </c>
      <c r="B4486" s="24" t="str">
        <v>비교 반영</v>
      </c>
      <c r="C4486" s="24" t="str">
        <v>성남분당구</v>
      </c>
      <c r="D4486" s="24" t="str">
        <v>오피스텔 전월세</v>
      </c>
      <c r="E4486" s="26">
        <v>557</v>
      </c>
      <c r="F4486" s="26">
        <v>0</v>
      </c>
      <c r="G4486" s="26">
        <v>136</v>
      </c>
      <c r="H4486" s="26">
        <v>421</v>
      </c>
      <c r="I4486" s="26">
        <f>G4486+H4486</f>
        <v>557</v>
      </c>
      <c r="J4486" s="26">
        <f>SUM(F4486:H4486)</f>
        <v>557</v>
      </c>
      <c r="K4486" s="26">
        <f>E4486-J4486</f>
        <v>0</v>
      </c>
      <c r="L4486" s="27">
        <v>77455720000</v>
      </c>
      <c r="M4486" s="45">
        <v>21963.19</v>
      </c>
      <c r="N4486" s="27">
        <v>139058743</v>
      </c>
      <c r="O4486" s="27">
        <v>11658232</v>
      </c>
      <c r="P4486" s="37">
        <f>IF(I4486=0,0,H4486/I4486)</f>
        <v>0.755834829443447</v>
      </c>
    </row>
    <row r="4487">
      <c r="A4487" s="24" t="str">
        <v>2026-04</v>
      </c>
      <c r="B4487" s="24" t="str">
        <v>비교 반영</v>
      </c>
      <c r="C4487" s="24" t="str">
        <v>성남분당구</v>
      </c>
      <c r="D4487" s="24" t="str">
        <v>토지</v>
      </c>
      <c r="E4487" s="26">
        <v>32</v>
      </c>
      <c r="F4487" s="26">
        <v>32</v>
      </c>
      <c r="G4487" s="26">
        <v>0</v>
      </c>
      <c r="H4487" s="26">
        <v>0</v>
      </c>
      <c r="I4487" s="26">
        <f>G4487+H4487</f>
        <v>0</v>
      </c>
      <c r="J4487" s="26">
        <f>SUM(F4487:H4487)</f>
        <v>32</v>
      </c>
      <c r="K4487" s="26">
        <f>E4487-J4487</f>
        <v>0</v>
      </c>
      <c r="L4487" s="27">
        <v>11356150000</v>
      </c>
      <c r="M4487" s="45">
        <v>8713.96</v>
      </c>
      <c r="N4487" s="27">
        <v>354879688</v>
      </c>
      <c r="O4487" s="27">
        <v>4308144</v>
      </c>
      <c r="P4487" s="37">
        <f>IF(I4487=0,0,H4487/I4487)</f>
        <v>0</v>
      </c>
    </row>
    <row r="4488">
      <c r="A4488" s="24" t="str">
        <v>2026-04</v>
      </c>
      <c r="B4488" s="24" t="str">
        <v>비교 반영</v>
      </c>
      <c r="C4488" s="24" t="str">
        <v>성남수정구</v>
      </c>
      <c r="D4488" s="24" t="str">
        <v>공장창고</v>
      </c>
      <c r="E4488" s="26">
        <v>1</v>
      </c>
      <c r="F4488" s="26">
        <v>1</v>
      </c>
      <c r="G4488" s="26">
        <v>0</v>
      </c>
      <c r="H4488" s="26">
        <v>0</v>
      </c>
      <c r="I4488" s="26">
        <f>G4488+H4488</f>
        <v>0</v>
      </c>
      <c r="J4488" s="26">
        <f>SUM(F4488:H4488)</f>
        <v>1</v>
      </c>
      <c r="K4488" s="26">
        <f>E4488-J4488</f>
        <v>0</v>
      </c>
      <c r="L4488" s="27">
        <v>1500000000</v>
      </c>
      <c r="M4488" s="45">
        <v>259.35</v>
      </c>
      <c r="N4488" s="27">
        <v>1500000000</v>
      </c>
      <c r="O4488" s="27">
        <v>19119636</v>
      </c>
      <c r="P4488" s="37">
        <f>IF(I4488=0,0,H4488/I4488)</f>
        <v>0</v>
      </c>
    </row>
    <row r="4489">
      <c r="A4489" s="24" t="str">
        <v>2026-04</v>
      </c>
      <c r="B4489" s="24" t="str">
        <v>비교 반영</v>
      </c>
      <c r="C4489" s="24" t="str">
        <v>성남수정구</v>
      </c>
      <c r="D4489" s="24" t="str">
        <v>다가구 매매</v>
      </c>
      <c r="E4489" s="26">
        <v>81</v>
      </c>
      <c r="F4489" s="26">
        <v>81</v>
      </c>
      <c r="G4489" s="26">
        <v>0</v>
      </c>
      <c r="H4489" s="26">
        <v>0</v>
      </c>
      <c r="I4489" s="26">
        <f>G4489+H4489</f>
        <v>0</v>
      </c>
      <c r="J4489" s="26">
        <f>SUM(F4489:H4489)</f>
        <v>81</v>
      </c>
      <c r="K4489" s="26">
        <f>E4489-J4489</f>
        <v>0</v>
      </c>
      <c r="L4489" s="27">
        <v>64366000000</v>
      </c>
      <c r="M4489" s="45">
        <v>10268.21</v>
      </c>
      <c r="N4489" s="27">
        <v>794641975</v>
      </c>
      <c r="O4489" s="27">
        <v>20722225</v>
      </c>
      <c r="P4489" s="37">
        <f>IF(I4489=0,0,H4489/I4489)</f>
        <v>0</v>
      </c>
    </row>
    <row r="4490">
      <c r="A4490" s="24" t="str">
        <v>2026-04</v>
      </c>
      <c r="B4490" s="24" t="str">
        <v>비교 반영</v>
      </c>
      <c r="C4490" s="24" t="str">
        <v>성남수정구</v>
      </c>
      <c r="D4490" s="24" t="str">
        <v>다가구 전월세</v>
      </c>
      <c r="E4490" s="26">
        <v>649</v>
      </c>
      <c r="F4490" s="26">
        <v>0</v>
      </c>
      <c r="G4490" s="26">
        <v>240</v>
      </c>
      <c r="H4490" s="26">
        <v>409</v>
      </c>
      <c r="I4490" s="26">
        <f>G4490+H4490</f>
        <v>649</v>
      </c>
      <c r="J4490" s="26">
        <f>SUM(F4490:H4490)</f>
        <v>649</v>
      </c>
      <c r="K4490" s="26">
        <f>E4490-J4490</f>
        <v>0</v>
      </c>
      <c r="L4490" s="27">
        <v>54387860000</v>
      </c>
      <c r="M4490" s="45">
        <v>29006.698</v>
      </c>
      <c r="N4490" s="27">
        <v>83802558</v>
      </c>
      <c r="O4490" s="27">
        <v>6198381</v>
      </c>
      <c r="P4490" s="37">
        <f>IF(I4490=0,0,H4490/I4490)</f>
        <v>0.6302003081664098</v>
      </c>
    </row>
    <row r="4491">
      <c r="A4491" s="24" t="str">
        <v>2026-04</v>
      </c>
      <c r="B4491" s="24" t="str">
        <v>비교 반영</v>
      </c>
      <c r="C4491" s="24" t="str">
        <v>성남수정구</v>
      </c>
      <c r="D4491" s="24" t="str">
        <v>다세대 매매</v>
      </c>
      <c r="E4491" s="26">
        <v>70</v>
      </c>
      <c r="F4491" s="26">
        <v>70</v>
      </c>
      <c r="G4491" s="26">
        <v>0</v>
      </c>
      <c r="H4491" s="26">
        <v>0</v>
      </c>
      <c r="I4491" s="26">
        <f>G4491+H4491</f>
        <v>0</v>
      </c>
      <c r="J4491" s="26">
        <f>SUM(F4491:H4491)</f>
        <v>70</v>
      </c>
      <c r="K4491" s="26">
        <f>E4491-J4491</f>
        <v>0</v>
      </c>
      <c r="L4491" s="27">
        <v>25528000000</v>
      </c>
      <c r="M4491" s="45">
        <v>3754.89</v>
      </c>
      <c r="N4491" s="27">
        <v>364685714</v>
      </c>
      <c r="O4491" s="27">
        <v>22474714</v>
      </c>
      <c r="P4491" s="37">
        <f>IF(I4491=0,0,H4491/I4491)</f>
        <v>0</v>
      </c>
    </row>
    <row r="4492">
      <c r="A4492" s="24" t="str">
        <v>2026-04</v>
      </c>
      <c r="B4492" s="24" t="str">
        <v>비교 반영</v>
      </c>
      <c r="C4492" s="24" t="str">
        <v>성남수정구</v>
      </c>
      <c r="D4492" s="24" t="str">
        <v>다세대 전월세</v>
      </c>
      <c r="E4492" s="26">
        <v>105</v>
      </c>
      <c r="F4492" s="26">
        <v>0</v>
      </c>
      <c r="G4492" s="26">
        <v>70</v>
      </c>
      <c r="H4492" s="26">
        <v>35</v>
      </c>
      <c r="I4492" s="26">
        <f>G4492+H4492</f>
        <v>105</v>
      </c>
      <c r="J4492" s="26">
        <f>SUM(F4492:H4492)</f>
        <v>105</v>
      </c>
      <c r="K4492" s="26">
        <f>E4492-J4492</f>
        <v>0</v>
      </c>
      <c r="L4492" s="27">
        <v>16355650000</v>
      </c>
      <c r="M4492" s="45">
        <v>5584.727</v>
      </c>
      <c r="N4492" s="27">
        <v>155768095</v>
      </c>
      <c r="O4492" s="27">
        <v>9681451</v>
      </c>
      <c r="P4492" s="37">
        <f>IF(I4492=0,0,H4492/I4492)</f>
        <v>0.3333333333333333</v>
      </c>
    </row>
    <row r="4493">
      <c r="A4493" s="24" t="str">
        <v>2026-04</v>
      </c>
      <c r="B4493" s="24" t="str">
        <v>비교 반영</v>
      </c>
      <c r="C4493" s="24" t="str">
        <v>성남수정구</v>
      </c>
      <c r="D4493" s="24" t="str">
        <v>분양권</v>
      </c>
      <c r="E4493" s="26">
        <v>1</v>
      </c>
      <c r="F4493" s="26">
        <v>1</v>
      </c>
      <c r="G4493" s="26">
        <v>0</v>
      </c>
      <c r="H4493" s="26">
        <v>0</v>
      </c>
      <c r="I4493" s="26">
        <f>G4493+H4493</f>
        <v>0</v>
      </c>
      <c r="J4493" s="26">
        <f>SUM(F4493:H4493)</f>
        <v>1</v>
      </c>
      <c r="K4493" s="26">
        <f>E4493-J4493</f>
        <v>0</v>
      </c>
      <c r="L4493" s="27">
        <v>1437770000</v>
      </c>
      <c r="M4493" s="45">
        <v>59.83</v>
      </c>
      <c r="N4493" s="27">
        <v>1437770000</v>
      </c>
      <c r="O4493" s="27">
        <v>79441058</v>
      </c>
      <c r="P4493" s="37">
        <f>IF(I4493=0,0,H4493/I4493)</f>
        <v>0</v>
      </c>
    </row>
    <row r="4494">
      <c r="A4494" s="24" t="str">
        <v>2026-04</v>
      </c>
      <c r="B4494" s="24" t="str">
        <v>비교 반영</v>
      </c>
      <c r="C4494" s="24" t="str">
        <v>성남수정구</v>
      </c>
      <c r="D4494" s="24" t="str">
        <v>상가</v>
      </c>
      <c r="E4494" s="26">
        <v>16</v>
      </c>
      <c r="F4494" s="26">
        <v>16</v>
      </c>
      <c r="G4494" s="26">
        <v>0</v>
      </c>
      <c r="H4494" s="26">
        <v>0</v>
      </c>
      <c r="I4494" s="26">
        <f>G4494+H4494</f>
        <v>0</v>
      </c>
      <c r="J4494" s="26">
        <f>SUM(F4494:H4494)</f>
        <v>16</v>
      </c>
      <c r="K4494" s="26">
        <f>E4494-J4494</f>
        <v>0</v>
      </c>
      <c r="L4494" s="27">
        <v>6383250000</v>
      </c>
      <c r="M4494" s="45">
        <v>1178.82</v>
      </c>
      <c r="N4494" s="27">
        <v>398953125</v>
      </c>
      <c r="O4494" s="27">
        <v>17900657</v>
      </c>
      <c r="P4494" s="37">
        <f>IF(I4494=0,0,H4494/I4494)</f>
        <v>0</v>
      </c>
    </row>
    <row r="4495">
      <c r="A4495" s="24" t="str">
        <v>2026-04</v>
      </c>
      <c r="B4495" s="24" t="str">
        <v>비교 반영</v>
      </c>
      <c r="C4495" s="24" t="str">
        <v>성남수정구</v>
      </c>
      <c r="D4495" s="24" t="str">
        <v>아파트 매매</v>
      </c>
      <c r="E4495" s="26">
        <v>121</v>
      </c>
      <c r="F4495" s="26">
        <v>121</v>
      </c>
      <c r="G4495" s="26">
        <v>0</v>
      </c>
      <c r="H4495" s="26">
        <v>0</v>
      </c>
      <c r="I4495" s="26">
        <f>G4495+H4495</f>
        <v>0</v>
      </c>
      <c r="J4495" s="26">
        <f>SUM(F4495:H4495)</f>
        <v>121</v>
      </c>
      <c r="K4495" s="26">
        <f>E4495-J4495</f>
        <v>0</v>
      </c>
      <c r="L4495" s="27">
        <v>136309700000</v>
      </c>
      <c r="M4495" s="45">
        <v>9495.381</v>
      </c>
      <c r="N4495" s="27">
        <v>1126526446</v>
      </c>
      <c r="O4495" s="27">
        <v>47455763</v>
      </c>
      <c r="P4495" s="37">
        <f>IF(I4495=0,0,H4495/I4495)</f>
        <v>0</v>
      </c>
    </row>
    <row r="4496">
      <c r="A4496" s="24" t="str">
        <v>2026-04</v>
      </c>
      <c r="B4496" s="24" t="str">
        <v>비교 반영</v>
      </c>
      <c r="C4496" s="24" t="str">
        <v>성남수정구</v>
      </c>
      <c r="D4496" s="24" t="str">
        <v>아파트 전월세</v>
      </c>
      <c r="E4496" s="26">
        <v>377</v>
      </c>
      <c r="F4496" s="26">
        <v>0</v>
      </c>
      <c r="G4496" s="26">
        <v>146</v>
      </c>
      <c r="H4496" s="26">
        <v>231</v>
      </c>
      <c r="I4496" s="26">
        <f>G4496+H4496</f>
        <v>377</v>
      </c>
      <c r="J4496" s="26">
        <f>SUM(F4496:H4496)</f>
        <v>377</v>
      </c>
      <c r="K4496" s="26">
        <f>E4496-J4496</f>
        <v>0</v>
      </c>
      <c r="L4496" s="27">
        <v>128289030000</v>
      </c>
      <c r="M4496" s="45">
        <v>24020.585</v>
      </c>
      <c r="N4496" s="27">
        <v>340289204</v>
      </c>
      <c r="O4496" s="27">
        <v>17655521</v>
      </c>
      <c r="P4496" s="37">
        <f>IF(I4496=0,0,H4496/I4496)</f>
        <v>0.6127320954907162</v>
      </c>
    </row>
    <row r="4497">
      <c r="A4497" s="24" t="str">
        <v>2026-04</v>
      </c>
      <c r="B4497" s="24" t="str">
        <v>비교 반영</v>
      </c>
      <c r="C4497" s="24" t="str">
        <v>성남수정구</v>
      </c>
      <c r="D4497" s="24" t="str">
        <v>오피스텔 매매</v>
      </c>
      <c r="E4497" s="26">
        <v>20</v>
      </c>
      <c r="F4497" s="26">
        <v>20</v>
      </c>
      <c r="G4497" s="26">
        <v>0</v>
      </c>
      <c r="H4497" s="26">
        <v>0</v>
      </c>
      <c r="I4497" s="26">
        <f>G4497+H4497</f>
        <v>0</v>
      </c>
      <c r="J4497" s="26">
        <f>SUM(F4497:H4497)</f>
        <v>20</v>
      </c>
      <c r="K4497" s="26">
        <f>E4497-J4497</f>
        <v>0</v>
      </c>
      <c r="L4497" s="27">
        <v>6500680000</v>
      </c>
      <c r="M4497" s="45">
        <v>892.712</v>
      </c>
      <c r="N4497" s="27">
        <v>325034000</v>
      </c>
      <c r="O4497" s="27">
        <v>24072546</v>
      </c>
      <c r="P4497" s="37">
        <f>IF(I4497=0,0,H4497/I4497)</f>
        <v>0</v>
      </c>
    </row>
    <row r="4498">
      <c r="A4498" s="24" t="str">
        <v>2026-04</v>
      </c>
      <c r="B4498" s="24" t="str">
        <v>비교 반영</v>
      </c>
      <c r="C4498" s="24" t="str">
        <v>성남수정구</v>
      </c>
      <c r="D4498" s="24" t="str">
        <v>오피스텔 전월세</v>
      </c>
      <c r="E4498" s="26">
        <v>93</v>
      </c>
      <c r="F4498" s="26">
        <v>0</v>
      </c>
      <c r="G4498" s="26">
        <v>29</v>
      </c>
      <c r="H4498" s="26">
        <v>64</v>
      </c>
      <c r="I4498" s="26">
        <f>G4498+H4498</f>
        <v>93</v>
      </c>
      <c r="J4498" s="26">
        <f>SUM(F4498:H4498)</f>
        <v>93</v>
      </c>
      <c r="K4498" s="26">
        <f>E4498-J4498</f>
        <v>0</v>
      </c>
      <c r="L4498" s="27">
        <v>15408320000</v>
      </c>
      <c r="M4498" s="45">
        <v>3929.13</v>
      </c>
      <c r="N4498" s="27">
        <v>165680860</v>
      </c>
      <c r="O4498" s="27">
        <v>12963835</v>
      </c>
      <c r="P4498" s="37">
        <f>IF(I4498=0,0,H4498/I4498)</f>
        <v>0.6881720430107527</v>
      </c>
    </row>
    <row r="4499">
      <c r="A4499" s="24" t="str">
        <v>2026-04</v>
      </c>
      <c r="B4499" s="24" t="str">
        <v>비교 반영</v>
      </c>
      <c r="C4499" s="24" t="str">
        <v>성남수정구</v>
      </c>
      <c r="D4499" s="24" t="str">
        <v>토지</v>
      </c>
      <c r="E4499" s="26">
        <v>78</v>
      </c>
      <c r="F4499" s="26">
        <v>78</v>
      </c>
      <c r="G4499" s="26">
        <v>0</v>
      </c>
      <c r="H4499" s="26">
        <v>0</v>
      </c>
      <c r="I4499" s="26">
        <f>G4499+H4499</f>
        <v>0</v>
      </c>
      <c r="J4499" s="26">
        <f>SUM(F4499:H4499)</f>
        <v>78</v>
      </c>
      <c r="K4499" s="26">
        <f>E4499-J4499</f>
        <v>0</v>
      </c>
      <c r="L4499" s="27">
        <v>42629490000</v>
      </c>
      <c r="M4499" s="45">
        <v>22974.37</v>
      </c>
      <c r="N4499" s="27">
        <v>546531923</v>
      </c>
      <c r="O4499" s="27">
        <v>6133963</v>
      </c>
      <c r="P4499" s="37">
        <f>IF(I4499=0,0,H4499/I4499)</f>
        <v>0</v>
      </c>
    </row>
    <row r="4500">
      <c r="A4500" s="24" t="str">
        <v>2026-04</v>
      </c>
      <c r="B4500" s="24" t="str">
        <v>비교 반영</v>
      </c>
      <c r="C4500" s="24" t="str">
        <v>성남중원구</v>
      </c>
      <c r="D4500" s="24" t="str">
        <v>공장창고</v>
      </c>
      <c r="E4500" s="26">
        <v>35</v>
      </c>
      <c r="F4500" s="26">
        <v>35</v>
      </c>
      <c r="G4500" s="26">
        <v>0</v>
      </c>
      <c r="H4500" s="26">
        <v>0</v>
      </c>
      <c r="I4500" s="26">
        <f>G4500+H4500</f>
        <v>0</v>
      </c>
      <c r="J4500" s="26">
        <f>SUM(F4500:H4500)</f>
        <v>35</v>
      </c>
      <c r="K4500" s="26">
        <f>E4500-J4500</f>
        <v>0</v>
      </c>
      <c r="L4500" s="27">
        <v>16516710000</v>
      </c>
      <c r="M4500" s="45">
        <v>4583.76</v>
      </c>
      <c r="N4500" s="27">
        <v>471906000</v>
      </c>
      <c r="O4500" s="27">
        <v>11911769</v>
      </c>
      <c r="P4500" s="37">
        <f>IF(I4500=0,0,H4500/I4500)</f>
        <v>0</v>
      </c>
    </row>
    <row r="4501">
      <c r="A4501" s="24" t="str">
        <v>2026-04</v>
      </c>
      <c r="B4501" s="24" t="str">
        <v>비교 반영</v>
      </c>
      <c r="C4501" s="24" t="str">
        <v>성남중원구</v>
      </c>
      <c r="D4501" s="24" t="str">
        <v>다가구 매매</v>
      </c>
      <c r="E4501" s="26">
        <v>14</v>
      </c>
      <c r="F4501" s="26">
        <v>14</v>
      </c>
      <c r="G4501" s="26">
        <v>0</v>
      </c>
      <c r="H4501" s="26">
        <v>0</v>
      </c>
      <c r="I4501" s="26">
        <f>G4501+H4501</f>
        <v>0</v>
      </c>
      <c r="J4501" s="26">
        <f>SUM(F4501:H4501)</f>
        <v>14</v>
      </c>
      <c r="K4501" s="26">
        <f>E4501-J4501</f>
        <v>0</v>
      </c>
      <c r="L4501" s="27">
        <v>10265000000</v>
      </c>
      <c r="M4501" s="45">
        <v>2320.95</v>
      </c>
      <c r="N4501" s="27">
        <v>733214286</v>
      </c>
      <c r="O4501" s="27">
        <v>14620687</v>
      </c>
      <c r="P4501" s="37">
        <f>IF(I4501=0,0,H4501/I4501)</f>
        <v>0</v>
      </c>
    </row>
    <row r="4502">
      <c r="A4502" s="24" t="str">
        <v>2026-04</v>
      </c>
      <c r="B4502" s="24" t="str">
        <v>비교 반영</v>
      </c>
      <c r="C4502" s="24" t="str">
        <v>성남중원구</v>
      </c>
      <c r="D4502" s="24" t="str">
        <v>다가구 전월세</v>
      </c>
      <c r="E4502" s="26">
        <v>321</v>
      </c>
      <c r="F4502" s="26">
        <v>0</v>
      </c>
      <c r="G4502" s="26">
        <v>102</v>
      </c>
      <c r="H4502" s="26">
        <v>219</v>
      </c>
      <c r="I4502" s="26">
        <f>G4502+H4502</f>
        <v>321</v>
      </c>
      <c r="J4502" s="26">
        <f>SUM(F4502:H4502)</f>
        <v>321</v>
      </c>
      <c r="K4502" s="26">
        <f>E4502-J4502</f>
        <v>0</v>
      </c>
      <c r="L4502" s="27">
        <v>21685250000</v>
      </c>
      <c r="M4502" s="45">
        <v>14898.42</v>
      </c>
      <c r="N4502" s="27">
        <v>67555296</v>
      </c>
      <c r="O4502" s="27">
        <v>4811703</v>
      </c>
      <c r="P4502" s="37">
        <f>IF(I4502=0,0,H4502/I4502)</f>
        <v>0.6822429906542056</v>
      </c>
    </row>
    <row r="4503">
      <c r="A4503" s="24" t="str">
        <v>2026-04</v>
      </c>
      <c r="B4503" s="24" t="str">
        <v>비교 반영</v>
      </c>
      <c r="C4503" s="24" t="str">
        <v>성남중원구</v>
      </c>
      <c r="D4503" s="24" t="str">
        <v>다세대 매매</v>
      </c>
      <c r="E4503" s="26">
        <v>140</v>
      </c>
      <c r="F4503" s="26">
        <v>140</v>
      </c>
      <c r="G4503" s="26">
        <v>0</v>
      </c>
      <c r="H4503" s="26">
        <v>0</v>
      </c>
      <c r="I4503" s="26">
        <f>G4503+H4503</f>
        <v>0</v>
      </c>
      <c r="J4503" s="26">
        <f>SUM(F4503:H4503)</f>
        <v>140</v>
      </c>
      <c r="K4503" s="26">
        <f>E4503-J4503</f>
        <v>0</v>
      </c>
      <c r="L4503" s="27">
        <v>37454000000</v>
      </c>
      <c r="M4503" s="45">
        <v>7002.464</v>
      </c>
      <c r="N4503" s="27">
        <v>267528571</v>
      </c>
      <c r="O4503" s="27">
        <v>17681615</v>
      </c>
      <c r="P4503" s="37">
        <f>IF(I4503=0,0,H4503/I4503)</f>
        <v>0</v>
      </c>
    </row>
    <row r="4504">
      <c r="A4504" s="24" t="str">
        <v>2026-04</v>
      </c>
      <c r="B4504" s="24" t="str">
        <v>비교 반영</v>
      </c>
      <c r="C4504" s="24" t="str">
        <v>성남중원구</v>
      </c>
      <c r="D4504" s="24" t="str">
        <v>다세대 전월세</v>
      </c>
      <c r="E4504" s="26">
        <v>216</v>
      </c>
      <c r="F4504" s="26">
        <v>0</v>
      </c>
      <c r="G4504" s="26">
        <v>151</v>
      </c>
      <c r="H4504" s="26">
        <v>65</v>
      </c>
      <c r="I4504" s="26">
        <f>G4504+H4504</f>
        <v>216</v>
      </c>
      <c r="J4504" s="26">
        <f>SUM(F4504:H4504)</f>
        <v>216</v>
      </c>
      <c r="K4504" s="26">
        <f>E4504-J4504</f>
        <v>0</v>
      </c>
      <c r="L4504" s="27">
        <v>29226240000</v>
      </c>
      <c r="M4504" s="45">
        <v>10644.048</v>
      </c>
      <c r="N4504" s="27">
        <v>135306667</v>
      </c>
      <c r="O4504" s="27">
        <v>9076966</v>
      </c>
      <c r="P4504" s="37">
        <f>IF(I4504=0,0,H4504/I4504)</f>
        <v>0.30092592592592593</v>
      </c>
    </row>
    <row r="4505">
      <c r="A4505" s="24" t="str">
        <v>2026-04</v>
      </c>
      <c r="B4505" s="24" t="str">
        <v>비교 반영</v>
      </c>
      <c r="C4505" s="24" t="str">
        <v>성남중원구</v>
      </c>
      <c r="D4505" s="24" t="str">
        <v>분양권</v>
      </c>
      <c r="E4505" s="26">
        <v>10</v>
      </c>
      <c r="F4505" s="26">
        <v>10</v>
      </c>
      <c r="G4505" s="26">
        <v>0</v>
      </c>
      <c r="H4505" s="26">
        <v>0</v>
      </c>
      <c r="I4505" s="26">
        <f>G4505+H4505</f>
        <v>0</v>
      </c>
      <c r="J4505" s="26">
        <f>SUM(F4505:H4505)</f>
        <v>10</v>
      </c>
      <c r="K4505" s="26">
        <f>E4505-J4505</f>
        <v>0</v>
      </c>
      <c r="L4505" s="27">
        <v>10825900000</v>
      </c>
      <c r="M4505" s="45">
        <v>654.381</v>
      </c>
      <c r="N4505" s="27">
        <v>1082590000</v>
      </c>
      <c r="O4505" s="27">
        <v>54690001</v>
      </c>
      <c r="P4505" s="37">
        <f>IF(I4505=0,0,H4505/I4505)</f>
        <v>0</v>
      </c>
    </row>
    <row r="4506">
      <c r="A4506" s="24" t="str">
        <v>2026-04</v>
      </c>
      <c r="B4506" s="24" t="str">
        <v>비교 반영</v>
      </c>
      <c r="C4506" s="24" t="str">
        <v>성남중원구</v>
      </c>
      <c r="D4506" s="24" t="str">
        <v>상가</v>
      </c>
      <c r="E4506" s="26">
        <v>12</v>
      </c>
      <c r="F4506" s="26">
        <v>12</v>
      </c>
      <c r="G4506" s="26">
        <v>0</v>
      </c>
      <c r="H4506" s="26">
        <v>0</v>
      </c>
      <c r="I4506" s="26">
        <f>G4506+H4506</f>
        <v>0</v>
      </c>
      <c r="J4506" s="26">
        <f>SUM(F4506:H4506)</f>
        <v>12</v>
      </c>
      <c r="K4506" s="26">
        <f>E4506-J4506</f>
        <v>0</v>
      </c>
      <c r="L4506" s="27">
        <v>4057000000</v>
      </c>
      <c r="M4506" s="45">
        <v>861.32</v>
      </c>
      <c r="N4506" s="27">
        <v>338083333</v>
      </c>
      <c r="O4506" s="27">
        <v>15570949</v>
      </c>
      <c r="P4506" s="37">
        <f>IF(I4506=0,0,H4506/I4506)</f>
        <v>0</v>
      </c>
    </row>
    <row r="4507">
      <c r="A4507" s="24" t="str">
        <v>2026-04</v>
      </c>
      <c r="B4507" s="24" t="str">
        <v>비교 반영</v>
      </c>
      <c r="C4507" s="24" t="str">
        <v>성남중원구</v>
      </c>
      <c r="D4507" s="24" t="str">
        <v>아파트 매매</v>
      </c>
      <c r="E4507" s="26">
        <v>109</v>
      </c>
      <c r="F4507" s="26">
        <v>109</v>
      </c>
      <c r="G4507" s="26">
        <v>0</v>
      </c>
      <c r="H4507" s="26">
        <v>0</v>
      </c>
      <c r="I4507" s="26">
        <f>G4507+H4507</f>
        <v>0</v>
      </c>
      <c r="J4507" s="26">
        <f>SUM(F4507:H4507)</f>
        <v>109</v>
      </c>
      <c r="K4507" s="26">
        <f>E4507-J4507</f>
        <v>0</v>
      </c>
      <c r="L4507" s="27">
        <v>85054500000</v>
      </c>
      <c r="M4507" s="45">
        <v>7191.803</v>
      </c>
      <c r="N4507" s="27">
        <v>780316514</v>
      </c>
      <c r="O4507" s="27">
        <v>39096159</v>
      </c>
      <c r="P4507" s="37">
        <f>IF(I4507=0,0,H4507/I4507)</f>
        <v>0</v>
      </c>
    </row>
    <row r="4508">
      <c r="A4508" s="24" t="str">
        <v>2026-04</v>
      </c>
      <c r="B4508" s="24" t="str">
        <v>비교 반영</v>
      </c>
      <c r="C4508" s="24" t="str">
        <v>성남중원구</v>
      </c>
      <c r="D4508" s="24" t="str">
        <v>아파트 전월세</v>
      </c>
      <c r="E4508" s="26">
        <v>222</v>
      </c>
      <c r="F4508" s="26">
        <v>0</v>
      </c>
      <c r="G4508" s="26">
        <v>101</v>
      </c>
      <c r="H4508" s="26">
        <v>121</v>
      </c>
      <c r="I4508" s="26">
        <f>G4508+H4508</f>
        <v>222</v>
      </c>
      <c r="J4508" s="26">
        <f>SUM(F4508:H4508)</f>
        <v>222</v>
      </c>
      <c r="K4508" s="26">
        <f>E4508-J4508</f>
        <v>0</v>
      </c>
      <c r="L4508" s="27">
        <v>57410710000</v>
      </c>
      <c r="M4508" s="45">
        <v>13316</v>
      </c>
      <c r="N4508" s="27">
        <v>258606802</v>
      </c>
      <c r="O4508" s="27">
        <v>14252589</v>
      </c>
      <c r="P4508" s="37">
        <f>IF(I4508=0,0,H4508/I4508)</f>
        <v>0.545045045045045</v>
      </c>
    </row>
    <row r="4509">
      <c r="A4509" s="24" t="str">
        <v>2026-04</v>
      </c>
      <c r="B4509" s="24" t="str">
        <v>비교 반영</v>
      </c>
      <c r="C4509" s="24" t="str">
        <v>성남중원구</v>
      </c>
      <c r="D4509" s="24" t="str">
        <v>오피스텔 매매</v>
      </c>
      <c r="E4509" s="26">
        <v>28</v>
      </c>
      <c r="F4509" s="26">
        <v>28</v>
      </c>
      <c r="G4509" s="26">
        <v>0</v>
      </c>
      <c r="H4509" s="26">
        <v>0</v>
      </c>
      <c r="I4509" s="26">
        <f>G4509+H4509</f>
        <v>0</v>
      </c>
      <c r="J4509" s="26">
        <f>SUM(F4509:H4509)</f>
        <v>28</v>
      </c>
      <c r="K4509" s="26">
        <f>E4509-J4509</f>
        <v>0</v>
      </c>
      <c r="L4509" s="27">
        <v>6559500000</v>
      </c>
      <c r="M4509" s="45">
        <v>1079.258</v>
      </c>
      <c r="N4509" s="27">
        <v>234267857</v>
      </c>
      <c r="O4509" s="27">
        <v>20091856</v>
      </c>
      <c r="P4509" s="37">
        <f>IF(I4509=0,0,H4509/I4509)</f>
        <v>0</v>
      </c>
    </row>
    <row r="4510">
      <c r="A4510" s="24" t="str">
        <v>2026-04</v>
      </c>
      <c r="B4510" s="24" t="str">
        <v>비교 반영</v>
      </c>
      <c r="C4510" s="24" t="str">
        <v>성남중원구</v>
      </c>
      <c r="D4510" s="24" t="str">
        <v>오피스텔 전월세</v>
      </c>
      <c r="E4510" s="26">
        <v>123</v>
      </c>
      <c r="F4510" s="26">
        <v>0</v>
      </c>
      <c r="G4510" s="26">
        <v>15</v>
      </c>
      <c r="H4510" s="26">
        <v>108</v>
      </c>
      <c r="I4510" s="26">
        <f>G4510+H4510</f>
        <v>123</v>
      </c>
      <c r="J4510" s="26">
        <f>SUM(F4510:H4510)</f>
        <v>123</v>
      </c>
      <c r="K4510" s="26">
        <f>E4510-J4510</f>
        <v>0</v>
      </c>
      <c r="L4510" s="27">
        <v>10288420000</v>
      </c>
      <c r="M4510" s="45">
        <v>3984.29</v>
      </c>
      <c r="N4510" s="27">
        <v>83645691</v>
      </c>
      <c r="O4510" s="27">
        <v>8536353</v>
      </c>
      <c r="P4510" s="37">
        <f>IF(I4510=0,0,H4510/I4510)</f>
        <v>0.8780487804878049</v>
      </c>
    </row>
    <row r="4511">
      <c r="A4511" s="24" t="str">
        <v>2026-04</v>
      </c>
      <c r="B4511" s="24" t="str">
        <v>비교 반영</v>
      </c>
      <c r="C4511" s="24" t="str">
        <v>성남중원구</v>
      </c>
      <c r="D4511" s="24" t="str">
        <v>토지</v>
      </c>
      <c r="E4511" s="26">
        <v>8</v>
      </c>
      <c r="F4511" s="26">
        <v>8</v>
      </c>
      <c r="G4511" s="26">
        <v>0</v>
      </c>
      <c r="H4511" s="26">
        <v>0</v>
      </c>
      <c r="I4511" s="26">
        <f>G4511+H4511</f>
        <v>0</v>
      </c>
      <c r="J4511" s="26">
        <f>SUM(F4511:H4511)</f>
        <v>8</v>
      </c>
      <c r="K4511" s="26">
        <f>E4511-J4511</f>
        <v>0</v>
      </c>
      <c r="L4511" s="27">
        <v>3698720000</v>
      </c>
      <c r="M4511" s="45">
        <v>3787.09</v>
      </c>
      <c r="N4511" s="27">
        <v>462340000</v>
      </c>
      <c r="O4511" s="27">
        <v>3228646</v>
      </c>
      <c r="P4511" s="37">
        <f>IF(I4511=0,0,H4511/I4511)</f>
        <v>0</v>
      </c>
    </row>
    <row r="4512">
      <c r="A4512" s="24" t="str">
        <v>2026-04</v>
      </c>
      <c r="B4512" s="24" t="str">
        <v>비교 반영</v>
      </c>
      <c r="C4512" s="24" t="str">
        <v>수원권선구</v>
      </c>
      <c r="D4512" s="24" t="str">
        <v>공장창고</v>
      </c>
      <c r="E4512" s="26">
        <v>3</v>
      </c>
      <c r="F4512" s="26">
        <v>3</v>
      </c>
      <c r="G4512" s="26">
        <v>0</v>
      </c>
      <c r="H4512" s="26">
        <v>0</v>
      </c>
      <c r="I4512" s="26">
        <f>G4512+H4512</f>
        <v>0</v>
      </c>
      <c r="J4512" s="26">
        <f>SUM(F4512:H4512)</f>
        <v>3</v>
      </c>
      <c r="K4512" s="26">
        <f>E4512-J4512</f>
        <v>0</v>
      </c>
      <c r="L4512" s="27">
        <v>4280000000</v>
      </c>
      <c r="M4512" s="45">
        <v>507.59</v>
      </c>
      <c r="N4512" s="27">
        <v>1426666667</v>
      </c>
      <c r="O4512" s="27">
        <v>27874386</v>
      </c>
      <c r="P4512" s="37">
        <f>IF(I4512=0,0,H4512/I4512)</f>
        <v>0</v>
      </c>
    </row>
    <row r="4513">
      <c r="A4513" s="24" t="str">
        <v>2026-04</v>
      </c>
      <c r="B4513" s="24" t="str">
        <v>비교 반영</v>
      </c>
      <c r="C4513" s="24" t="str">
        <v>수원권선구</v>
      </c>
      <c r="D4513" s="24" t="str">
        <v>다가구 매매</v>
      </c>
      <c r="E4513" s="26">
        <v>2</v>
      </c>
      <c r="F4513" s="26">
        <v>2</v>
      </c>
      <c r="G4513" s="26">
        <v>0</v>
      </c>
      <c r="H4513" s="26">
        <v>0</v>
      </c>
      <c r="I4513" s="26">
        <f>G4513+H4513</f>
        <v>0</v>
      </c>
      <c r="J4513" s="26">
        <f>SUM(F4513:H4513)</f>
        <v>2</v>
      </c>
      <c r="K4513" s="26">
        <f>E4513-J4513</f>
        <v>0</v>
      </c>
      <c r="L4513" s="27">
        <v>2680000000</v>
      </c>
      <c r="M4513" s="45">
        <v>761.46</v>
      </c>
      <c r="N4513" s="27">
        <v>1340000000</v>
      </c>
      <c r="O4513" s="27">
        <v>11634891</v>
      </c>
      <c r="P4513" s="37">
        <f>IF(I4513=0,0,H4513/I4513)</f>
        <v>0</v>
      </c>
    </row>
    <row r="4514">
      <c r="A4514" s="24" t="str">
        <v>2026-04</v>
      </c>
      <c r="B4514" s="24" t="str">
        <v>비교 반영</v>
      </c>
      <c r="C4514" s="24" t="str">
        <v>수원권선구</v>
      </c>
      <c r="D4514" s="24" t="str">
        <v>다가구 전월세</v>
      </c>
      <c r="E4514" s="26">
        <v>340</v>
      </c>
      <c r="F4514" s="26">
        <v>0</v>
      </c>
      <c r="G4514" s="26">
        <v>60</v>
      </c>
      <c r="H4514" s="26">
        <v>280</v>
      </c>
      <c r="I4514" s="26">
        <f>G4514+H4514</f>
        <v>340</v>
      </c>
      <c r="J4514" s="26">
        <f>SUM(F4514:H4514)</f>
        <v>340</v>
      </c>
      <c r="K4514" s="26">
        <f>E4514-J4514</f>
        <v>0</v>
      </c>
      <c r="L4514" s="27">
        <v>9608000000</v>
      </c>
      <c r="M4514" s="45">
        <v>15544.597</v>
      </c>
      <c r="N4514" s="27">
        <v>28258824</v>
      </c>
      <c r="O4514" s="27">
        <v>2043281</v>
      </c>
      <c r="P4514" s="37">
        <f>IF(I4514=0,0,H4514/I4514)</f>
        <v>0.8235294117647058</v>
      </c>
    </row>
    <row r="4515">
      <c r="A4515" s="24" t="str">
        <v>2026-04</v>
      </c>
      <c r="B4515" s="24" t="str">
        <v>비교 반영</v>
      </c>
      <c r="C4515" s="24" t="str">
        <v>수원권선구</v>
      </c>
      <c r="D4515" s="24" t="str">
        <v>다세대 매매</v>
      </c>
      <c r="E4515" s="26">
        <v>72</v>
      </c>
      <c r="F4515" s="26">
        <v>72</v>
      </c>
      <c r="G4515" s="26">
        <v>0</v>
      </c>
      <c r="H4515" s="26">
        <v>0</v>
      </c>
      <c r="I4515" s="26">
        <f>G4515+H4515</f>
        <v>0</v>
      </c>
      <c r="J4515" s="26">
        <f>SUM(F4515:H4515)</f>
        <v>72</v>
      </c>
      <c r="K4515" s="26">
        <f>E4515-J4515</f>
        <v>0</v>
      </c>
      <c r="L4515" s="27">
        <v>12925250000</v>
      </c>
      <c r="M4515" s="45">
        <v>3946.444</v>
      </c>
      <c r="N4515" s="27">
        <v>179517361</v>
      </c>
      <c r="O4515" s="27">
        <v>10826987</v>
      </c>
      <c r="P4515" s="37">
        <f>IF(I4515=0,0,H4515/I4515)</f>
        <v>0</v>
      </c>
    </row>
    <row r="4516">
      <c r="A4516" s="24" t="str">
        <v>2026-04</v>
      </c>
      <c r="B4516" s="24" t="str">
        <v>비교 반영</v>
      </c>
      <c r="C4516" s="24" t="str">
        <v>수원권선구</v>
      </c>
      <c r="D4516" s="24" t="str">
        <v>다세대 전월세</v>
      </c>
      <c r="E4516" s="26">
        <v>199</v>
      </c>
      <c r="F4516" s="26">
        <v>0</v>
      </c>
      <c r="G4516" s="26">
        <v>68</v>
      </c>
      <c r="H4516" s="26">
        <v>131</v>
      </c>
      <c r="I4516" s="26">
        <f>G4516+H4516</f>
        <v>199</v>
      </c>
      <c r="J4516" s="26">
        <f>SUM(F4516:H4516)</f>
        <v>199</v>
      </c>
      <c r="K4516" s="26">
        <f>E4516-J4516</f>
        <v>0</v>
      </c>
      <c r="L4516" s="27">
        <v>10822060000</v>
      </c>
      <c r="M4516" s="45">
        <v>7255.374</v>
      </c>
      <c r="N4516" s="27">
        <v>54382211</v>
      </c>
      <c r="O4516" s="27">
        <v>4930883</v>
      </c>
      <c r="P4516" s="37">
        <f>IF(I4516=0,0,H4516/I4516)</f>
        <v>0.6582914572864321</v>
      </c>
    </row>
    <row r="4517">
      <c r="A4517" s="24" t="str">
        <v>2026-04</v>
      </c>
      <c r="B4517" s="24" t="str">
        <v>비교 반영</v>
      </c>
      <c r="C4517" s="24" t="str">
        <v>수원권선구</v>
      </c>
      <c r="D4517" s="24" t="str">
        <v>분양권</v>
      </c>
      <c r="E4517" s="26">
        <v>51</v>
      </c>
      <c r="F4517" s="26">
        <v>51</v>
      </c>
      <c r="G4517" s="26">
        <v>0</v>
      </c>
      <c r="H4517" s="26">
        <v>0</v>
      </c>
      <c r="I4517" s="26">
        <f>G4517+H4517</f>
        <v>0</v>
      </c>
      <c r="J4517" s="26">
        <f>SUM(F4517:H4517)</f>
        <v>51</v>
      </c>
      <c r="K4517" s="26">
        <f>E4517-J4517</f>
        <v>0</v>
      </c>
      <c r="L4517" s="27">
        <v>42975610000</v>
      </c>
      <c r="M4517" s="45">
        <v>3741.178</v>
      </c>
      <c r="N4517" s="27">
        <v>842659020</v>
      </c>
      <c r="O4517" s="27">
        <v>37974169</v>
      </c>
      <c r="P4517" s="37">
        <f>IF(I4517=0,0,H4517/I4517)</f>
        <v>0</v>
      </c>
    </row>
    <row r="4518">
      <c r="A4518" s="24" t="str">
        <v>2026-04</v>
      </c>
      <c r="B4518" s="24" t="str">
        <v>비교 반영</v>
      </c>
      <c r="C4518" s="24" t="str">
        <v>수원권선구</v>
      </c>
      <c r="D4518" s="24" t="str">
        <v>상가</v>
      </c>
      <c r="E4518" s="26">
        <v>14</v>
      </c>
      <c r="F4518" s="26">
        <v>14</v>
      </c>
      <c r="G4518" s="26">
        <v>0</v>
      </c>
      <c r="H4518" s="26">
        <v>0</v>
      </c>
      <c r="I4518" s="26">
        <f>G4518+H4518</f>
        <v>0</v>
      </c>
      <c r="J4518" s="26">
        <f>SUM(F4518:H4518)</f>
        <v>14</v>
      </c>
      <c r="K4518" s="26">
        <f>E4518-J4518</f>
        <v>0</v>
      </c>
      <c r="L4518" s="27">
        <v>9038800000</v>
      </c>
      <c r="M4518" s="45">
        <v>1902.72</v>
      </c>
      <c r="N4518" s="27">
        <v>645628571</v>
      </c>
      <c r="O4518" s="27">
        <v>15704008</v>
      </c>
      <c r="P4518" s="37">
        <f>IF(I4518=0,0,H4518/I4518)</f>
        <v>0</v>
      </c>
    </row>
    <row r="4519">
      <c r="A4519" s="24" t="str">
        <v>2026-04</v>
      </c>
      <c r="B4519" s="24" t="str">
        <v>비교 반영</v>
      </c>
      <c r="C4519" s="24" t="str">
        <v>수원권선구</v>
      </c>
      <c r="D4519" s="24" t="str">
        <v>아파트 매매</v>
      </c>
      <c r="E4519" s="26">
        <v>441</v>
      </c>
      <c r="F4519" s="26">
        <v>441</v>
      </c>
      <c r="G4519" s="26">
        <v>0</v>
      </c>
      <c r="H4519" s="26">
        <v>0</v>
      </c>
      <c r="I4519" s="26">
        <f>G4519+H4519</f>
        <v>0</v>
      </c>
      <c r="J4519" s="26">
        <f>SUM(F4519:H4519)</f>
        <v>441</v>
      </c>
      <c r="K4519" s="26">
        <f>E4519-J4519</f>
        <v>0</v>
      </c>
      <c r="L4519" s="27">
        <v>209077600000</v>
      </c>
      <c r="M4519" s="45">
        <v>33111.891</v>
      </c>
      <c r="N4519" s="27">
        <v>474098866</v>
      </c>
      <c r="O4519" s="27">
        <v>20873637</v>
      </c>
      <c r="P4519" s="37">
        <f>IF(I4519=0,0,H4519/I4519)</f>
        <v>0</v>
      </c>
    </row>
    <row r="4520">
      <c r="A4520" s="24" t="str">
        <v>2026-04</v>
      </c>
      <c r="B4520" s="24" t="str">
        <v>비교 반영</v>
      </c>
      <c r="C4520" s="24" t="str">
        <v>수원권선구</v>
      </c>
      <c r="D4520" s="24" t="str">
        <v>아파트 전월세</v>
      </c>
      <c r="E4520" s="26">
        <v>929</v>
      </c>
      <c r="F4520" s="26">
        <v>0</v>
      </c>
      <c r="G4520" s="26">
        <v>239</v>
      </c>
      <c r="H4520" s="26">
        <v>690</v>
      </c>
      <c r="I4520" s="26">
        <f>G4520+H4520</f>
        <v>929</v>
      </c>
      <c r="J4520" s="26">
        <f>SUM(F4520:H4520)</f>
        <v>929</v>
      </c>
      <c r="K4520" s="26">
        <f>E4520-J4520</f>
        <v>0</v>
      </c>
      <c r="L4520" s="27">
        <v>135019410000</v>
      </c>
      <c r="M4520" s="45">
        <v>58891.253</v>
      </c>
      <c r="N4520" s="27">
        <v>145338439</v>
      </c>
      <c r="O4520" s="27">
        <v>7579142</v>
      </c>
      <c r="P4520" s="37">
        <f>IF(I4520=0,0,H4520/I4520)</f>
        <v>0.7427341227125942</v>
      </c>
    </row>
    <row r="4521">
      <c r="A4521" s="24" t="str">
        <v>2026-04</v>
      </c>
      <c r="B4521" s="24" t="str">
        <v>비교 반영</v>
      </c>
      <c r="C4521" s="24" t="str">
        <v>수원권선구</v>
      </c>
      <c r="D4521" s="24" t="str">
        <v>오피스텔 매매</v>
      </c>
      <c r="E4521" s="26">
        <v>25</v>
      </c>
      <c r="F4521" s="26">
        <v>25</v>
      </c>
      <c r="G4521" s="26">
        <v>0</v>
      </c>
      <c r="H4521" s="26">
        <v>0</v>
      </c>
      <c r="I4521" s="26">
        <f>G4521+H4521</f>
        <v>0</v>
      </c>
      <c r="J4521" s="26">
        <f>SUM(F4521:H4521)</f>
        <v>25</v>
      </c>
      <c r="K4521" s="26">
        <f>E4521-J4521</f>
        <v>0</v>
      </c>
      <c r="L4521" s="27">
        <v>3119450000</v>
      </c>
      <c r="M4521" s="45">
        <v>841.564</v>
      </c>
      <c r="N4521" s="27">
        <v>124778000</v>
      </c>
      <c r="O4521" s="27">
        <v>12253650</v>
      </c>
      <c r="P4521" s="37">
        <f>IF(I4521=0,0,H4521/I4521)</f>
        <v>0</v>
      </c>
    </row>
    <row r="4522">
      <c r="A4522" s="24" t="str">
        <v>2026-04</v>
      </c>
      <c r="B4522" s="24" t="str">
        <v>비교 반영</v>
      </c>
      <c r="C4522" s="24" t="str">
        <v>수원권선구</v>
      </c>
      <c r="D4522" s="24" t="str">
        <v>오피스텔 전월세</v>
      </c>
      <c r="E4522" s="26">
        <v>115</v>
      </c>
      <c r="F4522" s="26">
        <v>0</v>
      </c>
      <c r="G4522" s="26">
        <v>23</v>
      </c>
      <c r="H4522" s="26">
        <v>92</v>
      </c>
      <c r="I4522" s="26">
        <f>G4522+H4522</f>
        <v>115</v>
      </c>
      <c r="J4522" s="26">
        <f>SUM(F4522:H4522)</f>
        <v>115</v>
      </c>
      <c r="K4522" s="26">
        <f>E4522-J4522</f>
        <v>0</v>
      </c>
      <c r="L4522" s="27">
        <v>6217860000</v>
      </c>
      <c r="M4522" s="45">
        <v>4671.14</v>
      </c>
      <c r="N4522" s="27">
        <v>54068348</v>
      </c>
      <c r="O4522" s="27">
        <v>4400405</v>
      </c>
      <c r="P4522" s="37">
        <f>IF(I4522=0,0,H4522/I4522)</f>
        <v>0.8</v>
      </c>
    </row>
    <row r="4523">
      <c r="A4523" s="24" t="str">
        <v>2026-04</v>
      </c>
      <c r="B4523" s="24" t="str">
        <v>비교 반영</v>
      </c>
      <c r="C4523" s="24" t="str">
        <v>수원권선구</v>
      </c>
      <c r="D4523" s="24" t="str">
        <v>토지</v>
      </c>
      <c r="E4523" s="26">
        <v>29</v>
      </c>
      <c r="F4523" s="26">
        <v>29</v>
      </c>
      <c r="G4523" s="26">
        <v>0</v>
      </c>
      <c r="H4523" s="26">
        <v>0</v>
      </c>
      <c r="I4523" s="26">
        <f>G4523+H4523</f>
        <v>0</v>
      </c>
      <c r="J4523" s="26">
        <f>SUM(F4523:H4523)</f>
        <v>29</v>
      </c>
      <c r="K4523" s="26">
        <f>E4523-J4523</f>
        <v>0</v>
      </c>
      <c r="L4523" s="27">
        <v>4939150000</v>
      </c>
      <c r="M4523" s="45">
        <v>7688</v>
      </c>
      <c r="N4523" s="27">
        <v>170315517</v>
      </c>
      <c r="O4523" s="27">
        <v>2123799</v>
      </c>
      <c r="P4523" s="37">
        <f>IF(I4523=0,0,H4523/I4523)</f>
        <v>0</v>
      </c>
    </row>
    <row r="4524">
      <c r="A4524" s="24" t="str">
        <v>2026-04</v>
      </c>
      <c r="B4524" s="24" t="str">
        <v>비교 반영</v>
      </c>
      <c r="C4524" s="24" t="str">
        <v>수원영통구</v>
      </c>
      <c r="D4524" s="24" t="str">
        <v>공장창고</v>
      </c>
      <c r="E4524" s="26">
        <v>7</v>
      </c>
      <c r="F4524" s="26">
        <v>7</v>
      </c>
      <c r="G4524" s="26">
        <v>0</v>
      </c>
      <c r="H4524" s="26">
        <v>0</v>
      </c>
      <c r="I4524" s="26">
        <f>G4524+H4524</f>
        <v>0</v>
      </c>
      <c r="J4524" s="26">
        <f>SUM(F4524:H4524)</f>
        <v>7</v>
      </c>
      <c r="K4524" s="26">
        <f>E4524-J4524</f>
        <v>0</v>
      </c>
      <c r="L4524" s="27">
        <v>2435000000</v>
      </c>
      <c r="M4524" s="45">
        <v>1078.64</v>
      </c>
      <c r="N4524" s="27">
        <v>347857143</v>
      </c>
      <c r="O4524" s="27">
        <v>7462718</v>
      </c>
      <c r="P4524" s="37">
        <f>IF(I4524=0,0,H4524/I4524)</f>
        <v>0</v>
      </c>
    </row>
    <row r="4525">
      <c r="A4525" s="24" t="str">
        <v>2026-04</v>
      </c>
      <c r="B4525" s="24" t="str">
        <v>비교 반영</v>
      </c>
      <c r="C4525" s="24" t="str">
        <v>수원영통구</v>
      </c>
      <c r="D4525" s="24" t="str">
        <v>다가구 매매</v>
      </c>
      <c r="E4525" s="26">
        <v>2</v>
      </c>
      <c r="F4525" s="26">
        <v>2</v>
      </c>
      <c r="G4525" s="26">
        <v>0</v>
      </c>
      <c r="H4525" s="26">
        <v>0</v>
      </c>
      <c r="I4525" s="26">
        <f>G4525+H4525</f>
        <v>0</v>
      </c>
      <c r="J4525" s="26">
        <f>SUM(F4525:H4525)</f>
        <v>2</v>
      </c>
      <c r="K4525" s="26">
        <f>E4525-J4525</f>
        <v>0</v>
      </c>
      <c r="L4525" s="27">
        <v>2130000000</v>
      </c>
      <c r="M4525" s="45">
        <v>783.55</v>
      </c>
      <c r="N4525" s="27">
        <v>1065000000</v>
      </c>
      <c r="O4525" s="27">
        <v>8986436</v>
      </c>
      <c r="P4525" s="37">
        <f>IF(I4525=0,0,H4525/I4525)</f>
        <v>0</v>
      </c>
    </row>
    <row r="4526">
      <c r="A4526" s="24" t="str">
        <v>2026-04</v>
      </c>
      <c r="B4526" s="24" t="str">
        <v>비교 반영</v>
      </c>
      <c r="C4526" s="24" t="str">
        <v>수원영통구</v>
      </c>
      <c r="D4526" s="24" t="str">
        <v>다가구 전월세</v>
      </c>
      <c r="E4526" s="26">
        <v>394</v>
      </c>
      <c r="F4526" s="26">
        <v>0</v>
      </c>
      <c r="G4526" s="26">
        <v>108</v>
      </c>
      <c r="H4526" s="26">
        <v>286</v>
      </c>
      <c r="I4526" s="26">
        <f>G4526+H4526</f>
        <v>394</v>
      </c>
      <c r="J4526" s="26">
        <f>SUM(F4526:H4526)</f>
        <v>394</v>
      </c>
      <c r="K4526" s="26">
        <f>E4526-J4526</f>
        <v>0</v>
      </c>
      <c r="L4526" s="27">
        <v>26336670000</v>
      </c>
      <c r="M4526" s="45">
        <v>16463.755</v>
      </c>
      <c r="N4526" s="27">
        <v>66844340</v>
      </c>
      <c r="O4526" s="27">
        <v>5288184</v>
      </c>
      <c r="P4526" s="37">
        <f>IF(I4526=0,0,H4526/I4526)</f>
        <v>0.7258883248730964</v>
      </c>
    </row>
    <row r="4527">
      <c r="A4527" s="24" t="str">
        <v>2026-04</v>
      </c>
      <c r="B4527" s="24" t="str">
        <v>비교 반영</v>
      </c>
      <c r="C4527" s="24" t="str">
        <v>수원영통구</v>
      </c>
      <c r="D4527" s="24" t="str">
        <v>다세대 매매</v>
      </c>
      <c r="E4527" s="26">
        <v>17</v>
      </c>
      <c r="F4527" s="26">
        <v>17</v>
      </c>
      <c r="G4527" s="26">
        <v>0</v>
      </c>
      <c r="H4527" s="26">
        <v>0</v>
      </c>
      <c r="I4527" s="26">
        <f>G4527+H4527</f>
        <v>0</v>
      </c>
      <c r="J4527" s="26">
        <f>SUM(F4527:H4527)</f>
        <v>17</v>
      </c>
      <c r="K4527" s="26">
        <f>E4527-J4527</f>
        <v>0</v>
      </c>
      <c r="L4527" s="27">
        <v>15291000000</v>
      </c>
      <c r="M4527" s="45">
        <v>1505.025</v>
      </c>
      <c r="N4527" s="27">
        <v>899470588</v>
      </c>
      <c r="O4527" s="27">
        <v>33586657</v>
      </c>
      <c r="P4527" s="37">
        <f>IF(I4527=0,0,H4527/I4527)</f>
        <v>0</v>
      </c>
    </row>
    <row r="4528">
      <c r="A4528" s="24" t="str">
        <v>2026-04</v>
      </c>
      <c r="B4528" s="24" t="str">
        <v>비교 반영</v>
      </c>
      <c r="C4528" s="24" t="str">
        <v>수원영통구</v>
      </c>
      <c r="D4528" s="24" t="str">
        <v>다세대 전월세</v>
      </c>
      <c r="E4528" s="26">
        <v>50</v>
      </c>
      <c r="F4528" s="26">
        <v>0</v>
      </c>
      <c r="G4528" s="26">
        <v>22</v>
      </c>
      <c r="H4528" s="26">
        <v>28</v>
      </c>
      <c r="I4528" s="26">
        <f>G4528+H4528</f>
        <v>50</v>
      </c>
      <c r="J4528" s="26">
        <f>SUM(F4528:H4528)</f>
        <v>50</v>
      </c>
      <c r="K4528" s="26">
        <f>E4528-J4528</f>
        <v>0</v>
      </c>
      <c r="L4528" s="27">
        <v>12119350000</v>
      </c>
      <c r="M4528" s="45">
        <v>2917.301</v>
      </c>
      <c r="N4528" s="27">
        <v>242387000</v>
      </c>
      <c r="O4528" s="27">
        <v>13733230</v>
      </c>
      <c r="P4528" s="37">
        <f>IF(I4528=0,0,H4528/I4528)</f>
        <v>0.56</v>
      </c>
    </row>
    <row r="4529">
      <c r="A4529" s="24" t="str">
        <v>2026-04</v>
      </c>
      <c r="B4529" s="24" t="str">
        <v>비교 반영</v>
      </c>
      <c r="C4529" s="24" t="str">
        <v>수원영통구</v>
      </c>
      <c r="D4529" s="24" t="str">
        <v>분양권</v>
      </c>
      <c r="E4529" s="26">
        <v>2</v>
      </c>
      <c r="F4529" s="26">
        <v>2</v>
      </c>
      <c r="G4529" s="26">
        <v>0</v>
      </c>
      <c r="H4529" s="26">
        <v>0</v>
      </c>
      <c r="I4529" s="26">
        <f>G4529+H4529</f>
        <v>0</v>
      </c>
      <c r="J4529" s="26">
        <f>SUM(F4529:H4529)</f>
        <v>2</v>
      </c>
      <c r="K4529" s="26">
        <f>E4529-J4529</f>
        <v>0</v>
      </c>
      <c r="L4529" s="27">
        <v>2217640000</v>
      </c>
      <c r="M4529" s="45">
        <v>169.851</v>
      </c>
      <c r="N4529" s="27">
        <v>1108820000</v>
      </c>
      <c r="O4529" s="27">
        <v>43161601</v>
      </c>
      <c r="P4529" s="37">
        <f>IF(I4529=0,0,H4529/I4529)</f>
        <v>0</v>
      </c>
    </row>
    <row r="4530">
      <c r="A4530" s="24" t="str">
        <v>2026-04</v>
      </c>
      <c r="B4530" s="24" t="str">
        <v>비교 반영</v>
      </c>
      <c r="C4530" s="24" t="str">
        <v>수원영통구</v>
      </c>
      <c r="D4530" s="24" t="str">
        <v>상가</v>
      </c>
      <c r="E4530" s="26">
        <v>32</v>
      </c>
      <c r="F4530" s="26">
        <v>32</v>
      </c>
      <c r="G4530" s="26">
        <v>0</v>
      </c>
      <c r="H4530" s="26">
        <v>0</v>
      </c>
      <c r="I4530" s="26">
        <f>G4530+H4530</f>
        <v>0</v>
      </c>
      <c r="J4530" s="26">
        <f>SUM(F4530:H4530)</f>
        <v>32</v>
      </c>
      <c r="K4530" s="26">
        <f>E4530-J4530</f>
        <v>0</v>
      </c>
      <c r="L4530" s="27">
        <v>33543450000</v>
      </c>
      <c r="M4530" s="45">
        <v>9387.17</v>
      </c>
      <c r="N4530" s="27">
        <v>1048232813</v>
      </c>
      <c r="O4530" s="27">
        <v>11812659</v>
      </c>
      <c r="P4530" s="37">
        <f>IF(I4530=0,0,H4530/I4530)</f>
        <v>0</v>
      </c>
    </row>
    <row r="4531">
      <c r="A4531" s="24" t="str">
        <v>2026-04</v>
      </c>
      <c r="B4531" s="24" t="str">
        <v>비교 반영</v>
      </c>
      <c r="C4531" s="24" t="str">
        <v>수원영통구</v>
      </c>
      <c r="D4531" s="24" t="str">
        <v>아파트 매매</v>
      </c>
      <c r="E4531" s="26">
        <v>672</v>
      </c>
      <c r="F4531" s="26">
        <v>672</v>
      </c>
      <c r="G4531" s="26">
        <v>0</v>
      </c>
      <c r="H4531" s="26">
        <v>0</v>
      </c>
      <c r="I4531" s="26">
        <f>G4531+H4531</f>
        <v>0</v>
      </c>
      <c r="J4531" s="26">
        <f>SUM(F4531:H4531)</f>
        <v>672</v>
      </c>
      <c r="K4531" s="26">
        <f>E4531-J4531</f>
        <v>0</v>
      </c>
      <c r="L4531" s="27">
        <v>451584970000</v>
      </c>
      <c r="M4531" s="45">
        <v>50711.221</v>
      </c>
      <c r="N4531" s="27">
        <v>672001443</v>
      </c>
      <c r="O4531" s="27">
        <v>29438116</v>
      </c>
      <c r="P4531" s="37">
        <f>IF(I4531=0,0,H4531/I4531)</f>
        <v>0</v>
      </c>
    </row>
    <row r="4532">
      <c r="A4532" s="24" t="str">
        <v>2026-04</v>
      </c>
      <c r="B4532" s="24" t="str">
        <v>비교 반영</v>
      </c>
      <c r="C4532" s="24" t="str">
        <v>수원영통구</v>
      </c>
      <c r="D4532" s="24" t="str">
        <v>아파트 전월세</v>
      </c>
      <c r="E4532" s="26">
        <v>634</v>
      </c>
      <c r="F4532" s="26">
        <v>0</v>
      </c>
      <c r="G4532" s="26">
        <v>377</v>
      </c>
      <c r="H4532" s="26">
        <v>257</v>
      </c>
      <c r="I4532" s="26">
        <f>G4532+H4532</f>
        <v>634</v>
      </c>
      <c r="J4532" s="26">
        <f>SUM(F4532:H4532)</f>
        <v>634</v>
      </c>
      <c r="K4532" s="26">
        <f>E4532-J4532</f>
        <v>0</v>
      </c>
      <c r="L4532" s="27">
        <v>193874970000</v>
      </c>
      <c r="M4532" s="45">
        <v>44825.964</v>
      </c>
      <c r="N4532" s="27">
        <v>305796483</v>
      </c>
      <c r="O4532" s="27">
        <v>14297717</v>
      </c>
      <c r="P4532" s="37">
        <f>IF(I4532=0,0,H4532/I4532)</f>
        <v>0.40536277602523657</v>
      </c>
    </row>
    <row r="4533">
      <c r="A4533" s="24" t="str">
        <v>2026-04</v>
      </c>
      <c r="B4533" s="24" t="str">
        <v>비교 반영</v>
      </c>
      <c r="C4533" s="24" t="str">
        <v>수원영통구</v>
      </c>
      <c r="D4533" s="24" t="str">
        <v>오피스텔 매매</v>
      </c>
      <c r="E4533" s="26">
        <v>57</v>
      </c>
      <c r="F4533" s="26">
        <v>57</v>
      </c>
      <c r="G4533" s="26">
        <v>0</v>
      </c>
      <c r="H4533" s="26">
        <v>0</v>
      </c>
      <c r="I4533" s="26">
        <f>G4533+H4533</f>
        <v>0</v>
      </c>
      <c r="J4533" s="26">
        <f>SUM(F4533:H4533)</f>
        <v>57</v>
      </c>
      <c r="K4533" s="26">
        <f>E4533-J4533</f>
        <v>0</v>
      </c>
      <c r="L4533" s="27">
        <v>23517020000</v>
      </c>
      <c r="M4533" s="45">
        <v>3105.223</v>
      </c>
      <c r="N4533" s="27">
        <v>412579298</v>
      </c>
      <c r="O4533" s="27">
        <v>25035951</v>
      </c>
      <c r="P4533" s="37">
        <f>IF(I4533=0,0,H4533/I4533)</f>
        <v>0</v>
      </c>
    </row>
    <row r="4534">
      <c r="A4534" s="24" t="str">
        <v>2026-04</v>
      </c>
      <c r="B4534" s="24" t="str">
        <v>비교 반영</v>
      </c>
      <c r="C4534" s="24" t="str">
        <v>수원영통구</v>
      </c>
      <c r="D4534" s="24" t="str">
        <v>오피스텔 전월세</v>
      </c>
      <c r="E4534" s="26">
        <v>473</v>
      </c>
      <c r="F4534" s="26">
        <v>0</v>
      </c>
      <c r="G4534" s="26">
        <v>132</v>
      </c>
      <c r="H4534" s="26">
        <v>341</v>
      </c>
      <c r="I4534" s="26">
        <f>G4534+H4534</f>
        <v>473</v>
      </c>
      <c r="J4534" s="26">
        <f>SUM(F4534:H4534)</f>
        <v>473</v>
      </c>
      <c r="K4534" s="26">
        <f>E4534-J4534</f>
        <v>0</v>
      </c>
      <c r="L4534" s="27">
        <v>74423640000</v>
      </c>
      <c r="M4534" s="45">
        <v>18506.19</v>
      </c>
      <c r="N4534" s="27">
        <v>157343848</v>
      </c>
      <c r="O4534" s="27">
        <v>13294392</v>
      </c>
      <c r="P4534" s="37">
        <f>IF(I4534=0,0,H4534/I4534)</f>
        <v>0.7209302325581395</v>
      </c>
    </row>
    <row r="4535">
      <c r="A4535" s="24" t="str">
        <v>2026-04</v>
      </c>
      <c r="B4535" s="24" t="str">
        <v>비교 반영</v>
      </c>
      <c r="C4535" s="24" t="str">
        <v>수원영통구</v>
      </c>
      <c r="D4535" s="24" t="str">
        <v>토지</v>
      </c>
      <c r="E4535" s="26">
        <v>28</v>
      </c>
      <c r="F4535" s="26">
        <v>28</v>
      </c>
      <c r="G4535" s="26">
        <v>0</v>
      </c>
      <c r="H4535" s="26">
        <v>0</v>
      </c>
      <c r="I4535" s="26">
        <f>G4535+H4535</f>
        <v>0</v>
      </c>
      <c r="J4535" s="26">
        <f>SUM(F4535:H4535)</f>
        <v>28</v>
      </c>
      <c r="K4535" s="26">
        <f>E4535-J4535</f>
        <v>0</v>
      </c>
      <c r="L4535" s="27">
        <v>7682000000</v>
      </c>
      <c r="M4535" s="45">
        <v>894.89</v>
      </c>
      <c r="N4535" s="27">
        <v>274357143</v>
      </c>
      <c r="O4535" s="27">
        <v>28377835</v>
      </c>
      <c r="P4535" s="37">
        <f>IF(I4535=0,0,H4535/I4535)</f>
        <v>0</v>
      </c>
    </row>
    <row r="4536">
      <c r="A4536" s="24" t="str">
        <v>2026-04</v>
      </c>
      <c r="B4536" s="24" t="str">
        <v>비교 반영</v>
      </c>
      <c r="C4536" s="24" t="str">
        <v>수원장안구</v>
      </c>
      <c r="D4536" s="24" t="str">
        <v>다가구 매매</v>
      </c>
      <c r="E4536" s="26">
        <v>8</v>
      </c>
      <c r="F4536" s="26">
        <v>8</v>
      </c>
      <c r="G4536" s="26">
        <v>0</v>
      </c>
      <c r="H4536" s="26">
        <v>0</v>
      </c>
      <c r="I4536" s="26">
        <f>G4536+H4536</f>
        <v>0</v>
      </c>
      <c r="J4536" s="26">
        <f>SUM(F4536:H4536)</f>
        <v>8</v>
      </c>
      <c r="K4536" s="26">
        <f>E4536-J4536</f>
        <v>0</v>
      </c>
      <c r="L4536" s="27">
        <v>3495000000</v>
      </c>
      <c r="M4536" s="45">
        <v>1672.42</v>
      </c>
      <c r="N4536" s="27">
        <v>436875000</v>
      </c>
      <c r="O4536" s="27">
        <v>6908383</v>
      </c>
      <c r="P4536" s="37">
        <f>IF(I4536=0,0,H4536/I4536)</f>
        <v>0</v>
      </c>
    </row>
    <row r="4537">
      <c r="A4537" s="24" t="str">
        <v>2026-04</v>
      </c>
      <c r="B4537" s="24" t="str">
        <v>비교 반영</v>
      </c>
      <c r="C4537" s="24" t="str">
        <v>수원장안구</v>
      </c>
      <c r="D4537" s="24" t="str">
        <v>다가구 전월세</v>
      </c>
      <c r="E4537" s="26">
        <v>283</v>
      </c>
      <c r="F4537" s="26">
        <v>0</v>
      </c>
      <c r="G4537" s="26">
        <v>79</v>
      </c>
      <c r="H4537" s="26">
        <v>204</v>
      </c>
      <c r="I4537" s="26">
        <f>G4537+H4537</f>
        <v>283</v>
      </c>
      <c r="J4537" s="26">
        <f>SUM(F4537:H4537)</f>
        <v>283</v>
      </c>
      <c r="K4537" s="26">
        <f>E4537-J4537</f>
        <v>0</v>
      </c>
      <c r="L4537" s="27">
        <v>11016450000</v>
      </c>
      <c r="M4537" s="45">
        <v>14382.36</v>
      </c>
      <c r="N4537" s="27">
        <v>38927385</v>
      </c>
      <c r="O4537" s="27">
        <v>2532131</v>
      </c>
      <c r="P4537" s="37">
        <f>IF(I4537=0,0,H4537/I4537)</f>
        <v>0.7208480565371025</v>
      </c>
    </row>
    <row r="4538">
      <c r="A4538" s="24" t="str">
        <v>2026-04</v>
      </c>
      <c r="B4538" s="24" t="str">
        <v>비교 반영</v>
      </c>
      <c r="C4538" s="24" t="str">
        <v>수원장안구</v>
      </c>
      <c r="D4538" s="24" t="str">
        <v>다세대 매매</v>
      </c>
      <c r="E4538" s="26">
        <v>66</v>
      </c>
      <c r="F4538" s="26">
        <v>66</v>
      </c>
      <c r="G4538" s="26">
        <v>0</v>
      </c>
      <c r="H4538" s="26">
        <v>0</v>
      </c>
      <c r="I4538" s="26">
        <f>G4538+H4538</f>
        <v>0</v>
      </c>
      <c r="J4538" s="26">
        <f>SUM(F4538:H4538)</f>
        <v>66</v>
      </c>
      <c r="K4538" s="26">
        <f>E4538-J4538</f>
        <v>0</v>
      </c>
      <c r="L4538" s="27">
        <v>10319100000</v>
      </c>
      <c r="M4538" s="45">
        <v>3240.06</v>
      </c>
      <c r="N4538" s="27">
        <v>156350000</v>
      </c>
      <c r="O4538" s="27">
        <v>10528424</v>
      </c>
      <c r="P4538" s="37">
        <f>IF(I4538=0,0,H4538/I4538)</f>
        <v>0</v>
      </c>
    </row>
    <row r="4539">
      <c r="A4539" s="24" t="str">
        <v>2026-04</v>
      </c>
      <c r="B4539" s="24" t="str">
        <v>비교 반영</v>
      </c>
      <c r="C4539" s="24" t="str">
        <v>수원장안구</v>
      </c>
      <c r="D4539" s="24" t="str">
        <v>다세대 전월세</v>
      </c>
      <c r="E4539" s="26">
        <v>131</v>
      </c>
      <c r="F4539" s="26">
        <v>0</v>
      </c>
      <c r="G4539" s="26">
        <v>45</v>
      </c>
      <c r="H4539" s="26">
        <v>86</v>
      </c>
      <c r="I4539" s="26">
        <f>G4539+H4539</f>
        <v>131</v>
      </c>
      <c r="J4539" s="26">
        <f>SUM(F4539:H4539)</f>
        <v>131</v>
      </c>
      <c r="K4539" s="26">
        <f>E4539-J4539</f>
        <v>0</v>
      </c>
      <c r="L4539" s="27">
        <v>6557940000</v>
      </c>
      <c r="M4539" s="45">
        <v>4997.952</v>
      </c>
      <c r="N4539" s="27">
        <v>50060611</v>
      </c>
      <c r="O4539" s="27">
        <v>4337605</v>
      </c>
      <c r="P4539" s="37">
        <f>IF(I4539=0,0,H4539/I4539)</f>
        <v>0.6564885496183206</v>
      </c>
    </row>
    <row r="4540">
      <c r="A4540" s="24" t="str">
        <v>2026-04</v>
      </c>
      <c r="B4540" s="24" t="str">
        <v>비교 반영</v>
      </c>
      <c r="C4540" s="24" t="str">
        <v>수원장안구</v>
      </c>
      <c r="D4540" s="24" t="str">
        <v>상가</v>
      </c>
      <c r="E4540" s="26">
        <v>10</v>
      </c>
      <c r="F4540" s="26">
        <v>10</v>
      </c>
      <c r="G4540" s="26">
        <v>0</v>
      </c>
      <c r="H4540" s="26">
        <v>0</v>
      </c>
      <c r="I4540" s="26">
        <f>G4540+H4540</f>
        <v>0</v>
      </c>
      <c r="J4540" s="26">
        <f>SUM(F4540:H4540)</f>
        <v>10</v>
      </c>
      <c r="K4540" s="26">
        <f>E4540-J4540</f>
        <v>0</v>
      </c>
      <c r="L4540" s="27">
        <v>4242410000</v>
      </c>
      <c r="M4540" s="45">
        <v>1651.96</v>
      </c>
      <c r="N4540" s="27">
        <v>424241000</v>
      </c>
      <c r="O4540" s="27">
        <v>8489610</v>
      </c>
      <c r="P4540" s="37">
        <f>IF(I4540=0,0,H4540/I4540)</f>
        <v>0</v>
      </c>
    </row>
    <row r="4541">
      <c r="A4541" s="24" t="str">
        <v>2026-04</v>
      </c>
      <c r="B4541" s="24" t="str">
        <v>비교 반영</v>
      </c>
      <c r="C4541" s="24" t="str">
        <v>수원장안구</v>
      </c>
      <c r="D4541" s="24" t="str">
        <v>아파트 매매</v>
      </c>
      <c r="E4541" s="26">
        <v>233</v>
      </c>
      <c r="F4541" s="26">
        <v>233</v>
      </c>
      <c r="G4541" s="26">
        <v>0</v>
      </c>
      <c r="H4541" s="26">
        <v>0</v>
      </c>
      <c r="I4541" s="26">
        <f>G4541+H4541</f>
        <v>0</v>
      </c>
      <c r="J4541" s="26">
        <f>SUM(F4541:H4541)</f>
        <v>233</v>
      </c>
      <c r="K4541" s="26">
        <f>E4541-J4541</f>
        <v>0</v>
      </c>
      <c r="L4541" s="27">
        <v>123929100000</v>
      </c>
      <c r="M4541" s="45">
        <v>16577.674</v>
      </c>
      <c r="N4541" s="27">
        <v>531884549</v>
      </c>
      <c r="O4541" s="27">
        <v>24712934</v>
      </c>
      <c r="P4541" s="37">
        <f>IF(I4541=0,0,H4541/I4541)</f>
        <v>0</v>
      </c>
    </row>
    <row r="4542">
      <c r="A4542" s="24" t="str">
        <v>2026-04</v>
      </c>
      <c r="B4542" s="24" t="str">
        <v>비교 반영</v>
      </c>
      <c r="C4542" s="24" t="str">
        <v>수원장안구</v>
      </c>
      <c r="D4542" s="24" t="str">
        <v>아파트 전월세</v>
      </c>
      <c r="E4542" s="26">
        <v>340</v>
      </c>
      <c r="F4542" s="26">
        <v>0</v>
      </c>
      <c r="G4542" s="26">
        <v>222</v>
      </c>
      <c r="H4542" s="26">
        <v>118</v>
      </c>
      <c r="I4542" s="26">
        <f>G4542+H4542</f>
        <v>340</v>
      </c>
      <c r="J4542" s="26">
        <f>SUM(F4542:H4542)</f>
        <v>340</v>
      </c>
      <c r="K4542" s="26">
        <f>E4542-J4542</f>
        <v>0</v>
      </c>
      <c r="L4542" s="27">
        <v>89305290000</v>
      </c>
      <c r="M4542" s="45">
        <v>23360.251</v>
      </c>
      <c r="N4542" s="27">
        <v>262662618</v>
      </c>
      <c r="O4542" s="27">
        <v>12637882</v>
      </c>
      <c r="P4542" s="37">
        <f>IF(I4542=0,0,H4542/I4542)</f>
        <v>0.34705882352941175</v>
      </c>
    </row>
    <row r="4543">
      <c r="A4543" s="24" t="str">
        <v>2026-04</v>
      </c>
      <c r="B4543" s="24" t="str">
        <v>비교 반영</v>
      </c>
      <c r="C4543" s="24" t="str">
        <v>수원장안구</v>
      </c>
      <c r="D4543" s="24" t="str">
        <v>오피스텔 매매</v>
      </c>
      <c r="E4543" s="26">
        <v>4</v>
      </c>
      <c r="F4543" s="26">
        <v>4</v>
      </c>
      <c r="G4543" s="26">
        <v>0</v>
      </c>
      <c r="H4543" s="26">
        <v>0</v>
      </c>
      <c r="I4543" s="26">
        <f>G4543+H4543</f>
        <v>0</v>
      </c>
      <c r="J4543" s="26">
        <f>SUM(F4543:H4543)</f>
        <v>4</v>
      </c>
      <c r="K4543" s="26">
        <f>E4543-J4543</f>
        <v>0</v>
      </c>
      <c r="L4543" s="27">
        <v>2613000000</v>
      </c>
      <c r="M4543" s="45">
        <v>339.08</v>
      </c>
      <c r="N4543" s="27">
        <v>653250000</v>
      </c>
      <c r="O4543" s="27">
        <v>25474862</v>
      </c>
      <c r="P4543" s="37">
        <f>IF(I4543=0,0,H4543/I4543)</f>
        <v>0</v>
      </c>
    </row>
    <row r="4544">
      <c r="A4544" s="24" t="str">
        <v>2026-04</v>
      </c>
      <c r="B4544" s="24" t="str">
        <v>비교 반영</v>
      </c>
      <c r="C4544" s="24" t="str">
        <v>수원장안구</v>
      </c>
      <c r="D4544" s="24" t="str">
        <v>오피스텔 전월세</v>
      </c>
      <c r="E4544" s="26">
        <v>29</v>
      </c>
      <c r="F4544" s="26">
        <v>0</v>
      </c>
      <c r="G4544" s="26">
        <v>11</v>
      </c>
      <c r="H4544" s="26">
        <v>18</v>
      </c>
      <c r="I4544" s="26">
        <f>G4544+H4544</f>
        <v>29</v>
      </c>
      <c r="J4544" s="26">
        <f>SUM(F4544:H4544)</f>
        <v>29</v>
      </c>
      <c r="K4544" s="26">
        <f>E4544-J4544</f>
        <v>0</v>
      </c>
      <c r="L4544" s="27">
        <v>5075800000</v>
      </c>
      <c r="M4544" s="45">
        <v>2064.86</v>
      </c>
      <c r="N4544" s="27">
        <v>175027586</v>
      </c>
      <c r="O4544" s="27">
        <v>8126218</v>
      </c>
      <c r="P4544" s="37">
        <f>IF(I4544=0,0,H4544/I4544)</f>
        <v>0.6206896551724138</v>
      </c>
    </row>
    <row r="4545">
      <c r="A4545" s="24" t="str">
        <v>2026-04</v>
      </c>
      <c r="B4545" s="24" t="str">
        <v>비교 반영</v>
      </c>
      <c r="C4545" s="24" t="str">
        <v>수원장안구</v>
      </c>
      <c r="D4545" s="24" t="str">
        <v>토지</v>
      </c>
      <c r="E4545" s="26">
        <v>25</v>
      </c>
      <c r="F4545" s="26">
        <v>25</v>
      </c>
      <c r="G4545" s="26">
        <v>0</v>
      </c>
      <c r="H4545" s="26">
        <v>0</v>
      </c>
      <c r="I4545" s="26">
        <f>G4545+H4545</f>
        <v>0</v>
      </c>
      <c r="J4545" s="26">
        <f>SUM(F4545:H4545)</f>
        <v>25</v>
      </c>
      <c r="K4545" s="26">
        <f>E4545-J4545</f>
        <v>0</v>
      </c>
      <c r="L4545" s="27">
        <v>3186310000</v>
      </c>
      <c r="M4545" s="45">
        <v>8861.6</v>
      </c>
      <c r="N4545" s="27">
        <v>127452400</v>
      </c>
      <c r="O4545" s="27">
        <v>1188640</v>
      </c>
      <c r="P4545" s="37">
        <f>IF(I4545=0,0,H4545/I4545)</f>
        <v>0</v>
      </c>
    </row>
    <row r="4546">
      <c r="A4546" s="24" t="str">
        <v>2026-04</v>
      </c>
      <c r="B4546" s="24" t="str">
        <v>비교 반영</v>
      </c>
      <c r="C4546" s="24" t="str">
        <v>수원팔달구</v>
      </c>
      <c r="D4546" s="24" t="str">
        <v>다가구 매매</v>
      </c>
      <c r="E4546" s="26">
        <v>10</v>
      </c>
      <c r="F4546" s="26">
        <v>10</v>
      </c>
      <c r="G4546" s="26">
        <v>0</v>
      </c>
      <c r="H4546" s="26">
        <v>0</v>
      </c>
      <c r="I4546" s="26">
        <f>G4546+H4546</f>
        <v>0</v>
      </c>
      <c r="J4546" s="26">
        <f>SUM(F4546:H4546)</f>
        <v>10</v>
      </c>
      <c r="K4546" s="26">
        <f>E4546-J4546</f>
        <v>0</v>
      </c>
      <c r="L4546" s="27">
        <v>4862000000</v>
      </c>
      <c r="M4546" s="45">
        <v>1928.82</v>
      </c>
      <c r="N4546" s="27">
        <v>486200000</v>
      </c>
      <c r="O4546" s="27">
        <v>8332932</v>
      </c>
      <c r="P4546" s="37">
        <f>IF(I4546=0,0,H4546/I4546)</f>
        <v>0</v>
      </c>
    </row>
    <row r="4547">
      <c r="A4547" s="24" t="str">
        <v>2026-04</v>
      </c>
      <c r="B4547" s="24" t="str">
        <v>비교 반영</v>
      </c>
      <c r="C4547" s="24" t="str">
        <v>수원팔달구</v>
      </c>
      <c r="D4547" s="24" t="str">
        <v>다가구 전월세</v>
      </c>
      <c r="E4547" s="26">
        <v>210</v>
      </c>
      <c r="F4547" s="26">
        <v>0</v>
      </c>
      <c r="G4547" s="26">
        <v>42</v>
      </c>
      <c r="H4547" s="26">
        <v>168</v>
      </c>
      <c r="I4547" s="26">
        <f>G4547+H4547</f>
        <v>210</v>
      </c>
      <c r="J4547" s="26">
        <f>SUM(F4547:H4547)</f>
        <v>210</v>
      </c>
      <c r="K4547" s="26">
        <f>E4547-J4547</f>
        <v>0</v>
      </c>
      <c r="L4547" s="27">
        <v>6377250000</v>
      </c>
      <c r="M4547" s="45">
        <v>10094.616</v>
      </c>
      <c r="N4547" s="27">
        <v>30367857</v>
      </c>
      <c r="O4547" s="27">
        <v>2088422</v>
      </c>
      <c r="P4547" s="37">
        <f>IF(I4547=0,0,H4547/I4547)</f>
        <v>0.8</v>
      </c>
    </row>
    <row r="4548">
      <c r="A4548" s="24" t="str">
        <v>2026-04</v>
      </c>
      <c r="B4548" s="24" t="str">
        <v>비교 반영</v>
      </c>
      <c r="C4548" s="24" t="str">
        <v>수원팔달구</v>
      </c>
      <c r="D4548" s="24" t="str">
        <v>다세대 매매</v>
      </c>
      <c r="E4548" s="26">
        <v>65</v>
      </c>
      <c r="F4548" s="26">
        <v>65</v>
      </c>
      <c r="G4548" s="26">
        <v>0</v>
      </c>
      <c r="H4548" s="26">
        <v>0</v>
      </c>
      <c r="I4548" s="26">
        <f>G4548+H4548</f>
        <v>0</v>
      </c>
      <c r="J4548" s="26">
        <f>SUM(F4548:H4548)</f>
        <v>65</v>
      </c>
      <c r="K4548" s="26">
        <f>E4548-J4548</f>
        <v>0</v>
      </c>
      <c r="L4548" s="27">
        <v>13185170000</v>
      </c>
      <c r="M4548" s="45">
        <v>2900.6</v>
      </c>
      <c r="N4548" s="27">
        <v>202848769</v>
      </c>
      <c r="O4548" s="27">
        <v>15027007</v>
      </c>
      <c r="P4548" s="37">
        <f>IF(I4548=0,0,H4548/I4548)</f>
        <v>0</v>
      </c>
    </row>
    <row r="4549">
      <c r="A4549" s="24" t="str">
        <v>2026-04</v>
      </c>
      <c r="B4549" s="24" t="str">
        <v>비교 반영</v>
      </c>
      <c r="C4549" s="24" t="str">
        <v>수원팔달구</v>
      </c>
      <c r="D4549" s="24" t="str">
        <v>다세대 전월세</v>
      </c>
      <c r="E4549" s="26">
        <v>219</v>
      </c>
      <c r="F4549" s="26">
        <v>0</v>
      </c>
      <c r="G4549" s="26">
        <v>71</v>
      </c>
      <c r="H4549" s="26">
        <v>148</v>
      </c>
      <c r="I4549" s="26">
        <f>G4549+H4549</f>
        <v>219</v>
      </c>
      <c r="J4549" s="26">
        <f>SUM(F4549:H4549)</f>
        <v>219</v>
      </c>
      <c r="K4549" s="26">
        <f>E4549-J4549</f>
        <v>0</v>
      </c>
      <c r="L4549" s="27">
        <v>13998110000</v>
      </c>
      <c r="M4549" s="45">
        <v>6930.62</v>
      </c>
      <c r="N4549" s="27">
        <v>63918311</v>
      </c>
      <c r="O4549" s="27">
        <v>6676855</v>
      </c>
      <c r="P4549" s="37">
        <f>IF(I4549=0,0,H4549/I4549)</f>
        <v>0.6757990867579908</v>
      </c>
    </row>
    <row r="4550">
      <c r="A4550" s="24" t="str">
        <v>2026-04</v>
      </c>
      <c r="B4550" s="24" t="str">
        <v>비교 반영</v>
      </c>
      <c r="C4550" s="24" t="str">
        <v>수원팔달구</v>
      </c>
      <c r="D4550" s="24" t="str">
        <v>분양권</v>
      </c>
      <c r="E4550" s="26">
        <v>12</v>
      </c>
      <c r="F4550" s="26">
        <v>12</v>
      </c>
      <c r="G4550" s="26">
        <v>0</v>
      </c>
      <c r="H4550" s="26">
        <v>0</v>
      </c>
      <c r="I4550" s="26">
        <f>G4550+H4550</f>
        <v>0</v>
      </c>
      <c r="J4550" s="26">
        <f>SUM(F4550:H4550)</f>
        <v>12</v>
      </c>
      <c r="K4550" s="26">
        <f>E4550-J4550</f>
        <v>0</v>
      </c>
      <c r="L4550" s="27">
        <v>8025170000</v>
      </c>
      <c r="M4550" s="45">
        <v>1043.126</v>
      </c>
      <c r="N4550" s="27">
        <v>668764167</v>
      </c>
      <c r="O4550" s="27">
        <v>25432677</v>
      </c>
      <c r="P4550" s="37">
        <f>IF(I4550=0,0,H4550/I4550)</f>
        <v>0</v>
      </c>
    </row>
    <row r="4551">
      <c r="A4551" s="24" t="str">
        <v>2026-04</v>
      </c>
      <c r="B4551" s="24" t="str">
        <v>비교 반영</v>
      </c>
      <c r="C4551" s="24" t="str">
        <v>수원팔달구</v>
      </c>
      <c r="D4551" s="24" t="str">
        <v>상가</v>
      </c>
      <c r="E4551" s="26">
        <v>29</v>
      </c>
      <c r="F4551" s="26">
        <v>29</v>
      </c>
      <c r="G4551" s="26">
        <v>0</v>
      </c>
      <c r="H4551" s="26">
        <v>0</v>
      </c>
      <c r="I4551" s="26">
        <f>G4551+H4551</f>
        <v>0</v>
      </c>
      <c r="J4551" s="26">
        <f>SUM(F4551:H4551)</f>
        <v>29</v>
      </c>
      <c r="K4551" s="26">
        <f>E4551-J4551</f>
        <v>0</v>
      </c>
      <c r="L4551" s="27">
        <v>12238120000</v>
      </c>
      <c r="M4551" s="45">
        <v>4831.69</v>
      </c>
      <c r="N4551" s="27">
        <v>422004138</v>
      </c>
      <c r="O4551" s="27">
        <v>8373177</v>
      </c>
      <c r="P4551" s="37">
        <f>IF(I4551=0,0,H4551/I4551)</f>
        <v>0</v>
      </c>
    </row>
    <row r="4552">
      <c r="A4552" s="24" t="str">
        <v>2026-04</v>
      </c>
      <c r="B4552" s="24" t="str">
        <v>비교 반영</v>
      </c>
      <c r="C4552" s="24" t="str">
        <v>수원팔달구</v>
      </c>
      <c r="D4552" s="24" t="str">
        <v>아파트 매매</v>
      </c>
      <c r="E4552" s="26">
        <v>255</v>
      </c>
      <c r="F4552" s="26">
        <v>255</v>
      </c>
      <c r="G4552" s="26">
        <v>0</v>
      </c>
      <c r="H4552" s="26">
        <v>0</v>
      </c>
      <c r="I4552" s="26">
        <f>G4552+H4552</f>
        <v>0</v>
      </c>
      <c r="J4552" s="26">
        <f>SUM(F4552:H4552)</f>
        <v>255</v>
      </c>
      <c r="K4552" s="26">
        <f>E4552-J4552</f>
        <v>0</v>
      </c>
      <c r="L4552" s="27">
        <v>159605100000</v>
      </c>
      <c r="M4552" s="45">
        <v>17800.947</v>
      </c>
      <c r="N4552" s="27">
        <v>625902353</v>
      </c>
      <c r="O4552" s="27">
        <v>29640004</v>
      </c>
      <c r="P4552" s="37">
        <f>IF(I4552=0,0,H4552/I4552)</f>
        <v>0</v>
      </c>
    </row>
    <row r="4553">
      <c r="A4553" s="24" t="str">
        <v>2026-04</v>
      </c>
      <c r="B4553" s="24" t="str">
        <v>비교 반영</v>
      </c>
      <c r="C4553" s="24" t="str">
        <v>수원팔달구</v>
      </c>
      <c r="D4553" s="24" t="str">
        <v>아파트 전월세</v>
      </c>
      <c r="E4553" s="26">
        <v>356</v>
      </c>
      <c r="F4553" s="26">
        <v>0</v>
      </c>
      <c r="G4553" s="26">
        <v>174</v>
      </c>
      <c r="H4553" s="26">
        <v>182</v>
      </c>
      <c r="I4553" s="26">
        <f>G4553+H4553</f>
        <v>356</v>
      </c>
      <c r="J4553" s="26">
        <f>SUM(F4553:H4553)</f>
        <v>356</v>
      </c>
      <c r="K4553" s="26">
        <f>E4553-J4553</f>
        <v>0</v>
      </c>
      <c r="L4553" s="27">
        <v>78341200000</v>
      </c>
      <c r="M4553" s="45">
        <v>22704.501</v>
      </c>
      <c r="N4553" s="27">
        <v>220059551</v>
      </c>
      <c r="O4553" s="27">
        <v>11406512</v>
      </c>
      <c r="P4553" s="37">
        <f>IF(I4553=0,0,H4553/I4553)</f>
        <v>0.5112359550561798</v>
      </c>
    </row>
    <row r="4554">
      <c r="A4554" s="24" t="str">
        <v>2026-04</v>
      </c>
      <c r="B4554" s="24" t="str">
        <v>비교 반영</v>
      </c>
      <c r="C4554" s="24" t="str">
        <v>수원팔달구</v>
      </c>
      <c r="D4554" s="24" t="str">
        <v>오피스텔 매매</v>
      </c>
      <c r="E4554" s="26">
        <v>30</v>
      </c>
      <c r="F4554" s="26">
        <v>30</v>
      </c>
      <c r="G4554" s="26">
        <v>0</v>
      </c>
      <c r="H4554" s="26">
        <v>0</v>
      </c>
      <c r="I4554" s="26">
        <f>G4554+H4554</f>
        <v>0</v>
      </c>
      <c r="J4554" s="26">
        <f>SUM(F4554:H4554)</f>
        <v>30</v>
      </c>
      <c r="K4554" s="26">
        <f>E4554-J4554</f>
        <v>0</v>
      </c>
      <c r="L4554" s="27">
        <v>5089000000</v>
      </c>
      <c r="M4554" s="45">
        <v>1808.961</v>
      </c>
      <c r="N4554" s="27">
        <v>169633333</v>
      </c>
      <c r="O4554" s="27">
        <v>9299891</v>
      </c>
      <c r="P4554" s="37">
        <f>IF(I4554=0,0,H4554/I4554)</f>
        <v>0</v>
      </c>
    </row>
    <row r="4555">
      <c r="A4555" s="24" t="str">
        <v>2026-04</v>
      </c>
      <c r="B4555" s="24" t="str">
        <v>비교 반영</v>
      </c>
      <c r="C4555" s="24" t="str">
        <v>수원팔달구</v>
      </c>
      <c r="D4555" s="24" t="str">
        <v>오피스텔 전월세</v>
      </c>
      <c r="E4555" s="26">
        <v>95</v>
      </c>
      <c r="F4555" s="26">
        <v>0</v>
      </c>
      <c r="G4555" s="26">
        <v>24</v>
      </c>
      <c r="H4555" s="26">
        <v>71</v>
      </c>
      <c r="I4555" s="26">
        <f>G4555+H4555</f>
        <v>95</v>
      </c>
      <c r="J4555" s="26">
        <f>SUM(F4555:H4555)</f>
        <v>95</v>
      </c>
      <c r="K4555" s="26">
        <f>E4555-J4555</f>
        <v>0</v>
      </c>
      <c r="L4555" s="27">
        <v>6133800000</v>
      </c>
      <c r="M4555" s="45">
        <v>4150.88</v>
      </c>
      <c r="N4555" s="27">
        <v>64566316</v>
      </c>
      <c r="O4555" s="27">
        <v>4884994</v>
      </c>
      <c r="P4555" s="37">
        <f>IF(I4555=0,0,H4555/I4555)</f>
        <v>0.7473684210526316</v>
      </c>
    </row>
    <row r="4556">
      <c r="A4556" s="24" t="str">
        <v>2026-04</v>
      </c>
      <c r="B4556" s="24" t="str">
        <v>비교 반영</v>
      </c>
      <c r="C4556" s="24" t="str">
        <v>수원팔달구</v>
      </c>
      <c r="D4556" s="24" t="str">
        <v>토지</v>
      </c>
      <c r="E4556" s="26">
        <v>8</v>
      </c>
      <c r="F4556" s="26">
        <v>8</v>
      </c>
      <c r="G4556" s="26">
        <v>0</v>
      </c>
      <c r="H4556" s="26">
        <v>0</v>
      </c>
      <c r="I4556" s="26">
        <f>G4556+H4556</f>
        <v>0</v>
      </c>
      <c r="J4556" s="26">
        <f>SUM(F4556:H4556)</f>
        <v>8</v>
      </c>
      <c r="K4556" s="26">
        <f>E4556-J4556</f>
        <v>0</v>
      </c>
      <c r="L4556" s="27">
        <v>896600000</v>
      </c>
      <c r="M4556" s="45">
        <v>274.1</v>
      </c>
      <c r="N4556" s="27">
        <v>112075000</v>
      </c>
      <c r="O4556" s="27">
        <v>10813451</v>
      </c>
      <c r="P4556" s="37">
        <f>IF(I4556=0,0,H4556/I4556)</f>
        <v>0</v>
      </c>
    </row>
    <row r="4557">
      <c r="A4557" s="24" t="str">
        <v>2026-04</v>
      </c>
      <c r="B4557" s="24" t="str">
        <v>비교 반영</v>
      </c>
      <c r="C4557" s="24" t="str">
        <v>시흥시</v>
      </c>
      <c r="D4557" s="24" t="str">
        <v>공장창고</v>
      </c>
      <c r="E4557" s="26">
        <v>43</v>
      </c>
      <c r="F4557" s="26">
        <v>43</v>
      </c>
      <c r="G4557" s="26">
        <v>0</v>
      </c>
      <c r="H4557" s="26">
        <v>0</v>
      </c>
      <c r="I4557" s="26">
        <f>G4557+H4557</f>
        <v>0</v>
      </c>
      <c r="J4557" s="26">
        <f>SUM(F4557:H4557)</f>
        <v>43</v>
      </c>
      <c r="K4557" s="26">
        <f>E4557-J4557</f>
        <v>0</v>
      </c>
      <c r="L4557" s="27">
        <v>33294720000</v>
      </c>
      <c r="M4557" s="45">
        <v>7916.96</v>
      </c>
      <c r="N4557" s="27">
        <v>774295814</v>
      </c>
      <c r="O4557" s="27">
        <v>13902456</v>
      </c>
      <c r="P4557" s="37">
        <f>IF(I4557=0,0,H4557/I4557)</f>
        <v>0</v>
      </c>
    </row>
    <row r="4558">
      <c r="A4558" s="24" t="str">
        <v>2026-04</v>
      </c>
      <c r="B4558" s="24" t="str">
        <v>비교 반영</v>
      </c>
      <c r="C4558" s="24" t="str">
        <v>시흥시</v>
      </c>
      <c r="D4558" s="24" t="str">
        <v>다가구 매매</v>
      </c>
      <c r="E4558" s="26">
        <v>5</v>
      </c>
      <c r="F4558" s="26">
        <v>5</v>
      </c>
      <c r="G4558" s="26">
        <v>0</v>
      </c>
      <c r="H4558" s="26">
        <v>0</v>
      </c>
      <c r="I4558" s="26">
        <f>G4558+H4558</f>
        <v>0</v>
      </c>
      <c r="J4558" s="26">
        <f>SUM(F4558:H4558)</f>
        <v>5</v>
      </c>
      <c r="K4558" s="26">
        <f>E4558-J4558</f>
        <v>0</v>
      </c>
      <c r="L4558" s="27">
        <v>3490000000</v>
      </c>
      <c r="M4558" s="45">
        <v>1627.31</v>
      </c>
      <c r="N4558" s="27">
        <v>698000000</v>
      </c>
      <c r="O4558" s="27">
        <v>7089731</v>
      </c>
      <c r="P4558" s="37">
        <f>IF(I4558=0,0,H4558/I4558)</f>
        <v>0</v>
      </c>
    </row>
    <row r="4559">
      <c r="A4559" s="24" t="str">
        <v>2026-04</v>
      </c>
      <c r="B4559" s="24" t="str">
        <v>비교 반영</v>
      </c>
      <c r="C4559" s="24" t="str">
        <v>시흥시</v>
      </c>
      <c r="D4559" s="24" t="str">
        <v>다가구 전월세</v>
      </c>
      <c r="E4559" s="26">
        <v>208</v>
      </c>
      <c r="F4559" s="26">
        <v>0</v>
      </c>
      <c r="G4559" s="26">
        <v>33</v>
      </c>
      <c r="H4559" s="26">
        <v>175</v>
      </c>
      <c r="I4559" s="26">
        <f>G4559+H4559</f>
        <v>208</v>
      </c>
      <c r="J4559" s="26">
        <f>SUM(F4559:H4559)</f>
        <v>208</v>
      </c>
      <c r="K4559" s="26">
        <f>E4559-J4559</f>
        <v>0</v>
      </c>
      <c r="L4559" s="27">
        <v>5064400000</v>
      </c>
      <c r="M4559" s="45">
        <v>10147.587</v>
      </c>
      <c r="N4559" s="27">
        <v>24348077</v>
      </c>
      <c r="O4559" s="27">
        <v>1649832</v>
      </c>
      <c r="P4559" s="37">
        <f>IF(I4559=0,0,H4559/I4559)</f>
        <v>0.8413461538461539</v>
      </c>
    </row>
    <row r="4560">
      <c r="A4560" s="24" t="str">
        <v>2026-04</v>
      </c>
      <c r="B4560" s="24" t="str">
        <v>비교 반영</v>
      </c>
      <c r="C4560" s="24" t="str">
        <v>시흥시</v>
      </c>
      <c r="D4560" s="24" t="str">
        <v>다세대 매매</v>
      </c>
      <c r="E4560" s="26">
        <v>62</v>
      </c>
      <c r="F4560" s="26">
        <v>62</v>
      </c>
      <c r="G4560" s="26">
        <v>0</v>
      </c>
      <c r="H4560" s="26">
        <v>0</v>
      </c>
      <c r="I4560" s="26">
        <f>G4560+H4560</f>
        <v>0</v>
      </c>
      <c r="J4560" s="26">
        <f>SUM(F4560:H4560)</f>
        <v>62</v>
      </c>
      <c r="K4560" s="26">
        <f>E4560-J4560</f>
        <v>0</v>
      </c>
      <c r="L4560" s="27">
        <v>7211670000</v>
      </c>
      <c r="M4560" s="45">
        <v>3176.015</v>
      </c>
      <c r="N4560" s="27">
        <v>116317258</v>
      </c>
      <c r="O4560" s="27">
        <v>7506334</v>
      </c>
      <c r="P4560" s="37">
        <f>IF(I4560=0,0,H4560/I4560)</f>
        <v>0</v>
      </c>
    </row>
    <row r="4561">
      <c r="A4561" s="24" t="str">
        <v>2026-04</v>
      </c>
      <c r="B4561" s="24" t="str">
        <v>비교 반영</v>
      </c>
      <c r="C4561" s="24" t="str">
        <v>시흥시</v>
      </c>
      <c r="D4561" s="24" t="str">
        <v>다세대 전월세</v>
      </c>
      <c r="E4561" s="26">
        <v>195</v>
      </c>
      <c r="F4561" s="26">
        <v>0</v>
      </c>
      <c r="G4561" s="26">
        <v>51</v>
      </c>
      <c r="H4561" s="26">
        <v>144</v>
      </c>
      <c r="I4561" s="26">
        <f>G4561+H4561</f>
        <v>195</v>
      </c>
      <c r="J4561" s="26">
        <f>SUM(F4561:H4561)</f>
        <v>195</v>
      </c>
      <c r="K4561" s="26">
        <f>E4561-J4561</f>
        <v>0</v>
      </c>
      <c r="L4561" s="27">
        <v>7131310000</v>
      </c>
      <c r="M4561" s="45">
        <v>7855.619</v>
      </c>
      <c r="N4561" s="27">
        <v>36570821</v>
      </c>
      <c r="O4561" s="27">
        <v>3000983</v>
      </c>
      <c r="P4561" s="37">
        <f>IF(I4561=0,0,H4561/I4561)</f>
        <v>0.7384615384615385</v>
      </c>
    </row>
    <row r="4562">
      <c r="A4562" s="24" t="str">
        <v>2026-04</v>
      </c>
      <c r="B4562" s="24" t="str">
        <v>비교 반영</v>
      </c>
      <c r="C4562" s="24" t="str">
        <v>시흥시</v>
      </c>
      <c r="D4562" s="24" t="str">
        <v>분양권</v>
      </c>
      <c r="E4562" s="26">
        <v>3</v>
      </c>
      <c r="F4562" s="26">
        <v>3</v>
      </c>
      <c r="G4562" s="26">
        <v>0</v>
      </c>
      <c r="H4562" s="26">
        <v>0</v>
      </c>
      <c r="I4562" s="26">
        <f>G4562+H4562</f>
        <v>0</v>
      </c>
      <c r="J4562" s="26">
        <f>SUM(F4562:H4562)</f>
        <v>3</v>
      </c>
      <c r="K4562" s="26">
        <f>E4562-J4562</f>
        <v>0</v>
      </c>
      <c r="L4562" s="27">
        <v>2052750000</v>
      </c>
      <c r="M4562" s="45">
        <v>254.481</v>
      </c>
      <c r="N4562" s="27">
        <v>684250000</v>
      </c>
      <c r="O4562" s="27">
        <v>26665842</v>
      </c>
      <c r="P4562" s="37">
        <f>IF(I4562=0,0,H4562/I4562)</f>
        <v>0</v>
      </c>
    </row>
    <row r="4563">
      <c r="A4563" s="24" t="str">
        <v>2026-04</v>
      </c>
      <c r="B4563" s="24" t="str">
        <v>비교 반영</v>
      </c>
      <c r="C4563" s="24" t="str">
        <v>시흥시</v>
      </c>
      <c r="D4563" s="24" t="str">
        <v>상가</v>
      </c>
      <c r="E4563" s="26">
        <v>160</v>
      </c>
      <c r="F4563" s="26">
        <v>160</v>
      </c>
      <c r="G4563" s="26">
        <v>0</v>
      </c>
      <c r="H4563" s="26">
        <v>0</v>
      </c>
      <c r="I4563" s="26">
        <f>G4563+H4563</f>
        <v>0</v>
      </c>
      <c r="J4563" s="26">
        <f>SUM(F4563:H4563)</f>
        <v>160</v>
      </c>
      <c r="K4563" s="26">
        <f>E4563-J4563</f>
        <v>0</v>
      </c>
      <c r="L4563" s="27">
        <v>45644390000</v>
      </c>
      <c r="M4563" s="45">
        <v>10029.85</v>
      </c>
      <c r="N4563" s="27">
        <v>285277438</v>
      </c>
      <c r="O4563" s="27">
        <v>15044147</v>
      </c>
      <c r="P4563" s="37">
        <f>IF(I4563=0,0,H4563/I4563)</f>
        <v>0</v>
      </c>
    </row>
    <row r="4564">
      <c r="A4564" s="24" t="str">
        <v>2026-04</v>
      </c>
      <c r="B4564" s="24" t="str">
        <v>비교 반영</v>
      </c>
      <c r="C4564" s="24" t="str">
        <v>시흥시</v>
      </c>
      <c r="D4564" s="24" t="str">
        <v>아파트 매매</v>
      </c>
      <c r="E4564" s="26">
        <v>527</v>
      </c>
      <c r="F4564" s="26">
        <v>527</v>
      </c>
      <c r="G4564" s="26">
        <v>0</v>
      </c>
      <c r="H4564" s="26">
        <v>0</v>
      </c>
      <c r="I4564" s="26">
        <f>G4564+H4564</f>
        <v>0</v>
      </c>
      <c r="J4564" s="26">
        <f>SUM(F4564:H4564)</f>
        <v>527</v>
      </c>
      <c r="K4564" s="26">
        <f>E4564-J4564</f>
        <v>0</v>
      </c>
      <c r="L4564" s="27">
        <v>205273260000</v>
      </c>
      <c r="M4564" s="45">
        <v>37600.794</v>
      </c>
      <c r="N4564" s="27">
        <v>389512827</v>
      </c>
      <c r="O4564" s="27">
        <v>18047206</v>
      </c>
      <c r="P4564" s="37">
        <f>IF(I4564=0,0,H4564/I4564)</f>
        <v>0</v>
      </c>
    </row>
    <row r="4565">
      <c r="A4565" s="24" t="str">
        <v>2026-04</v>
      </c>
      <c r="B4565" s="24" t="str">
        <v>비교 반영</v>
      </c>
      <c r="C4565" s="24" t="str">
        <v>시흥시</v>
      </c>
      <c r="D4565" s="24" t="str">
        <v>아파트 전월세</v>
      </c>
      <c r="E4565" s="26">
        <v>1085</v>
      </c>
      <c r="F4565" s="26">
        <v>0</v>
      </c>
      <c r="G4565" s="26">
        <v>431</v>
      </c>
      <c r="H4565" s="26">
        <v>654</v>
      </c>
      <c r="I4565" s="26">
        <f>G4565+H4565</f>
        <v>1085</v>
      </c>
      <c r="J4565" s="26">
        <f>SUM(F4565:H4565)</f>
        <v>1085</v>
      </c>
      <c r="K4565" s="26">
        <f>E4565-J4565</f>
        <v>0</v>
      </c>
      <c r="L4565" s="27">
        <v>173590470000</v>
      </c>
      <c r="M4565" s="45">
        <v>74105.249</v>
      </c>
      <c r="N4565" s="27">
        <v>159991217</v>
      </c>
      <c r="O4565" s="27">
        <v>7743753</v>
      </c>
      <c r="P4565" s="37">
        <f>IF(I4565=0,0,H4565/I4565)</f>
        <v>0.6027649769585254</v>
      </c>
    </row>
    <row r="4566">
      <c r="A4566" s="24" t="str">
        <v>2026-04</v>
      </c>
      <c r="B4566" s="24" t="str">
        <v>비교 반영</v>
      </c>
      <c r="C4566" s="24" t="str">
        <v>시흥시</v>
      </c>
      <c r="D4566" s="24" t="str">
        <v>오피스텔 매매</v>
      </c>
      <c r="E4566" s="26">
        <v>167</v>
      </c>
      <c r="F4566" s="26">
        <v>167</v>
      </c>
      <c r="G4566" s="26">
        <v>0</v>
      </c>
      <c r="H4566" s="26">
        <v>0</v>
      </c>
      <c r="I4566" s="26">
        <f>G4566+H4566</f>
        <v>0</v>
      </c>
      <c r="J4566" s="26">
        <f>SUM(F4566:H4566)</f>
        <v>167</v>
      </c>
      <c r="K4566" s="26">
        <f>E4566-J4566</f>
        <v>0</v>
      </c>
      <c r="L4566" s="27">
        <v>62005290000</v>
      </c>
      <c r="M4566" s="45">
        <v>9735.007</v>
      </c>
      <c r="N4566" s="27">
        <v>371289162</v>
      </c>
      <c r="O4566" s="27">
        <v>21055574</v>
      </c>
      <c r="P4566" s="37">
        <f>IF(I4566=0,0,H4566/I4566)</f>
        <v>0</v>
      </c>
    </row>
    <row r="4567">
      <c r="A4567" s="24" t="str">
        <v>2026-04</v>
      </c>
      <c r="B4567" s="24" t="str">
        <v>비교 반영</v>
      </c>
      <c r="C4567" s="24" t="str">
        <v>시흥시</v>
      </c>
      <c r="D4567" s="24" t="str">
        <v>오피스텔 전월세</v>
      </c>
      <c r="E4567" s="26">
        <v>348</v>
      </c>
      <c r="F4567" s="26">
        <v>0</v>
      </c>
      <c r="G4567" s="26">
        <v>100</v>
      </c>
      <c r="H4567" s="26">
        <v>248</v>
      </c>
      <c r="I4567" s="26">
        <f>G4567+H4567</f>
        <v>348</v>
      </c>
      <c r="J4567" s="26">
        <f>SUM(F4567:H4567)</f>
        <v>348</v>
      </c>
      <c r="K4567" s="26">
        <f>E4567-J4567</f>
        <v>0</v>
      </c>
      <c r="L4567" s="27">
        <v>14557910000</v>
      </c>
      <c r="M4567" s="45">
        <v>11346.71</v>
      </c>
      <c r="N4567" s="27">
        <v>41833075</v>
      </c>
      <c r="O4567" s="27">
        <v>4241346</v>
      </c>
      <c r="P4567" s="37">
        <f>IF(I4567=0,0,H4567/I4567)</f>
        <v>0.7126436781609196</v>
      </c>
    </row>
    <row r="4568">
      <c r="A4568" s="24" t="str">
        <v>2026-04</v>
      </c>
      <c r="B4568" s="24" t="str">
        <v>비교 반영</v>
      </c>
      <c r="C4568" s="24" t="str">
        <v>시흥시</v>
      </c>
      <c r="D4568" s="24" t="str">
        <v>토지</v>
      </c>
      <c r="E4568" s="26">
        <v>72</v>
      </c>
      <c r="F4568" s="26">
        <v>72</v>
      </c>
      <c r="G4568" s="26">
        <v>0</v>
      </c>
      <c r="H4568" s="26">
        <v>0</v>
      </c>
      <c r="I4568" s="26">
        <f>G4568+H4568</f>
        <v>0</v>
      </c>
      <c r="J4568" s="26">
        <f>SUM(F4568:H4568)</f>
        <v>72</v>
      </c>
      <c r="K4568" s="26">
        <f>E4568-J4568</f>
        <v>0</v>
      </c>
      <c r="L4568" s="27">
        <v>31877440000</v>
      </c>
      <c r="M4568" s="45">
        <v>39243.03</v>
      </c>
      <c r="N4568" s="27">
        <v>442742222</v>
      </c>
      <c r="O4568" s="27">
        <v>2685317</v>
      </c>
      <c r="P4568" s="37">
        <f>IF(I4568=0,0,H4568/I4568)</f>
        <v>0</v>
      </c>
    </row>
    <row r="4569">
      <c r="A4569" s="24" t="str">
        <v>2026-04</v>
      </c>
      <c r="B4569" s="24" t="str">
        <v>비교 반영</v>
      </c>
      <c r="C4569" s="24" t="str">
        <v>안산단원구</v>
      </c>
      <c r="D4569" s="24" t="str">
        <v>공장창고</v>
      </c>
      <c r="E4569" s="26">
        <v>24</v>
      </c>
      <c r="F4569" s="26">
        <v>24</v>
      </c>
      <c r="G4569" s="26">
        <v>0</v>
      </c>
      <c r="H4569" s="26">
        <v>0</v>
      </c>
      <c r="I4569" s="26">
        <f>G4569+H4569</f>
        <v>0</v>
      </c>
      <c r="J4569" s="26">
        <f>SUM(F4569:H4569)</f>
        <v>24</v>
      </c>
      <c r="K4569" s="26">
        <f>E4569-J4569</f>
        <v>0</v>
      </c>
      <c r="L4569" s="27">
        <v>56542000000</v>
      </c>
      <c r="M4569" s="45">
        <v>19574.49</v>
      </c>
      <c r="N4569" s="27">
        <v>2355916667</v>
      </c>
      <c r="O4569" s="27">
        <v>9548943</v>
      </c>
      <c r="P4569" s="37">
        <f>IF(I4569=0,0,H4569/I4569)</f>
        <v>0</v>
      </c>
    </row>
    <row r="4570">
      <c r="A4570" s="24" t="str">
        <v>2026-04</v>
      </c>
      <c r="B4570" s="24" t="str">
        <v>비교 반영</v>
      </c>
      <c r="C4570" s="24" t="str">
        <v>안산단원구</v>
      </c>
      <c r="D4570" s="24" t="str">
        <v>다가구 매매</v>
      </c>
      <c r="E4570" s="26">
        <v>6</v>
      </c>
      <c r="F4570" s="26">
        <v>6</v>
      </c>
      <c r="G4570" s="26">
        <v>0</v>
      </c>
      <c r="H4570" s="26">
        <v>0</v>
      </c>
      <c r="I4570" s="26">
        <f>G4570+H4570</f>
        <v>0</v>
      </c>
      <c r="J4570" s="26">
        <f>SUM(F4570:H4570)</f>
        <v>6</v>
      </c>
      <c r="K4570" s="26">
        <f>E4570-J4570</f>
        <v>0</v>
      </c>
      <c r="L4570" s="27">
        <v>2008920000</v>
      </c>
      <c r="M4570" s="45">
        <v>928.09</v>
      </c>
      <c r="N4570" s="27">
        <v>334820000</v>
      </c>
      <c r="O4570" s="27">
        <v>7155618</v>
      </c>
      <c r="P4570" s="37">
        <f>IF(I4570=0,0,H4570/I4570)</f>
        <v>0</v>
      </c>
    </row>
    <row r="4571">
      <c r="A4571" s="24" t="str">
        <v>2026-04</v>
      </c>
      <c r="B4571" s="24" t="str">
        <v>비교 반영</v>
      </c>
      <c r="C4571" s="24" t="str">
        <v>안산단원구</v>
      </c>
      <c r="D4571" s="24" t="str">
        <v>다가구 전월세</v>
      </c>
      <c r="E4571" s="26">
        <v>203</v>
      </c>
      <c r="F4571" s="26">
        <v>0</v>
      </c>
      <c r="G4571" s="26">
        <v>24</v>
      </c>
      <c r="H4571" s="26">
        <v>179</v>
      </c>
      <c r="I4571" s="26">
        <f>G4571+H4571</f>
        <v>203</v>
      </c>
      <c r="J4571" s="26">
        <f>SUM(F4571:H4571)</f>
        <v>203</v>
      </c>
      <c r="K4571" s="26">
        <f>E4571-J4571</f>
        <v>0</v>
      </c>
      <c r="L4571" s="27">
        <v>3174000000</v>
      </c>
      <c r="M4571" s="45">
        <v>8746.401</v>
      </c>
      <c r="N4571" s="27">
        <v>15635468</v>
      </c>
      <c r="O4571" s="27">
        <v>1199643</v>
      </c>
      <c r="P4571" s="37">
        <f>IF(I4571=0,0,H4571/I4571)</f>
        <v>0.8817733990147784</v>
      </c>
    </row>
    <row r="4572">
      <c r="A4572" s="24" t="str">
        <v>2026-04</v>
      </c>
      <c r="B4572" s="24" t="str">
        <v>비교 반영</v>
      </c>
      <c r="C4572" s="24" t="str">
        <v>안산단원구</v>
      </c>
      <c r="D4572" s="24" t="str">
        <v>다세대 매매</v>
      </c>
      <c r="E4572" s="26">
        <v>63</v>
      </c>
      <c r="F4572" s="26">
        <v>63</v>
      </c>
      <c r="G4572" s="26">
        <v>0</v>
      </c>
      <c r="H4572" s="26">
        <v>0</v>
      </c>
      <c r="I4572" s="26">
        <f>G4572+H4572</f>
        <v>0</v>
      </c>
      <c r="J4572" s="26">
        <f>SUM(F4572:H4572)</f>
        <v>63</v>
      </c>
      <c r="K4572" s="26">
        <f>E4572-J4572</f>
        <v>0</v>
      </c>
      <c r="L4572" s="27">
        <v>12601100000</v>
      </c>
      <c r="M4572" s="45">
        <v>3490.925</v>
      </c>
      <c r="N4572" s="27">
        <v>200017460</v>
      </c>
      <c r="O4572" s="27">
        <v>11932805</v>
      </c>
      <c r="P4572" s="37">
        <f>IF(I4572=0,0,H4572/I4572)</f>
        <v>0</v>
      </c>
    </row>
    <row r="4573">
      <c r="A4573" s="24" t="str">
        <v>2026-04</v>
      </c>
      <c r="B4573" s="24" t="str">
        <v>비교 반영</v>
      </c>
      <c r="C4573" s="24" t="str">
        <v>안산단원구</v>
      </c>
      <c r="D4573" s="24" t="str">
        <v>다세대 전월세</v>
      </c>
      <c r="E4573" s="26">
        <v>146</v>
      </c>
      <c r="F4573" s="26">
        <v>0</v>
      </c>
      <c r="G4573" s="26">
        <v>33</v>
      </c>
      <c r="H4573" s="26">
        <v>113</v>
      </c>
      <c r="I4573" s="26">
        <f>G4573+H4573</f>
        <v>146</v>
      </c>
      <c r="J4573" s="26">
        <f>SUM(F4573:H4573)</f>
        <v>146</v>
      </c>
      <c r="K4573" s="26">
        <f>E4573-J4573</f>
        <v>0</v>
      </c>
      <c r="L4573" s="27">
        <v>4599710000</v>
      </c>
      <c r="M4573" s="45">
        <v>6420.357</v>
      </c>
      <c r="N4573" s="27">
        <v>31504863</v>
      </c>
      <c r="O4573" s="27">
        <v>2368350</v>
      </c>
      <c r="P4573" s="37">
        <f>IF(I4573=0,0,H4573/I4573)</f>
        <v>0.773972602739726</v>
      </c>
    </row>
    <row r="4574">
      <c r="A4574" s="24" t="str">
        <v>2026-04</v>
      </c>
      <c r="B4574" s="24" t="str">
        <v>비교 반영</v>
      </c>
      <c r="C4574" s="24" t="str">
        <v>안산단원구</v>
      </c>
      <c r="D4574" s="24" t="str">
        <v>분양권</v>
      </c>
      <c r="E4574" s="26">
        <v>6</v>
      </c>
      <c r="F4574" s="26">
        <v>6</v>
      </c>
      <c r="G4574" s="26">
        <v>0</v>
      </c>
      <c r="H4574" s="26">
        <v>0</v>
      </c>
      <c r="I4574" s="26">
        <f>G4574+H4574</f>
        <v>0</v>
      </c>
      <c r="J4574" s="26">
        <f>SUM(F4574:H4574)</f>
        <v>6</v>
      </c>
      <c r="K4574" s="26">
        <f>E4574-J4574</f>
        <v>0</v>
      </c>
      <c r="L4574" s="27">
        <v>4123780000</v>
      </c>
      <c r="M4574" s="45">
        <v>384.927</v>
      </c>
      <c r="N4574" s="27">
        <v>687296667</v>
      </c>
      <c r="O4574" s="27">
        <v>35415365</v>
      </c>
      <c r="P4574" s="37">
        <f>IF(I4574=0,0,H4574/I4574)</f>
        <v>0</v>
      </c>
    </row>
    <row r="4575">
      <c r="A4575" s="24" t="str">
        <v>2026-04</v>
      </c>
      <c r="B4575" s="24" t="str">
        <v>비교 반영</v>
      </c>
      <c r="C4575" s="24" t="str">
        <v>안산단원구</v>
      </c>
      <c r="D4575" s="24" t="str">
        <v>상가</v>
      </c>
      <c r="E4575" s="26">
        <v>53</v>
      </c>
      <c r="F4575" s="26">
        <v>53</v>
      </c>
      <c r="G4575" s="26">
        <v>0</v>
      </c>
      <c r="H4575" s="26">
        <v>0</v>
      </c>
      <c r="I4575" s="26">
        <f>G4575+H4575</f>
        <v>0</v>
      </c>
      <c r="J4575" s="26">
        <f>SUM(F4575:H4575)</f>
        <v>53</v>
      </c>
      <c r="K4575" s="26">
        <f>E4575-J4575</f>
        <v>0</v>
      </c>
      <c r="L4575" s="27">
        <v>12973480000</v>
      </c>
      <c r="M4575" s="45">
        <v>4415.32</v>
      </c>
      <c r="N4575" s="27">
        <v>244782642</v>
      </c>
      <c r="O4575" s="27">
        <v>9713347</v>
      </c>
      <c r="P4575" s="37">
        <f>IF(I4575=0,0,H4575/I4575)</f>
        <v>0</v>
      </c>
    </row>
    <row r="4576">
      <c r="A4576" s="24" t="str">
        <v>2026-04</v>
      </c>
      <c r="B4576" s="24" t="str">
        <v>비교 반영</v>
      </c>
      <c r="C4576" s="24" t="str">
        <v>안산단원구</v>
      </c>
      <c r="D4576" s="24" t="str">
        <v>아파트 매매</v>
      </c>
      <c r="E4576" s="26">
        <v>242</v>
      </c>
      <c r="F4576" s="26">
        <v>242</v>
      </c>
      <c r="G4576" s="26">
        <v>0</v>
      </c>
      <c r="H4576" s="26">
        <v>0</v>
      </c>
      <c r="I4576" s="26">
        <f>G4576+H4576</f>
        <v>0</v>
      </c>
      <c r="J4576" s="26">
        <f>SUM(F4576:H4576)</f>
        <v>242</v>
      </c>
      <c r="K4576" s="26">
        <f>E4576-J4576</f>
        <v>0</v>
      </c>
      <c r="L4576" s="27">
        <v>123791500000</v>
      </c>
      <c r="M4576" s="45">
        <v>17167.664</v>
      </c>
      <c r="N4576" s="27">
        <v>511535124</v>
      </c>
      <c r="O4576" s="27">
        <v>23837145</v>
      </c>
      <c r="P4576" s="37">
        <f>IF(I4576=0,0,H4576/I4576)</f>
        <v>0</v>
      </c>
    </row>
    <row r="4577">
      <c r="A4577" s="24" t="str">
        <v>2026-04</v>
      </c>
      <c r="B4577" s="24" t="str">
        <v>비교 반영</v>
      </c>
      <c r="C4577" s="24" t="str">
        <v>안산단원구</v>
      </c>
      <c r="D4577" s="24" t="str">
        <v>아파트 전월세</v>
      </c>
      <c r="E4577" s="26">
        <v>356</v>
      </c>
      <c r="F4577" s="26">
        <v>0</v>
      </c>
      <c r="G4577" s="26">
        <v>203</v>
      </c>
      <c r="H4577" s="26">
        <v>153</v>
      </c>
      <c r="I4577" s="26">
        <f>G4577+H4577</f>
        <v>356</v>
      </c>
      <c r="J4577" s="26">
        <f>SUM(F4577:H4577)</f>
        <v>356</v>
      </c>
      <c r="K4577" s="26">
        <f>E4577-J4577</f>
        <v>0</v>
      </c>
      <c r="L4577" s="27">
        <v>63668900000</v>
      </c>
      <c r="M4577" s="45">
        <v>22423.426</v>
      </c>
      <c r="N4577" s="27">
        <v>178845225</v>
      </c>
      <c r="O4577" s="27">
        <v>9386420</v>
      </c>
      <c r="P4577" s="37">
        <f>IF(I4577=0,0,H4577/I4577)</f>
        <v>0.4297752808988764</v>
      </c>
    </row>
    <row r="4578">
      <c r="A4578" s="24" t="str">
        <v>2026-04</v>
      </c>
      <c r="B4578" s="24" t="str">
        <v>비교 반영</v>
      </c>
      <c r="C4578" s="24" t="str">
        <v>안산단원구</v>
      </c>
      <c r="D4578" s="24" t="str">
        <v>오피스텔 매매</v>
      </c>
      <c r="E4578" s="26">
        <v>46</v>
      </c>
      <c r="F4578" s="26">
        <v>46</v>
      </c>
      <c r="G4578" s="26">
        <v>0</v>
      </c>
      <c r="H4578" s="26">
        <v>0</v>
      </c>
      <c r="I4578" s="26">
        <f>G4578+H4578</f>
        <v>0</v>
      </c>
      <c r="J4578" s="26">
        <f>SUM(F4578:H4578)</f>
        <v>46</v>
      </c>
      <c r="K4578" s="26">
        <f>E4578-J4578</f>
        <v>0</v>
      </c>
      <c r="L4578" s="27">
        <v>3940400000</v>
      </c>
      <c r="M4578" s="45">
        <v>1145.464</v>
      </c>
      <c r="N4578" s="27">
        <v>85660870</v>
      </c>
      <c r="O4578" s="27">
        <v>11371911</v>
      </c>
      <c r="P4578" s="37">
        <f>IF(I4578=0,0,H4578/I4578)</f>
        <v>0</v>
      </c>
    </row>
    <row r="4579">
      <c r="A4579" s="24" t="str">
        <v>2026-04</v>
      </c>
      <c r="B4579" s="24" t="str">
        <v>비교 반영</v>
      </c>
      <c r="C4579" s="24" t="str">
        <v>안산단원구</v>
      </c>
      <c r="D4579" s="24" t="str">
        <v>오피스텔 전월세</v>
      </c>
      <c r="E4579" s="26">
        <v>255</v>
      </c>
      <c r="F4579" s="26">
        <v>0</v>
      </c>
      <c r="G4579" s="26">
        <v>37</v>
      </c>
      <c r="H4579" s="26">
        <v>218</v>
      </c>
      <c r="I4579" s="26">
        <f>G4579+H4579</f>
        <v>255</v>
      </c>
      <c r="J4579" s="26">
        <f>SUM(F4579:H4579)</f>
        <v>255</v>
      </c>
      <c r="K4579" s="26">
        <f>E4579-J4579</f>
        <v>0</v>
      </c>
      <c r="L4579" s="27">
        <v>5482850000</v>
      </c>
      <c r="M4579" s="45">
        <v>6913.26</v>
      </c>
      <c r="N4579" s="27">
        <v>21501373</v>
      </c>
      <c r="O4579" s="27">
        <v>2621791</v>
      </c>
      <c r="P4579" s="37">
        <f>IF(I4579=0,0,H4579/I4579)</f>
        <v>0.8549019607843137</v>
      </c>
    </row>
    <row r="4580">
      <c r="A4580" s="24" t="str">
        <v>2026-04</v>
      </c>
      <c r="B4580" s="24" t="str">
        <v>비교 반영</v>
      </c>
      <c r="C4580" s="24" t="str">
        <v>안산단원구</v>
      </c>
      <c r="D4580" s="24" t="str">
        <v>토지</v>
      </c>
      <c r="E4580" s="26">
        <v>119</v>
      </c>
      <c r="F4580" s="26">
        <v>119</v>
      </c>
      <c r="G4580" s="26">
        <v>0</v>
      </c>
      <c r="H4580" s="26">
        <v>0</v>
      </c>
      <c r="I4580" s="26">
        <f>G4580+H4580</f>
        <v>0</v>
      </c>
      <c r="J4580" s="26">
        <f>SUM(F4580:H4580)</f>
        <v>119</v>
      </c>
      <c r="K4580" s="26">
        <f>E4580-J4580</f>
        <v>0</v>
      </c>
      <c r="L4580" s="27">
        <v>81582930000</v>
      </c>
      <c r="M4580" s="45">
        <v>81620.13</v>
      </c>
      <c r="N4580" s="27">
        <v>685570840</v>
      </c>
      <c r="O4580" s="27">
        <v>3304278</v>
      </c>
      <c r="P4580" s="37">
        <f>IF(I4580=0,0,H4580/I4580)</f>
        <v>0</v>
      </c>
    </row>
    <row r="4581">
      <c r="A4581" s="24" t="str">
        <v>2026-04</v>
      </c>
      <c r="B4581" s="24" t="str">
        <v>비교 반영</v>
      </c>
      <c r="C4581" s="24" t="str">
        <v>안산상록구</v>
      </c>
      <c r="D4581" s="24" t="str">
        <v>공장창고</v>
      </c>
      <c r="E4581" s="26">
        <v>1</v>
      </c>
      <c r="F4581" s="26">
        <v>1</v>
      </c>
      <c r="G4581" s="26">
        <v>0</v>
      </c>
      <c r="H4581" s="26">
        <v>0</v>
      </c>
      <c r="I4581" s="26">
        <f>G4581+H4581</f>
        <v>0</v>
      </c>
      <c r="J4581" s="26">
        <f>SUM(F4581:H4581)</f>
        <v>1</v>
      </c>
      <c r="K4581" s="26">
        <f>E4581-J4581</f>
        <v>0</v>
      </c>
      <c r="L4581" s="27">
        <v>190000000</v>
      </c>
      <c r="M4581" s="45">
        <v>46.93</v>
      </c>
      <c r="N4581" s="27">
        <v>190000000</v>
      </c>
      <c r="O4581" s="27">
        <v>13383745</v>
      </c>
      <c r="P4581" s="37">
        <f>IF(I4581=0,0,H4581/I4581)</f>
        <v>0</v>
      </c>
    </row>
    <row r="4582">
      <c r="A4582" s="24" t="str">
        <v>2026-04</v>
      </c>
      <c r="B4582" s="24" t="str">
        <v>비교 반영</v>
      </c>
      <c r="C4582" s="24" t="str">
        <v>안산상록구</v>
      </c>
      <c r="D4582" s="24" t="str">
        <v>다가구 매매</v>
      </c>
      <c r="E4582" s="26">
        <v>3</v>
      </c>
      <c r="F4582" s="26">
        <v>3</v>
      </c>
      <c r="G4582" s="26">
        <v>0</v>
      </c>
      <c r="H4582" s="26">
        <v>0</v>
      </c>
      <c r="I4582" s="26">
        <f>G4582+H4582</f>
        <v>0</v>
      </c>
      <c r="J4582" s="26">
        <f>SUM(F4582:H4582)</f>
        <v>3</v>
      </c>
      <c r="K4582" s="26">
        <f>E4582-J4582</f>
        <v>0</v>
      </c>
      <c r="L4582" s="27">
        <v>1821000000</v>
      </c>
      <c r="M4582" s="45">
        <v>1574.21</v>
      </c>
      <c r="N4582" s="27">
        <v>607000000</v>
      </c>
      <c r="O4582" s="27">
        <v>3824035</v>
      </c>
      <c r="P4582" s="37">
        <f>IF(I4582=0,0,H4582/I4582)</f>
        <v>0</v>
      </c>
    </row>
    <row r="4583">
      <c r="A4583" s="24" t="str">
        <v>2026-04</v>
      </c>
      <c r="B4583" s="24" t="str">
        <v>비교 반영</v>
      </c>
      <c r="C4583" s="24" t="str">
        <v>안산상록구</v>
      </c>
      <c r="D4583" s="24" t="str">
        <v>다가구 전월세</v>
      </c>
      <c r="E4583" s="26">
        <v>420</v>
      </c>
      <c r="F4583" s="26">
        <v>0</v>
      </c>
      <c r="G4583" s="26">
        <v>61</v>
      </c>
      <c r="H4583" s="26">
        <v>359</v>
      </c>
      <c r="I4583" s="26">
        <f>G4583+H4583</f>
        <v>420</v>
      </c>
      <c r="J4583" s="26">
        <f>SUM(F4583:H4583)</f>
        <v>420</v>
      </c>
      <c r="K4583" s="26">
        <f>E4583-J4583</f>
        <v>0</v>
      </c>
      <c r="L4583" s="27">
        <v>9051230000</v>
      </c>
      <c r="M4583" s="45">
        <v>20030.418</v>
      </c>
      <c r="N4583" s="27">
        <v>21550548</v>
      </c>
      <c r="O4583" s="27">
        <v>1493799</v>
      </c>
      <c r="P4583" s="37">
        <f>IF(I4583=0,0,H4583/I4583)</f>
        <v>0.8547619047619047</v>
      </c>
    </row>
    <row r="4584">
      <c r="A4584" s="24" t="str">
        <v>2026-04</v>
      </c>
      <c r="B4584" s="24" t="str">
        <v>비교 반영</v>
      </c>
      <c r="C4584" s="24" t="str">
        <v>안산상록구</v>
      </c>
      <c r="D4584" s="24" t="str">
        <v>다세대 매매</v>
      </c>
      <c r="E4584" s="26">
        <v>175</v>
      </c>
      <c r="F4584" s="26">
        <v>175</v>
      </c>
      <c r="G4584" s="26">
        <v>0</v>
      </c>
      <c r="H4584" s="26">
        <v>0</v>
      </c>
      <c r="I4584" s="26">
        <f>G4584+H4584</f>
        <v>0</v>
      </c>
      <c r="J4584" s="26">
        <f>SUM(F4584:H4584)</f>
        <v>175</v>
      </c>
      <c r="K4584" s="26">
        <f>E4584-J4584</f>
        <v>0</v>
      </c>
      <c r="L4584" s="27">
        <v>24325320000</v>
      </c>
      <c r="M4584" s="45">
        <v>10339.088</v>
      </c>
      <c r="N4584" s="27">
        <v>139001829</v>
      </c>
      <c r="O4584" s="27">
        <v>7777695</v>
      </c>
      <c r="P4584" s="37">
        <f>IF(I4584=0,0,H4584/I4584)</f>
        <v>0</v>
      </c>
    </row>
    <row r="4585">
      <c r="A4585" s="24" t="str">
        <v>2026-04</v>
      </c>
      <c r="B4585" s="24" t="str">
        <v>비교 반영</v>
      </c>
      <c r="C4585" s="24" t="str">
        <v>안산상록구</v>
      </c>
      <c r="D4585" s="24" t="str">
        <v>다세대 전월세</v>
      </c>
      <c r="E4585" s="26">
        <v>320</v>
      </c>
      <c r="F4585" s="26">
        <v>0</v>
      </c>
      <c r="G4585" s="26">
        <v>49</v>
      </c>
      <c r="H4585" s="26">
        <v>271</v>
      </c>
      <c r="I4585" s="26">
        <f>G4585+H4585</f>
        <v>320</v>
      </c>
      <c r="J4585" s="26">
        <f>SUM(F4585:H4585)</f>
        <v>320</v>
      </c>
      <c r="K4585" s="26">
        <f>E4585-J4585</f>
        <v>0</v>
      </c>
      <c r="L4585" s="27">
        <v>10142000000</v>
      </c>
      <c r="M4585" s="45">
        <v>13619.23</v>
      </c>
      <c r="N4585" s="27">
        <v>31693750</v>
      </c>
      <c r="O4585" s="27">
        <v>2461760</v>
      </c>
      <c r="P4585" s="37">
        <f>IF(I4585=0,0,H4585/I4585)</f>
        <v>0.846875</v>
      </c>
    </row>
    <row r="4586">
      <c r="A4586" s="24" t="str">
        <v>2026-04</v>
      </c>
      <c r="B4586" s="24" t="str">
        <v>비교 반영</v>
      </c>
      <c r="C4586" s="24" t="str">
        <v>안산상록구</v>
      </c>
      <c r="D4586" s="24" t="str">
        <v>분양권</v>
      </c>
      <c r="E4586" s="26">
        <v>1</v>
      </c>
      <c r="F4586" s="26">
        <v>1</v>
      </c>
      <c r="G4586" s="26">
        <v>0</v>
      </c>
      <c r="H4586" s="26">
        <v>0</v>
      </c>
      <c r="I4586" s="26">
        <f>G4586+H4586</f>
        <v>0</v>
      </c>
      <c r="J4586" s="26">
        <f>SUM(F4586:H4586)</f>
        <v>1</v>
      </c>
      <c r="K4586" s="26">
        <f>E4586-J4586</f>
        <v>0</v>
      </c>
      <c r="L4586" s="27">
        <v>404000000</v>
      </c>
      <c r="M4586" s="45">
        <v>74.921</v>
      </c>
      <c r="N4586" s="27">
        <v>404000000</v>
      </c>
      <c r="O4586" s="27">
        <v>17825939</v>
      </c>
      <c r="P4586" s="37">
        <f>IF(I4586=0,0,H4586/I4586)</f>
        <v>0</v>
      </c>
    </row>
    <row r="4587">
      <c r="A4587" s="24" t="str">
        <v>2026-04</v>
      </c>
      <c r="B4587" s="24" t="str">
        <v>비교 반영</v>
      </c>
      <c r="C4587" s="24" t="str">
        <v>안산상록구</v>
      </c>
      <c r="D4587" s="24" t="str">
        <v>상가</v>
      </c>
      <c r="E4587" s="26">
        <v>11</v>
      </c>
      <c r="F4587" s="26">
        <v>11</v>
      </c>
      <c r="G4587" s="26">
        <v>0</v>
      </c>
      <c r="H4587" s="26">
        <v>0</v>
      </c>
      <c r="I4587" s="26">
        <f>G4587+H4587</f>
        <v>0</v>
      </c>
      <c r="J4587" s="26">
        <f>SUM(F4587:H4587)</f>
        <v>11</v>
      </c>
      <c r="K4587" s="26">
        <f>E4587-J4587</f>
        <v>0</v>
      </c>
      <c r="L4587" s="27">
        <v>6009000000</v>
      </c>
      <c r="M4587" s="45">
        <v>1597.76</v>
      </c>
      <c r="N4587" s="27">
        <v>546272727</v>
      </c>
      <c r="O4587" s="27">
        <v>12432695</v>
      </c>
      <c r="P4587" s="37">
        <f>IF(I4587=0,0,H4587/I4587)</f>
        <v>0</v>
      </c>
    </row>
    <row r="4588">
      <c r="A4588" s="24" t="str">
        <v>2026-04</v>
      </c>
      <c r="B4588" s="24" t="str">
        <v>비교 반영</v>
      </c>
      <c r="C4588" s="24" t="str">
        <v>안산상록구</v>
      </c>
      <c r="D4588" s="24" t="str">
        <v>아파트 매매</v>
      </c>
      <c r="E4588" s="26">
        <v>157</v>
      </c>
      <c r="F4588" s="26">
        <v>157</v>
      </c>
      <c r="G4588" s="26">
        <v>0</v>
      </c>
      <c r="H4588" s="26">
        <v>0</v>
      </c>
      <c r="I4588" s="26">
        <f>G4588+H4588</f>
        <v>0</v>
      </c>
      <c r="J4588" s="26">
        <f>SUM(F4588:H4588)</f>
        <v>157</v>
      </c>
      <c r="K4588" s="26">
        <f>E4588-J4588</f>
        <v>0</v>
      </c>
      <c r="L4588" s="27">
        <v>58954900000</v>
      </c>
      <c r="M4588" s="45">
        <v>11339.02</v>
      </c>
      <c r="N4588" s="27">
        <v>375508917</v>
      </c>
      <c r="O4588" s="27">
        <v>17187748</v>
      </c>
      <c r="P4588" s="37">
        <f>IF(I4588=0,0,H4588/I4588)</f>
        <v>0</v>
      </c>
    </row>
    <row r="4589">
      <c r="A4589" s="24" t="str">
        <v>2026-04</v>
      </c>
      <c r="B4589" s="24" t="str">
        <v>비교 반영</v>
      </c>
      <c r="C4589" s="24" t="str">
        <v>안산상록구</v>
      </c>
      <c r="D4589" s="24" t="str">
        <v>아파트 전월세</v>
      </c>
      <c r="E4589" s="26">
        <v>219</v>
      </c>
      <c r="F4589" s="26">
        <v>0</v>
      </c>
      <c r="G4589" s="26">
        <v>149</v>
      </c>
      <c r="H4589" s="26">
        <v>70</v>
      </c>
      <c r="I4589" s="26">
        <f>G4589+H4589</f>
        <v>219</v>
      </c>
      <c r="J4589" s="26">
        <f>SUM(F4589:H4589)</f>
        <v>219</v>
      </c>
      <c r="K4589" s="26">
        <f>E4589-J4589</f>
        <v>0</v>
      </c>
      <c r="L4589" s="27">
        <v>41474250000</v>
      </c>
      <c r="M4589" s="45">
        <v>15397.707</v>
      </c>
      <c r="N4589" s="27">
        <v>189380137</v>
      </c>
      <c r="O4589" s="27">
        <v>8904245</v>
      </c>
      <c r="P4589" s="37">
        <f>IF(I4589=0,0,H4589/I4589)</f>
        <v>0.319634703196347</v>
      </c>
    </row>
    <row r="4590">
      <c r="A4590" s="24" t="str">
        <v>2026-04</v>
      </c>
      <c r="B4590" s="24" t="str">
        <v>비교 반영</v>
      </c>
      <c r="C4590" s="24" t="str">
        <v>안산상록구</v>
      </c>
      <c r="D4590" s="24" t="str">
        <v>오피스텔 매매</v>
      </c>
      <c r="E4590" s="26">
        <v>7</v>
      </c>
      <c r="F4590" s="26">
        <v>7</v>
      </c>
      <c r="G4590" s="26">
        <v>0</v>
      </c>
      <c r="H4590" s="26">
        <v>0</v>
      </c>
      <c r="I4590" s="26">
        <f>G4590+H4590</f>
        <v>0</v>
      </c>
      <c r="J4590" s="26">
        <f>SUM(F4590:H4590)</f>
        <v>7</v>
      </c>
      <c r="K4590" s="26">
        <f>E4590-J4590</f>
        <v>0</v>
      </c>
      <c r="L4590" s="27">
        <v>671000000</v>
      </c>
      <c r="M4590" s="45">
        <v>277.991</v>
      </c>
      <c r="N4590" s="27">
        <v>95857143</v>
      </c>
      <c r="O4590" s="27">
        <v>7979329</v>
      </c>
      <c r="P4590" s="37">
        <f>IF(I4590=0,0,H4590/I4590)</f>
        <v>0</v>
      </c>
    </row>
    <row r="4591">
      <c r="A4591" s="24" t="str">
        <v>2026-04</v>
      </c>
      <c r="B4591" s="24" t="str">
        <v>비교 반영</v>
      </c>
      <c r="C4591" s="24" t="str">
        <v>안산상록구</v>
      </c>
      <c r="D4591" s="24" t="str">
        <v>오피스텔 전월세</v>
      </c>
      <c r="E4591" s="26">
        <v>56</v>
      </c>
      <c r="F4591" s="26">
        <v>0</v>
      </c>
      <c r="G4591" s="26">
        <v>15</v>
      </c>
      <c r="H4591" s="26">
        <v>41</v>
      </c>
      <c r="I4591" s="26">
        <f>G4591+H4591</f>
        <v>56</v>
      </c>
      <c r="J4591" s="26">
        <f>SUM(F4591:H4591)</f>
        <v>56</v>
      </c>
      <c r="K4591" s="26">
        <f>E4591-J4591</f>
        <v>0</v>
      </c>
      <c r="L4591" s="27">
        <v>3799710000</v>
      </c>
      <c r="M4591" s="45">
        <v>2512.31</v>
      </c>
      <c r="N4591" s="27">
        <v>67851964</v>
      </c>
      <c r="O4591" s="27">
        <v>4999791</v>
      </c>
      <c r="P4591" s="37">
        <f>IF(I4591=0,0,H4591/I4591)</f>
        <v>0.7321428571428571</v>
      </c>
    </row>
    <row r="4592">
      <c r="A4592" s="24" t="str">
        <v>2026-04</v>
      </c>
      <c r="B4592" s="24" t="str">
        <v>비교 반영</v>
      </c>
      <c r="C4592" s="24" t="str">
        <v>안산상록구</v>
      </c>
      <c r="D4592" s="24" t="str">
        <v>토지</v>
      </c>
      <c r="E4592" s="26">
        <v>14</v>
      </c>
      <c r="F4592" s="26">
        <v>14</v>
      </c>
      <c r="G4592" s="26">
        <v>0</v>
      </c>
      <c r="H4592" s="26">
        <v>0</v>
      </c>
      <c r="I4592" s="26">
        <f>G4592+H4592</f>
        <v>0</v>
      </c>
      <c r="J4592" s="26">
        <f>SUM(F4592:H4592)</f>
        <v>14</v>
      </c>
      <c r="K4592" s="26">
        <f>E4592-J4592</f>
        <v>0</v>
      </c>
      <c r="L4592" s="27">
        <v>4419580000</v>
      </c>
      <c r="M4592" s="45">
        <v>7075.13</v>
      </c>
      <c r="N4592" s="27">
        <v>315684286</v>
      </c>
      <c r="O4592" s="27">
        <v>2065005</v>
      </c>
      <c r="P4592" s="37">
        <f>IF(I4592=0,0,H4592/I4592)</f>
        <v>0</v>
      </c>
    </row>
    <row r="4593">
      <c r="A4593" s="24" t="str">
        <v>2026-04</v>
      </c>
      <c r="B4593" s="24" t="str">
        <v>비교 반영</v>
      </c>
      <c r="C4593" s="24" t="str">
        <v>안성시</v>
      </c>
      <c r="D4593" s="24" t="str">
        <v>공장창고</v>
      </c>
      <c r="E4593" s="26">
        <v>2</v>
      </c>
      <c r="F4593" s="26">
        <v>2</v>
      </c>
      <c r="G4593" s="26">
        <v>0</v>
      </c>
      <c r="H4593" s="26">
        <v>0</v>
      </c>
      <c r="I4593" s="26">
        <f>G4593+H4593</f>
        <v>0</v>
      </c>
      <c r="J4593" s="26">
        <f>SUM(F4593:H4593)</f>
        <v>2</v>
      </c>
      <c r="K4593" s="26">
        <f>E4593-J4593</f>
        <v>0</v>
      </c>
      <c r="L4593" s="27">
        <v>2480000000</v>
      </c>
      <c r="M4593" s="45">
        <v>1079.64</v>
      </c>
      <c r="N4593" s="27">
        <v>1240000000</v>
      </c>
      <c r="O4593" s="27">
        <v>7593593</v>
      </c>
      <c r="P4593" s="37">
        <f>IF(I4593=0,0,H4593/I4593)</f>
        <v>0</v>
      </c>
    </row>
    <row r="4594">
      <c r="A4594" s="24" t="str">
        <v>2026-04</v>
      </c>
      <c r="B4594" s="24" t="str">
        <v>비교 반영</v>
      </c>
      <c r="C4594" s="24" t="str">
        <v>안성시</v>
      </c>
      <c r="D4594" s="24" t="str">
        <v>다가구 매매</v>
      </c>
      <c r="E4594" s="26">
        <v>18</v>
      </c>
      <c r="F4594" s="26">
        <v>18</v>
      </c>
      <c r="G4594" s="26">
        <v>0</v>
      </c>
      <c r="H4594" s="26">
        <v>0</v>
      </c>
      <c r="I4594" s="26">
        <f>G4594+H4594</f>
        <v>0</v>
      </c>
      <c r="J4594" s="26">
        <f>SUM(F4594:H4594)</f>
        <v>18</v>
      </c>
      <c r="K4594" s="26">
        <f>E4594-J4594</f>
        <v>0</v>
      </c>
      <c r="L4594" s="27">
        <v>5044680000</v>
      </c>
      <c r="M4594" s="45">
        <v>2262.96</v>
      </c>
      <c r="N4594" s="27">
        <v>280260000</v>
      </c>
      <c r="O4594" s="27">
        <v>7369387</v>
      </c>
      <c r="P4594" s="37">
        <f>IF(I4594=0,0,H4594/I4594)</f>
        <v>0</v>
      </c>
    </row>
    <row r="4595">
      <c r="A4595" s="24" t="str">
        <v>2026-04</v>
      </c>
      <c r="B4595" s="24" t="str">
        <v>비교 반영</v>
      </c>
      <c r="C4595" s="24" t="str">
        <v>안성시</v>
      </c>
      <c r="D4595" s="24" t="str">
        <v>다가구 전월세</v>
      </c>
      <c r="E4595" s="26">
        <v>196</v>
      </c>
      <c r="F4595" s="26">
        <v>0</v>
      </c>
      <c r="G4595" s="26">
        <v>16</v>
      </c>
      <c r="H4595" s="26">
        <v>180</v>
      </c>
      <c r="I4595" s="26">
        <f>G4595+H4595</f>
        <v>196</v>
      </c>
      <c r="J4595" s="26">
        <f>SUM(F4595:H4595)</f>
        <v>196</v>
      </c>
      <c r="K4595" s="26">
        <f>E4595-J4595</f>
        <v>0</v>
      </c>
      <c r="L4595" s="27">
        <v>2531700000</v>
      </c>
      <c r="M4595" s="45">
        <v>8354.156</v>
      </c>
      <c r="N4595" s="27">
        <v>12916837</v>
      </c>
      <c r="O4595" s="27">
        <v>1001807</v>
      </c>
      <c r="P4595" s="37">
        <f>IF(I4595=0,0,H4595/I4595)</f>
        <v>0.9183673469387755</v>
      </c>
    </row>
    <row r="4596">
      <c r="A4596" s="24" t="str">
        <v>2026-04</v>
      </c>
      <c r="B4596" s="24" t="str">
        <v>비교 반영</v>
      </c>
      <c r="C4596" s="24" t="str">
        <v>안성시</v>
      </c>
      <c r="D4596" s="24" t="str">
        <v>다세대 매매</v>
      </c>
      <c r="E4596" s="26">
        <v>24</v>
      </c>
      <c r="F4596" s="26">
        <v>24</v>
      </c>
      <c r="G4596" s="26">
        <v>0</v>
      </c>
      <c r="H4596" s="26">
        <v>0</v>
      </c>
      <c r="I4596" s="26">
        <f>G4596+H4596</f>
        <v>0</v>
      </c>
      <c r="J4596" s="26">
        <f>SUM(F4596:H4596)</f>
        <v>24</v>
      </c>
      <c r="K4596" s="26">
        <f>E4596-J4596</f>
        <v>0</v>
      </c>
      <c r="L4596" s="27">
        <v>1831500000</v>
      </c>
      <c r="M4596" s="45">
        <v>1250.415</v>
      </c>
      <c r="N4596" s="27">
        <v>76312500</v>
      </c>
      <c r="O4596" s="27">
        <v>4842029</v>
      </c>
      <c r="P4596" s="37">
        <f>IF(I4596=0,0,H4596/I4596)</f>
        <v>0</v>
      </c>
    </row>
    <row r="4597">
      <c r="A4597" s="24" t="str">
        <v>2026-04</v>
      </c>
      <c r="B4597" s="24" t="str">
        <v>비교 반영</v>
      </c>
      <c r="C4597" s="24" t="str">
        <v>안성시</v>
      </c>
      <c r="D4597" s="24" t="str">
        <v>다세대 전월세</v>
      </c>
      <c r="E4597" s="26">
        <v>42</v>
      </c>
      <c r="F4597" s="26">
        <v>0</v>
      </c>
      <c r="G4597" s="26">
        <v>5</v>
      </c>
      <c r="H4597" s="26">
        <v>37</v>
      </c>
      <c r="I4597" s="26">
        <f>G4597+H4597</f>
        <v>42</v>
      </c>
      <c r="J4597" s="26">
        <f>SUM(F4597:H4597)</f>
        <v>42</v>
      </c>
      <c r="K4597" s="26">
        <f>E4597-J4597</f>
        <v>0</v>
      </c>
      <c r="L4597" s="27">
        <v>765860000</v>
      </c>
      <c r="M4597" s="45">
        <v>1592.694</v>
      </c>
      <c r="N4597" s="27">
        <v>18234762</v>
      </c>
      <c r="O4597" s="27">
        <v>1589614</v>
      </c>
      <c r="P4597" s="37">
        <f>IF(I4597=0,0,H4597/I4597)</f>
        <v>0.8809523809523809</v>
      </c>
    </row>
    <row r="4598">
      <c r="A4598" s="24" t="str">
        <v>2026-04</v>
      </c>
      <c r="B4598" s="24" t="str">
        <v>비교 반영</v>
      </c>
      <c r="C4598" s="24" t="str">
        <v>안성시</v>
      </c>
      <c r="D4598" s="24" t="str">
        <v>분양권</v>
      </c>
      <c r="E4598" s="26">
        <v>12</v>
      </c>
      <c r="F4598" s="26">
        <v>12</v>
      </c>
      <c r="G4598" s="26">
        <v>0</v>
      </c>
      <c r="H4598" s="26">
        <v>0</v>
      </c>
      <c r="I4598" s="26">
        <f>G4598+H4598</f>
        <v>0</v>
      </c>
      <c r="J4598" s="26">
        <f>SUM(F4598:H4598)</f>
        <v>12</v>
      </c>
      <c r="K4598" s="26">
        <f>E4598-J4598</f>
        <v>0</v>
      </c>
      <c r="L4598" s="27">
        <v>4600420000</v>
      </c>
      <c r="M4598" s="45">
        <v>948.772</v>
      </c>
      <c r="N4598" s="27">
        <v>383368333</v>
      </c>
      <c r="O4598" s="27">
        <v>16029140</v>
      </c>
      <c r="P4598" s="37">
        <f>IF(I4598=0,0,H4598/I4598)</f>
        <v>0</v>
      </c>
    </row>
    <row r="4599">
      <c r="A4599" s="24" t="str">
        <v>2026-04</v>
      </c>
      <c r="B4599" s="24" t="str">
        <v>비교 반영</v>
      </c>
      <c r="C4599" s="24" t="str">
        <v>안성시</v>
      </c>
      <c r="D4599" s="24" t="str">
        <v>상가</v>
      </c>
      <c r="E4599" s="26">
        <v>15</v>
      </c>
      <c r="F4599" s="26">
        <v>15</v>
      </c>
      <c r="G4599" s="26">
        <v>0</v>
      </c>
      <c r="H4599" s="26">
        <v>0</v>
      </c>
      <c r="I4599" s="26">
        <f>G4599+H4599</f>
        <v>0</v>
      </c>
      <c r="J4599" s="26">
        <f>SUM(F4599:H4599)</f>
        <v>15</v>
      </c>
      <c r="K4599" s="26">
        <f>E4599-J4599</f>
        <v>0</v>
      </c>
      <c r="L4599" s="27">
        <v>9836100000</v>
      </c>
      <c r="M4599" s="45">
        <v>4928.1</v>
      </c>
      <c r="N4599" s="27">
        <v>655740000</v>
      </c>
      <c r="O4599" s="27">
        <v>6598087</v>
      </c>
      <c r="P4599" s="37">
        <f>IF(I4599=0,0,H4599/I4599)</f>
        <v>0</v>
      </c>
    </row>
    <row r="4600">
      <c r="A4600" s="24" t="str">
        <v>2026-04</v>
      </c>
      <c r="B4600" s="24" t="str">
        <v>비교 반영</v>
      </c>
      <c r="C4600" s="24" t="str">
        <v>안성시</v>
      </c>
      <c r="D4600" s="24" t="str">
        <v>아파트 매매</v>
      </c>
      <c r="E4600" s="26">
        <v>187</v>
      </c>
      <c r="F4600" s="26">
        <v>187</v>
      </c>
      <c r="G4600" s="26">
        <v>0</v>
      </c>
      <c r="H4600" s="26">
        <v>0</v>
      </c>
      <c r="I4600" s="26">
        <f>G4600+H4600</f>
        <v>0</v>
      </c>
      <c r="J4600" s="26">
        <f>SUM(F4600:H4600)</f>
        <v>187</v>
      </c>
      <c r="K4600" s="26">
        <f>E4600-J4600</f>
        <v>0</v>
      </c>
      <c r="L4600" s="27">
        <v>33946800000</v>
      </c>
      <c r="M4600" s="45">
        <v>12032.731</v>
      </c>
      <c r="N4600" s="27">
        <v>181533690</v>
      </c>
      <c r="O4600" s="27">
        <v>9326297</v>
      </c>
      <c r="P4600" s="37">
        <f>IF(I4600=0,0,H4600/I4600)</f>
        <v>0</v>
      </c>
    </row>
    <row r="4601">
      <c r="A4601" s="24" t="str">
        <v>2026-04</v>
      </c>
      <c r="B4601" s="24" t="str">
        <v>비교 반영</v>
      </c>
      <c r="C4601" s="24" t="str">
        <v>안성시</v>
      </c>
      <c r="D4601" s="24" t="str">
        <v>아파트 전월세</v>
      </c>
      <c r="E4601" s="26">
        <v>453</v>
      </c>
      <c r="F4601" s="26">
        <v>0</v>
      </c>
      <c r="G4601" s="26">
        <v>151</v>
      </c>
      <c r="H4601" s="26">
        <v>302</v>
      </c>
      <c r="I4601" s="26">
        <f>G4601+H4601</f>
        <v>453</v>
      </c>
      <c r="J4601" s="26">
        <f>SUM(F4601:H4601)</f>
        <v>453</v>
      </c>
      <c r="K4601" s="26">
        <f>E4601-J4601</f>
        <v>0</v>
      </c>
      <c r="L4601" s="27">
        <v>38259520000</v>
      </c>
      <c r="M4601" s="45">
        <v>27076.355</v>
      </c>
      <c r="N4601" s="27">
        <v>84458102</v>
      </c>
      <c r="O4601" s="27">
        <v>4671151</v>
      </c>
      <c r="P4601" s="37">
        <f>IF(I4601=0,0,H4601/I4601)</f>
        <v>0.6666666666666666</v>
      </c>
    </row>
    <row r="4602">
      <c r="A4602" s="24" t="str">
        <v>2026-04</v>
      </c>
      <c r="B4602" s="24" t="str">
        <v>비교 반영</v>
      </c>
      <c r="C4602" s="24" t="str">
        <v>안성시</v>
      </c>
      <c r="D4602" s="24" t="str">
        <v>오피스텔 전월세</v>
      </c>
      <c r="E4602" s="26">
        <v>5</v>
      </c>
      <c r="F4602" s="26">
        <v>0</v>
      </c>
      <c r="G4602" s="26">
        <v>0</v>
      </c>
      <c r="H4602" s="26">
        <v>5</v>
      </c>
      <c r="I4602" s="26">
        <f>G4602+H4602</f>
        <v>5</v>
      </c>
      <c r="J4602" s="26">
        <f>SUM(F4602:H4602)</f>
        <v>5</v>
      </c>
      <c r="K4602" s="26">
        <f>E4602-J4602</f>
        <v>0</v>
      </c>
      <c r="L4602" s="27">
        <v>37000000</v>
      </c>
      <c r="M4602" s="45">
        <v>182.07</v>
      </c>
      <c r="N4602" s="27">
        <v>7400000</v>
      </c>
      <c r="O4602" s="27">
        <v>671797</v>
      </c>
      <c r="P4602" s="37">
        <f>IF(I4602=0,0,H4602/I4602)</f>
        <v>1</v>
      </c>
    </row>
    <row r="4603">
      <c r="A4603" s="24" t="str">
        <v>2026-04</v>
      </c>
      <c r="B4603" s="24" t="str">
        <v>비교 반영</v>
      </c>
      <c r="C4603" s="24" t="str">
        <v>안성시</v>
      </c>
      <c r="D4603" s="24" t="str">
        <v>토지</v>
      </c>
      <c r="E4603" s="26">
        <v>313</v>
      </c>
      <c r="F4603" s="26">
        <v>313</v>
      </c>
      <c r="G4603" s="26">
        <v>0</v>
      </c>
      <c r="H4603" s="26">
        <v>0</v>
      </c>
      <c r="I4603" s="26">
        <f>G4603+H4603</f>
        <v>0</v>
      </c>
      <c r="J4603" s="26">
        <f>SUM(F4603:H4603)</f>
        <v>313</v>
      </c>
      <c r="K4603" s="26">
        <f>E4603-J4603</f>
        <v>0</v>
      </c>
      <c r="L4603" s="27">
        <v>41054870000</v>
      </c>
      <c r="M4603" s="45">
        <v>262933.93</v>
      </c>
      <c r="N4603" s="27">
        <v>131165719</v>
      </c>
      <c r="O4603" s="27">
        <v>516170</v>
      </c>
      <c r="P4603" s="37">
        <f>IF(I4603=0,0,H4603/I4603)</f>
        <v>0</v>
      </c>
    </row>
    <row r="4604">
      <c r="A4604" s="24" t="str">
        <v>2026-04</v>
      </c>
      <c r="B4604" s="24" t="str">
        <v>비교 반영</v>
      </c>
      <c r="C4604" s="24" t="str">
        <v>안양동안구</v>
      </c>
      <c r="D4604" s="24" t="str">
        <v>공장창고</v>
      </c>
      <c r="E4604" s="26">
        <v>13</v>
      </c>
      <c r="F4604" s="26">
        <v>13</v>
      </c>
      <c r="G4604" s="26">
        <v>0</v>
      </c>
      <c r="H4604" s="26">
        <v>0</v>
      </c>
      <c r="I4604" s="26">
        <f>G4604+H4604</f>
        <v>0</v>
      </c>
      <c r="J4604" s="26">
        <f>SUM(F4604:H4604)</f>
        <v>13</v>
      </c>
      <c r="K4604" s="26">
        <f>E4604-J4604</f>
        <v>0</v>
      </c>
      <c r="L4604" s="27">
        <v>27960800000</v>
      </c>
      <c r="M4604" s="45">
        <v>8430</v>
      </c>
      <c r="N4604" s="27">
        <v>2150830769</v>
      </c>
      <c r="O4604" s="27">
        <v>10964697</v>
      </c>
      <c r="P4604" s="37">
        <f>IF(I4604=0,0,H4604/I4604)</f>
        <v>0</v>
      </c>
    </row>
    <row r="4605">
      <c r="A4605" s="24" t="str">
        <v>2026-04</v>
      </c>
      <c r="B4605" s="24" t="str">
        <v>비교 반영</v>
      </c>
      <c r="C4605" s="24" t="str">
        <v>안양동안구</v>
      </c>
      <c r="D4605" s="24" t="str">
        <v>다가구 매매</v>
      </c>
      <c r="E4605" s="26">
        <v>1</v>
      </c>
      <c r="F4605" s="26">
        <v>1</v>
      </c>
      <c r="G4605" s="26">
        <v>0</v>
      </c>
      <c r="H4605" s="26">
        <v>0</v>
      </c>
      <c r="I4605" s="26">
        <f>G4605+H4605</f>
        <v>0</v>
      </c>
      <c r="J4605" s="26">
        <f>SUM(F4605:H4605)</f>
        <v>1</v>
      </c>
      <c r="K4605" s="26">
        <f>E4605-J4605</f>
        <v>0</v>
      </c>
      <c r="L4605" s="27">
        <v>660000000</v>
      </c>
      <c r="M4605" s="45">
        <v>155.89</v>
      </c>
      <c r="N4605" s="27">
        <v>660000000</v>
      </c>
      <c r="O4605" s="27">
        <v>13995882</v>
      </c>
      <c r="P4605" s="37">
        <f>IF(I4605=0,0,H4605/I4605)</f>
        <v>0</v>
      </c>
    </row>
    <row r="4606">
      <c r="A4606" s="24" t="str">
        <v>2026-04</v>
      </c>
      <c r="B4606" s="24" t="str">
        <v>비교 반영</v>
      </c>
      <c r="C4606" s="24" t="str">
        <v>안양동안구</v>
      </c>
      <c r="D4606" s="24" t="str">
        <v>다가구 전월세</v>
      </c>
      <c r="E4606" s="26">
        <v>128</v>
      </c>
      <c r="F4606" s="26">
        <v>0</v>
      </c>
      <c r="G4606" s="26">
        <v>25</v>
      </c>
      <c r="H4606" s="26">
        <v>103</v>
      </c>
      <c r="I4606" s="26">
        <f>G4606+H4606</f>
        <v>128</v>
      </c>
      <c r="J4606" s="26">
        <f>SUM(F4606:H4606)</f>
        <v>128</v>
      </c>
      <c r="K4606" s="26">
        <f>E4606-J4606</f>
        <v>0</v>
      </c>
      <c r="L4606" s="27">
        <v>7150300000</v>
      </c>
      <c r="M4606" s="45">
        <v>5485.805</v>
      </c>
      <c r="N4606" s="27">
        <v>55861719</v>
      </c>
      <c r="O4606" s="27">
        <v>4308821</v>
      </c>
      <c r="P4606" s="37">
        <f>IF(I4606=0,0,H4606/I4606)</f>
        <v>0.8046875</v>
      </c>
    </row>
    <row r="4607">
      <c r="A4607" s="24" t="str">
        <v>2026-04</v>
      </c>
      <c r="B4607" s="24" t="str">
        <v>비교 반영</v>
      </c>
      <c r="C4607" s="24" t="str">
        <v>안양동안구</v>
      </c>
      <c r="D4607" s="24" t="str">
        <v>다세대 매매</v>
      </c>
      <c r="E4607" s="26">
        <v>52</v>
      </c>
      <c r="F4607" s="26">
        <v>52</v>
      </c>
      <c r="G4607" s="26">
        <v>0</v>
      </c>
      <c r="H4607" s="26">
        <v>0</v>
      </c>
      <c r="I4607" s="26">
        <f>G4607+H4607</f>
        <v>0</v>
      </c>
      <c r="J4607" s="26">
        <f>SUM(F4607:H4607)</f>
        <v>52</v>
      </c>
      <c r="K4607" s="26">
        <f>E4607-J4607</f>
        <v>0</v>
      </c>
      <c r="L4607" s="27">
        <v>18790000000</v>
      </c>
      <c r="M4607" s="45">
        <v>2285.023</v>
      </c>
      <c r="N4607" s="27">
        <v>361346154</v>
      </c>
      <c r="O4607" s="27">
        <v>27183840</v>
      </c>
      <c r="P4607" s="37">
        <f>IF(I4607=0,0,H4607/I4607)</f>
        <v>0</v>
      </c>
    </row>
    <row r="4608">
      <c r="A4608" s="24" t="str">
        <v>2026-04</v>
      </c>
      <c r="B4608" s="24" t="str">
        <v>비교 반영</v>
      </c>
      <c r="C4608" s="24" t="str">
        <v>안양동안구</v>
      </c>
      <c r="D4608" s="24" t="str">
        <v>다세대 전월세</v>
      </c>
      <c r="E4608" s="26">
        <v>131</v>
      </c>
      <c r="F4608" s="26">
        <v>0</v>
      </c>
      <c r="G4608" s="26">
        <v>75</v>
      </c>
      <c r="H4608" s="26">
        <v>56</v>
      </c>
      <c r="I4608" s="26">
        <f>G4608+H4608</f>
        <v>131</v>
      </c>
      <c r="J4608" s="26">
        <f>SUM(F4608:H4608)</f>
        <v>131</v>
      </c>
      <c r="K4608" s="26">
        <f>E4608-J4608</f>
        <v>0</v>
      </c>
      <c r="L4608" s="27">
        <v>14996010000</v>
      </c>
      <c r="M4608" s="45">
        <v>5126.636</v>
      </c>
      <c r="N4608" s="27">
        <v>114473359</v>
      </c>
      <c r="O4608" s="27">
        <v>9669808</v>
      </c>
      <c r="P4608" s="37">
        <f>IF(I4608=0,0,H4608/I4608)</f>
        <v>0.42748091603053434</v>
      </c>
    </row>
    <row r="4609">
      <c r="A4609" s="24" t="str">
        <v>2026-04</v>
      </c>
      <c r="B4609" s="24" t="str">
        <v>비교 반영</v>
      </c>
      <c r="C4609" s="24" t="str">
        <v>안양동안구</v>
      </c>
      <c r="D4609" s="24" t="str">
        <v>분양권</v>
      </c>
      <c r="E4609" s="26">
        <v>13</v>
      </c>
      <c r="F4609" s="26">
        <v>13</v>
      </c>
      <c r="G4609" s="26">
        <v>0</v>
      </c>
      <c r="H4609" s="26">
        <v>0</v>
      </c>
      <c r="I4609" s="26">
        <f>G4609+H4609</f>
        <v>0</v>
      </c>
      <c r="J4609" s="26">
        <f>SUM(F4609:H4609)</f>
        <v>13</v>
      </c>
      <c r="K4609" s="26">
        <f>E4609-J4609</f>
        <v>0</v>
      </c>
      <c r="L4609" s="27">
        <v>13840390000</v>
      </c>
      <c r="M4609" s="45">
        <v>996.69</v>
      </c>
      <c r="N4609" s="27">
        <v>1064645385</v>
      </c>
      <c r="O4609" s="27">
        <v>45905300</v>
      </c>
      <c r="P4609" s="37">
        <f>IF(I4609=0,0,H4609/I4609)</f>
        <v>0</v>
      </c>
    </row>
    <row r="4610">
      <c r="A4610" s="24" t="str">
        <v>2026-04</v>
      </c>
      <c r="B4610" s="24" t="str">
        <v>비교 반영</v>
      </c>
      <c r="C4610" s="24" t="str">
        <v>안양동안구</v>
      </c>
      <c r="D4610" s="24" t="str">
        <v>상가</v>
      </c>
      <c r="E4610" s="26">
        <v>20</v>
      </c>
      <c r="F4610" s="26">
        <v>20</v>
      </c>
      <c r="G4610" s="26">
        <v>0</v>
      </c>
      <c r="H4610" s="26">
        <v>0</v>
      </c>
      <c r="I4610" s="26">
        <f>G4610+H4610</f>
        <v>0</v>
      </c>
      <c r="J4610" s="26">
        <f>SUM(F4610:H4610)</f>
        <v>20</v>
      </c>
      <c r="K4610" s="26">
        <f>E4610-J4610</f>
        <v>0</v>
      </c>
      <c r="L4610" s="27">
        <v>13708000000</v>
      </c>
      <c r="M4610" s="45">
        <v>1938.54</v>
      </c>
      <c r="N4610" s="27">
        <v>685400000</v>
      </c>
      <c r="O4610" s="27">
        <v>23376201</v>
      </c>
      <c r="P4610" s="37">
        <f>IF(I4610=0,0,H4610/I4610)</f>
        <v>0</v>
      </c>
    </row>
    <row r="4611">
      <c r="A4611" s="24" t="str">
        <v>2026-04</v>
      </c>
      <c r="B4611" s="24" t="str">
        <v>비교 반영</v>
      </c>
      <c r="C4611" s="24" t="str">
        <v>안양동안구</v>
      </c>
      <c r="D4611" s="24" t="str">
        <v>아파트 매매</v>
      </c>
      <c r="E4611" s="26">
        <v>460</v>
      </c>
      <c r="F4611" s="26">
        <v>460</v>
      </c>
      <c r="G4611" s="26">
        <v>0</v>
      </c>
      <c r="H4611" s="26">
        <v>0</v>
      </c>
      <c r="I4611" s="26">
        <f>G4611+H4611</f>
        <v>0</v>
      </c>
      <c r="J4611" s="26">
        <f>SUM(F4611:H4611)</f>
        <v>460</v>
      </c>
      <c r="K4611" s="26">
        <f>E4611-J4611</f>
        <v>0</v>
      </c>
      <c r="L4611" s="27">
        <v>343293120000</v>
      </c>
      <c r="M4611" s="45">
        <v>30558.804</v>
      </c>
      <c r="N4611" s="27">
        <v>746289391</v>
      </c>
      <c r="O4611" s="27">
        <v>37136703</v>
      </c>
      <c r="P4611" s="37">
        <f>IF(I4611=0,0,H4611/I4611)</f>
        <v>0</v>
      </c>
    </row>
    <row r="4612">
      <c r="A4612" s="24" t="str">
        <v>2026-04</v>
      </c>
      <c r="B4612" s="24" t="str">
        <v>비교 반영</v>
      </c>
      <c r="C4612" s="24" t="str">
        <v>안양동안구</v>
      </c>
      <c r="D4612" s="24" t="str">
        <v>아파트 전월세</v>
      </c>
      <c r="E4612" s="26">
        <v>622</v>
      </c>
      <c r="F4612" s="26">
        <v>0</v>
      </c>
      <c r="G4612" s="26">
        <v>398</v>
      </c>
      <c r="H4612" s="26">
        <v>224</v>
      </c>
      <c r="I4612" s="26">
        <f>G4612+H4612</f>
        <v>622</v>
      </c>
      <c r="J4612" s="26">
        <f>SUM(F4612:H4612)</f>
        <v>622</v>
      </c>
      <c r="K4612" s="26">
        <f>E4612-J4612</f>
        <v>0</v>
      </c>
      <c r="L4612" s="27">
        <v>188638340000</v>
      </c>
      <c r="M4612" s="45">
        <v>37539.551</v>
      </c>
      <c r="N4612" s="27">
        <v>303277074</v>
      </c>
      <c r="O4612" s="27">
        <v>16611754</v>
      </c>
      <c r="P4612" s="37">
        <f>IF(I4612=0,0,H4612/I4612)</f>
        <v>0.36012861736334406</v>
      </c>
    </row>
    <row r="4613">
      <c r="A4613" s="24" t="str">
        <v>2026-04</v>
      </c>
      <c r="B4613" s="24" t="str">
        <v>비교 반영</v>
      </c>
      <c r="C4613" s="24" t="str">
        <v>안양동안구</v>
      </c>
      <c r="D4613" s="24" t="str">
        <v>오피스텔 매매</v>
      </c>
      <c r="E4613" s="26">
        <v>57</v>
      </c>
      <c r="F4613" s="26">
        <v>57</v>
      </c>
      <c r="G4613" s="26">
        <v>0</v>
      </c>
      <c r="H4613" s="26">
        <v>0</v>
      </c>
      <c r="I4613" s="26">
        <f>G4613+H4613</f>
        <v>0</v>
      </c>
      <c r="J4613" s="26">
        <f>SUM(F4613:H4613)</f>
        <v>57</v>
      </c>
      <c r="K4613" s="26">
        <f>E4613-J4613</f>
        <v>0</v>
      </c>
      <c r="L4613" s="27">
        <v>25002000000</v>
      </c>
      <c r="M4613" s="45">
        <v>3746.394</v>
      </c>
      <c r="N4613" s="27">
        <v>438631579</v>
      </c>
      <c r="O4613" s="27">
        <v>22061544</v>
      </c>
      <c r="P4613" s="37">
        <f>IF(I4613=0,0,H4613/I4613)</f>
        <v>0</v>
      </c>
    </row>
    <row r="4614">
      <c r="A4614" s="24" t="str">
        <v>2026-04</v>
      </c>
      <c r="B4614" s="24" t="str">
        <v>비교 반영</v>
      </c>
      <c r="C4614" s="24" t="str">
        <v>안양동안구</v>
      </c>
      <c r="D4614" s="24" t="str">
        <v>오피스텔 전월세</v>
      </c>
      <c r="E4614" s="26">
        <v>148</v>
      </c>
      <c r="F4614" s="26">
        <v>0</v>
      </c>
      <c r="G4614" s="26">
        <v>51</v>
      </c>
      <c r="H4614" s="26">
        <v>97</v>
      </c>
      <c r="I4614" s="26">
        <f>G4614+H4614</f>
        <v>148</v>
      </c>
      <c r="J4614" s="26">
        <f>SUM(F4614:H4614)</f>
        <v>148</v>
      </c>
      <c r="K4614" s="26">
        <f>E4614-J4614</f>
        <v>0</v>
      </c>
      <c r="L4614" s="27">
        <v>23397500000</v>
      </c>
      <c r="M4614" s="45">
        <v>7619.14</v>
      </c>
      <c r="N4614" s="27">
        <v>158091216</v>
      </c>
      <c r="O4614" s="27">
        <v>10151684</v>
      </c>
      <c r="P4614" s="37">
        <f>IF(I4614=0,0,H4614/I4614)</f>
        <v>0.6554054054054054</v>
      </c>
    </row>
    <row r="4615">
      <c r="A4615" s="24" t="str">
        <v>2026-04</v>
      </c>
      <c r="B4615" s="24" t="str">
        <v>비교 반영</v>
      </c>
      <c r="C4615" s="24" t="str">
        <v>안양동안구</v>
      </c>
      <c r="D4615" s="24" t="str">
        <v>토지</v>
      </c>
      <c r="E4615" s="26">
        <v>1</v>
      </c>
      <c r="F4615" s="26">
        <v>1</v>
      </c>
      <c r="G4615" s="26">
        <v>0</v>
      </c>
      <c r="H4615" s="26">
        <v>0</v>
      </c>
      <c r="I4615" s="26">
        <f>G4615+H4615</f>
        <v>0</v>
      </c>
      <c r="J4615" s="26">
        <f>SUM(F4615:H4615)</f>
        <v>1</v>
      </c>
      <c r="K4615" s="26">
        <f>E4615-J4615</f>
        <v>0</v>
      </c>
      <c r="L4615" s="27">
        <v>258240000</v>
      </c>
      <c r="M4615" s="45">
        <v>40.1</v>
      </c>
      <c r="N4615" s="27">
        <v>258240000</v>
      </c>
      <c r="O4615" s="27">
        <v>21288926</v>
      </c>
      <c r="P4615" s="37">
        <f>IF(I4615=0,0,H4615/I4615)</f>
        <v>0</v>
      </c>
    </row>
    <row r="4616">
      <c r="A4616" s="24" t="str">
        <v>2026-04</v>
      </c>
      <c r="B4616" s="24" t="str">
        <v>비교 반영</v>
      </c>
      <c r="C4616" s="24" t="str">
        <v>안양만안구</v>
      </c>
      <c r="D4616" s="24" t="str">
        <v>공장창고</v>
      </c>
      <c r="E4616" s="26">
        <v>4</v>
      </c>
      <c r="F4616" s="26">
        <v>4</v>
      </c>
      <c r="G4616" s="26">
        <v>0</v>
      </c>
      <c r="H4616" s="26">
        <v>0</v>
      </c>
      <c r="I4616" s="26">
        <f>G4616+H4616</f>
        <v>0</v>
      </c>
      <c r="J4616" s="26">
        <f>SUM(F4616:H4616)</f>
        <v>4</v>
      </c>
      <c r="K4616" s="26">
        <f>E4616-J4616</f>
        <v>0</v>
      </c>
      <c r="L4616" s="27">
        <v>924000000</v>
      </c>
      <c r="M4616" s="45">
        <v>192.45</v>
      </c>
      <c r="N4616" s="27">
        <v>231000000</v>
      </c>
      <c r="O4616" s="27">
        <v>15871891</v>
      </c>
      <c r="P4616" s="37">
        <f>IF(I4616=0,0,H4616/I4616)</f>
        <v>0</v>
      </c>
    </row>
    <row r="4617">
      <c r="A4617" s="24" t="str">
        <v>2026-04</v>
      </c>
      <c r="B4617" s="24" t="str">
        <v>비교 반영</v>
      </c>
      <c r="C4617" s="24" t="str">
        <v>안양만안구</v>
      </c>
      <c r="D4617" s="24" t="str">
        <v>다가구 매매</v>
      </c>
      <c r="E4617" s="26">
        <v>3</v>
      </c>
      <c r="F4617" s="26">
        <v>3</v>
      </c>
      <c r="G4617" s="26">
        <v>0</v>
      </c>
      <c r="H4617" s="26">
        <v>0</v>
      </c>
      <c r="I4617" s="26">
        <f>G4617+H4617</f>
        <v>0</v>
      </c>
      <c r="J4617" s="26">
        <f>SUM(F4617:H4617)</f>
        <v>3</v>
      </c>
      <c r="K4617" s="26">
        <f>E4617-J4617</f>
        <v>0</v>
      </c>
      <c r="L4617" s="27">
        <v>1320000000</v>
      </c>
      <c r="M4617" s="45">
        <v>407.72</v>
      </c>
      <c r="N4617" s="27">
        <v>440000000</v>
      </c>
      <c r="O4617" s="27">
        <v>10702532</v>
      </c>
      <c r="P4617" s="37">
        <f>IF(I4617=0,0,H4617/I4617)</f>
        <v>0</v>
      </c>
    </row>
    <row r="4618">
      <c r="A4618" s="24" t="str">
        <v>2026-04</v>
      </c>
      <c r="B4618" s="24" t="str">
        <v>비교 반영</v>
      </c>
      <c r="C4618" s="24" t="str">
        <v>안양만안구</v>
      </c>
      <c r="D4618" s="24" t="str">
        <v>다가구 전월세</v>
      </c>
      <c r="E4618" s="26">
        <v>167</v>
      </c>
      <c r="F4618" s="26">
        <v>0</v>
      </c>
      <c r="G4618" s="26">
        <v>38</v>
      </c>
      <c r="H4618" s="26">
        <v>129</v>
      </c>
      <c r="I4618" s="26">
        <f>G4618+H4618</f>
        <v>167</v>
      </c>
      <c r="J4618" s="26">
        <f>SUM(F4618:H4618)</f>
        <v>167</v>
      </c>
      <c r="K4618" s="26">
        <f>E4618-J4618</f>
        <v>0</v>
      </c>
      <c r="L4618" s="27">
        <v>7518000000</v>
      </c>
      <c r="M4618" s="45">
        <v>7664.14</v>
      </c>
      <c r="N4618" s="27">
        <v>45017964</v>
      </c>
      <c r="O4618" s="27">
        <v>3242750</v>
      </c>
      <c r="P4618" s="37">
        <f>IF(I4618=0,0,H4618/I4618)</f>
        <v>0.7724550898203593</v>
      </c>
    </row>
    <row r="4619">
      <c r="A4619" s="24" t="str">
        <v>2026-04</v>
      </c>
      <c r="B4619" s="24" t="str">
        <v>비교 반영</v>
      </c>
      <c r="C4619" s="24" t="str">
        <v>안양만안구</v>
      </c>
      <c r="D4619" s="24" t="str">
        <v>다세대 매매</v>
      </c>
      <c r="E4619" s="26">
        <v>77</v>
      </c>
      <c r="F4619" s="26">
        <v>77</v>
      </c>
      <c r="G4619" s="26">
        <v>0</v>
      </c>
      <c r="H4619" s="26">
        <v>0</v>
      </c>
      <c r="I4619" s="26">
        <f>G4619+H4619</f>
        <v>0</v>
      </c>
      <c r="J4619" s="26">
        <f>SUM(F4619:H4619)</f>
        <v>77</v>
      </c>
      <c r="K4619" s="26">
        <f>E4619-J4619</f>
        <v>0</v>
      </c>
      <c r="L4619" s="27">
        <v>18583000000</v>
      </c>
      <c r="M4619" s="45">
        <v>3964.614</v>
      </c>
      <c r="N4619" s="27">
        <v>241337662</v>
      </c>
      <c r="O4619" s="27">
        <v>15494927</v>
      </c>
      <c r="P4619" s="37">
        <f>IF(I4619=0,0,H4619/I4619)</f>
        <v>0</v>
      </c>
    </row>
    <row r="4620">
      <c r="A4620" s="24" t="str">
        <v>2026-04</v>
      </c>
      <c r="B4620" s="24" t="str">
        <v>비교 반영</v>
      </c>
      <c r="C4620" s="24" t="str">
        <v>안양만안구</v>
      </c>
      <c r="D4620" s="24" t="str">
        <v>다세대 전월세</v>
      </c>
      <c r="E4620" s="26">
        <v>166</v>
      </c>
      <c r="F4620" s="26">
        <v>0</v>
      </c>
      <c r="G4620" s="26">
        <v>73</v>
      </c>
      <c r="H4620" s="26">
        <v>93</v>
      </c>
      <c r="I4620" s="26">
        <f>G4620+H4620</f>
        <v>166</v>
      </c>
      <c r="J4620" s="26">
        <f>SUM(F4620:H4620)</f>
        <v>166</v>
      </c>
      <c r="K4620" s="26">
        <f>E4620-J4620</f>
        <v>0</v>
      </c>
      <c r="L4620" s="27">
        <v>14951000000</v>
      </c>
      <c r="M4620" s="45">
        <v>7303.911</v>
      </c>
      <c r="N4620" s="27">
        <v>90066265</v>
      </c>
      <c r="O4620" s="27">
        <v>6766894</v>
      </c>
      <c r="P4620" s="37">
        <f>IF(I4620=0,0,H4620/I4620)</f>
        <v>0.5602409638554217</v>
      </c>
    </row>
    <row r="4621">
      <c r="A4621" s="24" t="str">
        <v>2026-04</v>
      </c>
      <c r="B4621" s="24" t="str">
        <v>비교 반영</v>
      </c>
      <c r="C4621" s="24" t="str">
        <v>안양만안구</v>
      </c>
      <c r="D4621" s="24" t="str">
        <v>분양권</v>
      </c>
      <c r="E4621" s="26">
        <v>8</v>
      </c>
      <c r="F4621" s="26">
        <v>8</v>
      </c>
      <c r="G4621" s="26">
        <v>0</v>
      </c>
      <c r="H4621" s="26">
        <v>0</v>
      </c>
      <c r="I4621" s="26">
        <f>G4621+H4621</f>
        <v>0</v>
      </c>
      <c r="J4621" s="26">
        <f>SUM(F4621:H4621)</f>
        <v>8</v>
      </c>
      <c r="K4621" s="26">
        <f>E4621-J4621</f>
        <v>0</v>
      </c>
      <c r="L4621" s="27">
        <v>6007550000</v>
      </c>
      <c r="M4621" s="45">
        <v>533.733</v>
      </c>
      <c r="N4621" s="27">
        <v>750943750</v>
      </c>
      <c r="O4621" s="27">
        <v>37208995</v>
      </c>
      <c r="P4621" s="37">
        <f>IF(I4621=0,0,H4621/I4621)</f>
        <v>0</v>
      </c>
    </row>
    <row r="4622">
      <c r="A4622" s="24" t="str">
        <v>2026-04</v>
      </c>
      <c r="B4622" s="24" t="str">
        <v>비교 반영</v>
      </c>
      <c r="C4622" s="24" t="str">
        <v>안양만안구</v>
      </c>
      <c r="D4622" s="24" t="str">
        <v>상가</v>
      </c>
      <c r="E4622" s="26">
        <v>13</v>
      </c>
      <c r="F4622" s="26">
        <v>13</v>
      </c>
      <c r="G4622" s="26">
        <v>0</v>
      </c>
      <c r="H4622" s="26">
        <v>0</v>
      </c>
      <c r="I4622" s="26">
        <f>G4622+H4622</f>
        <v>0</v>
      </c>
      <c r="J4622" s="26">
        <f>SUM(F4622:H4622)</f>
        <v>13</v>
      </c>
      <c r="K4622" s="26">
        <f>E4622-J4622</f>
        <v>0</v>
      </c>
      <c r="L4622" s="27">
        <v>4827800000</v>
      </c>
      <c r="M4622" s="45">
        <v>1560.95</v>
      </c>
      <c r="N4622" s="27">
        <v>371369231</v>
      </c>
      <c r="O4622" s="27">
        <v>10224331</v>
      </c>
      <c r="P4622" s="37">
        <f>IF(I4622=0,0,H4622/I4622)</f>
        <v>0</v>
      </c>
    </row>
    <row r="4623">
      <c r="A4623" s="24" t="str">
        <v>2026-04</v>
      </c>
      <c r="B4623" s="24" t="str">
        <v>비교 반영</v>
      </c>
      <c r="C4623" s="24" t="str">
        <v>안양만안구</v>
      </c>
      <c r="D4623" s="24" t="str">
        <v>아파트 매매</v>
      </c>
      <c r="E4623" s="26">
        <v>250</v>
      </c>
      <c r="F4623" s="26">
        <v>250</v>
      </c>
      <c r="G4623" s="26">
        <v>0</v>
      </c>
      <c r="H4623" s="26">
        <v>0</v>
      </c>
      <c r="I4623" s="26">
        <f>G4623+H4623</f>
        <v>0</v>
      </c>
      <c r="J4623" s="26">
        <f>SUM(F4623:H4623)</f>
        <v>250</v>
      </c>
      <c r="K4623" s="26">
        <f>E4623-J4623</f>
        <v>0</v>
      </c>
      <c r="L4623" s="27">
        <v>150751500000</v>
      </c>
      <c r="M4623" s="45">
        <v>17680.273</v>
      </c>
      <c r="N4623" s="27">
        <v>603006000</v>
      </c>
      <c r="O4623" s="27">
        <v>28186898</v>
      </c>
      <c r="P4623" s="37">
        <f>IF(I4623=0,0,H4623/I4623)</f>
        <v>0</v>
      </c>
    </row>
    <row r="4624">
      <c r="A4624" s="24" t="str">
        <v>2026-04</v>
      </c>
      <c r="B4624" s="24" t="str">
        <v>비교 반영</v>
      </c>
      <c r="C4624" s="24" t="str">
        <v>안양만안구</v>
      </c>
      <c r="D4624" s="24" t="str">
        <v>아파트 전월세</v>
      </c>
      <c r="E4624" s="26">
        <v>174</v>
      </c>
      <c r="F4624" s="26">
        <v>0</v>
      </c>
      <c r="G4624" s="26">
        <v>111</v>
      </c>
      <c r="H4624" s="26">
        <v>63</v>
      </c>
      <c r="I4624" s="26">
        <f>G4624+H4624</f>
        <v>174</v>
      </c>
      <c r="J4624" s="26">
        <f>SUM(F4624:H4624)</f>
        <v>174</v>
      </c>
      <c r="K4624" s="26">
        <f>E4624-J4624</f>
        <v>0</v>
      </c>
      <c r="L4624" s="27">
        <v>46833780000</v>
      </c>
      <c r="M4624" s="45">
        <v>11347.705</v>
      </c>
      <c r="N4624" s="27">
        <v>269159655</v>
      </c>
      <c r="O4624" s="27">
        <v>13643499</v>
      </c>
      <c r="P4624" s="37">
        <f>IF(I4624=0,0,H4624/I4624)</f>
        <v>0.3620689655172414</v>
      </c>
    </row>
    <row r="4625">
      <c r="A4625" s="24" t="str">
        <v>2026-04</v>
      </c>
      <c r="B4625" s="24" t="str">
        <v>비교 반영</v>
      </c>
      <c r="C4625" s="24" t="str">
        <v>안양만안구</v>
      </c>
      <c r="D4625" s="24" t="str">
        <v>오피스텔 매매</v>
      </c>
      <c r="E4625" s="26">
        <v>22</v>
      </c>
      <c r="F4625" s="26">
        <v>22</v>
      </c>
      <c r="G4625" s="26">
        <v>0</v>
      </c>
      <c r="H4625" s="26">
        <v>0</v>
      </c>
      <c r="I4625" s="26">
        <f>G4625+H4625</f>
        <v>0</v>
      </c>
      <c r="J4625" s="26">
        <f>SUM(F4625:H4625)</f>
        <v>22</v>
      </c>
      <c r="K4625" s="26">
        <f>E4625-J4625</f>
        <v>0</v>
      </c>
      <c r="L4625" s="27">
        <v>5698500000</v>
      </c>
      <c r="M4625" s="45">
        <v>1186.141</v>
      </c>
      <c r="N4625" s="27">
        <v>259022727</v>
      </c>
      <c r="O4625" s="27">
        <v>15881768</v>
      </c>
      <c r="P4625" s="37">
        <f>IF(I4625=0,0,H4625/I4625)</f>
        <v>0</v>
      </c>
    </row>
    <row r="4626">
      <c r="A4626" s="24" t="str">
        <v>2026-04</v>
      </c>
      <c r="B4626" s="24" t="str">
        <v>비교 반영</v>
      </c>
      <c r="C4626" s="24" t="str">
        <v>안양만안구</v>
      </c>
      <c r="D4626" s="24" t="str">
        <v>오피스텔 전월세</v>
      </c>
      <c r="E4626" s="26">
        <v>314</v>
      </c>
      <c r="F4626" s="26">
        <v>0</v>
      </c>
      <c r="G4626" s="26">
        <v>53</v>
      </c>
      <c r="H4626" s="26">
        <v>261</v>
      </c>
      <c r="I4626" s="26">
        <f>G4626+H4626</f>
        <v>314</v>
      </c>
      <c r="J4626" s="26">
        <f>SUM(F4626:H4626)</f>
        <v>314</v>
      </c>
      <c r="K4626" s="26">
        <f>E4626-J4626</f>
        <v>0</v>
      </c>
      <c r="L4626" s="27">
        <v>34648210000</v>
      </c>
      <c r="M4626" s="45">
        <v>19713.83</v>
      </c>
      <c r="N4626" s="27">
        <v>110344618</v>
      </c>
      <c r="O4626" s="27">
        <v>5810111</v>
      </c>
      <c r="P4626" s="37">
        <f>IF(I4626=0,0,H4626/I4626)</f>
        <v>0.8312101910828026</v>
      </c>
    </row>
    <row r="4627">
      <c r="A4627" s="24" t="str">
        <v>2026-04</v>
      </c>
      <c r="B4627" s="24" t="str">
        <v>비교 반영</v>
      </c>
      <c r="C4627" s="24" t="str">
        <v>안양만안구</v>
      </c>
      <c r="D4627" s="24" t="str">
        <v>토지</v>
      </c>
      <c r="E4627" s="26">
        <v>3</v>
      </c>
      <c r="F4627" s="26">
        <v>3</v>
      </c>
      <c r="G4627" s="26">
        <v>0</v>
      </c>
      <c r="H4627" s="26">
        <v>0</v>
      </c>
      <c r="I4627" s="26">
        <f>G4627+H4627</f>
        <v>0</v>
      </c>
      <c r="J4627" s="26">
        <f>SUM(F4627:H4627)</f>
        <v>3</v>
      </c>
      <c r="K4627" s="26">
        <f>E4627-J4627</f>
        <v>0</v>
      </c>
      <c r="L4627" s="27">
        <v>3048300000</v>
      </c>
      <c r="M4627" s="45">
        <v>197.7</v>
      </c>
      <c r="N4627" s="27">
        <v>1016100000</v>
      </c>
      <c r="O4627" s="27">
        <v>50971292</v>
      </c>
      <c r="P4627" s="37">
        <f>IF(I4627=0,0,H4627/I4627)</f>
        <v>0</v>
      </c>
    </row>
    <row r="4628">
      <c r="A4628" s="24" t="str">
        <v>2026-04</v>
      </c>
      <c r="B4628" s="24" t="str">
        <v>비교 반영</v>
      </c>
      <c r="C4628" s="24" t="str">
        <v>양주시</v>
      </c>
      <c r="D4628" s="24" t="str">
        <v>공장창고</v>
      </c>
      <c r="E4628" s="26">
        <v>24</v>
      </c>
      <c r="F4628" s="26">
        <v>24</v>
      </c>
      <c r="G4628" s="26">
        <v>0</v>
      </c>
      <c r="H4628" s="26">
        <v>0</v>
      </c>
      <c r="I4628" s="26">
        <f>G4628+H4628</f>
        <v>0</v>
      </c>
      <c r="J4628" s="26">
        <f>SUM(F4628:H4628)</f>
        <v>24</v>
      </c>
      <c r="K4628" s="26">
        <f>E4628-J4628</f>
        <v>0</v>
      </c>
      <c r="L4628" s="27">
        <v>13649930000</v>
      </c>
      <c r="M4628" s="45">
        <v>6013.78</v>
      </c>
      <c r="N4628" s="27">
        <v>568747083</v>
      </c>
      <c r="O4628" s="27">
        <v>7503390</v>
      </c>
      <c r="P4628" s="37">
        <f>IF(I4628=0,0,H4628/I4628)</f>
        <v>0</v>
      </c>
    </row>
    <row r="4629">
      <c r="A4629" s="24" t="str">
        <v>2026-04</v>
      </c>
      <c r="B4629" s="24" t="str">
        <v>비교 반영</v>
      </c>
      <c r="C4629" s="24" t="str">
        <v>양주시</v>
      </c>
      <c r="D4629" s="24" t="str">
        <v>다가구 매매</v>
      </c>
      <c r="E4629" s="26">
        <v>2</v>
      </c>
      <c r="F4629" s="26">
        <v>2</v>
      </c>
      <c r="G4629" s="26">
        <v>0</v>
      </c>
      <c r="H4629" s="26">
        <v>0</v>
      </c>
      <c r="I4629" s="26">
        <f>G4629+H4629</f>
        <v>0</v>
      </c>
      <c r="J4629" s="26">
        <f>SUM(F4629:H4629)</f>
        <v>2</v>
      </c>
      <c r="K4629" s="26">
        <f>E4629-J4629</f>
        <v>0</v>
      </c>
      <c r="L4629" s="27">
        <v>650000000</v>
      </c>
      <c r="M4629" s="45">
        <v>205.44</v>
      </c>
      <c r="N4629" s="27">
        <v>325000000</v>
      </c>
      <c r="O4629" s="27">
        <v>10459308</v>
      </c>
      <c r="P4629" s="37">
        <f>IF(I4629=0,0,H4629/I4629)</f>
        <v>0</v>
      </c>
    </row>
    <row r="4630">
      <c r="A4630" s="24" t="str">
        <v>2026-04</v>
      </c>
      <c r="B4630" s="24" t="str">
        <v>비교 반영</v>
      </c>
      <c r="C4630" s="24" t="str">
        <v>양주시</v>
      </c>
      <c r="D4630" s="24" t="str">
        <v>다가구 전월세</v>
      </c>
      <c r="E4630" s="26">
        <v>140</v>
      </c>
      <c r="F4630" s="26">
        <v>0</v>
      </c>
      <c r="G4630" s="26">
        <v>20</v>
      </c>
      <c r="H4630" s="26">
        <v>120</v>
      </c>
      <c r="I4630" s="26">
        <f>G4630+H4630</f>
        <v>140</v>
      </c>
      <c r="J4630" s="26">
        <f>SUM(F4630:H4630)</f>
        <v>140</v>
      </c>
      <c r="K4630" s="26">
        <f>E4630-J4630</f>
        <v>0</v>
      </c>
      <c r="L4630" s="27">
        <v>2834500000</v>
      </c>
      <c r="M4630" s="45">
        <v>6583.415</v>
      </c>
      <c r="N4630" s="27">
        <v>20246429</v>
      </c>
      <c r="O4630" s="27">
        <v>1423311</v>
      </c>
      <c r="P4630" s="37">
        <f>IF(I4630=0,0,H4630/I4630)</f>
        <v>0.8571428571428571</v>
      </c>
    </row>
    <row r="4631">
      <c r="A4631" s="24" t="str">
        <v>2026-04</v>
      </c>
      <c r="B4631" s="24" t="str">
        <v>비교 반영</v>
      </c>
      <c r="C4631" s="24" t="str">
        <v>양주시</v>
      </c>
      <c r="D4631" s="24" t="str">
        <v>다세대 매매</v>
      </c>
      <c r="E4631" s="26">
        <v>53</v>
      </c>
      <c r="F4631" s="26">
        <v>53</v>
      </c>
      <c r="G4631" s="26">
        <v>0</v>
      </c>
      <c r="H4631" s="26">
        <v>0</v>
      </c>
      <c r="I4631" s="26">
        <f>G4631+H4631</f>
        <v>0</v>
      </c>
      <c r="J4631" s="26">
        <f>SUM(F4631:H4631)</f>
        <v>53</v>
      </c>
      <c r="K4631" s="26">
        <f>E4631-J4631</f>
        <v>0</v>
      </c>
      <c r="L4631" s="27">
        <v>14662890000</v>
      </c>
      <c r="M4631" s="45">
        <v>3293.819</v>
      </c>
      <c r="N4631" s="27">
        <v>276658302</v>
      </c>
      <c r="O4631" s="27">
        <v>14716158</v>
      </c>
      <c r="P4631" s="37">
        <f>IF(I4631=0,0,H4631/I4631)</f>
        <v>0</v>
      </c>
    </row>
    <row r="4632">
      <c r="A4632" s="24" t="str">
        <v>2026-04</v>
      </c>
      <c r="B4632" s="24" t="str">
        <v>비교 반영</v>
      </c>
      <c r="C4632" s="24" t="str">
        <v>양주시</v>
      </c>
      <c r="D4632" s="24" t="str">
        <v>다세대 전월세</v>
      </c>
      <c r="E4632" s="26">
        <v>59</v>
      </c>
      <c r="F4632" s="26">
        <v>0</v>
      </c>
      <c r="G4632" s="26">
        <v>11</v>
      </c>
      <c r="H4632" s="26">
        <v>48</v>
      </c>
      <c r="I4632" s="26">
        <f>G4632+H4632</f>
        <v>59</v>
      </c>
      <c r="J4632" s="26">
        <f>SUM(F4632:H4632)</f>
        <v>59</v>
      </c>
      <c r="K4632" s="26">
        <f>E4632-J4632</f>
        <v>0</v>
      </c>
      <c r="L4632" s="27">
        <v>2684500000</v>
      </c>
      <c r="M4632" s="45">
        <v>3375.531</v>
      </c>
      <c r="N4632" s="27">
        <v>45500000</v>
      </c>
      <c r="O4632" s="27">
        <v>2629032</v>
      </c>
      <c r="P4632" s="37">
        <f>IF(I4632=0,0,H4632/I4632)</f>
        <v>0.8135593220338984</v>
      </c>
    </row>
    <row r="4633">
      <c r="A4633" s="24" t="str">
        <v>2026-04</v>
      </c>
      <c r="B4633" s="24" t="str">
        <v>비교 반영</v>
      </c>
      <c r="C4633" s="24" t="str">
        <v>양주시</v>
      </c>
      <c r="D4633" s="24" t="str">
        <v>분양권</v>
      </c>
      <c r="E4633" s="26">
        <v>17</v>
      </c>
      <c r="F4633" s="26">
        <v>17</v>
      </c>
      <c r="G4633" s="26">
        <v>0</v>
      </c>
      <c r="H4633" s="26">
        <v>0</v>
      </c>
      <c r="I4633" s="26">
        <f>G4633+H4633</f>
        <v>0</v>
      </c>
      <c r="J4633" s="26">
        <f>SUM(F4633:H4633)</f>
        <v>17</v>
      </c>
      <c r="K4633" s="26">
        <f>E4633-J4633</f>
        <v>0</v>
      </c>
      <c r="L4633" s="27">
        <v>8561810000</v>
      </c>
      <c r="M4633" s="45">
        <v>1323.419</v>
      </c>
      <c r="N4633" s="27">
        <v>503635882</v>
      </c>
      <c r="O4633" s="27">
        <v>21386653</v>
      </c>
      <c r="P4633" s="37">
        <f>IF(I4633=0,0,H4633/I4633)</f>
        <v>0</v>
      </c>
    </row>
    <row r="4634">
      <c r="A4634" s="24" t="str">
        <v>2026-04</v>
      </c>
      <c r="B4634" s="24" t="str">
        <v>비교 반영</v>
      </c>
      <c r="C4634" s="24" t="str">
        <v>양주시</v>
      </c>
      <c r="D4634" s="24" t="str">
        <v>상가</v>
      </c>
      <c r="E4634" s="26">
        <v>8</v>
      </c>
      <c r="F4634" s="26">
        <v>8</v>
      </c>
      <c r="G4634" s="26">
        <v>0</v>
      </c>
      <c r="H4634" s="26">
        <v>0</v>
      </c>
      <c r="I4634" s="26">
        <f>G4634+H4634</f>
        <v>0</v>
      </c>
      <c r="J4634" s="26">
        <f>SUM(F4634:H4634)</f>
        <v>8</v>
      </c>
      <c r="K4634" s="26">
        <f>E4634-J4634</f>
        <v>0</v>
      </c>
      <c r="L4634" s="27">
        <v>5856520000</v>
      </c>
      <c r="M4634" s="45">
        <v>1257.25</v>
      </c>
      <c r="N4634" s="27">
        <v>732065000</v>
      </c>
      <c r="O4634" s="27">
        <v>15399003</v>
      </c>
      <c r="P4634" s="37">
        <f>IF(I4634=0,0,H4634/I4634)</f>
        <v>0</v>
      </c>
    </row>
    <row r="4635">
      <c r="A4635" s="24" t="str">
        <v>2026-04</v>
      </c>
      <c r="B4635" s="24" t="str">
        <v>비교 반영</v>
      </c>
      <c r="C4635" s="24" t="str">
        <v>양주시</v>
      </c>
      <c r="D4635" s="24" t="str">
        <v>아파트 매매</v>
      </c>
      <c r="E4635" s="26">
        <v>262</v>
      </c>
      <c r="F4635" s="26">
        <v>262</v>
      </c>
      <c r="G4635" s="26">
        <v>0</v>
      </c>
      <c r="H4635" s="26">
        <v>0</v>
      </c>
      <c r="I4635" s="26">
        <f>G4635+H4635</f>
        <v>0</v>
      </c>
      <c r="J4635" s="26">
        <f>SUM(F4635:H4635)</f>
        <v>262</v>
      </c>
      <c r="K4635" s="26">
        <f>E4635-J4635</f>
        <v>0</v>
      </c>
      <c r="L4635" s="27">
        <v>82101350000</v>
      </c>
      <c r="M4635" s="45">
        <v>20136.514</v>
      </c>
      <c r="N4635" s="27">
        <v>313363931</v>
      </c>
      <c r="O4635" s="27">
        <v>13478471</v>
      </c>
      <c r="P4635" s="37">
        <f>IF(I4635=0,0,H4635/I4635)</f>
        <v>0</v>
      </c>
    </row>
    <row r="4636">
      <c r="A4636" s="24" t="str">
        <v>2026-04</v>
      </c>
      <c r="B4636" s="24" t="str">
        <v>비교 반영</v>
      </c>
      <c r="C4636" s="24" t="str">
        <v>양주시</v>
      </c>
      <c r="D4636" s="24" t="str">
        <v>아파트 전월세</v>
      </c>
      <c r="E4636" s="26">
        <v>509</v>
      </c>
      <c r="F4636" s="26">
        <v>0</v>
      </c>
      <c r="G4636" s="26">
        <v>221</v>
      </c>
      <c r="H4636" s="26">
        <v>288</v>
      </c>
      <c r="I4636" s="26">
        <f>G4636+H4636</f>
        <v>509</v>
      </c>
      <c r="J4636" s="26">
        <f>SUM(F4636:H4636)</f>
        <v>509</v>
      </c>
      <c r="K4636" s="26">
        <f>E4636-J4636</f>
        <v>0</v>
      </c>
      <c r="L4636" s="27">
        <v>64575080000</v>
      </c>
      <c r="M4636" s="45">
        <v>37577.483</v>
      </c>
      <c r="N4636" s="27">
        <v>126866562</v>
      </c>
      <c r="O4636" s="27">
        <v>5680831</v>
      </c>
      <c r="P4636" s="37">
        <f>IF(I4636=0,0,H4636/I4636)</f>
        <v>0.5658153241650294</v>
      </c>
    </row>
    <row r="4637">
      <c r="A4637" s="24" t="str">
        <v>2026-04</v>
      </c>
      <c r="B4637" s="24" t="str">
        <v>비교 반영</v>
      </c>
      <c r="C4637" s="24" t="str">
        <v>양주시</v>
      </c>
      <c r="D4637" s="24" t="str">
        <v>오피스텔 매매</v>
      </c>
      <c r="E4637" s="26">
        <v>1</v>
      </c>
      <c r="F4637" s="26">
        <v>1</v>
      </c>
      <c r="G4637" s="26">
        <v>0</v>
      </c>
      <c r="H4637" s="26">
        <v>0</v>
      </c>
      <c r="I4637" s="26">
        <f>G4637+H4637</f>
        <v>0</v>
      </c>
      <c r="J4637" s="26">
        <f>SUM(F4637:H4637)</f>
        <v>1</v>
      </c>
      <c r="K4637" s="26">
        <f>E4637-J4637</f>
        <v>0</v>
      </c>
      <c r="L4637" s="27">
        <v>270000000</v>
      </c>
      <c r="M4637" s="45">
        <v>87.898</v>
      </c>
      <c r="N4637" s="27">
        <v>270000000</v>
      </c>
      <c r="O4637" s="27">
        <v>10154519</v>
      </c>
      <c r="P4637" s="37">
        <f>IF(I4637=0,0,H4637/I4637)</f>
        <v>0</v>
      </c>
    </row>
    <row r="4638">
      <c r="A4638" s="24" t="str">
        <v>2026-04</v>
      </c>
      <c r="B4638" s="24" t="str">
        <v>비교 반영</v>
      </c>
      <c r="C4638" s="24" t="str">
        <v>양주시</v>
      </c>
      <c r="D4638" s="24" t="str">
        <v>오피스텔 전월세</v>
      </c>
      <c r="E4638" s="26">
        <v>13</v>
      </c>
      <c r="F4638" s="26">
        <v>0</v>
      </c>
      <c r="G4638" s="26">
        <v>1</v>
      </c>
      <c r="H4638" s="26">
        <v>12</v>
      </c>
      <c r="I4638" s="26">
        <f>G4638+H4638</f>
        <v>13</v>
      </c>
      <c r="J4638" s="26">
        <f>SUM(F4638:H4638)</f>
        <v>13</v>
      </c>
      <c r="K4638" s="26">
        <f>E4638-J4638</f>
        <v>0</v>
      </c>
      <c r="L4638" s="27">
        <v>253000000</v>
      </c>
      <c r="M4638" s="45">
        <v>407.71</v>
      </c>
      <c r="N4638" s="27">
        <v>19461538</v>
      </c>
      <c r="O4638" s="27">
        <v>2051369</v>
      </c>
      <c r="P4638" s="37">
        <f>IF(I4638=0,0,H4638/I4638)</f>
        <v>0.9230769230769231</v>
      </c>
    </row>
    <row r="4639">
      <c r="A4639" s="24" t="str">
        <v>2026-04</v>
      </c>
      <c r="B4639" s="24" t="str">
        <v>비교 반영</v>
      </c>
      <c r="C4639" s="24" t="str">
        <v>양주시</v>
      </c>
      <c r="D4639" s="24" t="str">
        <v>토지</v>
      </c>
      <c r="E4639" s="26">
        <v>171</v>
      </c>
      <c r="F4639" s="26">
        <v>171</v>
      </c>
      <c r="G4639" s="26">
        <v>0</v>
      </c>
      <c r="H4639" s="26">
        <v>0</v>
      </c>
      <c r="I4639" s="26">
        <f>G4639+H4639</f>
        <v>0</v>
      </c>
      <c r="J4639" s="26">
        <f>SUM(F4639:H4639)</f>
        <v>171</v>
      </c>
      <c r="K4639" s="26">
        <f>E4639-J4639</f>
        <v>0</v>
      </c>
      <c r="L4639" s="27">
        <v>61145810000</v>
      </c>
      <c r="M4639" s="45">
        <v>245703.54</v>
      </c>
      <c r="N4639" s="27">
        <v>357577836</v>
      </c>
      <c r="O4639" s="27">
        <v>822678</v>
      </c>
      <c r="P4639" s="37">
        <f>IF(I4639=0,0,H4639/I4639)</f>
        <v>0</v>
      </c>
    </row>
    <row r="4640">
      <c r="A4640" s="24" t="str">
        <v>2026-04</v>
      </c>
      <c r="B4640" s="24" t="str">
        <v>비교 반영</v>
      </c>
      <c r="C4640" s="24" t="str">
        <v>양평군</v>
      </c>
      <c r="D4640" s="24" t="str">
        <v>공장창고</v>
      </c>
      <c r="E4640" s="26">
        <v>2</v>
      </c>
      <c r="F4640" s="26">
        <v>2</v>
      </c>
      <c r="G4640" s="26">
        <v>0</v>
      </c>
      <c r="H4640" s="26">
        <v>0</v>
      </c>
      <c r="I4640" s="26">
        <f>G4640+H4640</f>
        <v>0</v>
      </c>
      <c r="J4640" s="26">
        <f>SUM(F4640:H4640)</f>
        <v>2</v>
      </c>
      <c r="K4640" s="26">
        <f>E4640-J4640</f>
        <v>0</v>
      </c>
      <c r="L4640" s="27">
        <v>380200000</v>
      </c>
      <c r="M4640" s="45">
        <v>229</v>
      </c>
      <c r="N4640" s="27">
        <v>190100000</v>
      </c>
      <c r="O4640" s="27">
        <v>5488469</v>
      </c>
      <c r="P4640" s="37">
        <f>IF(I4640=0,0,H4640/I4640)</f>
        <v>0</v>
      </c>
    </row>
    <row r="4641">
      <c r="A4641" s="24" t="str">
        <v>2026-04</v>
      </c>
      <c r="B4641" s="24" t="str">
        <v>비교 반영</v>
      </c>
      <c r="C4641" s="24" t="str">
        <v>양평군</v>
      </c>
      <c r="D4641" s="24" t="str">
        <v>다가구 매매</v>
      </c>
      <c r="E4641" s="26">
        <v>38</v>
      </c>
      <c r="F4641" s="26">
        <v>38</v>
      </c>
      <c r="G4641" s="26">
        <v>0</v>
      </c>
      <c r="H4641" s="26">
        <v>0</v>
      </c>
      <c r="I4641" s="26">
        <f>G4641+H4641</f>
        <v>0</v>
      </c>
      <c r="J4641" s="26">
        <f>SUM(F4641:H4641)</f>
        <v>38</v>
      </c>
      <c r="K4641" s="26">
        <f>E4641-J4641</f>
        <v>0</v>
      </c>
      <c r="L4641" s="27">
        <v>11446700000</v>
      </c>
      <c r="M4641" s="45">
        <v>4434.89</v>
      </c>
      <c r="N4641" s="27">
        <v>301228947</v>
      </c>
      <c r="O4641" s="27">
        <v>8532417</v>
      </c>
      <c r="P4641" s="37">
        <f>IF(I4641=0,0,H4641/I4641)</f>
        <v>0</v>
      </c>
    </row>
    <row r="4642">
      <c r="A4642" s="24" t="str">
        <v>2026-04</v>
      </c>
      <c r="B4642" s="24" t="str">
        <v>비교 반영</v>
      </c>
      <c r="C4642" s="24" t="str">
        <v>양평군</v>
      </c>
      <c r="D4642" s="24" t="str">
        <v>다가구 전월세</v>
      </c>
      <c r="E4642" s="26">
        <v>139</v>
      </c>
      <c r="F4642" s="26">
        <v>0</v>
      </c>
      <c r="G4642" s="26">
        <v>44</v>
      </c>
      <c r="H4642" s="26">
        <v>95</v>
      </c>
      <c r="I4642" s="26">
        <f>G4642+H4642</f>
        <v>139</v>
      </c>
      <c r="J4642" s="26">
        <f>SUM(F4642:H4642)</f>
        <v>139</v>
      </c>
      <c r="K4642" s="26">
        <f>E4642-J4642</f>
        <v>0</v>
      </c>
      <c r="L4642" s="27">
        <v>9796000000</v>
      </c>
      <c r="M4642" s="45">
        <v>12021.065</v>
      </c>
      <c r="N4642" s="27">
        <v>70474820</v>
      </c>
      <c r="O4642" s="27">
        <v>2693894</v>
      </c>
      <c r="P4642" s="37">
        <f>IF(I4642=0,0,H4642/I4642)</f>
        <v>0.6834532374100719</v>
      </c>
    </row>
    <row r="4643">
      <c r="A4643" s="24" t="str">
        <v>2026-04</v>
      </c>
      <c r="B4643" s="24" t="str">
        <v>비교 반영</v>
      </c>
      <c r="C4643" s="24" t="str">
        <v>양평군</v>
      </c>
      <c r="D4643" s="24" t="str">
        <v>다세대 매매</v>
      </c>
      <c r="E4643" s="26">
        <v>11</v>
      </c>
      <c r="F4643" s="26">
        <v>11</v>
      </c>
      <c r="G4643" s="26">
        <v>0</v>
      </c>
      <c r="H4643" s="26">
        <v>0</v>
      </c>
      <c r="I4643" s="26">
        <f>G4643+H4643</f>
        <v>0</v>
      </c>
      <c r="J4643" s="26">
        <f>SUM(F4643:H4643)</f>
        <v>11</v>
      </c>
      <c r="K4643" s="26">
        <f>E4643-J4643</f>
        <v>0</v>
      </c>
      <c r="L4643" s="27">
        <v>2010000000</v>
      </c>
      <c r="M4643" s="45">
        <v>755.05</v>
      </c>
      <c r="N4643" s="27">
        <v>182727273</v>
      </c>
      <c r="O4643" s="27">
        <v>8800249</v>
      </c>
      <c r="P4643" s="37">
        <f>IF(I4643=0,0,H4643/I4643)</f>
        <v>0</v>
      </c>
    </row>
    <row r="4644">
      <c r="A4644" s="24" t="str">
        <v>2026-04</v>
      </c>
      <c r="B4644" s="24" t="str">
        <v>비교 반영</v>
      </c>
      <c r="C4644" s="24" t="str">
        <v>양평군</v>
      </c>
      <c r="D4644" s="24" t="str">
        <v>다세대 전월세</v>
      </c>
      <c r="E4644" s="26">
        <v>55</v>
      </c>
      <c r="F4644" s="26">
        <v>0</v>
      </c>
      <c r="G4644" s="26">
        <v>21</v>
      </c>
      <c r="H4644" s="26">
        <v>34</v>
      </c>
      <c r="I4644" s="26">
        <f>G4644+H4644</f>
        <v>55</v>
      </c>
      <c r="J4644" s="26">
        <f>SUM(F4644:H4644)</f>
        <v>55</v>
      </c>
      <c r="K4644" s="26">
        <f>E4644-J4644</f>
        <v>0</v>
      </c>
      <c r="L4644" s="27">
        <v>3875000000</v>
      </c>
      <c r="M4644" s="45">
        <v>3127.472</v>
      </c>
      <c r="N4644" s="27">
        <v>70454545</v>
      </c>
      <c r="O4644" s="27">
        <v>4095933</v>
      </c>
      <c r="P4644" s="37">
        <f>IF(I4644=0,0,H4644/I4644)</f>
        <v>0.6181818181818182</v>
      </c>
    </row>
    <row r="4645">
      <c r="A4645" s="24" t="str">
        <v>2026-04</v>
      </c>
      <c r="B4645" s="24" t="str">
        <v>비교 반영</v>
      </c>
      <c r="C4645" s="24" t="str">
        <v>양평군</v>
      </c>
      <c r="D4645" s="24" t="str">
        <v>상가</v>
      </c>
      <c r="E4645" s="26">
        <v>29</v>
      </c>
      <c r="F4645" s="26">
        <v>29</v>
      </c>
      <c r="G4645" s="26">
        <v>0</v>
      </c>
      <c r="H4645" s="26">
        <v>0</v>
      </c>
      <c r="I4645" s="26">
        <f>G4645+H4645</f>
        <v>0</v>
      </c>
      <c r="J4645" s="26">
        <f>SUM(F4645:H4645)</f>
        <v>29</v>
      </c>
      <c r="K4645" s="26">
        <f>E4645-J4645</f>
        <v>0</v>
      </c>
      <c r="L4645" s="27">
        <v>5782190000</v>
      </c>
      <c r="M4645" s="45">
        <v>2107.04</v>
      </c>
      <c r="N4645" s="27">
        <v>199385862</v>
      </c>
      <c r="O4645" s="27">
        <v>9071815</v>
      </c>
      <c r="P4645" s="37">
        <f>IF(I4645=0,0,H4645/I4645)</f>
        <v>0</v>
      </c>
    </row>
    <row r="4646">
      <c r="A4646" s="24" t="str">
        <v>2026-04</v>
      </c>
      <c r="B4646" s="24" t="str">
        <v>비교 반영</v>
      </c>
      <c r="C4646" s="24" t="str">
        <v>양평군</v>
      </c>
      <c r="D4646" s="24" t="str">
        <v>아파트 매매</v>
      </c>
      <c r="E4646" s="26">
        <v>63</v>
      </c>
      <c r="F4646" s="26">
        <v>63</v>
      </c>
      <c r="G4646" s="26">
        <v>0</v>
      </c>
      <c r="H4646" s="26">
        <v>0</v>
      </c>
      <c r="I4646" s="26">
        <f>G4646+H4646</f>
        <v>0</v>
      </c>
      <c r="J4646" s="26">
        <f>SUM(F4646:H4646)</f>
        <v>63</v>
      </c>
      <c r="K4646" s="26">
        <f>E4646-J4646</f>
        <v>0</v>
      </c>
      <c r="L4646" s="27">
        <v>23699920000</v>
      </c>
      <c r="M4646" s="45">
        <v>4918.976</v>
      </c>
      <c r="N4646" s="27">
        <v>376189206</v>
      </c>
      <c r="O4646" s="27">
        <v>15927469</v>
      </c>
      <c r="P4646" s="37">
        <f>IF(I4646=0,0,H4646/I4646)</f>
        <v>0</v>
      </c>
    </row>
    <row r="4647">
      <c r="A4647" s="24" t="str">
        <v>2026-04</v>
      </c>
      <c r="B4647" s="24" t="str">
        <v>비교 반영</v>
      </c>
      <c r="C4647" s="24" t="str">
        <v>양평군</v>
      </c>
      <c r="D4647" s="24" t="str">
        <v>아파트 전월세</v>
      </c>
      <c r="E4647" s="26">
        <v>77</v>
      </c>
      <c r="F4647" s="26">
        <v>0</v>
      </c>
      <c r="G4647" s="26">
        <v>46</v>
      </c>
      <c r="H4647" s="26">
        <v>31</v>
      </c>
      <c r="I4647" s="26">
        <f>G4647+H4647</f>
        <v>77</v>
      </c>
      <c r="J4647" s="26">
        <f>SUM(F4647:H4647)</f>
        <v>77</v>
      </c>
      <c r="K4647" s="26">
        <f>E4647-J4647</f>
        <v>0</v>
      </c>
      <c r="L4647" s="27">
        <v>14773500000</v>
      </c>
      <c r="M4647" s="45">
        <v>6151.976</v>
      </c>
      <c r="N4647" s="27">
        <v>191863636</v>
      </c>
      <c r="O4647" s="27">
        <v>7938590</v>
      </c>
      <c r="P4647" s="37">
        <f>IF(I4647=0,0,H4647/I4647)</f>
        <v>0.4025974025974026</v>
      </c>
    </row>
    <row r="4648">
      <c r="A4648" s="24" t="str">
        <v>2026-04</v>
      </c>
      <c r="B4648" s="24" t="str">
        <v>비교 반영</v>
      </c>
      <c r="C4648" s="24" t="str">
        <v>양평군</v>
      </c>
      <c r="D4648" s="24" t="str">
        <v>오피스텔 전월세</v>
      </c>
      <c r="E4648" s="26">
        <v>2</v>
      </c>
      <c r="F4648" s="26">
        <v>0</v>
      </c>
      <c r="G4648" s="26">
        <v>0</v>
      </c>
      <c r="H4648" s="26">
        <v>2</v>
      </c>
      <c r="I4648" s="26">
        <f>G4648+H4648</f>
        <v>2</v>
      </c>
      <c r="J4648" s="26">
        <f>SUM(F4648:H4648)</f>
        <v>2</v>
      </c>
      <c r="K4648" s="26">
        <f>E4648-J4648</f>
        <v>0</v>
      </c>
      <c r="L4648" s="27">
        <v>15000000</v>
      </c>
      <c r="M4648" s="45">
        <v>75.68</v>
      </c>
      <c r="N4648" s="27">
        <v>7500000</v>
      </c>
      <c r="O4648" s="27">
        <v>655216</v>
      </c>
      <c r="P4648" s="37">
        <f>IF(I4648=0,0,H4648/I4648)</f>
        <v>1</v>
      </c>
    </row>
    <row r="4649">
      <c r="A4649" s="24" t="str">
        <v>2026-04</v>
      </c>
      <c r="B4649" s="24" t="str">
        <v>비교 반영</v>
      </c>
      <c r="C4649" s="24" t="str">
        <v>양평군</v>
      </c>
      <c r="D4649" s="24" t="str">
        <v>토지</v>
      </c>
      <c r="E4649" s="26">
        <v>513</v>
      </c>
      <c r="F4649" s="26">
        <v>513</v>
      </c>
      <c r="G4649" s="26">
        <v>0</v>
      </c>
      <c r="H4649" s="26">
        <v>0</v>
      </c>
      <c r="I4649" s="26">
        <f>G4649+H4649</f>
        <v>0</v>
      </c>
      <c r="J4649" s="26">
        <f>SUM(F4649:H4649)</f>
        <v>513</v>
      </c>
      <c r="K4649" s="26">
        <f>E4649-J4649</f>
        <v>0</v>
      </c>
      <c r="L4649" s="27">
        <v>27311590000</v>
      </c>
      <c r="M4649" s="45">
        <v>355229.99</v>
      </c>
      <c r="N4649" s="27">
        <v>53238967</v>
      </c>
      <c r="O4649" s="27">
        <v>254163</v>
      </c>
      <c r="P4649" s="37">
        <f>IF(I4649=0,0,H4649/I4649)</f>
        <v>0</v>
      </c>
    </row>
    <row r="4650">
      <c r="A4650" s="24" t="str">
        <v>2026-04</v>
      </c>
      <c r="B4650" s="24" t="str">
        <v>비교 반영</v>
      </c>
      <c r="C4650" s="24" t="str">
        <v>여주시</v>
      </c>
      <c r="D4650" s="24" t="str">
        <v>공장창고</v>
      </c>
      <c r="E4650" s="26">
        <v>1</v>
      </c>
      <c r="F4650" s="26">
        <v>1</v>
      </c>
      <c r="G4650" s="26">
        <v>0</v>
      </c>
      <c r="H4650" s="26">
        <v>0</v>
      </c>
      <c r="I4650" s="26">
        <f>G4650+H4650</f>
        <v>0</v>
      </c>
      <c r="J4650" s="26">
        <f>SUM(F4650:H4650)</f>
        <v>1</v>
      </c>
      <c r="K4650" s="26">
        <f>E4650-J4650</f>
        <v>0</v>
      </c>
      <c r="L4650" s="27">
        <v>720000000</v>
      </c>
      <c r="M4650" s="45">
        <v>728.84</v>
      </c>
      <c r="N4650" s="27">
        <v>720000000</v>
      </c>
      <c r="O4650" s="27">
        <v>3265690</v>
      </c>
      <c r="P4650" s="37">
        <f>IF(I4650=0,0,H4650/I4650)</f>
        <v>0</v>
      </c>
    </row>
    <row r="4651">
      <c r="A4651" s="24" t="str">
        <v>2026-04</v>
      </c>
      <c r="B4651" s="24" t="str">
        <v>비교 반영</v>
      </c>
      <c r="C4651" s="24" t="str">
        <v>여주시</v>
      </c>
      <c r="D4651" s="24" t="str">
        <v>다가구 매매</v>
      </c>
      <c r="E4651" s="26">
        <v>30</v>
      </c>
      <c r="F4651" s="26">
        <v>30</v>
      </c>
      <c r="G4651" s="26">
        <v>0</v>
      </c>
      <c r="H4651" s="26">
        <v>0</v>
      </c>
      <c r="I4651" s="26">
        <f>G4651+H4651</f>
        <v>0</v>
      </c>
      <c r="J4651" s="26">
        <f>SUM(F4651:H4651)</f>
        <v>30</v>
      </c>
      <c r="K4651" s="26">
        <f>E4651-J4651</f>
        <v>0</v>
      </c>
      <c r="L4651" s="27">
        <v>6420760000</v>
      </c>
      <c r="M4651" s="45">
        <v>3358.49</v>
      </c>
      <c r="N4651" s="27">
        <v>214025333</v>
      </c>
      <c r="O4651" s="27">
        <v>6319999</v>
      </c>
      <c r="P4651" s="37">
        <f>IF(I4651=0,0,H4651/I4651)</f>
        <v>0</v>
      </c>
    </row>
    <row r="4652">
      <c r="A4652" s="24" t="str">
        <v>2026-04</v>
      </c>
      <c r="B4652" s="24" t="str">
        <v>비교 반영</v>
      </c>
      <c r="C4652" s="24" t="str">
        <v>여주시</v>
      </c>
      <c r="D4652" s="24" t="str">
        <v>다가구 전월세</v>
      </c>
      <c r="E4652" s="26">
        <v>148</v>
      </c>
      <c r="F4652" s="26">
        <v>0</v>
      </c>
      <c r="G4652" s="26">
        <v>18</v>
      </c>
      <c r="H4652" s="26">
        <v>130</v>
      </c>
      <c r="I4652" s="26">
        <f>G4652+H4652</f>
        <v>148</v>
      </c>
      <c r="J4652" s="26">
        <f>SUM(F4652:H4652)</f>
        <v>148</v>
      </c>
      <c r="K4652" s="26">
        <f>E4652-J4652</f>
        <v>0</v>
      </c>
      <c r="L4652" s="27">
        <v>3041000000</v>
      </c>
      <c r="M4652" s="45">
        <v>6849.599</v>
      </c>
      <c r="N4652" s="27">
        <v>20547297</v>
      </c>
      <c r="O4652" s="27">
        <v>1467661</v>
      </c>
      <c r="P4652" s="37">
        <f>IF(I4652=0,0,H4652/I4652)</f>
        <v>0.8783783783783784</v>
      </c>
    </row>
    <row r="4653">
      <c r="A4653" s="24" t="str">
        <v>2026-04</v>
      </c>
      <c r="B4653" s="24" t="str">
        <v>비교 반영</v>
      </c>
      <c r="C4653" s="24" t="str">
        <v>여주시</v>
      </c>
      <c r="D4653" s="24" t="str">
        <v>다세대 매매</v>
      </c>
      <c r="E4653" s="26">
        <v>15</v>
      </c>
      <c r="F4653" s="26">
        <v>15</v>
      </c>
      <c r="G4653" s="26">
        <v>0</v>
      </c>
      <c r="H4653" s="26">
        <v>0</v>
      </c>
      <c r="I4653" s="26">
        <f>G4653+H4653</f>
        <v>0</v>
      </c>
      <c r="J4653" s="26">
        <f>SUM(F4653:H4653)</f>
        <v>15</v>
      </c>
      <c r="K4653" s="26">
        <f>E4653-J4653</f>
        <v>0</v>
      </c>
      <c r="L4653" s="27">
        <v>1635500000</v>
      </c>
      <c r="M4653" s="45">
        <v>882.725</v>
      </c>
      <c r="N4653" s="27">
        <v>109033333</v>
      </c>
      <c r="O4653" s="27">
        <v>6124910</v>
      </c>
      <c r="P4653" s="37">
        <f>IF(I4653=0,0,H4653/I4653)</f>
        <v>0</v>
      </c>
    </row>
    <row r="4654">
      <c r="A4654" s="24" t="str">
        <v>2026-04</v>
      </c>
      <c r="B4654" s="24" t="str">
        <v>비교 반영</v>
      </c>
      <c r="C4654" s="24" t="str">
        <v>여주시</v>
      </c>
      <c r="D4654" s="24" t="str">
        <v>다세대 전월세</v>
      </c>
      <c r="E4654" s="26">
        <v>37</v>
      </c>
      <c r="F4654" s="26">
        <v>0</v>
      </c>
      <c r="G4654" s="26">
        <v>5</v>
      </c>
      <c r="H4654" s="26">
        <v>32</v>
      </c>
      <c r="I4654" s="26">
        <f>G4654+H4654</f>
        <v>37</v>
      </c>
      <c r="J4654" s="26">
        <f>SUM(F4654:H4654)</f>
        <v>37</v>
      </c>
      <c r="K4654" s="26">
        <f>E4654-J4654</f>
        <v>0</v>
      </c>
      <c r="L4654" s="27">
        <v>797000000</v>
      </c>
      <c r="M4654" s="45">
        <v>1613.188</v>
      </c>
      <c r="N4654" s="27">
        <v>21540541</v>
      </c>
      <c r="O4654" s="27">
        <v>1633232</v>
      </c>
      <c r="P4654" s="37">
        <f>IF(I4654=0,0,H4654/I4654)</f>
        <v>0.8648648648648649</v>
      </c>
    </row>
    <row r="4655">
      <c r="A4655" s="24" t="str">
        <v>2026-04</v>
      </c>
      <c r="B4655" s="24" t="str">
        <v>비교 반영</v>
      </c>
      <c r="C4655" s="24" t="str">
        <v>여주시</v>
      </c>
      <c r="D4655" s="24" t="str">
        <v>분양권</v>
      </c>
      <c r="E4655" s="26">
        <v>3</v>
      </c>
      <c r="F4655" s="26">
        <v>3</v>
      </c>
      <c r="G4655" s="26">
        <v>0</v>
      </c>
      <c r="H4655" s="26">
        <v>0</v>
      </c>
      <c r="I4655" s="26">
        <f>G4655+H4655</f>
        <v>0</v>
      </c>
      <c r="J4655" s="26">
        <f>SUM(F4655:H4655)</f>
        <v>3</v>
      </c>
      <c r="K4655" s="26">
        <f>E4655-J4655</f>
        <v>0</v>
      </c>
      <c r="L4655" s="27">
        <v>1303470000</v>
      </c>
      <c r="M4655" s="45">
        <v>204.893</v>
      </c>
      <c r="N4655" s="27">
        <v>434490000</v>
      </c>
      <c r="O4655" s="27">
        <v>21030448</v>
      </c>
      <c r="P4655" s="37">
        <f>IF(I4655=0,0,H4655/I4655)</f>
        <v>0</v>
      </c>
    </row>
    <row r="4656">
      <c r="A4656" s="24" t="str">
        <v>2026-04</v>
      </c>
      <c r="B4656" s="24" t="str">
        <v>비교 반영</v>
      </c>
      <c r="C4656" s="24" t="str">
        <v>여주시</v>
      </c>
      <c r="D4656" s="24" t="str">
        <v>상가</v>
      </c>
      <c r="E4656" s="26">
        <v>11</v>
      </c>
      <c r="F4656" s="26">
        <v>11</v>
      </c>
      <c r="G4656" s="26">
        <v>0</v>
      </c>
      <c r="H4656" s="26">
        <v>0</v>
      </c>
      <c r="I4656" s="26">
        <f>G4656+H4656</f>
        <v>0</v>
      </c>
      <c r="J4656" s="26">
        <f>SUM(F4656:H4656)</f>
        <v>11</v>
      </c>
      <c r="K4656" s="26">
        <f>E4656-J4656</f>
        <v>0</v>
      </c>
      <c r="L4656" s="27">
        <v>8721130000</v>
      </c>
      <c r="M4656" s="45">
        <v>2102.49</v>
      </c>
      <c r="N4656" s="27">
        <v>792830000</v>
      </c>
      <c r="O4656" s="27">
        <v>13712399</v>
      </c>
      <c r="P4656" s="37">
        <f>IF(I4656=0,0,H4656/I4656)</f>
        <v>0</v>
      </c>
    </row>
    <row r="4657">
      <c r="A4657" s="24" t="str">
        <v>2026-04</v>
      </c>
      <c r="B4657" s="24" t="str">
        <v>비교 반영</v>
      </c>
      <c r="C4657" s="24" t="str">
        <v>여주시</v>
      </c>
      <c r="D4657" s="24" t="str">
        <v>아파트 매매</v>
      </c>
      <c r="E4657" s="26">
        <v>69</v>
      </c>
      <c r="F4657" s="26">
        <v>69</v>
      </c>
      <c r="G4657" s="26">
        <v>0</v>
      </c>
      <c r="H4657" s="26">
        <v>0</v>
      </c>
      <c r="I4657" s="26">
        <f>G4657+H4657</f>
        <v>0</v>
      </c>
      <c r="J4657" s="26">
        <f>SUM(F4657:H4657)</f>
        <v>69</v>
      </c>
      <c r="K4657" s="26">
        <f>E4657-J4657</f>
        <v>0</v>
      </c>
      <c r="L4657" s="27">
        <v>15459500000</v>
      </c>
      <c r="M4657" s="45">
        <v>4818.608</v>
      </c>
      <c r="N4657" s="27">
        <v>224050725</v>
      </c>
      <c r="O4657" s="27">
        <v>10605923</v>
      </c>
      <c r="P4657" s="37">
        <f>IF(I4657=0,0,H4657/I4657)</f>
        <v>0</v>
      </c>
    </row>
    <row r="4658">
      <c r="A4658" s="24" t="str">
        <v>2026-04</v>
      </c>
      <c r="B4658" s="24" t="str">
        <v>비교 반영</v>
      </c>
      <c r="C4658" s="24" t="str">
        <v>여주시</v>
      </c>
      <c r="D4658" s="24" t="str">
        <v>아파트 전월세</v>
      </c>
      <c r="E4658" s="26">
        <v>111</v>
      </c>
      <c r="F4658" s="26">
        <v>0</v>
      </c>
      <c r="G4658" s="26">
        <v>42</v>
      </c>
      <c r="H4658" s="26">
        <v>69</v>
      </c>
      <c r="I4658" s="26">
        <f>G4658+H4658</f>
        <v>111</v>
      </c>
      <c r="J4658" s="26">
        <f>SUM(F4658:H4658)</f>
        <v>111</v>
      </c>
      <c r="K4658" s="26">
        <f>E4658-J4658</f>
        <v>0</v>
      </c>
      <c r="L4658" s="27">
        <v>10174540000</v>
      </c>
      <c r="M4658" s="45">
        <v>6250.103</v>
      </c>
      <c r="N4658" s="27">
        <v>91662523</v>
      </c>
      <c r="O4658" s="27">
        <v>5381486</v>
      </c>
      <c r="P4658" s="37">
        <f>IF(I4658=0,0,H4658/I4658)</f>
        <v>0.6216216216216216</v>
      </c>
    </row>
    <row r="4659">
      <c r="A4659" s="24" t="str">
        <v>2026-04</v>
      </c>
      <c r="B4659" s="24" t="str">
        <v>비교 반영</v>
      </c>
      <c r="C4659" s="24" t="str">
        <v>여주시</v>
      </c>
      <c r="D4659" s="24" t="str">
        <v>오피스텔 전월세</v>
      </c>
      <c r="E4659" s="26">
        <v>8</v>
      </c>
      <c r="F4659" s="26">
        <v>0</v>
      </c>
      <c r="G4659" s="26">
        <v>2</v>
      </c>
      <c r="H4659" s="26">
        <v>6</v>
      </c>
      <c r="I4659" s="26">
        <f>G4659+H4659</f>
        <v>8</v>
      </c>
      <c r="J4659" s="26">
        <f>SUM(F4659:H4659)</f>
        <v>8</v>
      </c>
      <c r="K4659" s="26">
        <f>E4659-J4659</f>
        <v>0</v>
      </c>
      <c r="L4659" s="27">
        <v>398000000</v>
      </c>
      <c r="M4659" s="45">
        <v>529.26</v>
      </c>
      <c r="N4659" s="27">
        <v>49750000</v>
      </c>
      <c r="O4659" s="27">
        <v>2485928</v>
      </c>
      <c r="P4659" s="37">
        <f>IF(I4659=0,0,H4659/I4659)</f>
        <v>0.75</v>
      </c>
    </row>
    <row r="4660">
      <c r="A4660" s="24" t="str">
        <v>2026-04</v>
      </c>
      <c r="B4660" s="24" t="str">
        <v>비교 반영</v>
      </c>
      <c r="C4660" s="24" t="str">
        <v>여주시</v>
      </c>
      <c r="D4660" s="24" t="str">
        <v>토지</v>
      </c>
      <c r="E4660" s="26">
        <v>301</v>
      </c>
      <c r="F4660" s="26">
        <v>301</v>
      </c>
      <c r="G4660" s="26">
        <v>0</v>
      </c>
      <c r="H4660" s="26">
        <v>0</v>
      </c>
      <c r="I4660" s="26">
        <f>G4660+H4660</f>
        <v>0</v>
      </c>
      <c r="J4660" s="26">
        <f>SUM(F4660:H4660)</f>
        <v>301</v>
      </c>
      <c r="K4660" s="26">
        <f>E4660-J4660</f>
        <v>0</v>
      </c>
      <c r="L4660" s="27">
        <v>37502090000</v>
      </c>
      <c r="M4660" s="45">
        <v>256477.94</v>
      </c>
      <c r="N4660" s="27">
        <v>124591661</v>
      </c>
      <c r="O4660" s="27">
        <v>483370</v>
      </c>
      <c r="P4660" s="37">
        <f>IF(I4660=0,0,H4660/I4660)</f>
        <v>0</v>
      </c>
    </row>
    <row r="4661">
      <c r="A4661" s="24" t="str">
        <v>2026-04</v>
      </c>
      <c r="B4661" s="24" t="str">
        <v>비교 반영</v>
      </c>
      <c r="C4661" s="24" t="str">
        <v>연천군</v>
      </c>
      <c r="D4661" s="24" t="str">
        <v>다가구 매매</v>
      </c>
      <c r="E4661" s="26">
        <v>2</v>
      </c>
      <c r="F4661" s="26">
        <v>2</v>
      </c>
      <c r="G4661" s="26">
        <v>0</v>
      </c>
      <c r="H4661" s="26">
        <v>0</v>
      </c>
      <c r="I4661" s="26">
        <f>G4661+H4661</f>
        <v>0</v>
      </c>
      <c r="J4661" s="26">
        <f>SUM(F4661:H4661)</f>
        <v>2</v>
      </c>
      <c r="K4661" s="26">
        <f>E4661-J4661</f>
        <v>0</v>
      </c>
      <c r="L4661" s="27">
        <v>350800000</v>
      </c>
      <c r="M4661" s="45">
        <v>160.05</v>
      </c>
      <c r="N4661" s="27">
        <v>175400000</v>
      </c>
      <c r="O4661" s="27">
        <v>7245669</v>
      </c>
      <c r="P4661" s="37">
        <f>IF(I4661=0,0,H4661/I4661)</f>
        <v>0</v>
      </c>
    </row>
    <row r="4662">
      <c r="A4662" s="24" t="str">
        <v>2026-04</v>
      </c>
      <c r="B4662" s="24" t="str">
        <v>비교 반영</v>
      </c>
      <c r="C4662" s="24" t="str">
        <v>연천군</v>
      </c>
      <c r="D4662" s="24" t="str">
        <v>다가구 전월세</v>
      </c>
      <c r="E4662" s="26">
        <v>9</v>
      </c>
      <c r="F4662" s="26">
        <v>0</v>
      </c>
      <c r="G4662" s="26">
        <v>1</v>
      </c>
      <c r="H4662" s="26">
        <v>8</v>
      </c>
      <c r="I4662" s="26">
        <f>G4662+H4662</f>
        <v>9</v>
      </c>
      <c r="J4662" s="26">
        <f>SUM(F4662:H4662)</f>
        <v>9</v>
      </c>
      <c r="K4662" s="26">
        <f>E4662-J4662</f>
        <v>0</v>
      </c>
      <c r="L4662" s="27">
        <v>169000000</v>
      </c>
      <c r="M4662" s="45">
        <v>518.89</v>
      </c>
      <c r="N4662" s="27">
        <v>18777778</v>
      </c>
      <c r="O4662" s="27">
        <v>1076678</v>
      </c>
      <c r="P4662" s="37">
        <f>IF(I4662=0,0,H4662/I4662)</f>
        <v>0.8888888888888888</v>
      </c>
    </row>
    <row r="4663">
      <c r="A4663" s="24" t="str">
        <v>2026-04</v>
      </c>
      <c r="B4663" s="24" t="str">
        <v>비교 반영</v>
      </c>
      <c r="C4663" s="24" t="str">
        <v>연천군</v>
      </c>
      <c r="D4663" s="24" t="str">
        <v>다세대 매매</v>
      </c>
      <c r="E4663" s="26">
        <v>7</v>
      </c>
      <c r="F4663" s="26">
        <v>7</v>
      </c>
      <c r="G4663" s="26">
        <v>0</v>
      </c>
      <c r="H4663" s="26">
        <v>0</v>
      </c>
      <c r="I4663" s="26">
        <f>G4663+H4663</f>
        <v>0</v>
      </c>
      <c r="J4663" s="26">
        <f>SUM(F4663:H4663)</f>
        <v>7</v>
      </c>
      <c r="K4663" s="26">
        <f>E4663-J4663</f>
        <v>0</v>
      </c>
      <c r="L4663" s="27">
        <v>400000000</v>
      </c>
      <c r="M4663" s="45">
        <v>453.04</v>
      </c>
      <c r="N4663" s="27">
        <v>57142857</v>
      </c>
      <c r="O4663" s="27">
        <v>2918758</v>
      </c>
      <c r="P4663" s="37">
        <f>IF(I4663=0,0,H4663/I4663)</f>
        <v>0</v>
      </c>
    </row>
    <row r="4664">
      <c r="A4664" s="24" t="str">
        <v>2026-04</v>
      </c>
      <c r="B4664" s="24" t="str">
        <v>비교 반영</v>
      </c>
      <c r="C4664" s="24" t="str">
        <v>연천군</v>
      </c>
      <c r="D4664" s="24" t="str">
        <v>다세대 전월세</v>
      </c>
      <c r="E4664" s="26">
        <v>16</v>
      </c>
      <c r="F4664" s="26">
        <v>0</v>
      </c>
      <c r="G4664" s="26">
        <v>6</v>
      </c>
      <c r="H4664" s="26">
        <v>10</v>
      </c>
      <c r="I4664" s="26">
        <f>G4664+H4664</f>
        <v>16</v>
      </c>
      <c r="J4664" s="26">
        <f>SUM(F4664:H4664)</f>
        <v>16</v>
      </c>
      <c r="K4664" s="26">
        <f>E4664-J4664</f>
        <v>0</v>
      </c>
      <c r="L4664" s="27">
        <v>552100000</v>
      </c>
      <c r="M4664" s="45">
        <v>844.522</v>
      </c>
      <c r="N4664" s="27">
        <v>34506250</v>
      </c>
      <c r="O4664" s="27">
        <v>2161132</v>
      </c>
      <c r="P4664" s="37">
        <f>IF(I4664=0,0,H4664/I4664)</f>
        <v>0.625</v>
      </c>
    </row>
    <row r="4665">
      <c r="A4665" s="24" t="str">
        <v>2026-04</v>
      </c>
      <c r="B4665" s="24" t="str">
        <v>비교 반영</v>
      </c>
      <c r="C4665" s="24" t="str">
        <v>연천군</v>
      </c>
      <c r="D4665" s="24" t="str">
        <v>분양권</v>
      </c>
      <c r="E4665" s="26">
        <v>1</v>
      </c>
      <c r="F4665" s="26">
        <v>1</v>
      </c>
      <c r="G4665" s="26">
        <v>0</v>
      </c>
      <c r="H4665" s="26">
        <v>0</v>
      </c>
      <c r="I4665" s="26">
        <f>G4665+H4665</f>
        <v>0</v>
      </c>
      <c r="J4665" s="26">
        <f>SUM(F4665:H4665)</f>
        <v>1</v>
      </c>
      <c r="K4665" s="26">
        <f>E4665-J4665</f>
        <v>0</v>
      </c>
      <c r="L4665" s="27">
        <v>360640000</v>
      </c>
      <c r="M4665" s="45">
        <v>84.978</v>
      </c>
      <c r="N4665" s="27">
        <v>360640000</v>
      </c>
      <c r="O4665" s="27">
        <v>14029494</v>
      </c>
      <c r="P4665" s="37">
        <f>IF(I4665=0,0,H4665/I4665)</f>
        <v>0</v>
      </c>
    </row>
    <row r="4666">
      <c r="A4666" s="24" t="str">
        <v>2026-04</v>
      </c>
      <c r="B4666" s="24" t="str">
        <v>비교 반영</v>
      </c>
      <c r="C4666" s="24" t="str">
        <v>연천군</v>
      </c>
      <c r="D4666" s="24" t="str">
        <v>상가</v>
      </c>
      <c r="E4666" s="26">
        <v>1</v>
      </c>
      <c r="F4666" s="26">
        <v>1</v>
      </c>
      <c r="G4666" s="26">
        <v>0</v>
      </c>
      <c r="H4666" s="26">
        <v>0</v>
      </c>
      <c r="I4666" s="26">
        <f>G4666+H4666</f>
        <v>0</v>
      </c>
      <c r="J4666" s="26">
        <f>SUM(F4666:H4666)</f>
        <v>1</v>
      </c>
      <c r="K4666" s="26">
        <f>E4666-J4666</f>
        <v>0</v>
      </c>
      <c r="L4666" s="27">
        <v>180000000</v>
      </c>
      <c r="M4666" s="45">
        <v>178.87</v>
      </c>
      <c r="N4666" s="27">
        <v>180000000</v>
      </c>
      <c r="O4666" s="27">
        <v>3326669</v>
      </c>
      <c r="P4666" s="37">
        <f>IF(I4666=0,0,H4666/I4666)</f>
        <v>0</v>
      </c>
    </row>
    <row r="4667">
      <c r="A4667" s="24" t="str">
        <v>2026-04</v>
      </c>
      <c r="B4667" s="24" t="str">
        <v>비교 반영</v>
      </c>
      <c r="C4667" s="24" t="str">
        <v>연천군</v>
      </c>
      <c r="D4667" s="24" t="str">
        <v>아파트 매매</v>
      </c>
      <c r="E4667" s="26">
        <v>20</v>
      </c>
      <c r="F4667" s="26">
        <v>20</v>
      </c>
      <c r="G4667" s="26">
        <v>0</v>
      </c>
      <c r="H4667" s="26">
        <v>0</v>
      </c>
      <c r="I4667" s="26">
        <f>G4667+H4667</f>
        <v>0</v>
      </c>
      <c r="J4667" s="26">
        <f>SUM(F4667:H4667)</f>
        <v>20</v>
      </c>
      <c r="K4667" s="26">
        <f>E4667-J4667</f>
        <v>0</v>
      </c>
      <c r="L4667" s="27">
        <v>3796000000</v>
      </c>
      <c r="M4667" s="45">
        <v>1411.627</v>
      </c>
      <c r="N4667" s="27">
        <v>189800000</v>
      </c>
      <c r="O4667" s="27">
        <v>8889571</v>
      </c>
      <c r="P4667" s="37">
        <f>IF(I4667=0,0,H4667/I4667)</f>
        <v>0</v>
      </c>
    </row>
    <row r="4668">
      <c r="A4668" s="24" t="str">
        <v>2026-04</v>
      </c>
      <c r="B4668" s="24" t="str">
        <v>비교 반영</v>
      </c>
      <c r="C4668" s="24" t="str">
        <v>연천군</v>
      </c>
      <c r="D4668" s="24" t="str">
        <v>아파트 전월세</v>
      </c>
      <c r="E4668" s="26">
        <v>13</v>
      </c>
      <c r="F4668" s="26">
        <v>0</v>
      </c>
      <c r="G4668" s="26">
        <v>6</v>
      </c>
      <c r="H4668" s="26">
        <v>7</v>
      </c>
      <c r="I4668" s="26">
        <f>G4668+H4668</f>
        <v>13</v>
      </c>
      <c r="J4668" s="26">
        <f>SUM(F4668:H4668)</f>
        <v>13</v>
      </c>
      <c r="K4668" s="26">
        <f>E4668-J4668</f>
        <v>0</v>
      </c>
      <c r="L4668" s="27">
        <v>1428250000</v>
      </c>
      <c r="M4668" s="45">
        <v>953.799</v>
      </c>
      <c r="N4668" s="27">
        <v>109865385</v>
      </c>
      <c r="O4668" s="27">
        <v>4950191</v>
      </c>
      <c r="P4668" s="37">
        <f>IF(I4668=0,0,H4668/I4668)</f>
        <v>0.5384615384615384</v>
      </c>
    </row>
    <row r="4669">
      <c r="A4669" s="24" t="str">
        <v>2026-04</v>
      </c>
      <c r="B4669" s="24" t="str">
        <v>비교 반영</v>
      </c>
      <c r="C4669" s="24" t="str">
        <v>연천군</v>
      </c>
      <c r="D4669" s="24" t="str">
        <v>토지</v>
      </c>
      <c r="E4669" s="26">
        <v>157</v>
      </c>
      <c r="F4669" s="26">
        <v>157</v>
      </c>
      <c r="G4669" s="26">
        <v>0</v>
      </c>
      <c r="H4669" s="26">
        <v>0</v>
      </c>
      <c r="I4669" s="26">
        <f>G4669+H4669</f>
        <v>0</v>
      </c>
      <c r="J4669" s="26">
        <f>SUM(F4669:H4669)</f>
        <v>157</v>
      </c>
      <c r="K4669" s="26">
        <f>E4669-J4669</f>
        <v>0</v>
      </c>
      <c r="L4669" s="27">
        <v>9913250000</v>
      </c>
      <c r="M4669" s="45">
        <v>301087.41</v>
      </c>
      <c r="N4669" s="27">
        <v>63141720</v>
      </c>
      <c r="O4669" s="27">
        <v>108842</v>
      </c>
      <c r="P4669" s="37">
        <f>IF(I4669=0,0,H4669/I4669)</f>
        <v>0</v>
      </c>
    </row>
    <row r="4670">
      <c r="A4670" s="24" t="str">
        <v>2026-04</v>
      </c>
      <c r="B4670" s="24" t="str">
        <v>비교 반영</v>
      </c>
      <c r="C4670" s="24" t="str">
        <v>오산시</v>
      </c>
      <c r="D4670" s="24" t="str">
        <v>공장창고</v>
      </c>
      <c r="E4670" s="26">
        <v>2</v>
      </c>
      <c r="F4670" s="26">
        <v>2</v>
      </c>
      <c r="G4670" s="26">
        <v>0</v>
      </c>
      <c r="H4670" s="26">
        <v>0</v>
      </c>
      <c r="I4670" s="26">
        <f>G4670+H4670</f>
        <v>0</v>
      </c>
      <c r="J4670" s="26">
        <f>SUM(F4670:H4670)</f>
        <v>2</v>
      </c>
      <c r="K4670" s="26">
        <f>E4670-J4670</f>
        <v>0</v>
      </c>
      <c r="L4670" s="27">
        <v>238380000</v>
      </c>
      <c r="M4670" s="45">
        <v>36.38</v>
      </c>
      <c r="N4670" s="27">
        <v>119190000</v>
      </c>
      <c r="O4670" s="27">
        <v>21661161</v>
      </c>
      <c r="P4670" s="37">
        <f>IF(I4670=0,0,H4670/I4670)</f>
        <v>0</v>
      </c>
    </row>
    <row r="4671">
      <c r="A4671" s="24" t="str">
        <v>2026-04</v>
      </c>
      <c r="B4671" s="24" t="str">
        <v>비교 반영</v>
      </c>
      <c r="C4671" s="24" t="str">
        <v>오산시</v>
      </c>
      <c r="D4671" s="24" t="str">
        <v>다가구 매매</v>
      </c>
      <c r="E4671" s="26">
        <v>4</v>
      </c>
      <c r="F4671" s="26">
        <v>4</v>
      </c>
      <c r="G4671" s="26">
        <v>0</v>
      </c>
      <c r="H4671" s="26">
        <v>0</v>
      </c>
      <c r="I4671" s="26">
        <f>G4671+H4671</f>
        <v>0</v>
      </c>
      <c r="J4671" s="26">
        <f>SUM(F4671:H4671)</f>
        <v>4</v>
      </c>
      <c r="K4671" s="26">
        <f>E4671-J4671</f>
        <v>0</v>
      </c>
      <c r="L4671" s="27">
        <v>1365000000</v>
      </c>
      <c r="M4671" s="45">
        <v>1097.21</v>
      </c>
      <c r="N4671" s="27">
        <v>341250000</v>
      </c>
      <c r="O4671" s="27">
        <v>4112610</v>
      </c>
      <c r="P4671" s="37">
        <f>IF(I4671=0,0,H4671/I4671)</f>
        <v>0</v>
      </c>
    </row>
    <row r="4672">
      <c r="A4672" s="24" t="str">
        <v>2026-04</v>
      </c>
      <c r="B4672" s="24" t="str">
        <v>비교 반영</v>
      </c>
      <c r="C4672" s="24" t="str">
        <v>오산시</v>
      </c>
      <c r="D4672" s="24" t="str">
        <v>다가구 전월세</v>
      </c>
      <c r="E4672" s="26">
        <v>244</v>
      </c>
      <c r="F4672" s="26">
        <v>0</v>
      </c>
      <c r="G4672" s="26">
        <v>47</v>
      </c>
      <c r="H4672" s="26">
        <v>197</v>
      </c>
      <c r="I4672" s="26">
        <f>G4672+H4672</f>
        <v>244</v>
      </c>
      <c r="J4672" s="26">
        <f>SUM(F4672:H4672)</f>
        <v>244</v>
      </c>
      <c r="K4672" s="26">
        <f>E4672-J4672</f>
        <v>0</v>
      </c>
      <c r="L4672" s="27">
        <v>7474600000</v>
      </c>
      <c r="M4672" s="45">
        <v>10192.694</v>
      </c>
      <c r="N4672" s="27">
        <v>30633607</v>
      </c>
      <c r="O4672" s="27">
        <v>2424229</v>
      </c>
      <c r="P4672" s="37">
        <f>IF(I4672=0,0,H4672/I4672)</f>
        <v>0.8073770491803278</v>
      </c>
    </row>
    <row r="4673">
      <c r="A4673" s="24" t="str">
        <v>2026-04</v>
      </c>
      <c r="B4673" s="24" t="str">
        <v>비교 반영</v>
      </c>
      <c r="C4673" s="24" t="str">
        <v>오산시</v>
      </c>
      <c r="D4673" s="24" t="str">
        <v>다세대 매매</v>
      </c>
      <c r="E4673" s="26">
        <v>25</v>
      </c>
      <c r="F4673" s="26">
        <v>25</v>
      </c>
      <c r="G4673" s="26">
        <v>0</v>
      </c>
      <c r="H4673" s="26">
        <v>0</v>
      </c>
      <c r="I4673" s="26">
        <f>G4673+H4673</f>
        <v>0</v>
      </c>
      <c r="J4673" s="26">
        <f>SUM(F4673:H4673)</f>
        <v>25</v>
      </c>
      <c r="K4673" s="26">
        <f>E4673-J4673</f>
        <v>0</v>
      </c>
      <c r="L4673" s="27">
        <v>2884500000</v>
      </c>
      <c r="M4673" s="45">
        <v>1124.032</v>
      </c>
      <c r="N4673" s="27">
        <v>115380000</v>
      </c>
      <c r="O4673" s="27">
        <v>8483332</v>
      </c>
      <c r="P4673" s="37">
        <f>IF(I4673=0,0,H4673/I4673)</f>
        <v>0</v>
      </c>
    </row>
    <row r="4674">
      <c r="A4674" s="24" t="str">
        <v>2026-04</v>
      </c>
      <c r="B4674" s="24" t="str">
        <v>비교 반영</v>
      </c>
      <c r="C4674" s="24" t="str">
        <v>오산시</v>
      </c>
      <c r="D4674" s="24" t="str">
        <v>다세대 전월세</v>
      </c>
      <c r="E4674" s="26">
        <v>150</v>
      </c>
      <c r="F4674" s="26">
        <v>0</v>
      </c>
      <c r="G4674" s="26">
        <v>37</v>
      </c>
      <c r="H4674" s="26">
        <v>113</v>
      </c>
      <c r="I4674" s="26">
        <f>G4674+H4674</f>
        <v>150</v>
      </c>
      <c r="J4674" s="26">
        <f>SUM(F4674:H4674)</f>
        <v>150</v>
      </c>
      <c r="K4674" s="26">
        <f>E4674-J4674</f>
        <v>0</v>
      </c>
      <c r="L4674" s="27">
        <v>6358150000</v>
      </c>
      <c r="M4674" s="45">
        <v>4855.681</v>
      </c>
      <c r="N4674" s="27">
        <v>42387667</v>
      </c>
      <c r="O4674" s="27">
        <v>4328677</v>
      </c>
      <c r="P4674" s="37">
        <f>IF(I4674=0,0,H4674/I4674)</f>
        <v>0.7533333333333333</v>
      </c>
    </row>
    <row r="4675">
      <c r="A4675" s="24" t="str">
        <v>2026-04</v>
      </c>
      <c r="B4675" s="24" t="str">
        <v>비교 반영</v>
      </c>
      <c r="C4675" s="24" t="str">
        <v>오산시</v>
      </c>
      <c r="D4675" s="24" t="str">
        <v>분양권</v>
      </c>
      <c r="E4675" s="26">
        <v>5</v>
      </c>
      <c r="F4675" s="26">
        <v>5</v>
      </c>
      <c r="G4675" s="26">
        <v>0</v>
      </c>
      <c r="H4675" s="26">
        <v>0</v>
      </c>
      <c r="I4675" s="26">
        <f>G4675+H4675</f>
        <v>0</v>
      </c>
      <c r="J4675" s="26">
        <f>SUM(F4675:H4675)</f>
        <v>5</v>
      </c>
      <c r="K4675" s="26">
        <f>E4675-J4675</f>
        <v>0</v>
      </c>
      <c r="L4675" s="27">
        <v>2763200000</v>
      </c>
      <c r="M4675" s="45">
        <v>418.738</v>
      </c>
      <c r="N4675" s="27">
        <v>552640000</v>
      </c>
      <c r="O4675" s="27">
        <v>21814464</v>
      </c>
      <c r="P4675" s="37">
        <f>IF(I4675=0,0,H4675/I4675)</f>
        <v>0</v>
      </c>
    </row>
    <row r="4676">
      <c r="A4676" s="24" t="str">
        <v>2026-04</v>
      </c>
      <c r="B4676" s="24" t="str">
        <v>비교 반영</v>
      </c>
      <c r="C4676" s="24" t="str">
        <v>오산시</v>
      </c>
      <c r="D4676" s="24" t="str">
        <v>상가</v>
      </c>
      <c r="E4676" s="26">
        <v>10</v>
      </c>
      <c r="F4676" s="26">
        <v>10</v>
      </c>
      <c r="G4676" s="26">
        <v>0</v>
      </c>
      <c r="H4676" s="26">
        <v>0</v>
      </c>
      <c r="I4676" s="26">
        <f>G4676+H4676</f>
        <v>0</v>
      </c>
      <c r="J4676" s="26">
        <f>SUM(F4676:H4676)</f>
        <v>10</v>
      </c>
      <c r="K4676" s="26">
        <f>E4676-J4676</f>
        <v>0</v>
      </c>
      <c r="L4676" s="27">
        <v>10908000000</v>
      </c>
      <c r="M4676" s="45">
        <v>3152.77</v>
      </c>
      <c r="N4676" s="27">
        <v>1090800000</v>
      </c>
      <c r="O4676" s="27">
        <v>11437404</v>
      </c>
      <c r="P4676" s="37">
        <f>IF(I4676=0,0,H4676/I4676)</f>
        <v>0</v>
      </c>
    </row>
    <row r="4677">
      <c r="A4677" s="24" t="str">
        <v>2026-04</v>
      </c>
      <c r="B4677" s="24" t="str">
        <v>비교 반영</v>
      </c>
      <c r="C4677" s="24" t="str">
        <v>오산시</v>
      </c>
      <c r="D4677" s="24" t="str">
        <v>아파트 매매</v>
      </c>
      <c r="E4677" s="26">
        <v>243</v>
      </c>
      <c r="F4677" s="26">
        <v>243</v>
      </c>
      <c r="G4677" s="26">
        <v>0</v>
      </c>
      <c r="H4677" s="26">
        <v>0</v>
      </c>
      <c r="I4677" s="26">
        <f>G4677+H4677</f>
        <v>0</v>
      </c>
      <c r="J4677" s="26">
        <f>SUM(F4677:H4677)</f>
        <v>243</v>
      </c>
      <c r="K4677" s="26">
        <f>E4677-J4677</f>
        <v>0</v>
      </c>
      <c r="L4677" s="27">
        <v>82179250000</v>
      </c>
      <c r="M4677" s="45">
        <v>17626.343</v>
      </c>
      <c r="N4677" s="27">
        <v>338186214</v>
      </c>
      <c r="O4677" s="27">
        <v>15412552</v>
      </c>
      <c r="P4677" s="37">
        <f>IF(I4677=0,0,H4677/I4677)</f>
        <v>0</v>
      </c>
    </row>
    <row r="4678">
      <c r="A4678" s="24" t="str">
        <v>2026-04</v>
      </c>
      <c r="B4678" s="24" t="str">
        <v>비교 반영</v>
      </c>
      <c r="C4678" s="24" t="str">
        <v>오산시</v>
      </c>
      <c r="D4678" s="24" t="str">
        <v>아파트 전월세</v>
      </c>
      <c r="E4678" s="26">
        <v>380</v>
      </c>
      <c r="F4678" s="26">
        <v>0</v>
      </c>
      <c r="G4678" s="26">
        <v>193</v>
      </c>
      <c r="H4678" s="26">
        <v>187</v>
      </c>
      <c r="I4678" s="26">
        <f>G4678+H4678</f>
        <v>380</v>
      </c>
      <c r="J4678" s="26">
        <f>SUM(F4678:H4678)</f>
        <v>380</v>
      </c>
      <c r="K4678" s="26">
        <f>E4678-J4678</f>
        <v>0</v>
      </c>
      <c r="L4678" s="27">
        <v>54891520000</v>
      </c>
      <c r="M4678" s="45">
        <v>25827.429</v>
      </c>
      <c r="N4678" s="27">
        <v>144451368</v>
      </c>
      <c r="O4678" s="27">
        <v>7025847</v>
      </c>
      <c r="P4678" s="37">
        <f>IF(I4678=0,0,H4678/I4678)</f>
        <v>0.4921052631578947</v>
      </c>
    </row>
    <row r="4679">
      <c r="A4679" s="24" t="str">
        <v>2026-04</v>
      </c>
      <c r="B4679" s="24" t="str">
        <v>비교 반영</v>
      </c>
      <c r="C4679" s="24" t="str">
        <v>오산시</v>
      </c>
      <c r="D4679" s="24" t="str">
        <v>오피스텔 매매</v>
      </c>
      <c r="E4679" s="26">
        <v>9</v>
      </c>
      <c r="F4679" s="26">
        <v>9</v>
      </c>
      <c r="G4679" s="26">
        <v>0</v>
      </c>
      <c r="H4679" s="26">
        <v>0</v>
      </c>
      <c r="I4679" s="26">
        <f>G4679+H4679</f>
        <v>0</v>
      </c>
      <c r="J4679" s="26">
        <f>SUM(F4679:H4679)</f>
        <v>9</v>
      </c>
      <c r="K4679" s="26">
        <f>E4679-J4679</f>
        <v>0</v>
      </c>
      <c r="L4679" s="27">
        <v>1969160000</v>
      </c>
      <c r="M4679" s="45">
        <v>339.963</v>
      </c>
      <c r="N4679" s="27">
        <v>218795556</v>
      </c>
      <c r="O4679" s="27">
        <v>19148024</v>
      </c>
      <c r="P4679" s="37">
        <f>IF(I4679=0,0,H4679/I4679)</f>
        <v>0</v>
      </c>
    </row>
    <row r="4680">
      <c r="A4680" s="24" t="str">
        <v>2026-04</v>
      </c>
      <c r="B4680" s="24" t="str">
        <v>비교 반영</v>
      </c>
      <c r="C4680" s="24" t="str">
        <v>오산시</v>
      </c>
      <c r="D4680" s="24" t="str">
        <v>오피스텔 전월세</v>
      </c>
      <c r="E4680" s="26">
        <v>72</v>
      </c>
      <c r="F4680" s="26">
        <v>0</v>
      </c>
      <c r="G4680" s="26">
        <v>13</v>
      </c>
      <c r="H4680" s="26">
        <v>59</v>
      </c>
      <c r="I4680" s="26">
        <f>G4680+H4680</f>
        <v>72</v>
      </c>
      <c r="J4680" s="26">
        <f>SUM(F4680:H4680)</f>
        <v>72</v>
      </c>
      <c r="K4680" s="26">
        <f>E4680-J4680</f>
        <v>0</v>
      </c>
      <c r="L4680" s="27">
        <v>1737900000</v>
      </c>
      <c r="M4680" s="45">
        <v>2286.15</v>
      </c>
      <c r="N4680" s="27">
        <v>24137500</v>
      </c>
      <c r="O4680" s="27">
        <v>2513013</v>
      </c>
      <c r="P4680" s="37">
        <f>IF(I4680=0,0,H4680/I4680)</f>
        <v>0.8194444444444444</v>
      </c>
    </row>
    <row r="4681">
      <c r="A4681" s="24" t="str">
        <v>2026-04</v>
      </c>
      <c r="B4681" s="24" t="str">
        <v>비교 반영</v>
      </c>
      <c r="C4681" s="24" t="str">
        <v>오산시</v>
      </c>
      <c r="D4681" s="24" t="str">
        <v>토지</v>
      </c>
      <c r="E4681" s="26">
        <v>31</v>
      </c>
      <c r="F4681" s="26">
        <v>31</v>
      </c>
      <c r="G4681" s="26">
        <v>0</v>
      </c>
      <c r="H4681" s="26">
        <v>0</v>
      </c>
      <c r="I4681" s="26">
        <f>G4681+H4681</f>
        <v>0</v>
      </c>
      <c r="J4681" s="26">
        <f>SUM(F4681:H4681)</f>
        <v>31</v>
      </c>
      <c r="K4681" s="26">
        <f>E4681-J4681</f>
        <v>0</v>
      </c>
      <c r="L4681" s="27">
        <v>6387980000</v>
      </c>
      <c r="M4681" s="45">
        <v>8591.09</v>
      </c>
      <c r="N4681" s="27">
        <v>206063871</v>
      </c>
      <c r="O4681" s="27">
        <v>2458045</v>
      </c>
      <c r="P4681" s="37">
        <f>IF(I4681=0,0,H4681/I4681)</f>
        <v>0</v>
      </c>
    </row>
    <row r="4682">
      <c r="A4682" s="24" t="str">
        <v>2026-04</v>
      </c>
      <c r="B4682" s="24" t="str">
        <v>비교 반영</v>
      </c>
      <c r="C4682" s="24" t="str">
        <v>용인기흥구</v>
      </c>
      <c r="D4682" s="24" t="str">
        <v>공장창고</v>
      </c>
      <c r="E4682" s="26">
        <v>18</v>
      </c>
      <c r="F4682" s="26">
        <v>18</v>
      </c>
      <c r="G4682" s="26">
        <v>0</v>
      </c>
      <c r="H4682" s="26">
        <v>0</v>
      </c>
      <c r="I4682" s="26">
        <f>G4682+H4682</f>
        <v>0</v>
      </c>
      <c r="J4682" s="26">
        <f>SUM(F4682:H4682)</f>
        <v>18</v>
      </c>
      <c r="K4682" s="26">
        <f>E4682-J4682</f>
        <v>0</v>
      </c>
      <c r="L4682" s="27">
        <v>5498000000</v>
      </c>
      <c r="M4682" s="45">
        <v>1816.98</v>
      </c>
      <c r="N4682" s="27">
        <v>305444444</v>
      </c>
      <c r="O4682" s="27">
        <v>10002975</v>
      </c>
      <c r="P4682" s="37">
        <f>IF(I4682=0,0,H4682/I4682)</f>
        <v>0</v>
      </c>
    </row>
    <row r="4683">
      <c r="A4683" s="24" t="str">
        <v>2026-04</v>
      </c>
      <c r="B4683" s="24" t="str">
        <v>비교 반영</v>
      </c>
      <c r="C4683" s="24" t="str">
        <v>용인기흥구</v>
      </c>
      <c r="D4683" s="24" t="str">
        <v>다가구 매매</v>
      </c>
      <c r="E4683" s="26">
        <v>8</v>
      </c>
      <c r="F4683" s="26">
        <v>8</v>
      </c>
      <c r="G4683" s="26">
        <v>0</v>
      </c>
      <c r="H4683" s="26">
        <v>0</v>
      </c>
      <c r="I4683" s="26">
        <f>G4683+H4683</f>
        <v>0</v>
      </c>
      <c r="J4683" s="26">
        <f>SUM(F4683:H4683)</f>
        <v>8</v>
      </c>
      <c r="K4683" s="26">
        <f>E4683-J4683</f>
        <v>0</v>
      </c>
      <c r="L4683" s="27">
        <v>8409080000</v>
      </c>
      <c r="M4683" s="45">
        <v>2691.42</v>
      </c>
      <c r="N4683" s="27">
        <v>1051135000</v>
      </c>
      <c r="O4683" s="27">
        <v>10328604</v>
      </c>
      <c r="P4683" s="37">
        <f>IF(I4683=0,0,H4683/I4683)</f>
        <v>0</v>
      </c>
    </row>
    <row r="4684">
      <c r="A4684" s="24" t="str">
        <v>2026-04</v>
      </c>
      <c r="B4684" s="24" t="str">
        <v>비교 반영</v>
      </c>
      <c r="C4684" s="24" t="str">
        <v>용인기흥구</v>
      </c>
      <c r="D4684" s="24" t="str">
        <v>다가구 전월세</v>
      </c>
      <c r="E4684" s="26">
        <v>370</v>
      </c>
      <c r="F4684" s="26">
        <v>0</v>
      </c>
      <c r="G4684" s="26">
        <v>72</v>
      </c>
      <c r="H4684" s="26">
        <v>298</v>
      </c>
      <c r="I4684" s="26">
        <f>G4684+H4684</f>
        <v>370</v>
      </c>
      <c r="J4684" s="26">
        <f>SUM(F4684:H4684)</f>
        <v>370</v>
      </c>
      <c r="K4684" s="26">
        <f>E4684-J4684</f>
        <v>0</v>
      </c>
      <c r="L4684" s="27">
        <v>18446770000</v>
      </c>
      <c r="M4684" s="45">
        <v>16404.576</v>
      </c>
      <c r="N4684" s="27">
        <v>49856135</v>
      </c>
      <c r="O4684" s="27">
        <v>3717320</v>
      </c>
      <c r="P4684" s="37">
        <f>IF(I4684=0,0,H4684/I4684)</f>
        <v>0.8054054054054054</v>
      </c>
    </row>
    <row r="4685">
      <c r="A4685" s="24" t="str">
        <v>2026-04</v>
      </c>
      <c r="B4685" s="24" t="str">
        <v>비교 반영</v>
      </c>
      <c r="C4685" s="24" t="str">
        <v>용인기흥구</v>
      </c>
      <c r="D4685" s="24" t="str">
        <v>다세대 매매</v>
      </c>
      <c r="E4685" s="26">
        <v>39</v>
      </c>
      <c r="F4685" s="26">
        <v>39</v>
      </c>
      <c r="G4685" s="26">
        <v>0</v>
      </c>
      <c r="H4685" s="26">
        <v>0</v>
      </c>
      <c r="I4685" s="26">
        <f>G4685+H4685</f>
        <v>0</v>
      </c>
      <c r="J4685" s="26">
        <f>SUM(F4685:H4685)</f>
        <v>39</v>
      </c>
      <c r="K4685" s="26">
        <f>E4685-J4685</f>
        <v>0</v>
      </c>
      <c r="L4685" s="27">
        <v>12416190000</v>
      </c>
      <c r="M4685" s="45">
        <v>2719.767</v>
      </c>
      <c r="N4685" s="27">
        <v>318363846</v>
      </c>
      <c r="O4685" s="27">
        <v>15091460</v>
      </c>
      <c r="P4685" s="37">
        <f>IF(I4685=0,0,H4685/I4685)</f>
        <v>0</v>
      </c>
    </row>
    <row r="4686">
      <c r="A4686" s="24" t="str">
        <v>2026-04</v>
      </c>
      <c r="B4686" s="24" t="str">
        <v>비교 반영</v>
      </c>
      <c r="C4686" s="24" t="str">
        <v>용인기흥구</v>
      </c>
      <c r="D4686" s="24" t="str">
        <v>다세대 전월세</v>
      </c>
      <c r="E4686" s="26">
        <v>121</v>
      </c>
      <c r="F4686" s="26">
        <v>0</v>
      </c>
      <c r="G4686" s="26">
        <v>57</v>
      </c>
      <c r="H4686" s="26">
        <v>64</v>
      </c>
      <c r="I4686" s="26">
        <f>G4686+H4686</f>
        <v>121</v>
      </c>
      <c r="J4686" s="26">
        <f>SUM(F4686:H4686)</f>
        <v>121</v>
      </c>
      <c r="K4686" s="26">
        <f>E4686-J4686</f>
        <v>0</v>
      </c>
      <c r="L4686" s="27">
        <v>13444000000</v>
      </c>
      <c r="M4686" s="45">
        <v>5805.527</v>
      </c>
      <c r="N4686" s="27">
        <v>111107438</v>
      </c>
      <c r="O4686" s="27">
        <v>7655287</v>
      </c>
      <c r="P4686" s="37">
        <f>IF(I4686=0,0,H4686/I4686)</f>
        <v>0.5289256198347108</v>
      </c>
    </row>
    <row r="4687">
      <c r="A4687" s="24" t="str">
        <v>2026-04</v>
      </c>
      <c r="B4687" s="24" t="str">
        <v>비교 반영</v>
      </c>
      <c r="C4687" s="24" t="str">
        <v>용인기흥구</v>
      </c>
      <c r="D4687" s="24" t="str">
        <v>분양권</v>
      </c>
      <c r="E4687" s="26">
        <v>7</v>
      </c>
      <c r="F4687" s="26">
        <v>7</v>
      </c>
      <c r="G4687" s="26">
        <v>0</v>
      </c>
      <c r="H4687" s="26">
        <v>0</v>
      </c>
      <c r="I4687" s="26">
        <f>G4687+H4687</f>
        <v>0</v>
      </c>
      <c r="J4687" s="26">
        <f>SUM(F4687:H4687)</f>
        <v>7</v>
      </c>
      <c r="K4687" s="26">
        <f>E4687-J4687</f>
        <v>0</v>
      </c>
      <c r="L4687" s="27">
        <v>6640700000</v>
      </c>
      <c r="M4687" s="45">
        <v>607.744</v>
      </c>
      <c r="N4687" s="27">
        <v>948671429</v>
      </c>
      <c r="O4687" s="27">
        <v>36121667</v>
      </c>
      <c r="P4687" s="37">
        <f>IF(I4687=0,0,H4687/I4687)</f>
        <v>0</v>
      </c>
    </row>
    <row r="4688">
      <c r="A4688" s="24" t="str">
        <v>2026-04</v>
      </c>
      <c r="B4688" s="24" t="str">
        <v>비교 반영</v>
      </c>
      <c r="C4688" s="24" t="str">
        <v>용인기흥구</v>
      </c>
      <c r="D4688" s="24" t="str">
        <v>상가</v>
      </c>
      <c r="E4688" s="26">
        <v>23</v>
      </c>
      <c r="F4688" s="26">
        <v>23</v>
      </c>
      <c r="G4688" s="26">
        <v>0</v>
      </c>
      <c r="H4688" s="26">
        <v>0</v>
      </c>
      <c r="I4688" s="26">
        <f>G4688+H4688</f>
        <v>0</v>
      </c>
      <c r="J4688" s="26">
        <f>SUM(F4688:H4688)</f>
        <v>23</v>
      </c>
      <c r="K4688" s="26">
        <f>E4688-J4688</f>
        <v>0</v>
      </c>
      <c r="L4688" s="27">
        <v>14825500000</v>
      </c>
      <c r="M4688" s="45">
        <v>2648.89</v>
      </c>
      <c r="N4688" s="27">
        <v>644586957</v>
      </c>
      <c r="O4688" s="27">
        <v>18502058</v>
      </c>
      <c r="P4688" s="37">
        <f>IF(I4688=0,0,H4688/I4688)</f>
        <v>0</v>
      </c>
    </row>
    <row r="4689">
      <c r="A4689" s="24" t="str">
        <v>2026-04</v>
      </c>
      <c r="B4689" s="24" t="str">
        <v>비교 반영</v>
      </c>
      <c r="C4689" s="24" t="str">
        <v>용인기흥구</v>
      </c>
      <c r="D4689" s="24" t="str">
        <v>아파트 매매</v>
      </c>
      <c r="E4689" s="26">
        <v>665</v>
      </c>
      <c r="F4689" s="26">
        <v>665</v>
      </c>
      <c r="G4689" s="26">
        <v>0</v>
      </c>
      <c r="H4689" s="26">
        <v>0</v>
      </c>
      <c r="I4689" s="26">
        <f>G4689+H4689</f>
        <v>0</v>
      </c>
      <c r="J4689" s="26">
        <f>SUM(F4689:H4689)</f>
        <v>665</v>
      </c>
      <c r="K4689" s="26">
        <f>E4689-J4689</f>
        <v>0</v>
      </c>
      <c r="L4689" s="27">
        <v>402178200000</v>
      </c>
      <c r="M4689" s="45">
        <v>59818.506</v>
      </c>
      <c r="N4689" s="27">
        <v>604779248</v>
      </c>
      <c r="O4689" s="27">
        <v>22225809</v>
      </c>
      <c r="P4689" s="37">
        <f>IF(I4689=0,0,H4689/I4689)</f>
        <v>0</v>
      </c>
    </row>
    <row r="4690">
      <c r="A4690" s="24" t="str">
        <v>2026-04</v>
      </c>
      <c r="B4690" s="24" t="str">
        <v>비교 반영</v>
      </c>
      <c r="C4690" s="24" t="str">
        <v>용인기흥구</v>
      </c>
      <c r="D4690" s="24" t="str">
        <v>아파트 전월세</v>
      </c>
      <c r="E4690" s="26">
        <v>608</v>
      </c>
      <c r="F4690" s="26">
        <v>0</v>
      </c>
      <c r="G4690" s="26">
        <v>393</v>
      </c>
      <c r="H4690" s="26">
        <v>215</v>
      </c>
      <c r="I4690" s="26">
        <f>G4690+H4690</f>
        <v>608</v>
      </c>
      <c r="J4690" s="26">
        <f>SUM(F4690:H4690)</f>
        <v>608</v>
      </c>
      <c r="K4690" s="26">
        <f>E4690-J4690</f>
        <v>0</v>
      </c>
      <c r="L4690" s="27">
        <v>184218810000</v>
      </c>
      <c r="M4690" s="45">
        <v>52032.514</v>
      </c>
      <c r="N4690" s="27">
        <v>302991464</v>
      </c>
      <c r="O4690" s="27">
        <v>11703985</v>
      </c>
      <c r="P4690" s="37">
        <f>IF(I4690=0,0,H4690/I4690)</f>
        <v>0.3536184210526316</v>
      </c>
    </row>
    <row r="4691">
      <c r="A4691" s="24" t="str">
        <v>2026-04</v>
      </c>
      <c r="B4691" s="24" t="str">
        <v>비교 반영</v>
      </c>
      <c r="C4691" s="24" t="str">
        <v>용인기흥구</v>
      </c>
      <c r="D4691" s="24" t="str">
        <v>오피스텔 매매</v>
      </c>
      <c r="E4691" s="26">
        <v>16</v>
      </c>
      <c r="F4691" s="26">
        <v>16</v>
      </c>
      <c r="G4691" s="26">
        <v>0</v>
      </c>
      <c r="H4691" s="26">
        <v>0</v>
      </c>
      <c r="I4691" s="26">
        <f>G4691+H4691</f>
        <v>0</v>
      </c>
      <c r="J4691" s="26">
        <f>SUM(F4691:H4691)</f>
        <v>16</v>
      </c>
      <c r="K4691" s="26">
        <f>E4691-J4691</f>
        <v>0</v>
      </c>
      <c r="L4691" s="27">
        <v>2898500000</v>
      </c>
      <c r="M4691" s="45">
        <v>637.473</v>
      </c>
      <c r="N4691" s="27">
        <v>181156250</v>
      </c>
      <c r="O4691" s="27">
        <v>15030939</v>
      </c>
      <c r="P4691" s="37">
        <f>IF(I4691=0,0,H4691/I4691)</f>
        <v>0</v>
      </c>
    </row>
    <row r="4692">
      <c r="A4692" s="24" t="str">
        <v>2026-04</v>
      </c>
      <c r="B4692" s="24" t="str">
        <v>비교 반영</v>
      </c>
      <c r="C4692" s="24" t="str">
        <v>용인기흥구</v>
      </c>
      <c r="D4692" s="24" t="str">
        <v>오피스텔 전월세</v>
      </c>
      <c r="E4692" s="26">
        <v>134</v>
      </c>
      <c r="F4692" s="26">
        <v>0</v>
      </c>
      <c r="G4692" s="26">
        <v>45</v>
      </c>
      <c r="H4692" s="26">
        <v>89</v>
      </c>
      <c r="I4692" s="26">
        <f>G4692+H4692</f>
        <v>134</v>
      </c>
      <c r="J4692" s="26">
        <f>SUM(F4692:H4692)</f>
        <v>134</v>
      </c>
      <c r="K4692" s="26">
        <f>E4692-J4692</f>
        <v>0</v>
      </c>
      <c r="L4692" s="27">
        <v>12036350000</v>
      </c>
      <c r="M4692" s="45">
        <v>5285.93</v>
      </c>
      <c r="N4692" s="27">
        <v>89823507</v>
      </c>
      <c r="O4692" s="27">
        <v>7527452</v>
      </c>
      <c r="P4692" s="37">
        <f>IF(I4692=0,0,H4692/I4692)</f>
        <v>0.664179104477612</v>
      </c>
    </row>
    <row r="4693">
      <c r="A4693" s="24" t="str">
        <v>2026-04</v>
      </c>
      <c r="B4693" s="24" t="str">
        <v>비교 반영</v>
      </c>
      <c r="C4693" s="24" t="str">
        <v>용인기흥구</v>
      </c>
      <c r="D4693" s="24" t="str">
        <v>토지</v>
      </c>
      <c r="E4693" s="26">
        <v>93</v>
      </c>
      <c r="F4693" s="26">
        <v>93</v>
      </c>
      <c r="G4693" s="26">
        <v>0</v>
      </c>
      <c r="H4693" s="26">
        <v>0</v>
      </c>
      <c r="I4693" s="26">
        <f>G4693+H4693</f>
        <v>0</v>
      </c>
      <c r="J4693" s="26">
        <f>SUM(F4693:H4693)</f>
        <v>93</v>
      </c>
      <c r="K4693" s="26">
        <f>E4693-J4693</f>
        <v>0</v>
      </c>
      <c r="L4693" s="27">
        <v>26419500000</v>
      </c>
      <c r="M4693" s="45">
        <v>44046</v>
      </c>
      <c r="N4693" s="27">
        <v>284080645</v>
      </c>
      <c r="O4693" s="27">
        <v>1982863</v>
      </c>
      <c r="P4693" s="37">
        <f>IF(I4693=0,0,H4693/I4693)</f>
        <v>0</v>
      </c>
    </row>
    <row r="4694">
      <c r="A4694" s="24" t="str">
        <v>2026-04</v>
      </c>
      <c r="B4694" s="24" t="str">
        <v>비교 반영</v>
      </c>
      <c r="C4694" s="24" t="str">
        <v>용인수지구</v>
      </c>
      <c r="D4694" s="24" t="str">
        <v>공장창고</v>
      </c>
      <c r="E4694" s="26">
        <v>4</v>
      </c>
      <c r="F4694" s="26">
        <v>4</v>
      </c>
      <c r="G4694" s="26">
        <v>0</v>
      </c>
      <c r="H4694" s="26">
        <v>0</v>
      </c>
      <c r="I4694" s="26">
        <f>G4694+H4694</f>
        <v>0</v>
      </c>
      <c r="J4694" s="26">
        <f>SUM(F4694:H4694)</f>
        <v>4</v>
      </c>
      <c r="K4694" s="26">
        <f>E4694-J4694</f>
        <v>0</v>
      </c>
      <c r="L4694" s="27">
        <v>127116250000</v>
      </c>
      <c r="M4694" s="45">
        <v>7104.92</v>
      </c>
      <c r="N4694" s="27">
        <v>31779062500</v>
      </c>
      <c r="O4694" s="27">
        <v>59144789</v>
      </c>
      <c r="P4694" s="37">
        <f>IF(I4694=0,0,H4694/I4694)</f>
        <v>0</v>
      </c>
    </row>
    <row r="4695">
      <c r="A4695" s="24" t="str">
        <v>2026-04</v>
      </c>
      <c r="B4695" s="24" t="str">
        <v>비교 반영</v>
      </c>
      <c r="C4695" s="24" t="str">
        <v>용인수지구</v>
      </c>
      <c r="D4695" s="24" t="str">
        <v>다가구 매매</v>
      </c>
      <c r="E4695" s="26">
        <v>45</v>
      </c>
      <c r="F4695" s="26">
        <v>45</v>
      </c>
      <c r="G4695" s="26">
        <v>0</v>
      </c>
      <c r="H4695" s="26">
        <v>0</v>
      </c>
      <c r="I4695" s="26">
        <f>G4695+H4695</f>
        <v>0</v>
      </c>
      <c r="J4695" s="26">
        <f>SUM(F4695:H4695)</f>
        <v>45</v>
      </c>
      <c r="K4695" s="26">
        <f>E4695-J4695</f>
        <v>0</v>
      </c>
      <c r="L4695" s="27">
        <v>102414870000</v>
      </c>
      <c r="M4695" s="45">
        <v>19584.07</v>
      </c>
      <c r="N4695" s="27">
        <v>2275886000</v>
      </c>
      <c r="O4695" s="27">
        <v>17287599</v>
      </c>
      <c r="P4695" s="37">
        <f>IF(I4695=0,0,H4695/I4695)</f>
        <v>0</v>
      </c>
    </row>
    <row r="4696">
      <c r="A4696" s="24" t="str">
        <v>2026-04</v>
      </c>
      <c r="B4696" s="24" t="str">
        <v>비교 반영</v>
      </c>
      <c r="C4696" s="24" t="str">
        <v>용인수지구</v>
      </c>
      <c r="D4696" s="24" t="str">
        <v>다가구 전월세</v>
      </c>
      <c r="E4696" s="26">
        <v>183</v>
      </c>
      <c r="F4696" s="26">
        <v>0</v>
      </c>
      <c r="G4696" s="26">
        <v>28</v>
      </c>
      <c r="H4696" s="26">
        <v>155</v>
      </c>
      <c r="I4696" s="26">
        <f>G4696+H4696</f>
        <v>183</v>
      </c>
      <c r="J4696" s="26">
        <f>SUM(F4696:H4696)</f>
        <v>183</v>
      </c>
      <c r="K4696" s="26">
        <f>E4696-J4696</f>
        <v>0</v>
      </c>
      <c r="L4696" s="27">
        <v>11091500000</v>
      </c>
      <c r="M4696" s="45">
        <v>7502.46</v>
      </c>
      <c r="N4696" s="27">
        <v>60609290</v>
      </c>
      <c r="O4696" s="27">
        <v>4887212</v>
      </c>
      <c r="P4696" s="37">
        <f>IF(I4696=0,0,H4696/I4696)</f>
        <v>0.8469945355191257</v>
      </c>
    </row>
    <row r="4697">
      <c r="A4697" s="24" t="str">
        <v>2026-04</v>
      </c>
      <c r="B4697" s="24" t="str">
        <v>비교 반영</v>
      </c>
      <c r="C4697" s="24" t="str">
        <v>용인수지구</v>
      </c>
      <c r="D4697" s="24" t="str">
        <v>다세대 매매</v>
      </c>
      <c r="E4697" s="26">
        <v>17</v>
      </c>
      <c r="F4697" s="26">
        <v>17</v>
      </c>
      <c r="G4697" s="26">
        <v>0</v>
      </c>
      <c r="H4697" s="26">
        <v>0</v>
      </c>
      <c r="I4697" s="26">
        <f>G4697+H4697</f>
        <v>0</v>
      </c>
      <c r="J4697" s="26">
        <f>SUM(F4697:H4697)</f>
        <v>17</v>
      </c>
      <c r="K4697" s="26">
        <f>E4697-J4697</f>
        <v>0</v>
      </c>
      <c r="L4697" s="27">
        <v>7155000000</v>
      </c>
      <c r="M4697" s="45">
        <v>1267.098</v>
      </c>
      <c r="N4697" s="27">
        <v>420882353</v>
      </c>
      <c r="O4697" s="27">
        <v>18666979</v>
      </c>
      <c r="P4697" s="37">
        <f>IF(I4697=0,0,H4697/I4697)</f>
        <v>0</v>
      </c>
    </row>
    <row r="4698">
      <c r="A4698" s="24" t="str">
        <v>2026-04</v>
      </c>
      <c r="B4698" s="24" t="str">
        <v>비교 반영</v>
      </c>
      <c r="C4698" s="24" t="str">
        <v>용인수지구</v>
      </c>
      <c r="D4698" s="24" t="str">
        <v>다세대 전월세</v>
      </c>
      <c r="E4698" s="26">
        <v>72</v>
      </c>
      <c r="F4698" s="26">
        <v>0</v>
      </c>
      <c r="G4698" s="26">
        <v>36</v>
      </c>
      <c r="H4698" s="26">
        <v>36</v>
      </c>
      <c r="I4698" s="26">
        <f>G4698+H4698</f>
        <v>72</v>
      </c>
      <c r="J4698" s="26">
        <f>SUM(F4698:H4698)</f>
        <v>72</v>
      </c>
      <c r="K4698" s="26">
        <f>E4698-J4698</f>
        <v>0</v>
      </c>
      <c r="L4698" s="27">
        <v>14278600000</v>
      </c>
      <c r="M4698" s="45">
        <v>3688.158</v>
      </c>
      <c r="N4698" s="27">
        <v>198313889</v>
      </c>
      <c r="O4698" s="27">
        <v>12798254</v>
      </c>
      <c r="P4698" s="37">
        <f>IF(I4698=0,0,H4698/I4698)</f>
        <v>0.5</v>
      </c>
    </row>
    <row r="4699">
      <c r="A4699" s="24" t="str">
        <v>2026-04</v>
      </c>
      <c r="B4699" s="24" t="str">
        <v>비교 반영</v>
      </c>
      <c r="C4699" s="24" t="str">
        <v>용인수지구</v>
      </c>
      <c r="D4699" s="24" t="str">
        <v>상가</v>
      </c>
      <c r="E4699" s="26">
        <v>25</v>
      </c>
      <c r="F4699" s="26">
        <v>25</v>
      </c>
      <c r="G4699" s="26">
        <v>0</v>
      </c>
      <c r="H4699" s="26">
        <v>0</v>
      </c>
      <c r="I4699" s="26">
        <f>G4699+H4699</f>
        <v>0</v>
      </c>
      <c r="J4699" s="26">
        <f>SUM(F4699:H4699)</f>
        <v>25</v>
      </c>
      <c r="K4699" s="26">
        <f>E4699-J4699</f>
        <v>0</v>
      </c>
      <c r="L4699" s="27">
        <v>158664040000</v>
      </c>
      <c r="M4699" s="45">
        <v>7547.91</v>
      </c>
      <c r="N4699" s="27">
        <v>6346561600</v>
      </c>
      <c r="O4699" s="27">
        <v>69490654</v>
      </c>
      <c r="P4699" s="37">
        <f>IF(I4699=0,0,H4699/I4699)</f>
        <v>0</v>
      </c>
    </row>
    <row r="4700">
      <c r="A4700" s="24" t="str">
        <v>2026-04</v>
      </c>
      <c r="B4700" s="24" t="str">
        <v>비교 반영</v>
      </c>
      <c r="C4700" s="24" t="str">
        <v>용인수지구</v>
      </c>
      <c r="D4700" s="24" t="str">
        <v>아파트 매매</v>
      </c>
      <c r="E4700" s="26">
        <v>557</v>
      </c>
      <c r="F4700" s="26">
        <v>557</v>
      </c>
      <c r="G4700" s="26">
        <v>0</v>
      </c>
      <c r="H4700" s="26">
        <v>0</v>
      </c>
      <c r="I4700" s="26">
        <f>G4700+H4700</f>
        <v>0</v>
      </c>
      <c r="J4700" s="26">
        <f>SUM(F4700:H4700)</f>
        <v>557</v>
      </c>
      <c r="K4700" s="26">
        <f>E4700-J4700</f>
        <v>0</v>
      </c>
      <c r="L4700" s="27">
        <v>502980000000</v>
      </c>
      <c r="M4700" s="45">
        <v>52727.638</v>
      </c>
      <c r="N4700" s="27">
        <v>903016158</v>
      </c>
      <c r="O4700" s="27">
        <v>31534576</v>
      </c>
      <c r="P4700" s="37">
        <f>IF(I4700=0,0,H4700/I4700)</f>
        <v>0</v>
      </c>
    </row>
    <row r="4701">
      <c r="A4701" s="24" t="str">
        <v>2026-04</v>
      </c>
      <c r="B4701" s="24" t="str">
        <v>비교 반영</v>
      </c>
      <c r="C4701" s="24" t="str">
        <v>용인수지구</v>
      </c>
      <c r="D4701" s="24" t="str">
        <v>아파트 전월세</v>
      </c>
      <c r="E4701" s="26">
        <v>636</v>
      </c>
      <c r="F4701" s="26">
        <v>0</v>
      </c>
      <c r="G4701" s="26">
        <v>411</v>
      </c>
      <c r="H4701" s="26">
        <v>225</v>
      </c>
      <c r="I4701" s="26">
        <f>G4701+H4701</f>
        <v>636</v>
      </c>
      <c r="J4701" s="26">
        <f>SUM(F4701:H4701)</f>
        <v>636</v>
      </c>
      <c r="K4701" s="26">
        <f>E4701-J4701</f>
        <v>0</v>
      </c>
      <c r="L4701" s="27">
        <v>276358230000</v>
      </c>
      <c r="M4701" s="45">
        <v>57839.171</v>
      </c>
      <c r="N4701" s="27">
        <v>434525519</v>
      </c>
      <c r="O4701" s="27">
        <v>15795193</v>
      </c>
      <c r="P4701" s="37">
        <f>IF(I4701=0,0,H4701/I4701)</f>
        <v>0.35377358490566035</v>
      </c>
    </row>
    <row r="4702">
      <c r="A4702" s="24" t="str">
        <v>2026-04</v>
      </c>
      <c r="B4702" s="24" t="str">
        <v>비교 반영</v>
      </c>
      <c r="C4702" s="24" t="str">
        <v>용인수지구</v>
      </c>
      <c r="D4702" s="24" t="str">
        <v>오피스텔 매매</v>
      </c>
      <c r="E4702" s="26">
        <v>37</v>
      </c>
      <c r="F4702" s="26">
        <v>37</v>
      </c>
      <c r="G4702" s="26">
        <v>0</v>
      </c>
      <c r="H4702" s="26">
        <v>0</v>
      </c>
      <c r="I4702" s="26">
        <f>G4702+H4702</f>
        <v>0</v>
      </c>
      <c r="J4702" s="26">
        <f>SUM(F4702:H4702)</f>
        <v>37</v>
      </c>
      <c r="K4702" s="26">
        <f>E4702-J4702</f>
        <v>0</v>
      </c>
      <c r="L4702" s="27">
        <v>14467000000</v>
      </c>
      <c r="M4702" s="45">
        <v>1829.636</v>
      </c>
      <c r="N4702" s="27">
        <v>391000000</v>
      </c>
      <c r="O4702" s="27">
        <v>26138965</v>
      </c>
      <c r="P4702" s="37">
        <f>IF(I4702=0,0,H4702/I4702)</f>
        <v>0</v>
      </c>
    </row>
    <row r="4703">
      <c r="A4703" s="24" t="str">
        <v>2026-04</v>
      </c>
      <c r="B4703" s="24" t="str">
        <v>비교 반영</v>
      </c>
      <c r="C4703" s="24" t="str">
        <v>용인수지구</v>
      </c>
      <c r="D4703" s="24" t="str">
        <v>오피스텔 전월세</v>
      </c>
      <c r="E4703" s="26">
        <v>168</v>
      </c>
      <c r="F4703" s="26">
        <v>0</v>
      </c>
      <c r="G4703" s="26">
        <v>21</v>
      </c>
      <c r="H4703" s="26">
        <v>147</v>
      </c>
      <c r="I4703" s="26">
        <f>G4703+H4703</f>
        <v>168</v>
      </c>
      <c r="J4703" s="26">
        <f>SUM(F4703:H4703)</f>
        <v>168</v>
      </c>
      <c r="K4703" s="26">
        <f>E4703-J4703</f>
        <v>0</v>
      </c>
      <c r="L4703" s="27">
        <v>14280980000</v>
      </c>
      <c r="M4703" s="45">
        <v>5016.17</v>
      </c>
      <c r="N4703" s="27">
        <v>85005833</v>
      </c>
      <c r="O4703" s="27">
        <v>9411533</v>
      </c>
      <c r="P4703" s="37">
        <f>IF(I4703=0,0,H4703/I4703)</f>
        <v>0.875</v>
      </c>
    </row>
    <row r="4704">
      <c r="A4704" s="24" t="str">
        <v>2026-04</v>
      </c>
      <c r="B4704" s="24" t="str">
        <v>비교 반영</v>
      </c>
      <c r="C4704" s="24" t="str">
        <v>용인수지구</v>
      </c>
      <c r="D4704" s="24" t="str">
        <v>토지</v>
      </c>
      <c r="E4704" s="26">
        <v>89</v>
      </c>
      <c r="F4704" s="26">
        <v>89</v>
      </c>
      <c r="G4704" s="26">
        <v>0</v>
      </c>
      <c r="H4704" s="26">
        <v>0</v>
      </c>
      <c r="I4704" s="26">
        <f>G4704+H4704</f>
        <v>0</v>
      </c>
      <c r="J4704" s="26">
        <f>SUM(F4704:H4704)</f>
        <v>89</v>
      </c>
      <c r="K4704" s="26">
        <f>E4704-J4704</f>
        <v>0</v>
      </c>
      <c r="L4704" s="27">
        <v>219518670000</v>
      </c>
      <c r="M4704" s="45">
        <v>51996.94</v>
      </c>
      <c r="N4704" s="27">
        <v>2466501910</v>
      </c>
      <c r="O4704" s="27">
        <v>13956235</v>
      </c>
      <c r="P4704" s="37">
        <f>IF(I4704=0,0,H4704/I4704)</f>
        <v>0</v>
      </c>
    </row>
    <row r="4705">
      <c r="A4705" s="24" t="str">
        <v>2026-04</v>
      </c>
      <c r="B4705" s="24" t="str">
        <v>비교 반영</v>
      </c>
      <c r="C4705" s="24" t="str">
        <v>용인처인구</v>
      </c>
      <c r="D4705" s="24" t="str">
        <v>공장창고</v>
      </c>
      <c r="E4705" s="26">
        <v>3</v>
      </c>
      <c r="F4705" s="26">
        <v>3</v>
      </c>
      <c r="G4705" s="26">
        <v>0</v>
      </c>
      <c r="H4705" s="26">
        <v>0</v>
      </c>
      <c r="I4705" s="26">
        <f>G4705+H4705</f>
        <v>0</v>
      </c>
      <c r="J4705" s="26">
        <f>SUM(F4705:H4705)</f>
        <v>3</v>
      </c>
      <c r="K4705" s="26">
        <f>E4705-J4705</f>
        <v>0</v>
      </c>
      <c r="L4705" s="27">
        <v>3803500000</v>
      </c>
      <c r="M4705" s="45">
        <v>1097.39</v>
      </c>
      <c r="N4705" s="27">
        <v>1267833333</v>
      </c>
      <c r="O4705" s="27">
        <v>11457689</v>
      </c>
      <c r="P4705" s="37">
        <f>IF(I4705=0,0,H4705/I4705)</f>
        <v>0</v>
      </c>
    </row>
    <row r="4706">
      <c r="A4706" s="24" t="str">
        <v>2026-04</v>
      </c>
      <c r="B4706" s="24" t="str">
        <v>비교 반영</v>
      </c>
      <c r="C4706" s="24" t="str">
        <v>용인처인구</v>
      </c>
      <c r="D4706" s="24" t="str">
        <v>다가구 매매</v>
      </c>
      <c r="E4706" s="26">
        <v>24</v>
      </c>
      <c r="F4706" s="26">
        <v>24</v>
      </c>
      <c r="G4706" s="26">
        <v>0</v>
      </c>
      <c r="H4706" s="26">
        <v>0</v>
      </c>
      <c r="I4706" s="26">
        <f>G4706+H4706</f>
        <v>0</v>
      </c>
      <c r="J4706" s="26">
        <f>SUM(F4706:H4706)</f>
        <v>24</v>
      </c>
      <c r="K4706" s="26">
        <f>E4706-J4706</f>
        <v>0</v>
      </c>
      <c r="L4706" s="27">
        <v>10384970000</v>
      </c>
      <c r="M4706" s="45">
        <v>3055.49</v>
      </c>
      <c r="N4706" s="27">
        <v>432707083</v>
      </c>
      <c r="O4706" s="27">
        <v>11235670</v>
      </c>
      <c r="P4706" s="37">
        <f>IF(I4706=0,0,H4706/I4706)</f>
        <v>0</v>
      </c>
    </row>
    <row r="4707">
      <c r="A4707" s="24" t="str">
        <v>2026-04</v>
      </c>
      <c r="B4707" s="24" t="str">
        <v>비교 반영</v>
      </c>
      <c r="C4707" s="24" t="str">
        <v>용인처인구</v>
      </c>
      <c r="D4707" s="24" t="str">
        <v>다가구 전월세</v>
      </c>
      <c r="E4707" s="26">
        <v>340</v>
      </c>
      <c r="F4707" s="26">
        <v>0</v>
      </c>
      <c r="G4707" s="26">
        <v>38</v>
      </c>
      <c r="H4707" s="26">
        <v>302</v>
      </c>
      <c r="I4707" s="26">
        <f>G4707+H4707</f>
        <v>340</v>
      </c>
      <c r="J4707" s="26">
        <f>SUM(F4707:H4707)</f>
        <v>340</v>
      </c>
      <c r="K4707" s="26">
        <f>E4707-J4707</f>
        <v>0</v>
      </c>
      <c r="L4707" s="27">
        <v>8235200000</v>
      </c>
      <c r="M4707" s="45">
        <v>14360.117</v>
      </c>
      <c r="N4707" s="27">
        <v>24221176</v>
      </c>
      <c r="O4707" s="27">
        <v>1895792</v>
      </c>
      <c r="P4707" s="37">
        <f>IF(I4707=0,0,H4707/I4707)</f>
        <v>0.888235294117647</v>
      </c>
    </row>
    <row r="4708">
      <c r="A4708" s="24" t="str">
        <v>2026-04</v>
      </c>
      <c r="B4708" s="24" t="str">
        <v>비교 반영</v>
      </c>
      <c r="C4708" s="24" t="str">
        <v>용인처인구</v>
      </c>
      <c r="D4708" s="24" t="str">
        <v>다세대 매매</v>
      </c>
      <c r="E4708" s="26">
        <v>117</v>
      </c>
      <c r="F4708" s="26">
        <v>117</v>
      </c>
      <c r="G4708" s="26">
        <v>0</v>
      </c>
      <c r="H4708" s="26">
        <v>0</v>
      </c>
      <c r="I4708" s="26">
        <f>G4708+H4708</f>
        <v>0</v>
      </c>
      <c r="J4708" s="26">
        <f>SUM(F4708:H4708)</f>
        <v>117</v>
      </c>
      <c r="K4708" s="26">
        <f>E4708-J4708</f>
        <v>0</v>
      </c>
      <c r="L4708" s="27">
        <v>16467500000</v>
      </c>
      <c r="M4708" s="45">
        <v>6519.664</v>
      </c>
      <c r="N4708" s="27">
        <v>140747863</v>
      </c>
      <c r="O4708" s="27">
        <v>8349819</v>
      </c>
      <c r="P4708" s="37">
        <f>IF(I4708=0,0,H4708/I4708)</f>
        <v>0</v>
      </c>
    </row>
    <row r="4709">
      <c r="A4709" s="24" t="str">
        <v>2026-04</v>
      </c>
      <c r="B4709" s="24" t="str">
        <v>비교 반영</v>
      </c>
      <c r="C4709" s="24" t="str">
        <v>용인처인구</v>
      </c>
      <c r="D4709" s="24" t="str">
        <v>다세대 전월세</v>
      </c>
      <c r="E4709" s="26">
        <v>240</v>
      </c>
      <c r="F4709" s="26">
        <v>0</v>
      </c>
      <c r="G4709" s="26">
        <v>50</v>
      </c>
      <c r="H4709" s="26">
        <v>190</v>
      </c>
      <c r="I4709" s="26">
        <f>G4709+H4709</f>
        <v>240</v>
      </c>
      <c r="J4709" s="26">
        <f>SUM(F4709:H4709)</f>
        <v>240</v>
      </c>
      <c r="K4709" s="26">
        <f>E4709-J4709</f>
        <v>0</v>
      </c>
      <c r="L4709" s="27">
        <v>7708600000</v>
      </c>
      <c r="M4709" s="45">
        <v>10007.379</v>
      </c>
      <c r="N4709" s="27">
        <v>32119167</v>
      </c>
      <c r="O4709" s="27">
        <v>2546418</v>
      </c>
      <c r="P4709" s="37">
        <f>IF(I4709=0,0,H4709/I4709)</f>
        <v>0.7916666666666666</v>
      </c>
    </row>
    <row r="4710">
      <c r="A4710" s="24" t="str">
        <v>2026-04</v>
      </c>
      <c r="B4710" s="24" t="str">
        <v>비교 반영</v>
      </c>
      <c r="C4710" s="24" t="str">
        <v>용인처인구</v>
      </c>
      <c r="D4710" s="24" t="str">
        <v>분양권</v>
      </c>
      <c r="E4710" s="26">
        <v>49</v>
      </c>
      <c r="F4710" s="26">
        <v>49</v>
      </c>
      <c r="G4710" s="26">
        <v>0</v>
      </c>
      <c r="H4710" s="26">
        <v>0</v>
      </c>
      <c r="I4710" s="26">
        <f>G4710+H4710</f>
        <v>0</v>
      </c>
      <c r="J4710" s="26">
        <f>SUM(F4710:H4710)</f>
        <v>49</v>
      </c>
      <c r="K4710" s="26">
        <f>E4710-J4710</f>
        <v>0</v>
      </c>
      <c r="L4710" s="27">
        <v>28030800000</v>
      </c>
      <c r="M4710" s="45">
        <v>3919.475</v>
      </c>
      <c r="N4710" s="27">
        <v>572057143</v>
      </c>
      <c r="O4710" s="27">
        <v>23641890</v>
      </c>
      <c r="P4710" s="37">
        <f>IF(I4710=0,0,H4710/I4710)</f>
        <v>0</v>
      </c>
    </row>
    <row r="4711">
      <c r="A4711" s="24" t="str">
        <v>2026-04</v>
      </c>
      <c r="B4711" s="24" t="str">
        <v>비교 반영</v>
      </c>
      <c r="C4711" s="24" t="str">
        <v>용인처인구</v>
      </c>
      <c r="D4711" s="24" t="str">
        <v>상가</v>
      </c>
      <c r="E4711" s="26">
        <v>10</v>
      </c>
      <c r="F4711" s="26">
        <v>10</v>
      </c>
      <c r="G4711" s="26">
        <v>0</v>
      </c>
      <c r="H4711" s="26">
        <v>0</v>
      </c>
      <c r="I4711" s="26">
        <f>G4711+H4711</f>
        <v>0</v>
      </c>
      <c r="J4711" s="26">
        <f>SUM(F4711:H4711)</f>
        <v>10</v>
      </c>
      <c r="K4711" s="26">
        <f>E4711-J4711</f>
        <v>0</v>
      </c>
      <c r="L4711" s="27">
        <v>7236290000</v>
      </c>
      <c r="M4711" s="45">
        <v>1428.05</v>
      </c>
      <c r="N4711" s="27">
        <v>723629000</v>
      </c>
      <c r="O4711" s="27">
        <v>16751247</v>
      </c>
      <c r="P4711" s="37">
        <f>IF(I4711=0,0,H4711/I4711)</f>
        <v>0</v>
      </c>
    </row>
    <row r="4712">
      <c r="A4712" s="24" t="str">
        <v>2026-04</v>
      </c>
      <c r="B4712" s="24" t="str">
        <v>비교 반영</v>
      </c>
      <c r="C4712" s="24" t="str">
        <v>용인처인구</v>
      </c>
      <c r="D4712" s="24" t="str">
        <v>아파트 매매</v>
      </c>
      <c r="E4712" s="26">
        <v>192</v>
      </c>
      <c r="F4712" s="26">
        <v>192</v>
      </c>
      <c r="G4712" s="26">
        <v>0</v>
      </c>
      <c r="H4712" s="26">
        <v>0</v>
      </c>
      <c r="I4712" s="26">
        <f>G4712+H4712</f>
        <v>0</v>
      </c>
      <c r="J4712" s="26">
        <f>SUM(F4712:H4712)</f>
        <v>192</v>
      </c>
      <c r="K4712" s="26">
        <f>E4712-J4712</f>
        <v>0</v>
      </c>
      <c r="L4712" s="27">
        <v>71213800000</v>
      </c>
      <c r="M4712" s="45">
        <v>13744.354</v>
      </c>
      <c r="N4712" s="27">
        <v>370905208</v>
      </c>
      <c r="O4712" s="27">
        <v>17128307</v>
      </c>
      <c r="P4712" s="37">
        <f>IF(I4712=0,0,H4712/I4712)</f>
        <v>0</v>
      </c>
    </row>
    <row r="4713">
      <c r="A4713" s="24" t="str">
        <v>2026-04</v>
      </c>
      <c r="B4713" s="24" t="str">
        <v>비교 반영</v>
      </c>
      <c r="C4713" s="24" t="str">
        <v>용인처인구</v>
      </c>
      <c r="D4713" s="24" t="str">
        <v>아파트 전월세</v>
      </c>
      <c r="E4713" s="26">
        <v>325</v>
      </c>
      <c r="F4713" s="26">
        <v>0</v>
      </c>
      <c r="G4713" s="26">
        <v>178</v>
      </c>
      <c r="H4713" s="26">
        <v>147</v>
      </c>
      <c r="I4713" s="26">
        <f>G4713+H4713</f>
        <v>325</v>
      </c>
      <c r="J4713" s="26">
        <f>SUM(F4713:H4713)</f>
        <v>325</v>
      </c>
      <c r="K4713" s="26">
        <f>E4713-J4713</f>
        <v>0</v>
      </c>
      <c r="L4713" s="27">
        <v>55226320000</v>
      </c>
      <c r="M4713" s="45">
        <v>21774.643</v>
      </c>
      <c r="N4713" s="27">
        <v>169927138</v>
      </c>
      <c r="O4713" s="27">
        <v>8384355</v>
      </c>
      <c r="P4713" s="37">
        <f>IF(I4713=0,0,H4713/I4713)</f>
        <v>0.4523076923076923</v>
      </c>
    </row>
    <row r="4714">
      <c r="A4714" s="24" t="str">
        <v>2026-04</v>
      </c>
      <c r="B4714" s="24" t="str">
        <v>비교 반영</v>
      </c>
      <c r="C4714" s="24" t="str">
        <v>용인처인구</v>
      </c>
      <c r="D4714" s="24" t="str">
        <v>오피스텔 매매</v>
      </c>
      <c r="E4714" s="26">
        <v>13</v>
      </c>
      <c r="F4714" s="26">
        <v>13</v>
      </c>
      <c r="G4714" s="26">
        <v>0</v>
      </c>
      <c r="H4714" s="26">
        <v>0</v>
      </c>
      <c r="I4714" s="26">
        <f>G4714+H4714</f>
        <v>0</v>
      </c>
      <c r="J4714" s="26">
        <f>SUM(F4714:H4714)</f>
        <v>13</v>
      </c>
      <c r="K4714" s="26">
        <f>E4714-J4714</f>
        <v>0</v>
      </c>
      <c r="L4714" s="27">
        <v>1609000000</v>
      </c>
      <c r="M4714" s="45">
        <v>412.081</v>
      </c>
      <c r="N4714" s="27">
        <v>123769231</v>
      </c>
      <c r="O4714" s="27">
        <v>12907676</v>
      </c>
      <c r="P4714" s="37">
        <f>IF(I4714=0,0,H4714/I4714)</f>
        <v>0</v>
      </c>
    </row>
    <row r="4715">
      <c r="A4715" s="24" t="str">
        <v>2026-04</v>
      </c>
      <c r="B4715" s="24" t="str">
        <v>비교 반영</v>
      </c>
      <c r="C4715" s="24" t="str">
        <v>용인처인구</v>
      </c>
      <c r="D4715" s="24" t="str">
        <v>오피스텔 전월세</v>
      </c>
      <c r="E4715" s="26">
        <v>49</v>
      </c>
      <c r="F4715" s="26">
        <v>0</v>
      </c>
      <c r="G4715" s="26">
        <v>4</v>
      </c>
      <c r="H4715" s="26">
        <v>45</v>
      </c>
      <c r="I4715" s="26">
        <f>G4715+H4715</f>
        <v>49</v>
      </c>
      <c r="J4715" s="26">
        <f>SUM(F4715:H4715)</f>
        <v>49</v>
      </c>
      <c r="K4715" s="26">
        <f>E4715-J4715</f>
        <v>0</v>
      </c>
      <c r="L4715" s="27">
        <v>1411930000</v>
      </c>
      <c r="M4715" s="45">
        <v>1752.03</v>
      </c>
      <c r="N4715" s="27">
        <v>28814898</v>
      </c>
      <c r="O4715" s="27">
        <v>2664074</v>
      </c>
      <c r="P4715" s="37">
        <f>IF(I4715=0,0,H4715/I4715)</f>
        <v>0.9183673469387755</v>
      </c>
    </row>
    <row r="4716">
      <c r="A4716" s="24" t="str">
        <v>2026-04</v>
      </c>
      <c r="B4716" s="24" t="str">
        <v>비교 반영</v>
      </c>
      <c r="C4716" s="24" t="str">
        <v>용인처인구</v>
      </c>
      <c r="D4716" s="24" t="str">
        <v>토지</v>
      </c>
      <c r="E4716" s="26">
        <v>388</v>
      </c>
      <c r="F4716" s="26">
        <v>388</v>
      </c>
      <c r="G4716" s="26">
        <v>0</v>
      </c>
      <c r="H4716" s="26">
        <v>0</v>
      </c>
      <c r="I4716" s="26">
        <f>G4716+H4716</f>
        <v>0</v>
      </c>
      <c r="J4716" s="26">
        <f>SUM(F4716:H4716)</f>
        <v>388</v>
      </c>
      <c r="K4716" s="26">
        <f>E4716-J4716</f>
        <v>0</v>
      </c>
      <c r="L4716" s="27">
        <v>61980880000</v>
      </c>
      <c r="M4716" s="45">
        <v>190149.19</v>
      </c>
      <c r="N4716" s="27">
        <v>159744536</v>
      </c>
      <c r="O4716" s="27">
        <v>1077551</v>
      </c>
      <c r="P4716" s="37">
        <f>IF(I4716=0,0,H4716/I4716)</f>
        <v>0</v>
      </c>
    </row>
    <row r="4717">
      <c r="A4717" s="24" t="str">
        <v>2026-04</v>
      </c>
      <c r="B4717" s="24" t="str">
        <v>비교 반영</v>
      </c>
      <c r="C4717" s="24" t="str">
        <v>의왕시</v>
      </c>
      <c r="D4717" s="24" t="str">
        <v>공장창고</v>
      </c>
      <c r="E4717" s="26">
        <v>2</v>
      </c>
      <c r="F4717" s="26">
        <v>2</v>
      </c>
      <c r="G4717" s="26">
        <v>0</v>
      </c>
      <c r="H4717" s="26">
        <v>0</v>
      </c>
      <c r="I4717" s="26">
        <f>G4717+H4717</f>
        <v>0</v>
      </c>
      <c r="J4717" s="26">
        <f>SUM(F4717:H4717)</f>
        <v>2</v>
      </c>
      <c r="K4717" s="26">
        <f>E4717-J4717</f>
        <v>0</v>
      </c>
      <c r="L4717" s="27">
        <v>790000000</v>
      </c>
      <c r="M4717" s="45">
        <v>371.25</v>
      </c>
      <c r="N4717" s="27">
        <v>395000000</v>
      </c>
      <c r="O4717" s="27">
        <v>7034532</v>
      </c>
      <c r="P4717" s="37">
        <f>IF(I4717=0,0,H4717/I4717)</f>
        <v>0</v>
      </c>
    </row>
    <row r="4718">
      <c r="A4718" s="24" t="str">
        <v>2026-04</v>
      </c>
      <c r="B4718" s="24" t="str">
        <v>비교 반영</v>
      </c>
      <c r="C4718" s="24" t="str">
        <v>의왕시</v>
      </c>
      <c r="D4718" s="24" t="str">
        <v>다가구 전월세</v>
      </c>
      <c r="E4718" s="26">
        <v>108</v>
      </c>
      <c r="F4718" s="26">
        <v>0</v>
      </c>
      <c r="G4718" s="26">
        <v>24</v>
      </c>
      <c r="H4718" s="26">
        <v>84</v>
      </c>
      <c r="I4718" s="26">
        <f>G4718+H4718</f>
        <v>108</v>
      </c>
      <c r="J4718" s="26">
        <f>SUM(F4718:H4718)</f>
        <v>108</v>
      </c>
      <c r="K4718" s="26">
        <f>E4718-J4718</f>
        <v>0</v>
      </c>
      <c r="L4718" s="27">
        <v>8716000000</v>
      </c>
      <c r="M4718" s="45">
        <v>5074.99</v>
      </c>
      <c r="N4718" s="27">
        <v>80703704</v>
      </c>
      <c r="O4718" s="27">
        <v>5677493</v>
      </c>
      <c r="P4718" s="37">
        <f>IF(I4718=0,0,H4718/I4718)</f>
        <v>0.7777777777777778</v>
      </c>
    </row>
    <row r="4719">
      <c r="A4719" s="24" t="str">
        <v>2026-04</v>
      </c>
      <c r="B4719" s="24" t="str">
        <v>비교 반영</v>
      </c>
      <c r="C4719" s="24" t="str">
        <v>의왕시</v>
      </c>
      <c r="D4719" s="24" t="str">
        <v>다세대 매매</v>
      </c>
      <c r="E4719" s="26">
        <v>52</v>
      </c>
      <c r="F4719" s="26">
        <v>52</v>
      </c>
      <c r="G4719" s="26">
        <v>0</v>
      </c>
      <c r="H4719" s="26">
        <v>0</v>
      </c>
      <c r="I4719" s="26">
        <f>G4719+H4719</f>
        <v>0</v>
      </c>
      <c r="J4719" s="26">
        <f>SUM(F4719:H4719)</f>
        <v>52</v>
      </c>
      <c r="K4719" s="26">
        <f>E4719-J4719</f>
        <v>0</v>
      </c>
      <c r="L4719" s="27">
        <v>6750000000</v>
      </c>
      <c r="M4719" s="45">
        <v>1336.85</v>
      </c>
      <c r="N4719" s="27">
        <v>129807692</v>
      </c>
      <c r="O4719" s="27">
        <v>16691513</v>
      </c>
      <c r="P4719" s="37">
        <f>IF(I4719=0,0,H4719/I4719)</f>
        <v>0</v>
      </c>
    </row>
    <row r="4720">
      <c r="A4720" s="24" t="str">
        <v>2026-04</v>
      </c>
      <c r="B4720" s="24" t="str">
        <v>비교 반영</v>
      </c>
      <c r="C4720" s="24" t="str">
        <v>의왕시</v>
      </c>
      <c r="D4720" s="24" t="str">
        <v>다세대 전월세</v>
      </c>
      <c r="E4720" s="26">
        <v>79</v>
      </c>
      <c r="F4720" s="26">
        <v>0</v>
      </c>
      <c r="G4720" s="26">
        <v>40</v>
      </c>
      <c r="H4720" s="26">
        <v>39</v>
      </c>
      <c r="I4720" s="26">
        <f>G4720+H4720</f>
        <v>79</v>
      </c>
      <c r="J4720" s="26">
        <f>SUM(F4720:H4720)</f>
        <v>79</v>
      </c>
      <c r="K4720" s="26">
        <f>E4720-J4720</f>
        <v>0</v>
      </c>
      <c r="L4720" s="27">
        <v>10285500000</v>
      </c>
      <c r="M4720" s="45">
        <v>3309.608</v>
      </c>
      <c r="N4720" s="27">
        <v>130196203</v>
      </c>
      <c r="O4720" s="27">
        <v>10273619</v>
      </c>
      <c r="P4720" s="37">
        <f>IF(I4720=0,0,H4720/I4720)</f>
        <v>0.4936708860759494</v>
      </c>
    </row>
    <row r="4721">
      <c r="A4721" s="24" t="str">
        <v>2026-04</v>
      </c>
      <c r="B4721" s="24" t="str">
        <v>비교 반영</v>
      </c>
      <c r="C4721" s="24" t="str">
        <v>의왕시</v>
      </c>
      <c r="D4721" s="24" t="str">
        <v>분양권</v>
      </c>
      <c r="E4721" s="26">
        <v>35</v>
      </c>
      <c r="F4721" s="26">
        <v>35</v>
      </c>
      <c r="G4721" s="26">
        <v>0</v>
      </c>
      <c r="H4721" s="26">
        <v>0</v>
      </c>
      <c r="I4721" s="26">
        <f>G4721+H4721</f>
        <v>0</v>
      </c>
      <c r="J4721" s="26">
        <f>SUM(F4721:H4721)</f>
        <v>35</v>
      </c>
      <c r="K4721" s="26">
        <f>E4721-J4721</f>
        <v>0</v>
      </c>
      <c r="L4721" s="27">
        <v>34789510000</v>
      </c>
      <c r="M4721" s="45">
        <v>2397.931</v>
      </c>
      <c r="N4721" s="27">
        <v>993986000</v>
      </c>
      <c r="O4721" s="27">
        <v>47960780</v>
      </c>
      <c r="P4721" s="37">
        <f>IF(I4721=0,0,H4721/I4721)</f>
        <v>0</v>
      </c>
    </row>
    <row r="4722">
      <c r="A4722" s="24" t="str">
        <v>2026-04</v>
      </c>
      <c r="B4722" s="24" t="str">
        <v>비교 반영</v>
      </c>
      <c r="C4722" s="24" t="str">
        <v>의왕시</v>
      </c>
      <c r="D4722" s="24" t="str">
        <v>상가</v>
      </c>
      <c r="E4722" s="26">
        <v>16</v>
      </c>
      <c r="F4722" s="26">
        <v>16</v>
      </c>
      <c r="G4722" s="26">
        <v>0</v>
      </c>
      <c r="H4722" s="26">
        <v>0</v>
      </c>
      <c r="I4722" s="26">
        <f>G4722+H4722</f>
        <v>0</v>
      </c>
      <c r="J4722" s="26">
        <f>SUM(F4722:H4722)</f>
        <v>16</v>
      </c>
      <c r="K4722" s="26">
        <f>E4722-J4722</f>
        <v>0</v>
      </c>
      <c r="L4722" s="27">
        <v>5824900000</v>
      </c>
      <c r="M4722" s="45">
        <v>1681.14</v>
      </c>
      <c r="N4722" s="27">
        <v>364056250</v>
      </c>
      <c r="O4722" s="27">
        <v>11454053</v>
      </c>
      <c r="P4722" s="37">
        <f>IF(I4722=0,0,H4722/I4722)</f>
        <v>0</v>
      </c>
    </row>
    <row r="4723">
      <c r="A4723" s="24" t="str">
        <v>2026-04</v>
      </c>
      <c r="B4723" s="24" t="str">
        <v>비교 반영</v>
      </c>
      <c r="C4723" s="24" t="str">
        <v>의왕시</v>
      </c>
      <c r="D4723" s="24" t="str">
        <v>아파트 매매</v>
      </c>
      <c r="E4723" s="26">
        <v>141</v>
      </c>
      <c r="F4723" s="26">
        <v>141</v>
      </c>
      <c r="G4723" s="26">
        <v>0</v>
      </c>
      <c r="H4723" s="26">
        <v>0</v>
      </c>
      <c r="I4723" s="26">
        <f>G4723+H4723</f>
        <v>0</v>
      </c>
      <c r="J4723" s="26">
        <f>SUM(F4723:H4723)</f>
        <v>141</v>
      </c>
      <c r="K4723" s="26">
        <f>E4723-J4723</f>
        <v>0</v>
      </c>
      <c r="L4723" s="27">
        <v>110627540000</v>
      </c>
      <c r="M4723" s="45">
        <v>11308.536</v>
      </c>
      <c r="N4723" s="27">
        <v>784592482</v>
      </c>
      <c r="O4723" s="27">
        <v>32339364</v>
      </c>
      <c r="P4723" s="37">
        <f>IF(I4723=0,0,H4723/I4723)</f>
        <v>0</v>
      </c>
    </row>
    <row r="4724">
      <c r="A4724" s="24" t="str">
        <v>2026-04</v>
      </c>
      <c r="B4724" s="24" t="str">
        <v>비교 반영</v>
      </c>
      <c r="C4724" s="24" t="str">
        <v>의왕시</v>
      </c>
      <c r="D4724" s="24" t="str">
        <v>아파트 전월세</v>
      </c>
      <c r="E4724" s="26">
        <v>252</v>
      </c>
      <c r="F4724" s="26">
        <v>0</v>
      </c>
      <c r="G4724" s="26">
        <v>164</v>
      </c>
      <c r="H4724" s="26">
        <v>88</v>
      </c>
      <c r="I4724" s="26">
        <f>G4724+H4724</f>
        <v>252</v>
      </c>
      <c r="J4724" s="26">
        <f>SUM(F4724:H4724)</f>
        <v>252</v>
      </c>
      <c r="K4724" s="26">
        <f>E4724-J4724</f>
        <v>0</v>
      </c>
      <c r="L4724" s="27">
        <v>88445510000</v>
      </c>
      <c r="M4724" s="45">
        <v>18790.103</v>
      </c>
      <c r="N4724" s="27">
        <v>350974246</v>
      </c>
      <c r="O4724" s="27">
        <v>15560418</v>
      </c>
      <c r="P4724" s="37">
        <f>IF(I4724=0,0,H4724/I4724)</f>
        <v>0.3492063492063492</v>
      </c>
    </row>
    <row r="4725">
      <c r="A4725" s="24" t="str">
        <v>2026-04</v>
      </c>
      <c r="B4725" s="24" t="str">
        <v>비교 반영</v>
      </c>
      <c r="C4725" s="24" t="str">
        <v>의왕시</v>
      </c>
      <c r="D4725" s="24" t="str">
        <v>오피스텔 매매</v>
      </c>
      <c r="E4725" s="26">
        <v>3</v>
      </c>
      <c r="F4725" s="26">
        <v>3</v>
      </c>
      <c r="G4725" s="26">
        <v>0</v>
      </c>
      <c r="H4725" s="26">
        <v>0</v>
      </c>
      <c r="I4725" s="26">
        <f>G4725+H4725</f>
        <v>0</v>
      </c>
      <c r="J4725" s="26">
        <f>SUM(F4725:H4725)</f>
        <v>3</v>
      </c>
      <c r="K4725" s="26">
        <f>E4725-J4725</f>
        <v>0</v>
      </c>
      <c r="L4725" s="27">
        <v>250000000</v>
      </c>
      <c r="M4725" s="45">
        <v>70.02</v>
      </c>
      <c r="N4725" s="27">
        <v>83333333</v>
      </c>
      <c r="O4725" s="27">
        <v>11803003</v>
      </c>
      <c r="P4725" s="37">
        <f>IF(I4725=0,0,H4725/I4725)</f>
        <v>0</v>
      </c>
    </row>
    <row r="4726">
      <c r="A4726" s="24" t="str">
        <v>2026-04</v>
      </c>
      <c r="B4726" s="24" t="str">
        <v>비교 반영</v>
      </c>
      <c r="C4726" s="24" t="str">
        <v>의왕시</v>
      </c>
      <c r="D4726" s="24" t="str">
        <v>오피스텔 전월세</v>
      </c>
      <c r="E4726" s="26">
        <v>29</v>
      </c>
      <c r="F4726" s="26">
        <v>0</v>
      </c>
      <c r="G4726" s="26">
        <v>11</v>
      </c>
      <c r="H4726" s="26">
        <v>18</v>
      </c>
      <c r="I4726" s="26">
        <f>G4726+H4726</f>
        <v>29</v>
      </c>
      <c r="J4726" s="26">
        <f>SUM(F4726:H4726)</f>
        <v>29</v>
      </c>
      <c r="K4726" s="26">
        <f>E4726-J4726</f>
        <v>0</v>
      </c>
      <c r="L4726" s="27">
        <v>6271000000</v>
      </c>
      <c r="M4726" s="45">
        <v>1688.62</v>
      </c>
      <c r="N4726" s="27">
        <v>216241379</v>
      </c>
      <c r="O4726" s="27">
        <v>12276639</v>
      </c>
      <c r="P4726" s="37">
        <f>IF(I4726=0,0,H4726/I4726)</f>
        <v>0.6206896551724138</v>
      </c>
    </row>
    <row r="4727">
      <c r="A4727" s="24" t="str">
        <v>2026-04</v>
      </c>
      <c r="B4727" s="24" t="str">
        <v>비교 반영</v>
      </c>
      <c r="C4727" s="24" t="str">
        <v>의왕시</v>
      </c>
      <c r="D4727" s="24" t="str">
        <v>토지</v>
      </c>
      <c r="E4727" s="26">
        <v>21</v>
      </c>
      <c r="F4727" s="26">
        <v>21</v>
      </c>
      <c r="G4727" s="26">
        <v>0</v>
      </c>
      <c r="H4727" s="26">
        <v>0</v>
      </c>
      <c r="I4727" s="26">
        <f>G4727+H4727</f>
        <v>0</v>
      </c>
      <c r="J4727" s="26">
        <f>SUM(F4727:H4727)</f>
        <v>21</v>
      </c>
      <c r="K4727" s="26">
        <f>E4727-J4727</f>
        <v>0</v>
      </c>
      <c r="L4727" s="27">
        <v>11426960000</v>
      </c>
      <c r="M4727" s="45">
        <v>4964.52</v>
      </c>
      <c r="N4727" s="27">
        <v>544140952</v>
      </c>
      <c r="O4727" s="27">
        <v>7609008</v>
      </c>
      <c r="P4727" s="37">
        <f>IF(I4727=0,0,H4727/I4727)</f>
        <v>0</v>
      </c>
    </row>
    <row r="4728">
      <c r="A4728" s="24" t="str">
        <v>2026-04</v>
      </c>
      <c r="B4728" s="24" t="str">
        <v>비교 반영</v>
      </c>
      <c r="C4728" s="24" t="str">
        <v>의정부시</v>
      </c>
      <c r="D4728" s="24" t="str">
        <v>공장창고</v>
      </c>
      <c r="E4728" s="26">
        <v>2</v>
      </c>
      <c r="F4728" s="26">
        <v>2</v>
      </c>
      <c r="G4728" s="26">
        <v>0</v>
      </c>
      <c r="H4728" s="26">
        <v>0</v>
      </c>
      <c r="I4728" s="26">
        <f>G4728+H4728</f>
        <v>0</v>
      </c>
      <c r="J4728" s="26">
        <f>SUM(F4728:H4728)</f>
        <v>2</v>
      </c>
      <c r="K4728" s="26">
        <f>E4728-J4728</f>
        <v>0</v>
      </c>
      <c r="L4728" s="27">
        <v>16565000000</v>
      </c>
      <c r="M4728" s="45">
        <v>4819.07</v>
      </c>
      <c r="N4728" s="27">
        <v>8282500000</v>
      </c>
      <c r="O4728" s="27">
        <v>11363257</v>
      </c>
      <c r="P4728" s="37">
        <f>IF(I4728=0,0,H4728/I4728)</f>
        <v>0</v>
      </c>
    </row>
    <row r="4729">
      <c r="A4729" s="24" t="str">
        <v>2026-04</v>
      </c>
      <c r="B4729" s="24" t="str">
        <v>비교 반영</v>
      </c>
      <c r="C4729" s="24" t="str">
        <v>의정부시</v>
      </c>
      <c r="D4729" s="24" t="str">
        <v>다가구 매매</v>
      </c>
      <c r="E4729" s="26">
        <v>14</v>
      </c>
      <c r="F4729" s="26">
        <v>14</v>
      </c>
      <c r="G4729" s="26">
        <v>0</v>
      </c>
      <c r="H4729" s="26">
        <v>0</v>
      </c>
      <c r="I4729" s="26">
        <f>G4729+H4729</f>
        <v>0</v>
      </c>
      <c r="J4729" s="26">
        <f>SUM(F4729:H4729)</f>
        <v>14</v>
      </c>
      <c r="K4729" s="26">
        <f>E4729-J4729</f>
        <v>0</v>
      </c>
      <c r="L4729" s="27">
        <v>5987000000</v>
      </c>
      <c r="M4729" s="45">
        <v>2910.135</v>
      </c>
      <c r="N4729" s="27">
        <v>427642857</v>
      </c>
      <c r="O4729" s="27">
        <v>6800968</v>
      </c>
      <c r="P4729" s="37">
        <f>IF(I4729=0,0,H4729/I4729)</f>
        <v>0</v>
      </c>
    </row>
    <row r="4730">
      <c r="A4730" s="24" t="str">
        <v>2026-04</v>
      </c>
      <c r="B4730" s="24" t="str">
        <v>비교 반영</v>
      </c>
      <c r="C4730" s="24" t="str">
        <v>의정부시</v>
      </c>
      <c r="D4730" s="24" t="str">
        <v>다가구 전월세</v>
      </c>
      <c r="E4730" s="26">
        <v>285</v>
      </c>
      <c r="F4730" s="26">
        <v>0</v>
      </c>
      <c r="G4730" s="26">
        <v>59</v>
      </c>
      <c r="H4730" s="26">
        <v>226</v>
      </c>
      <c r="I4730" s="26">
        <f>G4730+H4730</f>
        <v>285</v>
      </c>
      <c r="J4730" s="26">
        <f>SUM(F4730:H4730)</f>
        <v>285</v>
      </c>
      <c r="K4730" s="26">
        <f>E4730-J4730</f>
        <v>0</v>
      </c>
      <c r="L4730" s="27">
        <v>6822100000</v>
      </c>
      <c r="M4730" s="45">
        <v>13076.882</v>
      </c>
      <c r="N4730" s="27">
        <v>23937193</v>
      </c>
      <c r="O4730" s="27">
        <v>1724600</v>
      </c>
      <c r="P4730" s="37">
        <f>IF(I4730=0,0,H4730/I4730)</f>
        <v>0.7929824561403509</v>
      </c>
    </row>
    <row r="4731">
      <c r="A4731" s="24" t="str">
        <v>2026-04</v>
      </c>
      <c r="B4731" s="24" t="str">
        <v>비교 반영</v>
      </c>
      <c r="C4731" s="24" t="str">
        <v>의정부시</v>
      </c>
      <c r="D4731" s="24" t="str">
        <v>다세대 매매</v>
      </c>
      <c r="E4731" s="26">
        <v>126</v>
      </c>
      <c r="F4731" s="26">
        <v>126</v>
      </c>
      <c r="G4731" s="26">
        <v>0</v>
      </c>
      <c r="H4731" s="26">
        <v>0</v>
      </c>
      <c r="I4731" s="26">
        <f>G4731+H4731</f>
        <v>0</v>
      </c>
      <c r="J4731" s="26">
        <f>SUM(F4731:H4731)</f>
        <v>126</v>
      </c>
      <c r="K4731" s="26">
        <f>E4731-J4731</f>
        <v>0</v>
      </c>
      <c r="L4731" s="27">
        <v>21531480000</v>
      </c>
      <c r="M4731" s="45">
        <v>6097.945</v>
      </c>
      <c r="N4731" s="27">
        <v>170884762</v>
      </c>
      <c r="O4731" s="27">
        <v>11672530</v>
      </c>
      <c r="P4731" s="37">
        <f>IF(I4731=0,0,H4731/I4731)</f>
        <v>0</v>
      </c>
    </row>
    <row r="4732">
      <c r="A4732" s="24" t="str">
        <v>2026-04</v>
      </c>
      <c r="B4732" s="24" t="str">
        <v>비교 반영</v>
      </c>
      <c r="C4732" s="24" t="str">
        <v>의정부시</v>
      </c>
      <c r="D4732" s="24" t="str">
        <v>다세대 전월세</v>
      </c>
      <c r="E4732" s="26">
        <v>157</v>
      </c>
      <c r="F4732" s="26">
        <v>0</v>
      </c>
      <c r="G4732" s="26">
        <v>55</v>
      </c>
      <c r="H4732" s="26">
        <v>102</v>
      </c>
      <c r="I4732" s="26">
        <f>G4732+H4732</f>
        <v>157</v>
      </c>
      <c r="J4732" s="26">
        <f>SUM(F4732:H4732)</f>
        <v>157</v>
      </c>
      <c r="K4732" s="26">
        <f>E4732-J4732</f>
        <v>0</v>
      </c>
      <c r="L4732" s="27">
        <v>8082250000</v>
      </c>
      <c r="M4732" s="45">
        <v>7060.93</v>
      </c>
      <c r="N4732" s="27">
        <v>51479299</v>
      </c>
      <c r="O4732" s="27">
        <v>3783946</v>
      </c>
      <c r="P4732" s="37">
        <f>IF(I4732=0,0,H4732/I4732)</f>
        <v>0.6496815286624203</v>
      </c>
    </row>
    <row r="4733">
      <c r="A4733" s="24" t="str">
        <v>2026-04</v>
      </c>
      <c r="B4733" s="24" t="str">
        <v>비교 반영</v>
      </c>
      <c r="C4733" s="24" t="str">
        <v>의정부시</v>
      </c>
      <c r="D4733" s="24" t="str">
        <v>분양권</v>
      </c>
      <c r="E4733" s="26">
        <v>10</v>
      </c>
      <c r="F4733" s="26">
        <v>10</v>
      </c>
      <c r="G4733" s="26">
        <v>0</v>
      </c>
      <c r="H4733" s="26">
        <v>0</v>
      </c>
      <c r="I4733" s="26">
        <f>G4733+H4733</f>
        <v>0</v>
      </c>
      <c r="J4733" s="26">
        <f>SUM(F4733:H4733)</f>
        <v>10</v>
      </c>
      <c r="K4733" s="26">
        <f>E4733-J4733</f>
        <v>0</v>
      </c>
      <c r="L4733" s="27">
        <v>7075410000</v>
      </c>
      <c r="M4733" s="45">
        <v>804.63</v>
      </c>
      <c r="N4733" s="27">
        <v>707541000</v>
      </c>
      <c r="O4733" s="27">
        <v>29068994</v>
      </c>
      <c r="P4733" s="37">
        <f>IF(I4733=0,0,H4733/I4733)</f>
        <v>0</v>
      </c>
    </row>
    <row r="4734">
      <c r="A4734" s="24" t="str">
        <v>2026-04</v>
      </c>
      <c r="B4734" s="24" t="str">
        <v>비교 반영</v>
      </c>
      <c r="C4734" s="24" t="str">
        <v>의정부시</v>
      </c>
      <c r="D4734" s="24" t="str">
        <v>상가</v>
      </c>
      <c r="E4734" s="26">
        <v>13</v>
      </c>
      <c r="F4734" s="26">
        <v>13</v>
      </c>
      <c r="G4734" s="26">
        <v>0</v>
      </c>
      <c r="H4734" s="26">
        <v>0</v>
      </c>
      <c r="I4734" s="26">
        <f>G4734+H4734</f>
        <v>0</v>
      </c>
      <c r="J4734" s="26">
        <f>SUM(F4734:H4734)</f>
        <v>13</v>
      </c>
      <c r="K4734" s="26">
        <f>E4734-J4734</f>
        <v>0</v>
      </c>
      <c r="L4734" s="27">
        <v>9745000000</v>
      </c>
      <c r="M4734" s="45">
        <v>5000.14</v>
      </c>
      <c r="N4734" s="27">
        <v>749615385</v>
      </c>
      <c r="O4734" s="27">
        <v>6442795</v>
      </c>
      <c r="P4734" s="37">
        <f>IF(I4734=0,0,H4734/I4734)</f>
        <v>0</v>
      </c>
    </row>
    <row r="4735">
      <c r="A4735" s="24" t="str">
        <v>2026-04</v>
      </c>
      <c r="B4735" s="24" t="str">
        <v>비교 반영</v>
      </c>
      <c r="C4735" s="24" t="str">
        <v>의정부시</v>
      </c>
      <c r="D4735" s="24" t="str">
        <v>아파트 매매</v>
      </c>
      <c r="E4735" s="26">
        <v>428</v>
      </c>
      <c r="F4735" s="26">
        <v>428</v>
      </c>
      <c r="G4735" s="26">
        <v>0</v>
      </c>
      <c r="H4735" s="26">
        <v>0</v>
      </c>
      <c r="I4735" s="26">
        <f>G4735+H4735</f>
        <v>0</v>
      </c>
      <c r="J4735" s="26">
        <f>SUM(F4735:H4735)</f>
        <v>428</v>
      </c>
      <c r="K4735" s="26">
        <f>E4735-J4735</f>
        <v>0</v>
      </c>
      <c r="L4735" s="27">
        <v>149805500000</v>
      </c>
      <c r="M4735" s="45">
        <v>29420.086</v>
      </c>
      <c r="N4735" s="27">
        <v>350012850</v>
      </c>
      <c r="O4735" s="27">
        <v>16832880</v>
      </c>
      <c r="P4735" s="37">
        <f>IF(I4735=0,0,H4735/I4735)</f>
        <v>0</v>
      </c>
    </row>
    <row r="4736">
      <c r="A4736" s="24" t="str">
        <v>2026-04</v>
      </c>
      <c r="B4736" s="24" t="str">
        <v>비교 반영</v>
      </c>
      <c r="C4736" s="24" t="str">
        <v>의정부시</v>
      </c>
      <c r="D4736" s="24" t="str">
        <v>아파트 전월세</v>
      </c>
      <c r="E4736" s="26">
        <v>800</v>
      </c>
      <c r="F4736" s="26">
        <v>0</v>
      </c>
      <c r="G4736" s="26">
        <v>303</v>
      </c>
      <c r="H4736" s="26">
        <v>497</v>
      </c>
      <c r="I4736" s="26">
        <f>G4736+H4736</f>
        <v>800</v>
      </c>
      <c r="J4736" s="26">
        <f>SUM(F4736:H4736)</f>
        <v>800</v>
      </c>
      <c r="K4736" s="26">
        <f>E4736-J4736</f>
        <v>0</v>
      </c>
      <c r="L4736" s="27">
        <v>107799210000</v>
      </c>
      <c r="M4736" s="45">
        <v>49680.334</v>
      </c>
      <c r="N4736" s="27">
        <v>134749013</v>
      </c>
      <c r="O4736" s="27">
        <v>7173080</v>
      </c>
      <c r="P4736" s="37">
        <f>IF(I4736=0,0,H4736/I4736)</f>
        <v>0.62125</v>
      </c>
    </row>
    <row r="4737">
      <c r="A4737" s="24" t="str">
        <v>2026-04</v>
      </c>
      <c r="B4737" s="24" t="str">
        <v>비교 반영</v>
      </c>
      <c r="C4737" s="24" t="str">
        <v>의정부시</v>
      </c>
      <c r="D4737" s="24" t="str">
        <v>오피스텔 매매</v>
      </c>
      <c r="E4737" s="26">
        <v>30</v>
      </c>
      <c r="F4737" s="26">
        <v>30</v>
      </c>
      <c r="G4737" s="26">
        <v>0</v>
      </c>
      <c r="H4737" s="26">
        <v>0</v>
      </c>
      <c r="I4737" s="26">
        <f>G4737+H4737</f>
        <v>0</v>
      </c>
      <c r="J4737" s="26">
        <f>SUM(F4737:H4737)</f>
        <v>30</v>
      </c>
      <c r="K4737" s="26">
        <f>E4737-J4737</f>
        <v>0</v>
      </c>
      <c r="L4737" s="27">
        <v>6506190000</v>
      </c>
      <c r="M4737" s="45">
        <v>1742.74</v>
      </c>
      <c r="N4737" s="27">
        <v>216873000</v>
      </c>
      <c r="O4737" s="27">
        <v>12341523</v>
      </c>
      <c r="P4737" s="37">
        <f>IF(I4737=0,0,H4737/I4737)</f>
        <v>0</v>
      </c>
    </row>
    <row r="4738">
      <c r="A4738" s="24" t="str">
        <v>2026-04</v>
      </c>
      <c r="B4738" s="24" t="str">
        <v>비교 반영</v>
      </c>
      <c r="C4738" s="24" t="str">
        <v>의정부시</v>
      </c>
      <c r="D4738" s="24" t="str">
        <v>오피스텔 전월세</v>
      </c>
      <c r="E4738" s="26">
        <v>161</v>
      </c>
      <c r="F4738" s="26">
        <v>0</v>
      </c>
      <c r="G4738" s="26">
        <v>57</v>
      </c>
      <c r="H4738" s="26">
        <v>104</v>
      </c>
      <c r="I4738" s="26">
        <f>G4738+H4738</f>
        <v>161</v>
      </c>
      <c r="J4738" s="26">
        <f>SUM(F4738:H4738)</f>
        <v>161</v>
      </c>
      <c r="K4738" s="26">
        <f>E4738-J4738</f>
        <v>0</v>
      </c>
      <c r="L4738" s="27">
        <v>11552400000</v>
      </c>
      <c r="M4738" s="45">
        <v>7501.48</v>
      </c>
      <c r="N4738" s="27">
        <v>71754037</v>
      </c>
      <c r="O4738" s="27">
        <v>5090962</v>
      </c>
      <c r="P4738" s="37">
        <f>IF(I4738=0,0,H4738/I4738)</f>
        <v>0.6459627329192547</v>
      </c>
    </row>
    <row r="4739">
      <c r="A4739" s="24" t="str">
        <v>2026-04</v>
      </c>
      <c r="B4739" s="24" t="str">
        <v>비교 반영</v>
      </c>
      <c r="C4739" s="24" t="str">
        <v>의정부시</v>
      </c>
      <c r="D4739" s="24" t="str">
        <v>토지</v>
      </c>
      <c r="E4739" s="26">
        <v>43</v>
      </c>
      <c r="F4739" s="26">
        <v>43</v>
      </c>
      <c r="G4739" s="26">
        <v>0</v>
      </c>
      <c r="H4739" s="26">
        <v>0</v>
      </c>
      <c r="I4739" s="26">
        <f>G4739+H4739</f>
        <v>0</v>
      </c>
      <c r="J4739" s="26">
        <f>SUM(F4739:H4739)</f>
        <v>43</v>
      </c>
      <c r="K4739" s="26">
        <f>E4739-J4739</f>
        <v>0</v>
      </c>
      <c r="L4739" s="27">
        <v>21478300000</v>
      </c>
      <c r="M4739" s="45">
        <v>12927.08</v>
      </c>
      <c r="N4739" s="27">
        <v>499495349</v>
      </c>
      <c r="O4739" s="27">
        <v>5492551</v>
      </c>
      <c r="P4739" s="37">
        <f>IF(I4739=0,0,H4739/I4739)</f>
        <v>0</v>
      </c>
    </row>
    <row r="4740">
      <c r="A4740" s="24" t="str">
        <v>2026-04</v>
      </c>
      <c r="B4740" s="24" t="str">
        <v>비교 반영</v>
      </c>
      <c r="C4740" s="24" t="str">
        <v>이천시</v>
      </c>
      <c r="D4740" s="24" t="str">
        <v>공장창고</v>
      </c>
      <c r="E4740" s="26">
        <v>5</v>
      </c>
      <c r="F4740" s="26">
        <v>5</v>
      </c>
      <c r="G4740" s="26">
        <v>0</v>
      </c>
      <c r="H4740" s="26">
        <v>0</v>
      </c>
      <c r="I4740" s="26">
        <f>G4740+H4740</f>
        <v>0</v>
      </c>
      <c r="J4740" s="26">
        <f>SUM(F4740:H4740)</f>
        <v>5</v>
      </c>
      <c r="K4740" s="26">
        <f>E4740-J4740</f>
        <v>0</v>
      </c>
      <c r="L4740" s="27">
        <v>3490700000</v>
      </c>
      <c r="M4740" s="45">
        <v>2647.81</v>
      </c>
      <c r="N4740" s="27">
        <v>698140000</v>
      </c>
      <c r="O4740" s="27">
        <v>4358131</v>
      </c>
      <c r="P4740" s="37">
        <f>IF(I4740=0,0,H4740/I4740)</f>
        <v>0</v>
      </c>
    </row>
    <row r="4741">
      <c r="A4741" s="24" t="str">
        <v>2026-04</v>
      </c>
      <c r="B4741" s="24" t="str">
        <v>비교 반영</v>
      </c>
      <c r="C4741" s="24" t="str">
        <v>이천시</v>
      </c>
      <c r="D4741" s="24" t="str">
        <v>다가구 매매</v>
      </c>
      <c r="E4741" s="26">
        <v>18</v>
      </c>
      <c r="F4741" s="26">
        <v>18</v>
      </c>
      <c r="G4741" s="26">
        <v>0</v>
      </c>
      <c r="H4741" s="26">
        <v>0</v>
      </c>
      <c r="I4741" s="26">
        <f>G4741+H4741</f>
        <v>0</v>
      </c>
      <c r="J4741" s="26">
        <f>SUM(F4741:H4741)</f>
        <v>18</v>
      </c>
      <c r="K4741" s="26">
        <f>E4741-J4741</f>
        <v>0</v>
      </c>
      <c r="L4741" s="27">
        <v>4685370000</v>
      </c>
      <c r="M4741" s="45">
        <v>2788.22</v>
      </c>
      <c r="N4741" s="27">
        <v>260298333</v>
      </c>
      <c r="O4741" s="27">
        <v>5555095</v>
      </c>
      <c r="P4741" s="37">
        <f>IF(I4741=0,0,H4741/I4741)</f>
        <v>0</v>
      </c>
    </row>
    <row r="4742">
      <c r="A4742" s="24" t="str">
        <v>2026-04</v>
      </c>
      <c r="B4742" s="24" t="str">
        <v>비교 반영</v>
      </c>
      <c r="C4742" s="24" t="str">
        <v>이천시</v>
      </c>
      <c r="D4742" s="24" t="str">
        <v>다가구 전월세</v>
      </c>
      <c r="E4742" s="26">
        <v>336</v>
      </c>
      <c r="F4742" s="26">
        <v>0</v>
      </c>
      <c r="G4742" s="26">
        <v>44</v>
      </c>
      <c r="H4742" s="26">
        <v>292</v>
      </c>
      <c r="I4742" s="26">
        <f>G4742+H4742</f>
        <v>336</v>
      </c>
      <c r="J4742" s="26">
        <f>SUM(F4742:H4742)</f>
        <v>336</v>
      </c>
      <c r="K4742" s="26">
        <f>E4742-J4742</f>
        <v>0</v>
      </c>
      <c r="L4742" s="27">
        <v>6759300000</v>
      </c>
      <c r="M4742" s="45">
        <v>12567.438</v>
      </c>
      <c r="N4742" s="27">
        <v>20116964</v>
      </c>
      <c r="O4742" s="27">
        <v>1777991</v>
      </c>
      <c r="P4742" s="37">
        <f>IF(I4742=0,0,H4742/I4742)</f>
        <v>0.8690476190476191</v>
      </c>
    </row>
    <row r="4743">
      <c r="A4743" s="24" t="str">
        <v>2026-04</v>
      </c>
      <c r="B4743" s="24" t="str">
        <v>비교 반영</v>
      </c>
      <c r="C4743" s="24" t="str">
        <v>이천시</v>
      </c>
      <c r="D4743" s="24" t="str">
        <v>다세대 매매</v>
      </c>
      <c r="E4743" s="26">
        <v>37</v>
      </c>
      <c r="F4743" s="26">
        <v>37</v>
      </c>
      <c r="G4743" s="26">
        <v>0</v>
      </c>
      <c r="H4743" s="26">
        <v>0</v>
      </c>
      <c r="I4743" s="26">
        <f>G4743+H4743</f>
        <v>0</v>
      </c>
      <c r="J4743" s="26">
        <f>SUM(F4743:H4743)</f>
        <v>37</v>
      </c>
      <c r="K4743" s="26">
        <f>E4743-J4743</f>
        <v>0</v>
      </c>
      <c r="L4743" s="27">
        <v>3651700000</v>
      </c>
      <c r="M4743" s="45">
        <v>2138.744</v>
      </c>
      <c r="N4743" s="27">
        <v>98694595</v>
      </c>
      <c r="O4743" s="27">
        <v>5644310</v>
      </c>
      <c r="P4743" s="37">
        <f>IF(I4743=0,0,H4743/I4743)</f>
        <v>0</v>
      </c>
    </row>
    <row r="4744">
      <c r="A4744" s="24" t="str">
        <v>2026-04</v>
      </c>
      <c r="B4744" s="24" t="str">
        <v>비교 반영</v>
      </c>
      <c r="C4744" s="24" t="str">
        <v>이천시</v>
      </c>
      <c r="D4744" s="24" t="str">
        <v>다세대 전월세</v>
      </c>
      <c r="E4744" s="26">
        <v>114</v>
      </c>
      <c r="F4744" s="26">
        <v>0</v>
      </c>
      <c r="G4744" s="26">
        <v>28</v>
      </c>
      <c r="H4744" s="26">
        <v>86</v>
      </c>
      <c r="I4744" s="26">
        <f>G4744+H4744</f>
        <v>114</v>
      </c>
      <c r="J4744" s="26">
        <f>SUM(F4744:H4744)</f>
        <v>114</v>
      </c>
      <c r="K4744" s="26">
        <f>E4744-J4744</f>
        <v>0</v>
      </c>
      <c r="L4744" s="27">
        <v>3722610000</v>
      </c>
      <c r="M4744" s="45">
        <v>4856.441</v>
      </c>
      <c r="N4744" s="27">
        <v>32654474</v>
      </c>
      <c r="O4744" s="27">
        <v>2533985</v>
      </c>
      <c r="P4744" s="37">
        <f>IF(I4744=0,0,H4744/I4744)</f>
        <v>0.7543859649122807</v>
      </c>
    </row>
    <row r="4745">
      <c r="A4745" s="24" t="str">
        <v>2026-04</v>
      </c>
      <c r="B4745" s="24" t="str">
        <v>비교 반영</v>
      </c>
      <c r="C4745" s="24" t="str">
        <v>이천시</v>
      </c>
      <c r="D4745" s="24" t="str">
        <v>분양권</v>
      </c>
      <c r="E4745" s="26">
        <v>26</v>
      </c>
      <c r="F4745" s="26">
        <v>26</v>
      </c>
      <c r="G4745" s="26">
        <v>0</v>
      </c>
      <c r="H4745" s="26">
        <v>0</v>
      </c>
      <c r="I4745" s="26">
        <f>G4745+H4745</f>
        <v>0</v>
      </c>
      <c r="J4745" s="26">
        <f>SUM(F4745:H4745)</f>
        <v>26</v>
      </c>
      <c r="K4745" s="26">
        <f>E4745-J4745</f>
        <v>0</v>
      </c>
      <c r="L4745" s="27">
        <v>15492700000</v>
      </c>
      <c r="M4745" s="45">
        <v>2329.603</v>
      </c>
      <c r="N4745" s="27">
        <v>595873077</v>
      </c>
      <c r="O4745" s="27">
        <v>21984662</v>
      </c>
      <c r="P4745" s="37">
        <f>IF(I4745=0,0,H4745/I4745)</f>
        <v>0</v>
      </c>
    </row>
    <row r="4746">
      <c r="A4746" s="24" t="str">
        <v>2026-04</v>
      </c>
      <c r="B4746" s="24" t="str">
        <v>비교 반영</v>
      </c>
      <c r="C4746" s="24" t="str">
        <v>이천시</v>
      </c>
      <c r="D4746" s="24" t="str">
        <v>상가</v>
      </c>
      <c r="E4746" s="26">
        <v>5</v>
      </c>
      <c r="F4746" s="26">
        <v>5</v>
      </c>
      <c r="G4746" s="26">
        <v>0</v>
      </c>
      <c r="H4746" s="26">
        <v>0</v>
      </c>
      <c r="I4746" s="26">
        <f>G4746+H4746</f>
        <v>0</v>
      </c>
      <c r="J4746" s="26">
        <f>SUM(F4746:H4746)</f>
        <v>5</v>
      </c>
      <c r="K4746" s="26">
        <f>E4746-J4746</f>
        <v>0</v>
      </c>
      <c r="L4746" s="27">
        <v>5085000000</v>
      </c>
      <c r="M4746" s="45">
        <v>2046.03</v>
      </c>
      <c r="N4746" s="27">
        <v>1017000000</v>
      </c>
      <c r="O4746" s="27">
        <v>8215870</v>
      </c>
      <c r="P4746" s="37">
        <f>IF(I4746=0,0,H4746/I4746)</f>
        <v>0</v>
      </c>
    </row>
    <row r="4747">
      <c r="A4747" s="24" t="str">
        <v>2026-04</v>
      </c>
      <c r="B4747" s="24" t="str">
        <v>비교 반영</v>
      </c>
      <c r="C4747" s="24" t="str">
        <v>이천시</v>
      </c>
      <c r="D4747" s="24" t="str">
        <v>아파트 매매</v>
      </c>
      <c r="E4747" s="26">
        <v>162</v>
      </c>
      <c r="F4747" s="26">
        <v>162</v>
      </c>
      <c r="G4747" s="26">
        <v>0</v>
      </c>
      <c r="H4747" s="26">
        <v>0</v>
      </c>
      <c r="I4747" s="26">
        <f>G4747+H4747</f>
        <v>0</v>
      </c>
      <c r="J4747" s="26">
        <f>SUM(F4747:H4747)</f>
        <v>162</v>
      </c>
      <c r="K4747" s="26">
        <f>E4747-J4747</f>
        <v>0</v>
      </c>
      <c r="L4747" s="27">
        <v>41109760000</v>
      </c>
      <c r="M4747" s="45">
        <v>12121.753</v>
      </c>
      <c r="N4747" s="27">
        <v>253763951</v>
      </c>
      <c r="O4747" s="27">
        <v>11211252</v>
      </c>
      <c r="P4747" s="37">
        <f>IF(I4747=0,0,H4747/I4747)</f>
        <v>0</v>
      </c>
    </row>
    <row r="4748">
      <c r="A4748" s="24" t="str">
        <v>2026-04</v>
      </c>
      <c r="B4748" s="24" t="str">
        <v>비교 반영</v>
      </c>
      <c r="C4748" s="24" t="str">
        <v>이천시</v>
      </c>
      <c r="D4748" s="24" t="str">
        <v>아파트 전월세</v>
      </c>
      <c r="E4748" s="26">
        <v>256</v>
      </c>
      <c r="F4748" s="26">
        <v>0</v>
      </c>
      <c r="G4748" s="26">
        <v>123</v>
      </c>
      <c r="H4748" s="26">
        <v>133</v>
      </c>
      <c r="I4748" s="26">
        <f>G4748+H4748</f>
        <v>256</v>
      </c>
      <c r="J4748" s="26">
        <f>SUM(F4748:H4748)</f>
        <v>256</v>
      </c>
      <c r="K4748" s="26">
        <f>E4748-J4748</f>
        <v>0</v>
      </c>
      <c r="L4748" s="27">
        <v>28196900000</v>
      </c>
      <c r="M4748" s="45">
        <v>17635.821</v>
      </c>
      <c r="N4748" s="27">
        <v>110144141</v>
      </c>
      <c r="O4748" s="27">
        <v>5285430</v>
      </c>
      <c r="P4748" s="37">
        <f>IF(I4748=0,0,H4748/I4748)</f>
        <v>0.51953125</v>
      </c>
    </row>
    <row r="4749">
      <c r="A4749" s="24" t="str">
        <v>2026-04</v>
      </c>
      <c r="B4749" s="24" t="str">
        <v>비교 반영</v>
      </c>
      <c r="C4749" s="24" t="str">
        <v>이천시</v>
      </c>
      <c r="D4749" s="24" t="str">
        <v>오피스텔 매매</v>
      </c>
      <c r="E4749" s="26">
        <v>15</v>
      </c>
      <c r="F4749" s="26">
        <v>15</v>
      </c>
      <c r="G4749" s="26">
        <v>0</v>
      </c>
      <c r="H4749" s="26">
        <v>0</v>
      </c>
      <c r="I4749" s="26">
        <f>G4749+H4749</f>
        <v>0</v>
      </c>
      <c r="J4749" s="26">
        <f>SUM(F4749:H4749)</f>
        <v>15</v>
      </c>
      <c r="K4749" s="26">
        <f>E4749-J4749</f>
        <v>0</v>
      </c>
      <c r="L4749" s="27">
        <v>1402000000</v>
      </c>
      <c r="M4749" s="45">
        <v>460.845</v>
      </c>
      <c r="N4749" s="27">
        <v>93466667</v>
      </c>
      <c r="O4749" s="27">
        <v>10056984</v>
      </c>
      <c r="P4749" s="37">
        <f>IF(I4749=0,0,H4749/I4749)</f>
        <v>0</v>
      </c>
    </row>
    <row r="4750">
      <c r="A4750" s="24" t="str">
        <v>2026-04</v>
      </c>
      <c r="B4750" s="24" t="str">
        <v>비교 반영</v>
      </c>
      <c r="C4750" s="24" t="str">
        <v>이천시</v>
      </c>
      <c r="D4750" s="24" t="str">
        <v>오피스텔 전월세</v>
      </c>
      <c r="E4750" s="26">
        <v>74</v>
      </c>
      <c r="F4750" s="26">
        <v>0</v>
      </c>
      <c r="G4750" s="26">
        <v>18</v>
      </c>
      <c r="H4750" s="26">
        <v>56</v>
      </c>
      <c r="I4750" s="26">
        <f>G4750+H4750</f>
        <v>74</v>
      </c>
      <c r="J4750" s="26">
        <f>SUM(F4750:H4750)</f>
        <v>74</v>
      </c>
      <c r="K4750" s="26">
        <f>E4750-J4750</f>
        <v>0</v>
      </c>
      <c r="L4750" s="27">
        <v>2810740000</v>
      </c>
      <c r="M4750" s="45">
        <v>2396.02</v>
      </c>
      <c r="N4750" s="27">
        <v>37982973</v>
      </c>
      <c r="O4750" s="27">
        <v>3877974</v>
      </c>
      <c r="P4750" s="37">
        <f>IF(I4750=0,0,H4750/I4750)</f>
        <v>0.7567567567567568</v>
      </c>
    </row>
    <row r="4751">
      <c r="A4751" s="24" t="str">
        <v>2026-04</v>
      </c>
      <c r="B4751" s="24" t="str">
        <v>비교 반영</v>
      </c>
      <c r="C4751" s="24" t="str">
        <v>이천시</v>
      </c>
      <c r="D4751" s="24" t="str">
        <v>토지</v>
      </c>
      <c r="E4751" s="26">
        <v>386</v>
      </c>
      <c r="F4751" s="26">
        <v>386</v>
      </c>
      <c r="G4751" s="26">
        <v>0</v>
      </c>
      <c r="H4751" s="26">
        <v>0</v>
      </c>
      <c r="I4751" s="26">
        <f>G4751+H4751</f>
        <v>0</v>
      </c>
      <c r="J4751" s="26">
        <f>SUM(F4751:H4751)</f>
        <v>386</v>
      </c>
      <c r="K4751" s="26">
        <f>E4751-J4751</f>
        <v>0</v>
      </c>
      <c r="L4751" s="27">
        <v>49751610000</v>
      </c>
      <c r="M4751" s="45">
        <v>477365.09</v>
      </c>
      <c r="N4751" s="27">
        <v>128890181</v>
      </c>
      <c r="O4751" s="27">
        <v>344533</v>
      </c>
      <c r="P4751" s="37">
        <f>IF(I4751=0,0,H4751/I4751)</f>
        <v>0</v>
      </c>
    </row>
    <row r="4752">
      <c r="A4752" s="24" t="str">
        <v>2026-04</v>
      </c>
      <c r="B4752" s="24" t="str">
        <v>비교 반영</v>
      </c>
      <c r="C4752" s="24" t="str">
        <v>파주시</v>
      </c>
      <c r="D4752" s="24" t="str">
        <v>공장창고</v>
      </c>
      <c r="E4752" s="26">
        <v>8</v>
      </c>
      <c r="F4752" s="26">
        <v>8</v>
      </c>
      <c r="G4752" s="26">
        <v>0</v>
      </c>
      <c r="H4752" s="26">
        <v>0</v>
      </c>
      <c r="I4752" s="26">
        <f>G4752+H4752</f>
        <v>0</v>
      </c>
      <c r="J4752" s="26">
        <f>SUM(F4752:H4752)</f>
        <v>8</v>
      </c>
      <c r="K4752" s="26">
        <f>E4752-J4752</f>
        <v>0</v>
      </c>
      <c r="L4752" s="27">
        <v>13030600000</v>
      </c>
      <c r="M4752" s="45">
        <v>4892.19</v>
      </c>
      <c r="N4752" s="27">
        <v>1628825000</v>
      </c>
      <c r="O4752" s="27">
        <v>8805129</v>
      </c>
      <c r="P4752" s="37">
        <f>IF(I4752=0,0,H4752/I4752)</f>
        <v>0</v>
      </c>
    </row>
    <row r="4753">
      <c r="A4753" s="24" t="str">
        <v>2026-04</v>
      </c>
      <c r="B4753" s="24" t="str">
        <v>비교 반영</v>
      </c>
      <c r="C4753" s="24" t="str">
        <v>파주시</v>
      </c>
      <c r="D4753" s="24" t="str">
        <v>다가구 매매</v>
      </c>
      <c r="E4753" s="26">
        <v>21</v>
      </c>
      <c r="F4753" s="26">
        <v>21</v>
      </c>
      <c r="G4753" s="26">
        <v>0</v>
      </c>
      <c r="H4753" s="26">
        <v>0</v>
      </c>
      <c r="I4753" s="26">
        <f>G4753+H4753</f>
        <v>0</v>
      </c>
      <c r="J4753" s="26">
        <f>SUM(F4753:H4753)</f>
        <v>21</v>
      </c>
      <c r="K4753" s="26">
        <f>E4753-J4753</f>
        <v>0</v>
      </c>
      <c r="L4753" s="27">
        <v>9034600000</v>
      </c>
      <c r="M4753" s="45">
        <v>4031.871</v>
      </c>
      <c r="N4753" s="27">
        <v>430219048</v>
      </c>
      <c r="O4753" s="27">
        <v>7407589</v>
      </c>
      <c r="P4753" s="37">
        <f>IF(I4753=0,0,H4753/I4753)</f>
        <v>0</v>
      </c>
    </row>
    <row r="4754">
      <c r="A4754" s="24" t="str">
        <v>2026-04</v>
      </c>
      <c r="B4754" s="24" t="str">
        <v>비교 반영</v>
      </c>
      <c r="C4754" s="24" t="str">
        <v>파주시</v>
      </c>
      <c r="D4754" s="24" t="str">
        <v>다가구 전월세</v>
      </c>
      <c r="E4754" s="26">
        <v>308</v>
      </c>
      <c r="F4754" s="26">
        <v>0</v>
      </c>
      <c r="G4754" s="26">
        <v>60</v>
      </c>
      <c r="H4754" s="26">
        <v>248</v>
      </c>
      <c r="I4754" s="26">
        <f>G4754+H4754</f>
        <v>308</v>
      </c>
      <c r="J4754" s="26">
        <f>SUM(F4754:H4754)</f>
        <v>308</v>
      </c>
      <c r="K4754" s="26">
        <f>E4754-J4754</f>
        <v>0</v>
      </c>
      <c r="L4754" s="27">
        <v>13465160000</v>
      </c>
      <c r="M4754" s="45">
        <v>17202.542</v>
      </c>
      <c r="N4754" s="27">
        <v>43718052</v>
      </c>
      <c r="O4754" s="27">
        <v>2587578</v>
      </c>
      <c r="P4754" s="37">
        <f>IF(I4754=0,0,H4754/I4754)</f>
        <v>0.8051948051948052</v>
      </c>
    </row>
    <row r="4755">
      <c r="A4755" s="24" t="str">
        <v>2026-04</v>
      </c>
      <c r="B4755" s="24" t="str">
        <v>비교 반영</v>
      </c>
      <c r="C4755" s="24" t="str">
        <v>파주시</v>
      </c>
      <c r="D4755" s="24" t="str">
        <v>다세대 매매</v>
      </c>
      <c r="E4755" s="26">
        <v>87</v>
      </c>
      <c r="F4755" s="26">
        <v>87</v>
      </c>
      <c r="G4755" s="26">
        <v>0</v>
      </c>
      <c r="H4755" s="26">
        <v>0</v>
      </c>
      <c r="I4755" s="26">
        <f>G4755+H4755</f>
        <v>0</v>
      </c>
      <c r="J4755" s="26">
        <f>SUM(F4755:H4755)</f>
        <v>87</v>
      </c>
      <c r="K4755" s="26">
        <f>E4755-J4755</f>
        <v>0</v>
      </c>
      <c r="L4755" s="27">
        <v>15766020000</v>
      </c>
      <c r="M4755" s="45">
        <v>4767.396</v>
      </c>
      <c r="N4755" s="27">
        <v>181218621</v>
      </c>
      <c r="O4755" s="27">
        <v>10932398</v>
      </c>
      <c r="P4755" s="37">
        <f>IF(I4755=0,0,H4755/I4755)</f>
        <v>0</v>
      </c>
    </row>
    <row r="4756">
      <c r="A4756" s="24" t="str">
        <v>2026-04</v>
      </c>
      <c r="B4756" s="24" t="str">
        <v>비교 반영</v>
      </c>
      <c r="C4756" s="24" t="str">
        <v>파주시</v>
      </c>
      <c r="D4756" s="24" t="str">
        <v>다세대 전월세</v>
      </c>
      <c r="E4756" s="26">
        <v>122</v>
      </c>
      <c r="F4756" s="26">
        <v>0</v>
      </c>
      <c r="G4756" s="26">
        <v>39</v>
      </c>
      <c r="H4756" s="26">
        <v>83</v>
      </c>
      <c r="I4756" s="26">
        <f>G4756+H4756</f>
        <v>122</v>
      </c>
      <c r="J4756" s="26">
        <f>SUM(F4756:H4756)</f>
        <v>122</v>
      </c>
      <c r="K4756" s="26">
        <f>E4756-J4756</f>
        <v>0</v>
      </c>
      <c r="L4756" s="27">
        <v>8689410000</v>
      </c>
      <c r="M4756" s="45">
        <v>6834.937</v>
      </c>
      <c r="N4756" s="27">
        <v>71224672</v>
      </c>
      <c r="O4756" s="27">
        <v>4202719</v>
      </c>
      <c r="P4756" s="37">
        <f>IF(I4756=0,0,H4756/I4756)</f>
        <v>0.680327868852459</v>
      </c>
    </row>
    <row r="4757">
      <c r="A4757" s="24" t="str">
        <v>2026-04</v>
      </c>
      <c r="B4757" s="24" t="str">
        <v>비교 반영</v>
      </c>
      <c r="C4757" s="24" t="str">
        <v>파주시</v>
      </c>
      <c r="D4757" s="24" t="str">
        <v>분양권</v>
      </c>
      <c r="E4757" s="26">
        <v>5</v>
      </c>
      <c r="F4757" s="26">
        <v>5</v>
      </c>
      <c r="G4757" s="26">
        <v>0</v>
      </c>
      <c r="H4757" s="26">
        <v>0</v>
      </c>
      <c r="I4757" s="26">
        <f>G4757+H4757</f>
        <v>0</v>
      </c>
      <c r="J4757" s="26">
        <f>SUM(F4757:H4757)</f>
        <v>5</v>
      </c>
      <c r="K4757" s="26">
        <f>E4757-J4757</f>
        <v>0</v>
      </c>
      <c r="L4757" s="27">
        <v>1821280000</v>
      </c>
      <c r="M4757" s="45">
        <v>327.854</v>
      </c>
      <c r="N4757" s="27">
        <v>364256000</v>
      </c>
      <c r="O4757" s="27">
        <v>18364150</v>
      </c>
      <c r="P4757" s="37">
        <f>IF(I4757=0,0,H4757/I4757)</f>
        <v>0</v>
      </c>
    </row>
    <row r="4758">
      <c r="A4758" s="24" t="str">
        <v>2026-04</v>
      </c>
      <c r="B4758" s="24" t="str">
        <v>비교 반영</v>
      </c>
      <c r="C4758" s="24" t="str">
        <v>파주시</v>
      </c>
      <c r="D4758" s="24" t="str">
        <v>상가</v>
      </c>
      <c r="E4758" s="26">
        <v>50</v>
      </c>
      <c r="F4758" s="26">
        <v>50</v>
      </c>
      <c r="G4758" s="26">
        <v>0</v>
      </c>
      <c r="H4758" s="26">
        <v>0</v>
      </c>
      <c r="I4758" s="26">
        <f>G4758+H4758</f>
        <v>0</v>
      </c>
      <c r="J4758" s="26">
        <f>SUM(F4758:H4758)</f>
        <v>50</v>
      </c>
      <c r="K4758" s="26">
        <f>E4758-J4758</f>
        <v>0</v>
      </c>
      <c r="L4758" s="27">
        <v>31400440000</v>
      </c>
      <c r="M4758" s="45">
        <v>9491.46</v>
      </c>
      <c r="N4758" s="27">
        <v>628008800</v>
      </c>
      <c r="O4758" s="27">
        <v>10936474</v>
      </c>
      <c r="P4758" s="37">
        <f>IF(I4758=0,0,H4758/I4758)</f>
        <v>0</v>
      </c>
    </row>
    <row r="4759">
      <c r="A4759" s="24" t="str">
        <v>2026-04</v>
      </c>
      <c r="B4759" s="24" t="str">
        <v>비교 반영</v>
      </c>
      <c r="C4759" s="24" t="str">
        <v>파주시</v>
      </c>
      <c r="D4759" s="24" t="str">
        <v>아파트 매매</v>
      </c>
      <c r="E4759" s="26">
        <v>390</v>
      </c>
      <c r="F4759" s="26">
        <v>390</v>
      </c>
      <c r="G4759" s="26">
        <v>0</v>
      </c>
      <c r="H4759" s="26">
        <v>0</v>
      </c>
      <c r="I4759" s="26">
        <f>G4759+H4759</f>
        <v>0</v>
      </c>
      <c r="J4759" s="26">
        <f>SUM(F4759:H4759)</f>
        <v>390</v>
      </c>
      <c r="K4759" s="26">
        <f>E4759-J4759</f>
        <v>0</v>
      </c>
      <c r="L4759" s="27">
        <v>147948000000</v>
      </c>
      <c r="M4759" s="45">
        <v>30986.219</v>
      </c>
      <c r="N4759" s="27">
        <v>379353846</v>
      </c>
      <c r="O4759" s="27">
        <v>15783929</v>
      </c>
      <c r="P4759" s="37">
        <f>IF(I4759=0,0,H4759/I4759)</f>
        <v>0</v>
      </c>
    </row>
    <row r="4760">
      <c r="A4760" s="24" t="str">
        <v>2026-04</v>
      </c>
      <c r="B4760" s="24" t="str">
        <v>비교 반영</v>
      </c>
      <c r="C4760" s="24" t="str">
        <v>파주시</v>
      </c>
      <c r="D4760" s="24" t="str">
        <v>아파트 전월세</v>
      </c>
      <c r="E4760" s="26">
        <v>955</v>
      </c>
      <c r="F4760" s="26">
        <v>0</v>
      </c>
      <c r="G4760" s="26">
        <v>453</v>
      </c>
      <c r="H4760" s="26">
        <v>502</v>
      </c>
      <c r="I4760" s="26">
        <f>G4760+H4760</f>
        <v>955</v>
      </c>
      <c r="J4760" s="26">
        <f>SUM(F4760:H4760)</f>
        <v>955</v>
      </c>
      <c r="K4760" s="26">
        <f>E4760-J4760</f>
        <v>0</v>
      </c>
      <c r="L4760" s="27">
        <v>146620900000</v>
      </c>
      <c r="M4760" s="45">
        <v>65055.517</v>
      </c>
      <c r="N4760" s="27">
        <v>153529738</v>
      </c>
      <c r="O4760" s="27">
        <v>7450516</v>
      </c>
      <c r="P4760" s="37">
        <f>IF(I4760=0,0,H4760/I4760)</f>
        <v>0.5256544502617801</v>
      </c>
    </row>
    <row r="4761">
      <c r="A4761" s="24" t="str">
        <v>2026-04</v>
      </c>
      <c r="B4761" s="24" t="str">
        <v>비교 반영</v>
      </c>
      <c r="C4761" s="24" t="str">
        <v>파주시</v>
      </c>
      <c r="D4761" s="24" t="str">
        <v>오피스텔 매매</v>
      </c>
      <c r="E4761" s="26">
        <v>16</v>
      </c>
      <c r="F4761" s="26">
        <v>16</v>
      </c>
      <c r="G4761" s="26">
        <v>0</v>
      </c>
      <c r="H4761" s="26">
        <v>0</v>
      </c>
      <c r="I4761" s="26">
        <f>G4761+H4761</f>
        <v>0</v>
      </c>
      <c r="J4761" s="26">
        <f>SUM(F4761:H4761)</f>
        <v>16</v>
      </c>
      <c r="K4761" s="26">
        <f>E4761-J4761</f>
        <v>0</v>
      </c>
      <c r="L4761" s="27">
        <v>1752000000</v>
      </c>
      <c r="M4761" s="45">
        <v>382.395</v>
      </c>
      <c r="N4761" s="27">
        <v>109500000</v>
      </c>
      <c r="O4761" s="27">
        <v>15145949</v>
      </c>
      <c r="P4761" s="37">
        <f>IF(I4761=0,0,H4761/I4761)</f>
        <v>0</v>
      </c>
    </row>
    <row r="4762">
      <c r="A4762" s="24" t="str">
        <v>2026-04</v>
      </c>
      <c r="B4762" s="24" t="str">
        <v>비교 반영</v>
      </c>
      <c r="C4762" s="24" t="str">
        <v>파주시</v>
      </c>
      <c r="D4762" s="24" t="str">
        <v>오피스텔 전월세</v>
      </c>
      <c r="E4762" s="26">
        <v>200</v>
      </c>
      <c r="F4762" s="26">
        <v>0</v>
      </c>
      <c r="G4762" s="26">
        <v>54</v>
      </c>
      <c r="H4762" s="26">
        <v>146</v>
      </c>
      <c r="I4762" s="26">
        <f>G4762+H4762</f>
        <v>200</v>
      </c>
      <c r="J4762" s="26">
        <f>SUM(F4762:H4762)</f>
        <v>200</v>
      </c>
      <c r="K4762" s="26">
        <f>E4762-J4762</f>
        <v>0</v>
      </c>
      <c r="L4762" s="27">
        <v>8711810000</v>
      </c>
      <c r="M4762" s="45">
        <v>5628.28</v>
      </c>
      <c r="N4762" s="27">
        <v>43559050</v>
      </c>
      <c r="O4762" s="27">
        <v>5116904</v>
      </c>
      <c r="P4762" s="37">
        <f>IF(I4762=0,0,H4762/I4762)</f>
        <v>0.73</v>
      </c>
    </row>
    <row r="4763">
      <c r="A4763" s="24" t="str">
        <v>2026-04</v>
      </c>
      <c r="B4763" s="24" t="str">
        <v>비교 반영</v>
      </c>
      <c r="C4763" s="24" t="str">
        <v>파주시</v>
      </c>
      <c r="D4763" s="24" t="str">
        <v>토지</v>
      </c>
      <c r="E4763" s="26">
        <v>389</v>
      </c>
      <c r="F4763" s="26">
        <v>389</v>
      </c>
      <c r="G4763" s="26">
        <v>0</v>
      </c>
      <c r="H4763" s="26">
        <v>0</v>
      </c>
      <c r="I4763" s="26">
        <f>G4763+H4763</f>
        <v>0</v>
      </c>
      <c r="J4763" s="26">
        <f>SUM(F4763:H4763)</f>
        <v>389</v>
      </c>
      <c r="K4763" s="26">
        <f>E4763-J4763</f>
        <v>0</v>
      </c>
      <c r="L4763" s="27">
        <v>50551000000</v>
      </c>
      <c r="M4763" s="45">
        <v>514458.39</v>
      </c>
      <c r="N4763" s="27">
        <v>129951157</v>
      </c>
      <c r="O4763" s="27">
        <v>324828</v>
      </c>
      <c r="P4763" s="37">
        <f>IF(I4763=0,0,H4763/I4763)</f>
        <v>0</v>
      </c>
    </row>
    <row r="4764">
      <c r="A4764" s="24" t="str">
        <v>2026-04</v>
      </c>
      <c r="B4764" s="24" t="str">
        <v>비교 반영</v>
      </c>
      <c r="C4764" s="24" t="str">
        <v>평택시</v>
      </c>
      <c r="D4764" s="24" t="str">
        <v>공장창고</v>
      </c>
      <c r="E4764" s="26">
        <v>13</v>
      </c>
      <c r="F4764" s="26">
        <v>13</v>
      </c>
      <c r="G4764" s="26">
        <v>0</v>
      </c>
      <c r="H4764" s="26">
        <v>0</v>
      </c>
      <c r="I4764" s="26">
        <f>G4764+H4764</f>
        <v>0</v>
      </c>
      <c r="J4764" s="26">
        <f>SUM(F4764:H4764)</f>
        <v>13</v>
      </c>
      <c r="K4764" s="26">
        <f>E4764-J4764</f>
        <v>0</v>
      </c>
      <c r="L4764" s="27">
        <v>12829580000</v>
      </c>
      <c r="M4764" s="45">
        <v>5665.45</v>
      </c>
      <c r="N4764" s="27">
        <v>986890769</v>
      </c>
      <c r="O4764" s="27">
        <v>7486048</v>
      </c>
      <c r="P4764" s="37">
        <f>IF(I4764=0,0,H4764/I4764)</f>
        <v>0</v>
      </c>
    </row>
    <row r="4765">
      <c r="A4765" s="24" t="str">
        <v>2026-04</v>
      </c>
      <c r="B4765" s="24" t="str">
        <v>비교 반영</v>
      </c>
      <c r="C4765" s="24" t="str">
        <v>평택시</v>
      </c>
      <c r="D4765" s="24" t="str">
        <v>다가구 매매</v>
      </c>
      <c r="E4765" s="26">
        <v>27</v>
      </c>
      <c r="F4765" s="26">
        <v>27</v>
      </c>
      <c r="G4765" s="26">
        <v>0</v>
      </c>
      <c r="H4765" s="26">
        <v>0</v>
      </c>
      <c r="I4765" s="26">
        <f>G4765+H4765</f>
        <v>0</v>
      </c>
      <c r="J4765" s="26">
        <f>SUM(F4765:H4765)</f>
        <v>27</v>
      </c>
      <c r="K4765" s="26">
        <f>E4765-J4765</f>
        <v>0</v>
      </c>
      <c r="L4765" s="27">
        <v>8886400000</v>
      </c>
      <c r="M4765" s="45">
        <v>5932.34</v>
      </c>
      <c r="N4765" s="27">
        <v>329125926</v>
      </c>
      <c r="O4765" s="27">
        <v>4951929</v>
      </c>
      <c r="P4765" s="37">
        <f>IF(I4765=0,0,H4765/I4765)</f>
        <v>0</v>
      </c>
    </row>
    <row r="4766">
      <c r="A4766" s="24" t="str">
        <v>2026-04</v>
      </c>
      <c r="B4766" s="24" t="str">
        <v>비교 반영</v>
      </c>
      <c r="C4766" s="24" t="str">
        <v>평택시</v>
      </c>
      <c r="D4766" s="24" t="str">
        <v>다가구 전월세</v>
      </c>
      <c r="E4766" s="26">
        <v>1379</v>
      </c>
      <c r="F4766" s="26">
        <v>0</v>
      </c>
      <c r="G4766" s="26">
        <v>87</v>
      </c>
      <c r="H4766" s="26">
        <v>1292</v>
      </c>
      <c r="I4766" s="26">
        <f>G4766+H4766</f>
        <v>1379</v>
      </c>
      <c r="J4766" s="26">
        <f>SUM(F4766:H4766)</f>
        <v>1379</v>
      </c>
      <c r="K4766" s="26">
        <f>E4766-J4766</f>
        <v>0</v>
      </c>
      <c r="L4766" s="27">
        <v>14997950000</v>
      </c>
      <c r="M4766" s="45">
        <v>60885.797</v>
      </c>
      <c r="N4766" s="27">
        <v>10875961</v>
      </c>
      <c r="O4766" s="27">
        <v>814311</v>
      </c>
      <c r="P4766" s="37">
        <f>IF(I4766=0,0,H4766/I4766)</f>
        <v>0.9369108049311095</v>
      </c>
    </row>
    <row r="4767">
      <c r="A4767" s="24" t="str">
        <v>2026-04</v>
      </c>
      <c r="B4767" s="24" t="str">
        <v>비교 반영</v>
      </c>
      <c r="C4767" s="24" t="str">
        <v>평택시</v>
      </c>
      <c r="D4767" s="24" t="str">
        <v>다세대 매매</v>
      </c>
      <c r="E4767" s="26">
        <v>104</v>
      </c>
      <c r="F4767" s="26">
        <v>104</v>
      </c>
      <c r="G4767" s="26">
        <v>0</v>
      </c>
      <c r="H4767" s="26">
        <v>0</v>
      </c>
      <c r="I4767" s="26">
        <f>G4767+H4767</f>
        <v>0</v>
      </c>
      <c r="J4767" s="26">
        <f>SUM(F4767:H4767)</f>
        <v>104</v>
      </c>
      <c r="K4767" s="26">
        <f>E4767-J4767</f>
        <v>0</v>
      </c>
      <c r="L4767" s="27">
        <v>11150010000</v>
      </c>
      <c r="M4767" s="45">
        <v>5304.113</v>
      </c>
      <c r="N4767" s="27">
        <v>107211635</v>
      </c>
      <c r="O4767" s="27">
        <v>6949237</v>
      </c>
      <c r="P4767" s="37">
        <f>IF(I4767=0,0,H4767/I4767)</f>
        <v>0</v>
      </c>
    </row>
    <row r="4768">
      <c r="A4768" s="24" t="str">
        <v>2026-04</v>
      </c>
      <c r="B4768" s="24" t="str">
        <v>비교 반영</v>
      </c>
      <c r="C4768" s="24" t="str">
        <v>평택시</v>
      </c>
      <c r="D4768" s="24" t="str">
        <v>다세대 전월세</v>
      </c>
      <c r="E4768" s="26">
        <v>419</v>
      </c>
      <c r="F4768" s="26">
        <v>0</v>
      </c>
      <c r="G4768" s="26">
        <v>69</v>
      </c>
      <c r="H4768" s="26">
        <v>350</v>
      </c>
      <c r="I4768" s="26">
        <f>G4768+H4768</f>
        <v>419</v>
      </c>
      <c r="J4768" s="26">
        <f>SUM(F4768:H4768)</f>
        <v>419</v>
      </c>
      <c r="K4768" s="26">
        <f>E4768-J4768</f>
        <v>0</v>
      </c>
      <c r="L4768" s="27">
        <v>7221170000</v>
      </c>
      <c r="M4768" s="45">
        <v>15474.94</v>
      </c>
      <c r="N4768" s="27">
        <v>17234296</v>
      </c>
      <c r="O4768" s="27">
        <v>1542600</v>
      </c>
      <c r="P4768" s="37">
        <f>IF(I4768=0,0,H4768/I4768)</f>
        <v>0.8353221957040573</v>
      </c>
    </row>
    <row r="4769">
      <c r="A4769" s="24" t="str">
        <v>2026-04</v>
      </c>
      <c r="B4769" s="24" t="str">
        <v>비교 반영</v>
      </c>
      <c r="C4769" s="24" t="str">
        <v>평택시</v>
      </c>
      <c r="D4769" s="24" t="str">
        <v>분양권</v>
      </c>
      <c r="E4769" s="26">
        <v>90</v>
      </c>
      <c r="F4769" s="26">
        <v>90</v>
      </c>
      <c r="G4769" s="26">
        <v>0</v>
      </c>
      <c r="H4769" s="26">
        <v>0</v>
      </c>
      <c r="I4769" s="26">
        <f>G4769+H4769</f>
        <v>0</v>
      </c>
      <c r="J4769" s="26">
        <f>SUM(F4769:H4769)</f>
        <v>90</v>
      </c>
      <c r="K4769" s="26">
        <f>E4769-J4769</f>
        <v>0</v>
      </c>
      <c r="L4769" s="27">
        <v>39766110000</v>
      </c>
      <c r="M4769" s="45">
        <v>7740.866</v>
      </c>
      <c r="N4769" s="27">
        <v>441845667</v>
      </c>
      <c r="O4769" s="27">
        <v>16982365</v>
      </c>
      <c r="P4769" s="37">
        <f>IF(I4769=0,0,H4769/I4769)</f>
        <v>0</v>
      </c>
    </row>
    <row r="4770">
      <c r="A4770" s="24" t="str">
        <v>2026-04</v>
      </c>
      <c r="B4770" s="24" t="str">
        <v>비교 반영</v>
      </c>
      <c r="C4770" s="24" t="str">
        <v>평택시</v>
      </c>
      <c r="D4770" s="24" t="str">
        <v>상가</v>
      </c>
      <c r="E4770" s="26">
        <v>25</v>
      </c>
      <c r="F4770" s="26">
        <v>25</v>
      </c>
      <c r="G4770" s="26">
        <v>0</v>
      </c>
      <c r="H4770" s="26">
        <v>0</v>
      </c>
      <c r="I4770" s="26">
        <f>G4770+H4770</f>
        <v>0</v>
      </c>
      <c r="J4770" s="26">
        <f>SUM(F4770:H4770)</f>
        <v>25</v>
      </c>
      <c r="K4770" s="26">
        <f>E4770-J4770</f>
        <v>0</v>
      </c>
      <c r="L4770" s="27">
        <v>14575200000</v>
      </c>
      <c r="M4770" s="45">
        <v>5143.79</v>
      </c>
      <c r="N4770" s="27">
        <v>583008000</v>
      </c>
      <c r="O4770" s="27">
        <v>9367116</v>
      </c>
      <c r="P4770" s="37">
        <f>IF(I4770=0,0,H4770/I4770)</f>
        <v>0</v>
      </c>
    </row>
    <row r="4771">
      <c r="A4771" s="24" t="str">
        <v>2026-04</v>
      </c>
      <c r="B4771" s="24" t="str">
        <v>비교 반영</v>
      </c>
      <c r="C4771" s="24" t="str">
        <v>평택시</v>
      </c>
      <c r="D4771" s="24" t="str">
        <v>아파트 매매</v>
      </c>
      <c r="E4771" s="26">
        <v>664</v>
      </c>
      <c r="F4771" s="26">
        <v>664</v>
      </c>
      <c r="G4771" s="26">
        <v>0</v>
      </c>
      <c r="H4771" s="26">
        <v>0</v>
      </c>
      <c r="I4771" s="26">
        <f>G4771+H4771</f>
        <v>0</v>
      </c>
      <c r="J4771" s="26">
        <f>SUM(F4771:H4771)</f>
        <v>664</v>
      </c>
      <c r="K4771" s="26">
        <f>E4771-J4771</f>
        <v>0</v>
      </c>
      <c r="L4771" s="27">
        <v>185613430000</v>
      </c>
      <c r="M4771" s="45">
        <v>45510.537</v>
      </c>
      <c r="N4771" s="27">
        <v>279538298</v>
      </c>
      <c r="O4771" s="27">
        <v>13482550</v>
      </c>
      <c r="P4771" s="37">
        <f>IF(I4771=0,0,H4771/I4771)</f>
        <v>0</v>
      </c>
    </row>
    <row r="4772">
      <c r="A4772" s="24" t="str">
        <v>2026-04</v>
      </c>
      <c r="B4772" s="24" t="str">
        <v>비교 반영</v>
      </c>
      <c r="C4772" s="24" t="str">
        <v>평택시</v>
      </c>
      <c r="D4772" s="24" t="str">
        <v>아파트 전월세</v>
      </c>
      <c r="E4772" s="26">
        <v>1495</v>
      </c>
      <c r="F4772" s="26">
        <v>0</v>
      </c>
      <c r="G4772" s="26">
        <v>468</v>
      </c>
      <c r="H4772" s="26">
        <v>1027</v>
      </c>
      <c r="I4772" s="26">
        <f>G4772+H4772</f>
        <v>1495</v>
      </c>
      <c r="J4772" s="26">
        <f>SUM(F4772:H4772)</f>
        <v>1495</v>
      </c>
      <c r="K4772" s="26">
        <f>E4772-J4772</f>
        <v>0</v>
      </c>
      <c r="L4772" s="27">
        <v>122768120000</v>
      </c>
      <c r="M4772" s="45">
        <v>84948.497</v>
      </c>
      <c r="N4772" s="27">
        <v>82119144</v>
      </c>
      <c r="O4772" s="27">
        <v>4777542</v>
      </c>
      <c r="P4772" s="37">
        <f>IF(I4772=0,0,H4772/I4772)</f>
        <v>0.6869565217391305</v>
      </c>
    </row>
    <row r="4773">
      <c r="A4773" s="24" t="str">
        <v>2026-04</v>
      </c>
      <c r="B4773" s="24" t="str">
        <v>비교 반영</v>
      </c>
      <c r="C4773" s="24" t="str">
        <v>평택시</v>
      </c>
      <c r="D4773" s="24" t="str">
        <v>오피스텔 매매</v>
      </c>
      <c r="E4773" s="26">
        <v>10</v>
      </c>
      <c r="F4773" s="26">
        <v>10</v>
      </c>
      <c r="G4773" s="26">
        <v>0</v>
      </c>
      <c r="H4773" s="26">
        <v>0</v>
      </c>
      <c r="I4773" s="26">
        <f>G4773+H4773</f>
        <v>0</v>
      </c>
      <c r="J4773" s="26">
        <f>SUM(F4773:H4773)</f>
        <v>10</v>
      </c>
      <c r="K4773" s="26">
        <f>E4773-J4773</f>
        <v>0</v>
      </c>
      <c r="L4773" s="27">
        <v>1189000000</v>
      </c>
      <c r="M4773" s="45">
        <v>381.805</v>
      </c>
      <c r="N4773" s="27">
        <v>118900000</v>
      </c>
      <c r="O4773" s="27">
        <v>10294727</v>
      </c>
      <c r="P4773" s="37">
        <f>IF(I4773=0,0,H4773/I4773)</f>
        <v>0</v>
      </c>
    </row>
    <row r="4774">
      <c r="A4774" s="24" t="str">
        <v>2026-04</v>
      </c>
      <c r="B4774" s="24" t="str">
        <v>비교 반영</v>
      </c>
      <c r="C4774" s="24" t="str">
        <v>평택시</v>
      </c>
      <c r="D4774" s="24" t="str">
        <v>오피스텔 전월세</v>
      </c>
      <c r="E4774" s="26">
        <v>113</v>
      </c>
      <c r="F4774" s="26">
        <v>0</v>
      </c>
      <c r="G4774" s="26">
        <v>18</v>
      </c>
      <c r="H4774" s="26">
        <v>95</v>
      </c>
      <c r="I4774" s="26">
        <f>G4774+H4774</f>
        <v>113</v>
      </c>
      <c r="J4774" s="26">
        <f>SUM(F4774:H4774)</f>
        <v>113</v>
      </c>
      <c r="K4774" s="26">
        <f>E4774-J4774</f>
        <v>0</v>
      </c>
      <c r="L4774" s="27">
        <v>3050790000</v>
      </c>
      <c r="M4774" s="45">
        <v>3650.5</v>
      </c>
      <c r="N4774" s="27">
        <v>26998142</v>
      </c>
      <c r="O4774" s="27">
        <v>2762705</v>
      </c>
      <c r="P4774" s="37">
        <f>IF(I4774=0,0,H4774/I4774)</f>
        <v>0.8407079646017699</v>
      </c>
    </row>
    <row r="4775">
      <c r="A4775" s="24" t="str">
        <v>2026-04</v>
      </c>
      <c r="B4775" s="24" t="str">
        <v>비교 반영</v>
      </c>
      <c r="C4775" s="24" t="str">
        <v>평택시</v>
      </c>
      <c r="D4775" s="24" t="str">
        <v>토지</v>
      </c>
      <c r="E4775" s="26">
        <v>400</v>
      </c>
      <c r="F4775" s="26">
        <v>400</v>
      </c>
      <c r="G4775" s="26">
        <v>0</v>
      </c>
      <c r="H4775" s="26">
        <v>0</v>
      </c>
      <c r="I4775" s="26">
        <f>G4775+H4775</f>
        <v>0</v>
      </c>
      <c r="J4775" s="26">
        <f>SUM(F4775:H4775)</f>
        <v>400</v>
      </c>
      <c r="K4775" s="26">
        <f>E4775-J4775</f>
        <v>0</v>
      </c>
      <c r="L4775" s="27">
        <v>427168270000</v>
      </c>
      <c r="M4775" s="45">
        <v>355400.2</v>
      </c>
      <c r="N4775" s="27">
        <v>1067920675</v>
      </c>
      <c r="O4775" s="27">
        <v>3973342</v>
      </c>
      <c r="P4775" s="37">
        <f>IF(I4775=0,0,H4775/I4775)</f>
        <v>0</v>
      </c>
    </row>
    <row r="4776">
      <c r="A4776" s="24" t="str">
        <v>2026-04</v>
      </c>
      <c r="B4776" s="24" t="str">
        <v>비교 반영</v>
      </c>
      <c r="C4776" s="24" t="str">
        <v>포천시</v>
      </c>
      <c r="D4776" s="24" t="str">
        <v>공장창고</v>
      </c>
      <c r="E4776" s="26">
        <v>7</v>
      </c>
      <c r="F4776" s="26">
        <v>7</v>
      </c>
      <c r="G4776" s="26">
        <v>0</v>
      </c>
      <c r="H4776" s="26">
        <v>0</v>
      </c>
      <c r="I4776" s="26">
        <f>G4776+H4776</f>
        <v>0</v>
      </c>
      <c r="J4776" s="26">
        <f>SUM(F4776:H4776)</f>
        <v>7</v>
      </c>
      <c r="K4776" s="26">
        <f>E4776-J4776</f>
        <v>0</v>
      </c>
      <c r="L4776" s="27">
        <v>9384030000</v>
      </c>
      <c r="M4776" s="45">
        <v>6438.92</v>
      </c>
      <c r="N4776" s="27">
        <v>1340575714</v>
      </c>
      <c r="O4776" s="27">
        <v>4817824</v>
      </c>
      <c r="P4776" s="37">
        <f>IF(I4776=0,0,H4776/I4776)</f>
        <v>0</v>
      </c>
    </row>
    <row r="4777">
      <c r="A4777" s="24" t="str">
        <v>2026-04</v>
      </c>
      <c r="B4777" s="24" t="str">
        <v>비교 반영</v>
      </c>
      <c r="C4777" s="24" t="str">
        <v>포천시</v>
      </c>
      <c r="D4777" s="24" t="str">
        <v>다가구 매매</v>
      </c>
      <c r="E4777" s="26">
        <v>16</v>
      </c>
      <c r="F4777" s="26">
        <v>16</v>
      </c>
      <c r="G4777" s="26">
        <v>0</v>
      </c>
      <c r="H4777" s="26">
        <v>0</v>
      </c>
      <c r="I4777" s="26">
        <f>G4777+H4777</f>
        <v>0</v>
      </c>
      <c r="J4777" s="26">
        <f>SUM(F4777:H4777)</f>
        <v>16</v>
      </c>
      <c r="K4777" s="26">
        <f>E4777-J4777</f>
        <v>0</v>
      </c>
      <c r="L4777" s="27">
        <v>2839530000</v>
      </c>
      <c r="M4777" s="45">
        <v>1866.4</v>
      </c>
      <c r="N4777" s="27">
        <v>177470625</v>
      </c>
      <c r="O4777" s="27">
        <v>5029402</v>
      </c>
      <c r="P4777" s="37">
        <f>IF(I4777=0,0,H4777/I4777)</f>
        <v>0</v>
      </c>
    </row>
    <row r="4778">
      <c r="A4778" s="24" t="str">
        <v>2026-04</v>
      </c>
      <c r="B4778" s="24" t="str">
        <v>비교 반영</v>
      </c>
      <c r="C4778" s="24" t="str">
        <v>포천시</v>
      </c>
      <c r="D4778" s="24" t="str">
        <v>다가구 전월세</v>
      </c>
      <c r="E4778" s="26">
        <v>75</v>
      </c>
      <c r="F4778" s="26">
        <v>0</v>
      </c>
      <c r="G4778" s="26">
        <v>8</v>
      </c>
      <c r="H4778" s="26">
        <v>67</v>
      </c>
      <c r="I4778" s="26">
        <f>G4778+H4778</f>
        <v>75</v>
      </c>
      <c r="J4778" s="26">
        <f>SUM(F4778:H4778)</f>
        <v>75</v>
      </c>
      <c r="K4778" s="26">
        <f>E4778-J4778</f>
        <v>0</v>
      </c>
      <c r="L4778" s="27">
        <v>1178000000</v>
      </c>
      <c r="M4778" s="45">
        <v>4418.228</v>
      </c>
      <c r="N4778" s="27">
        <v>15706667</v>
      </c>
      <c r="O4778" s="27">
        <v>881397</v>
      </c>
      <c r="P4778" s="37">
        <f>IF(I4778=0,0,H4778/I4778)</f>
        <v>0.8933333333333333</v>
      </c>
    </row>
    <row r="4779">
      <c r="A4779" s="24" t="str">
        <v>2026-04</v>
      </c>
      <c r="B4779" s="24" t="str">
        <v>비교 반영</v>
      </c>
      <c r="C4779" s="24" t="str">
        <v>포천시</v>
      </c>
      <c r="D4779" s="24" t="str">
        <v>다세대 매매</v>
      </c>
      <c r="E4779" s="26">
        <v>43</v>
      </c>
      <c r="F4779" s="26">
        <v>43</v>
      </c>
      <c r="G4779" s="26">
        <v>0</v>
      </c>
      <c r="H4779" s="26">
        <v>0</v>
      </c>
      <c r="I4779" s="26">
        <f>G4779+H4779</f>
        <v>0</v>
      </c>
      <c r="J4779" s="26">
        <f>SUM(F4779:H4779)</f>
        <v>43</v>
      </c>
      <c r="K4779" s="26">
        <f>E4779-J4779</f>
        <v>0</v>
      </c>
      <c r="L4779" s="27">
        <v>4381200000</v>
      </c>
      <c r="M4779" s="45">
        <v>2647.044</v>
      </c>
      <c r="N4779" s="27">
        <v>101888372</v>
      </c>
      <c r="O4779" s="27">
        <v>5471502</v>
      </c>
      <c r="P4779" s="37">
        <f>IF(I4779=0,0,H4779/I4779)</f>
        <v>0</v>
      </c>
    </row>
    <row r="4780">
      <c r="A4780" s="24" t="str">
        <v>2026-04</v>
      </c>
      <c r="B4780" s="24" t="str">
        <v>비교 반영</v>
      </c>
      <c r="C4780" s="24" t="str">
        <v>포천시</v>
      </c>
      <c r="D4780" s="24" t="str">
        <v>다세대 전월세</v>
      </c>
      <c r="E4780" s="26">
        <v>77</v>
      </c>
      <c r="F4780" s="26">
        <v>0</v>
      </c>
      <c r="G4780" s="26">
        <v>10</v>
      </c>
      <c r="H4780" s="26">
        <v>67</v>
      </c>
      <c r="I4780" s="26">
        <f>G4780+H4780</f>
        <v>77</v>
      </c>
      <c r="J4780" s="26">
        <f>SUM(F4780:H4780)</f>
        <v>77</v>
      </c>
      <c r="K4780" s="26">
        <f>E4780-J4780</f>
        <v>0</v>
      </c>
      <c r="L4780" s="27">
        <v>1325000000</v>
      </c>
      <c r="M4780" s="45">
        <v>4066.739</v>
      </c>
      <c r="N4780" s="27">
        <v>17207792</v>
      </c>
      <c r="O4780" s="27">
        <v>1077071</v>
      </c>
      <c r="P4780" s="37">
        <f>IF(I4780=0,0,H4780/I4780)</f>
        <v>0.8701298701298701</v>
      </c>
    </row>
    <row r="4781">
      <c r="A4781" s="24" t="str">
        <v>2026-04</v>
      </c>
      <c r="B4781" s="24" t="str">
        <v>비교 반영</v>
      </c>
      <c r="C4781" s="24" t="str">
        <v>포천시</v>
      </c>
      <c r="D4781" s="24" t="str">
        <v>상가</v>
      </c>
      <c r="E4781" s="26">
        <v>26</v>
      </c>
      <c r="F4781" s="26">
        <v>26</v>
      </c>
      <c r="G4781" s="26">
        <v>0</v>
      </c>
      <c r="H4781" s="26">
        <v>0</v>
      </c>
      <c r="I4781" s="26">
        <f>G4781+H4781</f>
        <v>0</v>
      </c>
      <c r="J4781" s="26">
        <f>SUM(F4781:H4781)</f>
        <v>26</v>
      </c>
      <c r="K4781" s="26">
        <f>E4781-J4781</f>
        <v>0</v>
      </c>
      <c r="L4781" s="27">
        <v>9583060000</v>
      </c>
      <c r="M4781" s="45">
        <v>4705.45</v>
      </c>
      <c r="N4781" s="27">
        <v>368579231</v>
      </c>
      <c r="O4781" s="27">
        <v>6732520</v>
      </c>
      <c r="P4781" s="37">
        <f>IF(I4781=0,0,H4781/I4781)</f>
        <v>0</v>
      </c>
    </row>
    <row r="4782">
      <c r="A4782" s="24" t="str">
        <v>2026-04</v>
      </c>
      <c r="B4782" s="24" t="str">
        <v>비교 반영</v>
      </c>
      <c r="C4782" s="24" t="str">
        <v>포천시</v>
      </c>
      <c r="D4782" s="24" t="str">
        <v>아파트 매매</v>
      </c>
      <c r="E4782" s="26">
        <v>64</v>
      </c>
      <c r="F4782" s="26">
        <v>64</v>
      </c>
      <c r="G4782" s="26">
        <v>0</v>
      </c>
      <c r="H4782" s="26">
        <v>0</v>
      </c>
      <c r="I4782" s="26">
        <f>G4782+H4782</f>
        <v>0</v>
      </c>
      <c r="J4782" s="26">
        <f>SUM(F4782:H4782)</f>
        <v>64</v>
      </c>
      <c r="K4782" s="26">
        <f>E4782-J4782</f>
        <v>0</v>
      </c>
      <c r="L4782" s="27">
        <v>10571800000</v>
      </c>
      <c r="M4782" s="45">
        <v>4116.476</v>
      </c>
      <c r="N4782" s="27">
        <v>165184375</v>
      </c>
      <c r="O4782" s="27">
        <v>8489809</v>
      </c>
      <c r="P4782" s="37">
        <f>IF(I4782=0,0,H4782/I4782)</f>
        <v>0</v>
      </c>
    </row>
    <row r="4783">
      <c r="A4783" s="24" t="str">
        <v>2026-04</v>
      </c>
      <c r="B4783" s="24" t="str">
        <v>비교 반영</v>
      </c>
      <c r="C4783" s="24" t="str">
        <v>포천시</v>
      </c>
      <c r="D4783" s="24" t="str">
        <v>아파트 전월세</v>
      </c>
      <c r="E4783" s="26">
        <v>89</v>
      </c>
      <c r="F4783" s="26">
        <v>0</v>
      </c>
      <c r="G4783" s="26">
        <v>35</v>
      </c>
      <c r="H4783" s="26">
        <v>54</v>
      </c>
      <c r="I4783" s="26">
        <f>G4783+H4783</f>
        <v>89</v>
      </c>
      <c r="J4783" s="26">
        <f>SUM(F4783:H4783)</f>
        <v>89</v>
      </c>
      <c r="K4783" s="26">
        <f>E4783-J4783</f>
        <v>0</v>
      </c>
      <c r="L4783" s="27">
        <v>6674980000</v>
      </c>
      <c r="M4783" s="45">
        <v>5840.218</v>
      </c>
      <c r="N4783" s="27">
        <v>74999775</v>
      </c>
      <c r="O4783" s="27">
        <v>3778292</v>
      </c>
      <c r="P4783" s="37">
        <f>IF(I4783=0,0,H4783/I4783)</f>
        <v>0.6067415730337079</v>
      </c>
    </row>
    <row r="4784">
      <c r="A4784" s="24" t="str">
        <v>2026-04</v>
      </c>
      <c r="B4784" s="24" t="str">
        <v>비교 반영</v>
      </c>
      <c r="C4784" s="24" t="str">
        <v>포천시</v>
      </c>
      <c r="D4784" s="24" t="str">
        <v>오피스텔 매매</v>
      </c>
      <c r="E4784" s="26">
        <v>2</v>
      </c>
      <c r="F4784" s="26">
        <v>2</v>
      </c>
      <c r="G4784" s="26">
        <v>0</v>
      </c>
      <c r="H4784" s="26">
        <v>0</v>
      </c>
      <c r="I4784" s="26">
        <f>G4784+H4784</f>
        <v>0</v>
      </c>
      <c r="J4784" s="26">
        <f>SUM(F4784:H4784)</f>
        <v>2</v>
      </c>
      <c r="K4784" s="26">
        <f>E4784-J4784</f>
        <v>0</v>
      </c>
      <c r="L4784" s="27">
        <v>250000000</v>
      </c>
      <c r="M4784" s="45">
        <v>80.706</v>
      </c>
      <c r="N4784" s="27">
        <v>125000000</v>
      </c>
      <c r="O4784" s="27">
        <v>10240208</v>
      </c>
      <c r="P4784" s="37">
        <f>IF(I4784=0,0,H4784/I4784)</f>
        <v>0</v>
      </c>
    </row>
    <row r="4785">
      <c r="A4785" s="24" t="str">
        <v>2026-04</v>
      </c>
      <c r="B4785" s="24" t="str">
        <v>비교 반영</v>
      </c>
      <c r="C4785" s="24" t="str">
        <v>포천시</v>
      </c>
      <c r="D4785" s="24" t="str">
        <v>오피스텔 전월세</v>
      </c>
      <c r="E4785" s="26">
        <v>7</v>
      </c>
      <c r="F4785" s="26">
        <v>0</v>
      </c>
      <c r="G4785" s="26">
        <v>0</v>
      </c>
      <c r="H4785" s="26">
        <v>7</v>
      </c>
      <c r="I4785" s="26">
        <f>G4785+H4785</f>
        <v>7</v>
      </c>
      <c r="J4785" s="26">
        <f>SUM(F4785:H4785)</f>
        <v>7</v>
      </c>
      <c r="K4785" s="26">
        <f>E4785-J4785</f>
        <v>0</v>
      </c>
      <c r="L4785" s="27">
        <v>48000000</v>
      </c>
      <c r="M4785" s="45">
        <v>357.22</v>
      </c>
      <c r="N4785" s="27">
        <v>6857143</v>
      </c>
      <c r="O4785" s="27">
        <v>444202</v>
      </c>
      <c r="P4785" s="37">
        <f>IF(I4785=0,0,H4785/I4785)</f>
        <v>1</v>
      </c>
    </row>
    <row r="4786">
      <c r="A4786" s="24" t="str">
        <v>2026-04</v>
      </c>
      <c r="B4786" s="24" t="str">
        <v>비교 반영</v>
      </c>
      <c r="C4786" s="24" t="str">
        <v>포천시</v>
      </c>
      <c r="D4786" s="24" t="str">
        <v>토지</v>
      </c>
      <c r="E4786" s="26">
        <v>267</v>
      </c>
      <c r="F4786" s="26">
        <v>267</v>
      </c>
      <c r="G4786" s="26">
        <v>0</v>
      </c>
      <c r="H4786" s="26">
        <v>0</v>
      </c>
      <c r="I4786" s="26">
        <f>G4786+H4786</f>
        <v>0</v>
      </c>
      <c r="J4786" s="26">
        <f>SUM(F4786:H4786)</f>
        <v>267</v>
      </c>
      <c r="K4786" s="26">
        <f>E4786-J4786</f>
        <v>0</v>
      </c>
      <c r="L4786" s="27">
        <v>34029550000</v>
      </c>
      <c r="M4786" s="45">
        <v>300385.8</v>
      </c>
      <c r="N4786" s="27">
        <v>127451498</v>
      </c>
      <c r="O4786" s="27">
        <v>374500</v>
      </c>
      <c r="P4786" s="37">
        <f>IF(I4786=0,0,H4786/I4786)</f>
        <v>0</v>
      </c>
    </row>
    <row r="4787">
      <c r="A4787" s="24" t="str">
        <v>2026-04</v>
      </c>
      <c r="B4787" s="24" t="str">
        <v>비교 반영</v>
      </c>
      <c r="C4787" s="24" t="str">
        <v>하남시</v>
      </c>
      <c r="D4787" s="24" t="str">
        <v>공장창고</v>
      </c>
      <c r="E4787" s="26">
        <v>29</v>
      </c>
      <c r="F4787" s="26">
        <v>29</v>
      </c>
      <c r="G4787" s="26">
        <v>0</v>
      </c>
      <c r="H4787" s="26">
        <v>0</v>
      </c>
      <c r="I4787" s="26">
        <f>G4787+H4787</f>
        <v>0</v>
      </c>
      <c r="J4787" s="26">
        <f>SUM(F4787:H4787)</f>
        <v>29</v>
      </c>
      <c r="K4787" s="26">
        <f>E4787-J4787</f>
        <v>0</v>
      </c>
      <c r="L4787" s="27">
        <v>13615830000</v>
      </c>
      <c r="M4787" s="45">
        <v>2906.05</v>
      </c>
      <c r="N4787" s="27">
        <v>469511379</v>
      </c>
      <c r="O4787" s="27">
        <v>15488724</v>
      </c>
      <c r="P4787" s="37">
        <f>IF(I4787=0,0,H4787/I4787)</f>
        <v>0</v>
      </c>
    </row>
    <row r="4788">
      <c r="A4788" s="24" t="str">
        <v>2026-04</v>
      </c>
      <c r="B4788" s="24" t="str">
        <v>비교 반영</v>
      </c>
      <c r="C4788" s="24" t="str">
        <v>하남시</v>
      </c>
      <c r="D4788" s="24" t="str">
        <v>다가구 매매</v>
      </c>
      <c r="E4788" s="26">
        <v>8</v>
      </c>
      <c r="F4788" s="26">
        <v>8</v>
      </c>
      <c r="G4788" s="26">
        <v>0</v>
      </c>
      <c r="H4788" s="26">
        <v>0</v>
      </c>
      <c r="I4788" s="26">
        <f>G4788+H4788</f>
        <v>0</v>
      </c>
      <c r="J4788" s="26">
        <f>SUM(F4788:H4788)</f>
        <v>8</v>
      </c>
      <c r="K4788" s="26">
        <f>E4788-J4788</f>
        <v>0</v>
      </c>
      <c r="L4788" s="27">
        <v>7552200000</v>
      </c>
      <c r="M4788" s="45">
        <v>1650.96</v>
      </c>
      <c r="N4788" s="27">
        <v>944025000</v>
      </c>
      <c r="O4788" s="27">
        <v>15122080</v>
      </c>
      <c r="P4788" s="37">
        <f>IF(I4788=0,0,H4788/I4788)</f>
        <v>0</v>
      </c>
    </row>
    <row r="4789">
      <c r="A4789" s="24" t="str">
        <v>2026-04</v>
      </c>
      <c r="B4789" s="24" t="str">
        <v>비교 반영</v>
      </c>
      <c r="C4789" s="24" t="str">
        <v>하남시</v>
      </c>
      <c r="D4789" s="24" t="str">
        <v>다가구 전월세</v>
      </c>
      <c r="E4789" s="26">
        <v>223</v>
      </c>
      <c r="F4789" s="26">
        <v>0</v>
      </c>
      <c r="G4789" s="26">
        <v>98</v>
      </c>
      <c r="H4789" s="26">
        <v>125</v>
      </c>
      <c r="I4789" s="26">
        <f>G4789+H4789</f>
        <v>223</v>
      </c>
      <c r="J4789" s="26">
        <f>SUM(F4789:H4789)</f>
        <v>223</v>
      </c>
      <c r="K4789" s="26">
        <f>E4789-J4789</f>
        <v>0</v>
      </c>
      <c r="L4789" s="27">
        <v>32343700000</v>
      </c>
      <c r="M4789" s="45">
        <v>12363.844</v>
      </c>
      <c r="N4789" s="27">
        <v>145039013</v>
      </c>
      <c r="O4789" s="27">
        <v>8647903</v>
      </c>
      <c r="P4789" s="37">
        <f>IF(I4789=0,0,H4789/I4789)</f>
        <v>0.5605381165919282</v>
      </c>
    </row>
    <row r="4790">
      <c r="A4790" s="24" t="str">
        <v>2026-04</v>
      </c>
      <c r="B4790" s="24" t="str">
        <v>비교 반영</v>
      </c>
      <c r="C4790" s="24" t="str">
        <v>하남시</v>
      </c>
      <c r="D4790" s="24" t="str">
        <v>다세대 매매</v>
      </c>
      <c r="E4790" s="26">
        <v>21</v>
      </c>
      <c r="F4790" s="26">
        <v>21</v>
      </c>
      <c r="G4790" s="26">
        <v>0</v>
      </c>
      <c r="H4790" s="26">
        <v>0</v>
      </c>
      <c r="I4790" s="26">
        <f>G4790+H4790</f>
        <v>0</v>
      </c>
      <c r="J4790" s="26">
        <f>SUM(F4790:H4790)</f>
        <v>21</v>
      </c>
      <c r="K4790" s="26">
        <f>E4790-J4790</f>
        <v>0</v>
      </c>
      <c r="L4790" s="27">
        <v>7170800000</v>
      </c>
      <c r="M4790" s="45">
        <v>1091.936</v>
      </c>
      <c r="N4790" s="27">
        <v>341466667</v>
      </c>
      <c r="O4790" s="27">
        <v>21709261</v>
      </c>
      <c r="P4790" s="37">
        <f>IF(I4790=0,0,H4790/I4790)</f>
        <v>0</v>
      </c>
    </row>
    <row r="4791">
      <c r="A4791" s="24" t="str">
        <v>2026-04</v>
      </c>
      <c r="B4791" s="24" t="str">
        <v>비교 반영</v>
      </c>
      <c r="C4791" s="24" t="str">
        <v>하남시</v>
      </c>
      <c r="D4791" s="24" t="str">
        <v>다세대 전월세</v>
      </c>
      <c r="E4791" s="26">
        <v>58</v>
      </c>
      <c r="F4791" s="26">
        <v>0</v>
      </c>
      <c r="G4791" s="26">
        <v>33</v>
      </c>
      <c r="H4791" s="26">
        <v>25</v>
      </c>
      <c r="I4791" s="26">
        <f>G4791+H4791</f>
        <v>58</v>
      </c>
      <c r="J4791" s="26">
        <f>SUM(F4791:H4791)</f>
        <v>58</v>
      </c>
      <c r="K4791" s="26">
        <f>E4791-J4791</f>
        <v>0</v>
      </c>
      <c r="L4791" s="27">
        <v>9972580000</v>
      </c>
      <c r="M4791" s="45">
        <v>3143.974</v>
      </c>
      <c r="N4791" s="27">
        <v>171941034</v>
      </c>
      <c r="O4791" s="27">
        <v>10485839</v>
      </c>
      <c r="P4791" s="37">
        <f>IF(I4791=0,0,H4791/I4791)</f>
        <v>0.43103448275862066</v>
      </c>
    </row>
    <row r="4792">
      <c r="A4792" s="24" t="str">
        <v>2026-04</v>
      </c>
      <c r="B4792" s="24" t="str">
        <v>비교 반영</v>
      </c>
      <c r="C4792" s="24" t="str">
        <v>하남시</v>
      </c>
      <c r="D4792" s="24" t="str">
        <v>상가</v>
      </c>
      <c r="E4792" s="26">
        <v>23</v>
      </c>
      <c r="F4792" s="26">
        <v>23</v>
      </c>
      <c r="G4792" s="26">
        <v>0</v>
      </c>
      <c r="H4792" s="26">
        <v>0</v>
      </c>
      <c r="I4792" s="26">
        <f>G4792+H4792</f>
        <v>0</v>
      </c>
      <c r="J4792" s="26">
        <f>SUM(F4792:H4792)</f>
        <v>23</v>
      </c>
      <c r="K4792" s="26">
        <f>E4792-J4792</f>
        <v>0</v>
      </c>
      <c r="L4792" s="27">
        <v>21460610000</v>
      </c>
      <c r="M4792" s="45">
        <v>4161.65</v>
      </c>
      <c r="N4792" s="27">
        <v>933070000</v>
      </c>
      <c r="O4792" s="27">
        <v>17047124</v>
      </c>
      <c r="P4792" s="37">
        <f>IF(I4792=0,0,H4792/I4792)</f>
        <v>0</v>
      </c>
    </row>
    <row r="4793">
      <c r="A4793" s="24" t="str">
        <v>2026-04</v>
      </c>
      <c r="B4793" s="24" t="str">
        <v>비교 반영</v>
      </c>
      <c r="C4793" s="24" t="str">
        <v>하남시</v>
      </c>
      <c r="D4793" s="24" t="str">
        <v>아파트 매매</v>
      </c>
      <c r="E4793" s="26">
        <v>241</v>
      </c>
      <c r="F4793" s="26">
        <v>241</v>
      </c>
      <c r="G4793" s="26">
        <v>0</v>
      </c>
      <c r="H4793" s="26">
        <v>0</v>
      </c>
      <c r="I4793" s="26">
        <f>G4793+H4793</f>
        <v>0</v>
      </c>
      <c r="J4793" s="26">
        <f>SUM(F4793:H4793)</f>
        <v>241</v>
      </c>
      <c r="K4793" s="26">
        <f>E4793-J4793</f>
        <v>0</v>
      </c>
      <c r="L4793" s="27">
        <v>242408500000</v>
      </c>
      <c r="M4793" s="45">
        <v>18577.319</v>
      </c>
      <c r="N4793" s="27">
        <v>1005844398</v>
      </c>
      <c r="O4793" s="27">
        <v>43135954</v>
      </c>
      <c r="P4793" s="37">
        <f>IF(I4793=0,0,H4793/I4793)</f>
        <v>0</v>
      </c>
    </row>
    <row r="4794">
      <c r="A4794" s="24" t="str">
        <v>2026-04</v>
      </c>
      <c r="B4794" s="24" t="str">
        <v>비교 반영</v>
      </c>
      <c r="C4794" s="24" t="str">
        <v>하남시</v>
      </c>
      <c r="D4794" s="24" t="str">
        <v>아파트 전월세</v>
      </c>
      <c r="E4794" s="26">
        <v>681</v>
      </c>
      <c r="F4794" s="26">
        <v>0</v>
      </c>
      <c r="G4794" s="26">
        <v>374</v>
      </c>
      <c r="H4794" s="26">
        <v>307</v>
      </c>
      <c r="I4794" s="26">
        <f>G4794+H4794</f>
        <v>681</v>
      </c>
      <c r="J4794" s="26">
        <f>SUM(F4794:H4794)</f>
        <v>681</v>
      </c>
      <c r="K4794" s="26">
        <f>E4794-J4794</f>
        <v>0</v>
      </c>
      <c r="L4794" s="27">
        <v>271623930000</v>
      </c>
      <c r="M4794" s="45">
        <v>48991.641</v>
      </c>
      <c r="N4794" s="27">
        <v>398860396</v>
      </c>
      <c r="O4794" s="27">
        <v>18328235</v>
      </c>
      <c r="P4794" s="37">
        <f>IF(I4794=0,0,H4794/I4794)</f>
        <v>0.45080763582966227</v>
      </c>
    </row>
    <row r="4795">
      <c r="A4795" s="24" t="str">
        <v>2026-04</v>
      </c>
      <c r="B4795" s="24" t="str">
        <v>비교 반영</v>
      </c>
      <c r="C4795" s="24" t="str">
        <v>하남시</v>
      </c>
      <c r="D4795" s="24" t="str">
        <v>오피스텔 매매</v>
      </c>
      <c r="E4795" s="26">
        <v>69</v>
      </c>
      <c r="F4795" s="26">
        <v>69</v>
      </c>
      <c r="G4795" s="26">
        <v>0</v>
      </c>
      <c r="H4795" s="26">
        <v>0</v>
      </c>
      <c r="I4795" s="26">
        <f>G4795+H4795</f>
        <v>0</v>
      </c>
      <c r="J4795" s="26">
        <f>SUM(F4795:H4795)</f>
        <v>69</v>
      </c>
      <c r="K4795" s="26">
        <f>E4795-J4795</f>
        <v>0</v>
      </c>
      <c r="L4795" s="27">
        <v>20631770000</v>
      </c>
      <c r="M4795" s="45">
        <v>2766.024</v>
      </c>
      <c r="N4795" s="27">
        <v>299011159</v>
      </c>
      <c r="O4795" s="27">
        <v>24657847</v>
      </c>
      <c r="P4795" s="37">
        <f>IF(I4795=0,0,H4795/I4795)</f>
        <v>0</v>
      </c>
    </row>
    <row r="4796">
      <c r="A4796" s="24" t="str">
        <v>2026-04</v>
      </c>
      <c r="B4796" s="24" t="str">
        <v>비교 반영</v>
      </c>
      <c r="C4796" s="24" t="str">
        <v>하남시</v>
      </c>
      <c r="D4796" s="24" t="str">
        <v>오피스텔 전월세</v>
      </c>
      <c r="E4796" s="26">
        <v>730</v>
      </c>
      <c r="F4796" s="26">
        <v>0</v>
      </c>
      <c r="G4796" s="26">
        <v>143</v>
      </c>
      <c r="H4796" s="26">
        <v>587</v>
      </c>
      <c r="I4796" s="26">
        <f>G4796+H4796</f>
        <v>730</v>
      </c>
      <c r="J4796" s="26">
        <f>SUM(F4796:H4796)</f>
        <v>730</v>
      </c>
      <c r="K4796" s="26">
        <f>E4796-J4796</f>
        <v>0</v>
      </c>
      <c r="L4796" s="27">
        <v>73745100000</v>
      </c>
      <c r="M4796" s="45">
        <v>21127.97</v>
      </c>
      <c r="N4796" s="27">
        <v>101020685</v>
      </c>
      <c r="O4796" s="27">
        <v>11538517</v>
      </c>
      <c r="P4796" s="37">
        <f>IF(I4796=0,0,H4796/I4796)</f>
        <v>0.8041095890410959</v>
      </c>
    </row>
    <row r="4797">
      <c r="A4797" s="24" t="str">
        <v>2026-04</v>
      </c>
      <c r="B4797" s="24" t="str">
        <v>비교 반영</v>
      </c>
      <c r="C4797" s="24" t="str">
        <v>하남시</v>
      </c>
      <c r="D4797" s="24" t="str">
        <v>토지</v>
      </c>
      <c r="E4797" s="26">
        <v>70</v>
      </c>
      <c r="F4797" s="26">
        <v>70</v>
      </c>
      <c r="G4797" s="26">
        <v>0</v>
      </c>
      <c r="H4797" s="26">
        <v>0</v>
      </c>
      <c r="I4797" s="26">
        <f>G4797+H4797</f>
        <v>0</v>
      </c>
      <c r="J4797" s="26">
        <f>SUM(F4797:H4797)</f>
        <v>70</v>
      </c>
      <c r="K4797" s="26">
        <f>E4797-J4797</f>
        <v>0</v>
      </c>
      <c r="L4797" s="27">
        <v>53938470000</v>
      </c>
      <c r="M4797" s="45">
        <v>19941.4</v>
      </c>
      <c r="N4797" s="27">
        <v>770549571</v>
      </c>
      <c r="O4797" s="27">
        <v>8941648</v>
      </c>
      <c r="P4797" s="37">
        <f>IF(I4797=0,0,H4797/I4797)</f>
        <v>0</v>
      </c>
    </row>
    <row r="4798">
      <c r="A4798" s="24" t="str">
        <v>2026-04</v>
      </c>
      <c r="B4798" s="24" t="str">
        <v>비교 반영</v>
      </c>
      <c r="C4798" s="24" t="str">
        <v>화성동탄구</v>
      </c>
      <c r="D4798" s="24" t="str">
        <v>공장창고</v>
      </c>
      <c r="E4798" s="26">
        <v>15</v>
      </c>
      <c r="F4798" s="26">
        <v>15</v>
      </c>
      <c r="G4798" s="26">
        <v>0</v>
      </c>
      <c r="H4798" s="26">
        <v>0</v>
      </c>
      <c r="I4798" s="26">
        <f>G4798+H4798</f>
        <v>0</v>
      </c>
      <c r="J4798" s="26">
        <f>SUM(F4798:H4798)</f>
        <v>15</v>
      </c>
      <c r="K4798" s="26">
        <f>E4798-J4798</f>
        <v>0</v>
      </c>
      <c r="L4798" s="27">
        <v>3885010000</v>
      </c>
      <c r="M4798" s="45">
        <v>995.61</v>
      </c>
      <c r="N4798" s="27">
        <v>259000667</v>
      </c>
      <c r="O4798" s="27">
        <v>12899637</v>
      </c>
      <c r="P4798" s="37">
        <f>IF(I4798=0,0,H4798/I4798)</f>
        <v>0</v>
      </c>
    </row>
    <row r="4799">
      <c r="A4799" s="24" t="str">
        <v>2026-04</v>
      </c>
      <c r="B4799" s="24" t="str">
        <v>비교 반영</v>
      </c>
      <c r="C4799" s="24" t="str">
        <v>화성동탄구</v>
      </c>
      <c r="D4799" s="24" t="str">
        <v>다가구 매매</v>
      </c>
      <c r="E4799" s="26">
        <v>5</v>
      </c>
      <c r="F4799" s="26">
        <v>5</v>
      </c>
      <c r="G4799" s="26">
        <v>0</v>
      </c>
      <c r="H4799" s="26">
        <v>0</v>
      </c>
      <c r="I4799" s="26">
        <f>G4799+H4799</f>
        <v>0</v>
      </c>
      <c r="J4799" s="26">
        <f>SUM(F4799:H4799)</f>
        <v>5</v>
      </c>
      <c r="K4799" s="26">
        <f>E4799-J4799</f>
        <v>0</v>
      </c>
      <c r="L4799" s="27">
        <v>5290000000</v>
      </c>
      <c r="M4799" s="45">
        <v>1138.46</v>
      </c>
      <c r="N4799" s="27">
        <v>1058000000</v>
      </c>
      <c r="O4799" s="27">
        <v>15360753</v>
      </c>
      <c r="P4799" s="37">
        <f>IF(I4799=0,0,H4799/I4799)</f>
        <v>0</v>
      </c>
    </row>
    <row r="4800">
      <c r="A4800" s="24" t="str">
        <v>2026-04</v>
      </c>
      <c r="B4800" s="24" t="str">
        <v>비교 반영</v>
      </c>
      <c r="C4800" s="24" t="str">
        <v>화성동탄구</v>
      </c>
      <c r="D4800" s="24" t="str">
        <v>다가구 전월세</v>
      </c>
      <c r="E4800" s="26">
        <v>219</v>
      </c>
      <c r="F4800" s="26">
        <v>0</v>
      </c>
      <c r="G4800" s="26">
        <v>53</v>
      </c>
      <c r="H4800" s="26">
        <v>166</v>
      </c>
      <c r="I4800" s="26">
        <f>G4800+H4800</f>
        <v>219</v>
      </c>
      <c r="J4800" s="26">
        <f>SUM(F4800:H4800)</f>
        <v>219</v>
      </c>
      <c r="K4800" s="26">
        <f>E4800-J4800</f>
        <v>0</v>
      </c>
      <c r="L4800" s="27">
        <v>14563370000</v>
      </c>
      <c r="M4800" s="45">
        <v>13142.451</v>
      </c>
      <c r="N4800" s="27">
        <v>66499406</v>
      </c>
      <c r="O4800" s="27">
        <v>3663196</v>
      </c>
      <c r="P4800" s="37">
        <f>IF(I4800=0,0,H4800/I4800)</f>
        <v>0.7579908675799086</v>
      </c>
    </row>
    <row r="4801">
      <c r="A4801" s="24" t="str">
        <v>2026-04</v>
      </c>
      <c r="B4801" s="24" t="str">
        <v>비교 반영</v>
      </c>
      <c r="C4801" s="24" t="str">
        <v>화성동탄구</v>
      </c>
      <c r="D4801" s="24" t="str">
        <v>다세대 매매</v>
      </c>
      <c r="E4801" s="26">
        <v>10</v>
      </c>
      <c r="F4801" s="26">
        <v>10</v>
      </c>
      <c r="G4801" s="26">
        <v>0</v>
      </c>
      <c r="H4801" s="26">
        <v>0</v>
      </c>
      <c r="I4801" s="26">
        <f>G4801+H4801</f>
        <v>0</v>
      </c>
      <c r="J4801" s="26">
        <f>SUM(F4801:H4801)</f>
        <v>10</v>
      </c>
      <c r="K4801" s="26">
        <f>E4801-J4801</f>
        <v>0</v>
      </c>
      <c r="L4801" s="27">
        <v>6588500000</v>
      </c>
      <c r="M4801" s="45">
        <v>844.767</v>
      </c>
      <c r="N4801" s="27">
        <v>658850000</v>
      </c>
      <c r="O4801" s="27">
        <v>25782452</v>
      </c>
      <c r="P4801" s="37">
        <f>IF(I4801=0,0,H4801/I4801)</f>
        <v>0</v>
      </c>
    </row>
    <row r="4802">
      <c r="A4802" s="24" t="str">
        <v>2026-04</v>
      </c>
      <c r="B4802" s="24" t="str">
        <v>비교 반영</v>
      </c>
      <c r="C4802" s="24" t="str">
        <v>화성동탄구</v>
      </c>
      <c r="D4802" s="24" t="str">
        <v>다세대 전월세</v>
      </c>
      <c r="E4802" s="26">
        <v>53</v>
      </c>
      <c r="F4802" s="26">
        <v>0</v>
      </c>
      <c r="G4802" s="26">
        <v>4</v>
      </c>
      <c r="H4802" s="26">
        <v>49</v>
      </c>
      <c r="I4802" s="26">
        <f>G4802+H4802</f>
        <v>53</v>
      </c>
      <c r="J4802" s="26">
        <f>SUM(F4802:H4802)</f>
        <v>53</v>
      </c>
      <c r="K4802" s="26">
        <f>E4802-J4802</f>
        <v>0</v>
      </c>
      <c r="L4802" s="27">
        <v>14168500000</v>
      </c>
      <c r="M4802" s="45">
        <v>5167.99</v>
      </c>
      <c r="N4802" s="27">
        <v>267330189</v>
      </c>
      <c r="O4802" s="27">
        <v>9063101</v>
      </c>
      <c r="P4802" s="37">
        <f>IF(I4802=0,0,H4802/I4802)</f>
        <v>0.9245283018867925</v>
      </c>
    </row>
    <row r="4803">
      <c r="A4803" s="24" t="str">
        <v>2026-04</v>
      </c>
      <c r="B4803" s="24" t="str">
        <v>비교 반영</v>
      </c>
      <c r="C4803" s="24" t="str">
        <v>화성동탄구</v>
      </c>
      <c r="D4803" s="24" t="str">
        <v>상가</v>
      </c>
      <c r="E4803" s="26">
        <v>40</v>
      </c>
      <c r="F4803" s="26">
        <v>40</v>
      </c>
      <c r="G4803" s="26">
        <v>0</v>
      </c>
      <c r="H4803" s="26">
        <v>0</v>
      </c>
      <c r="I4803" s="26">
        <f>G4803+H4803</f>
        <v>0</v>
      </c>
      <c r="J4803" s="26">
        <f>SUM(F4803:H4803)</f>
        <v>40</v>
      </c>
      <c r="K4803" s="26">
        <f>E4803-J4803</f>
        <v>0</v>
      </c>
      <c r="L4803" s="27">
        <v>12837250000</v>
      </c>
      <c r="M4803" s="45">
        <v>2225.89</v>
      </c>
      <c r="N4803" s="27">
        <v>320931250</v>
      </c>
      <c r="O4803" s="27">
        <v>19065268</v>
      </c>
      <c r="P4803" s="37">
        <f>IF(I4803=0,0,H4803/I4803)</f>
        <v>0</v>
      </c>
    </row>
    <row r="4804">
      <c r="A4804" s="24" t="str">
        <v>2026-04</v>
      </c>
      <c r="B4804" s="24" t="str">
        <v>비교 반영</v>
      </c>
      <c r="C4804" s="24" t="str">
        <v>화성동탄구</v>
      </c>
      <c r="D4804" s="24" t="str">
        <v>아파트 매매</v>
      </c>
      <c r="E4804" s="26">
        <v>892</v>
      </c>
      <c r="F4804" s="26">
        <v>892</v>
      </c>
      <c r="G4804" s="26">
        <v>0</v>
      </c>
      <c r="H4804" s="26">
        <v>0</v>
      </c>
      <c r="I4804" s="26">
        <f>G4804+H4804</f>
        <v>0</v>
      </c>
      <c r="J4804" s="26">
        <f>SUM(F4804:H4804)</f>
        <v>892</v>
      </c>
      <c r="K4804" s="26">
        <f>E4804-J4804</f>
        <v>0</v>
      </c>
      <c r="L4804" s="27">
        <v>673668400000</v>
      </c>
      <c r="M4804" s="45">
        <v>71292.22</v>
      </c>
      <c r="N4804" s="27">
        <v>755233632</v>
      </c>
      <c r="O4804" s="27">
        <v>31237671</v>
      </c>
      <c r="P4804" s="37">
        <f>IF(I4804=0,0,H4804/I4804)</f>
        <v>0</v>
      </c>
    </row>
    <row r="4805">
      <c r="A4805" s="24" t="str">
        <v>2026-04</v>
      </c>
      <c r="B4805" s="24" t="str">
        <v>비교 반영</v>
      </c>
      <c r="C4805" s="24" t="str">
        <v>화성동탄구</v>
      </c>
      <c r="D4805" s="24" t="str">
        <v>아파트 전월세</v>
      </c>
      <c r="E4805" s="26">
        <v>955</v>
      </c>
      <c r="F4805" s="26">
        <v>0</v>
      </c>
      <c r="G4805" s="26">
        <v>504</v>
      </c>
      <c r="H4805" s="26">
        <v>451</v>
      </c>
      <c r="I4805" s="26">
        <f>G4805+H4805</f>
        <v>955</v>
      </c>
      <c r="J4805" s="26">
        <f>SUM(F4805:H4805)</f>
        <v>955</v>
      </c>
      <c r="K4805" s="26">
        <f>E4805-J4805</f>
        <v>0</v>
      </c>
      <c r="L4805" s="27">
        <v>264063390000</v>
      </c>
      <c r="M4805" s="45">
        <v>71393.13</v>
      </c>
      <c r="N4805" s="27">
        <v>276506168</v>
      </c>
      <c r="O4805" s="27">
        <v>12227182</v>
      </c>
      <c r="P4805" s="37">
        <f>IF(I4805=0,0,H4805/I4805)</f>
        <v>0.4722513089005236</v>
      </c>
    </row>
    <row r="4806">
      <c r="A4806" s="24" t="str">
        <v>2026-04</v>
      </c>
      <c r="B4806" s="24" t="str">
        <v>비교 반영</v>
      </c>
      <c r="C4806" s="24" t="str">
        <v>화성동탄구</v>
      </c>
      <c r="D4806" s="24" t="str">
        <v>오피스텔 매매</v>
      </c>
      <c r="E4806" s="26">
        <v>41</v>
      </c>
      <c r="F4806" s="26">
        <v>41</v>
      </c>
      <c r="G4806" s="26">
        <v>0</v>
      </c>
      <c r="H4806" s="26">
        <v>0</v>
      </c>
      <c r="I4806" s="26">
        <f>G4806+H4806</f>
        <v>0</v>
      </c>
      <c r="J4806" s="26">
        <f>SUM(F4806:H4806)</f>
        <v>41</v>
      </c>
      <c r="K4806" s="26">
        <f>E4806-J4806</f>
        <v>0</v>
      </c>
      <c r="L4806" s="27">
        <v>7208900000</v>
      </c>
      <c r="M4806" s="45">
        <v>1364.771</v>
      </c>
      <c r="N4806" s="27">
        <v>175826829</v>
      </c>
      <c r="O4806" s="27">
        <v>17461591</v>
      </c>
      <c r="P4806" s="37">
        <f>IF(I4806=0,0,H4806/I4806)</f>
        <v>0</v>
      </c>
    </row>
    <row r="4807">
      <c r="A4807" s="24" t="str">
        <v>2026-04</v>
      </c>
      <c r="B4807" s="24" t="str">
        <v>비교 반영</v>
      </c>
      <c r="C4807" s="24" t="str">
        <v>화성동탄구</v>
      </c>
      <c r="D4807" s="24" t="str">
        <v>오피스텔 전월세</v>
      </c>
      <c r="E4807" s="26">
        <v>675</v>
      </c>
      <c r="F4807" s="26">
        <v>0</v>
      </c>
      <c r="G4807" s="26">
        <v>200</v>
      </c>
      <c r="H4807" s="26">
        <v>475</v>
      </c>
      <c r="I4807" s="26">
        <f>G4807+H4807</f>
        <v>675</v>
      </c>
      <c r="J4807" s="26">
        <f>SUM(F4807:H4807)</f>
        <v>675</v>
      </c>
      <c r="K4807" s="26">
        <f>E4807-J4807</f>
        <v>0</v>
      </c>
      <c r="L4807" s="27">
        <v>61970280000</v>
      </c>
      <c r="M4807" s="45">
        <v>24106.48</v>
      </c>
      <c r="N4807" s="27">
        <v>91807822</v>
      </c>
      <c r="O4807" s="27">
        <v>8498147</v>
      </c>
      <c r="P4807" s="37">
        <f>IF(I4807=0,0,H4807/I4807)</f>
        <v>0.7037037037037037</v>
      </c>
    </row>
    <row r="4808">
      <c r="A4808" s="24" t="str">
        <v>2026-04</v>
      </c>
      <c r="B4808" s="24" t="str">
        <v>비교 반영</v>
      </c>
      <c r="C4808" s="24" t="str">
        <v>화성동탄구</v>
      </c>
      <c r="D4808" s="24" t="str">
        <v>토지</v>
      </c>
      <c r="E4808" s="26">
        <v>18</v>
      </c>
      <c r="F4808" s="26">
        <v>18</v>
      </c>
      <c r="G4808" s="26">
        <v>0</v>
      </c>
      <c r="H4808" s="26">
        <v>0</v>
      </c>
      <c r="I4808" s="26">
        <f>G4808+H4808</f>
        <v>0</v>
      </c>
      <c r="J4808" s="26">
        <f>SUM(F4808:H4808)</f>
        <v>18</v>
      </c>
      <c r="K4808" s="26">
        <f>E4808-J4808</f>
        <v>0</v>
      </c>
      <c r="L4808" s="27">
        <v>45689450000</v>
      </c>
      <c r="M4808" s="45">
        <v>15968.6</v>
      </c>
      <c r="N4808" s="27">
        <v>2538302778</v>
      </c>
      <c r="O4808" s="27">
        <v>9458531</v>
      </c>
      <c r="P4808" s="37">
        <f>IF(I4808=0,0,H4808/I4808)</f>
        <v>0</v>
      </c>
    </row>
    <row r="4809">
      <c r="A4809" s="24" t="str">
        <v>2026-04</v>
      </c>
      <c r="B4809" s="24" t="str">
        <v>비교 반영</v>
      </c>
      <c r="C4809" s="24" t="str">
        <v>화성만세구</v>
      </c>
      <c r="D4809" s="24" t="str">
        <v>공장창고</v>
      </c>
      <c r="E4809" s="26">
        <v>25</v>
      </c>
      <c r="F4809" s="26">
        <v>25</v>
      </c>
      <c r="G4809" s="26">
        <v>0</v>
      </c>
      <c r="H4809" s="26">
        <v>0</v>
      </c>
      <c r="I4809" s="26">
        <f>G4809+H4809</f>
        <v>0</v>
      </c>
      <c r="J4809" s="26">
        <f>SUM(F4809:H4809)</f>
        <v>25</v>
      </c>
      <c r="K4809" s="26">
        <f>E4809-J4809</f>
        <v>0</v>
      </c>
      <c r="L4809" s="27">
        <v>68847470000</v>
      </c>
      <c r="M4809" s="45">
        <v>28434.3</v>
      </c>
      <c r="N4809" s="27">
        <v>2753898800</v>
      </c>
      <c r="O4809" s="27">
        <v>8004239</v>
      </c>
      <c r="P4809" s="37">
        <f>IF(I4809=0,0,H4809/I4809)</f>
        <v>0</v>
      </c>
    </row>
    <row r="4810">
      <c r="A4810" s="24" t="str">
        <v>2026-04</v>
      </c>
      <c r="B4810" s="24" t="str">
        <v>비교 반영</v>
      </c>
      <c r="C4810" s="24" t="str">
        <v>화성만세구</v>
      </c>
      <c r="D4810" s="24" t="str">
        <v>다가구 매매</v>
      </c>
      <c r="E4810" s="26">
        <v>18</v>
      </c>
      <c r="F4810" s="26">
        <v>18</v>
      </c>
      <c r="G4810" s="26">
        <v>0</v>
      </c>
      <c r="H4810" s="26">
        <v>0</v>
      </c>
      <c r="I4810" s="26">
        <f>G4810+H4810</f>
        <v>0</v>
      </c>
      <c r="J4810" s="26">
        <f>SUM(F4810:H4810)</f>
        <v>18</v>
      </c>
      <c r="K4810" s="26">
        <f>E4810-J4810</f>
        <v>0</v>
      </c>
      <c r="L4810" s="27">
        <v>10853410000</v>
      </c>
      <c r="M4810" s="45">
        <v>4297.66</v>
      </c>
      <c r="N4810" s="27">
        <v>602967222</v>
      </c>
      <c r="O4810" s="27">
        <v>8348506</v>
      </c>
      <c r="P4810" s="37">
        <f>IF(I4810=0,0,H4810/I4810)</f>
        <v>0</v>
      </c>
    </row>
    <row r="4811">
      <c r="A4811" s="24" t="str">
        <v>2026-04</v>
      </c>
      <c r="B4811" s="24" t="str">
        <v>비교 반영</v>
      </c>
      <c r="C4811" s="24" t="str">
        <v>화성만세구</v>
      </c>
      <c r="D4811" s="24" t="str">
        <v>다가구 전월세</v>
      </c>
      <c r="E4811" s="26">
        <v>431</v>
      </c>
      <c r="F4811" s="26">
        <v>0</v>
      </c>
      <c r="G4811" s="26">
        <v>66</v>
      </c>
      <c r="H4811" s="26">
        <v>365</v>
      </c>
      <c r="I4811" s="26">
        <f>G4811+H4811</f>
        <v>431</v>
      </c>
      <c r="J4811" s="26">
        <f>SUM(F4811:H4811)</f>
        <v>431</v>
      </c>
      <c r="K4811" s="26">
        <f>E4811-J4811</f>
        <v>0</v>
      </c>
      <c r="L4811" s="27">
        <v>10202250000</v>
      </c>
      <c r="M4811" s="45">
        <v>17998.63</v>
      </c>
      <c r="N4811" s="27">
        <v>23671114</v>
      </c>
      <c r="O4811" s="27">
        <v>1873834</v>
      </c>
      <c r="P4811" s="37">
        <f>IF(I4811=0,0,H4811/I4811)</f>
        <v>0.8468677494199536</v>
      </c>
    </row>
    <row r="4812">
      <c r="A4812" s="24" t="str">
        <v>2026-04</v>
      </c>
      <c r="B4812" s="24" t="str">
        <v>비교 반영</v>
      </c>
      <c r="C4812" s="24" t="str">
        <v>화성만세구</v>
      </c>
      <c r="D4812" s="24" t="str">
        <v>다세대 매매</v>
      </c>
      <c r="E4812" s="26">
        <v>35</v>
      </c>
      <c r="F4812" s="26">
        <v>35</v>
      </c>
      <c r="G4812" s="26">
        <v>0</v>
      </c>
      <c r="H4812" s="26">
        <v>0</v>
      </c>
      <c r="I4812" s="26">
        <f>G4812+H4812</f>
        <v>0</v>
      </c>
      <c r="J4812" s="26">
        <f>SUM(F4812:H4812)</f>
        <v>35</v>
      </c>
      <c r="K4812" s="26">
        <f>E4812-J4812</f>
        <v>0</v>
      </c>
      <c r="L4812" s="27">
        <v>4947000000</v>
      </c>
      <c r="M4812" s="45">
        <v>2085.559</v>
      </c>
      <c r="N4812" s="27">
        <v>141342857</v>
      </c>
      <c r="O4812" s="27">
        <v>7841408</v>
      </c>
      <c r="P4812" s="37">
        <f>IF(I4812=0,0,H4812/I4812)</f>
        <v>0</v>
      </c>
    </row>
    <row r="4813">
      <c r="A4813" s="24" t="str">
        <v>2026-04</v>
      </c>
      <c r="B4813" s="24" t="str">
        <v>비교 반영</v>
      </c>
      <c r="C4813" s="24" t="str">
        <v>화성만세구</v>
      </c>
      <c r="D4813" s="24" t="str">
        <v>다세대 전월세</v>
      </c>
      <c r="E4813" s="26">
        <v>52</v>
      </c>
      <c r="F4813" s="26">
        <v>0</v>
      </c>
      <c r="G4813" s="26">
        <v>8</v>
      </c>
      <c r="H4813" s="26">
        <v>44</v>
      </c>
      <c r="I4813" s="26">
        <f>G4813+H4813</f>
        <v>52</v>
      </c>
      <c r="J4813" s="26">
        <f>SUM(F4813:H4813)</f>
        <v>52</v>
      </c>
      <c r="K4813" s="26">
        <f>E4813-J4813</f>
        <v>0</v>
      </c>
      <c r="L4813" s="27">
        <v>1789500000</v>
      </c>
      <c r="M4813" s="45">
        <v>2512.54</v>
      </c>
      <c r="N4813" s="27">
        <v>34413462</v>
      </c>
      <c r="O4813" s="27">
        <v>2354471</v>
      </c>
      <c r="P4813" s="37">
        <f>IF(I4813=0,0,H4813/I4813)</f>
        <v>0.8461538461538461</v>
      </c>
    </row>
    <row r="4814">
      <c r="A4814" s="24" t="str">
        <v>2026-04</v>
      </c>
      <c r="B4814" s="24" t="str">
        <v>비교 반영</v>
      </c>
      <c r="C4814" s="24" t="str">
        <v>화성만세구</v>
      </c>
      <c r="D4814" s="24" t="str">
        <v>상가</v>
      </c>
      <c r="E4814" s="26">
        <v>63</v>
      </c>
      <c r="F4814" s="26">
        <v>63</v>
      </c>
      <c r="G4814" s="26">
        <v>0</v>
      </c>
      <c r="H4814" s="26">
        <v>0</v>
      </c>
      <c r="I4814" s="26">
        <f>G4814+H4814</f>
        <v>0</v>
      </c>
      <c r="J4814" s="26">
        <f>SUM(F4814:H4814)</f>
        <v>63</v>
      </c>
      <c r="K4814" s="26">
        <f>E4814-J4814</f>
        <v>0</v>
      </c>
      <c r="L4814" s="27">
        <v>21982650000</v>
      </c>
      <c r="M4814" s="45">
        <v>9018.27</v>
      </c>
      <c r="N4814" s="27">
        <v>348930952</v>
      </c>
      <c r="O4814" s="27">
        <v>8058077</v>
      </c>
      <c r="P4814" s="37">
        <f>IF(I4814=0,0,H4814/I4814)</f>
        <v>0</v>
      </c>
    </row>
    <row r="4815">
      <c r="A4815" s="24" t="str">
        <v>2026-04</v>
      </c>
      <c r="B4815" s="24" t="str">
        <v>비교 반영</v>
      </c>
      <c r="C4815" s="24" t="str">
        <v>화성만세구</v>
      </c>
      <c r="D4815" s="24" t="str">
        <v>아파트 매매</v>
      </c>
      <c r="E4815" s="26">
        <v>115</v>
      </c>
      <c r="F4815" s="26">
        <v>115</v>
      </c>
      <c r="G4815" s="26">
        <v>0</v>
      </c>
      <c r="H4815" s="26">
        <v>0</v>
      </c>
      <c r="I4815" s="26">
        <f>G4815+H4815</f>
        <v>0</v>
      </c>
      <c r="J4815" s="26">
        <f>SUM(F4815:H4815)</f>
        <v>115</v>
      </c>
      <c r="K4815" s="26">
        <f>E4815-J4815</f>
        <v>0</v>
      </c>
      <c r="L4815" s="27">
        <v>43342230000</v>
      </c>
      <c r="M4815" s="45">
        <v>9121.493</v>
      </c>
      <c r="N4815" s="27">
        <v>376888957</v>
      </c>
      <c r="O4815" s="27">
        <v>15707965</v>
      </c>
      <c r="P4815" s="37">
        <f>IF(I4815=0,0,H4815/I4815)</f>
        <v>0</v>
      </c>
    </row>
    <row r="4816">
      <c r="A4816" s="24" t="str">
        <v>2026-04</v>
      </c>
      <c r="B4816" s="24" t="str">
        <v>비교 반영</v>
      </c>
      <c r="C4816" s="24" t="str">
        <v>화성만세구</v>
      </c>
      <c r="D4816" s="24" t="str">
        <v>아파트 전월세</v>
      </c>
      <c r="E4816" s="26">
        <v>368</v>
      </c>
      <c r="F4816" s="26">
        <v>0</v>
      </c>
      <c r="G4816" s="26">
        <v>235</v>
      </c>
      <c r="H4816" s="26">
        <v>133</v>
      </c>
      <c r="I4816" s="26">
        <f>G4816+H4816</f>
        <v>368</v>
      </c>
      <c r="J4816" s="26">
        <f>SUM(F4816:H4816)</f>
        <v>368</v>
      </c>
      <c r="K4816" s="26">
        <f>E4816-J4816</f>
        <v>0</v>
      </c>
      <c r="L4816" s="27">
        <v>59182400000</v>
      </c>
      <c r="M4816" s="45">
        <v>26888.551</v>
      </c>
      <c r="N4816" s="27">
        <v>160821739</v>
      </c>
      <c r="O4816" s="27">
        <v>7276119</v>
      </c>
      <c r="P4816" s="37">
        <f>IF(I4816=0,0,H4816/I4816)</f>
        <v>0.36141304347826086</v>
      </c>
    </row>
    <row r="4817">
      <c r="A4817" s="24" t="str">
        <v>2026-04</v>
      </c>
      <c r="B4817" s="24" t="str">
        <v>비교 반영</v>
      </c>
      <c r="C4817" s="24" t="str">
        <v>화성만세구</v>
      </c>
      <c r="D4817" s="24" t="str">
        <v>오피스텔 매매</v>
      </c>
      <c r="E4817" s="26">
        <v>53</v>
      </c>
      <c r="F4817" s="26">
        <v>53</v>
      </c>
      <c r="G4817" s="26">
        <v>0</v>
      </c>
      <c r="H4817" s="26">
        <v>0</v>
      </c>
      <c r="I4817" s="26">
        <f>G4817+H4817</f>
        <v>0</v>
      </c>
      <c r="J4817" s="26">
        <f>SUM(F4817:H4817)</f>
        <v>53</v>
      </c>
      <c r="K4817" s="26">
        <f>E4817-J4817</f>
        <v>0</v>
      </c>
      <c r="L4817" s="27">
        <v>2547780000</v>
      </c>
      <c r="M4817" s="45">
        <v>1326.855</v>
      </c>
      <c r="N4817" s="27">
        <v>48071321</v>
      </c>
      <c r="O4817" s="27">
        <v>6347651</v>
      </c>
      <c r="P4817" s="37">
        <f>IF(I4817=0,0,H4817/I4817)</f>
        <v>0</v>
      </c>
    </row>
    <row r="4818">
      <c r="A4818" s="24" t="str">
        <v>2026-04</v>
      </c>
      <c r="B4818" s="24" t="str">
        <v>비교 반영</v>
      </c>
      <c r="C4818" s="24" t="str">
        <v>화성만세구</v>
      </c>
      <c r="D4818" s="24" t="str">
        <v>오피스텔 전월세</v>
      </c>
      <c r="E4818" s="26">
        <v>48</v>
      </c>
      <c r="F4818" s="26">
        <v>0</v>
      </c>
      <c r="G4818" s="26">
        <v>4</v>
      </c>
      <c r="H4818" s="26">
        <v>44</v>
      </c>
      <c r="I4818" s="26">
        <f>G4818+H4818</f>
        <v>48</v>
      </c>
      <c r="J4818" s="26">
        <f>SUM(F4818:H4818)</f>
        <v>48</v>
      </c>
      <c r="K4818" s="26">
        <f>E4818-J4818</f>
        <v>0</v>
      </c>
      <c r="L4818" s="27">
        <v>634000000</v>
      </c>
      <c r="M4818" s="45">
        <v>1338.73</v>
      </c>
      <c r="N4818" s="27">
        <v>13208333</v>
      </c>
      <c r="O4818" s="27">
        <v>1565564</v>
      </c>
      <c r="P4818" s="37">
        <f>IF(I4818=0,0,H4818/I4818)</f>
        <v>0.9166666666666666</v>
      </c>
    </row>
    <row r="4819">
      <c r="A4819" s="24" t="str">
        <v>2026-04</v>
      </c>
      <c r="B4819" s="24" t="str">
        <v>비교 반영</v>
      </c>
      <c r="C4819" s="24" t="str">
        <v>화성만세구</v>
      </c>
      <c r="D4819" s="24" t="str">
        <v>토지</v>
      </c>
      <c r="E4819" s="26">
        <v>692</v>
      </c>
      <c r="F4819" s="26">
        <v>692</v>
      </c>
      <c r="G4819" s="26">
        <v>0</v>
      </c>
      <c r="H4819" s="26">
        <v>0</v>
      </c>
      <c r="I4819" s="26">
        <f>G4819+H4819</f>
        <v>0</v>
      </c>
      <c r="J4819" s="26">
        <f>SUM(F4819:H4819)</f>
        <v>692</v>
      </c>
      <c r="K4819" s="26">
        <f>E4819-J4819</f>
        <v>0</v>
      </c>
      <c r="L4819" s="27">
        <v>74594520000</v>
      </c>
      <c r="M4819" s="45">
        <v>308853.58</v>
      </c>
      <c r="N4819" s="27">
        <v>107795549</v>
      </c>
      <c r="O4819" s="27">
        <v>798415</v>
      </c>
      <c r="P4819" s="37">
        <f>IF(I4819=0,0,H4819/I4819)</f>
        <v>0</v>
      </c>
    </row>
    <row r="4820">
      <c r="A4820" s="24" t="str">
        <v>2026-04</v>
      </c>
      <c r="B4820" s="24" t="str">
        <v>비교 반영</v>
      </c>
      <c r="C4820" s="24" t="str">
        <v>화성병점구</v>
      </c>
      <c r="D4820" s="24" t="str">
        <v>공장창고</v>
      </c>
      <c r="E4820" s="26">
        <v>2</v>
      </c>
      <c r="F4820" s="26">
        <v>2</v>
      </c>
      <c r="G4820" s="26">
        <v>0</v>
      </c>
      <c r="H4820" s="26">
        <v>0</v>
      </c>
      <c r="I4820" s="26">
        <f>G4820+H4820</f>
        <v>0</v>
      </c>
      <c r="J4820" s="26">
        <f>SUM(F4820:H4820)</f>
        <v>2</v>
      </c>
      <c r="K4820" s="26">
        <f>E4820-J4820</f>
        <v>0</v>
      </c>
      <c r="L4820" s="27">
        <v>850000000</v>
      </c>
      <c r="M4820" s="45">
        <v>321.96</v>
      </c>
      <c r="N4820" s="27">
        <v>425000000</v>
      </c>
      <c r="O4820" s="27">
        <v>8727535</v>
      </c>
      <c r="P4820" s="37">
        <f>IF(I4820=0,0,H4820/I4820)</f>
        <v>0</v>
      </c>
    </row>
    <row r="4821">
      <c r="A4821" s="24" t="str">
        <v>2026-04</v>
      </c>
      <c r="B4821" s="24" t="str">
        <v>비교 반영</v>
      </c>
      <c r="C4821" s="24" t="str">
        <v>화성병점구</v>
      </c>
      <c r="D4821" s="24" t="str">
        <v>다가구 매매</v>
      </c>
      <c r="E4821" s="26">
        <v>2</v>
      </c>
      <c r="F4821" s="26">
        <v>2</v>
      </c>
      <c r="G4821" s="26">
        <v>0</v>
      </c>
      <c r="H4821" s="26">
        <v>0</v>
      </c>
      <c r="I4821" s="26">
        <f>G4821+H4821</f>
        <v>0</v>
      </c>
      <c r="J4821" s="26">
        <f>SUM(F4821:H4821)</f>
        <v>2</v>
      </c>
      <c r="K4821" s="26">
        <f>E4821-J4821</f>
        <v>0</v>
      </c>
      <c r="L4821" s="27">
        <v>2755000000</v>
      </c>
      <c r="M4821" s="45">
        <v>1241.4</v>
      </c>
      <c r="N4821" s="27">
        <v>1377500000</v>
      </c>
      <c r="O4821" s="27">
        <v>7336425</v>
      </c>
      <c r="P4821" s="37">
        <f>IF(I4821=0,0,H4821/I4821)</f>
        <v>0</v>
      </c>
    </row>
    <row r="4822">
      <c r="A4822" s="24" t="str">
        <v>2026-04</v>
      </c>
      <c r="B4822" s="24" t="str">
        <v>비교 반영</v>
      </c>
      <c r="C4822" s="24" t="str">
        <v>화성병점구</v>
      </c>
      <c r="D4822" s="24" t="str">
        <v>다가구 전월세</v>
      </c>
      <c r="E4822" s="26">
        <v>137</v>
      </c>
      <c r="F4822" s="26">
        <v>0</v>
      </c>
      <c r="G4822" s="26">
        <v>19</v>
      </c>
      <c r="H4822" s="26">
        <v>118</v>
      </c>
      <c r="I4822" s="26">
        <f>G4822+H4822</f>
        <v>137</v>
      </c>
      <c r="J4822" s="26">
        <f>SUM(F4822:H4822)</f>
        <v>137</v>
      </c>
      <c r="K4822" s="26">
        <f>E4822-J4822</f>
        <v>0</v>
      </c>
      <c r="L4822" s="27">
        <v>2657000000</v>
      </c>
      <c r="M4822" s="45">
        <v>4174.927</v>
      </c>
      <c r="N4822" s="27">
        <v>19394161</v>
      </c>
      <c r="O4822" s="27">
        <v>2103862</v>
      </c>
      <c r="P4822" s="37">
        <f>IF(I4822=0,0,H4822/I4822)</f>
        <v>0.8613138686131386</v>
      </c>
    </row>
    <row r="4823">
      <c r="A4823" s="24" t="str">
        <v>2026-04</v>
      </c>
      <c r="B4823" s="24" t="str">
        <v>비교 반영</v>
      </c>
      <c r="C4823" s="24" t="str">
        <v>화성병점구</v>
      </c>
      <c r="D4823" s="24" t="str">
        <v>다세대 매매</v>
      </c>
      <c r="E4823" s="26">
        <v>12</v>
      </c>
      <c r="F4823" s="26">
        <v>12</v>
      </c>
      <c r="G4823" s="26">
        <v>0</v>
      </c>
      <c r="H4823" s="26">
        <v>0</v>
      </c>
      <c r="I4823" s="26">
        <f>G4823+H4823</f>
        <v>0</v>
      </c>
      <c r="J4823" s="26">
        <f>SUM(F4823:H4823)</f>
        <v>12</v>
      </c>
      <c r="K4823" s="26">
        <f>E4823-J4823</f>
        <v>0</v>
      </c>
      <c r="L4823" s="27">
        <v>1000500000</v>
      </c>
      <c r="M4823" s="45">
        <v>537.06</v>
      </c>
      <c r="N4823" s="27">
        <v>83375000</v>
      </c>
      <c r="O4823" s="27">
        <v>6158414</v>
      </c>
      <c r="P4823" s="37">
        <f>IF(I4823=0,0,H4823/I4823)</f>
        <v>0</v>
      </c>
    </row>
    <row r="4824">
      <c r="A4824" s="24" t="str">
        <v>2026-04</v>
      </c>
      <c r="B4824" s="24" t="str">
        <v>비교 반영</v>
      </c>
      <c r="C4824" s="24" t="str">
        <v>화성병점구</v>
      </c>
      <c r="D4824" s="24" t="str">
        <v>다세대 전월세</v>
      </c>
      <c r="E4824" s="26">
        <v>104</v>
      </c>
      <c r="F4824" s="26">
        <v>0</v>
      </c>
      <c r="G4824" s="26">
        <v>22</v>
      </c>
      <c r="H4824" s="26">
        <v>82</v>
      </c>
      <c r="I4824" s="26">
        <f>G4824+H4824</f>
        <v>104</v>
      </c>
      <c r="J4824" s="26">
        <f>SUM(F4824:H4824)</f>
        <v>104</v>
      </c>
      <c r="K4824" s="26">
        <f>E4824-J4824</f>
        <v>0</v>
      </c>
      <c r="L4824" s="27">
        <v>4100000000</v>
      </c>
      <c r="M4824" s="45">
        <v>2828.439</v>
      </c>
      <c r="N4824" s="27">
        <v>39423077</v>
      </c>
      <c r="O4824" s="27">
        <v>4791943</v>
      </c>
      <c r="P4824" s="37">
        <f>IF(I4824=0,0,H4824/I4824)</f>
        <v>0.7884615384615384</v>
      </c>
    </row>
    <row r="4825">
      <c r="A4825" s="24" t="str">
        <v>2026-04</v>
      </c>
      <c r="B4825" s="24" t="str">
        <v>비교 반영</v>
      </c>
      <c r="C4825" s="24" t="str">
        <v>화성병점구</v>
      </c>
      <c r="D4825" s="24" t="str">
        <v>상가</v>
      </c>
      <c r="E4825" s="26">
        <v>14</v>
      </c>
      <c r="F4825" s="26">
        <v>14</v>
      </c>
      <c r="G4825" s="26">
        <v>0</v>
      </c>
      <c r="H4825" s="26">
        <v>0</v>
      </c>
      <c r="I4825" s="26">
        <f>G4825+H4825</f>
        <v>0</v>
      </c>
      <c r="J4825" s="26">
        <f>SUM(F4825:H4825)</f>
        <v>14</v>
      </c>
      <c r="K4825" s="26">
        <f>E4825-J4825</f>
        <v>0</v>
      </c>
      <c r="L4825" s="27">
        <v>4663040000</v>
      </c>
      <c r="M4825" s="45">
        <v>1459.06</v>
      </c>
      <c r="N4825" s="27">
        <v>333074286</v>
      </c>
      <c r="O4825" s="27">
        <v>10565027</v>
      </c>
      <c r="P4825" s="37">
        <f>IF(I4825=0,0,H4825/I4825)</f>
        <v>0</v>
      </c>
    </row>
    <row r="4826">
      <c r="A4826" s="24" t="str">
        <v>2026-04</v>
      </c>
      <c r="B4826" s="24" t="str">
        <v>비교 반영</v>
      </c>
      <c r="C4826" s="24" t="str">
        <v>화성병점구</v>
      </c>
      <c r="D4826" s="24" t="str">
        <v>아파트 매매</v>
      </c>
      <c r="E4826" s="26">
        <v>240</v>
      </c>
      <c r="F4826" s="26">
        <v>240</v>
      </c>
      <c r="G4826" s="26">
        <v>0</v>
      </c>
      <c r="H4826" s="26">
        <v>0</v>
      </c>
      <c r="I4826" s="26">
        <f>G4826+H4826</f>
        <v>0</v>
      </c>
      <c r="J4826" s="26">
        <f>SUM(F4826:H4826)</f>
        <v>240</v>
      </c>
      <c r="K4826" s="26">
        <f>E4826-J4826</f>
        <v>0</v>
      </c>
      <c r="L4826" s="27">
        <v>116551500000</v>
      </c>
      <c r="M4826" s="45">
        <v>19387.289</v>
      </c>
      <c r="N4826" s="27">
        <v>485631250</v>
      </c>
      <c r="O4826" s="27">
        <v>19873547</v>
      </c>
      <c r="P4826" s="37">
        <f>IF(I4826=0,0,H4826/I4826)</f>
        <v>0</v>
      </c>
    </row>
    <row r="4827">
      <c r="A4827" s="24" t="str">
        <v>2026-04</v>
      </c>
      <c r="B4827" s="24" t="str">
        <v>비교 반영</v>
      </c>
      <c r="C4827" s="24" t="str">
        <v>화성병점구</v>
      </c>
      <c r="D4827" s="24" t="str">
        <v>아파트 전월세</v>
      </c>
      <c r="E4827" s="26">
        <v>319</v>
      </c>
      <c r="F4827" s="26">
        <v>0</v>
      </c>
      <c r="G4827" s="26">
        <v>152</v>
      </c>
      <c r="H4827" s="26">
        <v>167</v>
      </c>
      <c r="I4827" s="26">
        <f>G4827+H4827</f>
        <v>319</v>
      </c>
      <c r="J4827" s="26">
        <f>SUM(F4827:H4827)</f>
        <v>319</v>
      </c>
      <c r="K4827" s="26">
        <f>E4827-J4827</f>
        <v>0</v>
      </c>
      <c r="L4827" s="27">
        <v>57355680000</v>
      </c>
      <c r="M4827" s="45">
        <v>21844.911</v>
      </c>
      <c r="N4827" s="27">
        <v>179798370</v>
      </c>
      <c r="O4827" s="27">
        <v>8679621</v>
      </c>
      <c r="P4827" s="37">
        <f>IF(I4827=0,0,H4827/I4827)</f>
        <v>0.5235109717868338</v>
      </c>
    </row>
    <row r="4828">
      <c r="A4828" s="24" t="str">
        <v>2026-04</v>
      </c>
      <c r="B4828" s="24" t="str">
        <v>비교 반영</v>
      </c>
      <c r="C4828" s="24" t="str">
        <v>화성병점구</v>
      </c>
      <c r="D4828" s="24" t="str">
        <v>오피스텔 매매</v>
      </c>
      <c r="E4828" s="26">
        <v>3</v>
      </c>
      <c r="F4828" s="26">
        <v>3</v>
      </c>
      <c r="G4828" s="26">
        <v>0</v>
      </c>
      <c r="H4828" s="26">
        <v>0</v>
      </c>
      <c r="I4828" s="26">
        <f>G4828+H4828</f>
        <v>0</v>
      </c>
      <c r="J4828" s="26">
        <f>SUM(F4828:H4828)</f>
        <v>3</v>
      </c>
      <c r="K4828" s="26">
        <f>E4828-J4828</f>
        <v>0</v>
      </c>
      <c r="L4828" s="27">
        <v>539000000</v>
      </c>
      <c r="M4828" s="45">
        <v>94.609</v>
      </c>
      <c r="N4828" s="27">
        <v>179666667</v>
      </c>
      <c r="O4828" s="27">
        <v>18833495</v>
      </c>
      <c r="P4828" s="37">
        <f>IF(I4828=0,0,H4828/I4828)</f>
        <v>0</v>
      </c>
    </row>
    <row r="4829">
      <c r="A4829" s="24" t="str">
        <v>2026-04</v>
      </c>
      <c r="B4829" s="24" t="str">
        <v>비교 반영</v>
      </c>
      <c r="C4829" s="24" t="str">
        <v>화성병점구</v>
      </c>
      <c r="D4829" s="24" t="str">
        <v>오피스텔 전월세</v>
      </c>
      <c r="E4829" s="26">
        <v>88</v>
      </c>
      <c r="F4829" s="26">
        <v>0</v>
      </c>
      <c r="G4829" s="26">
        <v>14</v>
      </c>
      <c r="H4829" s="26">
        <v>74</v>
      </c>
      <c r="I4829" s="26">
        <f>G4829+H4829</f>
        <v>88</v>
      </c>
      <c r="J4829" s="26">
        <f>SUM(F4829:H4829)</f>
        <v>88</v>
      </c>
      <c r="K4829" s="26">
        <f>E4829-J4829</f>
        <v>0</v>
      </c>
      <c r="L4829" s="27">
        <v>4976290000</v>
      </c>
      <c r="M4829" s="45">
        <v>4344.96</v>
      </c>
      <c r="N4829" s="27">
        <v>56548750</v>
      </c>
      <c r="O4829" s="27">
        <v>3786121</v>
      </c>
      <c r="P4829" s="37">
        <f>IF(I4829=0,0,H4829/I4829)</f>
        <v>0.8409090909090909</v>
      </c>
    </row>
    <row r="4830">
      <c r="A4830" s="24" t="str">
        <v>2026-04</v>
      </c>
      <c r="B4830" s="24" t="str">
        <v>비교 반영</v>
      </c>
      <c r="C4830" s="24" t="str">
        <v>화성병점구</v>
      </c>
      <c r="D4830" s="24" t="str">
        <v>토지</v>
      </c>
      <c r="E4830" s="26">
        <v>19</v>
      </c>
      <c r="F4830" s="26">
        <v>19</v>
      </c>
      <c r="G4830" s="26">
        <v>0</v>
      </c>
      <c r="H4830" s="26">
        <v>0</v>
      </c>
      <c r="I4830" s="26">
        <f>G4830+H4830</f>
        <v>0</v>
      </c>
      <c r="J4830" s="26">
        <f>SUM(F4830:H4830)</f>
        <v>19</v>
      </c>
      <c r="K4830" s="26">
        <f>E4830-J4830</f>
        <v>0</v>
      </c>
      <c r="L4830" s="27">
        <v>1717720000</v>
      </c>
      <c r="M4830" s="45">
        <v>3425</v>
      </c>
      <c r="N4830" s="27">
        <v>90406316</v>
      </c>
      <c r="O4830" s="27">
        <v>1657931</v>
      </c>
      <c r="P4830" s="37">
        <f>IF(I4830=0,0,H4830/I4830)</f>
        <v>0</v>
      </c>
    </row>
    <row r="4831">
      <c r="A4831" s="24" t="str">
        <v>2026-04</v>
      </c>
      <c r="B4831" s="24" t="str">
        <v>비교 반영</v>
      </c>
      <c r="C4831" s="24" t="str">
        <v>화성효행구</v>
      </c>
      <c r="D4831" s="24" t="str">
        <v>공장창고</v>
      </c>
      <c r="E4831" s="26">
        <v>4</v>
      </c>
      <c r="F4831" s="26">
        <v>4</v>
      </c>
      <c r="G4831" s="26">
        <v>0</v>
      </c>
      <c r="H4831" s="26">
        <v>0</v>
      </c>
      <c r="I4831" s="26">
        <f>G4831+H4831</f>
        <v>0</v>
      </c>
      <c r="J4831" s="26">
        <f>SUM(F4831:H4831)</f>
        <v>4</v>
      </c>
      <c r="K4831" s="26">
        <f>E4831-J4831</f>
        <v>0</v>
      </c>
      <c r="L4831" s="27">
        <v>16721400000</v>
      </c>
      <c r="M4831" s="45">
        <v>6822.71</v>
      </c>
      <c r="N4831" s="27">
        <v>4180350000</v>
      </c>
      <c r="O4831" s="27">
        <v>8101964</v>
      </c>
      <c r="P4831" s="37">
        <f>IF(I4831=0,0,H4831/I4831)</f>
        <v>0</v>
      </c>
    </row>
    <row r="4832">
      <c r="A4832" s="24" t="str">
        <v>2026-04</v>
      </c>
      <c r="B4832" s="24" t="str">
        <v>비교 반영</v>
      </c>
      <c r="C4832" s="24" t="str">
        <v>화성효행구</v>
      </c>
      <c r="D4832" s="24" t="str">
        <v>다가구 매매</v>
      </c>
      <c r="E4832" s="26">
        <v>3</v>
      </c>
      <c r="F4832" s="26">
        <v>3</v>
      </c>
      <c r="G4832" s="26">
        <v>0</v>
      </c>
      <c r="H4832" s="26">
        <v>0</v>
      </c>
      <c r="I4832" s="26">
        <f>G4832+H4832</f>
        <v>0</v>
      </c>
      <c r="J4832" s="26">
        <f>SUM(F4832:H4832)</f>
        <v>3</v>
      </c>
      <c r="K4832" s="26">
        <f>E4832-J4832</f>
        <v>0</v>
      </c>
      <c r="L4832" s="27">
        <v>1170750000</v>
      </c>
      <c r="M4832" s="45">
        <v>394.62</v>
      </c>
      <c r="N4832" s="27">
        <v>390250000</v>
      </c>
      <c r="O4832" s="27">
        <v>9807531</v>
      </c>
      <c r="P4832" s="37">
        <f>IF(I4832=0,0,H4832/I4832)</f>
        <v>0</v>
      </c>
    </row>
    <row r="4833">
      <c r="A4833" s="24" t="str">
        <v>2026-04</v>
      </c>
      <c r="B4833" s="24" t="str">
        <v>비교 반영</v>
      </c>
      <c r="C4833" s="24" t="str">
        <v>화성효행구</v>
      </c>
      <c r="D4833" s="24" t="str">
        <v>다가구 전월세</v>
      </c>
      <c r="E4833" s="26">
        <v>67</v>
      </c>
      <c r="F4833" s="26">
        <v>0</v>
      </c>
      <c r="G4833" s="26">
        <v>15</v>
      </c>
      <c r="H4833" s="26">
        <v>52</v>
      </c>
      <c r="I4833" s="26">
        <f>G4833+H4833</f>
        <v>67</v>
      </c>
      <c r="J4833" s="26">
        <f>SUM(F4833:H4833)</f>
        <v>67</v>
      </c>
      <c r="K4833" s="26">
        <f>E4833-J4833</f>
        <v>0</v>
      </c>
      <c r="L4833" s="27">
        <v>3064000000</v>
      </c>
      <c r="M4833" s="45">
        <v>3269.234</v>
      </c>
      <c r="N4833" s="27">
        <v>45731343</v>
      </c>
      <c r="O4833" s="27">
        <v>3098256</v>
      </c>
      <c r="P4833" s="37">
        <f>IF(I4833=0,0,H4833/I4833)</f>
        <v>0.7761194029850746</v>
      </c>
    </row>
    <row r="4834">
      <c r="A4834" s="24" t="str">
        <v>2026-04</v>
      </c>
      <c r="B4834" s="24" t="str">
        <v>비교 반영</v>
      </c>
      <c r="C4834" s="24" t="str">
        <v>화성효행구</v>
      </c>
      <c r="D4834" s="24" t="str">
        <v>다세대 매매</v>
      </c>
      <c r="E4834" s="26">
        <v>16</v>
      </c>
      <c r="F4834" s="26">
        <v>16</v>
      </c>
      <c r="G4834" s="26">
        <v>0</v>
      </c>
      <c r="H4834" s="26">
        <v>0</v>
      </c>
      <c r="I4834" s="26">
        <f>G4834+H4834</f>
        <v>0</v>
      </c>
      <c r="J4834" s="26">
        <f>SUM(F4834:H4834)</f>
        <v>16</v>
      </c>
      <c r="K4834" s="26">
        <f>E4834-J4834</f>
        <v>0</v>
      </c>
      <c r="L4834" s="27">
        <v>1824000000</v>
      </c>
      <c r="M4834" s="45">
        <v>900.449</v>
      </c>
      <c r="N4834" s="27">
        <v>114000000</v>
      </c>
      <c r="O4834" s="27">
        <v>6696384</v>
      </c>
      <c r="P4834" s="37">
        <f>IF(I4834=0,0,H4834/I4834)</f>
        <v>0</v>
      </c>
    </row>
    <row r="4835">
      <c r="A4835" s="24" t="str">
        <v>2026-04</v>
      </c>
      <c r="B4835" s="24" t="str">
        <v>비교 반영</v>
      </c>
      <c r="C4835" s="24" t="str">
        <v>화성효행구</v>
      </c>
      <c r="D4835" s="24" t="str">
        <v>다세대 전월세</v>
      </c>
      <c r="E4835" s="26">
        <v>32</v>
      </c>
      <c r="F4835" s="26">
        <v>0</v>
      </c>
      <c r="G4835" s="26">
        <v>5</v>
      </c>
      <c r="H4835" s="26">
        <v>27</v>
      </c>
      <c r="I4835" s="26">
        <f>G4835+H4835</f>
        <v>32</v>
      </c>
      <c r="J4835" s="26">
        <f>SUM(F4835:H4835)</f>
        <v>32</v>
      </c>
      <c r="K4835" s="26">
        <f>E4835-J4835</f>
        <v>0</v>
      </c>
      <c r="L4835" s="27">
        <v>868000000</v>
      </c>
      <c r="M4835" s="45">
        <v>1301.336</v>
      </c>
      <c r="N4835" s="27">
        <v>27125000</v>
      </c>
      <c r="O4835" s="27">
        <v>2204981</v>
      </c>
      <c r="P4835" s="37">
        <f>IF(I4835=0,0,H4835/I4835)</f>
        <v>0.84375</v>
      </c>
    </row>
    <row r="4836">
      <c r="A4836" s="24" t="str">
        <v>2026-04</v>
      </c>
      <c r="B4836" s="24" t="str">
        <v>비교 반영</v>
      </c>
      <c r="C4836" s="24" t="str">
        <v>화성효행구</v>
      </c>
      <c r="D4836" s="24" t="str">
        <v>분양권</v>
      </c>
      <c r="E4836" s="26">
        <v>33</v>
      </c>
      <c r="F4836" s="26">
        <v>33</v>
      </c>
      <c r="G4836" s="26">
        <v>0</v>
      </c>
      <c r="H4836" s="26">
        <v>0</v>
      </c>
      <c r="I4836" s="26">
        <f>G4836+H4836</f>
        <v>0</v>
      </c>
      <c r="J4836" s="26">
        <f>SUM(F4836:H4836)</f>
        <v>33</v>
      </c>
      <c r="K4836" s="26">
        <f>E4836-J4836</f>
        <v>0</v>
      </c>
      <c r="L4836" s="27">
        <v>17066780000</v>
      </c>
      <c r="M4836" s="45">
        <v>2680.886</v>
      </c>
      <c r="N4836" s="27">
        <v>517175152</v>
      </c>
      <c r="O4836" s="27">
        <v>21044948</v>
      </c>
      <c r="P4836" s="37">
        <f>IF(I4836=0,0,H4836/I4836)</f>
        <v>0</v>
      </c>
    </row>
    <row r="4837">
      <c r="A4837" s="24" t="str">
        <v>2026-04</v>
      </c>
      <c r="B4837" s="24" t="str">
        <v>비교 반영</v>
      </c>
      <c r="C4837" s="24" t="str">
        <v>화성효행구</v>
      </c>
      <c r="D4837" s="24" t="str">
        <v>상가</v>
      </c>
      <c r="E4837" s="26">
        <v>26</v>
      </c>
      <c r="F4837" s="26">
        <v>26</v>
      </c>
      <c r="G4837" s="26">
        <v>0</v>
      </c>
      <c r="H4837" s="26">
        <v>0</v>
      </c>
      <c r="I4837" s="26">
        <f>G4837+H4837</f>
        <v>0</v>
      </c>
      <c r="J4837" s="26">
        <f>SUM(F4837:H4837)</f>
        <v>26</v>
      </c>
      <c r="K4837" s="26">
        <f>E4837-J4837</f>
        <v>0</v>
      </c>
      <c r="L4837" s="27">
        <v>11255390000</v>
      </c>
      <c r="M4837" s="45">
        <v>4273.21</v>
      </c>
      <c r="N4837" s="27">
        <v>432899615</v>
      </c>
      <c r="O4837" s="27">
        <v>8707248</v>
      </c>
      <c r="P4837" s="37">
        <f>IF(I4837=0,0,H4837/I4837)</f>
        <v>0</v>
      </c>
    </row>
    <row r="4838">
      <c r="A4838" s="24" t="str">
        <v>2026-04</v>
      </c>
      <c r="B4838" s="24" t="str">
        <v>비교 반영</v>
      </c>
      <c r="C4838" s="24" t="str">
        <v>화성효행구</v>
      </c>
      <c r="D4838" s="24" t="str">
        <v>아파트 매매</v>
      </c>
      <c r="E4838" s="26">
        <v>167</v>
      </c>
      <c r="F4838" s="26">
        <v>167</v>
      </c>
      <c r="G4838" s="26">
        <v>0</v>
      </c>
      <c r="H4838" s="26">
        <v>0</v>
      </c>
      <c r="I4838" s="26">
        <f>G4838+H4838</f>
        <v>0</v>
      </c>
      <c r="J4838" s="26">
        <f>SUM(F4838:H4838)</f>
        <v>167</v>
      </c>
      <c r="K4838" s="26">
        <f>E4838-J4838</f>
        <v>0</v>
      </c>
      <c r="L4838" s="27">
        <v>63331000000</v>
      </c>
      <c r="M4838" s="45">
        <v>12880.021</v>
      </c>
      <c r="N4838" s="27">
        <v>379227545</v>
      </c>
      <c r="O4838" s="27">
        <v>16254529</v>
      </c>
      <c r="P4838" s="37">
        <f>IF(I4838=0,0,H4838/I4838)</f>
        <v>0</v>
      </c>
    </row>
    <row r="4839">
      <c r="A4839" s="24" t="str">
        <v>2026-04</v>
      </c>
      <c r="B4839" s="24" t="str">
        <v>비교 반영</v>
      </c>
      <c r="C4839" s="24" t="str">
        <v>화성효행구</v>
      </c>
      <c r="D4839" s="24" t="str">
        <v>아파트 전월세</v>
      </c>
      <c r="E4839" s="26">
        <v>211</v>
      </c>
      <c r="F4839" s="26">
        <v>0</v>
      </c>
      <c r="G4839" s="26">
        <v>97</v>
      </c>
      <c r="H4839" s="26">
        <v>114</v>
      </c>
      <c r="I4839" s="26">
        <f>G4839+H4839</f>
        <v>211</v>
      </c>
      <c r="J4839" s="26">
        <f>SUM(F4839:H4839)</f>
        <v>211</v>
      </c>
      <c r="K4839" s="26">
        <f>E4839-J4839</f>
        <v>0</v>
      </c>
      <c r="L4839" s="27">
        <v>32122820000</v>
      </c>
      <c r="M4839" s="45">
        <v>14642.836</v>
      </c>
      <c r="N4839" s="27">
        <v>152240853</v>
      </c>
      <c r="O4839" s="27">
        <v>7252088</v>
      </c>
      <c r="P4839" s="37">
        <f>IF(I4839=0,0,H4839/I4839)</f>
        <v>0.5402843601895735</v>
      </c>
    </row>
    <row r="4840">
      <c r="A4840" s="24" t="str">
        <v>2026-04</v>
      </c>
      <c r="B4840" s="24" t="str">
        <v>비교 반영</v>
      </c>
      <c r="C4840" s="24" t="str">
        <v>화성효행구</v>
      </c>
      <c r="D4840" s="24" t="str">
        <v>오피스텔 매매</v>
      </c>
      <c r="E4840" s="26">
        <v>4</v>
      </c>
      <c r="F4840" s="26">
        <v>4</v>
      </c>
      <c r="G4840" s="26">
        <v>0</v>
      </c>
      <c r="H4840" s="26">
        <v>0</v>
      </c>
      <c r="I4840" s="26">
        <f>G4840+H4840</f>
        <v>0</v>
      </c>
      <c r="J4840" s="26">
        <f>SUM(F4840:H4840)</f>
        <v>4</v>
      </c>
      <c r="K4840" s="26">
        <f>E4840-J4840</f>
        <v>0</v>
      </c>
      <c r="L4840" s="27">
        <v>175980000</v>
      </c>
      <c r="M4840" s="45">
        <v>65.771</v>
      </c>
      <c r="N4840" s="27">
        <v>43995000</v>
      </c>
      <c r="O4840" s="27">
        <v>8845115</v>
      </c>
      <c r="P4840" s="37">
        <f>IF(I4840=0,0,H4840/I4840)</f>
        <v>0</v>
      </c>
    </row>
    <row r="4841">
      <c r="A4841" s="24" t="str">
        <v>2026-04</v>
      </c>
      <c r="B4841" s="24" t="str">
        <v>비교 반영</v>
      </c>
      <c r="C4841" s="24" t="str">
        <v>화성효행구</v>
      </c>
      <c r="D4841" s="24" t="str">
        <v>오피스텔 전월세</v>
      </c>
      <c r="E4841" s="26">
        <v>18</v>
      </c>
      <c r="F4841" s="26">
        <v>0</v>
      </c>
      <c r="G4841" s="26">
        <v>1</v>
      </c>
      <c r="H4841" s="26">
        <v>17</v>
      </c>
      <c r="I4841" s="26">
        <f>G4841+H4841</f>
        <v>18</v>
      </c>
      <c r="J4841" s="26">
        <f>SUM(F4841:H4841)</f>
        <v>18</v>
      </c>
      <c r="K4841" s="26">
        <f>E4841-J4841</f>
        <v>0</v>
      </c>
      <c r="L4841" s="27">
        <v>161420000</v>
      </c>
      <c r="M4841" s="45">
        <v>602.61</v>
      </c>
      <c r="N4841" s="27">
        <v>8967778</v>
      </c>
      <c r="O4841" s="27">
        <v>885514</v>
      </c>
      <c r="P4841" s="37">
        <f>IF(I4841=0,0,H4841/I4841)</f>
        <v>0.9444444444444444</v>
      </c>
    </row>
    <row r="4842">
      <c r="A4842" s="24" t="str">
        <v>2026-04</v>
      </c>
      <c r="B4842" s="24" t="str">
        <v>비교 반영</v>
      </c>
      <c r="C4842" s="24" t="str">
        <v>화성효행구</v>
      </c>
      <c r="D4842" s="24" t="str">
        <v>토지</v>
      </c>
      <c r="E4842" s="26">
        <v>171</v>
      </c>
      <c r="F4842" s="26">
        <v>171</v>
      </c>
      <c r="G4842" s="26">
        <v>0</v>
      </c>
      <c r="H4842" s="26">
        <v>0</v>
      </c>
      <c r="I4842" s="26">
        <f>G4842+H4842</f>
        <v>0</v>
      </c>
      <c r="J4842" s="26">
        <f>SUM(F4842:H4842)</f>
        <v>171</v>
      </c>
      <c r="K4842" s="26">
        <f>E4842-J4842</f>
        <v>0</v>
      </c>
      <c r="L4842" s="27">
        <v>31642590000</v>
      </c>
      <c r="M4842" s="45">
        <v>72378.77</v>
      </c>
      <c r="N4842" s="27">
        <v>185044386</v>
      </c>
      <c r="O4842" s="27">
        <v>1445225</v>
      </c>
      <c r="P4842" s="37">
        <f>IF(I4842=0,0,H4842/I4842)</f>
        <v>0</v>
      </c>
    </row>
    <row r="4843">
      <c r="A4843" s="24" t="str">
        <v>2026-05</v>
      </c>
      <c r="B4843" s="24" t="str">
        <v>비교 반영</v>
      </c>
      <c r="C4843" s="24" t="str">
        <v>가평군</v>
      </c>
      <c r="D4843" s="24" t="str">
        <v>다가구 매매</v>
      </c>
      <c r="E4843" s="26">
        <v>19</v>
      </c>
      <c r="F4843" s="26">
        <v>19</v>
      </c>
      <c r="G4843" s="26">
        <v>0</v>
      </c>
      <c r="H4843" s="26">
        <v>0</v>
      </c>
      <c r="I4843" s="26">
        <f>G4843+H4843</f>
        <v>0</v>
      </c>
      <c r="J4843" s="26">
        <f>SUM(F4843:H4843)</f>
        <v>19</v>
      </c>
      <c r="K4843" s="26">
        <f>E4843-J4843</f>
        <v>0</v>
      </c>
      <c r="L4843" s="27">
        <v>5610760000</v>
      </c>
      <c r="M4843" s="45">
        <v>2312.67</v>
      </c>
      <c r="N4843" s="27">
        <v>295303158</v>
      </c>
      <c r="O4843" s="27">
        <v>8020153</v>
      </c>
      <c r="P4843" s="37">
        <f>IF(I4843=0,0,H4843/I4843)</f>
        <v>0</v>
      </c>
    </row>
    <row r="4844">
      <c r="A4844" s="24" t="str">
        <v>2026-05</v>
      </c>
      <c r="B4844" s="24" t="str">
        <v>비교 반영</v>
      </c>
      <c r="C4844" s="24" t="str">
        <v>가평군</v>
      </c>
      <c r="D4844" s="24" t="str">
        <v>다가구 전월세</v>
      </c>
      <c r="E4844" s="26">
        <v>35</v>
      </c>
      <c r="F4844" s="26">
        <v>0</v>
      </c>
      <c r="G4844" s="26">
        <v>6</v>
      </c>
      <c r="H4844" s="26">
        <v>29</v>
      </c>
      <c r="I4844" s="26">
        <f>G4844+H4844</f>
        <v>35</v>
      </c>
      <c r="J4844" s="26">
        <f>SUM(F4844:H4844)</f>
        <v>35</v>
      </c>
      <c r="K4844" s="26">
        <f>E4844-J4844</f>
        <v>0</v>
      </c>
      <c r="L4844" s="27">
        <v>1349050000</v>
      </c>
      <c r="M4844" s="45">
        <v>3296.35</v>
      </c>
      <c r="N4844" s="27">
        <v>38544286</v>
      </c>
      <c r="O4844" s="27">
        <v>1352911</v>
      </c>
      <c r="P4844" s="37">
        <f>IF(I4844=0,0,H4844/I4844)</f>
        <v>0.8285714285714286</v>
      </c>
    </row>
    <row r="4845">
      <c r="A4845" s="24" t="str">
        <v>2026-05</v>
      </c>
      <c r="B4845" s="24" t="str">
        <v>비교 반영</v>
      </c>
      <c r="C4845" s="24" t="str">
        <v>가평군</v>
      </c>
      <c r="D4845" s="24" t="str">
        <v>다세대 매매</v>
      </c>
      <c r="E4845" s="26">
        <v>22</v>
      </c>
      <c r="F4845" s="26">
        <v>22</v>
      </c>
      <c r="G4845" s="26">
        <v>0</v>
      </c>
      <c r="H4845" s="26">
        <v>0</v>
      </c>
      <c r="I4845" s="26">
        <f>G4845+H4845</f>
        <v>0</v>
      </c>
      <c r="J4845" s="26">
        <f>SUM(F4845:H4845)</f>
        <v>22</v>
      </c>
      <c r="K4845" s="26">
        <f>E4845-J4845</f>
        <v>0</v>
      </c>
      <c r="L4845" s="27">
        <v>2714360000</v>
      </c>
      <c r="M4845" s="45">
        <v>1478.577</v>
      </c>
      <c r="N4845" s="27">
        <v>123380000</v>
      </c>
      <c r="O4845" s="27">
        <v>6068734</v>
      </c>
      <c r="P4845" s="37">
        <f>IF(I4845=0,0,H4845/I4845)</f>
        <v>0</v>
      </c>
    </row>
    <row r="4846">
      <c r="A4846" s="24" t="str">
        <v>2026-05</v>
      </c>
      <c r="B4846" s="24" t="str">
        <v>비교 반영</v>
      </c>
      <c r="C4846" s="24" t="str">
        <v>가평군</v>
      </c>
      <c r="D4846" s="24" t="str">
        <v>다세대 전월세</v>
      </c>
      <c r="E4846" s="26">
        <v>38</v>
      </c>
      <c r="F4846" s="26">
        <v>0</v>
      </c>
      <c r="G4846" s="26">
        <v>6</v>
      </c>
      <c r="H4846" s="26">
        <v>32</v>
      </c>
      <c r="I4846" s="26">
        <f>G4846+H4846</f>
        <v>38</v>
      </c>
      <c r="J4846" s="26">
        <f>SUM(F4846:H4846)</f>
        <v>38</v>
      </c>
      <c r="K4846" s="26">
        <f>E4846-J4846</f>
        <v>0</v>
      </c>
      <c r="L4846" s="27">
        <v>1226910000</v>
      </c>
      <c r="M4846" s="45">
        <v>1628.577</v>
      </c>
      <c r="N4846" s="27">
        <v>32287105</v>
      </c>
      <c r="O4846" s="27">
        <v>2490457</v>
      </c>
      <c r="P4846" s="37">
        <f>IF(I4846=0,0,H4846/I4846)</f>
        <v>0.8421052631578947</v>
      </c>
    </row>
    <row r="4847">
      <c r="A4847" s="24" t="str">
        <v>2026-05</v>
      </c>
      <c r="B4847" s="24" t="str">
        <v>비교 반영</v>
      </c>
      <c r="C4847" s="24" t="str">
        <v>가평군</v>
      </c>
      <c r="D4847" s="24" t="str">
        <v>분양권</v>
      </c>
      <c r="E4847" s="26">
        <v>5</v>
      </c>
      <c r="F4847" s="26">
        <v>5</v>
      </c>
      <c r="G4847" s="26">
        <v>0</v>
      </c>
      <c r="H4847" s="26">
        <v>0</v>
      </c>
      <c r="I4847" s="26">
        <f>G4847+H4847</f>
        <v>0</v>
      </c>
      <c r="J4847" s="26">
        <f>SUM(F4847:H4847)</f>
        <v>5</v>
      </c>
      <c r="K4847" s="26">
        <f>E4847-J4847</f>
        <v>0</v>
      </c>
      <c r="L4847" s="27">
        <v>1962570000</v>
      </c>
      <c r="M4847" s="45">
        <v>374.528</v>
      </c>
      <c r="N4847" s="27">
        <v>392514000</v>
      </c>
      <c r="O4847" s="27">
        <v>17322695</v>
      </c>
      <c r="P4847" s="37">
        <f>IF(I4847=0,0,H4847/I4847)</f>
        <v>0</v>
      </c>
    </row>
    <row r="4848">
      <c r="A4848" s="24" t="str">
        <v>2026-05</v>
      </c>
      <c r="B4848" s="24" t="str">
        <v>비교 반영</v>
      </c>
      <c r="C4848" s="24" t="str">
        <v>가평군</v>
      </c>
      <c r="D4848" s="24" t="str">
        <v>상가</v>
      </c>
      <c r="E4848" s="26">
        <v>11</v>
      </c>
      <c r="F4848" s="26">
        <v>11</v>
      </c>
      <c r="G4848" s="26">
        <v>0</v>
      </c>
      <c r="H4848" s="26">
        <v>0</v>
      </c>
      <c r="I4848" s="26">
        <f>G4848+H4848</f>
        <v>0</v>
      </c>
      <c r="J4848" s="26">
        <f>SUM(F4848:H4848)</f>
        <v>11</v>
      </c>
      <c r="K4848" s="26">
        <f>E4848-J4848</f>
        <v>0</v>
      </c>
      <c r="L4848" s="27">
        <v>2218230000</v>
      </c>
      <c r="M4848" s="45">
        <v>973.99</v>
      </c>
      <c r="N4848" s="27">
        <v>201657273</v>
      </c>
      <c r="O4848" s="27">
        <v>7528816</v>
      </c>
      <c r="P4848" s="37">
        <f>IF(I4848=0,0,H4848/I4848)</f>
        <v>0</v>
      </c>
    </row>
    <row r="4849">
      <c r="A4849" s="24" t="str">
        <v>2026-05</v>
      </c>
      <c r="B4849" s="24" t="str">
        <v>비교 반영</v>
      </c>
      <c r="C4849" s="24" t="str">
        <v>가평군</v>
      </c>
      <c r="D4849" s="24" t="str">
        <v>아파트 매매</v>
      </c>
      <c r="E4849" s="26">
        <v>16</v>
      </c>
      <c r="F4849" s="26">
        <v>16</v>
      </c>
      <c r="G4849" s="26">
        <v>0</v>
      </c>
      <c r="H4849" s="26">
        <v>0</v>
      </c>
      <c r="I4849" s="26">
        <f>G4849+H4849</f>
        <v>0</v>
      </c>
      <c r="J4849" s="26">
        <f>SUM(F4849:H4849)</f>
        <v>16</v>
      </c>
      <c r="K4849" s="26">
        <f>E4849-J4849</f>
        <v>0</v>
      </c>
      <c r="L4849" s="27">
        <v>3616000000</v>
      </c>
      <c r="M4849" s="45">
        <v>1267.553</v>
      </c>
      <c r="N4849" s="27">
        <v>226000000</v>
      </c>
      <c r="O4849" s="27">
        <v>9430545</v>
      </c>
      <c r="P4849" s="37">
        <f>IF(I4849=0,0,H4849/I4849)</f>
        <v>0</v>
      </c>
    </row>
    <row r="4850">
      <c r="A4850" s="24" t="str">
        <v>2026-05</v>
      </c>
      <c r="B4850" s="24" t="str">
        <v>비교 반영</v>
      </c>
      <c r="C4850" s="24" t="str">
        <v>가평군</v>
      </c>
      <c r="D4850" s="24" t="str">
        <v>아파트 전월세</v>
      </c>
      <c r="E4850" s="26">
        <v>33</v>
      </c>
      <c r="F4850" s="26">
        <v>0</v>
      </c>
      <c r="G4850" s="26">
        <v>14</v>
      </c>
      <c r="H4850" s="26">
        <v>19</v>
      </c>
      <c r="I4850" s="26">
        <f>G4850+H4850</f>
        <v>33</v>
      </c>
      <c r="J4850" s="26">
        <f>SUM(F4850:H4850)</f>
        <v>33</v>
      </c>
      <c r="K4850" s="26">
        <f>E4850-J4850</f>
        <v>0</v>
      </c>
      <c r="L4850" s="27">
        <v>3149250000</v>
      </c>
      <c r="M4850" s="45">
        <v>2107.853</v>
      </c>
      <c r="N4850" s="27">
        <v>95431818</v>
      </c>
      <c r="O4850" s="27">
        <v>4939027</v>
      </c>
      <c r="P4850" s="37">
        <f>IF(I4850=0,0,H4850/I4850)</f>
        <v>0.5757575757575758</v>
      </c>
    </row>
    <row r="4851">
      <c r="A4851" s="24" t="str">
        <v>2026-05</v>
      </c>
      <c r="B4851" s="24" t="str">
        <v>비교 반영</v>
      </c>
      <c r="C4851" s="24" t="str">
        <v>가평군</v>
      </c>
      <c r="D4851" s="24" t="str">
        <v>오피스텔 전월세</v>
      </c>
      <c r="E4851" s="26">
        <v>2</v>
      </c>
      <c r="F4851" s="26">
        <v>0</v>
      </c>
      <c r="G4851" s="26">
        <v>0</v>
      </c>
      <c r="H4851" s="26">
        <v>2</v>
      </c>
      <c r="I4851" s="26">
        <f>G4851+H4851</f>
        <v>2</v>
      </c>
      <c r="J4851" s="26">
        <f>SUM(F4851:H4851)</f>
        <v>2</v>
      </c>
      <c r="K4851" s="26">
        <f>E4851-J4851</f>
        <v>0</v>
      </c>
      <c r="L4851" s="27">
        <v>15000000</v>
      </c>
      <c r="M4851" s="45">
        <v>90.65</v>
      </c>
      <c r="N4851" s="27">
        <v>7500000</v>
      </c>
      <c r="O4851" s="27">
        <v>547014</v>
      </c>
      <c r="P4851" s="37">
        <f>IF(I4851=0,0,H4851/I4851)</f>
        <v>1</v>
      </c>
    </row>
    <row r="4852">
      <c r="A4852" s="24" t="str">
        <v>2026-05</v>
      </c>
      <c r="B4852" s="24" t="str">
        <v>비교 반영</v>
      </c>
      <c r="C4852" s="24" t="str">
        <v>가평군</v>
      </c>
      <c r="D4852" s="24" t="str">
        <v>토지</v>
      </c>
      <c r="E4852" s="26">
        <v>182</v>
      </c>
      <c r="F4852" s="26">
        <v>182</v>
      </c>
      <c r="G4852" s="26">
        <v>0</v>
      </c>
      <c r="H4852" s="26">
        <v>0</v>
      </c>
      <c r="I4852" s="26">
        <f>G4852+H4852</f>
        <v>0</v>
      </c>
      <c r="J4852" s="26">
        <f>SUM(F4852:H4852)</f>
        <v>182</v>
      </c>
      <c r="K4852" s="26">
        <f>E4852-J4852</f>
        <v>0</v>
      </c>
      <c r="L4852" s="27">
        <v>10470820000</v>
      </c>
      <c r="M4852" s="45">
        <v>539193.3</v>
      </c>
      <c r="N4852" s="27">
        <v>57531978</v>
      </c>
      <c r="O4852" s="27">
        <v>64196</v>
      </c>
      <c r="P4852" s="37">
        <f>IF(I4852=0,0,H4852/I4852)</f>
        <v>0</v>
      </c>
    </row>
    <row r="4853">
      <c r="A4853" s="24" t="str">
        <v>2026-05</v>
      </c>
      <c r="B4853" s="24" t="str">
        <v>비교 반영</v>
      </c>
      <c r="C4853" s="24" t="str">
        <v>고양덕양구</v>
      </c>
      <c r="D4853" s="24" t="str">
        <v>공장창고</v>
      </c>
      <c r="E4853" s="26">
        <v>10</v>
      </c>
      <c r="F4853" s="26">
        <v>10</v>
      </c>
      <c r="G4853" s="26">
        <v>0</v>
      </c>
      <c r="H4853" s="26">
        <v>0</v>
      </c>
      <c r="I4853" s="26">
        <f>G4853+H4853</f>
        <v>0</v>
      </c>
      <c r="J4853" s="26">
        <f>SUM(F4853:H4853)</f>
        <v>10</v>
      </c>
      <c r="K4853" s="26">
        <f>E4853-J4853</f>
        <v>0</v>
      </c>
      <c r="L4853" s="27">
        <v>5619540000</v>
      </c>
      <c r="M4853" s="45">
        <v>1098.17</v>
      </c>
      <c r="N4853" s="27">
        <v>561954000</v>
      </c>
      <c r="O4853" s="27">
        <v>16916316</v>
      </c>
      <c r="P4853" s="37">
        <f>IF(I4853=0,0,H4853/I4853)</f>
        <v>0</v>
      </c>
    </row>
    <row r="4854">
      <c r="A4854" s="24" t="str">
        <v>2026-05</v>
      </c>
      <c r="B4854" s="24" t="str">
        <v>비교 반영</v>
      </c>
      <c r="C4854" s="24" t="str">
        <v>고양덕양구</v>
      </c>
      <c r="D4854" s="24" t="str">
        <v>다가구 매매</v>
      </c>
      <c r="E4854" s="26">
        <v>7</v>
      </c>
      <c r="F4854" s="26">
        <v>7</v>
      </c>
      <c r="G4854" s="26">
        <v>0</v>
      </c>
      <c r="H4854" s="26">
        <v>0</v>
      </c>
      <c r="I4854" s="26">
        <f>G4854+H4854</f>
        <v>0</v>
      </c>
      <c r="J4854" s="26">
        <f>SUM(F4854:H4854)</f>
        <v>7</v>
      </c>
      <c r="K4854" s="26">
        <f>E4854-J4854</f>
        <v>0</v>
      </c>
      <c r="L4854" s="27">
        <v>5192000000</v>
      </c>
      <c r="M4854" s="45">
        <v>1521.03</v>
      </c>
      <c r="N4854" s="27">
        <v>741714286</v>
      </c>
      <c r="O4854" s="27">
        <v>11284219</v>
      </c>
      <c r="P4854" s="37">
        <f>IF(I4854=0,0,H4854/I4854)</f>
        <v>0</v>
      </c>
    </row>
    <row r="4855">
      <c r="A4855" s="24" t="str">
        <v>2026-05</v>
      </c>
      <c r="B4855" s="24" t="str">
        <v>비교 반영</v>
      </c>
      <c r="C4855" s="24" t="str">
        <v>고양덕양구</v>
      </c>
      <c r="D4855" s="24" t="str">
        <v>다가구 전월세</v>
      </c>
      <c r="E4855" s="26">
        <v>364</v>
      </c>
      <c r="F4855" s="26">
        <v>0</v>
      </c>
      <c r="G4855" s="26">
        <v>91</v>
      </c>
      <c r="H4855" s="26">
        <v>273</v>
      </c>
      <c r="I4855" s="26">
        <f>G4855+H4855</f>
        <v>364</v>
      </c>
      <c r="J4855" s="26">
        <f>SUM(F4855:H4855)</f>
        <v>364</v>
      </c>
      <c r="K4855" s="26">
        <f>E4855-J4855</f>
        <v>0</v>
      </c>
      <c r="L4855" s="27">
        <v>27520400000</v>
      </c>
      <c r="M4855" s="45">
        <v>17462.852</v>
      </c>
      <c r="N4855" s="27">
        <v>75605495</v>
      </c>
      <c r="O4855" s="27">
        <v>5209717</v>
      </c>
      <c r="P4855" s="37">
        <f>IF(I4855=0,0,H4855/I4855)</f>
        <v>0.75</v>
      </c>
    </row>
    <row r="4856">
      <c r="A4856" s="24" t="str">
        <v>2026-05</v>
      </c>
      <c r="B4856" s="24" t="str">
        <v>비교 반영</v>
      </c>
      <c r="C4856" s="24" t="str">
        <v>고양덕양구</v>
      </c>
      <c r="D4856" s="24" t="str">
        <v>다세대 매매</v>
      </c>
      <c r="E4856" s="26">
        <v>83</v>
      </c>
      <c r="F4856" s="26">
        <v>83</v>
      </c>
      <c r="G4856" s="26">
        <v>0</v>
      </c>
      <c r="H4856" s="26">
        <v>0</v>
      </c>
      <c r="I4856" s="26">
        <f>G4856+H4856</f>
        <v>0</v>
      </c>
      <c r="J4856" s="26">
        <f>SUM(F4856:H4856)</f>
        <v>83</v>
      </c>
      <c r="K4856" s="26">
        <f>E4856-J4856</f>
        <v>0</v>
      </c>
      <c r="L4856" s="27">
        <v>23617510000</v>
      </c>
      <c r="M4856" s="45">
        <v>4539.289</v>
      </c>
      <c r="N4856" s="27">
        <v>284548313</v>
      </c>
      <c r="O4856" s="27">
        <v>17199700</v>
      </c>
      <c r="P4856" s="37">
        <f>IF(I4856=0,0,H4856/I4856)</f>
        <v>0</v>
      </c>
    </row>
    <row r="4857">
      <c r="A4857" s="24" t="str">
        <v>2026-05</v>
      </c>
      <c r="B4857" s="24" t="str">
        <v>비교 반영</v>
      </c>
      <c r="C4857" s="24" t="str">
        <v>고양덕양구</v>
      </c>
      <c r="D4857" s="24" t="str">
        <v>다세대 전월세</v>
      </c>
      <c r="E4857" s="26">
        <v>188</v>
      </c>
      <c r="F4857" s="26">
        <v>0</v>
      </c>
      <c r="G4857" s="26">
        <v>75</v>
      </c>
      <c r="H4857" s="26">
        <v>113</v>
      </c>
      <c r="I4857" s="26">
        <f>G4857+H4857</f>
        <v>188</v>
      </c>
      <c r="J4857" s="26">
        <f>SUM(F4857:H4857)</f>
        <v>188</v>
      </c>
      <c r="K4857" s="26">
        <f>E4857-J4857</f>
        <v>0</v>
      </c>
      <c r="L4857" s="27">
        <v>16654380000</v>
      </c>
      <c r="M4857" s="45">
        <v>9302.147</v>
      </c>
      <c r="N4857" s="27">
        <v>88587128</v>
      </c>
      <c r="O4857" s="27">
        <v>5918612</v>
      </c>
      <c r="P4857" s="37">
        <f>IF(I4857=0,0,H4857/I4857)</f>
        <v>0.601063829787234</v>
      </c>
    </row>
    <row r="4858">
      <c r="A4858" s="24" t="str">
        <v>2026-05</v>
      </c>
      <c r="B4858" s="24" t="str">
        <v>비교 반영</v>
      </c>
      <c r="C4858" s="24" t="str">
        <v>고양덕양구</v>
      </c>
      <c r="D4858" s="24" t="str">
        <v>분양권</v>
      </c>
      <c r="E4858" s="26">
        <v>8</v>
      </c>
      <c r="F4858" s="26">
        <v>8</v>
      </c>
      <c r="G4858" s="26">
        <v>0</v>
      </c>
      <c r="H4858" s="26">
        <v>0</v>
      </c>
      <c r="I4858" s="26">
        <f>G4858+H4858</f>
        <v>0</v>
      </c>
      <c r="J4858" s="26">
        <f>SUM(F4858:H4858)</f>
        <v>8</v>
      </c>
      <c r="K4858" s="26">
        <f>E4858-J4858</f>
        <v>0</v>
      </c>
      <c r="L4858" s="27">
        <v>4627070000</v>
      </c>
      <c r="M4858" s="45">
        <v>534.876</v>
      </c>
      <c r="N4858" s="27">
        <v>578383750</v>
      </c>
      <c r="O4858" s="27">
        <v>28597467</v>
      </c>
      <c r="P4858" s="37">
        <f>IF(I4858=0,0,H4858/I4858)</f>
        <v>0</v>
      </c>
    </row>
    <row r="4859">
      <c r="A4859" s="24" t="str">
        <v>2026-05</v>
      </c>
      <c r="B4859" s="24" t="str">
        <v>비교 반영</v>
      </c>
      <c r="C4859" s="24" t="str">
        <v>고양덕양구</v>
      </c>
      <c r="D4859" s="24" t="str">
        <v>상가</v>
      </c>
      <c r="E4859" s="26">
        <v>13</v>
      </c>
      <c r="F4859" s="26">
        <v>13</v>
      </c>
      <c r="G4859" s="26">
        <v>0</v>
      </c>
      <c r="H4859" s="26">
        <v>0</v>
      </c>
      <c r="I4859" s="26">
        <f>G4859+H4859</f>
        <v>0</v>
      </c>
      <c r="J4859" s="26">
        <f>SUM(F4859:H4859)</f>
        <v>13</v>
      </c>
      <c r="K4859" s="26">
        <f>E4859-J4859</f>
        <v>0</v>
      </c>
      <c r="L4859" s="27">
        <v>11220000000</v>
      </c>
      <c r="M4859" s="45">
        <v>2332.24</v>
      </c>
      <c r="N4859" s="27">
        <v>863076923</v>
      </c>
      <c r="O4859" s="27">
        <v>15903555</v>
      </c>
      <c r="P4859" s="37">
        <f>IF(I4859=0,0,H4859/I4859)</f>
        <v>0</v>
      </c>
    </row>
    <row r="4860">
      <c r="A4860" s="24" t="str">
        <v>2026-05</v>
      </c>
      <c r="B4860" s="24" t="str">
        <v>비교 반영</v>
      </c>
      <c r="C4860" s="24" t="str">
        <v>고양덕양구</v>
      </c>
      <c r="D4860" s="24" t="str">
        <v>아파트 매매</v>
      </c>
      <c r="E4860" s="26">
        <v>563</v>
      </c>
      <c r="F4860" s="26">
        <v>563</v>
      </c>
      <c r="G4860" s="26">
        <v>0</v>
      </c>
      <c r="H4860" s="26">
        <v>0</v>
      </c>
      <c r="I4860" s="26">
        <f>G4860+H4860</f>
        <v>0</v>
      </c>
      <c r="J4860" s="26">
        <f>SUM(F4860:H4860)</f>
        <v>563</v>
      </c>
      <c r="K4860" s="26">
        <f>E4860-J4860</f>
        <v>0</v>
      </c>
      <c r="L4860" s="27">
        <v>341916700000</v>
      </c>
      <c r="M4860" s="45">
        <v>43377.901</v>
      </c>
      <c r="N4860" s="27">
        <v>607312078</v>
      </c>
      <c r="O4860" s="27">
        <v>26057119</v>
      </c>
      <c r="P4860" s="37">
        <f>IF(I4860=0,0,H4860/I4860)</f>
        <v>0</v>
      </c>
    </row>
    <row r="4861">
      <c r="A4861" s="24" t="str">
        <v>2026-05</v>
      </c>
      <c r="B4861" s="24" t="str">
        <v>비교 반영</v>
      </c>
      <c r="C4861" s="24" t="str">
        <v>고양덕양구</v>
      </c>
      <c r="D4861" s="24" t="str">
        <v>아파트 전월세</v>
      </c>
      <c r="E4861" s="26">
        <v>888</v>
      </c>
      <c r="F4861" s="26">
        <v>0</v>
      </c>
      <c r="G4861" s="26">
        <v>442</v>
      </c>
      <c r="H4861" s="26">
        <v>446</v>
      </c>
      <c r="I4861" s="26">
        <f>G4861+H4861</f>
        <v>888</v>
      </c>
      <c r="J4861" s="26">
        <f>SUM(F4861:H4861)</f>
        <v>888</v>
      </c>
      <c r="K4861" s="26">
        <f>E4861-J4861</f>
        <v>0</v>
      </c>
      <c r="L4861" s="27">
        <v>205919250000</v>
      </c>
      <c r="M4861" s="45">
        <v>54424.887</v>
      </c>
      <c r="N4861" s="27">
        <v>231891047</v>
      </c>
      <c r="O4861" s="27">
        <v>12507601</v>
      </c>
      <c r="P4861" s="37">
        <f>IF(I4861=0,0,H4861/I4861)</f>
        <v>0.5022522522522522</v>
      </c>
    </row>
    <row r="4862">
      <c r="A4862" s="24" t="str">
        <v>2026-05</v>
      </c>
      <c r="B4862" s="24" t="str">
        <v>비교 반영</v>
      </c>
      <c r="C4862" s="24" t="str">
        <v>고양덕양구</v>
      </c>
      <c r="D4862" s="24" t="str">
        <v>오피스텔 매매</v>
      </c>
      <c r="E4862" s="26">
        <v>47</v>
      </c>
      <c r="F4862" s="26">
        <v>47</v>
      </c>
      <c r="G4862" s="26">
        <v>0</v>
      </c>
      <c r="H4862" s="26">
        <v>0</v>
      </c>
      <c r="I4862" s="26">
        <f>G4862+H4862</f>
        <v>0</v>
      </c>
      <c r="J4862" s="26">
        <f>SUM(F4862:H4862)</f>
        <v>47</v>
      </c>
      <c r="K4862" s="26">
        <f>E4862-J4862</f>
        <v>0</v>
      </c>
      <c r="L4862" s="27">
        <v>14446390000</v>
      </c>
      <c r="M4862" s="45">
        <v>2175.191</v>
      </c>
      <c r="N4862" s="27">
        <v>307370000</v>
      </c>
      <c r="O4862" s="27">
        <v>21955157</v>
      </c>
      <c r="P4862" s="37">
        <f>IF(I4862=0,0,H4862/I4862)</f>
        <v>0</v>
      </c>
    </row>
    <row r="4863">
      <c r="A4863" s="24" t="str">
        <v>2026-05</v>
      </c>
      <c r="B4863" s="24" t="str">
        <v>비교 반영</v>
      </c>
      <c r="C4863" s="24" t="str">
        <v>고양덕양구</v>
      </c>
      <c r="D4863" s="24" t="str">
        <v>오피스텔 전월세</v>
      </c>
      <c r="E4863" s="26">
        <v>427</v>
      </c>
      <c r="F4863" s="26">
        <v>0</v>
      </c>
      <c r="G4863" s="26">
        <v>135</v>
      </c>
      <c r="H4863" s="26">
        <v>292</v>
      </c>
      <c r="I4863" s="26">
        <f>G4863+H4863</f>
        <v>427</v>
      </c>
      <c r="J4863" s="26">
        <f>SUM(F4863:H4863)</f>
        <v>427</v>
      </c>
      <c r="K4863" s="26">
        <f>E4863-J4863</f>
        <v>0</v>
      </c>
      <c r="L4863" s="27">
        <v>64020650000</v>
      </c>
      <c r="M4863" s="45">
        <v>19001.28</v>
      </c>
      <c r="N4863" s="27">
        <v>149931265</v>
      </c>
      <c r="O4863" s="27">
        <v>11138118</v>
      </c>
      <c r="P4863" s="37">
        <f>IF(I4863=0,0,H4863/I4863)</f>
        <v>0.6838407494145199</v>
      </c>
    </row>
    <row r="4864">
      <c r="A4864" s="24" t="str">
        <v>2026-05</v>
      </c>
      <c r="B4864" s="24" t="str">
        <v>비교 반영</v>
      </c>
      <c r="C4864" s="24" t="str">
        <v>고양덕양구</v>
      </c>
      <c r="D4864" s="24" t="str">
        <v>토지</v>
      </c>
      <c r="E4864" s="26">
        <v>54</v>
      </c>
      <c r="F4864" s="26">
        <v>54</v>
      </c>
      <c r="G4864" s="26">
        <v>0</v>
      </c>
      <c r="H4864" s="26">
        <v>0</v>
      </c>
      <c r="I4864" s="26">
        <f>G4864+H4864</f>
        <v>0</v>
      </c>
      <c r="J4864" s="26">
        <f>SUM(F4864:H4864)</f>
        <v>54</v>
      </c>
      <c r="K4864" s="26">
        <f>E4864-J4864</f>
        <v>0</v>
      </c>
      <c r="L4864" s="27">
        <v>6677090000</v>
      </c>
      <c r="M4864" s="45">
        <v>15400.12</v>
      </c>
      <c r="N4864" s="27">
        <v>123649815</v>
      </c>
      <c r="O4864" s="27">
        <v>1433302</v>
      </c>
      <c r="P4864" s="37">
        <f>IF(I4864=0,0,H4864/I4864)</f>
        <v>0</v>
      </c>
    </row>
    <row r="4865">
      <c r="A4865" s="24" t="str">
        <v>2026-05</v>
      </c>
      <c r="B4865" s="24" t="str">
        <v>비교 반영</v>
      </c>
      <c r="C4865" s="24" t="str">
        <v>고양일산동구</v>
      </c>
      <c r="D4865" s="24" t="str">
        <v>공장창고</v>
      </c>
      <c r="E4865" s="26">
        <v>4</v>
      </c>
      <c r="F4865" s="26">
        <v>4</v>
      </c>
      <c r="G4865" s="26">
        <v>0</v>
      </c>
      <c r="H4865" s="26">
        <v>0</v>
      </c>
      <c r="I4865" s="26">
        <f>G4865+H4865</f>
        <v>0</v>
      </c>
      <c r="J4865" s="26">
        <f>SUM(F4865:H4865)</f>
        <v>4</v>
      </c>
      <c r="K4865" s="26">
        <f>E4865-J4865</f>
        <v>0</v>
      </c>
      <c r="L4865" s="27">
        <v>2696000000</v>
      </c>
      <c r="M4865" s="45">
        <v>928.75</v>
      </c>
      <c r="N4865" s="27">
        <v>674000000</v>
      </c>
      <c r="O4865" s="27">
        <v>9596120</v>
      </c>
      <c r="P4865" s="37">
        <f>IF(I4865=0,0,H4865/I4865)</f>
        <v>0</v>
      </c>
    </row>
    <row r="4866">
      <c r="A4866" s="24" t="str">
        <v>2026-05</v>
      </c>
      <c r="B4866" s="24" t="str">
        <v>비교 반영</v>
      </c>
      <c r="C4866" s="24" t="str">
        <v>고양일산동구</v>
      </c>
      <c r="D4866" s="24" t="str">
        <v>다가구 매매</v>
      </c>
      <c r="E4866" s="26">
        <v>2</v>
      </c>
      <c r="F4866" s="26">
        <v>2</v>
      </c>
      <c r="G4866" s="26">
        <v>0</v>
      </c>
      <c r="H4866" s="26">
        <v>0</v>
      </c>
      <c r="I4866" s="26">
        <f>G4866+H4866</f>
        <v>0</v>
      </c>
      <c r="J4866" s="26">
        <f>SUM(F4866:H4866)</f>
        <v>2</v>
      </c>
      <c r="K4866" s="26">
        <f>E4866-J4866</f>
        <v>0</v>
      </c>
      <c r="L4866" s="27">
        <v>1420000000</v>
      </c>
      <c r="M4866" s="45">
        <v>587.14</v>
      </c>
      <c r="N4866" s="27">
        <v>710000000</v>
      </c>
      <c r="O4866" s="27">
        <v>7995052</v>
      </c>
      <c r="P4866" s="37">
        <f>IF(I4866=0,0,H4866/I4866)</f>
        <v>0</v>
      </c>
    </row>
    <row r="4867">
      <c r="A4867" s="24" t="str">
        <v>2026-05</v>
      </c>
      <c r="B4867" s="24" t="str">
        <v>비교 반영</v>
      </c>
      <c r="C4867" s="24" t="str">
        <v>고양일산동구</v>
      </c>
      <c r="D4867" s="24" t="str">
        <v>다가구 전월세</v>
      </c>
      <c r="E4867" s="26">
        <v>171</v>
      </c>
      <c r="F4867" s="26">
        <v>0</v>
      </c>
      <c r="G4867" s="26">
        <v>30</v>
      </c>
      <c r="H4867" s="26">
        <v>141</v>
      </c>
      <c r="I4867" s="26">
        <f>G4867+H4867</f>
        <v>171</v>
      </c>
      <c r="J4867" s="26">
        <f>SUM(F4867:H4867)</f>
        <v>171</v>
      </c>
      <c r="K4867" s="26">
        <f>E4867-J4867</f>
        <v>0</v>
      </c>
      <c r="L4867" s="27">
        <v>7567000000</v>
      </c>
      <c r="M4867" s="45">
        <v>9334.66</v>
      </c>
      <c r="N4867" s="27">
        <v>44251462</v>
      </c>
      <c r="O4867" s="27">
        <v>2679784</v>
      </c>
      <c r="P4867" s="37">
        <f>IF(I4867=0,0,H4867/I4867)</f>
        <v>0.8245614035087719</v>
      </c>
    </row>
    <row r="4868">
      <c r="A4868" s="24" t="str">
        <v>2026-05</v>
      </c>
      <c r="B4868" s="24" t="str">
        <v>비교 반영</v>
      </c>
      <c r="C4868" s="24" t="str">
        <v>고양일산동구</v>
      </c>
      <c r="D4868" s="24" t="str">
        <v>다세대 매매</v>
      </c>
      <c r="E4868" s="26">
        <v>33</v>
      </c>
      <c r="F4868" s="26">
        <v>33</v>
      </c>
      <c r="G4868" s="26">
        <v>0</v>
      </c>
      <c r="H4868" s="26">
        <v>0</v>
      </c>
      <c r="I4868" s="26">
        <f>G4868+H4868</f>
        <v>0</v>
      </c>
      <c r="J4868" s="26">
        <f>SUM(F4868:H4868)</f>
        <v>33</v>
      </c>
      <c r="K4868" s="26">
        <f>E4868-J4868</f>
        <v>0</v>
      </c>
      <c r="L4868" s="27">
        <v>11014400000</v>
      </c>
      <c r="M4868" s="45">
        <v>2367.221</v>
      </c>
      <c r="N4868" s="27">
        <v>333769697</v>
      </c>
      <c r="O4868" s="27">
        <v>15381428</v>
      </c>
      <c r="P4868" s="37">
        <f>IF(I4868=0,0,H4868/I4868)</f>
        <v>0</v>
      </c>
    </row>
    <row r="4869">
      <c r="A4869" s="24" t="str">
        <v>2026-05</v>
      </c>
      <c r="B4869" s="24" t="str">
        <v>비교 반영</v>
      </c>
      <c r="C4869" s="24" t="str">
        <v>고양일산동구</v>
      </c>
      <c r="D4869" s="24" t="str">
        <v>다세대 전월세</v>
      </c>
      <c r="E4869" s="26">
        <v>70</v>
      </c>
      <c r="F4869" s="26">
        <v>0</v>
      </c>
      <c r="G4869" s="26">
        <v>41</v>
      </c>
      <c r="H4869" s="26">
        <v>29</v>
      </c>
      <c r="I4869" s="26">
        <f>G4869+H4869</f>
        <v>70</v>
      </c>
      <c r="J4869" s="26">
        <f>SUM(F4869:H4869)</f>
        <v>70</v>
      </c>
      <c r="K4869" s="26">
        <f>E4869-J4869</f>
        <v>0</v>
      </c>
      <c r="L4869" s="27">
        <v>10599500000</v>
      </c>
      <c r="M4869" s="45">
        <v>5040.127</v>
      </c>
      <c r="N4869" s="27">
        <v>151421429</v>
      </c>
      <c r="O4869" s="27">
        <v>6952140</v>
      </c>
      <c r="P4869" s="37">
        <f>IF(I4869=0,0,H4869/I4869)</f>
        <v>0.4142857142857143</v>
      </c>
    </row>
    <row r="4870">
      <c r="A4870" s="24" t="str">
        <v>2026-05</v>
      </c>
      <c r="B4870" s="24" t="str">
        <v>비교 반영</v>
      </c>
      <c r="C4870" s="24" t="str">
        <v>고양일산동구</v>
      </c>
      <c r="D4870" s="24" t="str">
        <v>분양권</v>
      </c>
      <c r="E4870" s="26">
        <v>2</v>
      </c>
      <c r="F4870" s="26">
        <v>2</v>
      </c>
      <c r="G4870" s="26">
        <v>0</v>
      </c>
      <c r="H4870" s="26">
        <v>0</v>
      </c>
      <c r="I4870" s="26">
        <f>G4870+H4870</f>
        <v>0</v>
      </c>
      <c r="J4870" s="26">
        <f>SUM(F4870:H4870)</f>
        <v>2</v>
      </c>
      <c r="K4870" s="26">
        <f>E4870-J4870</f>
        <v>0</v>
      </c>
      <c r="L4870" s="27">
        <v>1326190000</v>
      </c>
      <c r="M4870" s="45">
        <v>169.512</v>
      </c>
      <c r="N4870" s="27">
        <v>663095000</v>
      </c>
      <c r="O4870" s="27">
        <v>25863060</v>
      </c>
      <c r="P4870" s="37">
        <f>IF(I4870=0,0,H4870/I4870)</f>
        <v>0</v>
      </c>
    </row>
    <row r="4871">
      <c r="A4871" s="24" t="str">
        <v>2026-05</v>
      </c>
      <c r="B4871" s="24" t="str">
        <v>비교 반영</v>
      </c>
      <c r="C4871" s="24" t="str">
        <v>고양일산동구</v>
      </c>
      <c r="D4871" s="24" t="str">
        <v>상가</v>
      </c>
      <c r="E4871" s="26">
        <v>25</v>
      </c>
      <c r="F4871" s="26">
        <v>25</v>
      </c>
      <c r="G4871" s="26">
        <v>0</v>
      </c>
      <c r="H4871" s="26">
        <v>0</v>
      </c>
      <c r="I4871" s="26">
        <f>G4871+H4871</f>
        <v>0</v>
      </c>
      <c r="J4871" s="26">
        <f>SUM(F4871:H4871)</f>
        <v>25</v>
      </c>
      <c r="K4871" s="26">
        <f>E4871-J4871</f>
        <v>0</v>
      </c>
      <c r="L4871" s="27">
        <v>23578840000</v>
      </c>
      <c r="M4871" s="45">
        <v>7832.66</v>
      </c>
      <c r="N4871" s="27">
        <v>943153600</v>
      </c>
      <c r="O4871" s="27">
        <v>9951482</v>
      </c>
      <c r="P4871" s="37">
        <f>IF(I4871=0,0,H4871/I4871)</f>
        <v>0</v>
      </c>
    </row>
    <row r="4872">
      <c r="A4872" s="24" t="str">
        <v>2026-05</v>
      </c>
      <c r="B4872" s="24" t="str">
        <v>비교 반영</v>
      </c>
      <c r="C4872" s="24" t="str">
        <v>고양일산동구</v>
      </c>
      <c r="D4872" s="24" t="str">
        <v>아파트 매매</v>
      </c>
      <c r="E4872" s="26">
        <v>213</v>
      </c>
      <c r="F4872" s="26">
        <v>213</v>
      </c>
      <c r="G4872" s="26">
        <v>0</v>
      </c>
      <c r="H4872" s="26">
        <v>0</v>
      </c>
      <c r="I4872" s="26">
        <f>G4872+H4872</f>
        <v>0</v>
      </c>
      <c r="J4872" s="26">
        <f>SUM(F4872:H4872)</f>
        <v>213</v>
      </c>
      <c r="K4872" s="26">
        <f>E4872-J4872</f>
        <v>0</v>
      </c>
      <c r="L4872" s="27">
        <v>122136000000</v>
      </c>
      <c r="M4872" s="45">
        <v>18905.201</v>
      </c>
      <c r="N4872" s="27">
        <v>573408451</v>
      </c>
      <c r="O4872" s="27">
        <v>21356840</v>
      </c>
      <c r="P4872" s="37">
        <f>IF(I4872=0,0,H4872/I4872)</f>
        <v>0</v>
      </c>
    </row>
    <row r="4873">
      <c r="A4873" s="24" t="str">
        <v>2026-05</v>
      </c>
      <c r="B4873" s="24" t="str">
        <v>비교 반영</v>
      </c>
      <c r="C4873" s="24" t="str">
        <v>고양일산동구</v>
      </c>
      <c r="D4873" s="24" t="str">
        <v>아파트 전월세</v>
      </c>
      <c r="E4873" s="26">
        <v>322</v>
      </c>
      <c r="F4873" s="26">
        <v>0</v>
      </c>
      <c r="G4873" s="26">
        <v>209</v>
      </c>
      <c r="H4873" s="26">
        <v>113</v>
      </c>
      <c r="I4873" s="26">
        <f>G4873+H4873</f>
        <v>322</v>
      </c>
      <c r="J4873" s="26">
        <f>SUM(F4873:H4873)</f>
        <v>322</v>
      </c>
      <c r="K4873" s="26">
        <f>E4873-J4873</f>
        <v>0</v>
      </c>
      <c r="L4873" s="27">
        <v>94735340000</v>
      </c>
      <c r="M4873" s="45">
        <v>26899.398</v>
      </c>
      <c r="N4873" s="27">
        <v>294209130</v>
      </c>
      <c r="O4873" s="27">
        <v>11642442</v>
      </c>
      <c r="P4873" s="37">
        <f>IF(I4873=0,0,H4873/I4873)</f>
        <v>0.35093167701863354</v>
      </c>
    </row>
    <row r="4874">
      <c r="A4874" s="24" t="str">
        <v>2026-05</v>
      </c>
      <c r="B4874" s="24" t="str">
        <v>비교 반영</v>
      </c>
      <c r="C4874" s="24" t="str">
        <v>고양일산동구</v>
      </c>
      <c r="D4874" s="24" t="str">
        <v>오피스텔 매매</v>
      </c>
      <c r="E4874" s="26">
        <v>46</v>
      </c>
      <c r="F4874" s="26">
        <v>46</v>
      </c>
      <c r="G4874" s="26">
        <v>0</v>
      </c>
      <c r="H4874" s="26">
        <v>0</v>
      </c>
      <c r="I4874" s="26">
        <f>G4874+H4874</f>
        <v>0</v>
      </c>
      <c r="J4874" s="26">
        <f>SUM(F4874:H4874)</f>
        <v>46</v>
      </c>
      <c r="K4874" s="26">
        <f>E4874-J4874</f>
        <v>0</v>
      </c>
      <c r="L4874" s="27">
        <v>9169000000</v>
      </c>
      <c r="M4874" s="45">
        <v>2667.585</v>
      </c>
      <c r="N4874" s="27">
        <v>199326087</v>
      </c>
      <c r="O4874" s="27">
        <v>11362615</v>
      </c>
      <c r="P4874" s="37">
        <f>IF(I4874=0,0,H4874/I4874)</f>
        <v>0</v>
      </c>
    </row>
    <row r="4875">
      <c r="A4875" s="24" t="str">
        <v>2026-05</v>
      </c>
      <c r="B4875" s="24" t="str">
        <v>비교 반영</v>
      </c>
      <c r="C4875" s="24" t="str">
        <v>고양일산동구</v>
      </c>
      <c r="D4875" s="24" t="str">
        <v>오피스텔 전월세</v>
      </c>
      <c r="E4875" s="26">
        <v>397</v>
      </c>
      <c r="F4875" s="26">
        <v>0</v>
      </c>
      <c r="G4875" s="26">
        <v>59</v>
      </c>
      <c r="H4875" s="26">
        <v>338</v>
      </c>
      <c r="I4875" s="26">
        <f>G4875+H4875</f>
        <v>397</v>
      </c>
      <c r="J4875" s="26">
        <f>SUM(F4875:H4875)</f>
        <v>397</v>
      </c>
      <c r="K4875" s="26">
        <f>E4875-J4875</f>
        <v>0</v>
      </c>
      <c r="L4875" s="27">
        <v>17275450000</v>
      </c>
      <c r="M4875" s="45">
        <v>16307.26</v>
      </c>
      <c r="N4875" s="27">
        <v>43514987</v>
      </c>
      <c r="O4875" s="27">
        <v>3502055</v>
      </c>
      <c r="P4875" s="37">
        <f>IF(I4875=0,0,H4875/I4875)</f>
        <v>0.8513853904282116</v>
      </c>
    </row>
    <row r="4876">
      <c r="A4876" s="24" t="str">
        <v>2026-05</v>
      </c>
      <c r="B4876" s="24" t="str">
        <v>비교 반영</v>
      </c>
      <c r="C4876" s="24" t="str">
        <v>고양일산동구</v>
      </c>
      <c r="D4876" s="24" t="str">
        <v>토지</v>
      </c>
      <c r="E4876" s="26">
        <v>36</v>
      </c>
      <c r="F4876" s="26">
        <v>36</v>
      </c>
      <c r="G4876" s="26">
        <v>0</v>
      </c>
      <c r="H4876" s="26">
        <v>0</v>
      </c>
      <c r="I4876" s="26">
        <f>G4876+H4876</f>
        <v>0</v>
      </c>
      <c r="J4876" s="26">
        <f>SUM(F4876:H4876)</f>
        <v>36</v>
      </c>
      <c r="K4876" s="26">
        <f>E4876-J4876</f>
        <v>0</v>
      </c>
      <c r="L4876" s="27">
        <v>252259480000</v>
      </c>
      <c r="M4876" s="45">
        <v>73371.31</v>
      </c>
      <c r="N4876" s="27">
        <v>7007207778</v>
      </c>
      <c r="O4876" s="27">
        <v>11365691</v>
      </c>
      <c r="P4876" s="37">
        <f>IF(I4876=0,0,H4876/I4876)</f>
        <v>0</v>
      </c>
    </row>
    <row r="4877">
      <c r="A4877" s="24" t="str">
        <v>2026-05</v>
      </c>
      <c r="B4877" s="24" t="str">
        <v>비교 반영</v>
      </c>
      <c r="C4877" s="24" t="str">
        <v>고양일산서구</v>
      </c>
      <c r="D4877" s="24" t="str">
        <v>다가구 매매</v>
      </c>
      <c r="E4877" s="26">
        <v>1</v>
      </c>
      <c r="F4877" s="26">
        <v>1</v>
      </c>
      <c r="G4877" s="26">
        <v>0</v>
      </c>
      <c r="H4877" s="26">
        <v>0</v>
      </c>
      <c r="I4877" s="26">
        <f>G4877+H4877</f>
        <v>0</v>
      </c>
      <c r="J4877" s="26">
        <f>SUM(F4877:H4877)</f>
        <v>1</v>
      </c>
      <c r="K4877" s="26">
        <f>E4877-J4877</f>
        <v>0</v>
      </c>
      <c r="L4877" s="27">
        <v>948000000</v>
      </c>
      <c r="M4877" s="45">
        <v>375.81</v>
      </c>
      <c r="N4877" s="27">
        <v>948000000</v>
      </c>
      <c r="O4877" s="27">
        <v>8339012</v>
      </c>
      <c r="P4877" s="37">
        <f>IF(I4877=0,0,H4877/I4877)</f>
        <v>0</v>
      </c>
    </row>
    <row r="4878">
      <c r="A4878" s="24" t="str">
        <v>2026-05</v>
      </c>
      <c r="B4878" s="24" t="str">
        <v>비교 반영</v>
      </c>
      <c r="C4878" s="24" t="str">
        <v>고양일산서구</v>
      </c>
      <c r="D4878" s="24" t="str">
        <v>다가구 전월세</v>
      </c>
      <c r="E4878" s="26">
        <v>143</v>
      </c>
      <c r="F4878" s="26">
        <v>0</v>
      </c>
      <c r="G4878" s="26">
        <v>21</v>
      </c>
      <c r="H4878" s="26">
        <v>122</v>
      </c>
      <c r="I4878" s="26">
        <f>G4878+H4878</f>
        <v>143</v>
      </c>
      <c r="J4878" s="26">
        <f>SUM(F4878:H4878)</f>
        <v>143</v>
      </c>
      <c r="K4878" s="26">
        <f>E4878-J4878</f>
        <v>0</v>
      </c>
      <c r="L4878" s="27">
        <v>3431200000</v>
      </c>
      <c r="M4878" s="45">
        <v>6395.42</v>
      </c>
      <c r="N4878" s="27">
        <v>23994406</v>
      </c>
      <c r="O4878" s="27">
        <v>1773583</v>
      </c>
      <c r="P4878" s="37">
        <f>IF(I4878=0,0,H4878/I4878)</f>
        <v>0.8531468531468531</v>
      </c>
    </row>
    <row r="4879">
      <c r="A4879" s="24" t="str">
        <v>2026-05</v>
      </c>
      <c r="B4879" s="24" t="str">
        <v>비교 반영</v>
      </c>
      <c r="C4879" s="24" t="str">
        <v>고양일산서구</v>
      </c>
      <c r="D4879" s="24" t="str">
        <v>다세대 매매</v>
      </c>
      <c r="E4879" s="26">
        <v>20</v>
      </c>
      <c r="F4879" s="26">
        <v>20</v>
      </c>
      <c r="G4879" s="26">
        <v>0</v>
      </c>
      <c r="H4879" s="26">
        <v>0</v>
      </c>
      <c r="I4879" s="26">
        <f>G4879+H4879</f>
        <v>0</v>
      </c>
      <c r="J4879" s="26">
        <f>SUM(F4879:H4879)</f>
        <v>20</v>
      </c>
      <c r="K4879" s="26">
        <f>E4879-J4879</f>
        <v>0</v>
      </c>
      <c r="L4879" s="27">
        <v>4223000000</v>
      </c>
      <c r="M4879" s="45">
        <v>1212.49</v>
      </c>
      <c r="N4879" s="27">
        <v>211150000</v>
      </c>
      <c r="O4879" s="27">
        <v>11513769</v>
      </c>
      <c r="P4879" s="37">
        <f>IF(I4879=0,0,H4879/I4879)</f>
        <v>0</v>
      </c>
    </row>
    <row r="4880">
      <c r="A4880" s="24" t="str">
        <v>2026-05</v>
      </c>
      <c r="B4880" s="24" t="str">
        <v>비교 반영</v>
      </c>
      <c r="C4880" s="24" t="str">
        <v>고양일산서구</v>
      </c>
      <c r="D4880" s="24" t="str">
        <v>다세대 전월세</v>
      </c>
      <c r="E4880" s="26">
        <v>32</v>
      </c>
      <c r="F4880" s="26">
        <v>0</v>
      </c>
      <c r="G4880" s="26">
        <v>13</v>
      </c>
      <c r="H4880" s="26">
        <v>19</v>
      </c>
      <c r="I4880" s="26">
        <f>G4880+H4880</f>
        <v>32</v>
      </c>
      <c r="J4880" s="26">
        <f>SUM(F4880:H4880)</f>
        <v>32</v>
      </c>
      <c r="K4880" s="26">
        <f>E4880-J4880</f>
        <v>0</v>
      </c>
      <c r="L4880" s="27">
        <v>2987200000</v>
      </c>
      <c r="M4880" s="45">
        <v>2189.945</v>
      </c>
      <c r="N4880" s="27">
        <v>93350000</v>
      </c>
      <c r="O4880" s="27">
        <v>4509264</v>
      </c>
      <c r="P4880" s="37">
        <f>IF(I4880=0,0,H4880/I4880)</f>
        <v>0.59375</v>
      </c>
    </row>
    <row r="4881">
      <c r="A4881" s="24" t="str">
        <v>2026-05</v>
      </c>
      <c r="B4881" s="24" t="str">
        <v>비교 반영</v>
      </c>
      <c r="C4881" s="24" t="str">
        <v>고양일산서구</v>
      </c>
      <c r="D4881" s="24" t="str">
        <v>상가</v>
      </c>
      <c r="E4881" s="26">
        <v>10</v>
      </c>
      <c r="F4881" s="26">
        <v>10</v>
      </c>
      <c r="G4881" s="26">
        <v>0</v>
      </c>
      <c r="H4881" s="26">
        <v>0</v>
      </c>
      <c r="I4881" s="26">
        <f>G4881+H4881</f>
        <v>0</v>
      </c>
      <c r="J4881" s="26">
        <f>SUM(F4881:H4881)</f>
        <v>10</v>
      </c>
      <c r="K4881" s="26">
        <f>E4881-J4881</f>
        <v>0</v>
      </c>
      <c r="L4881" s="27">
        <v>4171780000</v>
      </c>
      <c r="M4881" s="45">
        <v>1239.07</v>
      </c>
      <c r="N4881" s="27">
        <v>417178000</v>
      </c>
      <c r="O4881" s="27">
        <v>11130128</v>
      </c>
      <c r="P4881" s="37">
        <f>IF(I4881=0,0,H4881/I4881)</f>
        <v>0</v>
      </c>
    </row>
    <row r="4882">
      <c r="A4882" s="24" t="str">
        <v>2026-05</v>
      </c>
      <c r="B4882" s="24" t="str">
        <v>비교 반영</v>
      </c>
      <c r="C4882" s="24" t="str">
        <v>고양일산서구</v>
      </c>
      <c r="D4882" s="24" t="str">
        <v>아파트 매매</v>
      </c>
      <c r="E4882" s="26">
        <v>319</v>
      </c>
      <c r="F4882" s="26">
        <v>319</v>
      </c>
      <c r="G4882" s="26">
        <v>0</v>
      </c>
      <c r="H4882" s="26">
        <v>0</v>
      </c>
      <c r="I4882" s="26">
        <f>G4882+H4882</f>
        <v>0</v>
      </c>
      <c r="J4882" s="26">
        <f>SUM(F4882:H4882)</f>
        <v>319</v>
      </c>
      <c r="K4882" s="26">
        <f>E4882-J4882</f>
        <v>0</v>
      </c>
      <c r="L4882" s="27">
        <v>132917000000</v>
      </c>
      <c r="M4882" s="45">
        <v>25753.98</v>
      </c>
      <c r="N4882" s="27">
        <v>416667712</v>
      </c>
      <c r="O4882" s="27">
        <v>17061248</v>
      </c>
      <c r="P4882" s="37">
        <f>IF(I4882=0,0,H4882/I4882)</f>
        <v>0</v>
      </c>
    </row>
    <row r="4883">
      <c r="A4883" s="24" t="str">
        <v>2026-05</v>
      </c>
      <c r="B4883" s="24" t="str">
        <v>비교 반영</v>
      </c>
      <c r="C4883" s="24" t="str">
        <v>고양일산서구</v>
      </c>
      <c r="D4883" s="24" t="str">
        <v>아파트 전월세</v>
      </c>
      <c r="E4883" s="26">
        <v>550</v>
      </c>
      <c r="F4883" s="26">
        <v>0</v>
      </c>
      <c r="G4883" s="26">
        <v>353</v>
      </c>
      <c r="H4883" s="26">
        <v>197</v>
      </c>
      <c r="I4883" s="26">
        <f>G4883+H4883</f>
        <v>550</v>
      </c>
      <c r="J4883" s="26">
        <f>SUM(F4883:H4883)</f>
        <v>550</v>
      </c>
      <c r="K4883" s="26">
        <f>E4883-J4883</f>
        <v>0</v>
      </c>
      <c r="L4883" s="27">
        <v>120640410000</v>
      </c>
      <c r="M4883" s="45">
        <v>43993.278</v>
      </c>
      <c r="N4883" s="27">
        <v>219346200</v>
      </c>
      <c r="O4883" s="27">
        <v>9065277</v>
      </c>
      <c r="P4883" s="37">
        <f>IF(I4883=0,0,H4883/I4883)</f>
        <v>0.35818181818181816</v>
      </c>
    </row>
    <row r="4884">
      <c r="A4884" s="24" t="str">
        <v>2026-05</v>
      </c>
      <c r="B4884" s="24" t="str">
        <v>비교 반영</v>
      </c>
      <c r="C4884" s="24" t="str">
        <v>고양일산서구</v>
      </c>
      <c r="D4884" s="24" t="str">
        <v>오피스텔 매매</v>
      </c>
      <c r="E4884" s="26">
        <v>19</v>
      </c>
      <c r="F4884" s="26">
        <v>19</v>
      </c>
      <c r="G4884" s="26">
        <v>0</v>
      </c>
      <c r="H4884" s="26">
        <v>0</v>
      </c>
      <c r="I4884" s="26">
        <f>G4884+H4884</f>
        <v>0</v>
      </c>
      <c r="J4884" s="26">
        <f>SUM(F4884:H4884)</f>
        <v>19</v>
      </c>
      <c r="K4884" s="26">
        <f>E4884-J4884</f>
        <v>0</v>
      </c>
      <c r="L4884" s="27">
        <v>7885000000</v>
      </c>
      <c r="M4884" s="45">
        <v>1219.029</v>
      </c>
      <c r="N4884" s="27">
        <v>415000000</v>
      </c>
      <c r="O4884" s="27">
        <v>21382686</v>
      </c>
      <c r="P4884" s="37">
        <f>IF(I4884=0,0,H4884/I4884)</f>
        <v>0</v>
      </c>
    </row>
    <row r="4885">
      <c r="A4885" s="24" t="str">
        <v>2026-05</v>
      </c>
      <c r="B4885" s="24" t="str">
        <v>비교 반영</v>
      </c>
      <c r="C4885" s="24" t="str">
        <v>고양일산서구</v>
      </c>
      <c r="D4885" s="24" t="str">
        <v>오피스텔 전월세</v>
      </c>
      <c r="E4885" s="26">
        <v>134</v>
      </c>
      <c r="F4885" s="26">
        <v>0</v>
      </c>
      <c r="G4885" s="26">
        <v>56</v>
      </c>
      <c r="H4885" s="26">
        <v>78</v>
      </c>
      <c r="I4885" s="26">
        <f>G4885+H4885</f>
        <v>134</v>
      </c>
      <c r="J4885" s="26">
        <f>SUM(F4885:H4885)</f>
        <v>134</v>
      </c>
      <c r="K4885" s="26">
        <f>E4885-J4885</f>
        <v>0</v>
      </c>
      <c r="L4885" s="27">
        <v>20498350000</v>
      </c>
      <c r="M4885" s="45">
        <v>7760.11</v>
      </c>
      <c r="N4885" s="27">
        <v>152972761</v>
      </c>
      <c r="O4885" s="27">
        <v>8732239</v>
      </c>
      <c r="P4885" s="37">
        <f>IF(I4885=0,0,H4885/I4885)</f>
        <v>0.582089552238806</v>
      </c>
    </row>
    <row r="4886">
      <c r="A4886" s="24" t="str">
        <v>2026-05</v>
      </c>
      <c r="B4886" s="24" t="str">
        <v>비교 반영</v>
      </c>
      <c r="C4886" s="24" t="str">
        <v>고양일산서구</v>
      </c>
      <c r="D4886" s="24" t="str">
        <v>토지</v>
      </c>
      <c r="E4886" s="26">
        <v>6</v>
      </c>
      <c r="F4886" s="26">
        <v>6</v>
      </c>
      <c r="G4886" s="26">
        <v>0</v>
      </c>
      <c r="H4886" s="26">
        <v>0</v>
      </c>
      <c r="I4886" s="26">
        <f>G4886+H4886</f>
        <v>0</v>
      </c>
      <c r="J4886" s="26">
        <f>SUM(F4886:H4886)</f>
        <v>6</v>
      </c>
      <c r="K4886" s="26">
        <f>E4886-J4886</f>
        <v>0</v>
      </c>
      <c r="L4886" s="27">
        <v>2037000000</v>
      </c>
      <c r="M4886" s="45">
        <v>5737</v>
      </c>
      <c r="N4886" s="27">
        <v>339500000</v>
      </c>
      <c r="O4886" s="27">
        <v>1173764</v>
      </c>
      <c r="P4886" s="37">
        <f>IF(I4886=0,0,H4886/I4886)</f>
        <v>0</v>
      </c>
    </row>
    <row r="4887">
      <c r="A4887" s="24" t="str">
        <v>2026-05</v>
      </c>
      <c r="B4887" s="24" t="str">
        <v>비교 반영</v>
      </c>
      <c r="C4887" s="24" t="str">
        <v>과천시</v>
      </c>
      <c r="D4887" s="24" t="str">
        <v>다가구 매매</v>
      </c>
      <c r="E4887" s="26">
        <v>1</v>
      </c>
      <c r="F4887" s="26">
        <v>1</v>
      </c>
      <c r="G4887" s="26">
        <v>0</v>
      </c>
      <c r="H4887" s="26">
        <v>0</v>
      </c>
      <c r="I4887" s="26">
        <f>G4887+H4887</f>
        <v>0</v>
      </c>
      <c r="J4887" s="26">
        <f>SUM(F4887:H4887)</f>
        <v>1</v>
      </c>
      <c r="K4887" s="26">
        <f>E4887-J4887</f>
        <v>0</v>
      </c>
      <c r="L4887" s="27">
        <v>1402550000</v>
      </c>
      <c r="M4887" s="45">
        <v>197.96</v>
      </c>
      <c r="N4887" s="27">
        <v>1402550000</v>
      </c>
      <c r="O4887" s="27">
        <v>23421544</v>
      </c>
      <c r="P4887" s="37">
        <f>IF(I4887=0,0,H4887/I4887)</f>
        <v>0</v>
      </c>
    </row>
    <row r="4888">
      <c r="A4888" s="24" t="str">
        <v>2026-05</v>
      </c>
      <c r="B4888" s="24" t="str">
        <v>비교 반영</v>
      </c>
      <c r="C4888" s="24" t="str">
        <v>과천시</v>
      </c>
      <c r="D4888" s="24" t="str">
        <v>다가구 전월세</v>
      </c>
      <c r="E4888" s="26">
        <v>106</v>
      </c>
      <c r="F4888" s="26">
        <v>0</v>
      </c>
      <c r="G4888" s="26">
        <v>27</v>
      </c>
      <c r="H4888" s="26">
        <v>79</v>
      </c>
      <c r="I4888" s="26">
        <f>G4888+H4888</f>
        <v>106</v>
      </c>
      <c r="J4888" s="26">
        <f>SUM(F4888:H4888)</f>
        <v>106</v>
      </c>
      <c r="K4888" s="26">
        <f>E4888-J4888</f>
        <v>0</v>
      </c>
      <c r="L4888" s="27">
        <v>16243250000</v>
      </c>
      <c r="M4888" s="45">
        <v>5695.233</v>
      </c>
      <c r="N4888" s="27">
        <v>153238208</v>
      </c>
      <c r="O4888" s="27">
        <v>9428357</v>
      </c>
      <c r="P4888" s="37">
        <f>IF(I4888=0,0,H4888/I4888)</f>
        <v>0.7452830188679245</v>
      </c>
    </row>
    <row r="4889">
      <c r="A4889" s="24" t="str">
        <v>2026-05</v>
      </c>
      <c r="B4889" s="24" t="str">
        <v>비교 반영</v>
      </c>
      <c r="C4889" s="24" t="str">
        <v>과천시</v>
      </c>
      <c r="D4889" s="24" t="str">
        <v>다세대 매매</v>
      </c>
      <c r="E4889" s="26">
        <v>22</v>
      </c>
      <c r="F4889" s="26">
        <v>22</v>
      </c>
      <c r="G4889" s="26">
        <v>0</v>
      </c>
      <c r="H4889" s="26">
        <v>0</v>
      </c>
      <c r="I4889" s="26">
        <f>G4889+H4889</f>
        <v>0</v>
      </c>
      <c r="J4889" s="26">
        <f>SUM(F4889:H4889)</f>
        <v>22</v>
      </c>
      <c r="K4889" s="26">
        <f>E4889-J4889</f>
        <v>0</v>
      </c>
      <c r="L4889" s="27">
        <v>20622000000</v>
      </c>
      <c r="M4889" s="45">
        <v>1281.35</v>
      </c>
      <c r="N4889" s="27">
        <v>937363636</v>
      </c>
      <c r="O4889" s="27">
        <v>53203183</v>
      </c>
      <c r="P4889" s="37">
        <f>IF(I4889=0,0,H4889/I4889)</f>
        <v>0</v>
      </c>
    </row>
    <row r="4890">
      <c r="A4890" s="24" t="str">
        <v>2026-05</v>
      </c>
      <c r="B4890" s="24" t="str">
        <v>비교 반영</v>
      </c>
      <c r="C4890" s="24" t="str">
        <v>과천시</v>
      </c>
      <c r="D4890" s="24" t="str">
        <v>다세대 전월세</v>
      </c>
      <c r="E4890" s="26">
        <v>74</v>
      </c>
      <c r="F4890" s="26">
        <v>0</v>
      </c>
      <c r="G4890" s="26">
        <v>49</v>
      </c>
      <c r="H4890" s="26">
        <v>25</v>
      </c>
      <c r="I4890" s="26">
        <f>G4890+H4890</f>
        <v>74</v>
      </c>
      <c r="J4890" s="26">
        <f>SUM(F4890:H4890)</f>
        <v>74</v>
      </c>
      <c r="K4890" s="26">
        <f>E4890-J4890</f>
        <v>0</v>
      </c>
      <c r="L4890" s="27">
        <v>28492500000</v>
      </c>
      <c r="M4890" s="45">
        <v>5026.865</v>
      </c>
      <c r="N4890" s="27">
        <v>385033784</v>
      </c>
      <c r="O4890" s="27">
        <v>18737340</v>
      </c>
      <c r="P4890" s="37">
        <f>IF(I4890=0,0,H4890/I4890)</f>
        <v>0.33783783783783783</v>
      </c>
    </row>
    <row r="4891">
      <c r="A4891" s="24" t="str">
        <v>2026-05</v>
      </c>
      <c r="B4891" s="24" t="str">
        <v>비교 반영</v>
      </c>
      <c r="C4891" s="24" t="str">
        <v>과천시</v>
      </c>
      <c r="D4891" s="24" t="str">
        <v>상가</v>
      </c>
      <c r="E4891" s="26">
        <v>8</v>
      </c>
      <c r="F4891" s="26">
        <v>8</v>
      </c>
      <c r="G4891" s="26">
        <v>0</v>
      </c>
      <c r="H4891" s="26">
        <v>0</v>
      </c>
      <c r="I4891" s="26">
        <f>G4891+H4891</f>
        <v>0</v>
      </c>
      <c r="J4891" s="26">
        <f>SUM(F4891:H4891)</f>
        <v>8</v>
      </c>
      <c r="K4891" s="26">
        <f>E4891-J4891</f>
        <v>0</v>
      </c>
      <c r="L4891" s="27">
        <v>1412500000</v>
      </c>
      <c r="M4891" s="45">
        <v>242.29</v>
      </c>
      <c r="N4891" s="27">
        <v>176562500</v>
      </c>
      <c r="O4891" s="27">
        <v>19272035</v>
      </c>
      <c r="P4891" s="37">
        <f>IF(I4891=0,0,H4891/I4891)</f>
        <v>0</v>
      </c>
    </row>
    <row r="4892">
      <c r="A4892" s="24" t="str">
        <v>2026-05</v>
      </c>
      <c r="B4892" s="24" t="str">
        <v>비교 반영</v>
      </c>
      <c r="C4892" s="24" t="str">
        <v>과천시</v>
      </c>
      <c r="D4892" s="24" t="str">
        <v>아파트 매매</v>
      </c>
      <c r="E4892" s="26">
        <v>45</v>
      </c>
      <c r="F4892" s="26">
        <v>45</v>
      </c>
      <c r="G4892" s="26">
        <v>0</v>
      </c>
      <c r="H4892" s="26">
        <v>0</v>
      </c>
      <c r="I4892" s="26">
        <f>G4892+H4892</f>
        <v>0</v>
      </c>
      <c r="J4892" s="26">
        <f>SUM(F4892:H4892)</f>
        <v>45</v>
      </c>
      <c r="K4892" s="26">
        <f>E4892-J4892</f>
        <v>0</v>
      </c>
      <c r="L4892" s="27">
        <v>98577000000</v>
      </c>
      <c r="M4892" s="45">
        <v>3518.103</v>
      </c>
      <c r="N4892" s="27">
        <v>2190600000</v>
      </c>
      <c r="O4892" s="27">
        <v>92627862</v>
      </c>
      <c r="P4892" s="37">
        <f>IF(I4892=0,0,H4892/I4892)</f>
        <v>0</v>
      </c>
    </row>
    <row r="4893">
      <c r="A4893" s="24" t="str">
        <v>2026-05</v>
      </c>
      <c r="B4893" s="24" t="str">
        <v>비교 반영</v>
      </c>
      <c r="C4893" s="24" t="str">
        <v>과천시</v>
      </c>
      <c r="D4893" s="24" t="str">
        <v>아파트 전월세</v>
      </c>
      <c r="E4893" s="26">
        <v>188</v>
      </c>
      <c r="F4893" s="26">
        <v>0</v>
      </c>
      <c r="G4893" s="26">
        <v>86</v>
      </c>
      <c r="H4893" s="26">
        <v>102</v>
      </c>
      <c r="I4893" s="26">
        <f>G4893+H4893</f>
        <v>188</v>
      </c>
      <c r="J4893" s="26">
        <f>SUM(F4893:H4893)</f>
        <v>188</v>
      </c>
      <c r="K4893" s="26">
        <f>E4893-J4893</f>
        <v>0</v>
      </c>
      <c r="L4893" s="27">
        <v>114651140000</v>
      </c>
      <c r="M4893" s="45">
        <v>12553.896</v>
      </c>
      <c r="N4893" s="27">
        <v>609846489</v>
      </c>
      <c r="O4893" s="27">
        <v>30190788</v>
      </c>
      <c r="P4893" s="37">
        <f>IF(I4893=0,0,H4893/I4893)</f>
        <v>0.5425531914893617</v>
      </c>
    </row>
    <row r="4894">
      <c r="A4894" s="24" t="str">
        <v>2026-05</v>
      </c>
      <c r="B4894" s="24" t="str">
        <v>비교 반영</v>
      </c>
      <c r="C4894" s="24" t="str">
        <v>과천시</v>
      </c>
      <c r="D4894" s="24" t="str">
        <v>오피스텔 매매</v>
      </c>
      <c r="E4894" s="26">
        <v>6</v>
      </c>
      <c r="F4894" s="26">
        <v>6</v>
      </c>
      <c r="G4894" s="26">
        <v>0</v>
      </c>
      <c r="H4894" s="26">
        <v>0</v>
      </c>
      <c r="I4894" s="26">
        <f>G4894+H4894</f>
        <v>0</v>
      </c>
      <c r="J4894" s="26">
        <f>SUM(F4894:H4894)</f>
        <v>6</v>
      </c>
      <c r="K4894" s="26">
        <f>E4894-J4894</f>
        <v>0</v>
      </c>
      <c r="L4894" s="27">
        <v>5695000000</v>
      </c>
      <c r="M4894" s="45">
        <v>467.873</v>
      </c>
      <c r="N4894" s="27">
        <v>949166667</v>
      </c>
      <c r="O4894" s="27">
        <v>40238367</v>
      </c>
      <c r="P4894" s="37">
        <f>IF(I4894=0,0,H4894/I4894)</f>
        <v>0</v>
      </c>
    </row>
    <row r="4895">
      <c r="A4895" s="24" t="str">
        <v>2026-05</v>
      </c>
      <c r="B4895" s="24" t="str">
        <v>비교 반영</v>
      </c>
      <c r="C4895" s="24" t="str">
        <v>과천시</v>
      </c>
      <c r="D4895" s="24" t="str">
        <v>오피스텔 전월세</v>
      </c>
      <c r="E4895" s="26">
        <v>29</v>
      </c>
      <c r="F4895" s="26">
        <v>0</v>
      </c>
      <c r="G4895" s="26">
        <v>11</v>
      </c>
      <c r="H4895" s="26">
        <v>18</v>
      </c>
      <c r="I4895" s="26">
        <f>G4895+H4895</f>
        <v>29</v>
      </c>
      <c r="J4895" s="26">
        <f>SUM(F4895:H4895)</f>
        <v>29</v>
      </c>
      <c r="K4895" s="26">
        <f>E4895-J4895</f>
        <v>0</v>
      </c>
      <c r="L4895" s="27">
        <v>9092500000</v>
      </c>
      <c r="M4895" s="45">
        <v>1348.78</v>
      </c>
      <c r="N4895" s="27">
        <v>313534483</v>
      </c>
      <c r="O4895" s="27">
        <v>22285213</v>
      </c>
      <c r="P4895" s="37">
        <f>IF(I4895=0,0,H4895/I4895)</f>
        <v>0.6206896551724138</v>
      </c>
    </row>
    <row r="4896">
      <c r="A4896" s="24" t="str">
        <v>2026-05</v>
      </c>
      <c r="B4896" s="24" t="str">
        <v>비교 반영</v>
      </c>
      <c r="C4896" s="24" t="str">
        <v>과천시</v>
      </c>
      <c r="D4896" s="24" t="str">
        <v>토지</v>
      </c>
      <c r="E4896" s="26">
        <v>19</v>
      </c>
      <c r="F4896" s="26">
        <v>19</v>
      </c>
      <c r="G4896" s="26">
        <v>0</v>
      </c>
      <c r="H4896" s="26">
        <v>0</v>
      </c>
      <c r="I4896" s="26">
        <f>G4896+H4896</f>
        <v>0</v>
      </c>
      <c r="J4896" s="26">
        <f>SUM(F4896:H4896)</f>
        <v>19</v>
      </c>
      <c r="K4896" s="26">
        <f>E4896-J4896</f>
        <v>0</v>
      </c>
      <c r="L4896" s="27">
        <v>13217620000</v>
      </c>
      <c r="M4896" s="45">
        <v>3314.74</v>
      </c>
      <c r="N4896" s="27">
        <v>695664211</v>
      </c>
      <c r="O4896" s="27">
        <v>13181912</v>
      </c>
      <c r="P4896" s="37">
        <f>IF(I4896=0,0,H4896/I4896)</f>
        <v>0</v>
      </c>
    </row>
    <row r="4897">
      <c r="A4897" s="24" t="str">
        <v>2026-05</v>
      </c>
      <c r="B4897" s="24" t="str">
        <v>비교 반영</v>
      </c>
      <c r="C4897" s="24" t="str">
        <v>광명시</v>
      </c>
      <c r="D4897" s="24" t="str">
        <v>공장창고</v>
      </c>
      <c r="E4897" s="26">
        <v>5</v>
      </c>
      <c r="F4897" s="26">
        <v>5</v>
      </c>
      <c r="G4897" s="26">
        <v>0</v>
      </c>
      <c r="H4897" s="26">
        <v>0</v>
      </c>
      <c r="I4897" s="26">
        <f>G4897+H4897</f>
        <v>0</v>
      </c>
      <c r="J4897" s="26">
        <f>SUM(F4897:H4897)</f>
        <v>5</v>
      </c>
      <c r="K4897" s="26">
        <f>E4897-J4897</f>
        <v>0</v>
      </c>
      <c r="L4897" s="27">
        <v>2170000000</v>
      </c>
      <c r="M4897" s="45">
        <v>587.5</v>
      </c>
      <c r="N4897" s="27">
        <v>434000000</v>
      </c>
      <c r="O4897" s="27">
        <v>12210304</v>
      </c>
      <c r="P4897" s="37">
        <f>IF(I4897=0,0,H4897/I4897)</f>
        <v>0</v>
      </c>
    </row>
    <row r="4898">
      <c r="A4898" s="24" t="str">
        <v>2026-05</v>
      </c>
      <c r="B4898" s="24" t="str">
        <v>비교 반영</v>
      </c>
      <c r="C4898" s="24" t="str">
        <v>광명시</v>
      </c>
      <c r="D4898" s="24" t="str">
        <v>다가구 매매</v>
      </c>
      <c r="E4898" s="26">
        <v>5</v>
      </c>
      <c r="F4898" s="26">
        <v>5</v>
      </c>
      <c r="G4898" s="26">
        <v>0</v>
      </c>
      <c r="H4898" s="26">
        <v>0</v>
      </c>
      <c r="I4898" s="26">
        <f>G4898+H4898</f>
        <v>0</v>
      </c>
      <c r="J4898" s="26">
        <f>SUM(F4898:H4898)</f>
        <v>5</v>
      </c>
      <c r="K4898" s="26">
        <f>E4898-J4898</f>
        <v>0</v>
      </c>
      <c r="L4898" s="27">
        <v>6684500000</v>
      </c>
      <c r="M4898" s="45">
        <v>1420.13</v>
      </c>
      <c r="N4898" s="27">
        <v>1336900000</v>
      </c>
      <c r="O4898" s="27">
        <v>15560209</v>
      </c>
      <c r="P4898" s="37">
        <f>IF(I4898=0,0,H4898/I4898)</f>
        <v>0</v>
      </c>
    </row>
    <row r="4899">
      <c r="A4899" s="24" t="str">
        <v>2026-05</v>
      </c>
      <c r="B4899" s="24" t="str">
        <v>비교 반영</v>
      </c>
      <c r="C4899" s="24" t="str">
        <v>광명시</v>
      </c>
      <c r="D4899" s="24" t="str">
        <v>다가구 전월세</v>
      </c>
      <c r="E4899" s="26">
        <v>159</v>
      </c>
      <c r="F4899" s="26">
        <v>0</v>
      </c>
      <c r="G4899" s="26">
        <v>42</v>
      </c>
      <c r="H4899" s="26">
        <v>117</v>
      </c>
      <c r="I4899" s="26">
        <f>G4899+H4899</f>
        <v>159</v>
      </c>
      <c r="J4899" s="26">
        <f>SUM(F4899:H4899)</f>
        <v>159</v>
      </c>
      <c r="K4899" s="26">
        <f>E4899-J4899</f>
        <v>0</v>
      </c>
      <c r="L4899" s="27">
        <v>10622400000</v>
      </c>
      <c r="M4899" s="45">
        <v>7021.204</v>
      </c>
      <c r="N4899" s="27">
        <v>66807547</v>
      </c>
      <c r="O4899" s="27">
        <v>5001332</v>
      </c>
      <c r="P4899" s="37">
        <f>IF(I4899=0,0,H4899/I4899)</f>
        <v>0.7358490566037735</v>
      </c>
    </row>
    <row r="4900">
      <c r="A4900" s="24" t="str">
        <v>2026-05</v>
      </c>
      <c r="B4900" s="24" t="str">
        <v>비교 반영</v>
      </c>
      <c r="C4900" s="24" t="str">
        <v>광명시</v>
      </c>
      <c r="D4900" s="24" t="str">
        <v>다세대 매매</v>
      </c>
      <c r="E4900" s="26">
        <v>68</v>
      </c>
      <c r="F4900" s="26">
        <v>68</v>
      </c>
      <c r="G4900" s="26">
        <v>0</v>
      </c>
      <c r="H4900" s="26">
        <v>0</v>
      </c>
      <c r="I4900" s="26">
        <f>G4900+H4900</f>
        <v>0</v>
      </c>
      <c r="J4900" s="26">
        <f>SUM(F4900:H4900)</f>
        <v>68</v>
      </c>
      <c r="K4900" s="26">
        <f>E4900-J4900</f>
        <v>0</v>
      </c>
      <c r="L4900" s="27">
        <v>27895000000</v>
      </c>
      <c r="M4900" s="45">
        <v>3435.8</v>
      </c>
      <c r="N4900" s="27">
        <v>410220588</v>
      </c>
      <c r="O4900" s="27">
        <v>26839418</v>
      </c>
      <c r="P4900" s="37">
        <f>IF(I4900=0,0,H4900/I4900)</f>
        <v>0</v>
      </c>
    </row>
    <row r="4901">
      <c r="A4901" s="24" t="str">
        <v>2026-05</v>
      </c>
      <c r="B4901" s="24" t="str">
        <v>비교 반영</v>
      </c>
      <c r="C4901" s="24" t="str">
        <v>광명시</v>
      </c>
      <c r="D4901" s="24" t="str">
        <v>다세대 전월세</v>
      </c>
      <c r="E4901" s="26">
        <v>109</v>
      </c>
      <c r="F4901" s="26">
        <v>0</v>
      </c>
      <c r="G4901" s="26">
        <v>58</v>
      </c>
      <c r="H4901" s="26">
        <v>51</v>
      </c>
      <c r="I4901" s="26">
        <f>G4901+H4901</f>
        <v>109</v>
      </c>
      <c r="J4901" s="26">
        <f>SUM(F4901:H4901)</f>
        <v>109</v>
      </c>
      <c r="K4901" s="26">
        <f>E4901-J4901</f>
        <v>0</v>
      </c>
      <c r="L4901" s="27">
        <v>13332000000</v>
      </c>
      <c r="M4901" s="45">
        <v>5479.693</v>
      </c>
      <c r="N4901" s="27">
        <v>122311927</v>
      </c>
      <c r="O4901" s="27">
        <v>8042919</v>
      </c>
      <c r="P4901" s="37">
        <f>IF(I4901=0,0,H4901/I4901)</f>
        <v>0.46788990825688076</v>
      </c>
    </row>
    <row r="4902">
      <c r="A4902" s="24" t="str">
        <v>2026-05</v>
      </c>
      <c r="B4902" s="24" t="str">
        <v>비교 반영</v>
      </c>
      <c r="C4902" s="24" t="str">
        <v>광명시</v>
      </c>
      <c r="D4902" s="24" t="str">
        <v>분양권</v>
      </c>
      <c r="E4902" s="26">
        <v>38</v>
      </c>
      <c r="F4902" s="26">
        <v>38</v>
      </c>
      <c r="G4902" s="26">
        <v>0</v>
      </c>
      <c r="H4902" s="26">
        <v>0</v>
      </c>
      <c r="I4902" s="26">
        <f>G4902+H4902</f>
        <v>0</v>
      </c>
      <c r="J4902" s="26">
        <f>SUM(F4902:H4902)</f>
        <v>38</v>
      </c>
      <c r="K4902" s="26">
        <f>E4902-J4902</f>
        <v>0</v>
      </c>
      <c r="L4902" s="27">
        <v>43693600000</v>
      </c>
      <c r="M4902" s="45">
        <v>2379.891</v>
      </c>
      <c r="N4902" s="27">
        <v>1149831579</v>
      </c>
      <c r="O4902" s="27">
        <v>60692547</v>
      </c>
      <c r="P4902" s="37">
        <f>IF(I4902=0,0,H4902/I4902)</f>
        <v>0</v>
      </c>
    </row>
    <row r="4903">
      <c r="A4903" s="24" t="str">
        <v>2026-05</v>
      </c>
      <c r="B4903" s="24" t="str">
        <v>비교 반영</v>
      </c>
      <c r="C4903" s="24" t="str">
        <v>광명시</v>
      </c>
      <c r="D4903" s="24" t="str">
        <v>상가</v>
      </c>
      <c r="E4903" s="26">
        <v>5</v>
      </c>
      <c r="F4903" s="26">
        <v>5</v>
      </c>
      <c r="G4903" s="26">
        <v>0</v>
      </c>
      <c r="H4903" s="26">
        <v>0</v>
      </c>
      <c r="I4903" s="26">
        <f>G4903+H4903</f>
        <v>0</v>
      </c>
      <c r="J4903" s="26">
        <f>SUM(F4903:H4903)</f>
        <v>5</v>
      </c>
      <c r="K4903" s="26">
        <f>E4903-J4903</f>
        <v>0</v>
      </c>
      <c r="L4903" s="27">
        <v>1435000000</v>
      </c>
      <c r="M4903" s="45">
        <v>314.52</v>
      </c>
      <c r="N4903" s="27">
        <v>287000000</v>
      </c>
      <c r="O4903" s="27">
        <v>15082670</v>
      </c>
      <c r="P4903" s="37">
        <f>IF(I4903=0,0,H4903/I4903)</f>
        <v>0</v>
      </c>
    </row>
    <row r="4904">
      <c r="A4904" s="24" t="str">
        <v>2026-05</v>
      </c>
      <c r="B4904" s="24" t="str">
        <v>비교 반영</v>
      </c>
      <c r="C4904" s="24" t="str">
        <v>광명시</v>
      </c>
      <c r="D4904" s="24" t="str">
        <v>아파트 매매</v>
      </c>
      <c r="E4904" s="26">
        <v>409</v>
      </c>
      <c r="F4904" s="26">
        <v>409</v>
      </c>
      <c r="G4904" s="26">
        <v>0</v>
      </c>
      <c r="H4904" s="26">
        <v>0</v>
      </c>
      <c r="I4904" s="26">
        <f>G4904+H4904</f>
        <v>0</v>
      </c>
      <c r="J4904" s="26">
        <f>SUM(F4904:H4904)</f>
        <v>409</v>
      </c>
      <c r="K4904" s="26">
        <f>E4904-J4904</f>
        <v>0</v>
      </c>
      <c r="L4904" s="27">
        <v>347610620000</v>
      </c>
      <c r="M4904" s="45">
        <v>29359.876</v>
      </c>
      <c r="N4904" s="27">
        <v>849903716</v>
      </c>
      <c r="O4904" s="27">
        <v>39139333</v>
      </c>
      <c r="P4904" s="37">
        <f>IF(I4904=0,0,H4904/I4904)</f>
        <v>0</v>
      </c>
    </row>
    <row r="4905">
      <c r="A4905" s="24" t="str">
        <v>2026-05</v>
      </c>
      <c r="B4905" s="24" t="str">
        <v>비교 반영</v>
      </c>
      <c r="C4905" s="24" t="str">
        <v>광명시</v>
      </c>
      <c r="D4905" s="24" t="str">
        <v>아파트 전월세</v>
      </c>
      <c r="E4905" s="26">
        <v>526</v>
      </c>
      <c r="F4905" s="26">
        <v>0</v>
      </c>
      <c r="G4905" s="26">
        <v>329</v>
      </c>
      <c r="H4905" s="26">
        <v>197</v>
      </c>
      <c r="I4905" s="26">
        <f>G4905+H4905</f>
        <v>526</v>
      </c>
      <c r="J4905" s="26">
        <f>SUM(F4905:H4905)</f>
        <v>526</v>
      </c>
      <c r="K4905" s="26">
        <f>E4905-J4905</f>
        <v>0</v>
      </c>
      <c r="L4905" s="27">
        <v>171360710000</v>
      </c>
      <c r="M4905" s="45">
        <v>33770.703</v>
      </c>
      <c r="N4905" s="27">
        <v>325780817</v>
      </c>
      <c r="O4905" s="27">
        <v>16774352</v>
      </c>
      <c r="P4905" s="37">
        <f>IF(I4905=0,0,H4905/I4905)</f>
        <v>0.3745247148288973</v>
      </c>
    </row>
    <row r="4906">
      <c r="A4906" s="24" t="str">
        <v>2026-05</v>
      </c>
      <c r="B4906" s="24" t="str">
        <v>비교 반영</v>
      </c>
      <c r="C4906" s="24" t="str">
        <v>광명시</v>
      </c>
      <c r="D4906" s="24" t="str">
        <v>오피스텔 매매</v>
      </c>
      <c r="E4906" s="26">
        <v>21</v>
      </c>
      <c r="F4906" s="26">
        <v>21</v>
      </c>
      <c r="G4906" s="26">
        <v>0</v>
      </c>
      <c r="H4906" s="26">
        <v>0</v>
      </c>
      <c r="I4906" s="26">
        <f>G4906+H4906</f>
        <v>0</v>
      </c>
      <c r="J4906" s="26">
        <f>SUM(F4906:H4906)</f>
        <v>21</v>
      </c>
      <c r="K4906" s="26">
        <f>E4906-J4906</f>
        <v>0</v>
      </c>
      <c r="L4906" s="27">
        <v>5385160000</v>
      </c>
      <c r="M4906" s="45">
        <v>871.565</v>
      </c>
      <c r="N4906" s="27">
        <v>256436190</v>
      </c>
      <c r="O4906" s="27">
        <v>20425535</v>
      </c>
      <c r="P4906" s="37">
        <f>IF(I4906=0,0,H4906/I4906)</f>
        <v>0</v>
      </c>
    </row>
    <row r="4907">
      <c r="A4907" s="24" t="str">
        <v>2026-05</v>
      </c>
      <c r="B4907" s="24" t="str">
        <v>비교 반영</v>
      </c>
      <c r="C4907" s="24" t="str">
        <v>광명시</v>
      </c>
      <c r="D4907" s="24" t="str">
        <v>오피스텔 전월세</v>
      </c>
      <c r="E4907" s="26">
        <v>171</v>
      </c>
      <c r="F4907" s="26">
        <v>0</v>
      </c>
      <c r="G4907" s="26">
        <v>48</v>
      </c>
      <c r="H4907" s="26">
        <v>123</v>
      </c>
      <c r="I4907" s="26">
        <f>G4907+H4907</f>
        <v>171</v>
      </c>
      <c r="J4907" s="26">
        <f>SUM(F4907:H4907)</f>
        <v>171</v>
      </c>
      <c r="K4907" s="26">
        <f>E4907-J4907</f>
        <v>0</v>
      </c>
      <c r="L4907" s="27">
        <v>14364960000</v>
      </c>
      <c r="M4907" s="45">
        <v>5039.93</v>
      </c>
      <c r="N4907" s="27">
        <v>84005614</v>
      </c>
      <c r="O4907" s="27">
        <v>9422248</v>
      </c>
      <c r="P4907" s="37">
        <f>IF(I4907=0,0,H4907/I4907)</f>
        <v>0.7192982456140351</v>
      </c>
    </row>
    <row r="4908">
      <c r="A4908" s="24" t="str">
        <v>2026-05</v>
      </c>
      <c r="B4908" s="24" t="str">
        <v>비교 반영</v>
      </c>
      <c r="C4908" s="24" t="str">
        <v>광명시</v>
      </c>
      <c r="D4908" s="24" t="str">
        <v>토지</v>
      </c>
      <c r="E4908" s="26">
        <v>10</v>
      </c>
      <c r="F4908" s="26">
        <v>10</v>
      </c>
      <c r="G4908" s="26">
        <v>0</v>
      </c>
      <c r="H4908" s="26">
        <v>0</v>
      </c>
      <c r="I4908" s="26">
        <f>G4908+H4908</f>
        <v>0</v>
      </c>
      <c r="J4908" s="26">
        <f>SUM(F4908:H4908)</f>
        <v>10</v>
      </c>
      <c r="K4908" s="26">
        <f>E4908-J4908</f>
        <v>0</v>
      </c>
      <c r="L4908" s="27">
        <v>4354020000</v>
      </c>
      <c r="M4908" s="45">
        <v>4950.5</v>
      </c>
      <c r="N4908" s="27">
        <v>435402000</v>
      </c>
      <c r="O4908" s="27">
        <v>2907475</v>
      </c>
      <c r="P4908" s="37">
        <f>IF(I4908=0,0,H4908/I4908)</f>
        <v>0</v>
      </c>
    </row>
    <row r="4909">
      <c r="A4909" s="24" t="str">
        <v>2026-05</v>
      </c>
      <c r="B4909" s="24" t="str">
        <v>비교 반영</v>
      </c>
      <c r="C4909" s="24" t="str">
        <v>광주시</v>
      </c>
      <c r="D4909" s="24" t="str">
        <v>공장창고</v>
      </c>
      <c r="E4909" s="26">
        <v>3</v>
      </c>
      <c r="F4909" s="26">
        <v>3</v>
      </c>
      <c r="G4909" s="26">
        <v>0</v>
      </c>
      <c r="H4909" s="26">
        <v>0</v>
      </c>
      <c r="I4909" s="26">
        <f>G4909+H4909</f>
        <v>0</v>
      </c>
      <c r="J4909" s="26">
        <f>SUM(F4909:H4909)</f>
        <v>3</v>
      </c>
      <c r="K4909" s="26">
        <f>E4909-J4909</f>
        <v>0</v>
      </c>
      <c r="L4909" s="27">
        <v>8471370000</v>
      </c>
      <c r="M4909" s="45">
        <v>2030.01</v>
      </c>
      <c r="N4909" s="27">
        <v>2823790000</v>
      </c>
      <c r="O4909" s="27">
        <v>13795266</v>
      </c>
      <c r="P4909" s="37">
        <f>IF(I4909=0,0,H4909/I4909)</f>
        <v>0</v>
      </c>
    </row>
    <row r="4910">
      <c r="A4910" s="24" t="str">
        <v>2026-05</v>
      </c>
      <c r="B4910" s="24" t="str">
        <v>비교 반영</v>
      </c>
      <c r="C4910" s="24" t="str">
        <v>광주시</v>
      </c>
      <c r="D4910" s="24" t="str">
        <v>다가구 매매</v>
      </c>
      <c r="E4910" s="26">
        <v>20</v>
      </c>
      <c r="F4910" s="26">
        <v>20</v>
      </c>
      <c r="G4910" s="26">
        <v>0</v>
      </c>
      <c r="H4910" s="26">
        <v>0</v>
      </c>
      <c r="I4910" s="26">
        <f>G4910+H4910</f>
        <v>0</v>
      </c>
      <c r="J4910" s="26">
        <f>SUM(F4910:H4910)</f>
        <v>20</v>
      </c>
      <c r="K4910" s="26">
        <f>E4910-J4910</f>
        <v>0</v>
      </c>
      <c r="L4910" s="27">
        <v>9381940000</v>
      </c>
      <c r="M4910" s="45">
        <v>3701.36</v>
      </c>
      <c r="N4910" s="27">
        <v>469097000</v>
      </c>
      <c r="O4910" s="27">
        <v>8379265</v>
      </c>
      <c r="P4910" s="37">
        <f>IF(I4910=0,0,H4910/I4910)</f>
        <v>0</v>
      </c>
    </row>
    <row r="4911">
      <c r="A4911" s="24" t="str">
        <v>2026-05</v>
      </c>
      <c r="B4911" s="24" t="str">
        <v>비교 반영</v>
      </c>
      <c r="C4911" s="24" t="str">
        <v>광주시</v>
      </c>
      <c r="D4911" s="24" t="str">
        <v>다가구 전월세</v>
      </c>
      <c r="E4911" s="26">
        <v>485</v>
      </c>
      <c r="F4911" s="26">
        <v>0</v>
      </c>
      <c r="G4911" s="26">
        <v>112</v>
      </c>
      <c r="H4911" s="26">
        <v>373</v>
      </c>
      <c r="I4911" s="26">
        <f>G4911+H4911</f>
        <v>485</v>
      </c>
      <c r="J4911" s="26">
        <f>SUM(F4911:H4911)</f>
        <v>485</v>
      </c>
      <c r="K4911" s="26">
        <f>E4911-J4911</f>
        <v>0</v>
      </c>
      <c r="L4911" s="27">
        <v>18987160000</v>
      </c>
      <c r="M4911" s="45">
        <v>21560.735</v>
      </c>
      <c r="N4911" s="27">
        <v>39148784</v>
      </c>
      <c r="O4911" s="27">
        <v>2911193</v>
      </c>
      <c r="P4911" s="37">
        <f>IF(I4911=0,0,H4911/I4911)</f>
        <v>0.7690721649484537</v>
      </c>
    </row>
    <row r="4912">
      <c r="A4912" s="24" t="str">
        <v>2026-05</v>
      </c>
      <c r="B4912" s="24" t="str">
        <v>비교 반영</v>
      </c>
      <c r="C4912" s="24" t="str">
        <v>광주시</v>
      </c>
      <c r="D4912" s="24" t="str">
        <v>다세대 매매</v>
      </c>
      <c r="E4912" s="26">
        <v>218</v>
      </c>
      <c r="F4912" s="26">
        <v>218</v>
      </c>
      <c r="G4912" s="26">
        <v>0</v>
      </c>
      <c r="H4912" s="26">
        <v>0</v>
      </c>
      <c r="I4912" s="26">
        <f>G4912+H4912</f>
        <v>0</v>
      </c>
      <c r="J4912" s="26">
        <f>SUM(F4912:H4912)</f>
        <v>218</v>
      </c>
      <c r="K4912" s="26">
        <f>E4912-J4912</f>
        <v>0</v>
      </c>
      <c r="L4912" s="27">
        <v>43513200000</v>
      </c>
      <c r="M4912" s="45">
        <v>13802.329</v>
      </c>
      <c r="N4912" s="27">
        <v>199601835</v>
      </c>
      <c r="O4912" s="27">
        <v>10421812</v>
      </c>
      <c r="P4912" s="37">
        <f>IF(I4912=0,0,H4912/I4912)</f>
        <v>0</v>
      </c>
    </row>
    <row r="4913">
      <c r="A4913" s="24" t="str">
        <v>2026-05</v>
      </c>
      <c r="B4913" s="24" t="str">
        <v>비교 반영</v>
      </c>
      <c r="C4913" s="24" t="str">
        <v>광주시</v>
      </c>
      <c r="D4913" s="24" t="str">
        <v>다세대 전월세</v>
      </c>
      <c r="E4913" s="26">
        <v>324</v>
      </c>
      <c r="F4913" s="26">
        <v>0</v>
      </c>
      <c r="G4913" s="26">
        <v>127</v>
      </c>
      <c r="H4913" s="26">
        <v>197</v>
      </c>
      <c r="I4913" s="26">
        <f>G4913+H4913</f>
        <v>324</v>
      </c>
      <c r="J4913" s="26">
        <f>SUM(F4913:H4913)</f>
        <v>324</v>
      </c>
      <c r="K4913" s="26">
        <f>E4913-J4913</f>
        <v>0</v>
      </c>
      <c r="L4913" s="27">
        <v>30108750000</v>
      </c>
      <c r="M4913" s="45">
        <v>19448.157</v>
      </c>
      <c r="N4913" s="27">
        <v>92928241</v>
      </c>
      <c r="O4913" s="27">
        <v>5117866</v>
      </c>
      <c r="P4913" s="37">
        <f>IF(I4913=0,0,H4913/I4913)</f>
        <v>0.6080246913580247</v>
      </c>
    </row>
    <row r="4914">
      <c r="A4914" s="24" t="str">
        <v>2026-05</v>
      </c>
      <c r="B4914" s="24" t="str">
        <v>비교 반영</v>
      </c>
      <c r="C4914" s="24" t="str">
        <v>광주시</v>
      </c>
      <c r="D4914" s="24" t="str">
        <v>분양권</v>
      </c>
      <c r="E4914" s="26">
        <v>70</v>
      </c>
      <c r="F4914" s="26">
        <v>70</v>
      </c>
      <c r="G4914" s="26">
        <v>0</v>
      </c>
      <c r="H4914" s="26">
        <v>0</v>
      </c>
      <c r="I4914" s="26">
        <f>G4914+H4914</f>
        <v>0</v>
      </c>
      <c r="J4914" s="26">
        <f>SUM(F4914:H4914)</f>
        <v>70</v>
      </c>
      <c r="K4914" s="26">
        <f>E4914-J4914</f>
        <v>0</v>
      </c>
      <c r="L4914" s="27">
        <v>47128680000</v>
      </c>
      <c r="M4914" s="45">
        <v>6540.561</v>
      </c>
      <c r="N4914" s="27">
        <v>673266857</v>
      </c>
      <c r="O4914" s="27">
        <v>23820171</v>
      </c>
      <c r="P4914" s="37">
        <f>IF(I4914=0,0,H4914/I4914)</f>
        <v>0</v>
      </c>
    </row>
    <row r="4915">
      <c r="A4915" s="24" t="str">
        <v>2026-05</v>
      </c>
      <c r="B4915" s="24" t="str">
        <v>비교 반영</v>
      </c>
      <c r="C4915" s="24" t="str">
        <v>광주시</v>
      </c>
      <c r="D4915" s="24" t="str">
        <v>상가</v>
      </c>
      <c r="E4915" s="26">
        <v>15</v>
      </c>
      <c r="F4915" s="26">
        <v>15</v>
      </c>
      <c r="G4915" s="26">
        <v>0</v>
      </c>
      <c r="H4915" s="26">
        <v>0</v>
      </c>
      <c r="I4915" s="26">
        <f>G4915+H4915</f>
        <v>0</v>
      </c>
      <c r="J4915" s="26">
        <f>SUM(F4915:H4915)</f>
        <v>15</v>
      </c>
      <c r="K4915" s="26">
        <f>E4915-J4915</f>
        <v>0</v>
      </c>
      <c r="L4915" s="27">
        <v>15296550000</v>
      </c>
      <c r="M4915" s="45">
        <v>4344.82</v>
      </c>
      <c r="N4915" s="27">
        <v>1019770000</v>
      </c>
      <c r="O4915" s="27">
        <v>11638481</v>
      </c>
      <c r="P4915" s="37">
        <f>IF(I4915=0,0,H4915/I4915)</f>
        <v>0</v>
      </c>
    </row>
    <row r="4916">
      <c r="A4916" s="24" t="str">
        <v>2026-05</v>
      </c>
      <c r="B4916" s="24" t="str">
        <v>비교 반영</v>
      </c>
      <c r="C4916" s="24" t="str">
        <v>광주시</v>
      </c>
      <c r="D4916" s="24" t="str">
        <v>아파트 매매</v>
      </c>
      <c r="E4916" s="26">
        <v>331</v>
      </c>
      <c r="F4916" s="26">
        <v>331</v>
      </c>
      <c r="G4916" s="26">
        <v>0</v>
      </c>
      <c r="H4916" s="26">
        <v>0</v>
      </c>
      <c r="I4916" s="26">
        <f>G4916+H4916</f>
        <v>0</v>
      </c>
      <c r="J4916" s="26">
        <f>SUM(F4916:H4916)</f>
        <v>331</v>
      </c>
      <c r="K4916" s="26">
        <f>E4916-J4916</f>
        <v>0</v>
      </c>
      <c r="L4916" s="27">
        <v>156832200000</v>
      </c>
      <c r="M4916" s="45">
        <v>26821.325</v>
      </c>
      <c r="N4916" s="27">
        <v>473813293</v>
      </c>
      <c r="O4916" s="27">
        <v>19329900</v>
      </c>
      <c r="P4916" s="37">
        <f>IF(I4916=0,0,H4916/I4916)</f>
        <v>0</v>
      </c>
    </row>
    <row r="4917">
      <c r="A4917" s="24" t="str">
        <v>2026-05</v>
      </c>
      <c r="B4917" s="24" t="str">
        <v>비교 반영</v>
      </c>
      <c r="C4917" s="24" t="str">
        <v>광주시</v>
      </c>
      <c r="D4917" s="24" t="str">
        <v>아파트 전월세</v>
      </c>
      <c r="E4917" s="26">
        <v>441</v>
      </c>
      <c r="F4917" s="26">
        <v>0</v>
      </c>
      <c r="G4917" s="26">
        <v>294</v>
      </c>
      <c r="H4917" s="26">
        <v>147</v>
      </c>
      <c r="I4917" s="26">
        <f>G4917+H4917</f>
        <v>441</v>
      </c>
      <c r="J4917" s="26">
        <f>SUM(F4917:H4917)</f>
        <v>441</v>
      </c>
      <c r="K4917" s="26">
        <f>E4917-J4917</f>
        <v>0</v>
      </c>
      <c r="L4917" s="27">
        <v>104484440000</v>
      </c>
      <c r="M4917" s="45">
        <v>36252.952</v>
      </c>
      <c r="N4917" s="27">
        <v>236926168</v>
      </c>
      <c r="O4917" s="27">
        <v>9527585</v>
      </c>
      <c r="P4917" s="37">
        <f>IF(I4917=0,0,H4917/I4917)</f>
        <v>0.3333333333333333</v>
      </c>
    </row>
    <row r="4918">
      <c r="A4918" s="24" t="str">
        <v>2026-05</v>
      </c>
      <c r="B4918" s="24" t="str">
        <v>비교 반영</v>
      </c>
      <c r="C4918" s="24" t="str">
        <v>광주시</v>
      </c>
      <c r="D4918" s="24" t="str">
        <v>오피스텔 전월세</v>
      </c>
      <c r="E4918" s="26">
        <v>2</v>
      </c>
      <c r="F4918" s="26">
        <v>0</v>
      </c>
      <c r="G4918" s="26">
        <v>1</v>
      </c>
      <c r="H4918" s="26">
        <v>1</v>
      </c>
      <c r="I4918" s="26">
        <f>G4918+H4918</f>
        <v>2</v>
      </c>
      <c r="J4918" s="26">
        <f>SUM(F4918:H4918)</f>
        <v>2</v>
      </c>
      <c r="K4918" s="26">
        <f>E4918-J4918</f>
        <v>0</v>
      </c>
      <c r="L4918" s="27">
        <v>195000000</v>
      </c>
      <c r="M4918" s="45">
        <v>72.78</v>
      </c>
      <c r="N4918" s="27">
        <v>97500000</v>
      </c>
      <c r="O4918" s="27">
        <v>8857215</v>
      </c>
      <c r="P4918" s="37">
        <f>IF(I4918=0,0,H4918/I4918)</f>
        <v>0.5</v>
      </c>
    </row>
    <row r="4919">
      <c r="A4919" s="24" t="str">
        <v>2026-05</v>
      </c>
      <c r="B4919" s="24" t="str">
        <v>비교 반영</v>
      </c>
      <c r="C4919" s="24" t="str">
        <v>광주시</v>
      </c>
      <c r="D4919" s="24" t="str">
        <v>토지</v>
      </c>
      <c r="E4919" s="26">
        <v>165</v>
      </c>
      <c r="F4919" s="26">
        <v>165</v>
      </c>
      <c r="G4919" s="26">
        <v>0</v>
      </c>
      <c r="H4919" s="26">
        <v>0</v>
      </c>
      <c r="I4919" s="26">
        <f>G4919+H4919</f>
        <v>0</v>
      </c>
      <c r="J4919" s="26">
        <f>SUM(F4919:H4919)</f>
        <v>165</v>
      </c>
      <c r="K4919" s="26">
        <f>E4919-J4919</f>
        <v>0</v>
      </c>
      <c r="L4919" s="27">
        <v>42996440000</v>
      </c>
      <c r="M4919" s="45">
        <v>75141.47</v>
      </c>
      <c r="N4919" s="27">
        <v>260584485</v>
      </c>
      <c r="O4919" s="27">
        <v>1891592</v>
      </c>
      <c r="P4919" s="37">
        <f>IF(I4919=0,0,H4919/I4919)</f>
        <v>0</v>
      </c>
    </row>
    <row r="4920">
      <c r="A4920" s="24" t="str">
        <v>2026-05</v>
      </c>
      <c r="B4920" s="24" t="str">
        <v>비교 반영</v>
      </c>
      <c r="C4920" s="24" t="str">
        <v>구리시</v>
      </c>
      <c r="D4920" s="24" t="str">
        <v>공장창고</v>
      </c>
      <c r="E4920" s="26">
        <v>10</v>
      </c>
      <c r="F4920" s="26">
        <v>10</v>
      </c>
      <c r="G4920" s="26">
        <v>0</v>
      </c>
      <c r="H4920" s="26">
        <v>0</v>
      </c>
      <c r="I4920" s="26">
        <f>G4920+H4920</f>
        <v>0</v>
      </c>
      <c r="J4920" s="26">
        <f>SUM(F4920:H4920)</f>
        <v>10</v>
      </c>
      <c r="K4920" s="26">
        <f>E4920-J4920</f>
        <v>0</v>
      </c>
      <c r="L4920" s="27">
        <v>1802940000</v>
      </c>
      <c r="M4920" s="45">
        <v>554.89</v>
      </c>
      <c r="N4920" s="27">
        <v>180294000</v>
      </c>
      <c r="O4920" s="27">
        <v>10741105</v>
      </c>
      <c r="P4920" s="37">
        <f>IF(I4920=0,0,H4920/I4920)</f>
        <v>0</v>
      </c>
    </row>
    <row r="4921">
      <c r="A4921" s="24" t="str">
        <v>2026-05</v>
      </c>
      <c r="B4921" s="24" t="str">
        <v>비교 반영</v>
      </c>
      <c r="C4921" s="24" t="str">
        <v>구리시</v>
      </c>
      <c r="D4921" s="24" t="str">
        <v>다가구 매매</v>
      </c>
      <c r="E4921" s="26">
        <v>5</v>
      </c>
      <c r="F4921" s="26">
        <v>5</v>
      </c>
      <c r="G4921" s="26">
        <v>0</v>
      </c>
      <c r="H4921" s="26">
        <v>0</v>
      </c>
      <c r="I4921" s="26">
        <f>G4921+H4921</f>
        <v>0</v>
      </c>
      <c r="J4921" s="26">
        <f>SUM(F4921:H4921)</f>
        <v>5</v>
      </c>
      <c r="K4921" s="26">
        <f>E4921-J4921</f>
        <v>0</v>
      </c>
      <c r="L4921" s="27">
        <v>4307000000</v>
      </c>
      <c r="M4921" s="45">
        <v>1427.68</v>
      </c>
      <c r="N4921" s="27">
        <v>861400000</v>
      </c>
      <c r="O4921" s="27">
        <v>9972834</v>
      </c>
      <c r="P4921" s="37">
        <f>IF(I4921=0,0,H4921/I4921)</f>
        <v>0</v>
      </c>
    </row>
    <row r="4922">
      <c r="A4922" s="24" t="str">
        <v>2026-05</v>
      </c>
      <c r="B4922" s="24" t="str">
        <v>비교 반영</v>
      </c>
      <c r="C4922" s="24" t="str">
        <v>구리시</v>
      </c>
      <c r="D4922" s="24" t="str">
        <v>다가구 전월세</v>
      </c>
      <c r="E4922" s="26">
        <v>172</v>
      </c>
      <c r="F4922" s="26">
        <v>0</v>
      </c>
      <c r="G4922" s="26">
        <v>42</v>
      </c>
      <c r="H4922" s="26">
        <v>130</v>
      </c>
      <c r="I4922" s="26">
        <f>G4922+H4922</f>
        <v>172</v>
      </c>
      <c r="J4922" s="26">
        <f>SUM(F4922:H4922)</f>
        <v>172</v>
      </c>
      <c r="K4922" s="26">
        <f>E4922-J4922</f>
        <v>0</v>
      </c>
      <c r="L4922" s="27">
        <v>9507000000</v>
      </c>
      <c r="M4922" s="45">
        <v>7896.112</v>
      </c>
      <c r="N4922" s="27">
        <v>55273256</v>
      </c>
      <c r="O4922" s="27">
        <v>3980199</v>
      </c>
      <c r="P4922" s="37">
        <f>IF(I4922=0,0,H4922/I4922)</f>
        <v>0.7558139534883721</v>
      </c>
    </row>
    <row r="4923">
      <c r="A4923" s="24" t="str">
        <v>2026-05</v>
      </c>
      <c r="B4923" s="24" t="str">
        <v>비교 반영</v>
      </c>
      <c r="C4923" s="24" t="str">
        <v>구리시</v>
      </c>
      <c r="D4923" s="24" t="str">
        <v>다세대 매매</v>
      </c>
      <c r="E4923" s="26">
        <v>51</v>
      </c>
      <c r="F4923" s="26">
        <v>51</v>
      </c>
      <c r="G4923" s="26">
        <v>0</v>
      </c>
      <c r="H4923" s="26">
        <v>0</v>
      </c>
      <c r="I4923" s="26">
        <f>G4923+H4923</f>
        <v>0</v>
      </c>
      <c r="J4923" s="26">
        <f>SUM(F4923:H4923)</f>
        <v>51</v>
      </c>
      <c r="K4923" s="26">
        <f>E4923-J4923</f>
        <v>0</v>
      </c>
      <c r="L4923" s="27">
        <v>21947600000</v>
      </c>
      <c r="M4923" s="45">
        <v>2746.187</v>
      </c>
      <c r="N4923" s="27">
        <v>430345098</v>
      </c>
      <c r="O4923" s="27">
        <v>26419922</v>
      </c>
      <c r="P4923" s="37">
        <f>IF(I4923=0,0,H4923/I4923)</f>
        <v>0</v>
      </c>
    </row>
    <row r="4924">
      <c r="A4924" s="24" t="str">
        <v>2026-05</v>
      </c>
      <c r="B4924" s="24" t="str">
        <v>비교 반영</v>
      </c>
      <c r="C4924" s="24" t="str">
        <v>구리시</v>
      </c>
      <c r="D4924" s="24" t="str">
        <v>다세대 전월세</v>
      </c>
      <c r="E4924" s="26">
        <v>77</v>
      </c>
      <c r="F4924" s="26">
        <v>0</v>
      </c>
      <c r="G4924" s="26">
        <v>49</v>
      </c>
      <c r="H4924" s="26">
        <v>28</v>
      </c>
      <c r="I4924" s="26">
        <f>G4924+H4924</f>
        <v>77</v>
      </c>
      <c r="J4924" s="26">
        <f>SUM(F4924:H4924)</f>
        <v>77</v>
      </c>
      <c r="K4924" s="26">
        <f>E4924-J4924</f>
        <v>0</v>
      </c>
      <c r="L4924" s="27">
        <v>10530300000</v>
      </c>
      <c r="M4924" s="45">
        <v>3701.109</v>
      </c>
      <c r="N4924" s="27">
        <v>136757143</v>
      </c>
      <c r="O4924" s="27">
        <v>9405534</v>
      </c>
      <c r="P4924" s="37">
        <f>IF(I4924=0,0,H4924/I4924)</f>
        <v>0.36363636363636365</v>
      </c>
    </row>
    <row r="4925">
      <c r="A4925" s="24" t="str">
        <v>2026-05</v>
      </c>
      <c r="B4925" s="24" t="str">
        <v>비교 반영</v>
      </c>
      <c r="C4925" s="24" t="str">
        <v>구리시</v>
      </c>
      <c r="D4925" s="24" t="str">
        <v>분양권</v>
      </c>
      <c r="E4925" s="26">
        <v>20</v>
      </c>
      <c r="F4925" s="26">
        <v>20</v>
      </c>
      <c r="G4925" s="26">
        <v>0</v>
      </c>
      <c r="H4925" s="26">
        <v>0</v>
      </c>
      <c r="I4925" s="26">
        <f>G4925+H4925</f>
        <v>0</v>
      </c>
      <c r="J4925" s="26">
        <f>SUM(F4925:H4925)</f>
        <v>20</v>
      </c>
      <c r="K4925" s="26">
        <f>E4925-J4925</f>
        <v>0</v>
      </c>
      <c r="L4925" s="27">
        <v>18115640000</v>
      </c>
      <c r="M4925" s="45">
        <v>1390.135</v>
      </c>
      <c r="N4925" s="27">
        <v>905782000</v>
      </c>
      <c r="O4925" s="27">
        <v>43079565</v>
      </c>
      <c r="P4925" s="37">
        <f>IF(I4925=0,0,H4925/I4925)</f>
        <v>0</v>
      </c>
    </row>
    <row r="4926">
      <c r="A4926" s="24" t="str">
        <v>2026-05</v>
      </c>
      <c r="B4926" s="24" t="str">
        <v>비교 반영</v>
      </c>
      <c r="C4926" s="24" t="str">
        <v>구리시</v>
      </c>
      <c r="D4926" s="24" t="str">
        <v>상가</v>
      </c>
      <c r="E4926" s="26">
        <v>49</v>
      </c>
      <c r="F4926" s="26">
        <v>49</v>
      </c>
      <c r="G4926" s="26">
        <v>0</v>
      </c>
      <c r="H4926" s="26">
        <v>0</v>
      </c>
      <c r="I4926" s="26">
        <f>G4926+H4926</f>
        <v>0</v>
      </c>
      <c r="J4926" s="26">
        <f>SUM(F4926:H4926)</f>
        <v>49</v>
      </c>
      <c r="K4926" s="26">
        <f>E4926-J4926</f>
        <v>0</v>
      </c>
      <c r="L4926" s="27">
        <v>30213300000</v>
      </c>
      <c r="M4926" s="45">
        <v>3769.6</v>
      </c>
      <c r="N4926" s="27">
        <v>616597959</v>
      </c>
      <c r="O4926" s="27">
        <v>26495828</v>
      </c>
      <c r="P4926" s="37">
        <f>IF(I4926=0,0,H4926/I4926)</f>
        <v>0</v>
      </c>
    </row>
    <row r="4927">
      <c r="A4927" s="24" t="str">
        <v>2026-05</v>
      </c>
      <c r="B4927" s="24" t="str">
        <v>비교 반영</v>
      </c>
      <c r="C4927" s="24" t="str">
        <v>구리시</v>
      </c>
      <c r="D4927" s="24" t="str">
        <v>아파트 매매</v>
      </c>
      <c r="E4927" s="26">
        <v>311</v>
      </c>
      <c r="F4927" s="26">
        <v>311</v>
      </c>
      <c r="G4927" s="26">
        <v>0</v>
      </c>
      <c r="H4927" s="26">
        <v>0</v>
      </c>
      <c r="I4927" s="26">
        <f>G4927+H4927</f>
        <v>0</v>
      </c>
      <c r="J4927" s="26">
        <f>SUM(F4927:H4927)</f>
        <v>311</v>
      </c>
      <c r="K4927" s="26">
        <f>E4927-J4927</f>
        <v>0</v>
      </c>
      <c r="L4927" s="27">
        <v>227393700000</v>
      </c>
      <c r="M4927" s="45">
        <v>22947.979</v>
      </c>
      <c r="N4927" s="27">
        <v>731169453</v>
      </c>
      <c r="O4927" s="27">
        <v>32757336</v>
      </c>
      <c r="P4927" s="37">
        <f>IF(I4927=0,0,H4927/I4927)</f>
        <v>0</v>
      </c>
    </row>
    <row r="4928">
      <c r="A4928" s="24" t="str">
        <v>2026-05</v>
      </c>
      <c r="B4928" s="24" t="str">
        <v>비교 반영</v>
      </c>
      <c r="C4928" s="24" t="str">
        <v>구리시</v>
      </c>
      <c r="D4928" s="24" t="str">
        <v>아파트 전월세</v>
      </c>
      <c r="E4928" s="26">
        <v>373</v>
      </c>
      <c r="F4928" s="26">
        <v>0</v>
      </c>
      <c r="G4928" s="26">
        <v>254</v>
      </c>
      <c r="H4928" s="26">
        <v>119</v>
      </c>
      <c r="I4928" s="26">
        <f>G4928+H4928</f>
        <v>373</v>
      </c>
      <c r="J4928" s="26">
        <f>SUM(F4928:H4928)</f>
        <v>373</v>
      </c>
      <c r="K4928" s="26">
        <f>E4928-J4928</f>
        <v>0</v>
      </c>
      <c r="L4928" s="27">
        <v>127475160000</v>
      </c>
      <c r="M4928" s="45">
        <v>26636.638</v>
      </c>
      <c r="N4928" s="27">
        <v>341756461</v>
      </c>
      <c r="O4928" s="27">
        <v>15820520</v>
      </c>
      <c r="P4928" s="37">
        <f>IF(I4928=0,0,H4928/I4928)</f>
        <v>0.3190348525469169</v>
      </c>
    </row>
    <row r="4929">
      <c r="A4929" s="24" t="str">
        <v>2026-05</v>
      </c>
      <c r="B4929" s="24" t="str">
        <v>비교 반영</v>
      </c>
      <c r="C4929" s="24" t="str">
        <v>구리시</v>
      </c>
      <c r="D4929" s="24" t="str">
        <v>오피스텔 매매</v>
      </c>
      <c r="E4929" s="26">
        <v>6</v>
      </c>
      <c r="F4929" s="26">
        <v>6</v>
      </c>
      <c r="G4929" s="26">
        <v>0</v>
      </c>
      <c r="H4929" s="26">
        <v>0</v>
      </c>
      <c r="I4929" s="26">
        <f>G4929+H4929</f>
        <v>0</v>
      </c>
      <c r="J4929" s="26">
        <f>SUM(F4929:H4929)</f>
        <v>6</v>
      </c>
      <c r="K4929" s="26">
        <f>E4929-J4929</f>
        <v>0</v>
      </c>
      <c r="L4929" s="27">
        <v>1503000000</v>
      </c>
      <c r="M4929" s="45">
        <v>265.338</v>
      </c>
      <c r="N4929" s="27">
        <v>250500000</v>
      </c>
      <c r="O4929" s="27">
        <v>18725531</v>
      </c>
      <c r="P4929" s="37">
        <f>IF(I4929=0,0,H4929/I4929)</f>
        <v>0</v>
      </c>
    </row>
    <row r="4930">
      <c r="A4930" s="24" t="str">
        <v>2026-05</v>
      </c>
      <c r="B4930" s="24" t="str">
        <v>비교 반영</v>
      </c>
      <c r="C4930" s="24" t="str">
        <v>구리시</v>
      </c>
      <c r="D4930" s="24" t="str">
        <v>오피스텔 전월세</v>
      </c>
      <c r="E4930" s="26">
        <v>85</v>
      </c>
      <c r="F4930" s="26">
        <v>0</v>
      </c>
      <c r="G4930" s="26">
        <v>28</v>
      </c>
      <c r="H4930" s="26">
        <v>57</v>
      </c>
      <c r="I4930" s="26">
        <f>G4930+H4930</f>
        <v>85</v>
      </c>
      <c r="J4930" s="26">
        <f>SUM(F4930:H4930)</f>
        <v>85</v>
      </c>
      <c r="K4930" s="26">
        <f>E4930-J4930</f>
        <v>0</v>
      </c>
      <c r="L4930" s="27">
        <v>6937830000</v>
      </c>
      <c r="M4930" s="45">
        <v>3155.6</v>
      </c>
      <c r="N4930" s="27">
        <v>81621529</v>
      </c>
      <c r="O4930" s="27">
        <v>7268023</v>
      </c>
      <c r="P4930" s="37">
        <f>IF(I4930=0,0,H4930/I4930)</f>
        <v>0.6705882352941176</v>
      </c>
    </row>
    <row r="4931">
      <c r="A4931" s="24" t="str">
        <v>2026-05</v>
      </c>
      <c r="B4931" s="24" t="str">
        <v>비교 반영</v>
      </c>
      <c r="C4931" s="24" t="str">
        <v>구리시</v>
      </c>
      <c r="D4931" s="24" t="str">
        <v>토지</v>
      </c>
      <c r="E4931" s="26">
        <v>8</v>
      </c>
      <c r="F4931" s="26">
        <v>8</v>
      </c>
      <c r="G4931" s="26">
        <v>0</v>
      </c>
      <c r="H4931" s="26">
        <v>0</v>
      </c>
      <c r="I4931" s="26">
        <f>G4931+H4931</f>
        <v>0</v>
      </c>
      <c r="J4931" s="26">
        <f>SUM(F4931:H4931)</f>
        <v>8</v>
      </c>
      <c r="K4931" s="26">
        <f>E4931-J4931</f>
        <v>0</v>
      </c>
      <c r="L4931" s="27">
        <v>11563850000</v>
      </c>
      <c r="M4931" s="45">
        <v>1415.37</v>
      </c>
      <c r="N4931" s="27">
        <v>1445481250</v>
      </c>
      <c r="O4931" s="27">
        <v>27008911</v>
      </c>
      <c r="P4931" s="37">
        <f>IF(I4931=0,0,H4931/I4931)</f>
        <v>0</v>
      </c>
    </row>
    <row r="4932">
      <c r="A4932" s="24" t="str">
        <v>2026-05</v>
      </c>
      <c r="B4932" s="24" t="str">
        <v>비교 반영</v>
      </c>
      <c r="C4932" s="24" t="str">
        <v>군포시</v>
      </c>
      <c r="D4932" s="24" t="str">
        <v>공장창고</v>
      </c>
      <c r="E4932" s="26">
        <v>8</v>
      </c>
      <c r="F4932" s="26">
        <v>8</v>
      </c>
      <c r="G4932" s="26">
        <v>0</v>
      </c>
      <c r="H4932" s="26">
        <v>0</v>
      </c>
      <c r="I4932" s="26">
        <f>G4932+H4932</f>
        <v>0</v>
      </c>
      <c r="J4932" s="26">
        <f>SUM(F4932:H4932)</f>
        <v>8</v>
      </c>
      <c r="K4932" s="26">
        <f>E4932-J4932</f>
        <v>0</v>
      </c>
      <c r="L4932" s="27">
        <v>11205000000</v>
      </c>
      <c r="M4932" s="45">
        <v>3613.55</v>
      </c>
      <c r="N4932" s="27">
        <v>1400625000</v>
      </c>
      <c r="O4932" s="27">
        <v>10250673</v>
      </c>
      <c r="P4932" s="37">
        <f>IF(I4932=0,0,H4932/I4932)</f>
        <v>0</v>
      </c>
    </row>
    <row r="4933">
      <c r="A4933" s="24" t="str">
        <v>2026-05</v>
      </c>
      <c r="B4933" s="24" t="str">
        <v>비교 반영</v>
      </c>
      <c r="C4933" s="24" t="str">
        <v>군포시</v>
      </c>
      <c r="D4933" s="24" t="str">
        <v>다가구 매매</v>
      </c>
      <c r="E4933" s="26">
        <v>6</v>
      </c>
      <c r="F4933" s="26">
        <v>6</v>
      </c>
      <c r="G4933" s="26">
        <v>0</v>
      </c>
      <c r="H4933" s="26">
        <v>0</v>
      </c>
      <c r="I4933" s="26">
        <f>G4933+H4933</f>
        <v>0</v>
      </c>
      <c r="J4933" s="26">
        <f>SUM(F4933:H4933)</f>
        <v>6</v>
      </c>
      <c r="K4933" s="26">
        <f>E4933-J4933</f>
        <v>0</v>
      </c>
      <c r="L4933" s="27">
        <v>4261000000</v>
      </c>
      <c r="M4933" s="45">
        <v>1799.12</v>
      </c>
      <c r="N4933" s="27">
        <v>710166667</v>
      </c>
      <c r="O4933" s="27">
        <v>7829355</v>
      </c>
      <c r="P4933" s="37">
        <f>IF(I4933=0,0,H4933/I4933)</f>
        <v>0</v>
      </c>
    </row>
    <row r="4934">
      <c r="A4934" s="24" t="str">
        <v>2026-05</v>
      </c>
      <c r="B4934" s="24" t="str">
        <v>비교 반영</v>
      </c>
      <c r="C4934" s="24" t="str">
        <v>군포시</v>
      </c>
      <c r="D4934" s="24" t="str">
        <v>다가구 전월세</v>
      </c>
      <c r="E4934" s="26">
        <v>211</v>
      </c>
      <c r="F4934" s="26">
        <v>0</v>
      </c>
      <c r="G4934" s="26">
        <v>39</v>
      </c>
      <c r="H4934" s="26">
        <v>172</v>
      </c>
      <c r="I4934" s="26">
        <f>G4934+H4934</f>
        <v>211</v>
      </c>
      <c r="J4934" s="26">
        <f>SUM(F4934:H4934)</f>
        <v>211</v>
      </c>
      <c r="K4934" s="26">
        <f>E4934-J4934</f>
        <v>0</v>
      </c>
      <c r="L4934" s="27">
        <v>8004000000</v>
      </c>
      <c r="M4934" s="45">
        <v>9208.201</v>
      </c>
      <c r="N4934" s="27">
        <v>37933649</v>
      </c>
      <c r="O4934" s="27">
        <v>2873472</v>
      </c>
      <c r="P4934" s="37">
        <f>IF(I4934=0,0,H4934/I4934)</f>
        <v>0.8151658767772512</v>
      </c>
    </row>
    <row r="4935">
      <c r="A4935" s="24" t="str">
        <v>2026-05</v>
      </c>
      <c r="B4935" s="24" t="str">
        <v>비교 반영</v>
      </c>
      <c r="C4935" s="24" t="str">
        <v>군포시</v>
      </c>
      <c r="D4935" s="24" t="str">
        <v>다세대 매매</v>
      </c>
      <c r="E4935" s="26">
        <v>47</v>
      </c>
      <c r="F4935" s="26">
        <v>47</v>
      </c>
      <c r="G4935" s="26">
        <v>0</v>
      </c>
      <c r="H4935" s="26">
        <v>0</v>
      </c>
      <c r="I4935" s="26">
        <f>G4935+H4935</f>
        <v>0</v>
      </c>
      <c r="J4935" s="26">
        <f>SUM(F4935:H4935)</f>
        <v>47</v>
      </c>
      <c r="K4935" s="26">
        <f>E4935-J4935</f>
        <v>0</v>
      </c>
      <c r="L4935" s="27">
        <v>13986040000</v>
      </c>
      <c r="M4935" s="45">
        <v>1933.524</v>
      </c>
      <c r="N4935" s="27">
        <v>297575319</v>
      </c>
      <c r="O4935" s="27">
        <v>23912215</v>
      </c>
      <c r="P4935" s="37">
        <f>IF(I4935=0,0,H4935/I4935)</f>
        <v>0</v>
      </c>
    </row>
    <row r="4936">
      <c r="A4936" s="24" t="str">
        <v>2026-05</v>
      </c>
      <c r="B4936" s="24" t="str">
        <v>비교 반영</v>
      </c>
      <c r="C4936" s="24" t="str">
        <v>군포시</v>
      </c>
      <c r="D4936" s="24" t="str">
        <v>다세대 전월세</v>
      </c>
      <c r="E4936" s="26">
        <v>117</v>
      </c>
      <c r="F4936" s="26">
        <v>0</v>
      </c>
      <c r="G4936" s="26">
        <v>56</v>
      </c>
      <c r="H4936" s="26">
        <v>61</v>
      </c>
      <c r="I4936" s="26">
        <f>G4936+H4936</f>
        <v>117</v>
      </c>
      <c r="J4936" s="26">
        <f>SUM(F4936:H4936)</f>
        <v>117</v>
      </c>
      <c r="K4936" s="26">
        <f>E4936-J4936</f>
        <v>0</v>
      </c>
      <c r="L4936" s="27">
        <v>10612790000</v>
      </c>
      <c r="M4936" s="45">
        <v>4944.343</v>
      </c>
      <c r="N4936" s="27">
        <v>90707607</v>
      </c>
      <c r="O4936" s="27">
        <v>7095706</v>
      </c>
      <c r="P4936" s="37">
        <f>IF(I4936=0,0,H4936/I4936)</f>
        <v>0.5213675213675214</v>
      </c>
    </row>
    <row r="4937">
      <c r="A4937" s="24" t="str">
        <v>2026-05</v>
      </c>
      <c r="B4937" s="24" t="str">
        <v>비교 반영</v>
      </c>
      <c r="C4937" s="24" t="str">
        <v>군포시</v>
      </c>
      <c r="D4937" s="24" t="str">
        <v>분양권</v>
      </c>
      <c r="E4937" s="26">
        <v>6</v>
      </c>
      <c r="F4937" s="26">
        <v>6</v>
      </c>
      <c r="G4937" s="26">
        <v>0</v>
      </c>
      <c r="H4937" s="26">
        <v>0</v>
      </c>
      <c r="I4937" s="26">
        <f>G4937+H4937</f>
        <v>0</v>
      </c>
      <c r="J4937" s="26">
        <f>SUM(F4937:H4937)</f>
        <v>6</v>
      </c>
      <c r="K4937" s="26">
        <f>E4937-J4937</f>
        <v>0</v>
      </c>
      <c r="L4937" s="27">
        <v>4659340000</v>
      </c>
      <c r="M4937" s="45">
        <v>358.841</v>
      </c>
      <c r="N4937" s="27">
        <v>776556667</v>
      </c>
      <c r="O4937" s="27">
        <v>42923680</v>
      </c>
      <c r="P4937" s="37">
        <f>IF(I4937=0,0,H4937/I4937)</f>
        <v>0</v>
      </c>
    </row>
    <row r="4938">
      <c r="A4938" s="24" t="str">
        <v>2026-05</v>
      </c>
      <c r="B4938" s="24" t="str">
        <v>비교 반영</v>
      </c>
      <c r="C4938" s="24" t="str">
        <v>군포시</v>
      </c>
      <c r="D4938" s="24" t="str">
        <v>상가</v>
      </c>
      <c r="E4938" s="26">
        <v>13</v>
      </c>
      <c r="F4938" s="26">
        <v>13</v>
      </c>
      <c r="G4938" s="26">
        <v>0</v>
      </c>
      <c r="H4938" s="26">
        <v>0</v>
      </c>
      <c r="I4938" s="26">
        <f>G4938+H4938</f>
        <v>0</v>
      </c>
      <c r="J4938" s="26">
        <f>SUM(F4938:H4938)</f>
        <v>13</v>
      </c>
      <c r="K4938" s="26">
        <f>E4938-J4938</f>
        <v>0</v>
      </c>
      <c r="L4938" s="27">
        <v>5249500000</v>
      </c>
      <c r="M4938" s="45">
        <v>1244.9</v>
      </c>
      <c r="N4938" s="27">
        <v>403807692</v>
      </c>
      <c r="O4938" s="27">
        <v>13939849</v>
      </c>
      <c r="P4938" s="37">
        <f>IF(I4938=0,0,H4938/I4938)</f>
        <v>0</v>
      </c>
    </row>
    <row r="4939">
      <c r="A4939" s="24" t="str">
        <v>2026-05</v>
      </c>
      <c r="B4939" s="24" t="str">
        <v>비교 반영</v>
      </c>
      <c r="C4939" s="24" t="str">
        <v>군포시</v>
      </c>
      <c r="D4939" s="24" t="str">
        <v>아파트 매매</v>
      </c>
      <c r="E4939" s="26">
        <v>409</v>
      </c>
      <c r="F4939" s="26">
        <v>409</v>
      </c>
      <c r="G4939" s="26">
        <v>0</v>
      </c>
      <c r="H4939" s="26">
        <v>0</v>
      </c>
      <c r="I4939" s="26">
        <f>G4939+H4939</f>
        <v>0</v>
      </c>
      <c r="J4939" s="26">
        <f>SUM(F4939:H4939)</f>
        <v>409</v>
      </c>
      <c r="K4939" s="26">
        <f>E4939-J4939</f>
        <v>0</v>
      </c>
      <c r="L4939" s="27">
        <v>197931200000</v>
      </c>
      <c r="M4939" s="45">
        <v>28112.813</v>
      </c>
      <c r="N4939" s="27">
        <v>483939364</v>
      </c>
      <c r="O4939" s="27">
        <v>23274725</v>
      </c>
      <c r="P4939" s="37">
        <f>IF(I4939=0,0,H4939/I4939)</f>
        <v>0</v>
      </c>
    </row>
    <row r="4940">
      <c r="A4940" s="24" t="str">
        <v>2026-05</v>
      </c>
      <c r="B4940" s="24" t="str">
        <v>비교 반영</v>
      </c>
      <c r="C4940" s="24" t="str">
        <v>군포시</v>
      </c>
      <c r="D4940" s="24" t="str">
        <v>아파트 전월세</v>
      </c>
      <c r="E4940" s="26">
        <v>433</v>
      </c>
      <c r="F4940" s="26">
        <v>0</v>
      </c>
      <c r="G4940" s="26">
        <v>288</v>
      </c>
      <c r="H4940" s="26">
        <v>145</v>
      </c>
      <c r="I4940" s="26">
        <f>G4940+H4940</f>
        <v>433</v>
      </c>
      <c r="J4940" s="26">
        <f>SUM(F4940:H4940)</f>
        <v>433</v>
      </c>
      <c r="K4940" s="26">
        <f>E4940-J4940</f>
        <v>0</v>
      </c>
      <c r="L4940" s="27">
        <v>101444030000</v>
      </c>
      <c r="M4940" s="45">
        <v>26964.17</v>
      </c>
      <c r="N4940" s="27">
        <v>234281824</v>
      </c>
      <c r="O4940" s="27">
        <v>12436954</v>
      </c>
      <c r="P4940" s="37">
        <f>IF(I4940=0,0,H4940/I4940)</f>
        <v>0.3348729792147806</v>
      </c>
    </row>
    <row r="4941">
      <c r="A4941" s="24" t="str">
        <v>2026-05</v>
      </c>
      <c r="B4941" s="24" t="str">
        <v>비교 반영</v>
      </c>
      <c r="C4941" s="24" t="str">
        <v>군포시</v>
      </c>
      <c r="D4941" s="24" t="str">
        <v>오피스텔 매매</v>
      </c>
      <c r="E4941" s="26">
        <v>14</v>
      </c>
      <c r="F4941" s="26">
        <v>14</v>
      </c>
      <c r="G4941" s="26">
        <v>0</v>
      </c>
      <c r="H4941" s="26">
        <v>0</v>
      </c>
      <c r="I4941" s="26">
        <f>G4941+H4941</f>
        <v>0</v>
      </c>
      <c r="J4941" s="26">
        <f>SUM(F4941:H4941)</f>
        <v>14</v>
      </c>
      <c r="K4941" s="26">
        <f>E4941-J4941</f>
        <v>0</v>
      </c>
      <c r="L4941" s="27">
        <v>2592000000</v>
      </c>
      <c r="M4941" s="45">
        <v>528.557</v>
      </c>
      <c r="N4941" s="27">
        <v>185142857</v>
      </c>
      <c r="O4941" s="27">
        <v>16211297</v>
      </c>
      <c r="P4941" s="37">
        <f>IF(I4941=0,0,H4941/I4941)</f>
        <v>0</v>
      </c>
    </row>
    <row r="4942">
      <c r="A4942" s="24" t="str">
        <v>2026-05</v>
      </c>
      <c r="B4942" s="24" t="str">
        <v>비교 반영</v>
      </c>
      <c r="C4942" s="24" t="str">
        <v>군포시</v>
      </c>
      <c r="D4942" s="24" t="str">
        <v>오피스텔 전월세</v>
      </c>
      <c r="E4942" s="26">
        <v>81</v>
      </c>
      <c r="F4942" s="26">
        <v>0</v>
      </c>
      <c r="G4942" s="26">
        <v>28</v>
      </c>
      <c r="H4942" s="26">
        <v>53</v>
      </c>
      <c r="I4942" s="26">
        <f>G4942+H4942</f>
        <v>81</v>
      </c>
      <c r="J4942" s="26">
        <f>SUM(F4942:H4942)</f>
        <v>81</v>
      </c>
      <c r="K4942" s="26">
        <f>E4942-J4942</f>
        <v>0</v>
      </c>
      <c r="L4942" s="27">
        <v>10302490000</v>
      </c>
      <c r="M4942" s="45">
        <v>3189.31</v>
      </c>
      <c r="N4942" s="27">
        <v>127191235</v>
      </c>
      <c r="O4942" s="27">
        <v>10678741</v>
      </c>
      <c r="P4942" s="37">
        <f>IF(I4942=0,0,H4942/I4942)</f>
        <v>0.654320987654321</v>
      </c>
    </row>
    <row r="4943">
      <c r="A4943" s="24" t="str">
        <v>2026-05</v>
      </c>
      <c r="B4943" s="24" t="str">
        <v>비교 반영</v>
      </c>
      <c r="C4943" s="24" t="str">
        <v>군포시</v>
      </c>
      <c r="D4943" s="24" t="str">
        <v>토지</v>
      </c>
      <c r="E4943" s="26">
        <v>3</v>
      </c>
      <c r="F4943" s="26">
        <v>3</v>
      </c>
      <c r="G4943" s="26">
        <v>0</v>
      </c>
      <c r="H4943" s="26">
        <v>0</v>
      </c>
      <c r="I4943" s="26">
        <f>G4943+H4943</f>
        <v>0</v>
      </c>
      <c r="J4943" s="26">
        <f>SUM(F4943:H4943)</f>
        <v>3</v>
      </c>
      <c r="K4943" s="26">
        <f>E4943-J4943</f>
        <v>0</v>
      </c>
      <c r="L4943" s="27">
        <v>555000000</v>
      </c>
      <c r="M4943" s="45">
        <v>7914.73</v>
      </c>
      <c r="N4943" s="27">
        <v>185000000</v>
      </c>
      <c r="O4943" s="27">
        <v>231810</v>
      </c>
      <c r="P4943" s="37">
        <f>IF(I4943=0,0,H4943/I4943)</f>
        <v>0</v>
      </c>
    </row>
    <row r="4944">
      <c r="A4944" s="24" t="str">
        <v>2026-05</v>
      </c>
      <c r="B4944" s="24" t="str">
        <v>비교 반영</v>
      </c>
      <c r="C4944" s="24" t="str">
        <v>김포시</v>
      </c>
      <c r="D4944" s="24" t="str">
        <v>공장창고</v>
      </c>
      <c r="E4944" s="26">
        <v>18</v>
      </c>
      <c r="F4944" s="26">
        <v>18</v>
      </c>
      <c r="G4944" s="26">
        <v>0</v>
      </c>
      <c r="H4944" s="26">
        <v>0</v>
      </c>
      <c r="I4944" s="26">
        <f>G4944+H4944</f>
        <v>0</v>
      </c>
      <c r="J4944" s="26">
        <f>SUM(F4944:H4944)</f>
        <v>18</v>
      </c>
      <c r="K4944" s="26">
        <f>E4944-J4944</f>
        <v>0</v>
      </c>
      <c r="L4944" s="27">
        <v>38017740000</v>
      </c>
      <c r="M4944" s="45">
        <v>17669.07</v>
      </c>
      <c r="N4944" s="27">
        <v>2112096667</v>
      </c>
      <c r="O4944" s="27">
        <v>7112908</v>
      </c>
      <c r="P4944" s="37">
        <f>IF(I4944=0,0,H4944/I4944)</f>
        <v>0</v>
      </c>
    </row>
    <row r="4945">
      <c r="A4945" s="24" t="str">
        <v>2026-05</v>
      </c>
      <c r="B4945" s="24" t="str">
        <v>비교 반영</v>
      </c>
      <c r="C4945" s="24" t="str">
        <v>김포시</v>
      </c>
      <c r="D4945" s="24" t="str">
        <v>다가구 매매</v>
      </c>
      <c r="E4945" s="26">
        <v>8</v>
      </c>
      <c r="F4945" s="26">
        <v>8</v>
      </c>
      <c r="G4945" s="26">
        <v>0</v>
      </c>
      <c r="H4945" s="26">
        <v>0</v>
      </c>
      <c r="I4945" s="26">
        <f>G4945+H4945</f>
        <v>0</v>
      </c>
      <c r="J4945" s="26">
        <f>SUM(F4945:H4945)</f>
        <v>8</v>
      </c>
      <c r="K4945" s="26">
        <f>E4945-J4945</f>
        <v>0</v>
      </c>
      <c r="L4945" s="27">
        <v>4709000000</v>
      </c>
      <c r="M4945" s="45">
        <v>1563.48</v>
      </c>
      <c r="N4945" s="27">
        <v>588625000</v>
      </c>
      <c r="O4945" s="27">
        <v>9956598</v>
      </c>
      <c r="P4945" s="37">
        <f>IF(I4945=0,0,H4945/I4945)</f>
        <v>0</v>
      </c>
    </row>
    <row r="4946">
      <c r="A4946" s="24" t="str">
        <v>2026-05</v>
      </c>
      <c r="B4946" s="24" t="str">
        <v>비교 반영</v>
      </c>
      <c r="C4946" s="24" t="str">
        <v>김포시</v>
      </c>
      <c r="D4946" s="24" t="str">
        <v>다가구 전월세</v>
      </c>
      <c r="E4946" s="26">
        <v>262</v>
      </c>
      <c r="F4946" s="26">
        <v>0</v>
      </c>
      <c r="G4946" s="26">
        <v>31</v>
      </c>
      <c r="H4946" s="26">
        <v>231</v>
      </c>
      <c r="I4946" s="26">
        <f>G4946+H4946</f>
        <v>262</v>
      </c>
      <c r="J4946" s="26">
        <f>SUM(F4946:H4946)</f>
        <v>262</v>
      </c>
      <c r="K4946" s="26">
        <f>E4946-J4946</f>
        <v>0</v>
      </c>
      <c r="L4946" s="27">
        <v>7313860000</v>
      </c>
      <c r="M4946" s="45">
        <v>11136.84</v>
      </c>
      <c r="N4946" s="27">
        <v>27915496</v>
      </c>
      <c r="O4946" s="27">
        <v>2170997</v>
      </c>
      <c r="P4946" s="37">
        <f>IF(I4946=0,0,H4946/I4946)</f>
        <v>0.8816793893129771</v>
      </c>
    </row>
    <row r="4947">
      <c r="A4947" s="24" t="str">
        <v>2026-05</v>
      </c>
      <c r="B4947" s="24" t="str">
        <v>비교 반영</v>
      </c>
      <c r="C4947" s="24" t="str">
        <v>김포시</v>
      </c>
      <c r="D4947" s="24" t="str">
        <v>다세대 매매</v>
      </c>
      <c r="E4947" s="26">
        <v>35</v>
      </c>
      <c r="F4947" s="26">
        <v>35</v>
      </c>
      <c r="G4947" s="26">
        <v>0</v>
      </c>
      <c r="H4947" s="26">
        <v>0</v>
      </c>
      <c r="I4947" s="26">
        <f>G4947+H4947</f>
        <v>0</v>
      </c>
      <c r="J4947" s="26">
        <f>SUM(F4947:H4947)</f>
        <v>35</v>
      </c>
      <c r="K4947" s="26">
        <f>E4947-J4947</f>
        <v>0</v>
      </c>
      <c r="L4947" s="27">
        <v>8712800000</v>
      </c>
      <c r="M4947" s="45">
        <v>2147.257</v>
      </c>
      <c r="N4947" s="27">
        <v>248937143</v>
      </c>
      <c r="O4947" s="27">
        <v>13413692</v>
      </c>
      <c r="P4947" s="37">
        <f>IF(I4947=0,0,H4947/I4947)</f>
        <v>0</v>
      </c>
    </row>
    <row r="4948">
      <c r="A4948" s="24" t="str">
        <v>2026-05</v>
      </c>
      <c r="B4948" s="24" t="str">
        <v>비교 반영</v>
      </c>
      <c r="C4948" s="24" t="str">
        <v>김포시</v>
      </c>
      <c r="D4948" s="24" t="str">
        <v>다세대 전월세</v>
      </c>
      <c r="E4948" s="26">
        <v>85</v>
      </c>
      <c r="F4948" s="26">
        <v>0</v>
      </c>
      <c r="G4948" s="26">
        <v>22</v>
      </c>
      <c r="H4948" s="26">
        <v>63</v>
      </c>
      <c r="I4948" s="26">
        <f>G4948+H4948</f>
        <v>85</v>
      </c>
      <c r="J4948" s="26">
        <f>SUM(F4948:H4948)</f>
        <v>85</v>
      </c>
      <c r="K4948" s="26">
        <f>E4948-J4948</f>
        <v>0</v>
      </c>
      <c r="L4948" s="27">
        <v>8016370000</v>
      </c>
      <c r="M4948" s="45">
        <v>4817.519</v>
      </c>
      <c r="N4948" s="27">
        <v>94310235</v>
      </c>
      <c r="O4948" s="27">
        <v>5500839</v>
      </c>
      <c r="P4948" s="37">
        <f>IF(I4948=0,0,H4948/I4948)</f>
        <v>0.7411764705882353</v>
      </c>
    </row>
    <row r="4949">
      <c r="A4949" s="24" t="str">
        <v>2026-05</v>
      </c>
      <c r="B4949" s="24" t="str">
        <v>비교 반영</v>
      </c>
      <c r="C4949" s="24" t="str">
        <v>김포시</v>
      </c>
      <c r="D4949" s="24" t="str">
        <v>분양권</v>
      </c>
      <c r="E4949" s="26">
        <v>19</v>
      </c>
      <c r="F4949" s="26">
        <v>19</v>
      </c>
      <c r="G4949" s="26">
        <v>0</v>
      </c>
      <c r="H4949" s="26">
        <v>0</v>
      </c>
      <c r="I4949" s="26">
        <f>G4949+H4949</f>
        <v>0</v>
      </c>
      <c r="J4949" s="26">
        <f>SUM(F4949:H4949)</f>
        <v>19</v>
      </c>
      <c r="K4949" s="26">
        <f>E4949-J4949</f>
        <v>0</v>
      </c>
      <c r="L4949" s="27">
        <v>11853400000</v>
      </c>
      <c r="M4949" s="45">
        <v>1357.022</v>
      </c>
      <c r="N4949" s="27">
        <v>623863158</v>
      </c>
      <c r="O4949" s="27">
        <v>28875576</v>
      </c>
      <c r="P4949" s="37">
        <f>IF(I4949=0,0,H4949/I4949)</f>
        <v>0</v>
      </c>
    </row>
    <row r="4950">
      <c r="A4950" s="24" t="str">
        <v>2026-05</v>
      </c>
      <c r="B4950" s="24" t="str">
        <v>비교 반영</v>
      </c>
      <c r="C4950" s="24" t="str">
        <v>김포시</v>
      </c>
      <c r="D4950" s="24" t="str">
        <v>상가</v>
      </c>
      <c r="E4950" s="26">
        <v>26</v>
      </c>
      <c r="F4950" s="26">
        <v>26</v>
      </c>
      <c r="G4950" s="26">
        <v>0</v>
      </c>
      <c r="H4950" s="26">
        <v>0</v>
      </c>
      <c r="I4950" s="26">
        <f>G4950+H4950</f>
        <v>0</v>
      </c>
      <c r="J4950" s="26">
        <f>SUM(F4950:H4950)</f>
        <v>26</v>
      </c>
      <c r="K4950" s="26">
        <f>E4950-J4950</f>
        <v>0</v>
      </c>
      <c r="L4950" s="27">
        <v>17391570000</v>
      </c>
      <c r="M4950" s="45">
        <v>4320.8</v>
      </c>
      <c r="N4950" s="27">
        <v>668906538</v>
      </c>
      <c r="O4950" s="27">
        <v>13306052</v>
      </c>
      <c r="P4950" s="37">
        <f>IF(I4950=0,0,H4950/I4950)</f>
        <v>0</v>
      </c>
    </row>
    <row r="4951">
      <c r="A4951" s="24" t="str">
        <v>2026-05</v>
      </c>
      <c r="B4951" s="24" t="str">
        <v>비교 반영</v>
      </c>
      <c r="C4951" s="24" t="str">
        <v>김포시</v>
      </c>
      <c r="D4951" s="24" t="str">
        <v>아파트 매매</v>
      </c>
      <c r="E4951" s="26">
        <v>421</v>
      </c>
      <c r="F4951" s="26">
        <v>421</v>
      </c>
      <c r="G4951" s="26">
        <v>0</v>
      </c>
      <c r="H4951" s="26">
        <v>0</v>
      </c>
      <c r="I4951" s="26">
        <f>G4951+H4951</f>
        <v>0</v>
      </c>
      <c r="J4951" s="26">
        <f>SUM(F4951:H4951)</f>
        <v>421</v>
      </c>
      <c r="K4951" s="26">
        <f>E4951-J4951</f>
        <v>0</v>
      </c>
      <c r="L4951" s="27">
        <v>193161000000</v>
      </c>
      <c r="M4951" s="45">
        <v>34972.577</v>
      </c>
      <c r="N4951" s="27">
        <v>458814727</v>
      </c>
      <c r="O4951" s="27">
        <v>18258556</v>
      </c>
      <c r="P4951" s="37">
        <f>IF(I4951=0,0,H4951/I4951)</f>
        <v>0</v>
      </c>
    </row>
    <row r="4952">
      <c r="A4952" s="24" t="str">
        <v>2026-05</v>
      </c>
      <c r="B4952" s="24" t="str">
        <v>비교 반영</v>
      </c>
      <c r="C4952" s="24" t="str">
        <v>김포시</v>
      </c>
      <c r="D4952" s="24" t="str">
        <v>아파트 전월세</v>
      </c>
      <c r="E4952" s="26">
        <v>847</v>
      </c>
      <c r="F4952" s="26">
        <v>0</v>
      </c>
      <c r="G4952" s="26">
        <v>465</v>
      </c>
      <c r="H4952" s="26">
        <v>382</v>
      </c>
      <c r="I4952" s="26">
        <f>G4952+H4952</f>
        <v>847</v>
      </c>
      <c r="J4952" s="26">
        <f>SUM(F4952:H4952)</f>
        <v>847</v>
      </c>
      <c r="K4952" s="26">
        <f>E4952-J4952</f>
        <v>0</v>
      </c>
      <c r="L4952" s="27">
        <v>176839950000</v>
      </c>
      <c r="M4952" s="45">
        <v>66617.158</v>
      </c>
      <c r="N4952" s="27">
        <v>208783884</v>
      </c>
      <c r="O4952" s="27">
        <v>8775440</v>
      </c>
      <c r="P4952" s="37">
        <f>IF(I4952=0,0,H4952/I4952)</f>
        <v>0.4510035419126328</v>
      </c>
    </row>
    <row r="4953">
      <c r="A4953" s="24" t="str">
        <v>2026-05</v>
      </c>
      <c r="B4953" s="24" t="str">
        <v>비교 반영</v>
      </c>
      <c r="C4953" s="24" t="str">
        <v>김포시</v>
      </c>
      <c r="D4953" s="24" t="str">
        <v>오피스텔 매매</v>
      </c>
      <c r="E4953" s="26">
        <v>25</v>
      </c>
      <c r="F4953" s="26">
        <v>25</v>
      </c>
      <c r="G4953" s="26">
        <v>0</v>
      </c>
      <c r="H4953" s="26">
        <v>0</v>
      </c>
      <c r="I4953" s="26">
        <f>G4953+H4953</f>
        <v>0</v>
      </c>
      <c r="J4953" s="26">
        <f>SUM(F4953:H4953)</f>
        <v>25</v>
      </c>
      <c r="K4953" s="26">
        <f>E4953-J4953</f>
        <v>0</v>
      </c>
      <c r="L4953" s="27">
        <v>2990500000</v>
      </c>
      <c r="M4953" s="45">
        <v>765.868</v>
      </c>
      <c r="N4953" s="27">
        <v>119620000</v>
      </c>
      <c r="O4953" s="27">
        <v>12908164</v>
      </c>
      <c r="P4953" s="37">
        <f>IF(I4953=0,0,H4953/I4953)</f>
        <v>0</v>
      </c>
    </row>
    <row r="4954">
      <c r="A4954" s="24" t="str">
        <v>2026-05</v>
      </c>
      <c r="B4954" s="24" t="str">
        <v>비교 반영</v>
      </c>
      <c r="C4954" s="24" t="str">
        <v>김포시</v>
      </c>
      <c r="D4954" s="24" t="str">
        <v>오피스텔 전월세</v>
      </c>
      <c r="E4954" s="26">
        <v>437</v>
      </c>
      <c r="F4954" s="26">
        <v>0</v>
      </c>
      <c r="G4954" s="26">
        <v>117</v>
      </c>
      <c r="H4954" s="26">
        <v>320</v>
      </c>
      <c r="I4954" s="26">
        <f>G4954+H4954</f>
        <v>437</v>
      </c>
      <c r="J4954" s="26">
        <f>SUM(F4954:H4954)</f>
        <v>437</v>
      </c>
      <c r="K4954" s="26">
        <f>E4954-J4954</f>
        <v>0</v>
      </c>
      <c r="L4954" s="27">
        <v>18323850000</v>
      </c>
      <c r="M4954" s="45">
        <v>12822.25</v>
      </c>
      <c r="N4954" s="27">
        <v>41931007</v>
      </c>
      <c r="O4954" s="27">
        <v>4724187</v>
      </c>
      <c r="P4954" s="37">
        <f>IF(I4954=0,0,H4954/I4954)</f>
        <v>0.7322654462242563</v>
      </c>
    </row>
    <row r="4955">
      <c r="A4955" s="24" t="str">
        <v>2026-05</v>
      </c>
      <c r="B4955" s="24" t="str">
        <v>비교 반영</v>
      </c>
      <c r="C4955" s="24" t="str">
        <v>김포시</v>
      </c>
      <c r="D4955" s="24" t="str">
        <v>토지</v>
      </c>
      <c r="E4955" s="26">
        <v>237</v>
      </c>
      <c r="F4955" s="26">
        <v>237</v>
      </c>
      <c r="G4955" s="26">
        <v>0</v>
      </c>
      <c r="H4955" s="26">
        <v>0</v>
      </c>
      <c r="I4955" s="26">
        <f>G4955+H4955</f>
        <v>0</v>
      </c>
      <c r="J4955" s="26">
        <f>SUM(F4955:H4955)</f>
        <v>237</v>
      </c>
      <c r="K4955" s="26">
        <f>E4955-J4955</f>
        <v>0</v>
      </c>
      <c r="L4955" s="27">
        <v>53205800000</v>
      </c>
      <c r="M4955" s="45">
        <v>119041.34</v>
      </c>
      <c r="N4955" s="27">
        <v>224497046</v>
      </c>
      <c r="O4955" s="27">
        <v>1477528</v>
      </c>
      <c r="P4955" s="37">
        <f>IF(I4955=0,0,H4955/I4955)</f>
        <v>0</v>
      </c>
    </row>
    <row r="4956">
      <c r="A4956" s="24" t="str">
        <v>2026-05</v>
      </c>
      <c r="B4956" s="24" t="str">
        <v>비교 반영</v>
      </c>
      <c r="C4956" s="24" t="str">
        <v>남양주시</v>
      </c>
      <c r="D4956" s="24" t="str">
        <v>공장창고</v>
      </c>
      <c r="E4956" s="26">
        <v>17</v>
      </c>
      <c r="F4956" s="26">
        <v>17</v>
      </c>
      <c r="G4956" s="26">
        <v>0</v>
      </c>
      <c r="H4956" s="26">
        <v>0</v>
      </c>
      <c r="I4956" s="26">
        <f>G4956+H4956</f>
        <v>0</v>
      </c>
      <c r="J4956" s="26">
        <f>SUM(F4956:H4956)</f>
        <v>17</v>
      </c>
      <c r="K4956" s="26">
        <f>E4956-J4956</f>
        <v>0</v>
      </c>
      <c r="L4956" s="27">
        <v>3250300000</v>
      </c>
      <c r="M4956" s="45">
        <v>1160.22</v>
      </c>
      <c r="N4956" s="27">
        <v>191194118</v>
      </c>
      <c r="O4956" s="27">
        <v>9260996</v>
      </c>
      <c r="P4956" s="37">
        <f>IF(I4956=0,0,H4956/I4956)</f>
        <v>0</v>
      </c>
    </row>
    <row r="4957">
      <c r="A4957" s="24" t="str">
        <v>2026-05</v>
      </c>
      <c r="B4957" s="24" t="str">
        <v>비교 반영</v>
      </c>
      <c r="C4957" s="24" t="str">
        <v>남양주시</v>
      </c>
      <c r="D4957" s="24" t="str">
        <v>다가구 매매</v>
      </c>
      <c r="E4957" s="26">
        <v>12</v>
      </c>
      <c r="F4957" s="26">
        <v>12</v>
      </c>
      <c r="G4957" s="26">
        <v>0</v>
      </c>
      <c r="H4957" s="26">
        <v>0</v>
      </c>
      <c r="I4957" s="26">
        <f>G4957+H4957</f>
        <v>0</v>
      </c>
      <c r="J4957" s="26">
        <f>SUM(F4957:H4957)</f>
        <v>12</v>
      </c>
      <c r="K4957" s="26">
        <f>E4957-J4957</f>
        <v>0</v>
      </c>
      <c r="L4957" s="27">
        <v>9290230000</v>
      </c>
      <c r="M4957" s="45">
        <v>3124.516</v>
      </c>
      <c r="N4957" s="27">
        <v>774185833</v>
      </c>
      <c r="O4957" s="27">
        <v>9829203</v>
      </c>
      <c r="P4957" s="37">
        <f>IF(I4957=0,0,H4957/I4957)</f>
        <v>0</v>
      </c>
    </row>
    <row r="4958">
      <c r="A4958" s="24" t="str">
        <v>2026-05</v>
      </c>
      <c r="B4958" s="24" t="str">
        <v>비교 반영</v>
      </c>
      <c r="C4958" s="24" t="str">
        <v>남양주시</v>
      </c>
      <c r="D4958" s="24" t="str">
        <v>다가구 전월세</v>
      </c>
      <c r="E4958" s="26">
        <v>413</v>
      </c>
      <c r="F4958" s="26">
        <v>0</v>
      </c>
      <c r="G4958" s="26">
        <v>108</v>
      </c>
      <c r="H4958" s="26">
        <v>305</v>
      </c>
      <c r="I4958" s="26">
        <f>G4958+H4958</f>
        <v>413</v>
      </c>
      <c r="J4958" s="26">
        <f>SUM(F4958:H4958)</f>
        <v>413</v>
      </c>
      <c r="K4958" s="26">
        <f>E4958-J4958</f>
        <v>0</v>
      </c>
      <c r="L4958" s="27">
        <v>31319570000</v>
      </c>
      <c r="M4958" s="45">
        <v>20760.193</v>
      </c>
      <c r="N4958" s="27">
        <v>75834310</v>
      </c>
      <c r="O4958" s="27">
        <v>4987226</v>
      </c>
      <c r="P4958" s="37">
        <f>IF(I4958=0,0,H4958/I4958)</f>
        <v>0.738498789346247</v>
      </c>
    </row>
    <row r="4959">
      <c r="A4959" s="24" t="str">
        <v>2026-05</v>
      </c>
      <c r="B4959" s="24" t="str">
        <v>비교 반영</v>
      </c>
      <c r="C4959" s="24" t="str">
        <v>남양주시</v>
      </c>
      <c r="D4959" s="24" t="str">
        <v>다세대 매매</v>
      </c>
      <c r="E4959" s="26">
        <v>117</v>
      </c>
      <c r="F4959" s="26">
        <v>117</v>
      </c>
      <c r="G4959" s="26">
        <v>0</v>
      </c>
      <c r="H4959" s="26">
        <v>0</v>
      </c>
      <c r="I4959" s="26">
        <f>G4959+H4959</f>
        <v>0</v>
      </c>
      <c r="J4959" s="26">
        <f>SUM(F4959:H4959)</f>
        <v>117</v>
      </c>
      <c r="K4959" s="26">
        <f>E4959-J4959</f>
        <v>0</v>
      </c>
      <c r="L4959" s="27">
        <v>17025100000</v>
      </c>
      <c r="M4959" s="45">
        <v>6514.716</v>
      </c>
      <c r="N4959" s="27">
        <v>145513675</v>
      </c>
      <c r="O4959" s="27">
        <v>8639106</v>
      </c>
      <c r="P4959" s="37">
        <f>IF(I4959=0,0,H4959/I4959)</f>
        <v>0</v>
      </c>
    </row>
    <row r="4960">
      <c r="A4960" s="24" t="str">
        <v>2026-05</v>
      </c>
      <c r="B4960" s="24" t="str">
        <v>비교 반영</v>
      </c>
      <c r="C4960" s="24" t="str">
        <v>남양주시</v>
      </c>
      <c r="D4960" s="24" t="str">
        <v>다세대 전월세</v>
      </c>
      <c r="E4960" s="26">
        <v>249</v>
      </c>
      <c r="F4960" s="26">
        <v>0</v>
      </c>
      <c r="G4960" s="26">
        <v>89</v>
      </c>
      <c r="H4960" s="26">
        <v>160</v>
      </c>
      <c r="I4960" s="26">
        <f>G4960+H4960</f>
        <v>249</v>
      </c>
      <c r="J4960" s="26">
        <f>SUM(F4960:H4960)</f>
        <v>249</v>
      </c>
      <c r="K4960" s="26">
        <f>E4960-J4960</f>
        <v>0</v>
      </c>
      <c r="L4960" s="27">
        <v>14859580000</v>
      </c>
      <c r="M4960" s="45">
        <v>12613.409</v>
      </c>
      <c r="N4960" s="27">
        <v>59677028</v>
      </c>
      <c r="O4960" s="27">
        <v>3894473</v>
      </c>
      <c r="P4960" s="37">
        <f>IF(I4960=0,0,H4960/I4960)</f>
        <v>0.642570281124498</v>
      </c>
    </row>
    <row r="4961">
      <c r="A4961" s="24" t="str">
        <v>2026-05</v>
      </c>
      <c r="B4961" s="24" t="str">
        <v>비교 반영</v>
      </c>
      <c r="C4961" s="24" t="str">
        <v>남양주시</v>
      </c>
      <c r="D4961" s="24" t="str">
        <v>분양권</v>
      </c>
      <c r="E4961" s="26">
        <v>9</v>
      </c>
      <c r="F4961" s="26">
        <v>9</v>
      </c>
      <c r="G4961" s="26">
        <v>0</v>
      </c>
      <c r="H4961" s="26">
        <v>0</v>
      </c>
      <c r="I4961" s="26">
        <f>G4961+H4961</f>
        <v>0</v>
      </c>
      <c r="J4961" s="26">
        <f>SUM(F4961:H4961)</f>
        <v>9</v>
      </c>
      <c r="K4961" s="26">
        <f>E4961-J4961</f>
        <v>0</v>
      </c>
      <c r="L4961" s="27">
        <v>5497170000</v>
      </c>
      <c r="M4961" s="45">
        <v>605.009</v>
      </c>
      <c r="N4961" s="27">
        <v>610796667</v>
      </c>
      <c r="O4961" s="27">
        <v>30036681</v>
      </c>
      <c r="P4961" s="37">
        <f>IF(I4961=0,0,H4961/I4961)</f>
        <v>0</v>
      </c>
    </row>
    <row r="4962">
      <c r="A4962" s="24" t="str">
        <v>2026-05</v>
      </c>
      <c r="B4962" s="24" t="str">
        <v>비교 반영</v>
      </c>
      <c r="C4962" s="24" t="str">
        <v>남양주시</v>
      </c>
      <c r="D4962" s="24" t="str">
        <v>상가</v>
      </c>
      <c r="E4962" s="26">
        <v>28</v>
      </c>
      <c r="F4962" s="26">
        <v>28</v>
      </c>
      <c r="G4962" s="26">
        <v>0</v>
      </c>
      <c r="H4962" s="26">
        <v>0</v>
      </c>
      <c r="I4962" s="26">
        <f>G4962+H4962</f>
        <v>0</v>
      </c>
      <c r="J4962" s="26">
        <f>SUM(F4962:H4962)</f>
        <v>28</v>
      </c>
      <c r="K4962" s="26">
        <f>E4962-J4962</f>
        <v>0</v>
      </c>
      <c r="L4962" s="27">
        <v>31178290000</v>
      </c>
      <c r="M4962" s="45">
        <v>12398.59</v>
      </c>
      <c r="N4962" s="27">
        <v>1113510357</v>
      </c>
      <c r="O4962" s="27">
        <v>8312939</v>
      </c>
      <c r="P4962" s="37">
        <f>IF(I4962=0,0,H4962/I4962)</f>
        <v>0</v>
      </c>
    </row>
    <row r="4963">
      <c r="A4963" s="24" t="str">
        <v>2026-05</v>
      </c>
      <c r="B4963" s="24" t="str">
        <v>비교 반영</v>
      </c>
      <c r="C4963" s="24" t="str">
        <v>남양주시</v>
      </c>
      <c r="D4963" s="24" t="str">
        <v>아파트 매매</v>
      </c>
      <c r="E4963" s="26">
        <v>929</v>
      </c>
      <c r="F4963" s="26">
        <v>929</v>
      </c>
      <c r="G4963" s="26">
        <v>0</v>
      </c>
      <c r="H4963" s="26">
        <v>0</v>
      </c>
      <c r="I4963" s="26">
        <f>G4963+H4963</f>
        <v>0</v>
      </c>
      <c r="J4963" s="26">
        <f>SUM(F4963:H4963)</f>
        <v>929</v>
      </c>
      <c r="K4963" s="26">
        <f>E4963-J4963</f>
        <v>0</v>
      </c>
      <c r="L4963" s="27">
        <v>527767170000</v>
      </c>
      <c r="M4963" s="45">
        <v>77578.023</v>
      </c>
      <c r="N4963" s="27">
        <v>568102443</v>
      </c>
      <c r="O4963" s="27">
        <v>22489421</v>
      </c>
      <c r="P4963" s="37">
        <f>IF(I4963=0,0,H4963/I4963)</f>
        <v>0</v>
      </c>
    </row>
    <row r="4964">
      <c r="A4964" s="24" t="str">
        <v>2026-05</v>
      </c>
      <c r="B4964" s="24" t="str">
        <v>비교 반영</v>
      </c>
      <c r="C4964" s="24" t="str">
        <v>남양주시</v>
      </c>
      <c r="D4964" s="24" t="str">
        <v>아파트 전월세</v>
      </c>
      <c r="E4964" s="26">
        <v>3549</v>
      </c>
      <c r="F4964" s="26">
        <v>0</v>
      </c>
      <c r="G4964" s="26">
        <v>807</v>
      </c>
      <c r="H4964" s="26">
        <v>2742</v>
      </c>
      <c r="I4964" s="26">
        <f>G4964+H4964</f>
        <v>3549</v>
      </c>
      <c r="J4964" s="26">
        <f>SUM(F4964:H4964)</f>
        <v>3549</v>
      </c>
      <c r="K4964" s="26">
        <f>E4964-J4964</f>
        <v>0</v>
      </c>
      <c r="L4964" s="27">
        <v>499012640000</v>
      </c>
      <c r="M4964" s="45">
        <v>208026.28</v>
      </c>
      <c r="N4964" s="27">
        <v>140606548</v>
      </c>
      <c r="O4964" s="27">
        <v>7929904</v>
      </c>
      <c r="P4964" s="37">
        <f>IF(I4964=0,0,H4964/I4964)</f>
        <v>0.7726120033812341</v>
      </c>
    </row>
    <row r="4965">
      <c r="A4965" s="24" t="str">
        <v>2026-05</v>
      </c>
      <c r="B4965" s="24" t="str">
        <v>비교 반영</v>
      </c>
      <c r="C4965" s="24" t="str">
        <v>남양주시</v>
      </c>
      <c r="D4965" s="24" t="str">
        <v>오피스텔 매매</v>
      </c>
      <c r="E4965" s="26">
        <v>24</v>
      </c>
      <c r="F4965" s="26">
        <v>24</v>
      </c>
      <c r="G4965" s="26">
        <v>0</v>
      </c>
      <c r="H4965" s="26">
        <v>0</v>
      </c>
      <c r="I4965" s="26">
        <f>G4965+H4965</f>
        <v>0</v>
      </c>
      <c r="J4965" s="26">
        <f>SUM(F4965:H4965)</f>
        <v>24</v>
      </c>
      <c r="K4965" s="26">
        <f>E4965-J4965</f>
        <v>0</v>
      </c>
      <c r="L4965" s="27">
        <v>4048700000</v>
      </c>
      <c r="M4965" s="45">
        <v>739.807</v>
      </c>
      <c r="N4965" s="27">
        <v>168695833</v>
      </c>
      <c r="O4965" s="27">
        <v>18091383</v>
      </c>
      <c r="P4965" s="37">
        <f>IF(I4965=0,0,H4965/I4965)</f>
        <v>0</v>
      </c>
    </row>
    <row r="4966">
      <c r="A4966" s="24" t="str">
        <v>2026-05</v>
      </c>
      <c r="B4966" s="24" t="str">
        <v>비교 반영</v>
      </c>
      <c r="C4966" s="24" t="str">
        <v>남양주시</v>
      </c>
      <c r="D4966" s="24" t="str">
        <v>오피스텔 전월세</v>
      </c>
      <c r="E4966" s="26">
        <v>197</v>
      </c>
      <c r="F4966" s="26">
        <v>0</v>
      </c>
      <c r="G4966" s="26">
        <v>56</v>
      </c>
      <c r="H4966" s="26">
        <v>141</v>
      </c>
      <c r="I4966" s="26">
        <f>G4966+H4966</f>
        <v>197</v>
      </c>
      <c r="J4966" s="26">
        <f>SUM(F4966:H4966)</f>
        <v>197</v>
      </c>
      <c r="K4966" s="26">
        <f>E4966-J4966</f>
        <v>0</v>
      </c>
      <c r="L4966" s="27">
        <v>19861750000</v>
      </c>
      <c r="M4966" s="45">
        <v>7190.11</v>
      </c>
      <c r="N4966" s="27">
        <v>100821066</v>
      </c>
      <c r="O4966" s="27">
        <v>9131804</v>
      </c>
      <c r="P4966" s="37">
        <f>IF(I4966=0,0,H4966/I4966)</f>
        <v>0.7157360406091371</v>
      </c>
    </row>
    <row r="4967">
      <c r="A4967" s="24" t="str">
        <v>2026-05</v>
      </c>
      <c r="B4967" s="24" t="str">
        <v>비교 반영</v>
      </c>
      <c r="C4967" s="24" t="str">
        <v>남양주시</v>
      </c>
      <c r="D4967" s="24" t="str">
        <v>토지</v>
      </c>
      <c r="E4967" s="26">
        <v>180</v>
      </c>
      <c r="F4967" s="26">
        <v>180</v>
      </c>
      <c r="G4967" s="26">
        <v>0</v>
      </c>
      <c r="H4967" s="26">
        <v>0</v>
      </c>
      <c r="I4967" s="26">
        <f>G4967+H4967</f>
        <v>0</v>
      </c>
      <c r="J4967" s="26">
        <f>SUM(F4967:H4967)</f>
        <v>180</v>
      </c>
      <c r="K4967" s="26">
        <f>E4967-J4967</f>
        <v>0</v>
      </c>
      <c r="L4967" s="27">
        <v>36690570000</v>
      </c>
      <c r="M4967" s="45">
        <v>69700.01</v>
      </c>
      <c r="N4967" s="27">
        <v>203836500</v>
      </c>
      <c r="O4967" s="27">
        <v>1740188</v>
      </c>
      <c r="P4967" s="37">
        <f>IF(I4967=0,0,H4967/I4967)</f>
        <v>0</v>
      </c>
    </row>
    <row r="4968">
      <c r="A4968" s="24" t="str">
        <v>2026-05</v>
      </c>
      <c r="B4968" s="24" t="str">
        <v>비교 반영</v>
      </c>
      <c r="C4968" s="24" t="str">
        <v>동두천시</v>
      </c>
      <c r="D4968" s="24" t="str">
        <v>다가구 매매</v>
      </c>
      <c r="E4968" s="26">
        <v>7</v>
      </c>
      <c r="F4968" s="26">
        <v>7</v>
      </c>
      <c r="G4968" s="26">
        <v>0</v>
      </c>
      <c r="H4968" s="26">
        <v>0</v>
      </c>
      <c r="I4968" s="26">
        <f>G4968+H4968</f>
        <v>0</v>
      </c>
      <c r="J4968" s="26">
        <f>SUM(F4968:H4968)</f>
        <v>7</v>
      </c>
      <c r="K4968" s="26">
        <f>E4968-J4968</f>
        <v>0</v>
      </c>
      <c r="L4968" s="27">
        <v>1242150000</v>
      </c>
      <c r="M4968" s="45">
        <v>715.52</v>
      </c>
      <c r="N4968" s="27">
        <v>177450000</v>
      </c>
      <c r="O4968" s="27">
        <v>5738876</v>
      </c>
      <c r="P4968" s="37">
        <f>IF(I4968=0,0,H4968/I4968)</f>
        <v>0</v>
      </c>
    </row>
    <row r="4969">
      <c r="A4969" s="24" t="str">
        <v>2026-05</v>
      </c>
      <c r="B4969" s="24" t="str">
        <v>비교 반영</v>
      </c>
      <c r="C4969" s="24" t="str">
        <v>동두천시</v>
      </c>
      <c r="D4969" s="24" t="str">
        <v>다가구 전월세</v>
      </c>
      <c r="E4969" s="26">
        <v>32</v>
      </c>
      <c r="F4969" s="26">
        <v>0</v>
      </c>
      <c r="G4969" s="26">
        <v>4</v>
      </c>
      <c r="H4969" s="26">
        <v>28</v>
      </c>
      <c r="I4969" s="26">
        <f>G4969+H4969</f>
        <v>32</v>
      </c>
      <c r="J4969" s="26">
        <f>SUM(F4969:H4969)</f>
        <v>32</v>
      </c>
      <c r="K4969" s="26">
        <f>E4969-J4969</f>
        <v>0</v>
      </c>
      <c r="L4969" s="27">
        <v>477300000</v>
      </c>
      <c r="M4969" s="45">
        <v>2056.525</v>
      </c>
      <c r="N4969" s="27">
        <v>14915625</v>
      </c>
      <c r="O4969" s="27">
        <v>767241</v>
      </c>
      <c r="P4969" s="37">
        <f>IF(I4969=0,0,H4969/I4969)</f>
        <v>0.875</v>
      </c>
    </row>
    <row r="4970">
      <c r="A4970" s="24" t="str">
        <v>2026-05</v>
      </c>
      <c r="B4970" s="24" t="str">
        <v>비교 반영</v>
      </c>
      <c r="C4970" s="24" t="str">
        <v>동두천시</v>
      </c>
      <c r="D4970" s="24" t="str">
        <v>다세대 매매</v>
      </c>
      <c r="E4970" s="26">
        <v>31</v>
      </c>
      <c r="F4970" s="26">
        <v>31</v>
      </c>
      <c r="G4970" s="26">
        <v>0</v>
      </c>
      <c r="H4970" s="26">
        <v>0</v>
      </c>
      <c r="I4970" s="26">
        <f>G4970+H4970</f>
        <v>0</v>
      </c>
      <c r="J4970" s="26">
        <f>SUM(F4970:H4970)</f>
        <v>31</v>
      </c>
      <c r="K4970" s="26">
        <f>E4970-J4970</f>
        <v>0</v>
      </c>
      <c r="L4970" s="27">
        <v>4653500000</v>
      </c>
      <c r="M4970" s="45">
        <v>1865.016</v>
      </c>
      <c r="N4970" s="27">
        <v>150112903</v>
      </c>
      <c r="O4970" s="27">
        <v>8248439</v>
      </c>
      <c r="P4970" s="37">
        <f>IF(I4970=0,0,H4970/I4970)</f>
        <v>0</v>
      </c>
    </row>
    <row r="4971">
      <c r="A4971" s="24" t="str">
        <v>2026-05</v>
      </c>
      <c r="B4971" s="24" t="str">
        <v>비교 반영</v>
      </c>
      <c r="C4971" s="24" t="str">
        <v>동두천시</v>
      </c>
      <c r="D4971" s="24" t="str">
        <v>다세대 전월세</v>
      </c>
      <c r="E4971" s="26">
        <v>53</v>
      </c>
      <c r="F4971" s="26">
        <v>0</v>
      </c>
      <c r="G4971" s="26">
        <v>9</v>
      </c>
      <c r="H4971" s="26">
        <v>44</v>
      </c>
      <c r="I4971" s="26">
        <f>G4971+H4971</f>
        <v>53</v>
      </c>
      <c r="J4971" s="26">
        <f>SUM(F4971:H4971)</f>
        <v>53</v>
      </c>
      <c r="K4971" s="26">
        <f>E4971-J4971</f>
        <v>0</v>
      </c>
      <c r="L4971" s="27">
        <v>1145790000</v>
      </c>
      <c r="M4971" s="45">
        <v>2546.882</v>
      </c>
      <c r="N4971" s="27">
        <v>21618679</v>
      </c>
      <c r="O4971" s="27">
        <v>1487205</v>
      </c>
      <c r="P4971" s="37">
        <f>IF(I4971=0,0,H4971/I4971)</f>
        <v>0.8301886792452831</v>
      </c>
    </row>
    <row r="4972">
      <c r="A4972" s="24" t="str">
        <v>2026-05</v>
      </c>
      <c r="B4972" s="24" t="str">
        <v>비교 반영</v>
      </c>
      <c r="C4972" s="24" t="str">
        <v>동두천시</v>
      </c>
      <c r="D4972" s="24" t="str">
        <v>상가</v>
      </c>
      <c r="E4972" s="26">
        <v>4</v>
      </c>
      <c r="F4972" s="26">
        <v>4</v>
      </c>
      <c r="G4972" s="26">
        <v>0</v>
      </c>
      <c r="H4972" s="26">
        <v>0</v>
      </c>
      <c r="I4972" s="26">
        <f>G4972+H4972</f>
        <v>0</v>
      </c>
      <c r="J4972" s="26">
        <f>SUM(F4972:H4972)</f>
        <v>4</v>
      </c>
      <c r="K4972" s="26">
        <f>E4972-J4972</f>
        <v>0</v>
      </c>
      <c r="L4972" s="27">
        <v>725200000</v>
      </c>
      <c r="M4972" s="45">
        <v>229.54</v>
      </c>
      <c r="N4972" s="27">
        <v>181300000</v>
      </c>
      <c r="O4972" s="27">
        <v>10444172</v>
      </c>
      <c r="P4972" s="37">
        <f>IF(I4972=0,0,H4972/I4972)</f>
        <v>0</v>
      </c>
    </row>
    <row r="4973">
      <c r="A4973" s="24" t="str">
        <v>2026-05</v>
      </c>
      <c r="B4973" s="24" t="str">
        <v>비교 반영</v>
      </c>
      <c r="C4973" s="24" t="str">
        <v>동두천시</v>
      </c>
      <c r="D4973" s="24" t="str">
        <v>아파트 매매</v>
      </c>
      <c r="E4973" s="26">
        <v>78</v>
      </c>
      <c r="F4973" s="26">
        <v>78</v>
      </c>
      <c r="G4973" s="26">
        <v>0</v>
      </c>
      <c r="H4973" s="26">
        <v>0</v>
      </c>
      <c r="I4973" s="26">
        <f>G4973+H4973</f>
        <v>0</v>
      </c>
      <c r="J4973" s="26">
        <f>SUM(F4973:H4973)</f>
        <v>78</v>
      </c>
      <c r="K4973" s="26">
        <f>E4973-J4973</f>
        <v>0</v>
      </c>
      <c r="L4973" s="27">
        <v>13681500000</v>
      </c>
      <c r="M4973" s="45">
        <v>5444.128</v>
      </c>
      <c r="N4973" s="27">
        <v>175403846</v>
      </c>
      <c r="O4973" s="27">
        <v>8307684</v>
      </c>
      <c r="P4973" s="37">
        <f>IF(I4973=0,0,H4973/I4973)</f>
        <v>0</v>
      </c>
    </row>
    <row r="4974">
      <c r="A4974" s="24" t="str">
        <v>2026-05</v>
      </c>
      <c r="B4974" s="24" t="str">
        <v>비교 반영</v>
      </c>
      <c r="C4974" s="24" t="str">
        <v>동두천시</v>
      </c>
      <c r="D4974" s="24" t="str">
        <v>아파트 전월세</v>
      </c>
      <c r="E4974" s="26">
        <v>89</v>
      </c>
      <c r="F4974" s="26">
        <v>0</v>
      </c>
      <c r="G4974" s="26">
        <v>53</v>
      </c>
      <c r="H4974" s="26">
        <v>36</v>
      </c>
      <c r="I4974" s="26">
        <f>G4974+H4974</f>
        <v>89</v>
      </c>
      <c r="J4974" s="26">
        <f>SUM(F4974:H4974)</f>
        <v>89</v>
      </c>
      <c r="K4974" s="26">
        <f>E4974-J4974</f>
        <v>0</v>
      </c>
      <c r="L4974" s="27">
        <v>9200040000</v>
      </c>
      <c r="M4974" s="45">
        <v>6169.398</v>
      </c>
      <c r="N4974" s="27">
        <v>103371236</v>
      </c>
      <c r="O4974" s="27">
        <v>4929712</v>
      </c>
      <c r="P4974" s="37">
        <f>IF(I4974=0,0,H4974/I4974)</f>
        <v>0.4044943820224719</v>
      </c>
    </row>
    <row r="4975">
      <c r="A4975" s="24" t="str">
        <v>2026-05</v>
      </c>
      <c r="B4975" s="24" t="str">
        <v>비교 반영</v>
      </c>
      <c r="C4975" s="24" t="str">
        <v>동두천시</v>
      </c>
      <c r="D4975" s="24" t="str">
        <v>오피스텔 매매</v>
      </c>
      <c r="E4975" s="26">
        <v>1</v>
      </c>
      <c r="F4975" s="26">
        <v>1</v>
      </c>
      <c r="G4975" s="26">
        <v>0</v>
      </c>
      <c r="H4975" s="26">
        <v>0</v>
      </c>
      <c r="I4975" s="26">
        <f>G4975+H4975</f>
        <v>0</v>
      </c>
      <c r="J4975" s="26">
        <f>SUM(F4975:H4975)</f>
        <v>1</v>
      </c>
      <c r="K4975" s="26">
        <f>E4975-J4975</f>
        <v>0</v>
      </c>
      <c r="L4975" s="27">
        <v>61500000</v>
      </c>
      <c r="M4975" s="45">
        <v>25.64</v>
      </c>
      <c r="N4975" s="27">
        <v>61500000</v>
      </c>
      <c r="O4975" s="27">
        <v>7929242</v>
      </c>
      <c r="P4975" s="37">
        <f>IF(I4975=0,0,H4975/I4975)</f>
        <v>0</v>
      </c>
    </row>
    <row r="4976">
      <c r="A4976" s="24" t="str">
        <v>2026-05</v>
      </c>
      <c r="B4976" s="24" t="str">
        <v>비교 반영</v>
      </c>
      <c r="C4976" s="24" t="str">
        <v>동두천시</v>
      </c>
      <c r="D4976" s="24" t="str">
        <v>오피스텔 전월세</v>
      </c>
      <c r="E4976" s="26">
        <v>2</v>
      </c>
      <c r="F4976" s="26">
        <v>0</v>
      </c>
      <c r="G4976" s="26">
        <v>0</v>
      </c>
      <c r="H4976" s="26">
        <v>2</v>
      </c>
      <c r="I4976" s="26">
        <f>G4976+H4976</f>
        <v>2</v>
      </c>
      <c r="J4976" s="26">
        <f>SUM(F4976:H4976)</f>
        <v>2</v>
      </c>
      <c r="K4976" s="26">
        <f>E4976-J4976</f>
        <v>0</v>
      </c>
      <c r="L4976" s="27">
        <v>30000000</v>
      </c>
      <c r="M4976" s="45">
        <v>144.53</v>
      </c>
      <c r="N4976" s="27">
        <v>15000000</v>
      </c>
      <c r="O4976" s="27">
        <v>686180</v>
      </c>
      <c r="P4976" s="37">
        <f>IF(I4976=0,0,H4976/I4976)</f>
        <v>1</v>
      </c>
    </row>
    <row r="4977">
      <c r="A4977" s="24" t="str">
        <v>2026-05</v>
      </c>
      <c r="B4977" s="24" t="str">
        <v>비교 반영</v>
      </c>
      <c r="C4977" s="24" t="str">
        <v>동두천시</v>
      </c>
      <c r="D4977" s="24" t="str">
        <v>토지</v>
      </c>
      <c r="E4977" s="26">
        <v>18</v>
      </c>
      <c r="F4977" s="26">
        <v>18</v>
      </c>
      <c r="G4977" s="26">
        <v>0</v>
      </c>
      <c r="H4977" s="26">
        <v>0</v>
      </c>
      <c r="I4977" s="26">
        <f>G4977+H4977</f>
        <v>0</v>
      </c>
      <c r="J4977" s="26">
        <f>SUM(F4977:H4977)</f>
        <v>18</v>
      </c>
      <c r="K4977" s="26">
        <f>E4977-J4977</f>
        <v>0</v>
      </c>
      <c r="L4977" s="27">
        <v>840260000</v>
      </c>
      <c r="M4977" s="45">
        <v>12347.53</v>
      </c>
      <c r="N4977" s="27">
        <v>46681111</v>
      </c>
      <c r="O4977" s="27">
        <v>224962</v>
      </c>
      <c r="P4977" s="37">
        <f>IF(I4977=0,0,H4977/I4977)</f>
        <v>0</v>
      </c>
    </row>
    <row r="4978">
      <c r="A4978" s="24" t="str">
        <v>2026-05</v>
      </c>
      <c r="B4978" s="24" t="str">
        <v>비교 반영</v>
      </c>
      <c r="C4978" s="24" t="str">
        <v>부천소사구</v>
      </c>
      <c r="D4978" s="24" t="str">
        <v>공장창고</v>
      </c>
      <c r="E4978" s="26">
        <v>5</v>
      </c>
      <c r="F4978" s="26">
        <v>5</v>
      </c>
      <c r="G4978" s="26">
        <v>0</v>
      </c>
      <c r="H4978" s="26">
        <v>0</v>
      </c>
      <c r="I4978" s="26">
        <f>G4978+H4978</f>
        <v>0</v>
      </c>
      <c r="J4978" s="26">
        <f>SUM(F4978:H4978)</f>
        <v>5</v>
      </c>
      <c r="K4978" s="26">
        <f>E4978-J4978</f>
        <v>0</v>
      </c>
      <c r="L4978" s="27">
        <v>1057680000</v>
      </c>
      <c r="M4978" s="45">
        <v>378.69</v>
      </c>
      <c r="N4978" s="27">
        <v>211536000</v>
      </c>
      <c r="O4978" s="27">
        <v>9233047</v>
      </c>
      <c r="P4978" s="37">
        <f>IF(I4978=0,0,H4978/I4978)</f>
        <v>0</v>
      </c>
    </row>
    <row r="4979">
      <c r="A4979" s="24" t="str">
        <v>2026-05</v>
      </c>
      <c r="B4979" s="24" t="str">
        <v>비교 반영</v>
      </c>
      <c r="C4979" s="24" t="str">
        <v>부천소사구</v>
      </c>
      <c r="D4979" s="24" t="str">
        <v>다가구 매매</v>
      </c>
      <c r="E4979" s="26">
        <v>7</v>
      </c>
      <c r="F4979" s="26">
        <v>7</v>
      </c>
      <c r="G4979" s="26">
        <v>0</v>
      </c>
      <c r="H4979" s="26">
        <v>0</v>
      </c>
      <c r="I4979" s="26">
        <f>G4979+H4979</f>
        <v>0</v>
      </c>
      <c r="J4979" s="26">
        <f>SUM(F4979:H4979)</f>
        <v>7</v>
      </c>
      <c r="K4979" s="26">
        <f>E4979-J4979</f>
        <v>0</v>
      </c>
      <c r="L4979" s="27">
        <v>2499000000</v>
      </c>
      <c r="M4979" s="45">
        <v>1221.22</v>
      </c>
      <c r="N4979" s="27">
        <v>357000000</v>
      </c>
      <c r="O4979" s="27">
        <v>6764675</v>
      </c>
      <c r="P4979" s="37">
        <f>IF(I4979=0,0,H4979/I4979)</f>
        <v>0</v>
      </c>
    </row>
    <row r="4980">
      <c r="A4980" s="24" t="str">
        <v>2026-05</v>
      </c>
      <c r="B4980" s="24" t="str">
        <v>비교 반영</v>
      </c>
      <c r="C4980" s="24" t="str">
        <v>부천소사구</v>
      </c>
      <c r="D4980" s="24" t="str">
        <v>다가구 전월세</v>
      </c>
      <c r="E4980" s="26">
        <v>186</v>
      </c>
      <c r="F4980" s="26">
        <v>0</v>
      </c>
      <c r="G4980" s="26">
        <v>66</v>
      </c>
      <c r="H4980" s="26">
        <v>120</v>
      </c>
      <c r="I4980" s="26">
        <f>G4980+H4980</f>
        <v>186</v>
      </c>
      <c r="J4980" s="26">
        <f>SUM(F4980:H4980)</f>
        <v>186</v>
      </c>
      <c r="K4980" s="26">
        <f>E4980-J4980</f>
        <v>0</v>
      </c>
      <c r="L4980" s="27">
        <v>9852610000</v>
      </c>
      <c r="M4980" s="45">
        <v>9640.053</v>
      </c>
      <c r="N4980" s="27">
        <v>52971022</v>
      </c>
      <c r="O4980" s="27">
        <v>3378675</v>
      </c>
      <c r="P4980" s="37">
        <f>IF(I4980=0,0,H4980/I4980)</f>
        <v>0.6451612903225806</v>
      </c>
    </row>
    <row r="4981">
      <c r="A4981" s="24" t="str">
        <v>2026-05</v>
      </c>
      <c r="B4981" s="24" t="str">
        <v>비교 반영</v>
      </c>
      <c r="C4981" s="24" t="str">
        <v>부천소사구</v>
      </c>
      <c r="D4981" s="24" t="str">
        <v>다세대 매매</v>
      </c>
      <c r="E4981" s="26">
        <v>65</v>
      </c>
      <c r="F4981" s="26">
        <v>65</v>
      </c>
      <c r="G4981" s="26">
        <v>0</v>
      </c>
      <c r="H4981" s="26">
        <v>0</v>
      </c>
      <c r="I4981" s="26">
        <f>G4981+H4981</f>
        <v>0</v>
      </c>
      <c r="J4981" s="26">
        <f>SUM(F4981:H4981)</f>
        <v>65</v>
      </c>
      <c r="K4981" s="26">
        <f>E4981-J4981</f>
        <v>0</v>
      </c>
      <c r="L4981" s="27">
        <v>11418500000</v>
      </c>
      <c r="M4981" s="45">
        <v>3104.215</v>
      </c>
      <c r="N4981" s="27">
        <v>175669231</v>
      </c>
      <c r="O4981" s="27">
        <v>12159952</v>
      </c>
      <c r="P4981" s="37">
        <f>IF(I4981=0,0,H4981/I4981)</f>
        <v>0</v>
      </c>
    </row>
    <row r="4982">
      <c r="A4982" s="24" t="str">
        <v>2026-05</v>
      </c>
      <c r="B4982" s="24" t="str">
        <v>비교 반영</v>
      </c>
      <c r="C4982" s="24" t="str">
        <v>부천소사구</v>
      </c>
      <c r="D4982" s="24" t="str">
        <v>다세대 전월세</v>
      </c>
      <c r="E4982" s="26">
        <v>104</v>
      </c>
      <c r="F4982" s="26">
        <v>0</v>
      </c>
      <c r="G4982" s="26">
        <v>41</v>
      </c>
      <c r="H4982" s="26">
        <v>63</v>
      </c>
      <c r="I4982" s="26">
        <f>G4982+H4982</f>
        <v>104</v>
      </c>
      <c r="J4982" s="26">
        <f>SUM(F4982:H4982)</f>
        <v>104</v>
      </c>
      <c r="K4982" s="26">
        <f>E4982-J4982</f>
        <v>0</v>
      </c>
      <c r="L4982" s="27">
        <v>6430570000</v>
      </c>
      <c r="M4982" s="45">
        <v>4773.132</v>
      </c>
      <c r="N4982" s="27">
        <v>61832404</v>
      </c>
      <c r="O4982" s="27">
        <v>4453697</v>
      </c>
      <c r="P4982" s="37">
        <f>IF(I4982=0,0,H4982/I4982)</f>
        <v>0.6057692307692307</v>
      </c>
    </row>
    <row r="4983">
      <c r="A4983" s="24" t="str">
        <v>2026-05</v>
      </c>
      <c r="B4983" s="24" t="str">
        <v>비교 반영</v>
      </c>
      <c r="C4983" s="24" t="str">
        <v>부천소사구</v>
      </c>
      <c r="D4983" s="24" t="str">
        <v>분양권</v>
      </c>
      <c r="E4983" s="26">
        <v>20</v>
      </c>
      <c r="F4983" s="26">
        <v>20</v>
      </c>
      <c r="G4983" s="26">
        <v>0</v>
      </c>
      <c r="H4983" s="26">
        <v>0</v>
      </c>
      <c r="I4983" s="26">
        <f>G4983+H4983</f>
        <v>0</v>
      </c>
      <c r="J4983" s="26">
        <f>SUM(F4983:H4983)</f>
        <v>20</v>
      </c>
      <c r="K4983" s="26">
        <f>E4983-J4983</f>
        <v>0</v>
      </c>
      <c r="L4983" s="27">
        <v>15166500000</v>
      </c>
      <c r="M4983" s="45">
        <v>1440.17</v>
      </c>
      <c r="N4983" s="27">
        <v>758325000</v>
      </c>
      <c r="O4983" s="27">
        <v>34813382</v>
      </c>
      <c r="P4983" s="37">
        <f>IF(I4983=0,0,H4983/I4983)</f>
        <v>0</v>
      </c>
    </row>
    <row r="4984">
      <c r="A4984" s="24" t="str">
        <v>2026-05</v>
      </c>
      <c r="B4984" s="24" t="str">
        <v>비교 반영</v>
      </c>
      <c r="C4984" s="24" t="str">
        <v>부천소사구</v>
      </c>
      <c r="D4984" s="24" t="str">
        <v>상가</v>
      </c>
      <c r="E4984" s="26">
        <v>7</v>
      </c>
      <c r="F4984" s="26">
        <v>7</v>
      </c>
      <c r="G4984" s="26">
        <v>0</v>
      </c>
      <c r="H4984" s="26">
        <v>0</v>
      </c>
      <c r="I4984" s="26">
        <f>G4984+H4984</f>
        <v>0</v>
      </c>
      <c r="J4984" s="26">
        <f>SUM(F4984:H4984)</f>
        <v>7</v>
      </c>
      <c r="K4984" s="26">
        <f>E4984-J4984</f>
        <v>0</v>
      </c>
      <c r="L4984" s="27">
        <v>2063420000</v>
      </c>
      <c r="M4984" s="45">
        <v>351.48</v>
      </c>
      <c r="N4984" s="27">
        <v>294774286</v>
      </c>
      <c r="O4984" s="27">
        <v>19407144</v>
      </c>
      <c r="P4984" s="37">
        <f>IF(I4984=0,0,H4984/I4984)</f>
        <v>0</v>
      </c>
    </row>
    <row r="4985">
      <c r="A4985" s="24" t="str">
        <v>2026-05</v>
      </c>
      <c r="B4985" s="24" t="str">
        <v>비교 반영</v>
      </c>
      <c r="C4985" s="24" t="str">
        <v>부천소사구</v>
      </c>
      <c r="D4985" s="24" t="str">
        <v>아파트 매매</v>
      </c>
      <c r="E4985" s="26">
        <v>260</v>
      </c>
      <c r="F4985" s="26">
        <v>260</v>
      </c>
      <c r="G4985" s="26">
        <v>0</v>
      </c>
      <c r="H4985" s="26">
        <v>0</v>
      </c>
      <c r="I4985" s="26">
        <f>G4985+H4985</f>
        <v>0</v>
      </c>
      <c r="J4985" s="26">
        <f>SUM(F4985:H4985)</f>
        <v>260</v>
      </c>
      <c r="K4985" s="26">
        <f>E4985-J4985</f>
        <v>0</v>
      </c>
      <c r="L4985" s="27">
        <v>140853750000</v>
      </c>
      <c r="M4985" s="45">
        <v>18778.678</v>
      </c>
      <c r="N4985" s="27">
        <v>541745192</v>
      </c>
      <c r="O4985" s="27">
        <v>24795793</v>
      </c>
      <c r="P4985" s="37">
        <f>IF(I4985=0,0,H4985/I4985)</f>
        <v>0</v>
      </c>
    </row>
    <row r="4986">
      <c r="A4986" s="24" t="str">
        <v>2026-05</v>
      </c>
      <c r="B4986" s="24" t="str">
        <v>비교 반영</v>
      </c>
      <c r="C4986" s="24" t="str">
        <v>부천소사구</v>
      </c>
      <c r="D4986" s="24" t="str">
        <v>아파트 전월세</v>
      </c>
      <c r="E4986" s="26">
        <v>221</v>
      </c>
      <c r="F4986" s="26">
        <v>0</v>
      </c>
      <c r="G4986" s="26">
        <v>135</v>
      </c>
      <c r="H4986" s="26">
        <v>86</v>
      </c>
      <c r="I4986" s="26">
        <f>G4986+H4986</f>
        <v>221</v>
      </c>
      <c r="J4986" s="26">
        <f>SUM(F4986:H4986)</f>
        <v>221</v>
      </c>
      <c r="K4986" s="26">
        <f>E4986-J4986</f>
        <v>0</v>
      </c>
      <c r="L4986" s="27">
        <v>53644110000</v>
      </c>
      <c r="M4986" s="45">
        <v>15435.477</v>
      </c>
      <c r="N4986" s="27">
        <v>242733529</v>
      </c>
      <c r="O4986" s="27">
        <v>11488851</v>
      </c>
      <c r="P4986" s="37">
        <f>IF(I4986=0,0,H4986/I4986)</f>
        <v>0.3891402714932127</v>
      </c>
    </row>
    <row r="4987">
      <c r="A4987" s="24" t="str">
        <v>2026-05</v>
      </c>
      <c r="B4987" s="24" t="str">
        <v>비교 반영</v>
      </c>
      <c r="C4987" s="24" t="str">
        <v>부천소사구</v>
      </c>
      <c r="D4987" s="24" t="str">
        <v>오피스텔 매매</v>
      </c>
      <c r="E4987" s="26">
        <v>14</v>
      </c>
      <c r="F4987" s="26">
        <v>14</v>
      </c>
      <c r="G4987" s="26">
        <v>0</v>
      </c>
      <c r="H4987" s="26">
        <v>0</v>
      </c>
      <c r="I4987" s="26">
        <f>G4987+H4987</f>
        <v>0</v>
      </c>
      <c r="J4987" s="26">
        <f>SUM(F4987:H4987)</f>
        <v>14</v>
      </c>
      <c r="K4987" s="26">
        <f>E4987-J4987</f>
        <v>0</v>
      </c>
      <c r="L4987" s="27">
        <v>2872000000</v>
      </c>
      <c r="M4987" s="45">
        <v>724.56</v>
      </c>
      <c r="N4987" s="27">
        <v>205142857</v>
      </c>
      <c r="O4987" s="27">
        <v>13103421</v>
      </c>
      <c r="P4987" s="37">
        <f>IF(I4987=0,0,H4987/I4987)</f>
        <v>0</v>
      </c>
    </row>
    <row r="4988">
      <c r="A4988" s="24" t="str">
        <v>2026-05</v>
      </c>
      <c r="B4988" s="24" t="str">
        <v>비교 반영</v>
      </c>
      <c r="C4988" s="24" t="str">
        <v>부천소사구</v>
      </c>
      <c r="D4988" s="24" t="str">
        <v>오피스텔 전월세</v>
      </c>
      <c r="E4988" s="26">
        <v>40</v>
      </c>
      <c r="F4988" s="26">
        <v>0</v>
      </c>
      <c r="G4988" s="26">
        <v>19</v>
      </c>
      <c r="H4988" s="26">
        <v>21</v>
      </c>
      <c r="I4988" s="26">
        <f>G4988+H4988</f>
        <v>40</v>
      </c>
      <c r="J4988" s="26">
        <f>SUM(F4988:H4988)</f>
        <v>40</v>
      </c>
      <c r="K4988" s="26">
        <f>E4988-J4988</f>
        <v>0</v>
      </c>
      <c r="L4988" s="27">
        <v>5046500000</v>
      </c>
      <c r="M4988" s="45">
        <v>2044.93</v>
      </c>
      <c r="N4988" s="27">
        <v>126162500</v>
      </c>
      <c r="O4988" s="27">
        <v>8158051</v>
      </c>
      <c r="P4988" s="37">
        <f>IF(I4988=0,0,H4988/I4988)</f>
        <v>0.525</v>
      </c>
    </row>
    <row r="4989">
      <c r="A4989" s="24" t="str">
        <v>2026-05</v>
      </c>
      <c r="B4989" s="24" t="str">
        <v>비교 반영</v>
      </c>
      <c r="C4989" s="24" t="str">
        <v>부천소사구</v>
      </c>
      <c r="D4989" s="24" t="str">
        <v>토지</v>
      </c>
      <c r="E4989" s="26">
        <v>8</v>
      </c>
      <c r="F4989" s="26">
        <v>8</v>
      </c>
      <c r="G4989" s="26">
        <v>0</v>
      </c>
      <c r="H4989" s="26">
        <v>0</v>
      </c>
      <c r="I4989" s="26">
        <f>G4989+H4989</f>
        <v>0</v>
      </c>
      <c r="J4989" s="26">
        <f>SUM(F4989:H4989)</f>
        <v>8</v>
      </c>
      <c r="K4989" s="26">
        <f>E4989-J4989</f>
        <v>0</v>
      </c>
      <c r="L4989" s="27">
        <v>1877420000</v>
      </c>
      <c r="M4989" s="45">
        <v>2273</v>
      </c>
      <c r="N4989" s="27">
        <v>234677500</v>
      </c>
      <c r="O4989" s="27">
        <v>2730465</v>
      </c>
      <c r="P4989" s="37">
        <f>IF(I4989=0,0,H4989/I4989)</f>
        <v>0</v>
      </c>
    </row>
    <row r="4990">
      <c r="A4990" s="24" t="str">
        <v>2026-05</v>
      </c>
      <c r="B4990" s="24" t="str">
        <v>비교 반영</v>
      </c>
      <c r="C4990" s="24" t="str">
        <v>부천오정구</v>
      </c>
      <c r="D4990" s="24" t="str">
        <v>공장창고</v>
      </c>
      <c r="E4990" s="26">
        <v>8</v>
      </c>
      <c r="F4990" s="26">
        <v>8</v>
      </c>
      <c r="G4990" s="26">
        <v>0</v>
      </c>
      <c r="H4990" s="26">
        <v>0</v>
      </c>
      <c r="I4990" s="26">
        <f>G4990+H4990</f>
        <v>0</v>
      </c>
      <c r="J4990" s="26">
        <f>SUM(F4990:H4990)</f>
        <v>8</v>
      </c>
      <c r="K4990" s="26">
        <f>E4990-J4990</f>
        <v>0</v>
      </c>
      <c r="L4990" s="27">
        <v>13342000000</v>
      </c>
      <c r="M4990" s="45">
        <v>4586.54</v>
      </c>
      <c r="N4990" s="27">
        <v>1667750000</v>
      </c>
      <c r="O4990" s="27">
        <v>9616352</v>
      </c>
      <c r="P4990" s="37">
        <f>IF(I4990=0,0,H4990/I4990)</f>
        <v>0</v>
      </c>
    </row>
    <row r="4991">
      <c r="A4991" s="24" t="str">
        <v>2026-05</v>
      </c>
      <c r="B4991" s="24" t="str">
        <v>비교 반영</v>
      </c>
      <c r="C4991" s="24" t="str">
        <v>부천오정구</v>
      </c>
      <c r="D4991" s="24" t="str">
        <v>다가구 매매</v>
      </c>
      <c r="E4991" s="26">
        <v>2</v>
      </c>
      <c r="F4991" s="26">
        <v>2</v>
      </c>
      <c r="G4991" s="26">
        <v>0</v>
      </c>
      <c r="H4991" s="26">
        <v>0</v>
      </c>
      <c r="I4991" s="26">
        <f>G4991+H4991</f>
        <v>0</v>
      </c>
      <c r="J4991" s="26">
        <f>SUM(F4991:H4991)</f>
        <v>2</v>
      </c>
      <c r="K4991" s="26">
        <f>E4991-J4991</f>
        <v>0</v>
      </c>
      <c r="L4991" s="27">
        <v>2850000000</v>
      </c>
      <c r="M4991" s="45">
        <v>1162.53</v>
      </c>
      <c r="N4991" s="27">
        <v>1425000000</v>
      </c>
      <c r="O4991" s="27">
        <v>8104296</v>
      </c>
      <c r="P4991" s="37">
        <f>IF(I4991=0,0,H4991/I4991)</f>
        <v>0</v>
      </c>
    </row>
    <row r="4992">
      <c r="A4992" s="24" t="str">
        <v>2026-05</v>
      </c>
      <c r="B4992" s="24" t="str">
        <v>비교 반영</v>
      </c>
      <c r="C4992" s="24" t="str">
        <v>부천오정구</v>
      </c>
      <c r="D4992" s="24" t="str">
        <v>다가구 전월세</v>
      </c>
      <c r="E4992" s="26">
        <v>82</v>
      </c>
      <c r="F4992" s="26">
        <v>0</v>
      </c>
      <c r="G4992" s="26">
        <v>14</v>
      </c>
      <c r="H4992" s="26">
        <v>68</v>
      </c>
      <c r="I4992" s="26">
        <f>G4992+H4992</f>
        <v>82</v>
      </c>
      <c r="J4992" s="26">
        <f>SUM(F4992:H4992)</f>
        <v>82</v>
      </c>
      <c r="K4992" s="26">
        <f>E4992-J4992</f>
        <v>0</v>
      </c>
      <c r="L4992" s="27">
        <v>3782500000</v>
      </c>
      <c r="M4992" s="45">
        <v>4515.975</v>
      </c>
      <c r="N4992" s="27">
        <v>46128049</v>
      </c>
      <c r="O4992" s="27">
        <v>2768866</v>
      </c>
      <c r="P4992" s="37">
        <f>IF(I4992=0,0,H4992/I4992)</f>
        <v>0.8292682926829268</v>
      </c>
    </row>
    <row r="4993">
      <c r="A4993" s="24" t="str">
        <v>2026-05</v>
      </c>
      <c r="B4993" s="24" t="str">
        <v>비교 반영</v>
      </c>
      <c r="C4993" s="24" t="str">
        <v>부천오정구</v>
      </c>
      <c r="D4993" s="24" t="str">
        <v>다세대 매매</v>
      </c>
      <c r="E4993" s="26">
        <v>104</v>
      </c>
      <c r="F4993" s="26">
        <v>104</v>
      </c>
      <c r="G4993" s="26">
        <v>0</v>
      </c>
      <c r="H4993" s="26">
        <v>0</v>
      </c>
      <c r="I4993" s="26">
        <f>G4993+H4993</f>
        <v>0</v>
      </c>
      <c r="J4993" s="26">
        <f>SUM(F4993:H4993)</f>
        <v>104</v>
      </c>
      <c r="K4993" s="26">
        <f>E4993-J4993</f>
        <v>0</v>
      </c>
      <c r="L4993" s="27">
        <v>16414600000</v>
      </c>
      <c r="M4993" s="45">
        <v>4775.861</v>
      </c>
      <c r="N4993" s="27">
        <v>157832692</v>
      </c>
      <c r="O4993" s="27">
        <v>11361959</v>
      </c>
      <c r="P4993" s="37">
        <f>IF(I4993=0,0,H4993/I4993)</f>
        <v>0</v>
      </c>
    </row>
    <row r="4994">
      <c r="A4994" s="24" t="str">
        <v>2026-05</v>
      </c>
      <c r="B4994" s="24" t="str">
        <v>비교 반영</v>
      </c>
      <c r="C4994" s="24" t="str">
        <v>부천오정구</v>
      </c>
      <c r="D4994" s="24" t="str">
        <v>다세대 전월세</v>
      </c>
      <c r="E4994" s="26">
        <v>194</v>
      </c>
      <c r="F4994" s="26">
        <v>0</v>
      </c>
      <c r="G4994" s="26">
        <v>75</v>
      </c>
      <c r="H4994" s="26">
        <v>119</v>
      </c>
      <c r="I4994" s="26">
        <f>G4994+H4994</f>
        <v>194</v>
      </c>
      <c r="J4994" s="26">
        <f>SUM(F4994:H4994)</f>
        <v>194</v>
      </c>
      <c r="K4994" s="26">
        <f>E4994-J4994</f>
        <v>0</v>
      </c>
      <c r="L4994" s="27">
        <v>10036470000</v>
      </c>
      <c r="M4994" s="45">
        <v>7945.8</v>
      </c>
      <c r="N4994" s="27">
        <v>51734381</v>
      </c>
      <c r="O4994" s="27">
        <v>4175591</v>
      </c>
      <c r="P4994" s="37">
        <f>IF(I4994=0,0,H4994/I4994)</f>
        <v>0.6134020618556701</v>
      </c>
    </row>
    <row r="4995">
      <c r="A4995" s="24" t="str">
        <v>2026-05</v>
      </c>
      <c r="B4995" s="24" t="str">
        <v>비교 반영</v>
      </c>
      <c r="C4995" s="24" t="str">
        <v>부천오정구</v>
      </c>
      <c r="D4995" s="24" t="str">
        <v>상가</v>
      </c>
      <c r="E4995" s="26">
        <v>14</v>
      </c>
      <c r="F4995" s="26">
        <v>14</v>
      </c>
      <c r="G4995" s="26">
        <v>0</v>
      </c>
      <c r="H4995" s="26">
        <v>0</v>
      </c>
      <c r="I4995" s="26">
        <f>G4995+H4995</f>
        <v>0</v>
      </c>
      <c r="J4995" s="26">
        <f>SUM(F4995:H4995)</f>
        <v>14</v>
      </c>
      <c r="K4995" s="26">
        <f>E4995-J4995</f>
        <v>0</v>
      </c>
      <c r="L4995" s="27">
        <v>5356500000</v>
      </c>
      <c r="M4995" s="45">
        <v>1098.24</v>
      </c>
      <c r="N4995" s="27">
        <v>382607143</v>
      </c>
      <c r="O4995" s="27">
        <v>16123468</v>
      </c>
      <c r="P4995" s="37">
        <f>IF(I4995=0,0,H4995/I4995)</f>
        <v>0</v>
      </c>
    </row>
    <row r="4996">
      <c r="A4996" s="24" t="str">
        <v>2026-05</v>
      </c>
      <c r="B4996" s="24" t="str">
        <v>비교 반영</v>
      </c>
      <c r="C4996" s="24" t="str">
        <v>부천오정구</v>
      </c>
      <c r="D4996" s="24" t="str">
        <v>아파트 매매</v>
      </c>
      <c r="E4996" s="26">
        <v>50</v>
      </c>
      <c r="F4996" s="26">
        <v>50</v>
      </c>
      <c r="G4996" s="26">
        <v>0</v>
      </c>
      <c r="H4996" s="26">
        <v>0</v>
      </c>
      <c r="I4996" s="26">
        <f>G4996+H4996</f>
        <v>0</v>
      </c>
      <c r="J4996" s="26">
        <f>SUM(F4996:H4996)</f>
        <v>50</v>
      </c>
      <c r="K4996" s="26">
        <f>E4996-J4996</f>
        <v>0</v>
      </c>
      <c r="L4996" s="27">
        <v>17042600000</v>
      </c>
      <c r="M4996" s="45">
        <v>2981.687</v>
      </c>
      <c r="N4996" s="27">
        <v>340852000</v>
      </c>
      <c r="O4996" s="27">
        <v>18895066</v>
      </c>
      <c r="P4996" s="37">
        <f>IF(I4996=0,0,H4996/I4996)</f>
        <v>0</v>
      </c>
    </row>
    <row r="4997">
      <c r="A4997" s="24" t="str">
        <v>2026-05</v>
      </c>
      <c r="B4997" s="24" t="str">
        <v>비교 반영</v>
      </c>
      <c r="C4997" s="24" t="str">
        <v>부천오정구</v>
      </c>
      <c r="D4997" s="24" t="str">
        <v>아파트 전월세</v>
      </c>
      <c r="E4997" s="26">
        <v>168</v>
      </c>
      <c r="F4997" s="26">
        <v>0</v>
      </c>
      <c r="G4997" s="26">
        <v>66</v>
      </c>
      <c r="H4997" s="26">
        <v>102</v>
      </c>
      <c r="I4997" s="26">
        <f>G4997+H4997</f>
        <v>168</v>
      </c>
      <c r="J4997" s="26">
        <f>SUM(F4997:H4997)</f>
        <v>168</v>
      </c>
      <c r="K4997" s="26">
        <f>E4997-J4997</f>
        <v>0</v>
      </c>
      <c r="L4997" s="27">
        <v>19410710000</v>
      </c>
      <c r="M4997" s="45">
        <v>8351.507</v>
      </c>
      <c r="N4997" s="27">
        <v>115539940</v>
      </c>
      <c r="O4997" s="27">
        <v>7683360</v>
      </c>
      <c r="P4997" s="37">
        <f>IF(I4997=0,0,H4997/I4997)</f>
        <v>0.6071428571428571</v>
      </c>
    </row>
    <row r="4998">
      <c r="A4998" s="24" t="str">
        <v>2026-05</v>
      </c>
      <c r="B4998" s="24" t="str">
        <v>비교 반영</v>
      </c>
      <c r="C4998" s="24" t="str">
        <v>부천오정구</v>
      </c>
      <c r="D4998" s="24" t="str">
        <v>오피스텔 매매</v>
      </c>
      <c r="E4998" s="26">
        <v>1</v>
      </c>
      <c r="F4998" s="26">
        <v>1</v>
      </c>
      <c r="G4998" s="26">
        <v>0</v>
      </c>
      <c r="H4998" s="26">
        <v>0</v>
      </c>
      <c r="I4998" s="26">
        <f>G4998+H4998</f>
        <v>0</v>
      </c>
      <c r="J4998" s="26">
        <f>SUM(F4998:H4998)</f>
        <v>1</v>
      </c>
      <c r="K4998" s="26">
        <f>E4998-J4998</f>
        <v>0</v>
      </c>
      <c r="L4998" s="27">
        <v>275000000</v>
      </c>
      <c r="M4998" s="45">
        <v>65.25</v>
      </c>
      <c r="N4998" s="27">
        <v>275000000</v>
      </c>
      <c r="O4998" s="27">
        <v>13932427</v>
      </c>
      <c r="P4998" s="37">
        <f>IF(I4998=0,0,H4998/I4998)</f>
        <v>0</v>
      </c>
    </row>
    <row r="4999">
      <c r="A4999" s="24" t="str">
        <v>2026-05</v>
      </c>
      <c r="B4999" s="24" t="str">
        <v>비교 반영</v>
      </c>
      <c r="C4999" s="24" t="str">
        <v>부천오정구</v>
      </c>
      <c r="D4999" s="24" t="str">
        <v>오피스텔 전월세</v>
      </c>
      <c r="E4999" s="26">
        <v>4</v>
      </c>
      <c r="F4999" s="26">
        <v>0</v>
      </c>
      <c r="G4999" s="26">
        <v>3</v>
      </c>
      <c r="H4999" s="26">
        <v>1</v>
      </c>
      <c r="I4999" s="26">
        <f>G4999+H4999</f>
        <v>4</v>
      </c>
      <c r="J4999" s="26">
        <f>SUM(F4999:H4999)</f>
        <v>4</v>
      </c>
      <c r="K4999" s="26">
        <f>E4999-J4999</f>
        <v>0</v>
      </c>
      <c r="L4999" s="27">
        <v>505000000</v>
      </c>
      <c r="M4999" s="45">
        <v>249.01</v>
      </c>
      <c r="N4999" s="27">
        <v>126250000</v>
      </c>
      <c r="O4999" s="27">
        <v>6704234</v>
      </c>
      <c r="P4999" s="37">
        <f>IF(I4999=0,0,H4999/I4999)</f>
        <v>0.25</v>
      </c>
    </row>
    <row r="5000">
      <c r="A5000" s="24" t="str">
        <v>2026-05</v>
      </c>
      <c r="B5000" s="24" t="str">
        <v>비교 반영</v>
      </c>
      <c r="C5000" s="24" t="str">
        <v>부천오정구</v>
      </c>
      <c r="D5000" s="24" t="str">
        <v>토지</v>
      </c>
      <c r="E5000" s="26">
        <v>12</v>
      </c>
      <c r="F5000" s="26">
        <v>12</v>
      </c>
      <c r="G5000" s="26">
        <v>0</v>
      </c>
      <c r="H5000" s="26">
        <v>0</v>
      </c>
      <c r="I5000" s="26">
        <f>G5000+H5000</f>
        <v>0</v>
      </c>
      <c r="J5000" s="26">
        <f>SUM(F5000:H5000)</f>
        <v>12</v>
      </c>
      <c r="K5000" s="26">
        <f>E5000-J5000</f>
        <v>0</v>
      </c>
      <c r="L5000" s="27">
        <v>3273470000</v>
      </c>
      <c r="M5000" s="45">
        <v>776.55</v>
      </c>
      <c r="N5000" s="27">
        <v>272789167</v>
      </c>
      <c r="O5000" s="27">
        <v>13935211</v>
      </c>
      <c r="P5000" s="37">
        <f>IF(I5000=0,0,H5000/I5000)</f>
        <v>0</v>
      </c>
    </row>
    <row r="5001">
      <c r="A5001" s="24" t="str">
        <v>2026-05</v>
      </c>
      <c r="B5001" s="24" t="str">
        <v>비교 반영</v>
      </c>
      <c r="C5001" s="24" t="str">
        <v>부천원미구</v>
      </c>
      <c r="D5001" s="24" t="str">
        <v>공장창고</v>
      </c>
      <c r="E5001" s="26">
        <v>14</v>
      </c>
      <c r="F5001" s="26">
        <v>14</v>
      </c>
      <c r="G5001" s="26">
        <v>0</v>
      </c>
      <c r="H5001" s="26">
        <v>0</v>
      </c>
      <c r="I5001" s="26">
        <f>G5001+H5001</f>
        <v>0</v>
      </c>
      <c r="J5001" s="26">
        <f>SUM(F5001:H5001)</f>
        <v>14</v>
      </c>
      <c r="K5001" s="26">
        <f>E5001-J5001</f>
        <v>0</v>
      </c>
      <c r="L5001" s="27">
        <v>14432380000</v>
      </c>
      <c r="M5001" s="45">
        <v>4486.79</v>
      </c>
      <c r="N5001" s="27">
        <v>1030884286</v>
      </c>
      <c r="O5001" s="27">
        <v>10633514</v>
      </c>
      <c r="P5001" s="37">
        <f>IF(I5001=0,0,H5001/I5001)</f>
        <v>0</v>
      </c>
    </row>
    <row r="5002">
      <c r="A5002" s="24" t="str">
        <v>2026-05</v>
      </c>
      <c r="B5002" s="24" t="str">
        <v>비교 반영</v>
      </c>
      <c r="C5002" s="24" t="str">
        <v>부천원미구</v>
      </c>
      <c r="D5002" s="24" t="str">
        <v>다가구 매매</v>
      </c>
      <c r="E5002" s="26">
        <v>9</v>
      </c>
      <c r="F5002" s="26">
        <v>9</v>
      </c>
      <c r="G5002" s="26">
        <v>0</v>
      </c>
      <c r="H5002" s="26">
        <v>0</v>
      </c>
      <c r="I5002" s="26">
        <f>G5002+H5002</f>
        <v>0</v>
      </c>
      <c r="J5002" s="26">
        <f>SUM(F5002:H5002)</f>
        <v>9</v>
      </c>
      <c r="K5002" s="26">
        <f>E5002-J5002</f>
        <v>0</v>
      </c>
      <c r="L5002" s="27">
        <v>5131000000</v>
      </c>
      <c r="M5002" s="45">
        <v>2073.28</v>
      </c>
      <c r="N5002" s="27">
        <v>570111111</v>
      </c>
      <c r="O5002" s="27">
        <v>8181231</v>
      </c>
      <c r="P5002" s="37">
        <f>IF(I5002=0,0,H5002/I5002)</f>
        <v>0</v>
      </c>
    </row>
    <row r="5003">
      <c r="A5003" s="24" t="str">
        <v>2026-05</v>
      </c>
      <c r="B5003" s="24" t="str">
        <v>비교 반영</v>
      </c>
      <c r="C5003" s="24" t="str">
        <v>부천원미구</v>
      </c>
      <c r="D5003" s="24" t="str">
        <v>다가구 전월세</v>
      </c>
      <c r="E5003" s="26">
        <v>290</v>
      </c>
      <c r="F5003" s="26">
        <v>0</v>
      </c>
      <c r="G5003" s="26">
        <v>57</v>
      </c>
      <c r="H5003" s="26">
        <v>233</v>
      </c>
      <c r="I5003" s="26">
        <f>G5003+H5003</f>
        <v>290</v>
      </c>
      <c r="J5003" s="26">
        <f>SUM(F5003:H5003)</f>
        <v>290</v>
      </c>
      <c r="K5003" s="26">
        <f>E5003-J5003</f>
        <v>0</v>
      </c>
      <c r="L5003" s="27">
        <v>10632000000</v>
      </c>
      <c r="M5003" s="45">
        <v>14386.706</v>
      </c>
      <c r="N5003" s="27">
        <v>36662069</v>
      </c>
      <c r="O5003" s="27">
        <v>2443027</v>
      </c>
      <c r="P5003" s="37">
        <f>IF(I5003=0,0,H5003/I5003)</f>
        <v>0.803448275862069</v>
      </c>
    </row>
    <row r="5004">
      <c r="A5004" s="24" t="str">
        <v>2026-05</v>
      </c>
      <c r="B5004" s="24" t="str">
        <v>비교 반영</v>
      </c>
      <c r="C5004" s="24" t="str">
        <v>부천원미구</v>
      </c>
      <c r="D5004" s="24" t="str">
        <v>다세대 매매</v>
      </c>
      <c r="E5004" s="26">
        <v>101</v>
      </c>
      <c r="F5004" s="26">
        <v>101</v>
      </c>
      <c r="G5004" s="26">
        <v>0</v>
      </c>
      <c r="H5004" s="26">
        <v>0</v>
      </c>
      <c r="I5004" s="26">
        <f>G5004+H5004</f>
        <v>0</v>
      </c>
      <c r="J5004" s="26">
        <f>SUM(F5004:H5004)</f>
        <v>101</v>
      </c>
      <c r="K5004" s="26">
        <f>E5004-J5004</f>
        <v>0</v>
      </c>
      <c r="L5004" s="27">
        <v>17547000000</v>
      </c>
      <c r="M5004" s="45">
        <v>4916.415</v>
      </c>
      <c r="N5004" s="27">
        <v>173732673</v>
      </c>
      <c r="O5004" s="27">
        <v>11798558</v>
      </c>
      <c r="P5004" s="37">
        <f>IF(I5004=0,0,H5004/I5004)</f>
        <v>0</v>
      </c>
    </row>
    <row r="5005">
      <c r="A5005" s="24" t="str">
        <v>2026-05</v>
      </c>
      <c r="B5005" s="24" t="str">
        <v>비교 반영</v>
      </c>
      <c r="C5005" s="24" t="str">
        <v>부천원미구</v>
      </c>
      <c r="D5005" s="24" t="str">
        <v>다세대 전월세</v>
      </c>
      <c r="E5005" s="26">
        <v>181</v>
      </c>
      <c r="F5005" s="26">
        <v>0</v>
      </c>
      <c r="G5005" s="26">
        <v>57</v>
      </c>
      <c r="H5005" s="26">
        <v>124</v>
      </c>
      <c r="I5005" s="26">
        <f>G5005+H5005</f>
        <v>181</v>
      </c>
      <c r="J5005" s="26">
        <f>SUM(F5005:H5005)</f>
        <v>181</v>
      </c>
      <c r="K5005" s="26">
        <f>E5005-J5005</f>
        <v>0</v>
      </c>
      <c r="L5005" s="27">
        <v>9776420000</v>
      </c>
      <c r="M5005" s="45">
        <v>7569.513</v>
      </c>
      <c r="N5005" s="27">
        <v>54013370</v>
      </c>
      <c r="O5005" s="27">
        <v>4269593</v>
      </c>
      <c r="P5005" s="37">
        <f>IF(I5005=0,0,H5005/I5005)</f>
        <v>0.6850828729281768</v>
      </c>
    </row>
    <row r="5006">
      <c r="A5006" s="24" t="str">
        <v>2026-05</v>
      </c>
      <c r="B5006" s="24" t="str">
        <v>비교 반영</v>
      </c>
      <c r="C5006" s="24" t="str">
        <v>부천원미구</v>
      </c>
      <c r="D5006" s="24" t="str">
        <v>분양권</v>
      </c>
      <c r="E5006" s="26">
        <v>1</v>
      </c>
      <c r="F5006" s="26">
        <v>1</v>
      </c>
      <c r="G5006" s="26">
        <v>0</v>
      </c>
      <c r="H5006" s="26">
        <v>0</v>
      </c>
      <c r="I5006" s="26">
        <f>G5006+H5006</f>
        <v>0</v>
      </c>
      <c r="J5006" s="26">
        <f>SUM(F5006:H5006)</f>
        <v>1</v>
      </c>
      <c r="K5006" s="26">
        <f>E5006-J5006</f>
        <v>0</v>
      </c>
      <c r="L5006" s="27">
        <v>553850000</v>
      </c>
      <c r="M5006" s="45">
        <v>64.54</v>
      </c>
      <c r="N5006" s="27">
        <v>553850000</v>
      </c>
      <c r="O5006" s="27">
        <v>28368593</v>
      </c>
      <c r="P5006" s="37">
        <f>IF(I5006=0,0,H5006/I5006)</f>
        <v>0</v>
      </c>
    </row>
    <row r="5007">
      <c r="A5007" s="24" t="str">
        <v>2026-05</v>
      </c>
      <c r="B5007" s="24" t="str">
        <v>비교 반영</v>
      </c>
      <c r="C5007" s="24" t="str">
        <v>부천원미구</v>
      </c>
      <c r="D5007" s="24" t="str">
        <v>상가</v>
      </c>
      <c r="E5007" s="26">
        <v>32</v>
      </c>
      <c r="F5007" s="26">
        <v>32</v>
      </c>
      <c r="G5007" s="26">
        <v>0</v>
      </c>
      <c r="H5007" s="26">
        <v>0</v>
      </c>
      <c r="I5007" s="26">
        <f>G5007+H5007</f>
        <v>0</v>
      </c>
      <c r="J5007" s="26">
        <f>SUM(F5007:H5007)</f>
        <v>32</v>
      </c>
      <c r="K5007" s="26">
        <f>E5007-J5007</f>
        <v>0</v>
      </c>
      <c r="L5007" s="27">
        <v>11825000000</v>
      </c>
      <c r="M5007" s="45">
        <v>2754.94</v>
      </c>
      <c r="N5007" s="27">
        <v>369531250</v>
      </c>
      <c r="O5007" s="27">
        <v>14189386</v>
      </c>
      <c r="P5007" s="37">
        <f>IF(I5007=0,0,H5007/I5007)</f>
        <v>0</v>
      </c>
    </row>
    <row r="5008">
      <c r="A5008" s="24" t="str">
        <v>2026-05</v>
      </c>
      <c r="B5008" s="24" t="str">
        <v>비교 반영</v>
      </c>
      <c r="C5008" s="24" t="str">
        <v>부천원미구</v>
      </c>
      <c r="D5008" s="24" t="str">
        <v>아파트 매매</v>
      </c>
      <c r="E5008" s="26">
        <v>479</v>
      </c>
      <c r="F5008" s="26">
        <v>479</v>
      </c>
      <c r="G5008" s="26">
        <v>0</v>
      </c>
      <c r="H5008" s="26">
        <v>0</v>
      </c>
      <c r="I5008" s="26">
        <f>G5008+H5008</f>
        <v>0</v>
      </c>
      <c r="J5008" s="26">
        <f>SUM(F5008:H5008)</f>
        <v>479</v>
      </c>
      <c r="K5008" s="26">
        <f>E5008-J5008</f>
        <v>0</v>
      </c>
      <c r="L5008" s="27">
        <v>262793970000</v>
      </c>
      <c r="M5008" s="45">
        <v>35358.243</v>
      </c>
      <c r="N5008" s="27">
        <v>548630418</v>
      </c>
      <c r="O5008" s="27">
        <v>24569670</v>
      </c>
      <c r="P5008" s="37">
        <f>IF(I5008=0,0,H5008/I5008)</f>
        <v>0</v>
      </c>
    </row>
    <row r="5009">
      <c r="A5009" s="24" t="str">
        <v>2026-05</v>
      </c>
      <c r="B5009" s="24" t="str">
        <v>비교 반영</v>
      </c>
      <c r="C5009" s="24" t="str">
        <v>부천원미구</v>
      </c>
      <c r="D5009" s="24" t="str">
        <v>아파트 전월세</v>
      </c>
      <c r="E5009" s="26">
        <v>550</v>
      </c>
      <c r="F5009" s="26">
        <v>0</v>
      </c>
      <c r="G5009" s="26">
        <v>262</v>
      </c>
      <c r="H5009" s="26">
        <v>288</v>
      </c>
      <c r="I5009" s="26">
        <f>G5009+H5009</f>
        <v>550</v>
      </c>
      <c r="J5009" s="26">
        <f>SUM(F5009:H5009)</f>
        <v>550</v>
      </c>
      <c r="K5009" s="26">
        <f>E5009-J5009</f>
        <v>0</v>
      </c>
      <c r="L5009" s="27">
        <v>112909700000</v>
      </c>
      <c r="M5009" s="45">
        <v>32222.548</v>
      </c>
      <c r="N5009" s="27">
        <v>205290364</v>
      </c>
      <c r="O5009" s="27">
        <v>11583665</v>
      </c>
      <c r="P5009" s="37">
        <f>IF(I5009=0,0,H5009/I5009)</f>
        <v>0.5236363636363637</v>
      </c>
    </row>
    <row r="5010">
      <c r="A5010" s="24" t="str">
        <v>2026-05</v>
      </c>
      <c r="B5010" s="24" t="str">
        <v>비교 반영</v>
      </c>
      <c r="C5010" s="24" t="str">
        <v>부천원미구</v>
      </c>
      <c r="D5010" s="24" t="str">
        <v>오피스텔 매매</v>
      </c>
      <c r="E5010" s="26">
        <v>30</v>
      </c>
      <c r="F5010" s="26">
        <v>30</v>
      </c>
      <c r="G5010" s="26">
        <v>0</v>
      </c>
      <c r="H5010" s="26">
        <v>0</v>
      </c>
      <c r="I5010" s="26">
        <f>G5010+H5010</f>
        <v>0</v>
      </c>
      <c r="J5010" s="26">
        <f>SUM(F5010:H5010)</f>
        <v>30</v>
      </c>
      <c r="K5010" s="26">
        <f>E5010-J5010</f>
        <v>0</v>
      </c>
      <c r="L5010" s="27">
        <v>7999500000</v>
      </c>
      <c r="M5010" s="45">
        <v>1942.529</v>
      </c>
      <c r="N5010" s="27">
        <v>266650000</v>
      </c>
      <c r="O5010" s="27">
        <v>13613504</v>
      </c>
      <c r="P5010" s="37">
        <f>IF(I5010=0,0,H5010/I5010)</f>
        <v>0</v>
      </c>
    </row>
    <row r="5011">
      <c r="A5011" s="24" t="str">
        <v>2026-05</v>
      </c>
      <c r="B5011" s="24" t="str">
        <v>비교 반영</v>
      </c>
      <c r="C5011" s="24" t="str">
        <v>부천원미구</v>
      </c>
      <c r="D5011" s="24" t="str">
        <v>오피스텔 전월세</v>
      </c>
      <c r="E5011" s="26">
        <v>281</v>
      </c>
      <c r="F5011" s="26">
        <v>0</v>
      </c>
      <c r="G5011" s="26">
        <v>62</v>
      </c>
      <c r="H5011" s="26">
        <v>219</v>
      </c>
      <c r="I5011" s="26">
        <f>G5011+H5011</f>
        <v>281</v>
      </c>
      <c r="J5011" s="26">
        <f>SUM(F5011:H5011)</f>
        <v>281</v>
      </c>
      <c r="K5011" s="26">
        <f>E5011-J5011</f>
        <v>0</v>
      </c>
      <c r="L5011" s="27">
        <v>17111620000</v>
      </c>
      <c r="M5011" s="45">
        <v>10679.75</v>
      </c>
      <c r="N5011" s="27">
        <v>60895445</v>
      </c>
      <c r="O5011" s="27">
        <v>5296691</v>
      </c>
      <c r="P5011" s="37">
        <f>IF(I5011=0,0,H5011/I5011)</f>
        <v>0.7793594306049823</v>
      </c>
    </row>
    <row r="5012">
      <c r="A5012" s="24" t="str">
        <v>2026-05</v>
      </c>
      <c r="B5012" s="24" t="str">
        <v>비교 반영</v>
      </c>
      <c r="C5012" s="24" t="str">
        <v>부천원미구</v>
      </c>
      <c r="D5012" s="24" t="str">
        <v>토지</v>
      </c>
      <c r="E5012" s="26">
        <v>2</v>
      </c>
      <c r="F5012" s="26">
        <v>2</v>
      </c>
      <c r="G5012" s="26">
        <v>0</v>
      </c>
      <c r="H5012" s="26">
        <v>0</v>
      </c>
      <c r="I5012" s="26">
        <f>G5012+H5012</f>
        <v>0</v>
      </c>
      <c r="J5012" s="26">
        <f>SUM(F5012:H5012)</f>
        <v>2</v>
      </c>
      <c r="K5012" s="26">
        <f>E5012-J5012</f>
        <v>0</v>
      </c>
      <c r="L5012" s="27">
        <v>1002000000</v>
      </c>
      <c r="M5012" s="45">
        <v>238.75</v>
      </c>
      <c r="N5012" s="27">
        <v>501000000</v>
      </c>
      <c r="O5012" s="27">
        <v>13873912</v>
      </c>
      <c r="P5012" s="37">
        <f>IF(I5012=0,0,H5012/I5012)</f>
        <v>0</v>
      </c>
    </row>
    <row r="5013">
      <c r="A5013" s="24" t="str">
        <v>2026-05</v>
      </c>
      <c r="B5013" s="24" t="str">
        <v>비교 반영</v>
      </c>
      <c r="C5013" s="24" t="str">
        <v>성남분당구</v>
      </c>
      <c r="D5013" s="24" t="str">
        <v>공장창고</v>
      </c>
      <c r="E5013" s="26">
        <v>9</v>
      </c>
      <c r="F5013" s="26">
        <v>9</v>
      </c>
      <c r="G5013" s="26">
        <v>0</v>
      </c>
      <c r="H5013" s="26">
        <v>0</v>
      </c>
      <c r="I5013" s="26">
        <f>G5013+H5013</f>
        <v>0</v>
      </c>
      <c r="J5013" s="26">
        <f>SUM(F5013:H5013)</f>
        <v>9</v>
      </c>
      <c r="K5013" s="26">
        <f>E5013-J5013</f>
        <v>0</v>
      </c>
      <c r="L5013" s="27">
        <v>22133100000</v>
      </c>
      <c r="M5013" s="45">
        <v>17201.1</v>
      </c>
      <c r="N5013" s="27">
        <v>2459233333</v>
      </c>
      <c r="O5013" s="27">
        <v>4253639</v>
      </c>
      <c r="P5013" s="37">
        <f>IF(I5013=0,0,H5013/I5013)</f>
        <v>0</v>
      </c>
    </row>
    <row r="5014">
      <c r="A5014" s="24" t="str">
        <v>2026-05</v>
      </c>
      <c r="B5014" s="24" t="str">
        <v>비교 반영</v>
      </c>
      <c r="C5014" s="24" t="str">
        <v>성남분당구</v>
      </c>
      <c r="D5014" s="24" t="str">
        <v>다가구 매매</v>
      </c>
      <c r="E5014" s="26">
        <v>7</v>
      </c>
      <c r="F5014" s="26">
        <v>7</v>
      </c>
      <c r="G5014" s="26">
        <v>0</v>
      </c>
      <c r="H5014" s="26">
        <v>0</v>
      </c>
      <c r="I5014" s="26">
        <f>G5014+H5014</f>
        <v>0</v>
      </c>
      <c r="J5014" s="26">
        <f>SUM(F5014:H5014)</f>
        <v>7</v>
      </c>
      <c r="K5014" s="26">
        <f>E5014-J5014</f>
        <v>0</v>
      </c>
      <c r="L5014" s="27">
        <v>13435120000</v>
      </c>
      <c r="M5014" s="45">
        <v>2722.619</v>
      </c>
      <c r="N5014" s="27">
        <v>1919302857</v>
      </c>
      <c r="O5014" s="27">
        <v>16312829</v>
      </c>
      <c r="P5014" s="37">
        <f>IF(I5014=0,0,H5014/I5014)</f>
        <v>0</v>
      </c>
    </row>
    <row r="5015">
      <c r="A5015" s="24" t="str">
        <v>2026-05</v>
      </c>
      <c r="B5015" s="24" t="str">
        <v>비교 반영</v>
      </c>
      <c r="C5015" s="24" t="str">
        <v>성남분당구</v>
      </c>
      <c r="D5015" s="24" t="str">
        <v>다가구 전월세</v>
      </c>
      <c r="E5015" s="26">
        <v>392</v>
      </c>
      <c r="F5015" s="26">
        <v>0</v>
      </c>
      <c r="G5015" s="26">
        <v>93</v>
      </c>
      <c r="H5015" s="26">
        <v>299</v>
      </c>
      <c r="I5015" s="26">
        <f>G5015+H5015</f>
        <v>392</v>
      </c>
      <c r="J5015" s="26">
        <f>SUM(F5015:H5015)</f>
        <v>392</v>
      </c>
      <c r="K5015" s="26">
        <f>E5015-J5015</f>
        <v>0</v>
      </c>
      <c r="L5015" s="27">
        <v>39849500000</v>
      </c>
      <c r="M5015" s="45">
        <v>18995.044</v>
      </c>
      <c r="N5015" s="27">
        <v>101656888</v>
      </c>
      <c r="O5015" s="27">
        <v>6935171</v>
      </c>
      <c r="P5015" s="37">
        <f>IF(I5015=0,0,H5015/I5015)</f>
        <v>0.7627551020408163</v>
      </c>
    </row>
    <row r="5016">
      <c r="A5016" s="24" t="str">
        <v>2026-05</v>
      </c>
      <c r="B5016" s="24" t="str">
        <v>비교 반영</v>
      </c>
      <c r="C5016" s="24" t="str">
        <v>성남분당구</v>
      </c>
      <c r="D5016" s="24" t="str">
        <v>다세대 매매</v>
      </c>
      <c r="E5016" s="26">
        <v>40</v>
      </c>
      <c r="F5016" s="26">
        <v>40</v>
      </c>
      <c r="G5016" s="26">
        <v>0</v>
      </c>
      <c r="H5016" s="26">
        <v>0</v>
      </c>
      <c r="I5016" s="26">
        <f>G5016+H5016</f>
        <v>0</v>
      </c>
      <c r="J5016" s="26">
        <f>SUM(F5016:H5016)</f>
        <v>40</v>
      </c>
      <c r="K5016" s="26">
        <f>E5016-J5016</f>
        <v>0</v>
      </c>
      <c r="L5016" s="27">
        <v>59270000000</v>
      </c>
      <c r="M5016" s="45">
        <v>4874.27</v>
      </c>
      <c r="N5016" s="27">
        <v>1481750000</v>
      </c>
      <c r="O5016" s="27">
        <v>40197584</v>
      </c>
      <c r="P5016" s="37">
        <f>IF(I5016=0,0,H5016/I5016)</f>
        <v>0</v>
      </c>
    </row>
    <row r="5017">
      <c r="A5017" s="24" t="str">
        <v>2026-05</v>
      </c>
      <c r="B5017" s="24" t="str">
        <v>비교 반영</v>
      </c>
      <c r="C5017" s="24" t="str">
        <v>성남분당구</v>
      </c>
      <c r="D5017" s="24" t="str">
        <v>다세대 전월세</v>
      </c>
      <c r="E5017" s="26">
        <v>94</v>
      </c>
      <c r="F5017" s="26">
        <v>0</v>
      </c>
      <c r="G5017" s="26">
        <v>61</v>
      </c>
      <c r="H5017" s="26">
        <v>33</v>
      </c>
      <c r="I5017" s="26">
        <f>G5017+H5017</f>
        <v>94</v>
      </c>
      <c r="J5017" s="26">
        <f>SUM(F5017:H5017)</f>
        <v>94</v>
      </c>
      <c r="K5017" s="26">
        <f>E5017-J5017</f>
        <v>0</v>
      </c>
      <c r="L5017" s="27">
        <v>44637000000</v>
      </c>
      <c r="M5017" s="45">
        <v>8770.915</v>
      </c>
      <c r="N5017" s="27">
        <v>474861702</v>
      </c>
      <c r="O5017" s="27">
        <v>16823823</v>
      </c>
      <c r="P5017" s="37">
        <f>IF(I5017=0,0,H5017/I5017)</f>
        <v>0.35106382978723405</v>
      </c>
    </row>
    <row r="5018">
      <c r="A5018" s="24" t="str">
        <v>2026-05</v>
      </c>
      <c r="B5018" s="24" t="str">
        <v>비교 반영</v>
      </c>
      <c r="C5018" s="24" t="str">
        <v>성남분당구</v>
      </c>
      <c r="D5018" s="24" t="str">
        <v>상가</v>
      </c>
      <c r="E5018" s="26">
        <v>96</v>
      </c>
      <c r="F5018" s="26">
        <v>96</v>
      </c>
      <c r="G5018" s="26">
        <v>0</v>
      </c>
      <c r="H5018" s="26">
        <v>0</v>
      </c>
      <c r="I5018" s="26">
        <f>G5018+H5018</f>
        <v>0</v>
      </c>
      <c r="J5018" s="26">
        <f>SUM(F5018:H5018)</f>
        <v>96</v>
      </c>
      <c r="K5018" s="26">
        <f>E5018-J5018</f>
        <v>0</v>
      </c>
      <c r="L5018" s="27">
        <v>75312420000</v>
      </c>
      <c r="M5018" s="45">
        <v>14152.08</v>
      </c>
      <c r="N5018" s="27">
        <v>784504375</v>
      </c>
      <c r="O5018" s="27">
        <v>17592232</v>
      </c>
      <c r="P5018" s="37">
        <f>IF(I5018=0,0,H5018/I5018)</f>
        <v>0</v>
      </c>
    </row>
    <row r="5019">
      <c r="A5019" s="24" t="str">
        <v>2026-05</v>
      </c>
      <c r="B5019" s="24" t="str">
        <v>비교 반영</v>
      </c>
      <c r="C5019" s="24" t="str">
        <v>성남분당구</v>
      </c>
      <c r="D5019" s="24" t="str">
        <v>아파트 매매</v>
      </c>
      <c r="E5019" s="26">
        <v>519</v>
      </c>
      <c r="F5019" s="26">
        <v>519</v>
      </c>
      <c r="G5019" s="26">
        <v>0</v>
      </c>
      <c r="H5019" s="26">
        <v>0</v>
      </c>
      <c r="I5019" s="26">
        <f>G5019+H5019</f>
        <v>0</v>
      </c>
      <c r="J5019" s="26">
        <f>SUM(F5019:H5019)</f>
        <v>519</v>
      </c>
      <c r="K5019" s="26">
        <f>E5019-J5019</f>
        <v>0</v>
      </c>
      <c r="L5019" s="27">
        <v>820602000000</v>
      </c>
      <c r="M5019" s="45">
        <v>41992.943</v>
      </c>
      <c r="N5019" s="27">
        <v>1581121387</v>
      </c>
      <c r="O5019" s="27">
        <v>64599754</v>
      </c>
      <c r="P5019" s="37">
        <f>IF(I5019=0,0,H5019/I5019)</f>
        <v>0</v>
      </c>
    </row>
    <row r="5020">
      <c r="A5020" s="24" t="str">
        <v>2026-05</v>
      </c>
      <c r="B5020" s="24" t="str">
        <v>비교 반영</v>
      </c>
      <c r="C5020" s="24" t="str">
        <v>성남분당구</v>
      </c>
      <c r="D5020" s="24" t="str">
        <v>아파트 전월세</v>
      </c>
      <c r="E5020" s="26">
        <v>1001</v>
      </c>
      <c r="F5020" s="26">
        <v>0</v>
      </c>
      <c r="G5020" s="26">
        <v>572</v>
      </c>
      <c r="H5020" s="26">
        <v>429</v>
      </c>
      <c r="I5020" s="26">
        <f>G5020+H5020</f>
        <v>1001</v>
      </c>
      <c r="J5020" s="26">
        <f>SUM(F5020:H5020)</f>
        <v>1001</v>
      </c>
      <c r="K5020" s="26">
        <f>E5020-J5020</f>
        <v>0</v>
      </c>
      <c r="L5020" s="27">
        <v>507325290000</v>
      </c>
      <c r="M5020" s="45">
        <v>78971.465</v>
      </c>
      <c r="N5020" s="27">
        <v>506818472</v>
      </c>
      <c r="O5020" s="27">
        <v>21236890</v>
      </c>
      <c r="P5020" s="37">
        <f>IF(I5020=0,0,H5020/I5020)</f>
        <v>0.42857142857142855</v>
      </c>
    </row>
    <row r="5021">
      <c r="A5021" s="24" t="str">
        <v>2026-05</v>
      </c>
      <c r="B5021" s="24" t="str">
        <v>비교 반영</v>
      </c>
      <c r="C5021" s="24" t="str">
        <v>성남분당구</v>
      </c>
      <c r="D5021" s="24" t="str">
        <v>오피스텔 매매</v>
      </c>
      <c r="E5021" s="26">
        <v>104</v>
      </c>
      <c r="F5021" s="26">
        <v>104</v>
      </c>
      <c r="G5021" s="26">
        <v>0</v>
      </c>
      <c r="H5021" s="26">
        <v>0</v>
      </c>
      <c r="I5021" s="26">
        <f>G5021+H5021</f>
        <v>0</v>
      </c>
      <c r="J5021" s="26">
        <f>SUM(F5021:H5021)</f>
        <v>104</v>
      </c>
      <c r="K5021" s="26">
        <f>E5021-J5021</f>
        <v>0</v>
      </c>
      <c r="L5021" s="27">
        <v>52648000000</v>
      </c>
      <c r="M5021" s="45">
        <v>6138.751</v>
      </c>
      <c r="N5021" s="27">
        <v>506230769</v>
      </c>
      <c r="O5021" s="27">
        <v>28351528</v>
      </c>
      <c r="P5021" s="37">
        <f>IF(I5021=0,0,H5021/I5021)</f>
        <v>0</v>
      </c>
    </row>
    <row r="5022">
      <c r="A5022" s="24" t="str">
        <v>2026-05</v>
      </c>
      <c r="B5022" s="24" t="str">
        <v>비교 반영</v>
      </c>
      <c r="C5022" s="24" t="str">
        <v>성남분당구</v>
      </c>
      <c r="D5022" s="24" t="str">
        <v>오피스텔 전월세</v>
      </c>
      <c r="E5022" s="26">
        <v>524</v>
      </c>
      <c r="F5022" s="26">
        <v>0</v>
      </c>
      <c r="G5022" s="26">
        <v>142</v>
      </c>
      <c r="H5022" s="26">
        <v>382</v>
      </c>
      <c r="I5022" s="26">
        <f>G5022+H5022</f>
        <v>524</v>
      </c>
      <c r="J5022" s="26">
        <f>SUM(F5022:H5022)</f>
        <v>524</v>
      </c>
      <c r="K5022" s="26">
        <f>E5022-J5022</f>
        <v>0</v>
      </c>
      <c r="L5022" s="27">
        <v>80951090000</v>
      </c>
      <c r="M5022" s="45">
        <v>21541.27</v>
      </c>
      <c r="N5022" s="27">
        <v>154486813</v>
      </c>
      <c r="O5022" s="27">
        <v>12422986</v>
      </c>
      <c r="P5022" s="37">
        <f>IF(I5022=0,0,H5022/I5022)</f>
        <v>0.7290076335877863</v>
      </c>
    </row>
    <row r="5023">
      <c r="A5023" s="24" t="str">
        <v>2026-05</v>
      </c>
      <c r="B5023" s="24" t="str">
        <v>비교 반영</v>
      </c>
      <c r="C5023" s="24" t="str">
        <v>성남분당구</v>
      </c>
      <c r="D5023" s="24" t="str">
        <v>토지</v>
      </c>
      <c r="E5023" s="26">
        <v>41</v>
      </c>
      <c r="F5023" s="26">
        <v>41</v>
      </c>
      <c r="G5023" s="26">
        <v>0</v>
      </c>
      <c r="H5023" s="26">
        <v>0</v>
      </c>
      <c r="I5023" s="26">
        <f>G5023+H5023</f>
        <v>0</v>
      </c>
      <c r="J5023" s="26">
        <f>SUM(F5023:H5023)</f>
        <v>41</v>
      </c>
      <c r="K5023" s="26">
        <f>E5023-J5023</f>
        <v>0</v>
      </c>
      <c r="L5023" s="27">
        <v>135206790000</v>
      </c>
      <c r="M5023" s="45">
        <v>59197.08</v>
      </c>
      <c r="N5023" s="27">
        <v>3297726585</v>
      </c>
      <c r="O5023" s="27">
        <v>7550450</v>
      </c>
      <c r="P5023" s="37">
        <f>IF(I5023=0,0,H5023/I5023)</f>
        <v>0</v>
      </c>
    </row>
    <row r="5024">
      <c r="A5024" s="24" t="str">
        <v>2026-05</v>
      </c>
      <c r="B5024" s="24" t="str">
        <v>비교 반영</v>
      </c>
      <c r="C5024" s="24" t="str">
        <v>성남수정구</v>
      </c>
      <c r="D5024" s="24" t="str">
        <v>공장창고</v>
      </c>
      <c r="E5024" s="26">
        <v>1</v>
      </c>
      <c r="F5024" s="26">
        <v>1</v>
      </c>
      <c r="G5024" s="26">
        <v>0</v>
      </c>
      <c r="H5024" s="26">
        <v>0</v>
      </c>
      <c r="I5024" s="26">
        <f>G5024+H5024</f>
        <v>0</v>
      </c>
      <c r="J5024" s="26">
        <f>SUM(F5024:H5024)</f>
        <v>1</v>
      </c>
      <c r="K5024" s="26">
        <f>E5024-J5024</f>
        <v>0</v>
      </c>
      <c r="L5024" s="27">
        <v>290000000</v>
      </c>
      <c r="M5024" s="45">
        <v>47.04</v>
      </c>
      <c r="N5024" s="27">
        <v>290000000</v>
      </c>
      <c r="O5024" s="27">
        <v>20380052</v>
      </c>
      <c r="P5024" s="37">
        <f>IF(I5024=0,0,H5024/I5024)</f>
        <v>0</v>
      </c>
    </row>
    <row r="5025">
      <c r="A5025" s="24" t="str">
        <v>2026-05</v>
      </c>
      <c r="B5025" s="24" t="str">
        <v>비교 반영</v>
      </c>
      <c r="C5025" s="24" t="str">
        <v>성남수정구</v>
      </c>
      <c r="D5025" s="24" t="str">
        <v>다가구 매매</v>
      </c>
      <c r="E5025" s="26">
        <v>130</v>
      </c>
      <c r="F5025" s="26">
        <v>130</v>
      </c>
      <c r="G5025" s="26">
        <v>0</v>
      </c>
      <c r="H5025" s="26">
        <v>0</v>
      </c>
      <c r="I5025" s="26">
        <f>G5025+H5025</f>
        <v>0</v>
      </c>
      <c r="J5025" s="26">
        <f>SUM(F5025:H5025)</f>
        <v>130</v>
      </c>
      <c r="K5025" s="26">
        <f>E5025-J5025</f>
        <v>0</v>
      </c>
      <c r="L5025" s="27">
        <v>109528750000</v>
      </c>
      <c r="M5025" s="45">
        <v>17401.4</v>
      </c>
      <c r="N5025" s="27">
        <v>842528846</v>
      </c>
      <c r="O5025" s="27">
        <v>20807435</v>
      </c>
      <c r="P5025" s="37">
        <f>IF(I5025=0,0,H5025/I5025)</f>
        <v>0</v>
      </c>
    </row>
    <row r="5026">
      <c r="A5026" s="24" t="str">
        <v>2026-05</v>
      </c>
      <c r="B5026" s="24" t="str">
        <v>비교 반영</v>
      </c>
      <c r="C5026" s="24" t="str">
        <v>성남수정구</v>
      </c>
      <c r="D5026" s="24" t="str">
        <v>다가구 전월세</v>
      </c>
      <c r="E5026" s="26">
        <v>573</v>
      </c>
      <c r="F5026" s="26">
        <v>0</v>
      </c>
      <c r="G5026" s="26">
        <v>194</v>
      </c>
      <c r="H5026" s="26">
        <v>379</v>
      </c>
      <c r="I5026" s="26">
        <f>G5026+H5026</f>
        <v>573</v>
      </c>
      <c r="J5026" s="26">
        <f>SUM(F5026:H5026)</f>
        <v>573</v>
      </c>
      <c r="K5026" s="26">
        <f>E5026-J5026</f>
        <v>0</v>
      </c>
      <c r="L5026" s="27">
        <v>44366550000</v>
      </c>
      <c r="M5026" s="45">
        <v>24435.234</v>
      </c>
      <c r="N5026" s="27">
        <v>77428534</v>
      </c>
      <c r="O5026" s="27">
        <v>6002246</v>
      </c>
      <c r="P5026" s="37">
        <f>IF(I5026=0,0,H5026/I5026)</f>
        <v>0.6614310645724258</v>
      </c>
    </row>
    <row r="5027">
      <c r="A5027" s="24" t="str">
        <v>2026-05</v>
      </c>
      <c r="B5027" s="24" t="str">
        <v>비교 반영</v>
      </c>
      <c r="C5027" s="24" t="str">
        <v>성남수정구</v>
      </c>
      <c r="D5027" s="24" t="str">
        <v>다세대 매매</v>
      </c>
      <c r="E5027" s="26">
        <v>73</v>
      </c>
      <c r="F5027" s="26">
        <v>73</v>
      </c>
      <c r="G5027" s="26">
        <v>0</v>
      </c>
      <c r="H5027" s="26">
        <v>0</v>
      </c>
      <c r="I5027" s="26">
        <f>G5027+H5027</f>
        <v>0</v>
      </c>
      <c r="J5027" s="26">
        <f>SUM(F5027:H5027)</f>
        <v>73</v>
      </c>
      <c r="K5027" s="26">
        <f>E5027-J5027</f>
        <v>0</v>
      </c>
      <c r="L5027" s="27">
        <v>26302710000</v>
      </c>
      <c r="M5027" s="45">
        <v>4467.335</v>
      </c>
      <c r="N5027" s="27">
        <v>360311096</v>
      </c>
      <c r="O5027" s="27">
        <v>19463753</v>
      </c>
      <c r="P5027" s="37">
        <f>IF(I5027=0,0,H5027/I5027)</f>
        <v>0</v>
      </c>
    </row>
    <row r="5028">
      <c r="A5028" s="24" t="str">
        <v>2026-05</v>
      </c>
      <c r="B5028" s="24" t="str">
        <v>비교 반영</v>
      </c>
      <c r="C5028" s="24" t="str">
        <v>성남수정구</v>
      </c>
      <c r="D5028" s="24" t="str">
        <v>다세대 전월세</v>
      </c>
      <c r="E5028" s="26">
        <v>97</v>
      </c>
      <c r="F5028" s="26">
        <v>0</v>
      </c>
      <c r="G5028" s="26">
        <v>59</v>
      </c>
      <c r="H5028" s="26">
        <v>38</v>
      </c>
      <c r="I5028" s="26">
        <f>G5028+H5028</f>
        <v>97</v>
      </c>
      <c r="J5028" s="26">
        <f>SUM(F5028:H5028)</f>
        <v>97</v>
      </c>
      <c r="K5028" s="26">
        <f>E5028-J5028</f>
        <v>0</v>
      </c>
      <c r="L5028" s="27">
        <v>14539830000</v>
      </c>
      <c r="M5028" s="45">
        <v>4856.455</v>
      </c>
      <c r="N5028" s="27">
        <v>149895155</v>
      </c>
      <c r="O5028" s="27">
        <v>9897251</v>
      </c>
      <c r="P5028" s="37">
        <f>IF(I5028=0,0,H5028/I5028)</f>
        <v>0.3917525773195876</v>
      </c>
    </row>
    <row r="5029">
      <c r="A5029" s="24" t="str">
        <v>2026-05</v>
      </c>
      <c r="B5029" s="24" t="str">
        <v>비교 반영</v>
      </c>
      <c r="C5029" s="24" t="str">
        <v>성남수정구</v>
      </c>
      <c r="D5029" s="24" t="str">
        <v>분양권</v>
      </c>
      <c r="E5029" s="26">
        <v>3</v>
      </c>
      <c r="F5029" s="26">
        <v>3</v>
      </c>
      <c r="G5029" s="26">
        <v>0</v>
      </c>
      <c r="H5029" s="26">
        <v>0</v>
      </c>
      <c r="I5029" s="26">
        <f>G5029+H5029</f>
        <v>0</v>
      </c>
      <c r="J5029" s="26">
        <f>SUM(F5029:H5029)</f>
        <v>3</v>
      </c>
      <c r="K5029" s="26">
        <f>E5029-J5029</f>
        <v>0</v>
      </c>
      <c r="L5029" s="27">
        <v>3303370000</v>
      </c>
      <c r="M5029" s="45">
        <v>204.61</v>
      </c>
      <c r="N5029" s="27">
        <v>1101123333</v>
      </c>
      <c r="O5029" s="27">
        <v>53370954</v>
      </c>
      <c r="P5029" s="37">
        <f>IF(I5029=0,0,H5029/I5029)</f>
        <v>0</v>
      </c>
    </row>
    <row r="5030">
      <c r="A5030" s="24" t="str">
        <v>2026-05</v>
      </c>
      <c r="B5030" s="24" t="str">
        <v>비교 반영</v>
      </c>
      <c r="C5030" s="24" t="str">
        <v>성남수정구</v>
      </c>
      <c r="D5030" s="24" t="str">
        <v>상가</v>
      </c>
      <c r="E5030" s="26">
        <v>70</v>
      </c>
      <c r="F5030" s="26">
        <v>70</v>
      </c>
      <c r="G5030" s="26">
        <v>0</v>
      </c>
      <c r="H5030" s="26">
        <v>0</v>
      </c>
      <c r="I5030" s="26">
        <f>G5030+H5030</f>
        <v>0</v>
      </c>
      <c r="J5030" s="26">
        <f>SUM(F5030:H5030)</f>
        <v>70</v>
      </c>
      <c r="K5030" s="26">
        <f>E5030-J5030</f>
        <v>0</v>
      </c>
      <c r="L5030" s="27">
        <v>43604830000</v>
      </c>
      <c r="M5030" s="45">
        <v>7300.17</v>
      </c>
      <c r="N5030" s="27">
        <v>622926143</v>
      </c>
      <c r="O5030" s="27">
        <v>19745868</v>
      </c>
      <c r="P5030" s="37">
        <f>IF(I5030=0,0,H5030/I5030)</f>
        <v>0</v>
      </c>
    </row>
    <row r="5031">
      <c r="A5031" s="24" t="str">
        <v>2026-05</v>
      </c>
      <c r="B5031" s="24" t="str">
        <v>비교 반영</v>
      </c>
      <c r="C5031" s="24" t="str">
        <v>성남수정구</v>
      </c>
      <c r="D5031" s="24" t="str">
        <v>아파트 매매</v>
      </c>
      <c r="E5031" s="26">
        <v>195</v>
      </c>
      <c r="F5031" s="26">
        <v>195</v>
      </c>
      <c r="G5031" s="26">
        <v>0</v>
      </c>
      <c r="H5031" s="26">
        <v>0</v>
      </c>
      <c r="I5031" s="26">
        <f>G5031+H5031</f>
        <v>0</v>
      </c>
      <c r="J5031" s="26">
        <f>SUM(F5031:H5031)</f>
        <v>195</v>
      </c>
      <c r="K5031" s="26">
        <f>E5031-J5031</f>
        <v>0</v>
      </c>
      <c r="L5031" s="27">
        <v>232297590000</v>
      </c>
      <c r="M5031" s="45">
        <v>14821.792</v>
      </c>
      <c r="N5031" s="27">
        <v>1191269692</v>
      </c>
      <c r="O5031" s="27">
        <v>51810598</v>
      </c>
      <c r="P5031" s="37">
        <f>IF(I5031=0,0,H5031/I5031)</f>
        <v>0</v>
      </c>
    </row>
    <row r="5032">
      <c r="A5032" s="24" t="str">
        <v>2026-05</v>
      </c>
      <c r="B5032" s="24" t="str">
        <v>비교 반영</v>
      </c>
      <c r="C5032" s="24" t="str">
        <v>성남수정구</v>
      </c>
      <c r="D5032" s="24" t="str">
        <v>아파트 전월세</v>
      </c>
      <c r="E5032" s="26">
        <v>380</v>
      </c>
      <c r="F5032" s="26">
        <v>0</v>
      </c>
      <c r="G5032" s="26">
        <v>243</v>
      </c>
      <c r="H5032" s="26">
        <v>137</v>
      </c>
      <c r="I5032" s="26">
        <f>G5032+H5032</f>
        <v>380</v>
      </c>
      <c r="J5032" s="26">
        <f>SUM(F5032:H5032)</f>
        <v>380</v>
      </c>
      <c r="K5032" s="26">
        <f>E5032-J5032</f>
        <v>0</v>
      </c>
      <c r="L5032" s="27">
        <v>198009670000</v>
      </c>
      <c r="M5032" s="45">
        <v>31807.178</v>
      </c>
      <c r="N5032" s="27">
        <v>521078079</v>
      </c>
      <c r="O5032" s="27">
        <v>20579549</v>
      </c>
      <c r="P5032" s="37">
        <f>IF(I5032=0,0,H5032/I5032)</f>
        <v>0.3605263157894737</v>
      </c>
    </row>
    <row r="5033">
      <c r="A5033" s="24" t="str">
        <v>2026-05</v>
      </c>
      <c r="B5033" s="24" t="str">
        <v>비교 반영</v>
      </c>
      <c r="C5033" s="24" t="str">
        <v>성남수정구</v>
      </c>
      <c r="D5033" s="24" t="str">
        <v>오피스텔 매매</v>
      </c>
      <c r="E5033" s="26">
        <v>25</v>
      </c>
      <c r="F5033" s="26">
        <v>25</v>
      </c>
      <c r="G5033" s="26">
        <v>0</v>
      </c>
      <c r="H5033" s="26">
        <v>0</v>
      </c>
      <c r="I5033" s="26">
        <f>G5033+H5033</f>
        <v>0</v>
      </c>
      <c r="J5033" s="26">
        <f>SUM(F5033:H5033)</f>
        <v>25</v>
      </c>
      <c r="K5033" s="26">
        <f>E5033-J5033</f>
        <v>0</v>
      </c>
      <c r="L5033" s="27">
        <v>10729230000</v>
      </c>
      <c r="M5033" s="45">
        <v>1295.3</v>
      </c>
      <c r="N5033" s="27">
        <v>429169200</v>
      </c>
      <c r="O5033" s="27">
        <v>27382481</v>
      </c>
      <c r="P5033" s="37">
        <f>IF(I5033=0,0,H5033/I5033)</f>
        <v>0</v>
      </c>
    </row>
    <row r="5034">
      <c r="A5034" s="24" t="str">
        <v>2026-05</v>
      </c>
      <c r="B5034" s="24" t="str">
        <v>비교 반영</v>
      </c>
      <c r="C5034" s="24" t="str">
        <v>성남수정구</v>
      </c>
      <c r="D5034" s="24" t="str">
        <v>오피스텔 전월세</v>
      </c>
      <c r="E5034" s="26">
        <v>90</v>
      </c>
      <c r="F5034" s="26">
        <v>0</v>
      </c>
      <c r="G5034" s="26">
        <v>24</v>
      </c>
      <c r="H5034" s="26">
        <v>66</v>
      </c>
      <c r="I5034" s="26">
        <f>G5034+H5034</f>
        <v>90</v>
      </c>
      <c r="J5034" s="26">
        <f>SUM(F5034:H5034)</f>
        <v>90</v>
      </c>
      <c r="K5034" s="26">
        <f>E5034-J5034</f>
        <v>0</v>
      </c>
      <c r="L5034" s="27">
        <v>15143000000</v>
      </c>
      <c r="M5034" s="45">
        <v>3532.79</v>
      </c>
      <c r="N5034" s="27">
        <v>168255556</v>
      </c>
      <c r="O5034" s="27">
        <v>14169963</v>
      </c>
      <c r="P5034" s="37">
        <f>IF(I5034=0,0,H5034/I5034)</f>
        <v>0.7333333333333333</v>
      </c>
    </row>
    <row r="5035">
      <c r="A5035" s="24" t="str">
        <v>2026-05</v>
      </c>
      <c r="B5035" s="24" t="str">
        <v>비교 반영</v>
      </c>
      <c r="C5035" s="24" t="str">
        <v>성남수정구</v>
      </c>
      <c r="D5035" s="24" t="str">
        <v>토지</v>
      </c>
      <c r="E5035" s="26">
        <v>10</v>
      </c>
      <c r="F5035" s="26">
        <v>10</v>
      </c>
      <c r="G5035" s="26">
        <v>0</v>
      </c>
      <c r="H5035" s="26">
        <v>0</v>
      </c>
      <c r="I5035" s="26">
        <f>G5035+H5035</f>
        <v>0</v>
      </c>
      <c r="J5035" s="26">
        <f>SUM(F5035:H5035)</f>
        <v>10</v>
      </c>
      <c r="K5035" s="26">
        <f>E5035-J5035</f>
        <v>0</v>
      </c>
      <c r="L5035" s="27">
        <v>5510000000</v>
      </c>
      <c r="M5035" s="45">
        <v>4067.51</v>
      </c>
      <c r="N5035" s="27">
        <v>551000000</v>
      </c>
      <c r="O5035" s="27">
        <v>4478139</v>
      </c>
      <c r="P5035" s="37">
        <f>IF(I5035=0,0,H5035/I5035)</f>
        <v>0</v>
      </c>
    </row>
    <row r="5036">
      <c r="A5036" s="24" t="str">
        <v>2026-05</v>
      </c>
      <c r="B5036" s="24" t="str">
        <v>비교 반영</v>
      </c>
      <c r="C5036" s="24" t="str">
        <v>성남중원구</v>
      </c>
      <c r="D5036" s="24" t="str">
        <v>공장창고</v>
      </c>
      <c r="E5036" s="26">
        <v>19</v>
      </c>
      <c r="F5036" s="26">
        <v>19</v>
      </c>
      <c r="G5036" s="26">
        <v>0</v>
      </c>
      <c r="H5036" s="26">
        <v>0</v>
      </c>
      <c r="I5036" s="26">
        <f>G5036+H5036</f>
        <v>0</v>
      </c>
      <c r="J5036" s="26">
        <f>SUM(F5036:H5036)</f>
        <v>19</v>
      </c>
      <c r="K5036" s="26">
        <f>E5036-J5036</f>
        <v>0</v>
      </c>
      <c r="L5036" s="27">
        <v>7768000000</v>
      </c>
      <c r="M5036" s="45">
        <v>2317.4</v>
      </c>
      <c r="N5036" s="27">
        <v>408842105</v>
      </c>
      <c r="O5036" s="27">
        <v>11081099</v>
      </c>
      <c r="P5036" s="37">
        <f>IF(I5036=0,0,H5036/I5036)</f>
        <v>0</v>
      </c>
    </row>
    <row r="5037">
      <c r="A5037" s="24" t="str">
        <v>2026-05</v>
      </c>
      <c r="B5037" s="24" t="str">
        <v>비교 반영</v>
      </c>
      <c r="C5037" s="24" t="str">
        <v>성남중원구</v>
      </c>
      <c r="D5037" s="24" t="str">
        <v>다가구 매매</v>
      </c>
      <c r="E5037" s="26">
        <v>21</v>
      </c>
      <c r="F5037" s="26">
        <v>21</v>
      </c>
      <c r="G5037" s="26">
        <v>0</v>
      </c>
      <c r="H5037" s="26">
        <v>0</v>
      </c>
      <c r="I5037" s="26">
        <f>G5037+H5037</f>
        <v>0</v>
      </c>
      <c r="J5037" s="26">
        <f>SUM(F5037:H5037)</f>
        <v>21</v>
      </c>
      <c r="K5037" s="26">
        <f>E5037-J5037</f>
        <v>0</v>
      </c>
      <c r="L5037" s="27">
        <v>14363000000</v>
      </c>
      <c r="M5037" s="45">
        <v>3264.51</v>
      </c>
      <c r="N5037" s="27">
        <v>683952381</v>
      </c>
      <c r="O5037" s="27">
        <v>14544599</v>
      </c>
      <c r="P5037" s="37">
        <f>IF(I5037=0,0,H5037/I5037)</f>
        <v>0</v>
      </c>
    </row>
    <row r="5038">
      <c r="A5038" s="24" t="str">
        <v>2026-05</v>
      </c>
      <c r="B5038" s="24" t="str">
        <v>비교 반영</v>
      </c>
      <c r="C5038" s="24" t="str">
        <v>성남중원구</v>
      </c>
      <c r="D5038" s="24" t="str">
        <v>다가구 전월세</v>
      </c>
      <c r="E5038" s="26">
        <v>288</v>
      </c>
      <c r="F5038" s="26">
        <v>0</v>
      </c>
      <c r="G5038" s="26">
        <v>82</v>
      </c>
      <c r="H5038" s="26">
        <v>206</v>
      </c>
      <c r="I5038" s="26">
        <f>G5038+H5038</f>
        <v>288</v>
      </c>
      <c r="J5038" s="26">
        <f>SUM(F5038:H5038)</f>
        <v>288</v>
      </c>
      <c r="K5038" s="26">
        <f>E5038-J5038</f>
        <v>0</v>
      </c>
      <c r="L5038" s="27">
        <v>16642500000</v>
      </c>
      <c r="M5038" s="45">
        <v>12215.675</v>
      </c>
      <c r="N5038" s="27">
        <v>57786458</v>
      </c>
      <c r="O5038" s="27">
        <v>4503765</v>
      </c>
      <c r="P5038" s="37">
        <f>IF(I5038=0,0,H5038/I5038)</f>
        <v>0.7152777777777778</v>
      </c>
    </row>
    <row r="5039">
      <c r="A5039" s="24" t="str">
        <v>2026-05</v>
      </c>
      <c r="B5039" s="24" t="str">
        <v>비교 반영</v>
      </c>
      <c r="C5039" s="24" t="str">
        <v>성남중원구</v>
      </c>
      <c r="D5039" s="24" t="str">
        <v>다세대 매매</v>
      </c>
      <c r="E5039" s="26">
        <v>111</v>
      </c>
      <c r="F5039" s="26">
        <v>111</v>
      </c>
      <c r="G5039" s="26">
        <v>0</v>
      </c>
      <c r="H5039" s="26">
        <v>0</v>
      </c>
      <c r="I5039" s="26">
        <f>G5039+H5039</f>
        <v>0</v>
      </c>
      <c r="J5039" s="26">
        <f>SUM(F5039:H5039)</f>
        <v>111</v>
      </c>
      <c r="K5039" s="26">
        <f>E5039-J5039</f>
        <v>0</v>
      </c>
      <c r="L5039" s="27">
        <v>33429950000</v>
      </c>
      <c r="M5039" s="45">
        <v>5772.212</v>
      </c>
      <c r="N5039" s="27">
        <v>301170721</v>
      </c>
      <c r="O5039" s="27">
        <v>19145559</v>
      </c>
      <c r="P5039" s="37">
        <f>IF(I5039=0,0,H5039/I5039)</f>
        <v>0</v>
      </c>
    </row>
    <row r="5040">
      <c r="A5040" s="24" t="str">
        <v>2026-05</v>
      </c>
      <c r="B5040" s="24" t="str">
        <v>비교 반영</v>
      </c>
      <c r="C5040" s="24" t="str">
        <v>성남중원구</v>
      </c>
      <c r="D5040" s="24" t="str">
        <v>다세대 전월세</v>
      </c>
      <c r="E5040" s="26">
        <v>199</v>
      </c>
      <c r="F5040" s="26">
        <v>0</v>
      </c>
      <c r="G5040" s="26">
        <v>127</v>
      </c>
      <c r="H5040" s="26">
        <v>72</v>
      </c>
      <c r="I5040" s="26">
        <f>G5040+H5040</f>
        <v>199</v>
      </c>
      <c r="J5040" s="26">
        <f>SUM(F5040:H5040)</f>
        <v>199</v>
      </c>
      <c r="K5040" s="26">
        <f>E5040-J5040</f>
        <v>0</v>
      </c>
      <c r="L5040" s="27">
        <v>27413680000</v>
      </c>
      <c r="M5040" s="45">
        <v>9813.668</v>
      </c>
      <c r="N5040" s="27">
        <v>137757186</v>
      </c>
      <c r="O5040" s="27">
        <v>9234440</v>
      </c>
      <c r="P5040" s="37">
        <f>IF(I5040=0,0,H5040/I5040)</f>
        <v>0.36180904522613067</v>
      </c>
    </row>
    <row r="5041">
      <c r="A5041" s="24" t="str">
        <v>2026-05</v>
      </c>
      <c r="B5041" s="24" t="str">
        <v>비교 반영</v>
      </c>
      <c r="C5041" s="24" t="str">
        <v>성남중원구</v>
      </c>
      <c r="D5041" s="24" t="str">
        <v>분양권</v>
      </c>
      <c r="E5041" s="26">
        <v>4</v>
      </c>
      <c r="F5041" s="26">
        <v>4</v>
      </c>
      <c r="G5041" s="26">
        <v>0</v>
      </c>
      <c r="H5041" s="26">
        <v>0</v>
      </c>
      <c r="I5041" s="26">
        <f>G5041+H5041</f>
        <v>0</v>
      </c>
      <c r="J5041" s="26">
        <f>SUM(F5041:H5041)</f>
        <v>4</v>
      </c>
      <c r="K5041" s="26">
        <f>E5041-J5041</f>
        <v>0</v>
      </c>
      <c r="L5041" s="27">
        <v>4292540000</v>
      </c>
      <c r="M5041" s="45">
        <v>264.759</v>
      </c>
      <c r="N5041" s="27">
        <v>1073135000</v>
      </c>
      <c r="O5041" s="27">
        <v>53596721</v>
      </c>
      <c r="P5041" s="37">
        <f>IF(I5041=0,0,H5041/I5041)</f>
        <v>0</v>
      </c>
    </row>
    <row r="5042">
      <c r="A5042" s="24" t="str">
        <v>2026-05</v>
      </c>
      <c r="B5042" s="24" t="str">
        <v>비교 반영</v>
      </c>
      <c r="C5042" s="24" t="str">
        <v>성남중원구</v>
      </c>
      <c r="D5042" s="24" t="str">
        <v>상가</v>
      </c>
      <c r="E5042" s="26">
        <v>11</v>
      </c>
      <c r="F5042" s="26">
        <v>11</v>
      </c>
      <c r="G5042" s="26">
        <v>0</v>
      </c>
      <c r="H5042" s="26">
        <v>0</v>
      </c>
      <c r="I5042" s="26">
        <f>G5042+H5042</f>
        <v>0</v>
      </c>
      <c r="J5042" s="26">
        <f>SUM(F5042:H5042)</f>
        <v>11</v>
      </c>
      <c r="K5042" s="26">
        <f>E5042-J5042</f>
        <v>0</v>
      </c>
      <c r="L5042" s="27">
        <v>6085000000</v>
      </c>
      <c r="M5042" s="45">
        <v>1179.16</v>
      </c>
      <c r="N5042" s="27">
        <v>553181818</v>
      </c>
      <c r="O5042" s="27">
        <v>17059349</v>
      </c>
      <c r="P5042" s="37">
        <f>IF(I5042=0,0,H5042/I5042)</f>
        <v>0</v>
      </c>
    </row>
    <row r="5043">
      <c r="A5043" s="24" t="str">
        <v>2026-05</v>
      </c>
      <c r="B5043" s="24" t="str">
        <v>비교 반영</v>
      </c>
      <c r="C5043" s="24" t="str">
        <v>성남중원구</v>
      </c>
      <c r="D5043" s="24" t="str">
        <v>아파트 매매</v>
      </c>
      <c r="E5043" s="26">
        <v>231</v>
      </c>
      <c r="F5043" s="26">
        <v>231</v>
      </c>
      <c r="G5043" s="26">
        <v>0</v>
      </c>
      <c r="H5043" s="26">
        <v>0</v>
      </c>
      <c r="I5043" s="26">
        <f>G5043+H5043</f>
        <v>0</v>
      </c>
      <c r="J5043" s="26">
        <f>SUM(F5043:H5043)</f>
        <v>231</v>
      </c>
      <c r="K5043" s="26">
        <f>E5043-J5043</f>
        <v>0</v>
      </c>
      <c r="L5043" s="27">
        <v>190490130000</v>
      </c>
      <c r="M5043" s="45">
        <v>15845.372</v>
      </c>
      <c r="N5043" s="27">
        <v>824632597</v>
      </c>
      <c r="O5043" s="27">
        <v>39741536</v>
      </c>
      <c r="P5043" s="37">
        <f>IF(I5043=0,0,H5043/I5043)</f>
        <v>0</v>
      </c>
    </row>
    <row r="5044">
      <c r="A5044" s="24" t="str">
        <v>2026-05</v>
      </c>
      <c r="B5044" s="24" t="str">
        <v>비교 반영</v>
      </c>
      <c r="C5044" s="24" t="str">
        <v>성남중원구</v>
      </c>
      <c r="D5044" s="24" t="str">
        <v>아파트 전월세</v>
      </c>
      <c r="E5044" s="26">
        <v>197</v>
      </c>
      <c r="F5044" s="26">
        <v>0</v>
      </c>
      <c r="G5044" s="26">
        <v>118</v>
      </c>
      <c r="H5044" s="26">
        <v>79</v>
      </c>
      <c r="I5044" s="26">
        <f>G5044+H5044</f>
        <v>197</v>
      </c>
      <c r="J5044" s="26">
        <f>SUM(F5044:H5044)</f>
        <v>197</v>
      </c>
      <c r="K5044" s="26">
        <f>E5044-J5044</f>
        <v>0</v>
      </c>
      <c r="L5044" s="27">
        <v>64641250000</v>
      </c>
      <c r="M5044" s="45">
        <v>12436.042</v>
      </c>
      <c r="N5044" s="27">
        <v>328128173</v>
      </c>
      <c r="O5044" s="27">
        <v>17183126</v>
      </c>
      <c r="P5044" s="37">
        <f>IF(I5044=0,0,H5044/I5044)</f>
        <v>0.4010152284263959</v>
      </c>
    </row>
    <row r="5045">
      <c r="A5045" s="24" t="str">
        <v>2026-05</v>
      </c>
      <c r="B5045" s="24" t="str">
        <v>비교 반영</v>
      </c>
      <c r="C5045" s="24" t="str">
        <v>성남중원구</v>
      </c>
      <c r="D5045" s="24" t="str">
        <v>오피스텔 매매</v>
      </c>
      <c r="E5045" s="26">
        <v>21</v>
      </c>
      <c r="F5045" s="26">
        <v>21</v>
      </c>
      <c r="G5045" s="26">
        <v>0</v>
      </c>
      <c r="H5045" s="26">
        <v>0</v>
      </c>
      <c r="I5045" s="26">
        <f>G5045+H5045</f>
        <v>0</v>
      </c>
      <c r="J5045" s="26">
        <f>SUM(F5045:H5045)</f>
        <v>21</v>
      </c>
      <c r="K5045" s="26">
        <f>E5045-J5045</f>
        <v>0</v>
      </c>
      <c r="L5045" s="27">
        <v>5558500000</v>
      </c>
      <c r="M5045" s="45">
        <v>924.208</v>
      </c>
      <c r="N5045" s="27">
        <v>264690476</v>
      </c>
      <c r="O5045" s="27">
        <v>19882111</v>
      </c>
      <c r="P5045" s="37">
        <f>IF(I5045=0,0,H5045/I5045)</f>
        <v>0</v>
      </c>
    </row>
    <row r="5046">
      <c r="A5046" s="24" t="str">
        <v>2026-05</v>
      </c>
      <c r="B5046" s="24" t="str">
        <v>비교 반영</v>
      </c>
      <c r="C5046" s="24" t="str">
        <v>성남중원구</v>
      </c>
      <c r="D5046" s="24" t="str">
        <v>오피스텔 전월세</v>
      </c>
      <c r="E5046" s="26">
        <v>137</v>
      </c>
      <c r="F5046" s="26">
        <v>0</v>
      </c>
      <c r="G5046" s="26">
        <v>26</v>
      </c>
      <c r="H5046" s="26">
        <v>111</v>
      </c>
      <c r="I5046" s="26">
        <f>G5046+H5046</f>
        <v>137</v>
      </c>
      <c r="J5046" s="26">
        <f>SUM(F5046:H5046)</f>
        <v>137</v>
      </c>
      <c r="K5046" s="26">
        <f>E5046-J5046</f>
        <v>0</v>
      </c>
      <c r="L5046" s="27">
        <v>11833870000</v>
      </c>
      <c r="M5046" s="45">
        <v>4251.72</v>
      </c>
      <c r="N5046" s="27">
        <v>86378613</v>
      </c>
      <c r="O5046" s="27">
        <v>9201036</v>
      </c>
      <c r="P5046" s="37">
        <f>IF(I5046=0,0,H5046/I5046)</f>
        <v>0.8102189781021898</v>
      </c>
    </row>
    <row r="5047">
      <c r="A5047" s="24" t="str">
        <v>2026-05</v>
      </c>
      <c r="B5047" s="24" t="str">
        <v>비교 반영</v>
      </c>
      <c r="C5047" s="24" t="str">
        <v>성남중원구</v>
      </c>
      <c r="D5047" s="24" t="str">
        <v>토지</v>
      </c>
      <c r="E5047" s="26">
        <v>7</v>
      </c>
      <c r="F5047" s="26">
        <v>7</v>
      </c>
      <c r="G5047" s="26">
        <v>0</v>
      </c>
      <c r="H5047" s="26">
        <v>0</v>
      </c>
      <c r="I5047" s="26">
        <f>G5047+H5047</f>
        <v>0</v>
      </c>
      <c r="J5047" s="26">
        <f>SUM(F5047:H5047)</f>
        <v>7</v>
      </c>
      <c r="K5047" s="26">
        <f>E5047-J5047</f>
        <v>0</v>
      </c>
      <c r="L5047" s="27">
        <v>639850000</v>
      </c>
      <c r="M5047" s="45">
        <v>1646.39</v>
      </c>
      <c r="N5047" s="27">
        <v>91407143</v>
      </c>
      <c r="O5047" s="27">
        <v>1284754</v>
      </c>
      <c r="P5047" s="37">
        <f>IF(I5047=0,0,H5047/I5047)</f>
        <v>0</v>
      </c>
    </row>
    <row r="5048">
      <c r="A5048" s="24" t="str">
        <v>2026-05</v>
      </c>
      <c r="B5048" s="24" t="str">
        <v>비교 반영</v>
      </c>
      <c r="C5048" s="24" t="str">
        <v>수원권선구</v>
      </c>
      <c r="D5048" s="24" t="str">
        <v>공장창고</v>
      </c>
      <c r="E5048" s="26">
        <v>1</v>
      </c>
      <c r="F5048" s="26">
        <v>1</v>
      </c>
      <c r="G5048" s="26">
        <v>0</v>
      </c>
      <c r="H5048" s="26">
        <v>0</v>
      </c>
      <c r="I5048" s="26">
        <f>G5048+H5048</f>
        <v>0</v>
      </c>
      <c r="J5048" s="26">
        <f>SUM(F5048:H5048)</f>
        <v>1</v>
      </c>
      <c r="K5048" s="26">
        <f>E5048-J5048</f>
        <v>0</v>
      </c>
      <c r="L5048" s="27">
        <v>270000000</v>
      </c>
      <c r="M5048" s="45">
        <v>65.44</v>
      </c>
      <c r="N5048" s="27">
        <v>270000000</v>
      </c>
      <c r="O5048" s="27">
        <v>13639394</v>
      </c>
      <c r="P5048" s="37">
        <f>IF(I5048=0,0,H5048/I5048)</f>
        <v>0</v>
      </c>
    </row>
    <row r="5049">
      <c r="A5049" s="24" t="str">
        <v>2026-05</v>
      </c>
      <c r="B5049" s="24" t="str">
        <v>비교 반영</v>
      </c>
      <c r="C5049" s="24" t="str">
        <v>수원권선구</v>
      </c>
      <c r="D5049" s="24" t="str">
        <v>다가구 매매</v>
      </c>
      <c r="E5049" s="26">
        <v>7</v>
      </c>
      <c r="F5049" s="26">
        <v>7</v>
      </c>
      <c r="G5049" s="26">
        <v>0</v>
      </c>
      <c r="H5049" s="26">
        <v>0</v>
      </c>
      <c r="I5049" s="26">
        <f>G5049+H5049</f>
        <v>0</v>
      </c>
      <c r="J5049" s="26">
        <f>SUM(F5049:H5049)</f>
        <v>7</v>
      </c>
      <c r="K5049" s="26">
        <f>E5049-J5049</f>
        <v>0</v>
      </c>
      <c r="L5049" s="27">
        <v>4817000000</v>
      </c>
      <c r="M5049" s="45">
        <v>1701.18</v>
      </c>
      <c r="N5049" s="27">
        <v>688142857</v>
      </c>
      <c r="O5049" s="27">
        <v>9360542</v>
      </c>
      <c r="P5049" s="37">
        <f>IF(I5049=0,0,H5049/I5049)</f>
        <v>0</v>
      </c>
    </row>
    <row r="5050">
      <c r="A5050" s="24" t="str">
        <v>2026-05</v>
      </c>
      <c r="B5050" s="24" t="str">
        <v>비교 반영</v>
      </c>
      <c r="C5050" s="24" t="str">
        <v>수원권선구</v>
      </c>
      <c r="D5050" s="24" t="str">
        <v>다가구 전월세</v>
      </c>
      <c r="E5050" s="26">
        <v>308</v>
      </c>
      <c r="F5050" s="26">
        <v>0</v>
      </c>
      <c r="G5050" s="26">
        <v>52</v>
      </c>
      <c r="H5050" s="26">
        <v>256</v>
      </c>
      <c r="I5050" s="26">
        <f>G5050+H5050</f>
        <v>308</v>
      </c>
      <c r="J5050" s="26">
        <f>SUM(F5050:H5050)</f>
        <v>308</v>
      </c>
      <c r="K5050" s="26">
        <f>E5050-J5050</f>
        <v>0</v>
      </c>
      <c r="L5050" s="27">
        <v>7840900000</v>
      </c>
      <c r="M5050" s="45">
        <v>14260.496</v>
      </c>
      <c r="N5050" s="27">
        <v>25457468</v>
      </c>
      <c r="O5050" s="27">
        <v>1817632</v>
      </c>
      <c r="P5050" s="37">
        <f>IF(I5050=0,0,H5050/I5050)</f>
        <v>0.8311688311688312</v>
      </c>
    </row>
    <row r="5051">
      <c r="A5051" s="24" t="str">
        <v>2026-05</v>
      </c>
      <c r="B5051" s="24" t="str">
        <v>비교 반영</v>
      </c>
      <c r="C5051" s="24" t="str">
        <v>수원권선구</v>
      </c>
      <c r="D5051" s="24" t="str">
        <v>다세대 매매</v>
      </c>
      <c r="E5051" s="26">
        <v>63</v>
      </c>
      <c r="F5051" s="26">
        <v>63</v>
      </c>
      <c r="G5051" s="26">
        <v>0</v>
      </c>
      <c r="H5051" s="26">
        <v>0</v>
      </c>
      <c r="I5051" s="26">
        <f>G5051+H5051</f>
        <v>0</v>
      </c>
      <c r="J5051" s="26">
        <f>SUM(F5051:H5051)</f>
        <v>63</v>
      </c>
      <c r="K5051" s="26">
        <f>E5051-J5051</f>
        <v>0</v>
      </c>
      <c r="L5051" s="27">
        <v>11958500000</v>
      </c>
      <c r="M5051" s="45">
        <v>3348.281</v>
      </c>
      <c r="N5051" s="27">
        <v>189817460</v>
      </c>
      <c r="O5051" s="27">
        <v>11806724</v>
      </c>
      <c r="P5051" s="37">
        <f>IF(I5051=0,0,H5051/I5051)</f>
        <v>0</v>
      </c>
    </row>
    <row r="5052">
      <c r="A5052" s="24" t="str">
        <v>2026-05</v>
      </c>
      <c r="B5052" s="24" t="str">
        <v>비교 반영</v>
      </c>
      <c r="C5052" s="24" t="str">
        <v>수원권선구</v>
      </c>
      <c r="D5052" s="24" t="str">
        <v>다세대 전월세</v>
      </c>
      <c r="E5052" s="26">
        <v>208</v>
      </c>
      <c r="F5052" s="26">
        <v>0</v>
      </c>
      <c r="G5052" s="26">
        <v>63</v>
      </c>
      <c r="H5052" s="26">
        <v>145</v>
      </c>
      <c r="I5052" s="26">
        <f>G5052+H5052</f>
        <v>208</v>
      </c>
      <c r="J5052" s="26">
        <f>SUM(F5052:H5052)</f>
        <v>208</v>
      </c>
      <c r="K5052" s="26">
        <f>E5052-J5052</f>
        <v>0</v>
      </c>
      <c r="L5052" s="27">
        <v>12086340000</v>
      </c>
      <c r="M5052" s="45">
        <v>7563.04</v>
      </c>
      <c r="N5052" s="27">
        <v>58107404</v>
      </c>
      <c r="O5052" s="27">
        <v>5282908</v>
      </c>
      <c r="P5052" s="37">
        <f>IF(I5052=0,0,H5052/I5052)</f>
        <v>0.6971153846153846</v>
      </c>
    </row>
    <row r="5053">
      <c r="A5053" s="24" t="str">
        <v>2026-05</v>
      </c>
      <c r="B5053" s="24" t="str">
        <v>비교 반영</v>
      </c>
      <c r="C5053" s="24" t="str">
        <v>수원권선구</v>
      </c>
      <c r="D5053" s="24" t="str">
        <v>분양권</v>
      </c>
      <c r="E5053" s="26">
        <v>74</v>
      </c>
      <c r="F5053" s="26">
        <v>74</v>
      </c>
      <c r="G5053" s="26">
        <v>0</v>
      </c>
      <c r="H5053" s="26">
        <v>0</v>
      </c>
      <c r="I5053" s="26">
        <f>G5053+H5053</f>
        <v>0</v>
      </c>
      <c r="J5053" s="26">
        <f>SUM(F5053:H5053)</f>
        <v>74</v>
      </c>
      <c r="K5053" s="26">
        <f>E5053-J5053</f>
        <v>0</v>
      </c>
      <c r="L5053" s="27">
        <v>66241210000</v>
      </c>
      <c r="M5053" s="45">
        <v>5889.94</v>
      </c>
      <c r="N5053" s="27">
        <v>895151486</v>
      </c>
      <c r="O5053" s="27">
        <v>37178511</v>
      </c>
      <c r="P5053" s="37">
        <f>IF(I5053=0,0,H5053/I5053)</f>
        <v>0</v>
      </c>
    </row>
    <row r="5054">
      <c r="A5054" s="24" t="str">
        <v>2026-05</v>
      </c>
      <c r="B5054" s="24" t="str">
        <v>비교 반영</v>
      </c>
      <c r="C5054" s="24" t="str">
        <v>수원권선구</v>
      </c>
      <c r="D5054" s="24" t="str">
        <v>상가</v>
      </c>
      <c r="E5054" s="26">
        <v>12</v>
      </c>
      <c r="F5054" s="26">
        <v>12</v>
      </c>
      <c r="G5054" s="26">
        <v>0</v>
      </c>
      <c r="H5054" s="26">
        <v>0</v>
      </c>
      <c r="I5054" s="26">
        <f>G5054+H5054</f>
        <v>0</v>
      </c>
      <c r="J5054" s="26">
        <f>SUM(F5054:H5054)</f>
        <v>12</v>
      </c>
      <c r="K5054" s="26">
        <f>E5054-J5054</f>
        <v>0</v>
      </c>
      <c r="L5054" s="27">
        <v>26974400000</v>
      </c>
      <c r="M5054" s="45">
        <v>8394.97</v>
      </c>
      <c r="N5054" s="27">
        <v>2247866667</v>
      </c>
      <c r="O5054" s="27">
        <v>10622023</v>
      </c>
      <c r="P5054" s="37">
        <f>IF(I5054=0,0,H5054/I5054)</f>
        <v>0</v>
      </c>
    </row>
    <row r="5055">
      <c r="A5055" s="24" t="str">
        <v>2026-05</v>
      </c>
      <c r="B5055" s="24" t="str">
        <v>비교 반영</v>
      </c>
      <c r="C5055" s="24" t="str">
        <v>수원권선구</v>
      </c>
      <c r="D5055" s="24" t="str">
        <v>아파트 매매</v>
      </c>
      <c r="E5055" s="26">
        <v>437</v>
      </c>
      <c r="F5055" s="26">
        <v>437</v>
      </c>
      <c r="G5055" s="26">
        <v>0</v>
      </c>
      <c r="H5055" s="26">
        <v>0</v>
      </c>
      <c r="I5055" s="26">
        <f>G5055+H5055</f>
        <v>0</v>
      </c>
      <c r="J5055" s="26">
        <f>SUM(F5055:H5055)</f>
        <v>437</v>
      </c>
      <c r="K5055" s="26">
        <f>E5055-J5055</f>
        <v>0</v>
      </c>
      <c r="L5055" s="27">
        <v>212029000000</v>
      </c>
      <c r="M5055" s="45">
        <v>32437.131</v>
      </c>
      <c r="N5055" s="27">
        <v>485192220</v>
      </c>
      <c r="O5055" s="27">
        <v>21608640</v>
      </c>
      <c r="P5055" s="37">
        <f>IF(I5055=0,0,H5055/I5055)</f>
        <v>0</v>
      </c>
    </row>
    <row r="5056">
      <c r="A5056" s="24" t="str">
        <v>2026-05</v>
      </c>
      <c r="B5056" s="24" t="str">
        <v>비교 반영</v>
      </c>
      <c r="C5056" s="24" t="str">
        <v>수원권선구</v>
      </c>
      <c r="D5056" s="24" t="str">
        <v>아파트 전월세</v>
      </c>
      <c r="E5056" s="26">
        <v>579</v>
      </c>
      <c r="F5056" s="26">
        <v>0</v>
      </c>
      <c r="G5056" s="26">
        <v>246</v>
      </c>
      <c r="H5056" s="26">
        <v>333</v>
      </c>
      <c r="I5056" s="26">
        <f>G5056+H5056</f>
        <v>579</v>
      </c>
      <c r="J5056" s="26">
        <f>SUM(F5056:H5056)</f>
        <v>579</v>
      </c>
      <c r="K5056" s="26">
        <f>E5056-J5056</f>
        <v>0</v>
      </c>
      <c r="L5056" s="27">
        <v>107587840000</v>
      </c>
      <c r="M5056" s="45">
        <v>41553.657</v>
      </c>
      <c r="N5056" s="27">
        <v>185816649</v>
      </c>
      <c r="O5056" s="27">
        <v>8559109</v>
      </c>
      <c r="P5056" s="37">
        <f>IF(I5056=0,0,H5056/I5056)</f>
        <v>0.5751295336787565</v>
      </c>
    </row>
    <row r="5057">
      <c r="A5057" s="24" t="str">
        <v>2026-05</v>
      </c>
      <c r="B5057" s="24" t="str">
        <v>비교 반영</v>
      </c>
      <c r="C5057" s="24" t="str">
        <v>수원권선구</v>
      </c>
      <c r="D5057" s="24" t="str">
        <v>오피스텔 매매</v>
      </c>
      <c r="E5057" s="26">
        <v>16</v>
      </c>
      <c r="F5057" s="26">
        <v>16</v>
      </c>
      <c r="G5057" s="26">
        <v>0</v>
      </c>
      <c r="H5057" s="26">
        <v>0</v>
      </c>
      <c r="I5057" s="26">
        <f>G5057+H5057</f>
        <v>0</v>
      </c>
      <c r="J5057" s="26">
        <f>SUM(F5057:H5057)</f>
        <v>16</v>
      </c>
      <c r="K5057" s="26">
        <f>E5057-J5057</f>
        <v>0</v>
      </c>
      <c r="L5057" s="27">
        <v>3687060000</v>
      </c>
      <c r="M5057" s="45">
        <v>893.45</v>
      </c>
      <c r="N5057" s="27">
        <v>230441250</v>
      </c>
      <c r="O5057" s="27">
        <v>13642205</v>
      </c>
      <c r="P5057" s="37">
        <f>IF(I5057=0,0,H5057/I5057)</f>
        <v>0</v>
      </c>
    </row>
    <row r="5058">
      <c r="A5058" s="24" t="str">
        <v>2026-05</v>
      </c>
      <c r="B5058" s="24" t="str">
        <v>비교 반영</v>
      </c>
      <c r="C5058" s="24" t="str">
        <v>수원권선구</v>
      </c>
      <c r="D5058" s="24" t="str">
        <v>오피스텔 전월세</v>
      </c>
      <c r="E5058" s="26">
        <v>133</v>
      </c>
      <c r="F5058" s="26">
        <v>0</v>
      </c>
      <c r="G5058" s="26">
        <v>29</v>
      </c>
      <c r="H5058" s="26">
        <v>104</v>
      </c>
      <c r="I5058" s="26">
        <f>G5058+H5058</f>
        <v>133</v>
      </c>
      <c r="J5058" s="26">
        <f>SUM(F5058:H5058)</f>
        <v>133</v>
      </c>
      <c r="K5058" s="26">
        <f>E5058-J5058</f>
        <v>0</v>
      </c>
      <c r="L5058" s="27">
        <v>7930380000</v>
      </c>
      <c r="M5058" s="45">
        <v>5576.73</v>
      </c>
      <c r="N5058" s="27">
        <v>59626917</v>
      </c>
      <c r="O5058" s="27">
        <v>4700986</v>
      </c>
      <c r="P5058" s="37">
        <f>IF(I5058=0,0,H5058/I5058)</f>
        <v>0.7819548872180451</v>
      </c>
    </row>
    <row r="5059">
      <c r="A5059" s="24" t="str">
        <v>2026-05</v>
      </c>
      <c r="B5059" s="24" t="str">
        <v>비교 반영</v>
      </c>
      <c r="C5059" s="24" t="str">
        <v>수원권선구</v>
      </c>
      <c r="D5059" s="24" t="str">
        <v>토지</v>
      </c>
      <c r="E5059" s="26">
        <v>20</v>
      </c>
      <c r="F5059" s="26">
        <v>20</v>
      </c>
      <c r="G5059" s="26">
        <v>0</v>
      </c>
      <c r="H5059" s="26">
        <v>0</v>
      </c>
      <c r="I5059" s="26">
        <f>G5059+H5059</f>
        <v>0</v>
      </c>
      <c r="J5059" s="26">
        <f>SUM(F5059:H5059)</f>
        <v>20</v>
      </c>
      <c r="K5059" s="26">
        <f>E5059-J5059</f>
        <v>0</v>
      </c>
      <c r="L5059" s="27">
        <v>16557010000</v>
      </c>
      <c r="M5059" s="45">
        <v>12318.5</v>
      </c>
      <c r="N5059" s="27">
        <v>827850500</v>
      </c>
      <c r="O5059" s="27">
        <v>4443229</v>
      </c>
      <c r="P5059" s="37">
        <f>IF(I5059=0,0,H5059/I5059)</f>
        <v>0</v>
      </c>
    </row>
    <row r="5060">
      <c r="A5060" s="24" t="str">
        <v>2026-05</v>
      </c>
      <c r="B5060" s="24" t="str">
        <v>비교 반영</v>
      </c>
      <c r="C5060" s="24" t="str">
        <v>수원영통구</v>
      </c>
      <c r="D5060" s="24" t="str">
        <v>공장창고</v>
      </c>
      <c r="E5060" s="26">
        <v>8</v>
      </c>
      <c r="F5060" s="26">
        <v>8</v>
      </c>
      <c r="G5060" s="26">
        <v>0</v>
      </c>
      <c r="H5060" s="26">
        <v>0</v>
      </c>
      <c r="I5060" s="26">
        <f>G5060+H5060</f>
        <v>0</v>
      </c>
      <c r="J5060" s="26">
        <f>SUM(F5060:H5060)</f>
        <v>8</v>
      </c>
      <c r="K5060" s="26">
        <f>E5060-J5060</f>
        <v>0</v>
      </c>
      <c r="L5060" s="27">
        <v>24443650000</v>
      </c>
      <c r="M5060" s="45">
        <v>2576.74</v>
      </c>
      <c r="N5060" s="27">
        <v>3055456250</v>
      </c>
      <c r="O5060" s="27">
        <v>31359567</v>
      </c>
      <c r="P5060" s="37">
        <f>IF(I5060=0,0,H5060/I5060)</f>
        <v>0</v>
      </c>
    </row>
    <row r="5061">
      <c r="A5061" s="24" t="str">
        <v>2026-05</v>
      </c>
      <c r="B5061" s="24" t="str">
        <v>비교 반영</v>
      </c>
      <c r="C5061" s="24" t="str">
        <v>수원영통구</v>
      </c>
      <c r="D5061" s="24" t="str">
        <v>다가구 매매</v>
      </c>
      <c r="E5061" s="26">
        <v>7</v>
      </c>
      <c r="F5061" s="26">
        <v>7</v>
      </c>
      <c r="G5061" s="26">
        <v>0</v>
      </c>
      <c r="H5061" s="26">
        <v>0</v>
      </c>
      <c r="I5061" s="26">
        <f>G5061+H5061</f>
        <v>0</v>
      </c>
      <c r="J5061" s="26">
        <f>SUM(F5061:H5061)</f>
        <v>7</v>
      </c>
      <c r="K5061" s="26">
        <f>E5061-J5061</f>
        <v>0</v>
      </c>
      <c r="L5061" s="27">
        <v>9940000000</v>
      </c>
      <c r="M5061" s="45">
        <v>3195.52</v>
      </c>
      <c r="N5061" s="27">
        <v>1420000000</v>
      </c>
      <c r="O5061" s="27">
        <v>10282991</v>
      </c>
      <c r="P5061" s="37">
        <f>IF(I5061=0,0,H5061/I5061)</f>
        <v>0</v>
      </c>
    </row>
    <row r="5062">
      <c r="A5062" s="24" t="str">
        <v>2026-05</v>
      </c>
      <c r="B5062" s="24" t="str">
        <v>비교 반영</v>
      </c>
      <c r="C5062" s="24" t="str">
        <v>수원영통구</v>
      </c>
      <c r="D5062" s="24" t="str">
        <v>다가구 전월세</v>
      </c>
      <c r="E5062" s="26">
        <v>395</v>
      </c>
      <c r="F5062" s="26">
        <v>0</v>
      </c>
      <c r="G5062" s="26">
        <v>140</v>
      </c>
      <c r="H5062" s="26">
        <v>255</v>
      </c>
      <c r="I5062" s="26">
        <f>G5062+H5062</f>
        <v>395</v>
      </c>
      <c r="J5062" s="26">
        <f>SUM(F5062:H5062)</f>
        <v>395</v>
      </c>
      <c r="K5062" s="26">
        <f>E5062-J5062</f>
        <v>0</v>
      </c>
      <c r="L5062" s="27">
        <v>29878220000</v>
      </c>
      <c r="M5062" s="45">
        <v>16094.215</v>
      </c>
      <c r="N5062" s="27">
        <v>75641063</v>
      </c>
      <c r="O5062" s="27">
        <v>6137048</v>
      </c>
      <c r="P5062" s="37">
        <f>IF(I5062=0,0,H5062/I5062)</f>
        <v>0.6455696202531646</v>
      </c>
    </row>
    <row r="5063">
      <c r="A5063" s="24" t="str">
        <v>2026-05</v>
      </c>
      <c r="B5063" s="24" t="str">
        <v>비교 반영</v>
      </c>
      <c r="C5063" s="24" t="str">
        <v>수원영통구</v>
      </c>
      <c r="D5063" s="24" t="str">
        <v>다세대 매매</v>
      </c>
      <c r="E5063" s="26">
        <v>15</v>
      </c>
      <c r="F5063" s="26">
        <v>15</v>
      </c>
      <c r="G5063" s="26">
        <v>0</v>
      </c>
      <c r="H5063" s="26">
        <v>0</v>
      </c>
      <c r="I5063" s="26">
        <f>G5063+H5063</f>
        <v>0</v>
      </c>
      <c r="J5063" s="26">
        <f>SUM(F5063:H5063)</f>
        <v>15</v>
      </c>
      <c r="K5063" s="26">
        <f>E5063-J5063</f>
        <v>0</v>
      </c>
      <c r="L5063" s="27">
        <v>12224000000</v>
      </c>
      <c r="M5063" s="45">
        <v>1141.445</v>
      </c>
      <c r="N5063" s="27">
        <v>814933333</v>
      </c>
      <c r="O5063" s="27">
        <v>35402420</v>
      </c>
      <c r="P5063" s="37">
        <f>IF(I5063=0,0,H5063/I5063)</f>
        <v>0</v>
      </c>
    </row>
    <row r="5064">
      <c r="A5064" s="24" t="str">
        <v>2026-05</v>
      </c>
      <c r="B5064" s="24" t="str">
        <v>비교 반영</v>
      </c>
      <c r="C5064" s="24" t="str">
        <v>수원영통구</v>
      </c>
      <c r="D5064" s="24" t="str">
        <v>다세대 전월세</v>
      </c>
      <c r="E5064" s="26">
        <v>39</v>
      </c>
      <c r="F5064" s="26">
        <v>0</v>
      </c>
      <c r="G5064" s="26">
        <v>15</v>
      </c>
      <c r="H5064" s="26">
        <v>24</v>
      </c>
      <c r="I5064" s="26">
        <f>G5064+H5064</f>
        <v>39</v>
      </c>
      <c r="J5064" s="26">
        <f>SUM(F5064:H5064)</f>
        <v>39</v>
      </c>
      <c r="K5064" s="26">
        <f>E5064-J5064</f>
        <v>0</v>
      </c>
      <c r="L5064" s="27">
        <v>6751520000</v>
      </c>
      <c r="M5064" s="45">
        <v>2010.561</v>
      </c>
      <c r="N5064" s="27">
        <v>173115897</v>
      </c>
      <c r="O5064" s="27">
        <v>11100918</v>
      </c>
      <c r="P5064" s="37">
        <f>IF(I5064=0,0,H5064/I5064)</f>
        <v>0.6153846153846154</v>
      </c>
    </row>
    <row r="5065">
      <c r="A5065" s="24" t="str">
        <v>2026-05</v>
      </c>
      <c r="B5065" s="24" t="str">
        <v>비교 반영</v>
      </c>
      <c r="C5065" s="24" t="str">
        <v>수원영통구</v>
      </c>
      <c r="D5065" s="24" t="str">
        <v>분양권</v>
      </c>
      <c r="E5065" s="26">
        <v>2</v>
      </c>
      <c r="F5065" s="26">
        <v>2</v>
      </c>
      <c r="G5065" s="26">
        <v>0</v>
      </c>
      <c r="H5065" s="26">
        <v>0</v>
      </c>
      <c r="I5065" s="26">
        <f>G5065+H5065</f>
        <v>0</v>
      </c>
      <c r="J5065" s="26">
        <f>SUM(F5065:H5065)</f>
        <v>2</v>
      </c>
      <c r="K5065" s="26">
        <f>E5065-J5065</f>
        <v>0</v>
      </c>
      <c r="L5065" s="27">
        <v>2180570000</v>
      </c>
      <c r="M5065" s="45">
        <v>169.951</v>
      </c>
      <c r="N5065" s="27">
        <v>1090285000</v>
      </c>
      <c r="O5065" s="27">
        <v>42415141</v>
      </c>
      <c r="P5065" s="37">
        <f>IF(I5065=0,0,H5065/I5065)</f>
        <v>0</v>
      </c>
    </row>
    <row r="5066">
      <c r="A5066" s="24" t="str">
        <v>2026-05</v>
      </c>
      <c r="B5066" s="24" t="str">
        <v>비교 반영</v>
      </c>
      <c r="C5066" s="24" t="str">
        <v>수원영통구</v>
      </c>
      <c r="D5066" s="24" t="str">
        <v>상가</v>
      </c>
      <c r="E5066" s="26">
        <v>12</v>
      </c>
      <c r="F5066" s="26">
        <v>12</v>
      </c>
      <c r="G5066" s="26">
        <v>0</v>
      </c>
      <c r="H5066" s="26">
        <v>0</v>
      </c>
      <c r="I5066" s="26">
        <f>G5066+H5066</f>
        <v>0</v>
      </c>
      <c r="J5066" s="26">
        <f>SUM(F5066:H5066)</f>
        <v>12</v>
      </c>
      <c r="K5066" s="26">
        <f>E5066-J5066</f>
        <v>0</v>
      </c>
      <c r="L5066" s="27">
        <v>8723920000</v>
      </c>
      <c r="M5066" s="45">
        <v>2544.94</v>
      </c>
      <c r="N5066" s="27">
        <v>726993333</v>
      </c>
      <c r="O5066" s="27">
        <v>11332057</v>
      </c>
      <c r="P5066" s="37">
        <f>IF(I5066=0,0,H5066/I5066)</f>
        <v>0</v>
      </c>
    </row>
    <row r="5067">
      <c r="A5067" s="24" t="str">
        <v>2026-05</v>
      </c>
      <c r="B5067" s="24" t="str">
        <v>비교 반영</v>
      </c>
      <c r="C5067" s="24" t="str">
        <v>수원영통구</v>
      </c>
      <c r="D5067" s="24" t="str">
        <v>아파트 매매</v>
      </c>
      <c r="E5067" s="26">
        <v>702</v>
      </c>
      <c r="F5067" s="26">
        <v>702</v>
      </c>
      <c r="G5067" s="26">
        <v>0</v>
      </c>
      <c r="H5067" s="26">
        <v>0</v>
      </c>
      <c r="I5067" s="26">
        <f>G5067+H5067</f>
        <v>0</v>
      </c>
      <c r="J5067" s="26">
        <f>SUM(F5067:H5067)</f>
        <v>702</v>
      </c>
      <c r="K5067" s="26">
        <f>E5067-J5067</f>
        <v>0</v>
      </c>
      <c r="L5067" s="27">
        <v>520575250000</v>
      </c>
      <c r="M5067" s="45">
        <v>53797.08</v>
      </c>
      <c r="N5067" s="27">
        <v>741560185</v>
      </c>
      <c r="O5067" s="27">
        <v>31988908</v>
      </c>
      <c r="P5067" s="37">
        <f>IF(I5067=0,0,H5067/I5067)</f>
        <v>0</v>
      </c>
    </row>
    <row r="5068">
      <c r="A5068" s="24" t="str">
        <v>2026-05</v>
      </c>
      <c r="B5068" s="24" t="str">
        <v>비교 반영</v>
      </c>
      <c r="C5068" s="24" t="str">
        <v>수원영통구</v>
      </c>
      <c r="D5068" s="24" t="str">
        <v>아파트 전월세</v>
      </c>
      <c r="E5068" s="26">
        <v>709</v>
      </c>
      <c r="F5068" s="26">
        <v>0</v>
      </c>
      <c r="G5068" s="26">
        <v>405</v>
      </c>
      <c r="H5068" s="26">
        <v>304</v>
      </c>
      <c r="I5068" s="26">
        <f>G5068+H5068</f>
        <v>709</v>
      </c>
      <c r="J5068" s="26">
        <f>SUM(F5068:H5068)</f>
        <v>709</v>
      </c>
      <c r="K5068" s="26">
        <f>E5068-J5068</f>
        <v>0</v>
      </c>
      <c r="L5068" s="27">
        <v>224506480000</v>
      </c>
      <c r="M5068" s="45">
        <v>50433.752</v>
      </c>
      <c r="N5068" s="27">
        <v>316652299</v>
      </c>
      <c r="O5068" s="27">
        <v>14715743</v>
      </c>
      <c r="P5068" s="37">
        <f>IF(I5068=0,0,H5068/I5068)</f>
        <v>0.4287729196050776</v>
      </c>
    </row>
    <row r="5069">
      <c r="A5069" s="24" t="str">
        <v>2026-05</v>
      </c>
      <c r="B5069" s="24" t="str">
        <v>비교 반영</v>
      </c>
      <c r="C5069" s="24" t="str">
        <v>수원영통구</v>
      </c>
      <c r="D5069" s="24" t="str">
        <v>오피스텔 매매</v>
      </c>
      <c r="E5069" s="26">
        <v>57</v>
      </c>
      <c r="F5069" s="26">
        <v>57</v>
      </c>
      <c r="G5069" s="26">
        <v>0</v>
      </c>
      <c r="H5069" s="26">
        <v>0</v>
      </c>
      <c r="I5069" s="26">
        <f>G5069+H5069</f>
        <v>0</v>
      </c>
      <c r="J5069" s="26">
        <f>SUM(F5069:H5069)</f>
        <v>57</v>
      </c>
      <c r="K5069" s="26">
        <f>E5069-J5069</f>
        <v>0</v>
      </c>
      <c r="L5069" s="27">
        <v>27150300000</v>
      </c>
      <c r="M5069" s="45">
        <v>3446.631</v>
      </c>
      <c r="N5069" s="27">
        <v>476321053</v>
      </c>
      <c r="O5069" s="27">
        <v>26040808</v>
      </c>
      <c r="P5069" s="37">
        <f>IF(I5069=0,0,H5069/I5069)</f>
        <v>0</v>
      </c>
    </row>
    <row r="5070">
      <c r="A5070" s="24" t="str">
        <v>2026-05</v>
      </c>
      <c r="B5070" s="24" t="str">
        <v>비교 반영</v>
      </c>
      <c r="C5070" s="24" t="str">
        <v>수원영통구</v>
      </c>
      <c r="D5070" s="24" t="str">
        <v>오피스텔 전월세</v>
      </c>
      <c r="E5070" s="26">
        <v>403</v>
      </c>
      <c r="F5070" s="26">
        <v>0</v>
      </c>
      <c r="G5070" s="26">
        <v>113</v>
      </c>
      <c r="H5070" s="26">
        <v>290</v>
      </c>
      <c r="I5070" s="26">
        <f>G5070+H5070</f>
        <v>403</v>
      </c>
      <c r="J5070" s="26">
        <f>SUM(F5070:H5070)</f>
        <v>403</v>
      </c>
      <c r="K5070" s="26">
        <f>E5070-J5070</f>
        <v>0</v>
      </c>
      <c r="L5070" s="27">
        <v>68919060000</v>
      </c>
      <c r="M5070" s="45">
        <v>16499.13</v>
      </c>
      <c r="N5070" s="27">
        <v>171015037</v>
      </c>
      <c r="O5070" s="27">
        <v>13808704</v>
      </c>
      <c r="P5070" s="37">
        <f>IF(I5070=0,0,H5070/I5070)</f>
        <v>0.7196029776674938</v>
      </c>
    </row>
    <row r="5071">
      <c r="A5071" s="24" t="str">
        <v>2026-05</v>
      </c>
      <c r="B5071" s="24" t="str">
        <v>비교 반영</v>
      </c>
      <c r="C5071" s="24" t="str">
        <v>수원영통구</v>
      </c>
      <c r="D5071" s="24" t="str">
        <v>토지</v>
      </c>
      <c r="E5071" s="26">
        <v>27</v>
      </c>
      <c r="F5071" s="26">
        <v>27</v>
      </c>
      <c r="G5071" s="26">
        <v>0</v>
      </c>
      <c r="H5071" s="26">
        <v>0</v>
      </c>
      <c r="I5071" s="26">
        <f>G5071+H5071</f>
        <v>0</v>
      </c>
      <c r="J5071" s="26">
        <f>SUM(F5071:H5071)</f>
        <v>27</v>
      </c>
      <c r="K5071" s="26">
        <f>E5071-J5071</f>
        <v>0</v>
      </c>
      <c r="L5071" s="27">
        <v>7823020000</v>
      </c>
      <c r="M5071" s="45">
        <v>1236.58</v>
      </c>
      <c r="N5071" s="27">
        <v>289741481</v>
      </c>
      <c r="O5071" s="27">
        <v>20913505</v>
      </c>
      <c r="P5071" s="37">
        <f>IF(I5071=0,0,H5071/I5071)</f>
        <v>0</v>
      </c>
    </row>
    <row r="5072">
      <c r="A5072" s="24" t="str">
        <v>2026-05</v>
      </c>
      <c r="B5072" s="24" t="str">
        <v>비교 반영</v>
      </c>
      <c r="C5072" s="24" t="str">
        <v>수원장안구</v>
      </c>
      <c r="D5072" s="24" t="str">
        <v>공장창고</v>
      </c>
      <c r="E5072" s="26">
        <v>1</v>
      </c>
      <c r="F5072" s="26">
        <v>1</v>
      </c>
      <c r="G5072" s="26">
        <v>0</v>
      </c>
      <c r="H5072" s="26">
        <v>0</v>
      </c>
      <c r="I5072" s="26">
        <f>G5072+H5072</f>
        <v>0</v>
      </c>
      <c r="J5072" s="26">
        <f>SUM(F5072:H5072)</f>
        <v>1</v>
      </c>
      <c r="K5072" s="26">
        <f>E5072-J5072</f>
        <v>0</v>
      </c>
      <c r="L5072" s="27">
        <v>46000000</v>
      </c>
      <c r="M5072" s="45">
        <v>20.91</v>
      </c>
      <c r="N5072" s="27">
        <v>46000000</v>
      </c>
      <c r="O5072" s="27">
        <v>7272411</v>
      </c>
      <c r="P5072" s="37">
        <f>IF(I5072=0,0,H5072/I5072)</f>
        <v>0</v>
      </c>
    </row>
    <row r="5073">
      <c r="A5073" s="24" t="str">
        <v>2026-05</v>
      </c>
      <c r="B5073" s="24" t="str">
        <v>비교 반영</v>
      </c>
      <c r="C5073" s="24" t="str">
        <v>수원장안구</v>
      </c>
      <c r="D5073" s="24" t="str">
        <v>다가구 매매</v>
      </c>
      <c r="E5073" s="26">
        <v>13</v>
      </c>
      <c r="F5073" s="26">
        <v>13</v>
      </c>
      <c r="G5073" s="26">
        <v>0</v>
      </c>
      <c r="H5073" s="26">
        <v>0</v>
      </c>
      <c r="I5073" s="26">
        <f>G5073+H5073</f>
        <v>0</v>
      </c>
      <c r="J5073" s="26">
        <f>SUM(F5073:H5073)</f>
        <v>13</v>
      </c>
      <c r="K5073" s="26">
        <f>E5073-J5073</f>
        <v>0</v>
      </c>
      <c r="L5073" s="27">
        <v>10648190000</v>
      </c>
      <c r="M5073" s="45">
        <v>4101.76</v>
      </c>
      <c r="N5073" s="27">
        <v>819091538</v>
      </c>
      <c r="O5073" s="27">
        <v>8581835</v>
      </c>
      <c r="P5073" s="37">
        <f>IF(I5073=0,0,H5073/I5073)</f>
        <v>0</v>
      </c>
    </row>
    <row r="5074">
      <c r="A5074" s="24" t="str">
        <v>2026-05</v>
      </c>
      <c r="B5074" s="24" t="str">
        <v>비교 반영</v>
      </c>
      <c r="C5074" s="24" t="str">
        <v>수원장안구</v>
      </c>
      <c r="D5074" s="24" t="str">
        <v>다가구 전월세</v>
      </c>
      <c r="E5074" s="26">
        <v>298</v>
      </c>
      <c r="F5074" s="26">
        <v>0</v>
      </c>
      <c r="G5074" s="26">
        <v>59</v>
      </c>
      <c r="H5074" s="26">
        <v>239</v>
      </c>
      <c r="I5074" s="26">
        <f>G5074+H5074</f>
        <v>298</v>
      </c>
      <c r="J5074" s="26">
        <f>SUM(F5074:H5074)</f>
        <v>298</v>
      </c>
      <c r="K5074" s="26">
        <f>E5074-J5074</f>
        <v>0</v>
      </c>
      <c r="L5074" s="27">
        <v>8473500000</v>
      </c>
      <c r="M5074" s="45">
        <v>13192.8</v>
      </c>
      <c r="N5074" s="27">
        <v>28434564</v>
      </c>
      <c r="O5074" s="27">
        <v>2123247</v>
      </c>
      <c r="P5074" s="37">
        <f>IF(I5074=0,0,H5074/I5074)</f>
        <v>0.802013422818792</v>
      </c>
    </row>
    <row r="5075">
      <c r="A5075" s="24" t="str">
        <v>2026-05</v>
      </c>
      <c r="B5075" s="24" t="str">
        <v>비교 반영</v>
      </c>
      <c r="C5075" s="24" t="str">
        <v>수원장안구</v>
      </c>
      <c r="D5075" s="24" t="str">
        <v>다세대 매매</v>
      </c>
      <c r="E5075" s="26">
        <v>62</v>
      </c>
      <c r="F5075" s="26">
        <v>62</v>
      </c>
      <c r="G5075" s="26">
        <v>0</v>
      </c>
      <c r="H5075" s="26">
        <v>0</v>
      </c>
      <c r="I5075" s="26">
        <f>G5075+H5075</f>
        <v>0</v>
      </c>
      <c r="J5075" s="26">
        <f>SUM(F5075:H5075)</f>
        <v>62</v>
      </c>
      <c r="K5075" s="26">
        <f>E5075-J5075</f>
        <v>0</v>
      </c>
      <c r="L5075" s="27">
        <v>10430390000</v>
      </c>
      <c r="M5075" s="45">
        <v>3110.245</v>
      </c>
      <c r="N5075" s="27">
        <v>168232097</v>
      </c>
      <c r="O5075" s="27">
        <v>11086145</v>
      </c>
      <c r="P5075" s="37">
        <f>IF(I5075=0,0,H5075/I5075)</f>
        <v>0</v>
      </c>
    </row>
    <row r="5076">
      <c r="A5076" s="24" t="str">
        <v>2026-05</v>
      </c>
      <c r="B5076" s="24" t="str">
        <v>비교 반영</v>
      </c>
      <c r="C5076" s="24" t="str">
        <v>수원장안구</v>
      </c>
      <c r="D5076" s="24" t="str">
        <v>다세대 전월세</v>
      </c>
      <c r="E5076" s="26">
        <v>171</v>
      </c>
      <c r="F5076" s="26">
        <v>0</v>
      </c>
      <c r="G5076" s="26">
        <v>35</v>
      </c>
      <c r="H5076" s="26">
        <v>136</v>
      </c>
      <c r="I5076" s="26">
        <f>G5076+H5076</f>
        <v>171</v>
      </c>
      <c r="J5076" s="26">
        <f>SUM(F5076:H5076)</f>
        <v>171</v>
      </c>
      <c r="K5076" s="26">
        <f>E5076-J5076</f>
        <v>0</v>
      </c>
      <c r="L5076" s="27">
        <v>8126890000</v>
      </c>
      <c r="M5076" s="45">
        <v>6581.122</v>
      </c>
      <c r="N5076" s="27">
        <v>47525673</v>
      </c>
      <c r="O5076" s="27">
        <v>4082245</v>
      </c>
      <c r="P5076" s="37">
        <f>IF(I5076=0,0,H5076/I5076)</f>
        <v>0.7953216374269005</v>
      </c>
    </row>
    <row r="5077">
      <c r="A5077" s="24" t="str">
        <v>2026-05</v>
      </c>
      <c r="B5077" s="24" t="str">
        <v>비교 반영</v>
      </c>
      <c r="C5077" s="24" t="str">
        <v>수원장안구</v>
      </c>
      <c r="D5077" s="24" t="str">
        <v>상가</v>
      </c>
      <c r="E5077" s="26">
        <v>17</v>
      </c>
      <c r="F5077" s="26">
        <v>17</v>
      </c>
      <c r="G5077" s="26">
        <v>0</v>
      </c>
      <c r="H5077" s="26">
        <v>0</v>
      </c>
      <c r="I5077" s="26">
        <f>G5077+H5077</f>
        <v>0</v>
      </c>
      <c r="J5077" s="26">
        <f>SUM(F5077:H5077)</f>
        <v>17</v>
      </c>
      <c r="K5077" s="26">
        <f>E5077-J5077</f>
        <v>0</v>
      </c>
      <c r="L5077" s="27">
        <v>5285570000</v>
      </c>
      <c r="M5077" s="45">
        <v>1892.66</v>
      </c>
      <c r="N5077" s="27">
        <v>310915882</v>
      </c>
      <c r="O5077" s="27">
        <v>9231958</v>
      </c>
      <c r="P5077" s="37">
        <f>IF(I5077=0,0,H5077/I5077)</f>
        <v>0</v>
      </c>
    </row>
    <row r="5078">
      <c r="A5078" s="24" t="str">
        <v>2026-05</v>
      </c>
      <c r="B5078" s="24" t="str">
        <v>비교 반영</v>
      </c>
      <c r="C5078" s="24" t="str">
        <v>수원장안구</v>
      </c>
      <c r="D5078" s="24" t="str">
        <v>아파트 매매</v>
      </c>
      <c r="E5078" s="26">
        <v>377</v>
      </c>
      <c r="F5078" s="26">
        <v>377</v>
      </c>
      <c r="G5078" s="26">
        <v>0</v>
      </c>
      <c r="H5078" s="26">
        <v>0</v>
      </c>
      <c r="I5078" s="26">
        <f>G5078+H5078</f>
        <v>0</v>
      </c>
      <c r="J5078" s="26">
        <f>SUM(F5078:H5078)</f>
        <v>377</v>
      </c>
      <c r="K5078" s="26">
        <f>E5078-J5078</f>
        <v>0</v>
      </c>
      <c r="L5078" s="27">
        <v>217545610000</v>
      </c>
      <c r="M5078" s="45">
        <v>27963.325</v>
      </c>
      <c r="N5078" s="27">
        <v>577044058</v>
      </c>
      <c r="O5078" s="27">
        <v>25717937</v>
      </c>
      <c r="P5078" s="37">
        <f>IF(I5078=0,0,H5078/I5078)</f>
        <v>0</v>
      </c>
    </row>
    <row r="5079">
      <c r="A5079" s="24" t="str">
        <v>2026-05</v>
      </c>
      <c r="B5079" s="24" t="str">
        <v>비교 반영</v>
      </c>
      <c r="C5079" s="24" t="str">
        <v>수원장안구</v>
      </c>
      <c r="D5079" s="24" t="str">
        <v>아파트 전월세</v>
      </c>
      <c r="E5079" s="26">
        <v>372</v>
      </c>
      <c r="F5079" s="26">
        <v>0</v>
      </c>
      <c r="G5079" s="26">
        <v>266</v>
      </c>
      <c r="H5079" s="26">
        <v>106</v>
      </c>
      <c r="I5079" s="26">
        <f>G5079+H5079</f>
        <v>372</v>
      </c>
      <c r="J5079" s="26">
        <f>SUM(F5079:H5079)</f>
        <v>372</v>
      </c>
      <c r="K5079" s="26">
        <f>E5079-J5079</f>
        <v>0</v>
      </c>
      <c r="L5079" s="27">
        <v>98340790000</v>
      </c>
      <c r="M5079" s="45">
        <v>24908.328</v>
      </c>
      <c r="N5079" s="27">
        <v>264356962</v>
      </c>
      <c r="O5079" s="27">
        <v>13051599</v>
      </c>
      <c r="P5079" s="37">
        <f>IF(I5079=0,0,H5079/I5079)</f>
        <v>0.2849462365591398</v>
      </c>
    </row>
    <row r="5080">
      <c r="A5080" s="24" t="str">
        <v>2026-05</v>
      </c>
      <c r="B5080" s="24" t="str">
        <v>비교 반영</v>
      </c>
      <c r="C5080" s="24" t="str">
        <v>수원장안구</v>
      </c>
      <c r="D5080" s="24" t="str">
        <v>오피스텔 매매</v>
      </c>
      <c r="E5080" s="26">
        <v>11</v>
      </c>
      <c r="F5080" s="26">
        <v>11</v>
      </c>
      <c r="G5080" s="26">
        <v>0</v>
      </c>
      <c r="H5080" s="26">
        <v>0</v>
      </c>
      <c r="I5080" s="26">
        <f>G5080+H5080</f>
        <v>0</v>
      </c>
      <c r="J5080" s="26">
        <f>SUM(F5080:H5080)</f>
        <v>11</v>
      </c>
      <c r="K5080" s="26">
        <f>E5080-J5080</f>
        <v>0</v>
      </c>
      <c r="L5080" s="27">
        <v>4331000000</v>
      </c>
      <c r="M5080" s="45">
        <v>655.756</v>
      </c>
      <c r="N5080" s="27">
        <v>393727273</v>
      </c>
      <c r="O5080" s="27">
        <v>21833357</v>
      </c>
      <c r="P5080" s="37">
        <f>IF(I5080=0,0,H5080/I5080)</f>
        <v>0</v>
      </c>
    </row>
    <row r="5081">
      <c r="A5081" s="24" t="str">
        <v>2026-05</v>
      </c>
      <c r="B5081" s="24" t="str">
        <v>비교 반영</v>
      </c>
      <c r="C5081" s="24" t="str">
        <v>수원장안구</v>
      </c>
      <c r="D5081" s="24" t="str">
        <v>오피스텔 전월세</v>
      </c>
      <c r="E5081" s="26">
        <v>30</v>
      </c>
      <c r="F5081" s="26">
        <v>0</v>
      </c>
      <c r="G5081" s="26">
        <v>14</v>
      </c>
      <c r="H5081" s="26">
        <v>16</v>
      </c>
      <c r="I5081" s="26">
        <f>G5081+H5081</f>
        <v>30</v>
      </c>
      <c r="J5081" s="26">
        <f>SUM(F5081:H5081)</f>
        <v>30</v>
      </c>
      <c r="K5081" s="26">
        <f>E5081-J5081</f>
        <v>0</v>
      </c>
      <c r="L5081" s="27">
        <v>5709190000</v>
      </c>
      <c r="M5081" s="45">
        <v>1791.59</v>
      </c>
      <c r="N5081" s="27">
        <v>190306333</v>
      </c>
      <c r="O5081" s="27">
        <v>10534416</v>
      </c>
      <c r="P5081" s="37">
        <f>IF(I5081=0,0,H5081/I5081)</f>
        <v>0.5333333333333333</v>
      </c>
    </row>
    <row r="5082">
      <c r="A5082" s="24" t="str">
        <v>2026-05</v>
      </c>
      <c r="B5082" s="24" t="str">
        <v>비교 반영</v>
      </c>
      <c r="C5082" s="24" t="str">
        <v>수원장안구</v>
      </c>
      <c r="D5082" s="24" t="str">
        <v>토지</v>
      </c>
      <c r="E5082" s="26">
        <v>33</v>
      </c>
      <c r="F5082" s="26">
        <v>33</v>
      </c>
      <c r="G5082" s="26">
        <v>0</v>
      </c>
      <c r="H5082" s="26">
        <v>0</v>
      </c>
      <c r="I5082" s="26">
        <f>G5082+H5082</f>
        <v>0</v>
      </c>
      <c r="J5082" s="26">
        <f>SUM(F5082:H5082)</f>
        <v>33</v>
      </c>
      <c r="K5082" s="26">
        <f>E5082-J5082</f>
        <v>0</v>
      </c>
      <c r="L5082" s="27">
        <v>6425140000</v>
      </c>
      <c r="M5082" s="45">
        <v>6302</v>
      </c>
      <c r="N5082" s="27">
        <v>194701212</v>
      </c>
      <c r="O5082" s="27">
        <v>3370379</v>
      </c>
      <c r="P5082" s="37">
        <f>IF(I5082=0,0,H5082/I5082)</f>
        <v>0</v>
      </c>
    </row>
    <row r="5083">
      <c r="A5083" s="24" t="str">
        <v>2026-05</v>
      </c>
      <c r="B5083" s="24" t="str">
        <v>비교 반영</v>
      </c>
      <c r="C5083" s="24" t="str">
        <v>수원팔달구</v>
      </c>
      <c r="D5083" s="24" t="str">
        <v>다가구 매매</v>
      </c>
      <c r="E5083" s="26">
        <v>8</v>
      </c>
      <c r="F5083" s="26">
        <v>8</v>
      </c>
      <c r="G5083" s="26">
        <v>0</v>
      </c>
      <c r="H5083" s="26">
        <v>0</v>
      </c>
      <c r="I5083" s="26">
        <f>G5083+H5083</f>
        <v>0</v>
      </c>
      <c r="J5083" s="26">
        <f>SUM(F5083:H5083)</f>
        <v>8</v>
      </c>
      <c r="K5083" s="26">
        <f>E5083-J5083</f>
        <v>0</v>
      </c>
      <c r="L5083" s="27">
        <v>6120000000</v>
      </c>
      <c r="M5083" s="45">
        <v>1762.6</v>
      </c>
      <c r="N5083" s="27">
        <v>765000000</v>
      </c>
      <c r="O5083" s="27">
        <v>11478160</v>
      </c>
      <c r="P5083" s="37">
        <f>IF(I5083=0,0,H5083/I5083)</f>
        <v>0</v>
      </c>
    </row>
    <row r="5084">
      <c r="A5084" s="24" t="str">
        <v>2026-05</v>
      </c>
      <c r="B5084" s="24" t="str">
        <v>비교 반영</v>
      </c>
      <c r="C5084" s="24" t="str">
        <v>수원팔달구</v>
      </c>
      <c r="D5084" s="24" t="str">
        <v>다가구 전월세</v>
      </c>
      <c r="E5084" s="26">
        <v>197</v>
      </c>
      <c r="F5084" s="26">
        <v>0</v>
      </c>
      <c r="G5084" s="26">
        <v>38</v>
      </c>
      <c r="H5084" s="26">
        <v>159</v>
      </c>
      <c r="I5084" s="26">
        <f>G5084+H5084</f>
        <v>197</v>
      </c>
      <c r="J5084" s="26">
        <f>SUM(F5084:H5084)</f>
        <v>197</v>
      </c>
      <c r="K5084" s="26">
        <f>E5084-J5084</f>
        <v>0</v>
      </c>
      <c r="L5084" s="27">
        <v>5687000000</v>
      </c>
      <c r="M5084" s="45">
        <v>8944.522</v>
      </c>
      <c r="N5084" s="27">
        <v>28868020</v>
      </c>
      <c r="O5084" s="27">
        <v>2101845</v>
      </c>
      <c r="P5084" s="37">
        <f>IF(I5084=0,0,H5084/I5084)</f>
        <v>0.8071065989847716</v>
      </c>
    </row>
    <row r="5085">
      <c r="A5085" s="24" t="str">
        <v>2026-05</v>
      </c>
      <c r="B5085" s="24" t="str">
        <v>비교 반영</v>
      </c>
      <c r="C5085" s="24" t="str">
        <v>수원팔달구</v>
      </c>
      <c r="D5085" s="24" t="str">
        <v>다세대 매매</v>
      </c>
      <c r="E5085" s="26">
        <v>76</v>
      </c>
      <c r="F5085" s="26">
        <v>76</v>
      </c>
      <c r="G5085" s="26">
        <v>0</v>
      </c>
      <c r="H5085" s="26">
        <v>0</v>
      </c>
      <c r="I5085" s="26">
        <f>G5085+H5085</f>
        <v>0</v>
      </c>
      <c r="J5085" s="26">
        <f>SUM(F5085:H5085)</f>
        <v>76</v>
      </c>
      <c r="K5085" s="26">
        <f>E5085-J5085</f>
        <v>0</v>
      </c>
      <c r="L5085" s="27">
        <v>15990540000</v>
      </c>
      <c r="M5085" s="45">
        <v>3202.465</v>
      </c>
      <c r="N5085" s="27">
        <v>210401842</v>
      </c>
      <c r="O5085" s="27">
        <v>16506437</v>
      </c>
      <c r="P5085" s="37">
        <f>IF(I5085=0,0,H5085/I5085)</f>
        <v>0</v>
      </c>
    </row>
    <row r="5086">
      <c r="A5086" s="24" t="str">
        <v>2026-05</v>
      </c>
      <c r="B5086" s="24" t="str">
        <v>비교 반영</v>
      </c>
      <c r="C5086" s="24" t="str">
        <v>수원팔달구</v>
      </c>
      <c r="D5086" s="24" t="str">
        <v>다세대 전월세</v>
      </c>
      <c r="E5086" s="26">
        <v>246</v>
      </c>
      <c r="F5086" s="26">
        <v>0</v>
      </c>
      <c r="G5086" s="26">
        <v>85</v>
      </c>
      <c r="H5086" s="26">
        <v>161</v>
      </c>
      <c r="I5086" s="26">
        <f>G5086+H5086</f>
        <v>246</v>
      </c>
      <c r="J5086" s="26">
        <f>SUM(F5086:H5086)</f>
        <v>246</v>
      </c>
      <c r="K5086" s="26">
        <f>E5086-J5086</f>
        <v>0</v>
      </c>
      <c r="L5086" s="27">
        <v>18373010000</v>
      </c>
      <c r="M5086" s="45">
        <v>7907.355</v>
      </c>
      <c r="N5086" s="27">
        <v>74687033</v>
      </c>
      <c r="O5086" s="27">
        <v>7681105</v>
      </c>
      <c r="P5086" s="37">
        <f>IF(I5086=0,0,H5086/I5086)</f>
        <v>0.6544715447154471</v>
      </c>
    </row>
    <row r="5087">
      <c r="A5087" s="24" t="str">
        <v>2026-05</v>
      </c>
      <c r="B5087" s="24" t="str">
        <v>비교 반영</v>
      </c>
      <c r="C5087" s="24" t="str">
        <v>수원팔달구</v>
      </c>
      <c r="D5087" s="24" t="str">
        <v>분양권</v>
      </c>
      <c r="E5087" s="26">
        <v>3</v>
      </c>
      <c r="F5087" s="26">
        <v>3</v>
      </c>
      <c r="G5087" s="26">
        <v>0</v>
      </c>
      <c r="H5087" s="26">
        <v>0</v>
      </c>
      <c r="I5087" s="26">
        <f>G5087+H5087</f>
        <v>0</v>
      </c>
      <c r="J5087" s="26">
        <f>SUM(F5087:H5087)</f>
        <v>3</v>
      </c>
      <c r="K5087" s="26">
        <f>E5087-J5087</f>
        <v>0</v>
      </c>
      <c r="L5087" s="27">
        <v>2064220000</v>
      </c>
      <c r="M5087" s="45">
        <v>254.456</v>
      </c>
      <c r="N5087" s="27">
        <v>688073333</v>
      </c>
      <c r="O5087" s="27">
        <v>26817475</v>
      </c>
      <c r="P5087" s="37">
        <f>IF(I5087=0,0,H5087/I5087)</f>
        <v>0</v>
      </c>
    </row>
    <row r="5088">
      <c r="A5088" s="24" t="str">
        <v>2026-05</v>
      </c>
      <c r="B5088" s="24" t="str">
        <v>비교 반영</v>
      </c>
      <c r="C5088" s="24" t="str">
        <v>수원팔달구</v>
      </c>
      <c r="D5088" s="24" t="str">
        <v>상가</v>
      </c>
      <c r="E5088" s="26">
        <v>22</v>
      </c>
      <c r="F5088" s="26">
        <v>22</v>
      </c>
      <c r="G5088" s="26">
        <v>0</v>
      </c>
      <c r="H5088" s="26">
        <v>0</v>
      </c>
      <c r="I5088" s="26">
        <f>G5088+H5088</f>
        <v>0</v>
      </c>
      <c r="J5088" s="26">
        <f>SUM(F5088:H5088)</f>
        <v>22</v>
      </c>
      <c r="K5088" s="26">
        <f>E5088-J5088</f>
        <v>0</v>
      </c>
      <c r="L5088" s="27">
        <v>7944000000</v>
      </c>
      <c r="M5088" s="45">
        <v>2101.88</v>
      </c>
      <c r="N5088" s="27">
        <v>361090909</v>
      </c>
      <c r="O5088" s="27">
        <v>12494127</v>
      </c>
      <c r="P5088" s="37">
        <f>IF(I5088=0,0,H5088/I5088)</f>
        <v>0</v>
      </c>
    </row>
    <row r="5089">
      <c r="A5089" s="24" t="str">
        <v>2026-05</v>
      </c>
      <c r="B5089" s="24" t="str">
        <v>비교 반영</v>
      </c>
      <c r="C5089" s="24" t="str">
        <v>수원팔달구</v>
      </c>
      <c r="D5089" s="24" t="str">
        <v>아파트 매매</v>
      </c>
      <c r="E5089" s="26">
        <v>285</v>
      </c>
      <c r="F5089" s="26">
        <v>285</v>
      </c>
      <c r="G5089" s="26">
        <v>0</v>
      </c>
      <c r="H5089" s="26">
        <v>0</v>
      </c>
      <c r="I5089" s="26">
        <f>G5089+H5089</f>
        <v>0</v>
      </c>
      <c r="J5089" s="26">
        <f>SUM(F5089:H5089)</f>
        <v>285</v>
      </c>
      <c r="K5089" s="26">
        <f>E5089-J5089</f>
        <v>0</v>
      </c>
      <c r="L5089" s="27">
        <v>178945500000</v>
      </c>
      <c r="M5089" s="45">
        <v>19632.568</v>
      </c>
      <c r="N5089" s="27">
        <v>627878947</v>
      </c>
      <c r="O5089" s="27">
        <v>30131328</v>
      </c>
      <c r="P5089" s="37">
        <f>IF(I5089=0,0,H5089/I5089)</f>
        <v>0</v>
      </c>
    </row>
    <row r="5090">
      <c r="A5090" s="24" t="str">
        <v>2026-05</v>
      </c>
      <c r="B5090" s="24" t="str">
        <v>비교 반영</v>
      </c>
      <c r="C5090" s="24" t="str">
        <v>수원팔달구</v>
      </c>
      <c r="D5090" s="24" t="str">
        <v>아파트 전월세</v>
      </c>
      <c r="E5090" s="26">
        <v>413</v>
      </c>
      <c r="F5090" s="26">
        <v>0</v>
      </c>
      <c r="G5090" s="26">
        <v>200</v>
      </c>
      <c r="H5090" s="26">
        <v>213</v>
      </c>
      <c r="I5090" s="26">
        <f>G5090+H5090</f>
        <v>413</v>
      </c>
      <c r="J5090" s="26">
        <f>SUM(F5090:H5090)</f>
        <v>413</v>
      </c>
      <c r="K5090" s="26">
        <f>E5090-J5090</f>
        <v>0</v>
      </c>
      <c r="L5090" s="27">
        <v>94754850000</v>
      </c>
      <c r="M5090" s="45">
        <v>26265.524</v>
      </c>
      <c r="N5090" s="27">
        <v>229430630</v>
      </c>
      <c r="O5090" s="27">
        <v>11925867</v>
      </c>
      <c r="P5090" s="37">
        <f>IF(I5090=0,0,H5090/I5090)</f>
        <v>0.5157384987893463</v>
      </c>
    </row>
    <row r="5091">
      <c r="A5091" s="24" t="str">
        <v>2026-05</v>
      </c>
      <c r="B5091" s="24" t="str">
        <v>비교 반영</v>
      </c>
      <c r="C5091" s="24" t="str">
        <v>수원팔달구</v>
      </c>
      <c r="D5091" s="24" t="str">
        <v>오피스텔 매매</v>
      </c>
      <c r="E5091" s="26">
        <v>18</v>
      </c>
      <c r="F5091" s="26">
        <v>18</v>
      </c>
      <c r="G5091" s="26">
        <v>0</v>
      </c>
      <c r="H5091" s="26">
        <v>0</v>
      </c>
      <c r="I5091" s="26">
        <f>G5091+H5091</f>
        <v>0</v>
      </c>
      <c r="J5091" s="26">
        <f>SUM(F5091:H5091)</f>
        <v>18</v>
      </c>
      <c r="K5091" s="26">
        <f>E5091-J5091</f>
        <v>0</v>
      </c>
      <c r="L5091" s="27">
        <v>3486500000</v>
      </c>
      <c r="M5091" s="45">
        <v>1190.68</v>
      </c>
      <c r="N5091" s="27">
        <v>193694444</v>
      </c>
      <c r="O5091" s="27">
        <v>9679863</v>
      </c>
      <c r="P5091" s="37">
        <f>IF(I5091=0,0,H5091/I5091)</f>
        <v>0</v>
      </c>
    </row>
    <row r="5092">
      <c r="A5092" s="24" t="str">
        <v>2026-05</v>
      </c>
      <c r="B5092" s="24" t="str">
        <v>비교 반영</v>
      </c>
      <c r="C5092" s="24" t="str">
        <v>수원팔달구</v>
      </c>
      <c r="D5092" s="24" t="str">
        <v>오피스텔 전월세</v>
      </c>
      <c r="E5092" s="26">
        <v>89</v>
      </c>
      <c r="F5092" s="26">
        <v>0</v>
      </c>
      <c r="G5092" s="26">
        <v>25</v>
      </c>
      <c r="H5092" s="26">
        <v>64</v>
      </c>
      <c r="I5092" s="26">
        <f>G5092+H5092</f>
        <v>89</v>
      </c>
      <c r="J5092" s="26">
        <f>SUM(F5092:H5092)</f>
        <v>89</v>
      </c>
      <c r="K5092" s="26">
        <f>E5092-J5092</f>
        <v>0</v>
      </c>
      <c r="L5092" s="27">
        <v>6719550000</v>
      </c>
      <c r="M5092" s="45">
        <v>4261.24</v>
      </c>
      <c r="N5092" s="27">
        <v>75500562</v>
      </c>
      <c r="O5092" s="27">
        <v>5212893</v>
      </c>
      <c r="P5092" s="37">
        <f>IF(I5092=0,0,H5092/I5092)</f>
        <v>0.7191011235955056</v>
      </c>
    </row>
    <row r="5093">
      <c r="A5093" s="24" t="str">
        <v>2026-05</v>
      </c>
      <c r="B5093" s="24" t="str">
        <v>비교 반영</v>
      </c>
      <c r="C5093" s="24" t="str">
        <v>수원팔달구</v>
      </c>
      <c r="D5093" s="24" t="str">
        <v>토지</v>
      </c>
      <c r="E5093" s="26">
        <v>7</v>
      </c>
      <c r="F5093" s="26">
        <v>7</v>
      </c>
      <c r="G5093" s="26">
        <v>0</v>
      </c>
      <c r="H5093" s="26">
        <v>0</v>
      </c>
      <c r="I5093" s="26">
        <f>G5093+H5093</f>
        <v>0</v>
      </c>
      <c r="J5093" s="26">
        <f>SUM(F5093:H5093)</f>
        <v>7</v>
      </c>
      <c r="K5093" s="26">
        <f>E5093-J5093</f>
        <v>0</v>
      </c>
      <c r="L5093" s="27">
        <v>1616360000</v>
      </c>
      <c r="M5093" s="45">
        <v>217.17</v>
      </c>
      <c r="N5093" s="27">
        <v>230908571</v>
      </c>
      <c r="O5093" s="27">
        <v>24604405</v>
      </c>
      <c r="P5093" s="37">
        <f>IF(I5093=0,0,H5093/I5093)</f>
        <v>0</v>
      </c>
    </row>
    <row r="5094">
      <c r="A5094" s="24" t="str">
        <v>2026-05</v>
      </c>
      <c r="B5094" s="24" t="str">
        <v>비교 반영</v>
      </c>
      <c r="C5094" s="24" t="str">
        <v>시흥시</v>
      </c>
      <c r="D5094" s="24" t="str">
        <v>공장창고</v>
      </c>
      <c r="E5094" s="26">
        <v>8</v>
      </c>
      <c r="F5094" s="26">
        <v>8</v>
      </c>
      <c r="G5094" s="26">
        <v>0</v>
      </c>
      <c r="H5094" s="26">
        <v>0</v>
      </c>
      <c r="I5094" s="26">
        <f>G5094+H5094</f>
        <v>0</v>
      </c>
      <c r="J5094" s="26">
        <f>SUM(F5094:H5094)</f>
        <v>8</v>
      </c>
      <c r="K5094" s="26">
        <f>E5094-J5094</f>
        <v>0</v>
      </c>
      <c r="L5094" s="27">
        <v>12395000000</v>
      </c>
      <c r="M5094" s="45">
        <v>3997.47</v>
      </c>
      <c r="N5094" s="27">
        <v>1549375000</v>
      </c>
      <c r="O5094" s="27">
        <v>10250285</v>
      </c>
      <c r="P5094" s="37">
        <f>IF(I5094=0,0,H5094/I5094)</f>
        <v>0</v>
      </c>
    </row>
    <row r="5095">
      <c r="A5095" s="24" t="str">
        <v>2026-05</v>
      </c>
      <c r="B5095" s="24" t="str">
        <v>비교 반영</v>
      </c>
      <c r="C5095" s="24" t="str">
        <v>시흥시</v>
      </c>
      <c r="D5095" s="24" t="str">
        <v>다가구 매매</v>
      </c>
      <c r="E5095" s="26">
        <v>6</v>
      </c>
      <c r="F5095" s="26">
        <v>6</v>
      </c>
      <c r="G5095" s="26">
        <v>0</v>
      </c>
      <c r="H5095" s="26">
        <v>0</v>
      </c>
      <c r="I5095" s="26">
        <f>G5095+H5095</f>
        <v>0</v>
      </c>
      <c r="J5095" s="26">
        <f>SUM(F5095:H5095)</f>
        <v>6</v>
      </c>
      <c r="K5095" s="26">
        <f>E5095-J5095</f>
        <v>0</v>
      </c>
      <c r="L5095" s="27">
        <v>5752000000</v>
      </c>
      <c r="M5095" s="45">
        <v>2610.09</v>
      </c>
      <c r="N5095" s="27">
        <v>958666667</v>
      </c>
      <c r="O5095" s="27">
        <v>7285142</v>
      </c>
      <c r="P5095" s="37">
        <f>IF(I5095=0,0,H5095/I5095)</f>
        <v>0</v>
      </c>
    </row>
    <row r="5096">
      <c r="A5096" s="24" t="str">
        <v>2026-05</v>
      </c>
      <c r="B5096" s="24" t="str">
        <v>비교 반영</v>
      </c>
      <c r="C5096" s="24" t="str">
        <v>시흥시</v>
      </c>
      <c r="D5096" s="24" t="str">
        <v>다가구 전월세</v>
      </c>
      <c r="E5096" s="26">
        <v>174</v>
      </c>
      <c r="F5096" s="26">
        <v>0</v>
      </c>
      <c r="G5096" s="26">
        <v>37</v>
      </c>
      <c r="H5096" s="26">
        <v>137</v>
      </c>
      <c r="I5096" s="26">
        <f>G5096+H5096</f>
        <v>174</v>
      </c>
      <c r="J5096" s="26">
        <f>SUM(F5096:H5096)</f>
        <v>174</v>
      </c>
      <c r="K5096" s="26">
        <f>E5096-J5096</f>
        <v>0</v>
      </c>
      <c r="L5096" s="27">
        <v>5148300000</v>
      </c>
      <c r="M5096" s="45">
        <v>8066.43</v>
      </c>
      <c r="N5096" s="27">
        <v>29587931</v>
      </c>
      <c r="O5096" s="27">
        <v>2109877</v>
      </c>
      <c r="P5096" s="37">
        <f>IF(I5096=0,0,H5096/I5096)</f>
        <v>0.7873563218390804</v>
      </c>
    </row>
    <row r="5097">
      <c r="A5097" s="24" t="str">
        <v>2026-05</v>
      </c>
      <c r="B5097" s="24" t="str">
        <v>비교 반영</v>
      </c>
      <c r="C5097" s="24" t="str">
        <v>시흥시</v>
      </c>
      <c r="D5097" s="24" t="str">
        <v>다세대 매매</v>
      </c>
      <c r="E5097" s="26">
        <v>58</v>
      </c>
      <c r="F5097" s="26">
        <v>58</v>
      </c>
      <c r="G5097" s="26">
        <v>0</v>
      </c>
      <c r="H5097" s="26">
        <v>0</v>
      </c>
      <c r="I5097" s="26">
        <f>G5097+H5097</f>
        <v>0</v>
      </c>
      <c r="J5097" s="26">
        <f>SUM(F5097:H5097)</f>
        <v>58</v>
      </c>
      <c r="K5097" s="26">
        <f>E5097-J5097</f>
        <v>0</v>
      </c>
      <c r="L5097" s="27">
        <v>6888610000</v>
      </c>
      <c r="M5097" s="45">
        <v>2880.69</v>
      </c>
      <c r="N5097" s="27">
        <v>118769138</v>
      </c>
      <c r="O5097" s="27">
        <v>7905142</v>
      </c>
      <c r="P5097" s="37">
        <f>IF(I5097=0,0,H5097/I5097)</f>
        <v>0</v>
      </c>
    </row>
    <row r="5098">
      <c r="A5098" s="24" t="str">
        <v>2026-05</v>
      </c>
      <c r="B5098" s="24" t="str">
        <v>비교 반영</v>
      </c>
      <c r="C5098" s="24" t="str">
        <v>시흥시</v>
      </c>
      <c r="D5098" s="24" t="str">
        <v>다세대 전월세</v>
      </c>
      <c r="E5098" s="26">
        <v>190</v>
      </c>
      <c r="F5098" s="26">
        <v>0</v>
      </c>
      <c r="G5098" s="26">
        <v>66</v>
      </c>
      <c r="H5098" s="26">
        <v>124</v>
      </c>
      <c r="I5098" s="26">
        <f>G5098+H5098</f>
        <v>190</v>
      </c>
      <c r="J5098" s="26">
        <f>SUM(F5098:H5098)</f>
        <v>190</v>
      </c>
      <c r="K5098" s="26">
        <f>E5098-J5098</f>
        <v>0</v>
      </c>
      <c r="L5098" s="27">
        <v>7271640000</v>
      </c>
      <c r="M5098" s="45">
        <v>7456.559</v>
      </c>
      <c r="N5098" s="27">
        <v>38271789</v>
      </c>
      <c r="O5098" s="27">
        <v>3223803</v>
      </c>
      <c r="P5098" s="37">
        <f>IF(I5098=0,0,H5098/I5098)</f>
        <v>0.6526315789473685</v>
      </c>
    </row>
    <row r="5099">
      <c r="A5099" s="24" t="str">
        <v>2026-05</v>
      </c>
      <c r="B5099" s="24" t="str">
        <v>비교 반영</v>
      </c>
      <c r="C5099" s="24" t="str">
        <v>시흥시</v>
      </c>
      <c r="D5099" s="24" t="str">
        <v>분양권</v>
      </c>
      <c r="E5099" s="26">
        <v>9</v>
      </c>
      <c r="F5099" s="26">
        <v>9</v>
      </c>
      <c r="G5099" s="26">
        <v>0</v>
      </c>
      <c r="H5099" s="26">
        <v>0</v>
      </c>
      <c r="I5099" s="26">
        <f>G5099+H5099</f>
        <v>0</v>
      </c>
      <c r="J5099" s="26">
        <f>SUM(F5099:H5099)</f>
        <v>9</v>
      </c>
      <c r="K5099" s="26">
        <f>E5099-J5099</f>
        <v>0</v>
      </c>
      <c r="L5099" s="27">
        <v>5749070000</v>
      </c>
      <c r="M5099" s="45">
        <v>773.299</v>
      </c>
      <c r="N5099" s="27">
        <v>638785556</v>
      </c>
      <c r="O5099" s="27">
        <v>24576767</v>
      </c>
      <c r="P5099" s="37">
        <f>IF(I5099=0,0,H5099/I5099)</f>
        <v>0</v>
      </c>
    </row>
    <row r="5100">
      <c r="A5100" s="24" t="str">
        <v>2026-05</v>
      </c>
      <c r="B5100" s="24" t="str">
        <v>비교 반영</v>
      </c>
      <c r="C5100" s="24" t="str">
        <v>시흥시</v>
      </c>
      <c r="D5100" s="24" t="str">
        <v>상가</v>
      </c>
      <c r="E5100" s="26">
        <v>55</v>
      </c>
      <c r="F5100" s="26">
        <v>55</v>
      </c>
      <c r="G5100" s="26">
        <v>0</v>
      </c>
      <c r="H5100" s="26">
        <v>0</v>
      </c>
      <c r="I5100" s="26">
        <f>G5100+H5100</f>
        <v>0</v>
      </c>
      <c r="J5100" s="26">
        <f>SUM(F5100:H5100)</f>
        <v>55</v>
      </c>
      <c r="K5100" s="26">
        <f>E5100-J5100</f>
        <v>0</v>
      </c>
      <c r="L5100" s="27">
        <v>27343720000</v>
      </c>
      <c r="M5100" s="45">
        <v>6241.45</v>
      </c>
      <c r="N5100" s="27">
        <v>497158545</v>
      </c>
      <c r="O5100" s="27">
        <v>14482606</v>
      </c>
      <c r="P5100" s="37">
        <f>IF(I5100=0,0,H5100/I5100)</f>
        <v>0</v>
      </c>
    </row>
    <row r="5101">
      <c r="A5101" s="24" t="str">
        <v>2026-05</v>
      </c>
      <c r="B5101" s="24" t="str">
        <v>비교 반영</v>
      </c>
      <c r="C5101" s="24" t="str">
        <v>시흥시</v>
      </c>
      <c r="D5101" s="24" t="str">
        <v>아파트 매매</v>
      </c>
      <c r="E5101" s="26">
        <v>567</v>
      </c>
      <c r="F5101" s="26">
        <v>567</v>
      </c>
      <c r="G5101" s="26">
        <v>0</v>
      </c>
      <c r="H5101" s="26">
        <v>0</v>
      </c>
      <c r="I5101" s="26">
        <f>G5101+H5101</f>
        <v>0</v>
      </c>
      <c r="J5101" s="26">
        <f>SUM(F5101:H5101)</f>
        <v>567</v>
      </c>
      <c r="K5101" s="26">
        <f>E5101-J5101</f>
        <v>0</v>
      </c>
      <c r="L5101" s="27">
        <v>238795200000</v>
      </c>
      <c r="M5101" s="45">
        <v>41503.884</v>
      </c>
      <c r="N5101" s="27">
        <v>421155556</v>
      </c>
      <c r="O5101" s="27">
        <v>19020041</v>
      </c>
      <c r="P5101" s="37">
        <f>IF(I5101=0,0,H5101/I5101)</f>
        <v>0</v>
      </c>
    </row>
    <row r="5102">
      <c r="A5102" s="24" t="str">
        <v>2026-05</v>
      </c>
      <c r="B5102" s="24" t="str">
        <v>비교 반영</v>
      </c>
      <c r="C5102" s="24" t="str">
        <v>시흥시</v>
      </c>
      <c r="D5102" s="24" t="str">
        <v>아파트 전월세</v>
      </c>
      <c r="E5102" s="26">
        <v>1017</v>
      </c>
      <c r="F5102" s="26">
        <v>0</v>
      </c>
      <c r="G5102" s="26">
        <v>453</v>
      </c>
      <c r="H5102" s="26">
        <v>564</v>
      </c>
      <c r="I5102" s="26">
        <f>G5102+H5102</f>
        <v>1017</v>
      </c>
      <c r="J5102" s="26">
        <f>SUM(F5102:H5102)</f>
        <v>1017</v>
      </c>
      <c r="K5102" s="26">
        <f>E5102-J5102</f>
        <v>0</v>
      </c>
      <c r="L5102" s="27">
        <v>165160010000</v>
      </c>
      <c r="M5102" s="45">
        <v>70193.458</v>
      </c>
      <c r="N5102" s="27">
        <v>162399223</v>
      </c>
      <c r="O5102" s="27">
        <v>7778267</v>
      </c>
      <c r="P5102" s="37">
        <f>IF(I5102=0,0,H5102/I5102)</f>
        <v>0.5545722713864307</v>
      </c>
    </row>
    <row r="5103">
      <c r="A5103" s="24" t="str">
        <v>2026-05</v>
      </c>
      <c r="B5103" s="24" t="str">
        <v>비교 반영</v>
      </c>
      <c r="C5103" s="24" t="str">
        <v>시흥시</v>
      </c>
      <c r="D5103" s="24" t="str">
        <v>오피스텔 매매</v>
      </c>
      <c r="E5103" s="26">
        <v>26</v>
      </c>
      <c r="F5103" s="26">
        <v>26</v>
      </c>
      <c r="G5103" s="26">
        <v>0</v>
      </c>
      <c r="H5103" s="26">
        <v>0</v>
      </c>
      <c r="I5103" s="26">
        <f>G5103+H5103</f>
        <v>0</v>
      </c>
      <c r="J5103" s="26">
        <f>SUM(F5103:H5103)</f>
        <v>26</v>
      </c>
      <c r="K5103" s="26">
        <f>E5103-J5103</f>
        <v>0</v>
      </c>
      <c r="L5103" s="27">
        <v>3027000000</v>
      </c>
      <c r="M5103" s="45">
        <v>933.673</v>
      </c>
      <c r="N5103" s="27">
        <v>116423077</v>
      </c>
      <c r="O5103" s="27">
        <v>10717469</v>
      </c>
      <c r="P5103" s="37">
        <f>IF(I5103=0,0,H5103/I5103)</f>
        <v>0</v>
      </c>
    </row>
    <row r="5104">
      <c r="A5104" s="24" t="str">
        <v>2026-05</v>
      </c>
      <c r="B5104" s="24" t="str">
        <v>비교 반영</v>
      </c>
      <c r="C5104" s="24" t="str">
        <v>시흥시</v>
      </c>
      <c r="D5104" s="24" t="str">
        <v>오피스텔 전월세</v>
      </c>
      <c r="E5104" s="26">
        <v>300</v>
      </c>
      <c r="F5104" s="26">
        <v>0</v>
      </c>
      <c r="G5104" s="26">
        <v>96</v>
      </c>
      <c r="H5104" s="26">
        <v>204</v>
      </c>
      <c r="I5104" s="26">
        <f>G5104+H5104</f>
        <v>300</v>
      </c>
      <c r="J5104" s="26">
        <f>SUM(F5104:H5104)</f>
        <v>300</v>
      </c>
      <c r="K5104" s="26">
        <f>E5104-J5104</f>
        <v>0</v>
      </c>
      <c r="L5104" s="27">
        <v>13582830000</v>
      </c>
      <c r="M5104" s="45">
        <v>9546</v>
      </c>
      <c r="N5104" s="27">
        <v>45276100</v>
      </c>
      <c r="O5104" s="27">
        <v>4703741</v>
      </c>
      <c r="P5104" s="37">
        <f>IF(I5104=0,0,H5104/I5104)</f>
        <v>0.68</v>
      </c>
    </row>
    <row r="5105">
      <c r="A5105" s="24" t="str">
        <v>2026-05</v>
      </c>
      <c r="B5105" s="24" t="str">
        <v>비교 반영</v>
      </c>
      <c r="C5105" s="24" t="str">
        <v>시흥시</v>
      </c>
      <c r="D5105" s="24" t="str">
        <v>토지</v>
      </c>
      <c r="E5105" s="26">
        <v>74</v>
      </c>
      <c r="F5105" s="26">
        <v>74</v>
      </c>
      <c r="G5105" s="26">
        <v>0</v>
      </c>
      <c r="H5105" s="26">
        <v>0</v>
      </c>
      <c r="I5105" s="26">
        <f>G5105+H5105</f>
        <v>0</v>
      </c>
      <c r="J5105" s="26">
        <f>SUM(F5105:H5105)</f>
        <v>74</v>
      </c>
      <c r="K5105" s="26">
        <f>E5105-J5105</f>
        <v>0</v>
      </c>
      <c r="L5105" s="27">
        <v>19295640000</v>
      </c>
      <c r="M5105" s="45">
        <v>45218.26</v>
      </c>
      <c r="N5105" s="27">
        <v>260751892</v>
      </c>
      <c r="O5105" s="27">
        <v>1410652</v>
      </c>
      <c r="P5105" s="37">
        <f>IF(I5105=0,0,H5105/I5105)</f>
        <v>0</v>
      </c>
    </row>
    <row r="5106">
      <c r="A5106" s="24" t="str">
        <v>2026-05</v>
      </c>
      <c r="B5106" s="24" t="str">
        <v>비교 반영</v>
      </c>
      <c r="C5106" s="24" t="str">
        <v>안산단원구</v>
      </c>
      <c r="D5106" s="24" t="str">
        <v>공장창고</v>
      </c>
      <c r="E5106" s="26">
        <v>15</v>
      </c>
      <c r="F5106" s="26">
        <v>15</v>
      </c>
      <c r="G5106" s="26">
        <v>0</v>
      </c>
      <c r="H5106" s="26">
        <v>0</v>
      </c>
      <c r="I5106" s="26">
        <f>G5106+H5106</f>
        <v>0</v>
      </c>
      <c r="J5106" s="26">
        <f>SUM(F5106:H5106)</f>
        <v>15</v>
      </c>
      <c r="K5106" s="26">
        <f>E5106-J5106</f>
        <v>0</v>
      </c>
      <c r="L5106" s="27">
        <v>29840730000</v>
      </c>
      <c r="M5106" s="45">
        <v>5645.04</v>
      </c>
      <c r="N5106" s="27">
        <v>1989382000</v>
      </c>
      <c r="O5106" s="27">
        <v>17474994</v>
      </c>
      <c r="P5106" s="37">
        <f>IF(I5106=0,0,H5106/I5106)</f>
        <v>0</v>
      </c>
    </row>
    <row r="5107">
      <c r="A5107" s="24" t="str">
        <v>2026-05</v>
      </c>
      <c r="B5107" s="24" t="str">
        <v>비교 반영</v>
      </c>
      <c r="C5107" s="24" t="str">
        <v>안산단원구</v>
      </c>
      <c r="D5107" s="24" t="str">
        <v>다가구 매매</v>
      </c>
      <c r="E5107" s="26">
        <v>7</v>
      </c>
      <c r="F5107" s="26">
        <v>7</v>
      </c>
      <c r="G5107" s="26">
        <v>0</v>
      </c>
      <c r="H5107" s="26">
        <v>0</v>
      </c>
      <c r="I5107" s="26">
        <f>G5107+H5107</f>
        <v>0</v>
      </c>
      <c r="J5107" s="26">
        <f>SUM(F5107:H5107)</f>
        <v>7</v>
      </c>
      <c r="K5107" s="26">
        <f>E5107-J5107</f>
        <v>0</v>
      </c>
      <c r="L5107" s="27">
        <v>3351100000</v>
      </c>
      <c r="M5107" s="45">
        <v>2371.19</v>
      </c>
      <c r="N5107" s="27">
        <v>478728571</v>
      </c>
      <c r="O5107" s="27">
        <v>4671923</v>
      </c>
      <c r="P5107" s="37">
        <f>IF(I5107=0,0,H5107/I5107)</f>
        <v>0</v>
      </c>
    </row>
    <row r="5108">
      <c r="A5108" s="24" t="str">
        <v>2026-05</v>
      </c>
      <c r="B5108" s="24" t="str">
        <v>비교 반영</v>
      </c>
      <c r="C5108" s="24" t="str">
        <v>안산단원구</v>
      </c>
      <c r="D5108" s="24" t="str">
        <v>다가구 전월세</v>
      </c>
      <c r="E5108" s="26">
        <v>171</v>
      </c>
      <c r="F5108" s="26">
        <v>0</v>
      </c>
      <c r="G5108" s="26">
        <v>25</v>
      </c>
      <c r="H5108" s="26">
        <v>146</v>
      </c>
      <c r="I5108" s="26">
        <f>G5108+H5108</f>
        <v>171</v>
      </c>
      <c r="J5108" s="26">
        <f>SUM(F5108:H5108)</f>
        <v>171</v>
      </c>
      <c r="K5108" s="26">
        <f>E5108-J5108</f>
        <v>0</v>
      </c>
      <c r="L5108" s="27">
        <v>3620500000</v>
      </c>
      <c r="M5108" s="45">
        <v>7694.601</v>
      </c>
      <c r="N5108" s="27">
        <v>21172515</v>
      </c>
      <c r="O5108" s="27">
        <v>1555454</v>
      </c>
      <c r="P5108" s="37">
        <f>IF(I5108=0,0,H5108/I5108)</f>
        <v>0.8538011695906432</v>
      </c>
    </row>
    <row r="5109">
      <c r="A5109" s="24" t="str">
        <v>2026-05</v>
      </c>
      <c r="B5109" s="24" t="str">
        <v>비교 반영</v>
      </c>
      <c r="C5109" s="24" t="str">
        <v>안산단원구</v>
      </c>
      <c r="D5109" s="24" t="str">
        <v>다세대 매매</v>
      </c>
      <c r="E5109" s="26">
        <v>49</v>
      </c>
      <c r="F5109" s="26">
        <v>49</v>
      </c>
      <c r="G5109" s="26">
        <v>0</v>
      </c>
      <c r="H5109" s="26">
        <v>0</v>
      </c>
      <c r="I5109" s="26">
        <f>G5109+H5109</f>
        <v>0</v>
      </c>
      <c r="J5109" s="26">
        <f>SUM(F5109:H5109)</f>
        <v>49</v>
      </c>
      <c r="K5109" s="26">
        <f>E5109-J5109</f>
        <v>0</v>
      </c>
      <c r="L5109" s="27">
        <v>10670000000</v>
      </c>
      <c r="M5109" s="45">
        <v>2729.449</v>
      </c>
      <c r="N5109" s="27">
        <v>217755102</v>
      </c>
      <c r="O5109" s="27">
        <v>12923021</v>
      </c>
      <c r="P5109" s="37">
        <f>IF(I5109=0,0,H5109/I5109)</f>
        <v>0</v>
      </c>
    </row>
    <row r="5110">
      <c r="A5110" s="24" t="str">
        <v>2026-05</v>
      </c>
      <c r="B5110" s="24" t="str">
        <v>비교 반영</v>
      </c>
      <c r="C5110" s="24" t="str">
        <v>안산단원구</v>
      </c>
      <c r="D5110" s="24" t="str">
        <v>다세대 전월세</v>
      </c>
      <c r="E5110" s="26">
        <v>135</v>
      </c>
      <c r="F5110" s="26">
        <v>0</v>
      </c>
      <c r="G5110" s="26">
        <v>36</v>
      </c>
      <c r="H5110" s="26">
        <v>99</v>
      </c>
      <c r="I5110" s="26">
        <f>G5110+H5110</f>
        <v>135</v>
      </c>
      <c r="J5110" s="26">
        <f>SUM(F5110:H5110)</f>
        <v>135</v>
      </c>
      <c r="K5110" s="26">
        <f>E5110-J5110</f>
        <v>0</v>
      </c>
      <c r="L5110" s="27">
        <v>5207720000</v>
      </c>
      <c r="M5110" s="45">
        <v>6098.501</v>
      </c>
      <c r="N5110" s="27">
        <v>38575704</v>
      </c>
      <c r="O5110" s="27">
        <v>2822924</v>
      </c>
      <c r="P5110" s="37">
        <f>IF(I5110=0,0,H5110/I5110)</f>
        <v>0.7333333333333333</v>
      </c>
    </row>
    <row r="5111">
      <c r="A5111" s="24" t="str">
        <v>2026-05</v>
      </c>
      <c r="B5111" s="24" t="str">
        <v>비교 반영</v>
      </c>
      <c r="C5111" s="24" t="str">
        <v>안산단원구</v>
      </c>
      <c r="D5111" s="24" t="str">
        <v>분양권</v>
      </c>
      <c r="E5111" s="26">
        <v>3</v>
      </c>
      <c r="F5111" s="26">
        <v>3</v>
      </c>
      <c r="G5111" s="26">
        <v>0</v>
      </c>
      <c r="H5111" s="26">
        <v>0</v>
      </c>
      <c r="I5111" s="26">
        <f>G5111+H5111</f>
        <v>0</v>
      </c>
      <c r="J5111" s="26">
        <f>SUM(F5111:H5111)</f>
        <v>3</v>
      </c>
      <c r="K5111" s="26">
        <f>E5111-J5111</f>
        <v>0</v>
      </c>
      <c r="L5111" s="27">
        <v>1844150000</v>
      </c>
      <c r="M5111" s="45">
        <v>173.971</v>
      </c>
      <c r="N5111" s="27">
        <v>614716667</v>
      </c>
      <c r="O5111" s="27">
        <v>35042412</v>
      </c>
      <c r="P5111" s="37">
        <f>IF(I5111=0,0,H5111/I5111)</f>
        <v>0</v>
      </c>
    </row>
    <row r="5112">
      <c r="A5112" s="24" t="str">
        <v>2026-05</v>
      </c>
      <c r="B5112" s="24" t="str">
        <v>비교 반영</v>
      </c>
      <c r="C5112" s="24" t="str">
        <v>안산단원구</v>
      </c>
      <c r="D5112" s="24" t="str">
        <v>상가</v>
      </c>
      <c r="E5112" s="26">
        <v>36</v>
      </c>
      <c r="F5112" s="26">
        <v>36</v>
      </c>
      <c r="G5112" s="26">
        <v>0</v>
      </c>
      <c r="H5112" s="26">
        <v>0</v>
      </c>
      <c r="I5112" s="26">
        <f>G5112+H5112</f>
        <v>0</v>
      </c>
      <c r="J5112" s="26">
        <f>SUM(F5112:H5112)</f>
        <v>36</v>
      </c>
      <c r="K5112" s="26">
        <f>E5112-J5112</f>
        <v>0</v>
      </c>
      <c r="L5112" s="27">
        <v>10546020000</v>
      </c>
      <c r="M5112" s="45">
        <v>2278.83</v>
      </c>
      <c r="N5112" s="27">
        <v>292945000</v>
      </c>
      <c r="O5112" s="27">
        <v>15298585</v>
      </c>
      <c r="P5112" s="37">
        <f>IF(I5112=0,0,H5112/I5112)</f>
        <v>0</v>
      </c>
    </row>
    <row r="5113">
      <c r="A5113" s="24" t="str">
        <v>2026-05</v>
      </c>
      <c r="B5113" s="24" t="str">
        <v>비교 반영</v>
      </c>
      <c r="C5113" s="24" t="str">
        <v>안산단원구</v>
      </c>
      <c r="D5113" s="24" t="str">
        <v>아파트 매매</v>
      </c>
      <c r="E5113" s="26">
        <v>307</v>
      </c>
      <c r="F5113" s="26">
        <v>307</v>
      </c>
      <c r="G5113" s="26">
        <v>0</v>
      </c>
      <c r="H5113" s="26">
        <v>0</v>
      </c>
      <c r="I5113" s="26">
        <f>G5113+H5113</f>
        <v>0</v>
      </c>
      <c r="J5113" s="26">
        <f>SUM(F5113:H5113)</f>
        <v>307</v>
      </c>
      <c r="K5113" s="26">
        <f>E5113-J5113</f>
        <v>0</v>
      </c>
      <c r="L5113" s="27">
        <v>144844050000</v>
      </c>
      <c r="M5113" s="45">
        <v>20625.761</v>
      </c>
      <c r="N5113" s="27">
        <v>471804723</v>
      </c>
      <c r="O5113" s="27">
        <v>23214818</v>
      </c>
      <c r="P5113" s="37">
        <f>IF(I5113=0,0,H5113/I5113)</f>
        <v>0</v>
      </c>
    </row>
    <row r="5114">
      <c r="A5114" s="24" t="str">
        <v>2026-05</v>
      </c>
      <c r="B5114" s="24" t="str">
        <v>비교 반영</v>
      </c>
      <c r="C5114" s="24" t="str">
        <v>안산단원구</v>
      </c>
      <c r="D5114" s="24" t="str">
        <v>아파트 전월세</v>
      </c>
      <c r="E5114" s="26">
        <v>404</v>
      </c>
      <c r="F5114" s="26">
        <v>0</v>
      </c>
      <c r="G5114" s="26">
        <v>240</v>
      </c>
      <c r="H5114" s="26">
        <v>164</v>
      </c>
      <c r="I5114" s="26">
        <f>G5114+H5114</f>
        <v>404</v>
      </c>
      <c r="J5114" s="26">
        <f>SUM(F5114:H5114)</f>
        <v>404</v>
      </c>
      <c r="K5114" s="26">
        <f>E5114-J5114</f>
        <v>0</v>
      </c>
      <c r="L5114" s="27">
        <v>78849090000</v>
      </c>
      <c r="M5114" s="45">
        <v>25815.675</v>
      </c>
      <c r="N5114" s="27">
        <v>195171015</v>
      </c>
      <c r="O5114" s="27">
        <v>10096894</v>
      </c>
      <c r="P5114" s="37">
        <f>IF(I5114=0,0,H5114/I5114)</f>
        <v>0.40594059405940597</v>
      </c>
    </row>
    <row r="5115">
      <c r="A5115" s="24" t="str">
        <v>2026-05</v>
      </c>
      <c r="B5115" s="24" t="str">
        <v>비교 반영</v>
      </c>
      <c r="C5115" s="24" t="str">
        <v>안산단원구</v>
      </c>
      <c r="D5115" s="24" t="str">
        <v>오피스텔 매매</v>
      </c>
      <c r="E5115" s="26">
        <v>242</v>
      </c>
      <c r="F5115" s="26">
        <v>242</v>
      </c>
      <c r="G5115" s="26">
        <v>0</v>
      </c>
      <c r="H5115" s="26">
        <v>0</v>
      </c>
      <c r="I5115" s="26">
        <f>G5115+H5115</f>
        <v>0</v>
      </c>
      <c r="J5115" s="26">
        <f>SUM(F5115:H5115)</f>
        <v>242</v>
      </c>
      <c r="K5115" s="26">
        <f>E5115-J5115</f>
        <v>0</v>
      </c>
      <c r="L5115" s="27">
        <v>69460890000</v>
      </c>
      <c r="M5115" s="45">
        <v>12662.059</v>
      </c>
      <c r="N5115" s="27">
        <v>287028471</v>
      </c>
      <c r="O5115" s="27">
        <v>18134710</v>
      </c>
      <c r="P5115" s="37">
        <f>IF(I5115=0,0,H5115/I5115)</f>
        <v>0</v>
      </c>
    </row>
    <row r="5116">
      <c r="A5116" s="24" t="str">
        <v>2026-05</v>
      </c>
      <c r="B5116" s="24" t="str">
        <v>비교 반영</v>
      </c>
      <c r="C5116" s="24" t="str">
        <v>안산단원구</v>
      </c>
      <c r="D5116" s="24" t="str">
        <v>오피스텔 전월세</v>
      </c>
      <c r="E5116" s="26">
        <v>233</v>
      </c>
      <c r="F5116" s="26">
        <v>0</v>
      </c>
      <c r="G5116" s="26">
        <v>31</v>
      </c>
      <c r="H5116" s="26">
        <v>202</v>
      </c>
      <c r="I5116" s="26">
        <f>G5116+H5116</f>
        <v>233</v>
      </c>
      <c r="J5116" s="26">
        <f>SUM(F5116:H5116)</f>
        <v>233</v>
      </c>
      <c r="K5116" s="26">
        <f>E5116-J5116</f>
        <v>0</v>
      </c>
      <c r="L5116" s="27">
        <v>4984000000</v>
      </c>
      <c r="M5116" s="45">
        <v>6325.92</v>
      </c>
      <c r="N5116" s="27">
        <v>21390558</v>
      </c>
      <c r="O5116" s="27">
        <v>2604527</v>
      </c>
      <c r="P5116" s="37">
        <f>IF(I5116=0,0,H5116/I5116)</f>
        <v>0.8669527896995708</v>
      </c>
    </row>
    <row r="5117">
      <c r="A5117" s="24" t="str">
        <v>2026-05</v>
      </c>
      <c r="B5117" s="24" t="str">
        <v>비교 반영</v>
      </c>
      <c r="C5117" s="24" t="str">
        <v>안산단원구</v>
      </c>
      <c r="D5117" s="24" t="str">
        <v>토지</v>
      </c>
      <c r="E5117" s="26">
        <v>94</v>
      </c>
      <c r="F5117" s="26">
        <v>94</v>
      </c>
      <c r="G5117" s="26">
        <v>0</v>
      </c>
      <c r="H5117" s="26">
        <v>0</v>
      </c>
      <c r="I5117" s="26">
        <f>G5117+H5117</f>
        <v>0</v>
      </c>
      <c r="J5117" s="26">
        <f>SUM(F5117:H5117)</f>
        <v>94</v>
      </c>
      <c r="K5117" s="26">
        <f>E5117-J5117</f>
        <v>0</v>
      </c>
      <c r="L5117" s="27">
        <v>57599850000</v>
      </c>
      <c r="M5117" s="45">
        <v>71871.81</v>
      </c>
      <c r="N5117" s="27">
        <v>612764362</v>
      </c>
      <c r="O5117" s="27">
        <v>2649338</v>
      </c>
      <c r="P5117" s="37">
        <f>IF(I5117=0,0,H5117/I5117)</f>
        <v>0</v>
      </c>
    </row>
    <row r="5118">
      <c r="A5118" s="24" t="str">
        <v>2026-05</v>
      </c>
      <c r="B5118" s="24" t="str">
        <v>비교 반영</v>
      </c>
      <c r="C5118" s="24" t="str">
        <v>안산상록구</v>
      </c>
      <c r="D5118" s="24" t="str">
        <v>다가구 매매</v>
      </c>
      <c r="E5118" s="26">
        <v>5</v>
      </c>
      <c r="F5118" s="26">
        <v>5</v>
      </c>
      <c r="G5118" s="26">
        <v>0</v>
      </c>
      <c r="H5118" s="26">
        <v>0</v>
      </c>
      <c r="I5118" s="26">
        <f>G5118+H5118</f>
        <v>0</v>
      </c>
      <c r="J5118" s="26">
        <f>SUM(F5118:H5118)</f>
        <v>5</v>
      </c>
      <c r="K5118" s="26">
        <f>E5118-J5118</f>
        <v>0</v>
      </c>
      <c r="L5118" s="27">
        <v>3698000000</v>
      </c>
      <c r="M5118" s="45">
        <v>1961.77</v>
      </c>
      <c r="N5118" s="27">
        <v>739600000</v>
      </c>
      <c r="O5118" s="27">
        <v>6231512</v>
      </c>
      <c r="P5118" s="37">
        <f>IF(I5118=0,0,H5118/I5118)</f>
        <v>0</v>
      </c>
    </row>
    <row r="5119">
      <c r="A5119" s="24" t="str">
        <v>2026-05</v>
      </c>
      <c r="B5119" s="24" t="str">
        <v>비교 반영</v>
      </c>
      <c r="C5119" s="24" t="str">
        <v>안산상록구</v>
      </c>
      <c r="D5119" s="24" t="str">
        <v>다가구 전월세</v>
      </c>
      <c r="E5119" s="26">
        <v>430</v>
      </c>
      <c r="F5119" s="26">
        <v>0</v>
      </c>
      <c r="G5119" s="26">
        <v>73</v>
      </c>
      <c r="H5119" s="26">
        <v>357</v>
      </c>
      <c r="I5119" s="26">
        <f>G5119+H5119</f>
        <v>430</v>
      </c>
      <c r="J5119" s="26">
        <f>SUM(F5119:H5119)</f>
        <v>430</v>
      </c>
      <c r="K5119" s="26">
        <f>E5119-J5119</f>
        <v>0</v>
      </c>
      <c r="L5119" s="27">
        <v>10974870000</v>
      </c>
      <c r="M5119" s="45">
        <v>20924.637</v>
      </c>
      <c r="N5119" s="27">
        <v>25522953</v>
      </c>
      <c r="O5119" s="27">
        <v>1733868</v>
      </c>
      <c r="P5119" s="37">
        <f>IF(I5119=0,0,H5119/I5119)</f>
        <v>0.8302325581395349</v>
      </c>
    </row>
    <row r="5120">
      <c r="A5120" s="24" t="str">
        <v>2026-05</v>
      </c>
      <c r="B5120" s="24" t="str">
        <v>비교 반영</v>
      </c>
      <c r="C5120" s="24" t="str">
        <v>안산상록구</v>
      </c>
      <c r="D5120" s="24" t="str">
        <v>다세대 매매</v>
      </c>
      <c r="E5120" s="26">
        <v>137</v>
      </c>
      <c r="F5120" s="26">
        <v>137</v>
      </c>
      <c r="G5120" s="26">
        <v>0</v>
      </c>
      <c r="H5120" s="26">
        <v>0</v>
      </c>
      <c r="I5120" s="26">
        <f>G5120+H5120</f>
        <v>0</v>
      </c>
      <c r="J5120" s="26">
        <f>SUM(F5120:H5120)</f>
        <v>137</v>
      </c>
      <c r="K5120" s="26">
        <f>E5120-J5120</f>
        <v>0</v>
      </c>
      <c r="L5120" s="27">
        <v>20669500000</v>
      </c>
      <c r="M5120" s="45">
        <v>8505.674</v>
      </c>
      <c r="N5120" s="27">
        <v>150872263</v>
      </c>
      <c r="O5120" s="27">
        <v>8033334</v>
      </c>
      <c r="P5120" s="37">
        <f>IF(I5120=0,0,H5120/I5120)</f>
        <v>0</v>
      </c>
    </row>
    <row r="5121">
      <c r="A5121" s="24" t="str">
        <v>2026-05</v>
      </c>
      <c r="B5121" s="24" t="str">
        <v>비교 반영</v>
      </c>
      <c r="C5121" s="24" t="str">
        <v>안산상록구</v>
      </c>
      <c r="D5121" s="24" t="str">
        <v>다세대 전월세</v>
      </c>
      <c r="E5121" s="26">
        <v>286</v>
      </c>
      <c r="F5121" s="26">
        <v>0</v>
      </c>
      <c r="G5121" s="26">
        <v>46</v>
      </c>
      <c r="H5121" s="26">
        <v>240</v>
      </c>
      <c r="I5121" s="26">
        <f>G5121+H5121</f>
        <v>286</v>
      </c>
      <c r="J5121" s="26">
        <f>SUM(F5121:H5121)</f>
        <v>286</v>
      </c>
      <c r="K5121" s="26">
        <f>E5121-J5121</f>
        <v>0</v>
      </c>
      <c r="L5121" s="27">
        <v>9276630000</v>
      </c>
      <c r="M5121" s="45">
        <v>12085.902</v>
      </c>
      <c r="N5121" s="27">
        <v>32435769</v>
      </c>
      <c r="O5121" s="27">
        <v>2537382</v>
      </c>
      <c r="P5121" s="37">
        <f>IF(I5121=0,0,H5121/I5121)</f>
        <v>0.8391608391608392</v>
      </c>
    </row>
    <row r="5122">
      <c r="A5122" s="24" t="str">
        <v>2026-05</v>
      </c>
      <c r="B5122" s="24" t="str">
        <v>비교 반영</v>
      </c>
      <c r="C5122" s="24" t="str">
        <v>안산상록구</v>
      </c>
      <c r="D5122" s="24" t="str">
        <v>상가</v>
      </c>
      <c r="E5122" s="26">
        <v>11</v>
      </c>
      <c r="F5122" s="26">
        <v>11</v>
      </c>
      <c r="G5122" s="26">
        <v>0</v>
      </c>
      <c r="H5122" s="26">
        <v>0</v>
      </c>
      <c r="I5122" s="26">
        <f>G5122+H5122</f>
        <v>0</v>
      </c>
      <c r="J5122" s="26">
        <f>SUM(F5122:H5122)</f>
        <v>11</v>
      </c>
      <c r="K5122" s="26">
        <f>E5122-J5122</f>
        <v>0</v>
      </c>
      <c r="L5122" s="27">
        <v>3831000000</v>
      </c>
      <c r="M5122" s="45">
        <v>1660.22</v>
      </c>
      <c r="N5122" s="27">
        <v>348272727</v>
      </c>
      <c r="O5122" s="27">
        <v>7628183</v>
      </c>
      <c r="P5122" s="37">
        <f>IF(I5122=0,0,H5122/I5122)</f>
        <v>0</v>
      </c>
    </row>
    <row r="5123">
      <c r="A5123" s="24" t="str">
        <v>2026-05</v>
      </c>
      <c r="B5123" s="24" t="str">
        <v>비교 반영</v>
      </c>
      <c r="C5123" s="24" t="str">
        <v>안산상록구</v>
      </c>
      <c r="D5123" s="24" t="str">
        <v>아파트 매매</v>
      </c>
      <c r="E5123" s="26">
        <v>148</v>
      </c>
      <c r="F5123" s="26">
        <v>148</v>
      </c>
      <c r="G5123" s="26">
        <v>0</v>
      </c>
      <c r="H5123" s="26">
        <v>0</v>
      </c>
      <c r="I5123" s="26">
        <f>G5123+H5123</f>
        <v>0</v>
      </c>
      <c r="J5123" s="26">
        <f>SUM(F5123:H5123)</f>
        <v>148</v>
      </c>
      <c r="K5123" s="26">
        <f>E5123-J5123</f>
        <v>0</v>
      </c>
      <c r="L5123" s="27">
        <v>61552000000</v>
      </c>
      <c r="M5123" s="45">
        <v>11059.738</v>
      </c>
      <c r="N5123" s="27">
        <v>415891892</v>
      </c>
      <c r="O5123" s="27">
        <v>18398057</v>
      </c>
      <c r="P5123" s="37">
        <f>IF(I5123=0,0,H5123/I5123)</f>
        <v>0</v>
      </c>
    </row>
    <row r="5124">
      <c r="A5124" s="24" t="str">
        <v>2026-05</v>
      </c>
      <c r="B5124" s="24" t="str">
        <v>비교 반영</v>
      </c>
      <c r="C5124" s="24" t="str">
        <v>안산상록구</v>
      </c>
      <c r="D5124" s="24" t="str">
        <v>아파트 전월세</v>
      </c>
      <c r="E5124" s="26">
        <v>249</v>
      </c>
      <c r="F5124" s="26">
        <v>0</v>
      </c>
      <c r="G5124" s="26">
        <v>158</v>
      </c>
      <c r="H5124" s="26">
        <v>91</v>
      </c>
      <c r="I5124" s="26">
        <f>G5124+H5124</f>
        <v>249</v>
      </c>
      <c r="J5124" s="26">
        <f>SUM(F5124:H5124)</f>
        <v>249</v>
      </c>
      <c r="K5124" s="26">
        <f>E5124-J5124</f>
        <v>0</v>
      </c>
      <c r="L5124" s="27">
        <v>42812300000</v>
      </c>
      <c r="M5124" s="45">
        <v>17069.794</v>
      </c>
      <c r="N5124" s="27">
        <v>171936948</v>
      </c>
      <c r="O5124" s="27">
        <v>8291152</v>
      </c>
      <c r="P5124" s="37">
        <f>IF(I5124=0,0,H5124/I5124)</f>
        <v>0.3654618473895582</v>
      </c>
    </row>
    <row r="5125">
      <c r="A5125" s="24" t="str">
        <v>2026-05</v>
      </c>
      <c r="B5125" s="24" t="str">
        <v>비교 반영</v>
      </c>
      <c r="C5125" s="24" t="str">
        <v>안산상록구</v>
      </c>
      <c r="D5125" s="24" t="str">
        <v>오피스텔 매매</v>
      </c>
      <c r="E5125" s="26">
        <v>12</v>
      </c>
      <c r="F5125" s="26">
        <v>12</v>
      </c>
      <c r="G5125" s="26">
        <v>0</v>
      </c>
      <c r="H5125" s="26">
        <v>0</v>
      </c>
      <c r="I5125" s="26">
        <f>G5125+H5125</f>
        <v>0</v>
      </c>
      <c r="J5125" s="26">
        <f>SUM(F5125:H5125)</f>
        <v>12</v>
      </c>
      <c r="K5125" s="26">
        <f>E5125-J5125</f>
        <v>0</v>
      </c>
      <c r="L5125" s="27">
        <v>2172000000</v>
      </c>
      <c r="M5125" s="45">
        <v>539.126</v>
      </c>
      <c r="N5125" s="27">
        <v>181000000</v>
      </c>
      <c r="O5125" s="27">
        <v>13318158</v>
      </c>
      <c r="P5125" s="37">
        <f>IF(I5125=0,0,H5125/I5125)</f>
        <v>0</v>
      </c>
    </row>
    <row r="5126">
      <c r="A5126" s="24" t="str">
        <v>2026-05</v>
      </c>
      <c r="B5126" s="24" t="str">
        <v>비교 반영</v>
      </c>
      <c r="C5126" s="24" t="str">
        <v>안산상록구</v>
      </c>
      <c r="D5126" s="24" t="str">
        <v>오피스텔 전월세</v>
      </c>
      <c r="E5126" s="26">
        <v>51</v>
      </c>
      <c r="F5126" s="26">
        <v>0</v>
      </c>
      <c r="G5126" s="26">
        <v>24</v>
      </c>
      <c r="H5126" s="26">
        <v>27</v>
      </c>
      <c r="I5126" s="26">
        <f>G5126+H5126</f>
        <v>51</v>
      </c>
      <c r="J5126" s="26">
        <f>SUM(F5126:H5126)</f>
        <v>51</v>
      </c>
      <c r="K5126" s="26">
        <f>E5126-J5126</f>
        <v>0</v>
      </c>
      <c r="L5126" s="27">
        <v>5050200000</v>
      </c>
      <c r="M5126" s="45">
        <v>2295.81</v>
      </c>
      <c r="N5126" s="27">
        <v>99023529</v>
      </c>
      <c r="O5126" s="27">
        <v>7271889</v>
      </c>
      <c r="P5126" s="37">
        <f>IF(I5126=0,0,H5126/I5126)</f>
        <v>0.5294117647058824</v>
      </c>
    </row>
    <row r="5127">
      <c r="A5127" s="24" t="str">
        <v>2026-05</v>
      </c>
      <c r="B5127" s="24" t="str">
        <v>비교 반영</v>
      </c>
      <c r="C5127" s="24" t="str">
        <v>안산상록구</v>
      </c>
      <c r="D5127" s="24" t="str">
        <v>토지</v>
      </c>
      <c r="E5127" s="26">
        <v>13</v>
      </c>
      <c r="F5127" s="26">
        <v>13</v>
      </c>
      <c r="G5127" s="26">
        <v>0</v>
      </c>
      <c r="H5127" s="26">
        <v>0</v>
      </c>
      <c r="I5127" s="26">
        <f>G5127+H5127</f>
        <v>0</v>
      </c>
      <c r="J5127" s="26">
        <f>SUM(F5127:H5127)</f>
        <v>13</v>
      </c>
      <c r="K5127" s="26">
        <f>E5127-J5127</f>
        <v>0</v>
      </c>
      <c r="L5127" s="27">
        <v>25456360000</v>
      </c>
      <c r="M5127" s="45">
        <v>12290.17</v>
      </c>
      <c r="N5127" s="27">
        <v>1958181538</v>
      </c>
      <c r="O5127" s="27">
        <v>6847200</v>
      </c>
      <c r="P5127" s="37">
        <f>IF(I5127=0,0,H5127/I5127)</f>
        <v>0</v>
      </c>
    </row>
    <row r="5128">
      <c r="A5128" s="24" t="str">
        <v>2026-05</v>
      </c>
      <c r="B5128" s="24" t="str">
        <v>비교 반영</v>
      </c>
      <c r="C5128" s="24" t="str">
        <v>안성시</v>
      </c>
      <c r="D5128" s="24" t="str">
        <v>공장창고</v>
      </c>
      <c r="E5128" s="26">
        <v>3</v>
      </c>
      <c r="F5128" s="26">
        <v>3</v>
      </c>
      <c r="G5128" s="26">
        <v>0</v>
      </c>
      <c r="H5128" s="26">
        <v>0</v>
      </c>
      <c r="I5128" s="26">
        <f>G5128+H5128</f>
        <v>0</v>
      </c>
      <c r="J5128" s="26">
        <f>SUM(F5128:H5128)</f>
        <v>3</v>
      </c>
      <c r="K5128" s="26">
        <f>E5128-J5128</f>
        <v>0</v>
      </c>
      <c r="L5128" s="27">
        <v>1985210000</v>
      </c>
      <c r="M5128" s="45">
        <v>4231.07</v>
      </c>
      <c r="N5128" s="27">
        <v>661736667</v>
      </c>
      <c r="O5128" s="27">
        <v>1551068</v>
      </c>
      <c r="P5128" s="37">
        <f>IF(I5128=0,0,H5128/I5128)</f>
        <v>0</v>
      </c>
    </row>
    <row r="5129">
      <c r="A5129" s="24" t="str">
        <v>2026-05</v>
      </c>
      <c r="B5129" s="24" t="str">
        <v>비교 반영</v>
      </c>
      <c r="C5129" s="24" t="str">
        <v>안성시</v>
      </c>
      <c r="D5129" s="24" t="str">
        <v>다가구 매매</v>
      </c>
      <c r="E5129" s="26">
        <v>17</v>
      </c>
      <c r="F5129" s="26">
        <v>17</v>
      </c>
      <c r="G5129" s="26">
        <v>0</v>
      </c>
      <c r="H5129" s="26">
        <v>0</v>
      </c>
      <c r="I5129" s="26">
        <f>G5129+H5129</f>
        <v>0</v>
      </c>
      <c r="J5129" s="26">
        <f>SUM(F5129:H5129)</f>
        <v>17</v>
      </c>
      <c r="K5129" s="26">
        <f>E5129-J5129</f>
        <v>0</v>
      </c>
      <c r="L5129" s="27">
        <v>4349690000</v>
      </c>
      <c r="M5129" s="45">
        <v>1940.4</v>
      </c>
      <c r="N5129" s="27">
        <v>255864118</v>
      </c>
      <c r="O5129" s="27">
        <v>7410400</v>
      </c>
      <c r="P5129" s="37">
        <f>IF(I5129=0,0,H5129/I5129)</f>
        <v>0</v>
      </c>
    </row>
    <row r="5130">
      <c r="A5130" s="24" t="str">
        <v>2026-05</v>
      </c>
      <c r="B5130" s="24" t="str">
        <v>비교 반영</v>
      </c>
      <c r="C5130" s="24" t="str">
        <v>안성시</v>
      </c>
      <c r="D5130" s="24" t="str">
        <v>다가구 전월세</v>
      </c>
      <c r="E5130" s="26">
        <v>158</v>
      </c>
      <c r="F5130" s="26">
        <v>0</v>
      </c>
      <c r="G5130" s="26">
        <v>19</v>
      </c>
      <c r="H5130" s="26">
        <v>139</v>
      </c>
      <c r="I5130" s="26">
        <f>G5130+H5130</f>
        <v>158</v>
      </c>
      <c r="J5130" s="26">
        <f>SUM(F5130:H5130)</f>
        <v>158</v>
      </c>
      <c r="K5130" s="26">
        <f>E5130-J5130</f>
        <v>0</v>
      </c>
      <c r="L5130" s="27">
        <v>1823300000</v>
      </c>
      <c r="M5130" s="45">
        <v>6933.629</v>
      </c>
      <c r="N5130" s="27">
        <v>11539873</v>
      </c>
      <c r="O5130" s="27">
        <v>869305</v>
      </c>
      <c r="P5130" s="37">
        <f>IF(I5130=0,0,H5130/I5130)</f>
        <v>0.879746835443038</v>
      </c>
    </row>
    <row r="5131">
      <c r="A5131" s="24" t="str">
        <v>2026-05</v>
      </c>
      <c r="B5131" s="24" t="str">
        <v>비교 반영</v>
      </c>
      <c r="C5131" s="24" t="str">
        <v>안성시</v>
      </c>
      <c r="D5131" s="24" t="str">
        <v>다세대 매매</v>
      </c>
      <c r="E5131" s="26">
        <v>22</v>
      </c>
      <c r="F5131" s="26">
        <v>22</v>
      </c>
      <c r="G5131" s="26">
        <v>0</v>
      </c>
      <c r="H5131" s="26">
        <v>0</v>
      </c>
      <c r="I5131" s="26">
        <f>G5131+H5131</f>
        <v>0</v>
      </c>
      <c r="J5131" s="26">
        <f>SUM(F5131:H5131)</f>
        <v>22</v>
      </c>
      <c r="K5131" s="26">
        <f>E5131-J5131</f>
        <v>0</v>
      </c>
      <c r="L5131" s="27">
        <v>1528500000</v>
      </c>
      <c r="M5131" s="45">
        <v>1085.375</v>
      </c>
      <c r="N5131" s="27">
        <v>69477273</v>
      </c>
      <c r="O5131" s="27">
        <v>4655435</v>
      </c>
      <c r="P5131" s="37">
        <f>IF(I5131=0,0,H5131/I5131)</f>
        <v>0</v>
      </c>
    </row>
    <row r="5132">
      <c r="A5132" s="24" t="str">
        <v>2026-05</v>
      </c>
      <c r="B5132" s="24" t="str">
        <v>비교 반영</v>
      </c>
      <c r="C5132" s="24" t="str">
        <v>안성시</v>
      </c>
      <c r="D5132" s="24" t="str">
        <v>다세대 전월세</v>
      </c>
      <c r="E5132" s="26">
        <v>36</v>
      </c>
      <c r="F5132" s="26">
        <v>0</v>
      </c>
      <c r="G5132" s="26">
        <v>8</v>
      </c>
      <c r="H5132" s="26">
        <v>28</v>
      </c>
      <c r="I5132" s="26">
        <f>G5132+H5132</f>
        <v>36</v>
      </c>
      <c r="J5132" s="26">
        <f>SUM(F5132:H5132)</f>
        <v>36</v>
      </c>
      <c r="K5132" s="26">
        <f>E5132-J5132</f>
        <v>0</v>
      </c>
      <c r="L5132" s="27">
        <v>709500000</v>
      </c>
      <c r="M5132" s="45">
        <v>1294.548</v>
      </c>
      <c r="N5132" s="27">
        <v>19708333</v>
      </c>
      <c r="O5132" s="27">
        <v>1811794</v>
      </c>
      <c r="P5132" s="37">
        <f>IF(I5132=0,0,H5132/I5132)</f>
        <v>0.7777777777777778</v>
      </c>
    </row>
    <row r="5133">
      <c r="A5133" s="24" t="str">
        <v>2026-05</v>
      </c>
      <c r="B5133" s="24" t="str">
        <v>비교 반영</v>
      </c>
      <c r="C5133" s="24" t="str">
        <v>안성시</v>
      </c>
      <c r="D5133" s="24" t="str">
        <v>분양권</v>
      </c>
      <c r="E5133" s="26">
        <v>12</v>
      </c>
      <c r="F5133" s="26">
        <v>12</v>
      </c>
      <c r="G5133" s="26">
        <v>0</v>
      </c>
      <c r="H5133" s="26">
        <v>0</v>
      </c>
      <c r="I5133" s="26">
        <f>G5133+H5133</f>
        <v>0</v>
      </c>
      <c r="J5133" s="26">
        <f>SUM(F5133:H5133)</f>
        <v>12</v>
      </c>
      <c r="K5133" s="26">
        <f>E5133-J5133</f>
        <v>0</v>
      </c>
      <c r="L5133" s="27">
        <v>4898450000</v>
      </c>
      <c r="M5133" s="45">
        <v>960.709</v>
      </c>
      <c r="N5133" s="27">
        <v>408204167</v>
      </c>
      <c r="O5133" s="27">
        <v>16855492</v>
      </c>
      <c r="P5133" s="37">
        <f>IF(I5133=0,0,H5133/I5133)</f>
        <v>0</v>
      </c>
    </row>
    <row r="5134">
      <c r="A5134" s="24" t="str">
        <v>2026-05</v>
      </c>
      <c r="B5134" s="24" t="str">
        <v>비교 반영</v>
      </c>
      <c r="C5134" s="24" t="str">
        <v>안성시</v>
      </c>
      <c r="D5134" s="24" t="str">
        <v>상가</v>
      </c>
      <c r="E5134" s="26">
        <v>16</v>
      </c>
      <c r="F5134" s="26">
        <v>16</v>
      </c>
      <c r="G5134" s="26">
        <v>0</v>
      </c>
      <c r="H5134" s="26">
        <v>0</v>
      </c>
      <c r="I5134" s="26">
        <f>G5134+H5134</f>
        <v>0</v>
      </c>
      <c r="J5134" s="26">
        <f>SUM(F5134:H5134)</f>
        <v>16</v>
      </c>
      <c r="K5134" s="26">
        <f>E5134-J5134</f>
        <v>0</v>
      </c>
      <c r="L5134" s="27">
        <v>7833360000</v>
      </c>
      <c r="M5134" s="45">
        <v>4941.11</v>
      </c>
      <c r="N5134" s="27">
        <v>489585000</v>
      </c>
      <c r="O5134" s="27">
        <v>5240807</v>
      </c>
      <c r="P5134" s="37">
        <f>IF(I5134=0,0,H5134/I5134)</f>
        <v>0</v>
      </c>
    </row>
    <row r="5135">
      <c r="A5135" s="24" t="str">
        <v>2026-05</v>
      </c>
      <c r="B5135" s="24" t="str">
        <v>비교 반영</v>
      </c>
      <c r="C5135" s="24" t="str">
        <v>안성시</v>
      </c>
      <c r="D5135" s="24" t="str">
        <v>아파트 매매</v>
      </c>
      <c r="E5135" s="26">
        <v>183</v>
      </c>
      <c r="F5135" s="26">
        <v>183</v>
      </c>
      <c r="G5135" s="26">
        <v>0</v>
      </c>
      <c r="H5135" s="26">
        <v>0</v>
      </c>
      <c r="I5135" s="26">
        <f>G5135+H5135</f>
        <v>0</v>
      </c>
      <c r="J5135" s="26">
        <f>SUM(F5135:H5135)</f>
        <v>183</v>
      </c>
      <c r="K5135" s="26">
        <f>E5135-J5135</f>
        <v>0</v>
      </c>
      <c r="L5135" s="27">
        <v>35535300000</v>
      </c>
      <c r="M5135" s="45">
        <v>11863.545</v>
      </c>
      <c r="N5135" s="27">
        <v>194181967</v>
      </c>
      <c r="O5135" s="27">
        <v>9901936</v>
      </c>
      <c r="P5135" s="37">
        <f>IF(I5135=0,0,H5135/I5135)</f>
        <v>0</v>
      </c>
    </row>
    <row r="5136">
      <c r="A5136" s="24" t="str">
        <v>2026-05</v>
      </c>
      <c r="B5136" s="24" t="str">
        <v>비교 반영</v>
      </c>
      <c r="C5136" s="24" t="str">
        <v>안성시</v>
      </c>
      <c r="D5136" s="24" t="str">
        <v>아파트 전월세</v>
      </c>
      <c r="E5136" s="26">
        <v>449</v>
      </c>
      <c r="F5136" s="26">
        <v>0</v>
      </c>
      <c r="G5136" s="26">
        <v>133</v>
      </c>
      <c r="H5136" s="26">
        <v>316</v>
      </c>
      <c r="I5136" s="26">
        <f>G5136+H5136</f>
        <v>449</v>
      </c>
      <c r="J5136" s="26">
        <f>SUM(F5136:H5136)</f>
        <v>449</v>
      </c>
      <c r="K5136" s="26">
        <f>E5136-J5136</f>
        <v>0</v>
      </c>
      <c r="L5136" s="27">
        <v>34430460000</v>
      </c>
      <c r="M5136" s="45">
        <v>26434.135</v>
      </c>
      <c r="N5136" s="27">
        <v>76682539</v>
      </c>
      <c r="O5136" s="27">
        <v>4305785</v>
      </c>
      <c r="P5136" s="37">
        <f>IF(I5136=0,0,H5136/I5136)</f>
        <v>0.7037861915367484</v>
      </c>
    </row>
    <row r="5137">
      <c r="A5137" s="24" t="str">
        <v>2026-05</v>
      </c>
      <c r="B5137" s="24" t="str">
        <v>비교 반영</v>
      </c>
      <c r="C5137" s="24" t="str">
        <v>안성시</v>
      </c>
      <c r="D5137" s="24" t="str">
        <v>오피스텔 매매</v>
      </c>
      <c r="E5137" s="26">
        <v>2</v>
      </c>
      <c r="F5137" s="26">
        <v>2</v>
      </c>
      <c r="G5137" s="26">
        <v>0</v>
      </c>
      <c r="H5137" s="26">
        <v>0</v>
      </c>
      <c r="I5137" s="26">
        <f>G5137+H5137</f>
        <v>0</v>
      </c>
      <c r="J5137" s="26">
        <f>SUM(F5137:H5137)</f>
        <v>2</v>
      </c>
      <c r="K5137" s="26">
        <f>E5137-J5137</f>
        <v>0</v>
      </c>
      <c r="L5137" s="27">
        <v>42000000</v>
      </c>
      <c r="M5137" s="45">
        <v>46.92</v>
      </c>
      <c r="N5137" s="27">
        <v>21000000</v>
      </c>
      <c r="O5137" s="27">
        <v>2959143</v>
      </c>
      <c r="P5137" s="37">
        <f>IF(I5137=0,0,H5137/I5137)</f>
        <v>0</v>
      </c>
    </row>
    <row r="5138">
      <c r="A5138" s="24" t="str">
        <v>2026-05</v>
      </c>
      <c r="B5138" s="24" t="str">
        <v>비교 반영</v>
      </c>
      <c r="C5138" s="24" t="str">
        <v>안성시</v>
      </c>
      <c r="D5138" s="24" t="str">
        <v>오피스텔 전월세</v>
      </c>
      <c r="E5138" s="26">
        <v>3</v>
      </c>
      <c r="F5138" s="26">
        <v>0</v>
      </c>
      <c r="G5138" s="26">
        <v>0</v>
      </c>
      <c r="H5138" s="26">
        <v>3</v>
      </c>
      <c r="I5138" s="26">
        <f>G5138+H5138</f>
        <v>3</v>
      </c>
      <c r="J5138" s="26">
        <f>SUM(F5138:H5138)</f>
        <v>3</v>
      </c>
      <c r="K5138" s="26">
        <f>E5138-J5138</f>
        <v>0</v>
      </c>
      <c r="L5138" s="27">
        <v>20500000</v>
      </c>
      <c r="M5138" s="45">
        <v>134.66</v>
      </c>
      <c r="N5138" s="27">
        <v>6833333</v>
      </c>
      <c r="O5138" s="27">
        <v>503257</v>
      </c>
      <c r="P5138" s="37">
        <f>IF(I5138=0,0,H5138/I5138)</f>
        <v>1</v>
      </c>
    </row>
    <row r="5139">
      <c r="A5139" s="24" t="str">
        <v>2026-05</v>
      </c>
      <c r="B5139" s="24" t="str">
        <v>비교 반영</v>
      </c>
      <c r="C5139" s="24" t="str">
        <v>안성시</v>
      </c>
      <c r="D5139" s="24" t="str">
        <v>토지</v>
      </c>
      <c r="E5139" s="26">
        <v>462</v>
      </c>
      <c r="F5139" s="26">
        <v>462</v>
      </c>
      <c r="G5139" s="26">
        <v>0</v>
      </c>
      <c r="H5139" s="26">
        <v>0</v>
      </c>
      <c r="I5139" s="26">
        <f>G5139+H5139</f>
        <v>0</v>
      </c>
      <c r="J5139" s="26">
        <f>SUM(F5139:H5139)</f>
        <v>462</v>
      </c>
      <c r="K5139" s="26">
        <f>E5139-J5139</f>
        <v>0</v>
      </c>
      <c r="L5139" s="27">
        <v>114002730000</v>
      </c>
      <c r="M5139" s="45">
        <v>532065.7</v>
      </c>
      <c r="N5139" s="27">
        <v>246759156</v>
      </c>
      <c r="O5139" s="27">
        <v>708312</v>
      </c>
      <c r="P5139" s="37">
        <f>IF(I5139=0,0,H5139/I5139)</f>
        <v>0</v>
      </c>
    </row>
    <row r="5140">
      <c r="A5140" s="24" t="str">
        <v>2026-05</v>
      </c>
      <c r="B5140" s="24" t="str">
        <v>비교 반영</v>
      </c>
      <c r="C5140" s="24" t="str">
        <v>안양동안구</v>
      </c>
      <c r="D5140" s="24" t="str">
        <v>공장창고</v>
      </c>
      <c r="E5140" s="26">
        <v>10</v>
      </c>
      <c r="F5140" s="26">
        <v>10</v>
      </c>
      <c r="G5140" s="26">
        <v>0</v>
      </c>
      <c r="H5140" s="26">
        <v>0</v>
      </c>
      <c r="I5140" s="26">
        <f>G5140+H5140</f>
        <v>0</v>
      </c>
      <c r="J5140" s="26">
        <f>SUM(F5140:H5140)</f>
        <v>10</v>
      </c>
      <c r="K5140" s="26">
        <f>E5140-J5140</f>
        <v>0</v>
      </c>
      <c r="L5140" s="27">
        <v>3957000000</v>
      </c>
      <c r="M5140" s="45">
        <v>849.29</v>
      </c>
      <c r="N5140" s="27">
        <v>395700000</v>
      </c>
      <c r="O5140" s="27">
        <v>15402267</v>
      </c>
      <c r="P5140" s="37">
        <f>IF(I5140=0,0,H5140/I5140)</f>
        <v>0</v>
      </c>
    </row>
    <row r="5141">
      <c r="A5141" s="24" t="str">
        <v>2026-05</v>
      </c>
      <c r="B5141" s="24" t="str">
        <v>비교 반영</v>
      </c>
      <c r="C5141" s="24" t="str">
        <v>안양동안구</v>
      </c>
      <c r="D5141" s="24" t="str">
        <v>다가구 매매</v>
      </c>
      <c r="E5141" s="26">
        <v>4</v>
      </c>
      <c r="F5141" s="26">
        <v>4</v>
      </c>
      <c r="G5141" s="26">
        <v>0</v>
      </c>
      <c r="H5141" s="26">
        <v>0</v>
      </c>
      <c r="I5141" s="26">
        <f>G5141+H5141</f>
        <v>0</v>
      </c>
      <c r="J5141" s="26">
        <f>SUM(F5141:H5141)</f>
        <v>4</v>
      </c>
      <c r="K5141" s="26">
        <f>E5141-J5141</f>
        <v>0</v>
      </c>
      <c r="L5141" s="27">
        <v>3530000000</v>
      </c>
      <c r="M5141" s="45">
        <v>895.69</v>
      </c>
      <c r="N5141" s="27">
        <v>882500000</v>
      </c>
      <c r="O5141" s="27">
        <v>13028415</v>
      </c>
      <c r="P5141" s="37">
        <f>IF(I5141=0,0,H5141/I5141)</f>
        <v>0</v>
      </c>
    </row>
    <row r="5142">
      <c r="A5142" s="24" t="str">
        <v>2026-05</v>
      </c>
      <c r="B5142" s="24" t="str">
        <v>비교 반영</v>
      </c>
      <c r="C5142" s="24" t="str">
        <v>안양동안구</v>
      </c>
      <c r="D5142" s="24" t="str">
        <v>다가구 전월세</v>
      </c>
      <c r="E5142" s="26">
        <v>116</v>
      </c>
      <c r="F5142" s="26">
        <v>0</v>
      </c>
      <c r="G5142" s="26">
        <v>20</v>
      </c>
      <c r="H5142" s="26">
        <v>96</v>
      </c>
      <c r="I5142" s="26">
        <f>G5142+H5142</f>
        <v>116</v>
      </c>
      <c r="J5142" s="26">
        <f>SUM(F5142:H5142)</f>
        <v>116</v>
      </c>
      <c r="K5142" s="26">
        <f>E5142-J5142</f>
        <v>0</v>
      </c>
      <c r="L5142" s="27">
        <v>6675000000</v>
      </c>
      <c r="M5142" s="45">
        <v>5167.854</v>
      </c>
      <c r="N5142" s="27">
        <v>57543103</v>
      </c>
      <c r="O5142" s="27">
        <v>4269880</v>
      </c>
      <c r="P5142" s="37">
        <f>IF(I5142=0,0,H5142/I5142)</f>
        <v>0.8275862068965517</v>
      </c>
    </row>
    <row r="5143">
      <c r="A5143" s="24" t="str">
        <v>2026-05</v>
      </c>
      <c r="B5143" s="24" t="str">
        <v>비교 반영</v>
      </c>
      <c r="C5143" s="24" t="str">
        <v>안양동안구</v>
      </c>
      <c r="D5143" s="24" t="str">
        <v>다세대 매매</v>
      </c>
      <c r="E5143" s="26">
        <v>76</v>
      </c>
      <c r="F5143" s="26">
        <v>76</v>
      </c>
      <c r="G5143" s="26">
        <v>0</v>
      </c>
      <c r="H5143" s="26">
        <v>0</v>
      </c>
      <c r="I5143" s="26">
        <f>G5143+H5143</f>
        <v>0</v>
      </c>
      <c r="J5143" s="26">
        <f>SUM(F5143:H5143)</f>
        <v>76</v>
      </c>
      <c r="K5143" s="26">
        <f>E5143-J5143</f>
        <v>0</v>
      </c>
      <c r="L5143" s="27">
        <v>33541500000</v>
      </c>
      <c r="M5143" s="45">
        <v>3308.356</v>
      </c>
      <c r="N5143" s="27">
        <v>441335526</v>
      </c>
      <c r="O5143" s="27">
        <v>33515434</v>
      </c>
      <c r="P5143" s="37">
        <f>IF(I5143=0,0,H5143/I5143)</f>
        <v>0</v>
      </c>
    </row>
    <row r="5144">
      <c r="A5144" s="24" t="str">
        <v>2026-05</v>
      </c>
      <c r="B5144" s="24" t="str">
        <v>비교 반영</v>
      </c>
      <c r="C5144" s="24" t="str">
        <v>안양동안구</v>
      </c>
      <c r="D5144" s="24" t="str">
        <v>다세대 전월세</v>
      </c>
      <c r="E5144" s="26">
        <v>116</v>
      </c>
      <c r="F5144" s="26">
        <v>0</v>
      </c>
      <c r="G5144" s="26">
        <v>78</v>
      </c>
      <c r="H5144" s="26">
        <v>38</v>
      </c>
      <c r="I5144" s="26">
        <f>G5144+H5144</f>
        <v>116</v>
      </c>
      <c r="J5144" s="26">
        <f>SUM(F5144:H5144)</f>
        <v>116</v>
      </c>
      <c r="K5144" s="26">
        <f>E5144-J5144</f>
        <v>0</v>
      </c>
      <c r="L5144" s="27">
        <v>15308350000</v>
      </c>
      <c r="M5144" s="45">
        <v>4981.342</v>
      </c>
      <c r="N5144" s="27">
        <v>131968534</v>
      </c>
      <c r="O5144" s="27">
        <v>10159133</v>
      </c>
      <c r="P5144" s="37">
        <f>IF(I5144=0,0,H5144/I5144)</f>
        <v>0.3275862068965517</v>
      </c>
    </row>
    <row r="5145">
      <c r="A5145" s="24" t="str">
        <v>2026-05</v>
      </c>
      <c r="B5145" s="24" t="str">
        <v>비교 반영</v>
      </c>
      <c r="C5145" s="24" t="str">
        <v>안양동안구</v>
      </c>
      <c r="D5145" s="24" t="str">
        <v>분양권</v>
      </c>
      <c r="E5145" s="26">
        <v>5</v>
      </c>
      <c r="F5145" s="26">
        <v>5</v>
      </c>
      <c r="G5145" s="26">
        <v>0</v>
      </c>
      <c r="H5145" s="26">
        <v>0</v>
      </c>
      <c r="I5145" s="26">
        <f>G5145+H5145</f>
        <v>0</v>
      </c>
      <c r="J5145" s="26">
        <f>SUM(F5145:H5145)</f>
        <v>5</v>
      </c>
      <c r="K5145" s="26">
        <f>E5145-J5145</f>
        <v>0</v>
      </c>
      <c r="L5145" s="27">
        <v>5784610000</v>
      </c>
      <c r="M5145" s="45">
        <v>381.347</v>
      </c>
      <c r="N5145" s="27">
        <v>1156922000</v>
      </c>
      <c r="O5145" s="27">
        <v>50145083</v>
      </c>
      <c r="P5145" s="37">
        <f>IF(I5145=0,0,H5145/I5145)</f>
        <v>0</v>
      </c>
    </row>
    <row r="5146">
      <c r="A5146" s="24" t="str">
        <v>2026-05</v>
      </c>
      <c r="B5146" s="24" t="str">
        <v>비교 반영</v>
      </c>
      <c r="C5146" s="24" t="str">
        <v>안양동안구</v>
      </c>
      <c r="D5146" s="24" t="str">
        <v>상가</v>
      </c>
      <c r="E5146" s="26">
        <v>17</v>
      </c>
      <c r="F5146" s="26">
        <v>17</v>
      </c>
      <c r="G5146" s="26">
        <v>0</v>
      </c>
      <c r="H5146" s="26">
        <v>0</v>
      </c>
      <c r="I5146" s="26">
        <f>G5146+H5146</f>
        <v>0</v>
      </c>
      <c r="J5146" s="26">
        <f>SUM(F5146:H5146)</f>
        <v>17</v>
      </c>
      <c r="K5146" s="26">
        <f>E5146-J5146</f>
        <v>0</v>
      </c>
      <c r="L5146" s="27">
        <v>15510000000</v>
      </c>
      <c r="M5146" s="45">
        <v>2640.86</v>
      </c>
      <c r="N5146" s="27">
        <v>912352941</v>
      </c>
      <c r="O5146" s="27">
        <v>19415162</v>
      </c>
      <c r="P5146" s="37">
        <f>IF(I5146=0,0,H5146/I5146)</f>
        <v>0</v>
      </c>
    </row>
    <row r="5147">
      <c r="A5147" s="24" t="str">
        <v>2026-05</v>
      </c>
      <c r="B5147" s="24" t="str">
        <v>비교 반영</v>
      </c>
      <c r="C5147" s="24" t="str">
        <v>안양동안구</v>
      </c>
      <c r="D5147" s="24" t="str">
        <v>아파트 매매</v>
      </c>
      <c r="E5147" s="26">
        <v>688</v>
      </c>
      <c r="F5147" s="26">
        <v>688</v>
      </c>
      <c r="G5147" s="26">
        <v>0</v>
      </c>
      <c r="H5147" s="26">
        <v>0</v>
      </c>
      <c r="I5147" s="26">
        <f>G5147+H5147</f>
        <v>0</v>
      </c>
      <c r="J5147" s="26">
        <f>SUM(F5147:H5147)</f>
        <v>688</v>
      </c>
      <c r="K5147" s="26">
        <f>E5147-J5147</f>
        <v>0</v>
      </c>
      <c r="L5147" s="27">
        <v>516583600000</v>
      </c>
      <c r="M5147" s="45">
        <v>45292.352</v>
      </c>
      <c r="N5147" s="27">
        <v>750848256</v>
      </c>
      <c r="O5147" s="27">
        <v>37704254</v>
      </c>
      <c r="P5147" s="37">
        <f>IF(I5147=0,0,H5147/I5147)</f>
        <v>0</v>
      </c>
    </row>
    <row r="5148">
      <c r="A5148" s="24" t="str">
        <v>2026-05</v>
      </c>
      <c r="B5148" s="24" t="str">
        <v>비교 반영</v>
      </c>
      <c r="C5148" s="24" t="str">
        <v>안양동안구</v>
      </c>
      <c r="D5148" s="24" t="str">
        <v>아파트 전월세</v>
      </c>
      <c r="E5148" s="26">
        <v>724</v>
      </c>
      <c r="F5148" s="26">
        <v>0</v>
      </c>
      <c r="G5148" s="26">
        <v>482</v>
      </c>
      <c r="H5148" s="26">
        <v>242</v>
      </c>
      <c r="I5148" s="26">
        <f>G5148+H5148</f>
        <v>724</v>
      </c>
      <c r="J5148" s="26">
        <f>SUM(F5148:H5148)</f>
        <v>724</v>
      </c>
      <c r="K5148" s="26">
        <f>E5148-J5148</f>
        <v>0</v>
      </c>
      <c r="L5148" s="27">
        <v>232439990000</v>
      </c>
      <c r="M5148" s="45">
        <v>44381.421</v>
      </c>
      <c r="N5148" s="27">
        <v>321049710</v>
      </c>
      <c r="O5148" s="27">
        <v>17313475</v>
      </c>
      <c r="P5148" s="37">
        <f>IF(I5148=0,0,H5148/I5148)</f>
        <v>0.3342541436464088</v>
      </c>
    </row>
    <row r="5149">
      <c r="A5149" s="24" t="str">
        <v>2026-05</v>
      </c>
      <c r="B5149" s="24" t="str">
        <v>비교 반영</v>
      </c>
      <c r="C5149" s="24" t="str">
        <v>안양동안구</v>
      </c>
      <c r="D5149" s="24" t="str">
        <v>오피스텔 매매</v>
      </c>
      <c r="E5149" s="26">
        <v>54</v>
      </c>
      <c r="F5149" s="26">
        <v>54</v>
      </c>
      <c r="G5149" s="26">
        <v>0</v>
      </c>
      <c r="H5149" s="26">
        <v>0</v>
      </c>
      <c r="I5149" s="26">
        <f>G5149+H5149</f>
        <v>0</v>
      </c>
      <c r="J5149" s="26">
        <f>SUM(F5149:H5149)</f>
        <v>54</v>
      </c>
      <c r="K5149" s="26">
        <f>E5149-J5149</f>
        <v>0</v>
      </c>
      <c r="L5149" s="27">
        <v>18971000000</v>
      </c>
      <c r="M5149" s="45">
        <v>3075.208</v>
      </c>
      <c r="N5149" s="27">
        <v>351314815</v>
      </c>
      <c r="O5149" s="27">
        <v>20393433</v>
      </c>
      <c r="P5149" s="37">
        <f>IF(I5149=0,0,H5149/I5149)</f>
        <v>0</v>
      </c>
    </row>
    <row r="5150">
      <c r="A5150" s="24" t="str">
        <v>2026-05</v>
      </c>
      <c r="B5150" s="24" t="str">
        <v>비교 반영</v>
      </c>
      <c r="C5150" s="24" t="str">
        <v>안양동안구</v>
      </c>
      <c r="D5150" s="24" t="str">
        <v>오피스텔 전월세</v>
      </c>
      <c r="E5150" s="26">
        <v>139</v>
      </c>
      <c r="F5150" s="26">
        <v>0</v>
      </c>
      <c r="G5150" s="26">
        <v>55</v>
      </c>
      <c r="H5150" s="26">
        <v>84</v>
      </c>
      <c r="I5150" s="26">
        <f>G5150+H5150</f>
        <v>139</v>
      </c>
      <c r="J5150" s="26">
        <f>SUM(F5150:H5150)</f>
        <v>139</v>
      </c>
      <c r="K5150" s="26">
        <f>E5150-J5150</f>
        <v>0</v>
      </c>
      <c r="L5150" s="27">
        <v>24648850000</v>
      </c>
      <c r="M5150" s="45">
        <v>7237.77</v>
      </c>
      <c r="N5150" s="27">
        <v>177329856</v>
      </c>
      <c r="O5150" s="27">
        <v>11258136</v>
      </c>
      <c r="P5150" s="37">
        <f>IF(I5150=0,0,H5150/I5150)</f>
        <v>0.60431654676259</v>
      </c>
    </row>
    <row r="5151">
      <c r="A5151" s="24" t="str">
        <v>2026-05</v>
      </c>
      <c r="B5151" s="24" t="str">
        <v>비교 반영</v>
      </c>
      <c r="C5151" s="24" t="str">
        <v>안양동안구</v>
      </c>
      <c r="D5151" s="24" t="str">
        <v>토지</v>
      </c>
      <c r="E5151" s="26">
        <v>4</v>
      </c>
      <c r="F5151" s="26">
        <v>4</v>
      </c>
      <c r="G5151" s="26">
        <v>0</v>
      </c>
      <c r="H5151" s="26">
        <v>0</v>
      </c>
      <c r="I5151" s="26">
        <f>G5151+H5151</f>
        <v>0</v>
      </c>
      <c r="J5151" s="26">
        <f>SUM(F5151:H5151)</f>
        <v>4</v>
      </c>
      <c r="K5151" s="26">
        <f>E5151-J5151</f>
        <v>0</v>
      </c>
      <c r="L5151" s="27">
        <v>172370000</v>
      </c>
      <c r="M5151" s="45">
        <v>48.28</v>
      </c>
      <c r="N5151" s="27">
        <v>43092500</v>
      </c>
      <c r="O5151" s="27">
        <v>11802365</v>
      </c>
      <c r="P5151" s="37">
        <f>IF(I5151=0,0,H5151/I5151)</f>
        <v>0</v>
      </c>
    </row>
    <row r="5152">
      <c r="A5152" s="24" t="str">
        <v>2026-05</v>
      </c>
      <c r="B5152" s="24" t="str">
        <v>비교 반영</v>
      </c>
      <c r="C5152" s="24" t="str">
        <v>안양만안구</v>
      </c>
      <c r="D5152" s="24" t="str">
        <v>공장창고</v>
      </c>
      <c r="E5152" s="26">
        <v>4</v>
      </c>
      <c r="F5152" s="26">
        <v>4</v>
      </c>
      <c r="G5152" s="26">
        <v>0</v>
      </c>
      <c r="H5152" s="26">
        <v>0</v>
      </c>
      <c r="I5152" s="26">
        <f>G5152+H5152</f>
        <v>0</v>
      </c>
      <c r="J5152" s="26">
        <f>SUM(F5152:H5152)</f>
        <v>4</v>
      </c>
      <c r="K5152" s="26">
        <f>E5152-J5152</f>
        <v>0</v>
      </c>
      <c r="L5152" s="27">
        <v>1045000000</v>
      </c>
      <c r="M5152" s="45">
        <v>281.44</v>
      </c>
      <c r="N5152" s="27">
        <v>261250000</v>
      </c>
      <c r="O5152" s="27">
        <v>12274536</v>
      </c>
      <c r="P5152" s="37">
        <f>IF(I5152=0,0,H5152/I5152)</f>
        <v>0</v>
      </c>
    </row>
    <row r="5153">
      <c r="A5153" s="24" t="str">
        <v>2026-05</v>
      </c>
      <c r="B5153" s="24" t="str">
        <v>비교 반영</v>
      </c>
      <c r="C5153" s="24" t="str">
        <v>안양만안구</v>
      </c>
      <c r="D5153" s="24" t="str">
        <v>다가구 매매</v>
      </c>
      <c r="E5153" s="26">
        <v>4</v>
      </c>
      <c r="F5153" s="26">
        <v>4</v>
      </c>
      <c r="G5153" s="26">
        <v>0</v>
      </c>
      <c r="H5153" s="26">
        <v>0</v>
      </c>
      <c r="I5153" s="26">
        <f>G5153+H5153</f>
        <v>0</v>
      </c>
      <c r="J5153" s="26">
        <f>SUM(F5153:H5153)</f>
        <v>4</v>
      </c>
      <c r="K5153" s="26">
        <f>E5153-J5153</f>
        <v>0</v>
      </c>
      <c r="L5153" s="27">
        <v>2520900000</v>
      </c>
      <c r="M5153" s="45">
        <v>985.63</v>
      </c>
      <c r="N5153" s="27">
        <v>630225000</v>
      </c>
      <c r="O5153" s="27">
        <v>8455053</v>
      </c>
      <c r="P5153" s="37">
        <f>IF(I5153=0,0,H5153/I5153)</f>
        <v>0</v>
      </c>
    </row>
    <row r="5154">
      <c r="A5154" s="24" t="str">
        <v>2026-05</v>
      </c>
      <c r="B5154" s="24" t="str">
        <v>비교 반영</v>
      </c>
      <c r="C5154" s="24" t="str">
        <v>안양만안구</v>
      </c>
      <c r="D5154" s="24" t="str">
        <v>다가구 전월세</v>
      </c>
      <c r="E5154" s="26">
        <v>223</v>
      </c>
      <c r="F5154" s="26">
        <v>0</v>
      </c>
      <c r="G5154" s="26">
        <v>49</v>
      </c>
      <c r="H5154" s="26">
        <v>174</v>
      </c>
      <c r="I5154" s="26">
        <f>G5154+H5154</f>
        <v>223</v>
      </c>
      <c r="J5154" s="26">
        <f>SUM(F5154:H5154)</f>
        <v>223</v>
      </c>
      <c r="K5154" s="26">
        <f>E5154-J5154</f>
        <v>0</v>
      </c>
      <c r="L5154" s="27">
        <v>10462250000</v>
      </c>
      <c r="M5154" s="45">
        <v>11250.48</v>
      </c>
      <c r="N5154" s="27">
        <v>46915919</v>
      </c>
      <c r="O5154" s="27">
        <v>3074175</v>
      </c>
      <c r="P5154" s="37">
        <f>IF(I5154=0,0,H5154/I5154)</f>
        <v>0.7802690582959642</v>
      </c>
    </row>
    <row r="5155">
      <c r="A5155" s="24" t="str">
        <v>2026-05</v>
      </c>
      <c r="B5155" s="24" t="str">
        <v>비교 반영</v>
      </c>
      <c r="C5155" s="24" t="str">
        <v>안양만안구</v>
      </c>
      <c r="D5155" s="24" t="str">
        <v>다세대 매매</v>
      </c>
      <c r="E5155" s="26">
        <v>61</v>
      </c>
      <c r="F5155" s="26">
        <v>61</v>
      </c>
      <c r="G5155" s="26">
        <v>0</v>
      </c>
      <c r="H5155" s="26">
        <v>0</v>
      </c>
      <c r="I5155" s="26">
        <f>G5155+H5155</f>
        <v>0</v>
      </c>
      <c r="J5155" s="26">
        <f>SUM(F5155:H5155)</f>
        <v>61</v>
      </c>
      <c r="K5155" s="26">
        <f>E5155-J5155</f>
        <v>0</v>
      </c>
      <c r="L5155" s="27">
        <v>13564000000</v>
      </c>
      <c r="M5155" s="45">
        <v>2814.54</v>
      </c>
      <c r="N5155" s="27">
        <v>222360656</v>
      </c>
      <c r="O5155" s="27">
        <v>15931437</v>
      </c>
      <c r="P5155" s="37">
        <f>IF(I5155=0,0,H5155/I5155)</f>
        <v>0</v>
      </c>
    </row>
    <row r="5156">
      <c r="A5156" s="24" t="str">
        <v>2026-05</v>
      </c>
      <c r="B5156" s="24" t="str">
        <v>비교 반영</v>
      </c>
      <c r="C5156" s="24" t="str">
        <v>안양만안구</v>
      </c>
      <c r="D5156" s="24" t="str">
        <v>다세대 전월세</v>
      </c>
      <c r="E5156" s="26">
        <v>140</v>
      </c>
      <c r="F5156" s="26">
        <v>0</v>
      </c>
      <c r="G5156" s="26">
        <v>68</v>
      </c>
      <c r="H5156" s="26">
        <v>72</v>
      </c>
      <c r="I5156" s="26">
        <f>G5156+H5156</f>
        <v>140</v>
      </c>
      <c r="J5156" s="26">
        <f>SUM(F5156:H5156)</f>
        <v>140</v>
      </c>
      <c r="K5156" s="26">
        <f>E5156-J5156</f>
        <v>0</v>
      </c>
      <c r="L5156" s="27">
        <v>12186400000</v>
      </c>
      <c r="M5156" s="45">
        <v>6245.364</v>
      </c>
      <c r="N5156" s="27">
        <v>87045714</v>
      </c>
      <c r="O5156" s="27">
        <v>6450484</v>
      </c>
      <c r="P5156" s="37">
        <f>IF(I5156=0,0,H5156/I5156)</f>
        <v>0.5142857142857142</v>
      </c>
    </row>
    <row r="5157">
      <c r="A5157" s="24" t="str">
        <v>2026-05</v>
      </c>
      <c r="B5157" s="24" t="str">
        <v>비교 반영</v>
      </c>
      <c r="C5157" s="24" t="str">
        <v>안양만안구</v>
      </c>
      <c r="D5157" s="24" t="str">
        <v>분양권</v>
      </c>
      <c r="E5157" s="26">
        <v>4</v>
      </c>
      <c r="F5157" s="26">
        <v>4</v>
      </c>
      <c r="G5157" s="26">
        <v>0</v>
      </c>
      <c r="H5157" s="26">
        <v>0</v>
      </c>
      <c r="I5157" s="26">
        <f>G5157+H5157</f>
        <v>0</v>
      </c>
      <c r="J5157" s="26">
        <f>SUM(F5157:H5157)</f>
        <v>4</v>
      </c>
      <c r="K5157" s="26">
        <f>E5157-J5157</f>
        <v>0</v>
      </c>
      <c r="L5157" s="27">
        <v>2951850000</v>
      </c>
      <c r="M5157" s="45">
        <v>239.939</v>
      </c>
      <c r="N5157" s="27">
        <v>737962500</v>
      </c>
      <c r="O5157" s="27">
        <v>40669426</v>
      </c>
      <c r="P5157" s="37">
        <f>IF(I5157=0,0,H5157/I5157)</f>
        <v>0</v>
      </c>
    </row>
    <row r="5158">
      <c r="A5158" s="24" t="str">
        <v>2026-05</v>
      </c>
      <c r="B5158" s="24" t="str">
        <v>비교 반영</v>
      </c>
      <c r="C5158" s="24" t="str">
        <v>안양만안구</v>
      </c>
      <c r="D5158" s="24" t="str">
        <v>상가</v>
      </c>
      <c r="E5158" s="26">
        <v>6</v>
      </c>
      <c r="F5158" s="26">
        <v>6</v>
      </c>
      <c r="G5158" s="26">
        <v>0</v>
      </c>
      <c r="H5158" s="26">
        <v>0</v>
      </c>
      <c r="I5158" s="26">
        <f>G5158+H5158</f>
        <v>0</v>
      </c>
      <c r="J5158" s="26">
        <f>SUM(F5158:H5158)</f>
        <v>6</v>
      </c>
      <c r="K5158" s="26">
        <f>E5158-J5158</f>
        <v>0</v>
      </c>
      <c r="L5158" s="27">
        <v>6361750000</v>
      </c>
      <c r="M5158" s="45">
        <v>1684.61</v>
      </c>
      <c r="N5158" s="27">
        <v>1060291667</v>
      </c>
      <c r="O5158" s="27">
        <v>12483944</v>
      </c>
      <c r="P5158" s="37">
        <f>IF(I5158=0,0,H5158/I5158)</f>
        <v>0</v>
      </c>
    </row>
    <row r="5159">
      <c r="A5159" s="24" t="str">
        <v>2026-05</v>
      </c>
      <c r="B5159" s="24" t="str">
        <v>비교 반영</v>
      </c>
      <c r="C5159" s="24" t="str">
        <v>안양만안구</v>
      </c>
      <c r="D5159" s="24" t="str">
        <v>아파트 매매</v>
      </c>
      <c r="E5159" s="26">
        <v>268</v>
      </c>
      <c r="F5159" s="26">
        <v>268</v>
      </c>
      <c r="G5159" s="26">
        <v>0</v>
      </c>
      <c r="H5159" s="26">
        <v>0</v>
      </c>
      <c r="I5159" s="26">
        <f>G5159+H5159</f>
        <v>0</v>
      </c>
      <c r="J5159" s="26">
        <f>SUM(F5159:H5159)</f>
        <v>268</v>
      </c>
      <c r="K5159" s="26">
        <f>E5159-J5159</f>
        <v>0</v>
      </c>
      <c r="L5159" s="27">
        <v>159851400000</v>
      </c>
      <c r="M5159" s="45">
        <v>19128.153</v>
      </c>
      <c r="N5159" s="27">
        <v>596460448</v>
      </c>
      <c r="O5159" s="27">
        <v>27626001</v>
      </c>
      <c r="P5159" s="37">
        <f>IF(I5159=0,0,H5159/I5159)</f>
        <v>0</v>
      </c>
    </row>
    <row r="5160">
      <c r="A5160" s="24" t="str">
        <v>2026-05</v>
      </c>
      <c r="B5160" s="24" t="str">
        <v>비교 반영</v>
      </c>
      <c r="C5160" s="24" t="str">
        <v>안양만안구</v>
      </c>
      <c r="D5160" s="24" t="str">
        <v>아파트 전월세</v>
      </c>
      <c r="E5160" s="26">
        <v>198</v>
      </c>
      <c r="F5160" s="26">
        <v>0</v>
      </c>
      <c r="G5160" s="26">
        <v>123</v>
      </c>
      <c r="H5160" s="26">
        <v>75</v>
      </c>
      <c r="I5160" s="26">
        <f>G5160+H5160</f>
        <v>198</v>
      </c>
      <c r="J5160" s="26">
        <f>SUM(F5160:H5160)</f>
        <v>198</v>
      </c>
      <c r="K5160" s="26">
        <f>E5160-J5160</f>
        <v>0</v>
      </c>
      <c r="L5160" s="27">
        <v>55475690000</v>
      </c>
      <c r="M5160" s="45">
        <v>12502.883</v>
      </c>
      <c r="N5160" s="27">
        <v>280180253</v>
      </c>
      <c r="O5160" s="27">
        <v>14667874</v>
      </c>
      <c r="P5160" s="37">
        <f>IF(I5160=0,0,H5160/I5160)</f>
        <v>0.3787878787878788</v>
      </c>
    </row>
    <row r="5161">
      <c r="A5161" s="24" t="str">
        <v>2026-05</v>
      </c>
      <c r="B5161" s="24" t="str">
        <v>비교 반영</v>
      </c>
      <c r="C5161" s="24" t="str">
        <v>안양만안구</v>
      </c>
      <c r="D5161" s="24" t="str">
        <v>오피스텔 매매</v>
      </c>
      <c r="E5161" s="26">
        <v>23</v>
      </c>
      <c r="F5161" s="26">
        <v>23</v>
      </c>
      <c r="G5161" s="26">
        <v>0</v>
      </c>
      <c r="H5161" s="26">
        <v>0</v>
      </c>
      <c r="I5161" s="26">
        <f>G5161+H5161</f>
        <v>0</v>
      </c>
      <c r="J5161" s="26">
        <f>SUM(F5161:H5161)</f>
        <v>23</v>
      </c>
      <c r="K5161" s="26">
        <f>E5161-J5161</f>
        <v>0</v>
      </c>
      <c r="L5161" s="27">
        <v>5187500000</v>
      </c>
      <c r="M5161" s="45">
        <v>1071.696</v>
      </c>
      <c r="N5161" s="27">
        <v>225543478</v>
      </c>
      <c r="O5161" s="27">
        <v>16001515</v>
      </c>
      <c r="P5161" s="37">
        <f>IF(I5161=0,0,H5161/I5161)</f>
        <v>0</v>
      </c>
    </row>
    <row r="5162">
      <c r="A5162" s="24" t="str">
        <v>2026-05</v>
      </c>
      <c r="B5162" s="24" t="str">
        <v>비교 반영</v>
      </c>
      <c r="C5162" s="24" t="str">
        <v>안양만안구</v>
      </c>
      <c r="D5162" s="24" t="str">
        <v>오피스텔 전월세</v>
      </c>
      <c r="E5162" s="26">
        <v>174</v>
      </c>
      <c r="F5162" s="26">
        <v>0</v>
      </c>
      <c r="G5162" s="26">
        <v>46</v>
      </c>
      <c r="H5162" s="26">
        <v>128</v>
      </c>
      <c r="I5162" s="26">
        <f>G5162+H5162</f>
        <v>174</v>
      </c>
      <c r="J5162" s="26">
        <f>SUM(F5162:H5162)</f>
        <v>174</v>
      </c>
      <c r="K5162" s="26">
        <f>E5162-J5162</f>
        <v>0</v>
      </c>
      <c r="L5162" s="27">
        <v>22862090000</v>
      </c>
      <c r="M5162" s="45">
        <v>10226.38</v>
      </c>
      <c r="N5162" s="27">
        <v>131391322</v>
      </c>
      <c r="O5162" s="27">
        <v>7390411</v>
      </c>
      <c r="P5162" s="37">
        <f>IF(I5162=0,0,H5162/I5162)</f>
        <v>0.735632183908046</v>
      </c>
    </row>
    <row r="5163">
      <c r="A5163" s="24" t="str">
        <v>2026-05</v>
      </c>
      <c r="B5163" s="24" t="str">
        <v>비교 반영</v>
      </c>
      <c r="C5163" s="24" t="str">
        <v>안양만안구</v>
      </c>
      <c r="D5163" s="24" t="str">
        <v>토지</v>
      </c>
      <c r="E5163" s="26">
        <v>8</v>
      </c>
      <c r="F5163" s="26">
        <v>8</v>
      </c>
      <c r="G5163" s="26">
        <v>0</v>
      </c>
      <c r="H5163" s="26">
        <v>0</v>
      </c>
      <c r="I5163" s="26">
        <f>G5163+H5163</f>
        <v>0</v>
      </c>
      <c r="J5163" s="26">
        <f>SUM(F5163:H5163)</f>
        <v>8</v>
      </c>
      <c r="K5163" s="26">
        <f>E5163-J5163</f>
        <v>0</v>
      </c>
      <c r="L5163" s="27">
        <v>243770000</v>
      </c>
      <c r="M5163" s="45">
        <v>94.12</v>
      </c>
      <c r="N5163" s="27">
        <v>30471250</v>
      </c>
      <c r="O5163" s="27">
        <v>8561955</v>
      </c>
      <c r="P5163" s="37">
        <f>IF(I5163=0,0,H5163/I5163)</f>
        <v>0</v>
      </c>
    </row>
    <row r="5164">
      <c r="A5164" s="24" t="str">
        <v>2026-05</v>
      </c>
      <c r="B5164" s="24" t="str">
        <v>비교 반영</v>
      </c>
      <c r="C5164" s="24" t="str">
        <v>양주시</v>
      </c>
      <c r="D5164" s="24" t="str">
        <v>공장창고</v>
      </c>
      <c r="E5164" s="26">
        <v>24</v>
      </c>
      <c r="F5164" s="26">
        <v>24</v>
      </c>
      <c r="G5164" s="26">
        <v>0</v>
      </c>
      <c r="H5164" s="26">
        <v>0</v>
      </c>
      <c r="I5164" s="26">
        <f>G5164+H5164</f>
        <v>0</v>
      </c>
      <c r="J5164" s="26">
        <f>SUM(F5164:H5164)</f>
        <v>24</v>
      </c>
      <c r="K5164" s="26">
        <f>E5164-J5164</f>
        <v>0</v>
      </c>
      <c r="L5164" s="27">
        <v>8788490000</v>
      </c>
      <c r="M5164" s="45">
        <v>3899.53</v>
      </c>
      <c r="N5164" s="27">
        <v>366187083</v>
      </c>
      <c r="O5164" s="27">
        <v>7450349</v>
      </c>
      <c r="P5164" s="37">
        <f>IF(I5164=0,0,H5164/I5164)</f>
        <v>0</v>
      </c>
    </row>
    <row r="5165">
      <c r="A5165" s="24" t="str">
        <v>2026-05</v>
      </c>
      <c r="B5165" s="24" t="str">
        <v>비교 반영</v>
      </c>
      <c r="C5165" s="24" t="str">
        <v>양주시</v>
      </c>
      <c r="D5165" s="24" t="str">
        <v>다가구 매매</v>
      </c>
      <c r="E5165" s="26">
        <v>8</v>
      </c>
      <c r="F5165" s="26">
        <v>8</v>
      </c>
      <c r="G5165" s="26">
        <v>0</v>
      </c>
      <c r="H5165" s="26">
        <v>0</v>
      </c>
      <c r="I5165" s="26">
        <f>G5165+H5165</f>
        <v>0</v>
      </c>
      <c r="J5165" s="26">
        <f>SUM(F5165:H5165)</f>
        <v>8</v>
      </c>
      <c r="K5165" s="26">
        <f>E5165-J5165</f>
        <v>0</v>
      </c>
      <c r="L5165" s="27">
        <v>1605500000</v>
      </c>
      <c r="M5165" s="45">
        <v>573.2</v>
      </c>
      <c r="N5165" s="27">
        <v>200687500</v>
      </c>
      <c r="O5165" s="27">
        <v>9259312</v>
      </c>
      <c r="P5165" s="37">
        <f>IF(I5165=0,0,H5165/I5165)</f>
        <v>0</v>
      </c>
    </row>
    <row r="5166">
      <c r="A5166" s="24" t="str">
        <v>2026-05</v>
      </c>
      <c r="B5166" s="24" t="str">
        <v>비교 반영</v>
      </c>
      <c r="C5166" s="24" t="str">
        <v>양주시</v>
      </c>
      <c r="D5166" s="24" t="str">
        <v>다가구 전월세</v>
      </c>
      <c r="E5166" s="26">
        <v>125</v>
      </c>
      <c r="F5166" s="26">
        <v>0</v>
      </c>
      <c r="G5166" s="26">
        <v>20</v>
      </c>
      <c r="H5166" s="26">
        <v>105</v>
      </c>
      <c r="I5166" s="26">
        <f>G5166+H5166</f>
        <v>125</v>
      </c>
      <c r="J5166" s="26">
        <f>SUM(F5166:H5166)</f>
        <v>125</v>
      </c>
      <c r="K5166" s="26">
        <f>E5166-J5166</f>
        <v>0</v>
      </c>
      <c r="L5166" s="27">
        <v>2901650000</v>
      </c>
      <c r="M5166" s="45">
        <v>5976.137</v>
      </c>
      <c r="N5166" s="27">
        <v>23213200</v>
      </c>
      <c r="O5166" s="27">
        <v>1605089</v>
      </c>
      <c r="P5166" s="37">
        <f>IF(I5166=0,0,H5166/I5166)</f>
        <v>0.84</v>
      </c>
    </row>
    <row r="5167">
      <c r="A5167" s="24" t="str">
        <v>2026-05</v>
      </c>
      <c r="B5167" s="24" t="str">
        <v>비교 반영</v>
      </c>
      <c r="C5167" s="24" t="str">
        <v>양주시</v>
      </c>
      <c r="D5167" s="24" t="str">
        <v>다세대 매매</v>
      </c>
      <c r="E5167" s="26">
        <v>22</v>
      </c>
      <c r="F5167" s="26">
        <v>22</v>
      </c>
      <c r="G5167" s="26">
        <v>0</v>
      </c>
      <c r="H5167" s="26">
        <v>0</v>
      </c>
      <c r="I5167" s="26">
        <f>G5167+H5167</f>
        <v>0</v>
      </c>
      <c r="J5167" s="26">
        <f>SUM(F5167:H5167)</f>
        <v>22</v>
      </c>
      <c r="K5167" s="26">
        <f>E5167-J5167</f>
        <v>0</v>
      </c>
      <c r="L5167" s="27">
        <v>4840180000</v>
      </c>
      <c r="M5167" s="45">
        <v>1299.923</v>
      </c>
      <c r="N5167" s="27">
        <v>220008182</v>
      </c>
      <c r="O5167" s="27">
        <v>12308879</v>
      </c>
      <c r="P5167" s="37">
        <f>IF(I5167=0,0,H5167/I5167)</f>
        <v>0</v>
      </c>
    </row>
    <row r="5168">
      <c r="A5168" s="24" t="str">
        <v>2026-05</v>
      </c>
      <c r="B5168" s="24" t="str">
        <v>비교 반영</v>
      </c>
      <c r="C5168" s="24" t="str">
        <v>양주시</v>
      </c>
      <c r="D5168" s="24" t="str">
        <v>다세대 전월세</v>
      </c>
      <c r="E5168" s="26">
        <v>57</v>
      </c>
      <c r="F5168" s="26">
        <v>0</v>
      </c>
      <c r="G5168" s="26">
        <v>15</v>
      </c>
      <c r="H5168" s="26">
        <v>42</v>
      </c>
      <c r="I5168" s="26">
        <f>G5168+H5168</f>
        <v>57</v>
      </c>
      <c r="J5168" s="26">
        <f>SUM(F5168:H5168)</f>
        <v>57</v>
      </c>
      <c r="K5168" s="26">
        <f>E5168-J5168</f>
        <v>0</v>
      </c>
      <c r="L5168" s="27">
        <v>4073400000</v>
      </c>
      <c r="M5168" s="45">
        <v>3017.469</v>
      </c>
      <c r="N5168" s="27">
        <v>71463158</v>
      </c>
      <c r="O5168" s="27">
        <v>4462609</v>
      </c>
      <c r="P5168" s="37">
        <f>IF(I5168=0,0,H5168/I5168)</f>
        <v>0.7368421052631579</v>
      </c>
    </row>
    <row r="5169">
      <c r="A5169" s="24" t="str">
        <v>2026-05</v>
      </c>
      <c r="B5169" s="24" t="str">
        <v>비교 반영</v>
      </c>
      <c r="C5169" s="24" t="str">
        <v>양주시</v>
      </c>
      <c r="D5169" s="24" t="str">
        <v>분양권</v>
      </c>
      <c r="E5169" s="26">
        <v>11</v>
      </c>
      <c r="F5169" s="26">
        <v>11</v>
      </c>
      <c r="G5169" s="26">
        <v>0</v>
      </c>
      <c r="H5169" s="26">
        <v>0</v>
      </c>
      <c r="I5169" s="26">
        <f>G5169+H5169</f>
        <v>0</v>
      </c>
      <c r="J5169" s="26">
        <f>SUM(F5169:H5169)</f>
        <v>11</v>
      </c>
      <c r="K5169" s="26">
        <f>E5169-J5169</f>
        <v>0</v>
      </c>
      <c r="L5169" s="27">
        <v>5593280000</v>
      </c>
      <c r="M5169" s="45">
        <v>870.001</v>
      </c>
      <c r="N5169" s="27">
        <v>508480000</v>
      </c>
      <c r="O5169" s="27">
        <v>21253057</v>
      </c>
      <c r="P5169" s="37">
        <f>IF(I5169=0,0,H5169/I5169)</f>
        <v>0</v>
      </c>
    </row>
    <row r="5170">
      <c r="A5170" s="24" t="str">
        <v>2026-05</v>
      </c>
      <c r="B5170" s="24" t="str">
        <v>비교 반영</v>
      </c>
      <c r="C5170" s="24" t="str">
        <v>양주시</v>
      </c>
      <c r="D5170" s="24" t="str">
        <v>상가</v>
      </c>
      <c r="E5170" s="26">
        <v>11</v>
      </c>
      <c r="F5170" s="26">
        <v>11</v>
      </c>
      <c r="G5170" s="26">
        <v>0</v>
      </c>
      <c r="H5170" s="26">
        <v>0</v>
      </c>
      <c r="I5170" s="26">
        <f>G5170+H5170</f>
        <v>0</v>
      </c>
      <c r="J5170" s="26">
        <f>SUM(F5170:H5170)</f>
        <v>11</v>
      </c>
      <c r="K5170" s="26">
        <f>E5170-J5170</f>
        <v>0</v>
      </c>
      <c r="L5170" s="27">
        <v>4452000000</v>
      </c>
      <c r="M5170" s="45">
        <v>1345.81</v>
      </c>
      <c r="N5170" s="27">
        <v>404727273</v>
      </c>
      <c r="O5170" s="27">
        <v>10935685</v>
      </c>
      <c r="P5170" s="37">
        <f>IF(I5170=0,0,H5170/I5170)</f>
        <v>0</v>
      </c>
    </row>
    <row r="5171">
      <c r="A5171" s="24" t="str">
        <v>2026-05</v>
      </c>
      <c r="B5171" s="24" t="str">
        <v>비교 반영</v>
      </c>
      <c r="C5171" s="24" t="str">
        <v>양주시</v>
      </c>
      <c r="D5171" s="24" t="str">
        <v>아파트 매매</v>
      </c>
      <c r="E5171" s="26">
        <v>285</v>
      </c>
      <c r="F5171" s="26">
        <v>285</v>
      </c>
      <c r="G5171" s="26">
        <v>0</v>
      </c>
      <c r="H5171" s="26">
        <v>0</v>
      </c>
      <c r="I5171" s="26">
        <f>G5171+H5171</f>
        <v>0</v>
      </c>
      <c r="J5171" s="26">
        <f>SUM(F5171:H5171)</f>
        <v>285</v>
      </c>
      <c r="K5171" s="26">
        <f>E5171-J5171</f>
        <v>0</v>
      </c>
      <c r="L5171" s="27">
        <v>93170010000</v>
      </c>
      <c r="M5171" s="45">
        <v>21348.443</v>
      </c>
      <c r="N5171" s="27">
        <v>326912316</v>
      </c>
      <c r="O5171" s="27">
        <v>14427282</v>
      </c>
      <c r="P5171" s="37">
        <f>IF(I5171=0,0,H5171/I5171)</f>
        <v>0</v>
      </c>
    </row>
    <row r="5172">
      <c r="A5172" s="24" t="str">
        <v>2026-05</v>
      </c>
      <c r="B5172" s="24" t="str">
        <v>비교 반영</v>
      </c>
      <c r="C5172" s="24" t="str">
        <v>양주시</v>
      </c>
      <c r="D5172" s="24" t="str">
        <v>아파트 전월세</v>
      </c>
      <c r="E5172" s="26">
        <v>717</v>
      </c>
      <c r="F5172" s="26">
        <v>0</v>
      </c>
      <c r="G5172" s="26">
        <v>230</v>
      </c>
      <c r="H5172" s="26">
        <v>487</v>
      </c>
      <c r="I5172" s="26">
        <f>G5172+H5172</f>
        <v>717</v>
      </c>
      <c r="J5172" s="26">
        <f>SUM(F5172:H5172)</f>
        <v>717</v>
      </c>
      <c r="K5172" s="26">
        <f>E5172-J5172</f>
        <v>0</v>
      </c>
      <c r="L5172" s="27">
        <v>87108240000</v>
      </c>
      <c r="M5172" s="45">
        <v>53067.77</v>
      </c>
      <c r="N5172" s="27">
        <v>121489874</v>
      </c>
      <c r="O5172" s="27">
        <v>5426290</v>
      </c>
      <c r="P5172" s="37">
        <f>IF(I5172=0,0,H5172/I5172)</f>
        <v>0.6792189679218968</v>
      </c>
    </row>
    <row r="5173">
      <c r="A5173" s="24" t="str">
        <v>2026-05</v>
      </c>
      <c r="B5173" s="24" t="str">
        <v>비교 반영</v>
      </c>
      <c r="C5173" s="24" t="str">
        <v>양주시</v>
      </c>
      <c r="D5173" s="24" t="str">
        <v>오피스텔 전월세</v>
      </c>
      <c r="E5173" s="26">
        <v>16</v>
      </c>
      <c r="F5173" s="26">
        <v>0</v>
      </c>
      <c r="G5173" s="26">
        <v>1</v>
      </c>
      <c r="H5173" s="26">
        <v>15</v>
      </c>
      <c r="I5173" s="26">
        <f>G5173+H5173</f>
        <v>16</v>
      </c>
      <c r="J5173" s="26">
        <f>SUM(F5173:H5173)</f>
        <v>16</v>
      </c>
      <c r="K5173" s="26">
        <f>E5173-J5173</f>
        <v>0</v>
      </c>
      <c r="L5173" s="27">
        <v>279500000</v>
      </c>
      <c r="M5173" s="45">
        <v>648.19</v>
      </c>
      <c r="N5173" s="27">
        <v>17468750</v>
      </c>
      <c r="O5173" s="27">
        <v>1425457</v>
      </c>
      <c r="P5173" s="37">
        <f>IF(I5173=0,0,H5173/I5173)</f>
        <v>0.9375</v>
      </c>
    </row>
    <row r="5174">
      <c r="A5174" s="24" t="str">
        <v>2026-05</v>
      </c>
      <c r="B5174" s="24" t="str">
        <v>비교 반영</v>
      </c>
      <c r="C5174" s="24" t="str">
        <v>양주시</v>
      </c>
      <c r="D5174" s="24" t="str">
        <v>토지</v>
      </c>
      <c r="E5174" s="26">
        <v>113</v>
      </c>
      <c r="F5174" s="26">
        <v>113</v>
      </c>
      <c r="G5174" s="26">
        <v>0</v>
      </c>
      <c r="H5174" s="26">
        <v>0</v>
      </c>
      <c r="I5174" s="26">
        <f>G5174+H5174</f>
        <v>0</v>
      </c>
      <c r="J5174" s="26">
        <f>SUM(F5174:H5174)</f>
        <v>113</v>
      </c>
      <c r="K5174" s="26">
        <f>E5174-J5174</f>
        <v>0</v>
      </c>
      <c r="L5174" s="27">
        <v>15213920000</v>
      </c>
      <c r="M5174" s="45">
        <v>72840.71</v>
      </c>
      <c r="N5174" s="27">
        <v>134636460</v>
      </c>
      <c r="O5174" s="27">
        <v>690465</v>
      </c>
      <c r="P5174" s="37">
        <f>IF(I5174=0,0,H5174/I5174)</f>
        <v>0</v>
      </c>
    </row>
    <row r="5175">
      <c r="A5175" s="24" t="str">
        <v>2026-05</v>
      </c>
      <c r="B5175" s="24" t="str">
        <v>비교 반영</v>
      </c>
      <c r="C5175" s="24" t="str">
        <v>양평군</v>
      </c>
      <c r="D5175" s="24" t="str">
        <v>공장창고</v>
      </c>
      <c r="E5175" s="26">
        <v>3</v>
      </c>
      <c r="F5175" s="26">
        <v>3</v>
      </c>
      <c r="G5175" s="26">
        <v>0</v>
      </c>
      <c r="H5175" s="26">
        <v>0</v>
      </c>
      <c r="I5175" s="26">
        <f>G5175+H5175</f>
        <v>0</v>
      </c>
      <c r="J5175" s="26">
        <f>SUM(F5175:H5175)</f>
        <v>3</v>
      </c>
      <c r="K5175" s="26">
        <f>E5175-J5175</f>
        <v>0</v>
      </c>
      <c r="L5175" s="27">
        <v>571000000</v>
      </c>
      <c r="M5175" s="45">
        <v>202.72</v>
      </c>
      <c r="N5175" s="27">
        <v>190333333</v>
      </c>
      <c r="O5175" s="27">
        <v>9311381</v>
      </c>
      <c r="P5175" s="37">
        <f>IF(I5175=0,0,H5175/I5175)</f>
        <v>0</v>
      </c>
    </row>
    <row r="5176">
      <c r="A5176" s="24" t="str">
        <v>2026-05</v>
      </c>
      <c r="B5176" s="24" t="str">
        <v>비교 반영</v>
      </c>
      <c r="C5176" s="24" t="str">
        <v>양평군</v>
      </c>
      <c r="D5176" s="24" t="str">
        <v>다가구 매매</v>
      </c>
      <c r="E5176" s="26">
        <v>44</v>
      </c>
      <c r="F5176" s="26">
        <v>44</v>
      </c>
      <c r="G5176" s="26">
        <v>0</v>
      </c>
      <c r="H5176" s="26">
        <v>0</v>
      </c>
      <c r="I5176" s="26">
        <f>G5176+H5176</f>
        <v>0</v>
      </c>
      <c r="J5176" s="26">
        <f>SUM(F5176:H5176)</f>
        <v>44</v>
      </c>
      <c r="K5176" s="26">
        <f>E5176-J5176</f>
        <v>0</v>
      </c>
      <c r="L5176" s="27">
        <v>16213100000</v>
      </c>
      <c r="M5176" s="45">
        <v>5899.34</v>
      </c>
      <c r="N5176" s="27">
        <v>368479545</v>
      </c>
      <c r="O5176" s="27">
        <v>9085257</v>
      </c>
      <c r="P5176" s="37">
        <f>IF(I5176=0,0,H5176/I5176)</f>
        <v>0</v>
      </c>
    </row>
    <row r="5177">
      <c r="A5177" s="24" t="str">
        <v>2026-05</v>
      </c>
      <c r="B5177" s="24" t="str">
        <v>비교 반영</v>
      </c>
      <c r="C5177" s="24" t="str">
        <v>양평군</v>
      </c>
      <c r="D5177" s="24" t="str">
        <v>다가구 전월세</v>
      </c>
      <c r="E5177" s="26">
        <v>135</v>
      </c>
      <c r="F5177" s="26">
        <v>0</v>
      </c>
      <c r="G5177" s="26">
        <v>31</v>
      </c>
      <c r="H5177" s="26">
        <v>104</v>
      </c>
      <c r="I5177" s="26">
        <f>G5177+H5177</f>
        <v>135</v>
      </c>
      <c r="J5177" s="26">
        <f>SUM(F5177:H5177)</f>
        <v>135</v>
      </c>
      <c r="K5177" s="26">
        <f>E5177-J5177</f>
        <v>0</v>
      </c>
      <c r="L5177" s="27">
        <v>7889000000</v>
      </c>
      <c r="M5177" s="45">
        <v>9910.252</v>
      </c>
      <c r="N5177" s="27">
        <v>58437037</v>
      </c>
      <c r="O5177" s="27">
        <v>2631551</v>
      </c>
      <c r="P5177" s="37">
        <f>IF(I5177=0,0,H5177/I5177)</f>
        <v>0.7703703703703704</v>
      </c>
    </row>
    <row r="5178">
      <c r="A5178" s="24" t="str">
        <v>2026-05</v>
      </c>
      <c r="B5178" s="24" t="str">
        <v>비교 반영</v>
      </c>
      <c r="C5178" s="24" t="str">
        <v>양평군</v>
      </c>
      <c r="D5178" s="24" t="str">
        <v>다세대 매매</v>
      </c>
      <c r="E5178" s="26">
        <v>33</v>
      </c>
      <c r="F5178" s="26">
        <v>33</v>
      </c>
      <c r="G5178" s="26">
        <v>0</v>
      </c>
      <c r="H5178" s="26">
        <v>0</v>
      </c>
      <c r="I5178" s="26">
        <f>G5178+H5178</f>
        <v>0</v>
      </c>
      <c r="J5178" s="26">
        <f>SUM(F5178:H5178)</f>
        <v>33</v>
      </c>
      <c r="K5178" s="26">
        <f>E5178-J5178</f>
        <v>0</v>
      </c>
      <c r="L5178" s="27">
        <v>5123000000</v>
      </c>
      <c r="M5178" s="45">
        <v>1910.45</v>
      </c>
      <c r="N5178" s="27">
        <v>155242424</v>
      </c>
      <c r="O5178" s="27">
        <v>8864685</v>
      </c>
      <c r="P5178" s="37">
        <f>IF(I5178=0,0,H5178/I5178)</f>
        <v>0</v>
      </c>
    </row>
    <row r="5179">
      <c r="A5179" s="24" t="str">
        <v>2026-05</v>
      </c>
      <c r="B5179" s="24" t="str">
        <v>비교 반영</v>
      </c>
      <c r="C5179" s="24" t="str">
        <v>양평군</v>
      </c>
      <c r="D5179" s="24" t="str">
        <v>다세대 전월세</v>
      </c>
      <c r="E5179" s="26">
        <v>47</v>
      </c>
      <c r="F5179" s="26">
        <v>0</v>
      </c>
      <c r="G5179" s="26">
        <v>17</v>
      </c>
      <c r="H5179" s="26">
        <v>30</v>
      </c>
      <c r="I5179" s="26">
        <f>G5179+H5179</f>
        <v>47</v>
      </c>
      <c r="J5179" s="26">
        <f>SUM(F5179:H5179)</f>
        <v>47</v>
      </c>
      <c r="K5179" s="26">
        <f>E5179-J5179</f>
        <v>0</v>
      </c>
      <c r="L5179" s="27">
        <v>4158500000</v>
      </c>
      <c r="M5179" s="45">
        <v>2772.043</v>
      </c>
      <c r="N5179" s="27">
        <v>88478723</v>
      </c>
      <c r="O5179" s="27">
        <v>4959197</v>
      </c>
      <c r="P5179" s="37">
        <f>IF(I5179=0,0,H5179/I5179)</f>
        <v>0.6382978723404256</v>
      </c>
    </row>
    <row r="5180">
      <c r="A5180" s="24" t="str">
        <v>2026-05</v>
      </c>
      <c r="B5180" s="24" t="str">
        <v>비교 반영</v>
      </c>
      <c r="C5180" s="24" t="str">
        <v>양평군</v>
      </c>
      <c r="D5180" s="24" t="str">
        <v>분양권</v>
      </c>
      <c r="E5180" s="26">
        <v>2</v>
      </c>
      <c r="F5180" s="26">
        <v>2</v>
      </c>
      <c r="G5180" s="26">
        <v>0</v>
      </c>
      <c r="H5180" s="26">
        <v>0</v>
      </c>
      <c r="I5180" s="26">
        <f>G5180+H5180</f>
        <v>0</v>
      </c>
      <c r="J5180" s="26">
        <f>SUM(F5180:H5180)</f>
        <v>2</v>
      </c>
      <c r="K5180" s="26">
        <f>E5180-J5180</f>
        <v>0</v>
      </c>
      <c r="L5180" s="27">
        <v>1054120000</v>
      </c>
      <c r="M5180" s="45">
        <v>159.639</v>
      </c>
      <c r="N5180" s="27">
        <v>527060000</v>
      </c>
      <c r="O5180" s="27">
        <v>21828589</v>
      </c>
      <c r="P5180" s="37">
        <f>IF(I5180=0,0,H5180/I5180)</f>
        <v>0</v>
      </c>
    </row>
    <row r="5181">
      <c r="A5181" s="24" t="str">
        <v>2026-05</v>
      </c>
      <c r="B5181" s="24" t="str">
        <v>비교 반영</v>
      </c>
      <c r="C5181" s="24" t="str">
        <v>양평군</v>
      </c>
      <c r="D5181" s="24" t="str">
        <v>상가</v>
      </c>
      <c r="E5181" s="26">
        <v>24</v>
      </c>
      <c r="F5181" s="26">
        <v>24</v>
      </c>
      <c r="G5181" s="26">
        <v>0</v>
      </c>
      <c r="H5181" s="26">
        <v>0</v>
      </c>
      <c r="I5181" s="26">
        <f>G5181+H5181</f>
        <v>0</v>
      </c>
      <c r="J5181" s="26">
        <f>SUM(F5181:H5181)</f>
        <v>24</v>
      </c>
      <c r="K5181" s="26">
        <f>E5181-J5181</f>
        <v>0</v>
      </c>
      <c r="L5181" s="27">
        <v>2119510000</v>
      </c>
      <c r="M5181" s="45">
        <v>766.89</v>
      </c>
      <c r="N5181" s="27">
        <v>88312917</v>
      </c>
      <c r="O5181" s="27">
        <v>9136440</v>
      </c>
      <c r="P5181" s="37">
        <f>IF(I5181=0,0,H5181/I5181)</f>
        <v>0</v>
      </c>
    </row>
    <row r="5182">
      <c r="A5182" s="24" t="str">
        <v>2026-05</v>
      </c>
      <c r="B5182" s="24" t="str">
        <v>비교 반영</v>
      </c>
      <c r="C5182" s="24" t="str">
        <v>양평군</v>
      </c>
      <c r="D5182" s="24" t="str">
        <v>아파트 매매</v>
      </c>
      <c r="E5182" s="26">
        <v>51</v>
      </c>
      <c r="F5182" s="26">
        <v>51</v>
      </c>
      <c r="G5182" s="26">
        <v>0</v>
      </c>
      <c r="H5182" s="26">
        <v>0</v>
      </c>
      <c r="I5182" s="26">
        <f>G5182+H5182</f>
        <v>0</v>
      </c>
      <c r="J5182" s="26">
        <f>SUM(F5182:H5182)</f>
        <v>51</v>
      </c>
      <c r="K5182" s="26">
        <f>E5182-J5182</f>
        <v>0</v>
      </c>
      <c r="L5182" s="27">
        <v>17537260000</v>
      </c>
      <c r="M5182" s="45">
        <v>3871.979</v>
      </c>
      <c r="N5182" s="27">
        <v>343867843</v>
      </c>
      <c r="O5182" s="27">
        <v>14972811</v>
      </c>
      <c r="P5182" s="37">
        <f>IF(I5182=0,0,H5182/I5182)</f>
        <v>0</v>
      </c>
    </row>
    <row r="5183">
      <c r="A5183" s="24" t="str">
        <v>2026-05</v>
      </c>
      <c r="B5183" s="24" t="str">
        <v>비교 반영</v>
      </c>
      <c r="C5183" s="24" t="str">
        <v>양평군</v>
      </c>
      <c r="D5183" s="24" t="str">
        <v>아파트 전월세</v>
      </c>
      <c r="E5183" s="26">
        <v>71</v>
      </c>
      <c r="F5183" s="26">
        <v>0</v>
      </c>
      <c r="G5183" s="26">
        <v>38</v>
      </c>
      <c r="H5183" s="26">
        <v>33</v>
      </c>
      <c r="I5183" s="26">
        <f>G5183+H5183</f>
        <v>71</v>
      </c>
      <c r="J5183" s="26">
        <f>SUM(F5183:H5183)</f>
        <v>71</v>
      </c>
      <c r="K5183" s="26">
        <f>E5183-J5183</f>
        <v>0</v>
      </c>
      <c r="L5183" s="27">
        <v>10709000000</v>
      </c>
      <c r="M5183" s="45">
        <v>5407.667</v>
      </c>
      <c r="N5183" s="27">
        <v>150830986</v>
      </c>
      <c r="O5183" s="27">
        <v>6546567</v>
      </c>
      <c r="P5183" s="37">
        <f>IF(I5183=0,0,H5183/I5183)</f>
        <v>0.4647887323943662</v>
      </c>
    </row>
    <row r="5184">
      <c r="A5184" s="24" t="str">
        <v>2026-05</v>
      </c>
      <c r="B5184" s="24" t="str">
        <v>비교 반영</v>
      </c>
      <c r="C5184" s="24" t="str">
        <v>양평군</v>
      </c>
      <c r="D5184" s="24" t="str">
        <v>오피스텔 전월세</v>
      </c>
      <c r="E5184" s="26">
        <v>4</v>
      </c>
      <c r="F5184" s="26">
        <v>0</v>
      </c>
      <c r="G5184" s="26">
        <v>1</v>
      </c>
      <c r="H5184" s="26">
        <v>3</v>
      </c>
      <c r="I5184" s="26">
        <f>G5184+H5184</f>
        <v>4</v>
      </c>
      <c r="J5184" s="26">
        <f>SUM(F5184:H5184)</f>
        <v>4</v>
      </c>
      <c r="K5184" s="26">
        <f>E5184-J5184</f>
        <v>0</v>
      </c>
      <c r="L5184" s="27">
        <v>225000000</v>
      </c>
      <c r="M5184" s="45">
        <v>233.1</v>
      </c>
      <c r="N5184" s="27">
        <v>56250000</v>
      </c>
      <c r="O5184" s="27">
        <v>3190912</v>
      </c>
      <c r="P5184" s="37">
        <f>IF(I5184=0,0,H5184/I5184)</f>
        <v>0.75</v>
      </c>
    </row>
    <row r="5185">
      <c r="A5185" s="24" t="str">
        <v>2026-05</v>
      </c>
      <c r="B5185" s="24" t="str">
        <v>비교 반영</v>
      </c>
      <c r="C5185" s="24" t="str">
        <v>양평군</v>
      </c>
      <c r="D5185" s="24" t="str">
        <v>토지</v>
      </c>
      <c r="E5185" s="26">
        <v>399</v>
      </c>
      <c r="F5185" s="26">
        <v>399</v>
      </c>
      <c r="G5185" s="26">
        <v>0</v>
      </c>
      <c r="H5185" s="26">
        <v>0</v>
      </c>
      <c r="I5185" s="26">
        <f>G5185+H5185</f>
        <v>0</v>
      </c>
      <c r="J5185" s="26">
        <f>SUM(F5185:H5185)</f>
        <v>399</v>
      </c>
      <c r="K5185" s="26">
        <f>E5185-J5185</f>
        <v>0</v>
      </c>
      <c r="L5185" s="27">
        <v>32308380000</v>
      </c>
      <c r="M5185" s="45">
        <v>189982.28</v>
      </c>
      <c r="N5185" s="27">
        <v>80973383</v>
      </c>
      <c r="O5185" s="27">
        <v>562182</v>
      </c>
      <c r="P5185" s="37">
        <f>IF(I5185=0,0,H5185/I5185)</f>
        <v>0</v>
      </c>
    </row>
    <row r="5186">
      <c r="A5186" s="24" t="str">
        <v>2026-05</v>
      </c>
      <c r="B5186" s="24" t="str">
        <v>비교 반영</v>
      </c>
      <c r="C5186" s="24" t="str">
        <v>여주시</v>
      </c>
      <c r="D5186" s="24" t="str">
        <v>다가구 매매</v>
      </c>
      <c r="E5186" s="26">
        <v>19</v>
      </c>
      <c r="F5186" s="26">
        <v>19</v>
      </c>
      <c r="G5186" s="26">
        <v>0</v>
      </c>
      <c r="H5186" s="26">
        <v>0</v>
      </c>
      <c r="I5186" s="26">
        <f>G5186+H5186</f>
        <v>0</v>
      </c>
      <c r="J5186" s="26">
        <f>SUM(F5186:H5186)</f>
        <v>19</v>
      </c>
      <c r="K5186" s="26">
        <f>E5186-J5186</f>
        <v>0</v>
      </c>
      <c r="L5186" s="27">
        <v>5146470000</v>
      </c>
      <c r="M5186" s="45">
        <v>2466.26</v>
      </c>
      <c r="N5186" s="27">
        <v>270866842</v>
      </c>
      <c r="O5186" s="27">
        <v>6898349</v>
      </c>
      <c r="P5186" s="37">
        <f>IF(I5186=0,0,H5186/I5186)</f>
        <v>0</v>
      </c>
    </row>
    <row r="5187">
      <c r="A5187" s="24" t="str">
        <v>2026-05</v>
      </c>
      <c r="B5187" s="24" t="str">
        <v>비교 반영</v>
      </c>
      <c r="C5187" s="24" t="str">
        <v>여주시</v>
      </c>
      <c r="D5187" s="24" t="str">
        <v>다가구 전월세</v>
      </c>
      <c r="E5187" s="26">
        <v>135</v>
      </c>
      <c r="F5187" s="26">
        <v>0</v>
      </c>
      <c r="G5187" s="26">
        <v>19</v>
      </c>
      <c r="H5187" s="26">
        <v>116</v>
      </c>
      <c r="I5187" s="26">
        <f>G5187+H5187</f>
        <v>135</v>
      </c>
      <c r="J5187" s="26">
        <f>SUM(F5187:H5187)</f>
        <v>135</v>
      </c>
      <c r="K5187" s="26">
        <f>E5187-J5187</f>
        <v>0</v>
      </c>
      <c r="L5187" s="27">
        <v>3625500000</v>
      </c>
      <c r="M5187" s="45">
        <v>6668.156</v>
      </c>
      <c r="N5187" s="27">
        <v>26855556</v>
      </c>
      <c r="O5187" s="27">
        <v>1797367</v>
      </c>
      <c r="P5187" s="37">
        <f>IF(I5187=0,0,H5187/I5187)</f>
        <v>0.8592592592592593</v>
      </c>
    </row>
    <row r="5188">
      <c r="A5188" s="24" t="str">
        <v>2026-05</v>
      </c>
      <c r="B5188" s="24" t="str">
        <v>비교 반영</v>
      </c>
      <c r="C5188" s="24" t="str">
        <v>여주시</v>
      </c>
      <c r="D5188" s="24" t="str">
        <v>다세대 매매</v>
      </c>
      <c r="E5188" s="26">
        <v>7</v>
      </c>
      <c r="F5188" s="26">
        <v>7</v>
      </c>
      <c r="G5188" s="26">
        <v>0</v>
      </c>
      <c r="H5188" s="26">
        <v>0</v>
      </c>
      <c r="I5188" s="26">
        <f>G5188+H5188</f>
        <v>0</v>
      </c>
      <c r="J5188" s="26">
        <f>SUM(F5188:H5188)</f>
        <v>7</v>
      </c>
      <c r="K5188" s="26">
        <f>E5188-J5188</f>
        <v>0</v>
      </c>
      <c r="L5188" s="27">
        <v>778000000</v>
      </c>
      <c r="M5188" s="45">
        <v>414.076</v>
      </c>
      <c r="N5188" s="27">
        <v>111142857</v>
      </c>
      <c r="O5188" s="27">
        <v>6211180</v>
      </c>
      <c r="P5188" s="37">
        <f>IF(I5188=0,0,H5188/I5188)</f>
        <v>0</v>
      </c>
    </row>
    <row r="5189">
      <c r="A5189" s="24" t="str">
        <v>2026-05</v>
      </c>
      <c r="B5189" s="24" t="str">
        <v>비교 반영</v>
      </c>
      <c r="C5189" s="24" t="str">
        <v>여주시</v>
      </c>
      <c r="D5189" s="24" t="str">
        <v>다세대 전월세</v>
      </c>
      <c r="E5189" s="26">
        <v>36</v>
      </c>
      <c r="F5189" s="26">
        <v>0</v>
      </c>
      <c r="G5189" s="26">
        <v>8</v>
      </c>
      <c r="H5189" s="26">
        <v>28</v>
      </c>
      <c r="I5189" s="26">
        <f>G5189+H5189</f>
        <v>36</v>
      </c>
      <c r="J5189" s="26">
        <f>SUM(F5189:H5189)</f>
        <v>36</v>
      </c>
      <c r="K5189" s="26">
        <f>E5189-J5189</f>
        <v>0</v>
      </c>
      <c r="L5189" s="27">
        <v>1145040000</v>
      </c>
      <c r="M5189" s="45">
        <v>1869.372</v>
      </c>
      <c r="N5189" s="27">
        <v>31806667</v>
      </c>
      <c r="O5189" s="27">
        <v>2024881</v>
      </c>
      <c r="P5189" s="37">
        <f>IF(I5189=0,0,H5189/I5189)</f>
        <v>0.7777777777777778</v>
      </c>
    </row>
    <row r="5190">
      <c r="A5190" s="24" t="str">
        <v>2026-05</v>
      </c>
      <c r="B5190" s="24" t="str">
        <v>비교 반영</v>
      </c>
      <c r="C5190" s="24" t="str">
        <v>여주시</v>
      </c>
      <c r="D5190" s="24" t="str">
        <v>분양권</v>
      </c>
      <c r="E5190" s="26">
        <v>8</v>
      </c>
      <c r="F5190" s="26">
        <v>8</v>
      </c>
      <c r="G5190" s="26">
        <v>0</v>
      </c>
      <c r="H5190" s="26">
        <v>0</v>
      </c>
      <c r="I5190" s="26">
        <f>G5190+H5190</f>
        <v>0</v>
      </c>
      <c r="J5190" s="26">
        <f>SUM(F5190:H5190)</f>
        <v>8</v>
      </c>
      <c r="K5190" s="26">
        <f>E5190-J5190</f>
        <v>0</v>
      </c>
      <c r="L5190" s="27">
        <v>3893040000</v>
      </c>
      <c r="M5190" s="45">
        <v>594.718</v>
      </c>
      <c r="N5190" s="27">
        <v>486630000</v>
      </c>
      <c r="O5190" s="27">
        <v>21639757</v>
      </c>
      <c r="P5190" s="37">
        <f>IF(I5190=0,0,H5190/I5190)</f>
        <v>0</v>
      </c>
    </row>
    <row r="5191">
      <c r="A5191" s="24" t="str">
        <v>2026-05</v>
      </c>
      <c r="B5191" s="24" t="str">
        <v>비교 반영</v>
      </c>
      <c r="C5191" s="24" t="str">
        <v>여주시</v>
      </c>
      <c r="D5191" s="24" t="str">
        <v>상가</v>
      </c>
      <c r="E5191" s="26">
        <v>8</v>
      </c>
      <c r="F5191" s="26">
        <v>8</v>
      </c>
      <c r="G5191" s="26">
        <v>0</v>
      </c>
      <c r="H5191" s="26">
        <v>0</v>
      </c>
      <c r="I5191" s="26">
        <f>G5191+H5191</f>
        <v>0</v>
      </c>
      <c r="J5191" s="26">
        <f>SUM(F5191:H5191)</f>
        <v>8</v>
      </c>
      <c r="K5191" s="26">
        <f>E5191-J5191</f>
        <v>0</v>
      </c>
      <c r="L5191" s="27">
        <v>3681800000</v>
      </c>
      <c r="M5191" s="45">
        <v>1691.64</v>
      </c>
      <c r="N5191" s="27">
        <v>460225000</v>
      </c>
      <c r="O5191" s="27">
        <v>7194935</v>
      </c>
      <c r="P5191" s="37">
        <f>IF(I5191=0,0,H5191/I5191)</f>
        <v>0</v>
      </c>
    </row>
    <row r="5192">
      <c r="A5192" s="24" t="str">
        <v>2026-05</v>
      </c>
      <c r="B5192" s="24" t="str">
        <v>비교 반영</v>
      </c>
      <c r="C5192" s="24" t="str">
        <v>여주시</v>
      </c>
      <c r="D5192" s="24" t="str">
        <v>아파트 매매</v>
      </c>
      <c r="E5192" s="26">
        <v>83</v>
      </c>
      <c r="F5192" s="26">
        <v>83</v>
      </c>
      <c r="G5192" s="26">
        <v>0</v>
      </c>
      <c r="H5192" s="26">
        <v>0</v>
      </c>
      <c r="I5192" s="26">
        <f>G5192+H5192</f>
        <v>0</v>
      </c>
      <c r="J5192" s="26">
        <f>SUM(F5192:H5192)</f>
        <v>83</v>
      </c>
      <c r="K5192" s="26">
        <f>E5192-J5192</f>
        <v>0</v>
      </c>
      <c r="L5192" s="27">
        <v>15985000000</v>
      </c>
      <c r="M5192" s="45">
        <v>5461.139</v>
      </c>
      <c r="N5192" s="27">
        <v>192590361</v>
      </c>
      <c r="O5192" s="27">
        <v>9676182</v>
      </c>
      <c r="P5192" s="37">
        <f>IF(I5192=0,0,H5192/I5192)</f>
        <v>0</v>
      </c>
    </row>
    <row r="5193">
      <c r="A5193" s="24" t="str">
        <v>2026-05</v>
      </c>
      <c r="B5193" s="24" t="str">
        <v>비교 반영</v>
      </c>
      <c r="C5193" s="24" t="str">
        <v>여주시</v>
      </c>
      <c r="D5193" s="24" t="str">
        <v>아파트 전월세</v>
      </c>
      <c r="E5193" s="26">
        <v>99</v>
      </c>
      <c r="F5193" s="26">
        <v>0</v>
      </c>
      <c r="G5193" s="26">
        <v>43</v>
      </c>
      <c r="H5193" s="26">
        <v>56</v>
      </c>
      <c r="I5193" s="26">
        <f>G5193+H5193</f>
        <v>99</v>
      </c>
      <c r="J5193" s="26">
        <f>SUM(F5193:H5193)</f>
        <v>99</v>
      </c>
      <c r="K5193" s="26">
        <f>E5193-J5193</f>
        <v>0</v>
      </c>
      <c r="L5193" s="27">
        <v>10800670000</v>
      </c>
      <c r="M5193" s="45">
        <v>6130.368</v>
      </c>
      <c r="N5193" s="27">
        <v>109097677</v>
      </c>
      <c r="O5193" s="27">
        <v>5824233</v>
      </c>
      <c r="P5193" s="37">
        <f>IF(I5193=0,0,H5193/I5193)</f>
        <v>0.5656565656565656</v>
      </c>
    </row>
    <row r="5194">
      <c r="A5194" s="24" t="str">
        <v>2026-05</v>
      </c>
      <c r="B5194" s="24" t="str">
        <v>비교 반영</v>
      </c>
      <c r="C5194" s="24" t="str">
        <v>여주시</v>
      </c>
      <c r="D5194" s="24" t="str">
        <v>오피스텔 매매</v>
      </c>
      <c r="E5194" s="26">
        <v>2</v>
      </c>
      <c r="F5194" s="26">
        <v>2</v>
      </c>
      <c r="G5194" s="26">
        <v>0</v>
      </c>
      <c r="H5194" s="26">
        <v>0</v>
      </c>
      <c r="I5194" s="26">
        <f>G5194+H5194</f>
        <v>0</v>
      </c>
      <c r="J5194" s="26">
        <f>SUM(F5194:H5194)</f>
        <v>2</v>
      </c>
      <c r="K5194" s="26">
        <f>E5194-J5194</f>
        <v>0</v>
      </c>
      <c r="L5194" s="27">
        <v>235000000</v>
      </c>
      <c r="M5194" s="45">
        <v>135.25</v>
      </c>
      <c r="N5194" s="27">
        <v>117500000</v>
      </c>
      <c r="O5194" s="27">
        <v>5743878</v>
      </c>
      <c r="P5194" s="37">
        <f>IF(I5194=0,0,H5194/I5194)</f>
        <v>0</v>
      </c>
    </row>
    <row r="5195">
      <c r="A5195" s="24" t="str">
        <v>2026-05</v>
      </c>
      <c r="B5195" s="24" t="str">
        <v>비교 반영</v>
      </c>
      <c r="C5195" s="24" t="str">
        <v>여주시</v>
      </c>
      <c r="D5195" s="24" t="str">
        <v>오피스텔 전월세</v>
      </c>
      <c r="E5195" s="26">
        <v>11</v>
      </c>
      <c r="F5195" s="26">
        <v>0</v>
      </c>
      <c r="G5195" s="26">
        <v>1</v>
      </c>
      <c r="H5195" s="26">
        <v>10</v>
      </c>
      <c r="I5195" s="26">
        <f>G5195+H5195</f>
        <v>11</v>
      </c>
      <c r="J5195" s="26">
        <f>SUM(F5195:H5195)</f>
        <v>11</v>
      </c>
      <c r="K5195" s="26">
        <f>E5195-J5195</f>
        <v>0</v>
      </c>
      <c r="L5195" s="27">
        <v>320990000</v>
      </c>
      <c r="M5195" s="45">
        <v>880.62</v>
      </c>
      <c r="N5195" s="27">
        <v>29180909</v>
      </c>
      <c r="O5195" s="27">
        <v>1204974</v>
      </c>
      <c r="P5195" s="37">
        <f>IF(I5195=0,0,H5195/I5195)</f>
        <v>0.9090909090909091</v>
      </c>
    </row>
    <row r="5196">
      <c r="A5196" s="24" t="str">
        <v>2026-05</v>
      </c>
      <c r="B5196" s="24" t="str">
        <v>비교 반영</v>
      </c>
      <c r="C5196" s="24" t="str">
        <v>여주시</v>
      </c>
      <c r="D5196" s="24" t="str">
        <v>토지</v>
      </c>
      <c r="E5196" s="26">
        <v>279</v>
      </c>
      <c r="F5196" s="26">
        <v>279</v>
      </c>
      <c r="G5196" s="26">
        <v>0</v>
      </c>
      <c r="H5196" s="26">
        <v>0</v>
      </c>
      <c r="I5196" s="26">
        <f>G5196+H5196</f>
        <v>0</v>
      </c>
      <c r="J5196" s="26">
        <f>SUM(F5196:H5196)</f>
        <v>279</v>
      </c>
      <c r="K5196" s="26">
        <f>E5196-J5196</f>
        <v>0</v>
      </c>
      <c r="L5196" s="27">
        <v>45003570000</v>
      </c>
      <c r="M5196" s="45">
        <v>417925.89</v>
      </c>
      <c r="N5196" s="27">
        <v>161303118</v>
      </c>
      <c r="O5196" s="27">
        <v>355977</v>
      </c>
      <c r="P5196" s="37">
        <f>IF(I5196=0,0,H5196/I5196)</f>
        <v>0</v>
      </c>
    </row>
    <row r="5197">
      <c r="A5197" s="24" t="str">
        <v>2026-05</v>
      </c>
      <c r="B5197" s="24" t="str">
        <v>비교 반영</v>
      </c>
      <c r="C5197" s="24" t="str">
        <v>연천군</v>
      </c>
      <c r="D5197" s="24" t="str">
        <v>공장창고</v>
      </c>
      <c r="E5197" s="26">
        <v>2</v>
      </c>
      <c r="F5197" s="26">
        <v>2</v>
      </c>
      <c r="G5197" s="26">
        <v>0</v>
      </c>
      <c r="H5197" s="26">
        <v>0</v>
      </c>
      <c r="I5197" s="26">
        <f>G5197+H5197</f>
        <v>0</v>
      </c>
      <c r="J5197" s="26">
        <f>SUM(F5197:H5197)</f>
        <v>2</v>
      </c>
      <c r="K5197" s="26">
        <f>E5197-J5197</f>
        <v>0</v>
      </c>
      <c r="L5197" s="27">
        <v>642540000</v>
      </c>
      <c r="M5197" s="45">
        <v>639.11</v>
      </c>
      <c r="N5197" s="27">
        <v>321270000</v>
      </c>
      <c r="O5197" s="27">
        <v>3323527</v>
      </c>
      <c r="P5197" s="37">
        <f>IF(I5197=0,0,H5197/I5197)</f>
        <v>0</v>
      </c>
    </row>
    <row r="5198">
      <c r="A5198" s="24" t="str">
        <v>2026-05</v>
      </c>
      <c r="B5198" s="24" t="str">
        <v>비교 반영</v>
      </c>
      <c r="C5198" s="24" t="str">
        <v>연천군</v>
      </c>
      <c r="D5198" s="24" t="str">
        <v>다가구 매매</v>
      </c>
      <c r="E5198" s="26">
        <v>9</v>
      </c>
      <c r="F5198" s="26">
        <v>9</v>
      </c>
      <c r="G5198" s="26">
        <v>0</v>
      </c>
      <c r="H5198" s="26">
        <v>0</v>
      </c>
      <c r="I5198" s="26">
        <f>G5198+H5198</f>
        <v>0</v>
      </c>
      <c r="J5198" s="26">
        <f>SUM(F5198:H5198)</f>
        <v>9</v>
      </c>
      <c r="K5198" s="26">
        <f>E5198-J5198</f>
        <v>0</v>
      </c>
      <c r="L5198" s="27">
        <v>1165500000</v>
      </c>
      <c r="M5198" s="45">
        <v>862.42</v>
      </c>
      <c r="N5198" s="27">
        <v>129500000</v>
      </c>
      <c r="O5198" s="27">
        <v>4467536</v>
      </c>
      <c r="P5198" s="37">
        <f>IF(I5198=0,0,H5198/I5198)</f>
        <v>0</v>
      </c>
    </row>
    <row r="5199">
      <c r="A5199" s="24" t="str">
        <v>2026-05</v>
      </c>
      <c r="B5199" s="24" t="str">
        <v>비교 반영</v>
      </c>
      <c r="C5199" s="24" t="str">
        <v>연천군</v>
      </c>
      <c r="D5199" s="24" t="str">
        <v>다가구 전월세</v>
      </c>
      <c r="E5199" s="26">
        <v>22</v>
      </c>
      <c r="F5199" s="26">
        <v>0</v>
      </c>
      <c r="G5199" s="26">
        <v>1</v>
      </c>
      <c r="H5199" s="26">
        <v>21</v>
      </c>
      <c r="I5199" s="26">
        <f>G5199+H5199</f>
        <v>22</v>
      </c>
      <c r="J5199" s="26">
        <f>SUM(F5199:H5199)</f>
        <v>22</v>
      </c>
      <c r="K5199" s="26">
        <f>E5199-J5199</f>
        <v>0</v>
      </c>
      <c r="L5199" s="27">
        <v>150000000</v>
      </c>
      <c r="M5199" s="45">
        <v>1304.65</v>
      </c>
      <c r="N5199" s="27">
        <v>6818182</v>
      </c>
      <c r="O5199" s="27">
        <v>380077</v>
      </c>
      <c r="P5199" s="37">
        <f>IF(I5199=0,0,H5199/I5199)</f>
        <v>0.9545454545454546</v>
      </c>
    </row>
    <row r="5200">
      <c r="A5200" s="24" t="str">
        <v>2026-05</v>
      </c>
      <c r="B5200" s="24" t="str">
        <v>비교 반영</v>
      </c>
      <c r="C5200" s="24" t="str">
        <v>연천군</v>
      </c>
      <c r="D5200" s="24" t="str">
        <v>다세대 매매</v>
      </c>
      <c r="E5200" s="26">
        <v>5</v>
      </c>
      <c r="F5200" s="26">
        <v>5</v>
      </c>
      <c r="G5200" s="26">
        <v>0</v>
      </c>
      <c r="H5200" s="26">
        <v>0</v>
      </c>
      <c r="I5200" s="26">
        <f>G5200+H5200</f>
        <v>0</v>
      </c>
      <c r="J5200" s="26">
        <f>SUM(F5200:H5200)</f>
        <v>5</v>
      </c>
      <c r="K5200" s="26">
        <f>E5200-J5200</f>
        <v>0</v>
      </c>
      <c r="L5200" s="27">
        <v>212500000</v>
      </c>
      <c r="M5200" s="45">
        <v>286.79</v>
      </c>
      <c r="N5200" s="27">
        <v>42500000</v>
      </c>
      <c r="O5200" s="27">
        <v>2449455</v>
      </c>
      <c r="P5200" s="37">
        <f>IF(I5200=0,0,H5200/I5200)</f>
        <v>0</v>
      </c>
    </row>
    <row r="5201">
      <c r="A5201" s="24" t="str">
        <v>2026-05</v>
      </c>
      <c r="B5201" s="24" t="str">
        <v>비교 반영</v>
      </c>
      <c r="C5201" s="24" t="str">
        <v>연천군</v>
      </c>
      <c r="D5201" s="24" t="str">
        <v>다세대 전월세</v>
      </c>
      <c r="E5201" s="26">
        <v>5</v>
      </c>
      <c r="F5201" s="26">
        <v>0</v>
      </c>
      <c r="G5201" s="26">
        <v>0</v>
      </c>
      <c r="H5201" s="26">
        <v>5</v>
      </c>
      <c r="I5201" s="26">
        <f>G5201+H5201</f>
        <v>5</v>
      </c>
      <c r="J5201" s="26">
        <f>SUM(F5201:H5201)</f>
        <v>5</v>
      </c>
      <c r="K5201" s="26">
        <f>E5201-J5201</f>
        <v>0</v>
      </c>
      <c r="L5201" s="27">
        <v>46000000</v>
      </c>
      <c r="M5201" s="45">
        <v>232.405</v>
      </c>
      <c r="N5201" s="27">
        <v>9200000</v>
      </c>
      <c r="O5201" s="27">
        <v>654315</v>
      </c>
      <c r="P5201" s="37">
        <f>IF(I5201=0,0,H5201/I5201)</f>
        <v>1</v>
      </c>
    </row>
    <row r="5202">
      <c r="A5202" s="24" t="str">
        <v>2026-05</v>
      </c>
      <c r="B5202" s="24" t="str">
        <v>비교 반영</v>
      </c>
      <c r="C5202" s="24" t="str">
        <v>연천군</v>
      </c>
      <c r="D5202" s="24" t="str">
        <v>상가</v>
      </c>
      <c r="E5202" s="26">
        <v>1</v>
      </c>
      <c r="F5202" s="26">
        <v>1</v>
      </c>
      <c r="G5202" s="26">
        <v>0</v>
      </c>
      <c r="H5202" s="26">
        <v>0</v>
      </c>
      <c r="I5202" s="26">
        <f>G5202+H5202</f>
        <v>0</v>
      </c>
      <c r="J5202" s="26">
        <f>SUM(F5202:H5202)</f>
        <v>1</v>
      </c>
      <c r="K5202" s="26">
        <f>E5202-J5202</f>
        <v>0</v>
      </c>
      <c r="L5202" s="27">
        <v>261080000</v>
      </c>
      <c r="M5202" s="45">
        <v>396.29</v>
      </c>
      <c r="N5202" s="27">
        <v>261080000</v>
      </c>
      <c r="O5202" s="27">
        <v>2177886</v>
      </c>
      <c r="P5202" s="37">
        <f>IF(I5202=0,0,H5202/I5202)</f>
        <v>0</v>
      </c>
    </row>
    <row r="5203">
      <c r="A5203" s="24" t="str">
        <v>2026-05</v>
      </c>
      <c r="B5203" s="24" t="str">
        <v>비교 반영</v>
      </c>
      <c r="C5203" s="24" t="str">
        <v>연천군</v>
      </c>
      <c r="D5203" s="24" t="str">
        <v>아파트 매매</v>
      </c>
      <c r="E5203" s="26">
        <v>17</v>
      </c>
      <c r="F5203" s="26">
        <v>17</v>
      </c>
      <c r="G5203" s="26">
        <v>0</v>
      </c>
      <c r="H5203" s="26">
        <v>0</v>
      </c>
      <c r="I5203" s="26">
        <f>G5203+H5203</f>
        <v>0</v>
      </c>
      <c r="J5203" s="26">
        <f>SUM(F5203:H5203)</f>
        <v>17</v>
      </c>
      <c r="K5203" s="26">
        <f>E5203-J5203</f>
        <v>0</v>
      </c>
      <c r="L5203" s="27">
        <v>2271500000</v>
      </c>
      <c r="M5203" s="45">
        <v>1176.9</v>
      </c>
      <c r="N5203" s="27">
        <v>133617647</v>
      </c>
      <c r="O5203" s="27">
        <v>6380399</v>
      </c>
      <c r="P5203" s="37">
        <f>IF(I5203=0,0,H5203/I5203)</f>
        <v>0</v>
      </c>
    </row>
    <row r="5204">
      <c r="A5204" s="24" t="str">
        <v>2026-05</v>
      </c>
      <c r="B5204" s="24" t="str">
        <v>비교 반영</v>
      </c>
      <c r="C5204" s="24" t="str">
        <v>연천군</v>
      </c>
      <c r="D5204" s="24" t="str">
        <v>아파트 전월세</v>
      </c>
      <c r="E5204" s="26">
        <v>10</v>
      </c>
      <c r="F5204" s="26">
        <v>0</v>
      </c>
      <c r="G5204" s="26">
        <v>4</v>
      </c>
      <c r="H5204" s="26">
        <v>6</v>
      </c>
      <c r="I5204" s="26">
        <f>G5204+H5204</f>
        <v>10</v>
      </c>
      <c r="J5204" s="26">
        <f>SUM(F5204:H5204)</f>
        <v>10</v>
      </c>
      <c r="K5204" s="26">
        <f>E5204-J5204</f>
        <v>0</v>
      </c>
      <c r="L5204" s="27">
        <v>625000000</v>
      </c>
      <c r="M5204" s="45">
        <v>690.24</v>
      </c>
      <c r="N5204" s="27">
        <v>62500000</v>
      </c>
      <c r="O5204" s="27">
        <v>2993330</v>
      </c>
      <c r="P5204" s="37">
        <f>IF(I5204=0,0,H5204/I5204)</f>
        <v>0.6</v>
      </c>
    </row>
    <row r="5205">
      <c r="A5205" s="24" t="str">
        <v>2026-05</v>
      </c>
      <c r="B5205" s="24" t="str">
        <v>비교 반영</v>
      </c>
      <c r="C5205" s="24" t="str">
        <v>연천군</v>
      </c>
      <c r="D5205" s="24" t="str">
        <v>토지</v>
      </c>
      <c r="E5205" s="26">
        <v>120</v>
      </c>
      <c r="F5205" s="26">
        <v>120</v>
      </c>
      <c r="G5205" s="26">
        <v>0</v>
      </c>
      <c r="H5205" s="26">
        <v>0</v>
      </c>
      <c r="I5205" s="26">
        <f>G5205+H5205</f>
        <v>0</v>
      </c>
      <c r="J5205" s="26">
        <f>SUM(F5205:H5205)</f>
        <v>120</v>
      </c>
      <c r="K5205" s="26">
        <f>E5205-J5205</f>
        <v>0</v>
      </c>
      <c r="L5205" s="27">
        <v>8790800000</v>
      </c>
      <c r="M5205" s="45">
        <v>139176.67</v>
      </c>
      <c r="N5205" s="27">
        <v>73256667</v>
      </c>
      <c r="O5205" s="27">
        <v>208803</v>
      </c>
      <c r="P5205" s="37">
        <f>IF(I5205=0,0,H5205/I5205)</f>
        <v>0</v>
      </c>
    </row>
    <row r="5206">
      <c r="A5206" s="24" t="str">
        <v>2026-05</v>
      </c>
      <c r="B5206" s="24" t="str">
        <v>비교 반영</v>
      </c>
      <c r="C5206" s="24" t="str">
        <v>오산시</v>
      </c>
      <c r="D5206" s="24" t="str">
        <v>공장창고</v>
      </c>
      <c r="E5206" s="26">
        <v>4</v>
      </c>
      <c r="F5206" s="26">
        <v>4</v>
      </c>
      <c r="G5206" s="26">
        <v>0</v>
      </c>
      <c r="H5206" s="26">
        <v>0</v>
      </c>
      <c r="I5206" s="26">
        <f>G5206+H5206</f>
        <v>0</v>
      </c>
      <c r="J5206" s="26">
        <f>SUM(F5206:H5206)</f>
        <v>4</v>
      </c>
      <c r="K5206" s="26">
        <f>E5206-J5206</f>
        <v>0</v>
      </c>
      <c r="L5206" s="27">
        <v>12016970000</v>
      </c>
      <c r="M5206" s="45">
        <v>1066.6</v>
      </c>
      <c r="N5206" s="27">
        <v>3004242500</v>
      </c>
      <c r="O5206" s="27">
        <v>37245002</v>
      </c>
      <c r="P5206" s="37">
        <f>IF(I5206=0,0,H5206/I5206)</f>
        <v>0</v>
      </c>
    </row>
    <row r="5207">
      <c r="A5207" s="24" t="str">
        <v>2026-05</v>
      </c>
      <c r="B5207" s="24" t="str">
        <v>비교 반영</v>
      </c>
      <c r="C5207" s="24" t="str">
        <v>오산시</v>
      </c>
      <c r="D5207" s="24" t="str">
        <v>다가구 매매</v>
      </c>
      <c r="E5207" s="26">
        <v>3</v>
      </c>
      <c r="F5207" s="26">
        <v>3</v>
      </c>
      <c r="G5207" s="26">
        <v>0</v>
      </c>
      <c r="H5207" s="26">
        <v>0</v>
      </c>
      <c r="I5207" s="26">
        <f>G5207+H5207</f>
        <v>0</v>
      </c>
      <c r="J5207" s="26">
        <f>SUM(F5207:H5207)</f>
        <v>3</v>
      </c>
      <c r="K5207" s="26">
        <f>E5207-J5207</f>
        <v>0</v>
      </c>
      <c r="L5207" s="27">
        <v>2654300000</v>
      </c>
      <c r="M5207" s="45">
        <v>893.08</v>
      </c>
      <c r="N5207" s="27">
        <v>884766667</v>
      </c>
      <c r="O5207" s="27">
        <v>9825038</v>
      </c>
      <c r="P5207" s="37">
        <f>IF(I5207=0,0,H5207/I5207)</f>
        <v>0</v>
      </c>
    </row>
    <row r="5208">
      <c r="A5208" s="24" t="str">
        <v>2026-05</v>
      </c>
      <c r="B5208" s="24" t="str">
        <v>비교 반영</v>
      </c>
      <c r="C5208" s="24" t="str">
        <v>오산시</v>
      </c>
      <c r="D5208" s="24" t="str">
        <v>다가구 전월세</v>
      </c>
      <c r="E5208" s="26">
        <v>235</v>
      </c>
      <c r="F5208" s="26">
        <v>0</v>
      </c>
      <c r="G5208" s="26">
        <v>34</v>
      </c>
      <c r="H5208" s="26">
        <v>201</v>
      </c>
      <c r="I5208" s="26">
        <f>G5208+H5208</f>
        <v>235</v>
      </c>
      <c r="J5208" s="26">
        <f>SUM(F5208:H5208)</f>
        <v>235</v>
      </c>
      <c r="K5208" s="26">
        <f>E5208-J5208</f>
        <v>0</v>
      </c>
      <c r="L5208" s="27">
        <v>5352450000</v>
      </c>
      <c r="M5208" s="45">
        <v>8883.477</v>
      </c>
      <c r="N5208" s="27">
        <v>22776383</v>
      </c>
      <c r="O5208" s="27">
        <v>1991793</v>
      </c>
      <c r="P5208" s="37">
        <f>IF(I5208=0,0,H5208/I5208)</f>
        <v>0.8553191489361702</v>
      </c>
    </row>
    <row r="5209">
      <c r="A5209" s="24" t="str">
        <v>2026-05</v>
      </c>
      <c r="B5209" s="24" t="str">
        <v>비교 반영</v>
      </c>
      <c r="C5209" s="24" t="str">
        <v>오산시</v>
      </c>
      <c r="D5209" s="24" t="str">
        <v>다세대 매매</v>
      </c>
      <c r="E5209" s="26">
        <v>24</v>
      </c>
      <c r="F5209" s="26">
        <v>24</v>
      </c>
      <c r="G5209" s="26">
        <v>0</v>
      </c>
      <c r="H5209" s="26">
        <v>0</v>
      </c>
      <c r="I5209" s="26">
        <f>G5209+H5209</f>
        <v>0</v>
      </c>
      <c r="J5209" s="26">
        <f>SUM(F5209:H5209)</f>
        <v>24</v>
      </c>
      <c r="K5209" s="26">
        <f>E5209-J5209</f>
        <v>0</v>
      </c>
      <c r="L5209" s="27">
        <v>2326800000</v>
      </c>
      <c r="M5209" s="45">
        <v>974.505</v>
      </c>
      <c r="N5209" s="27">
        <v>96950000</v>
      </c>
      <c r="O5209" s="27">
        <v>7893136</v>
      </c>
      <c r="P5209" s="37">
        <f>IF(I5209=0,0,H5209/I5209)</f>
        <v>0</v>
      </c>
    </row>
    <row r="5210">
      <c r="A5210" s="24" t="str">
        <v>2026-05</v>
      </c>
      <c r="B5210" s="24" t="str">
        <v>비교 반영</v>
      </c>
      <c r="C5210" s="24" t="str">
        <v>오산시</v>
      </c>
      <c r="D5210" s="24" t="str">
        <v>다세대 전월세</v>
      </c>
      <c r="E5210" s="26">
        <v>129</v>
      </c>
      <c r="F5210" s="26">
        <v>0</v>
      </c>
      <c r="G5210" s="26">
        <v>19</v>
      </c>
      <c r="H5210" s="26">
        <v>110</v>
      </c>
      <c r="I5210" s="26">
        <f>G5210+H5210</f>
        <v>129</v>
      </c>
      <c r="J5210" s="26">
        <f>SUM(F5210:H5210)</f>
        <v>129</v>
      </c>
      <c r="K5210" s="26">
        <f>E5210-J5210</f>
        <v>0</v>
      </c>
      <c r="L5210" s="27">
        <v>4620900000</v>
      </c>
      <c r="M5210" s="45">
        <v>4351.883</v>
      </c>
      <c r="N5210" s="27">
        <v>35820930</v>
      </c>
      <c r="O5210" s="27">
        <v>3510136</v>
      </c>
      <c r="P5210" s="37">
        <f>IF(I5210=0,0,H5210/I5210)</f>
        <v>0.8527131782945736</v>
      </c>
    </row>
    <row r="5211">
      <c r="A5211" s="24" t="str">
        <v>2026-05</v>
      </c>
      <c r="B5211" s="24" t="str">
        <v>비교 반영</v>
      </c>
      <c r="C5211" s="24" t="str">
        <v>오산시</v>
      </c>
      <c r="D5211" s="24" t="str">
        <v>분양권</v>
      </c>
      <c r="E5211" s="26">
        <v>23</v>
      </c>
      <c r="F5211" s="26">
        <v>23</v>
      </c>
      <c r="G5211" s="26">
        <v>0</v>
      </c>
      <c r="H5211" s="26">
        <v>0</v>
      </c>
      <c r="I5211" s="26">
        <f>G5211+H5211</f>
        <v>0</v>
      </c>
      <c r="J5211" s="26">
        <f>SUM(F5211:H5211)</f>
        <v>23</v>
      </c>
      <c r="K5211" s="26">
        <f>E5211-J5211</f>
        <v>0</v>
      </c>
      <c r="L5211" s="27">
        <v>12683570000</v>
      </c>
      <c r="M5211" s="45">
        <v>1975.084</v>
      </c>
      <c r="N5211" s="27">
        <v>551459565</v>
      </c>
      <c r="O5211" s="27">
        <v>21229049</v>
      </c>
      <c r="P5211" s="37">
        <f>IF(I5211=0,0,H5211/I5211)</f>
        <v>0</v>
      </c>
    </row>
    <row r="5212">
      <c r="A5212" s="24" t="str">
        <v>2026-05</v>
      </c>
      <c r="B5212" s="24" t="str">
        <v>비교 반영</v>
      </c>
      <c r="C5212" s="24" t="str">
        <v>오산시</v>
      </c>
      <c r="D5212" s="24" t="str">
        <v>상가</v>
      </c>
      <c r="E5212" s="26">
        <v>3</v>
      </c>
      <c r="F5212" s="26">
        <v>3</v>
      </c>
      <c r="G5212" s="26">
        <v>0</v>
      </c>
      <c r="H5212" s="26">
        <v>0</v>
      </c>
      <c r="I5212" s="26">
        <f>G5212+H5212</f>
        <v>0</v>
      </c>
      <c r="J5212" s="26">
        <f>SUM(F5212:H5212)</f>
        <v>3</v>
      </c>
      <c r="K5212" s="26">
        <f>E5212-J5212</f>
        <v>0</v>
      </c>
      <c r="L5212" s="27">
        <v>2576000000</v>
      </c>
      <c r="M5212" s="45">
        <v>842.31</v>
      </c>
      <c r="N5212" s="27">
        <v>858666667</v>
      </c>
      <c r="O5212" s="27">
        <v>10109938</v>
      </c>
      <c r="P5212" s="37">
        <f>IF(I5212=0,0,H5212/I5212)</f>
        <v>0</v>
      </c>
    </row>
    <row r="5213">
      <c r="A5213" s="24" t="str">
        <v>2026-05</v>
      </c>
      <c r="B5213" s="24" t="str">
        <v>비교 반영</v>
      </c>
      <c r="C5213" s="24" t="str">
        <v>오산시</v>
      </c>
      <c r="D5213" s="24" t="str">
        <v>아파트 매매</v>
      </c>
      <c r="E5213" s="26">
        <v>266</v>
      </c>
      <c r="F5213" s="26">
        <v>266</v>
      </c>
      <c r="G5213" s="26">
        <v>0</v>
      </c>
      <c r="H5213" s="26">
        <v>0</v>
      </c>
      <c r="I5213" s="26">
        <f>G5213+H5213</f>
        <v>0</v>
      </c>
      <c r="J5213" s="26">
        <f>SUM(F5213:H5213)</f>
        <v>266</v>
      </c>
      <c r="K5213" s="26">
        <f>E5213-J5213</f>
        <v>0</v>
      </c>
      <c r="L5213" s="27">
        <v>91121000000</v>
      </c>
      <c r="M5213" s="45">
        <v>20007.365</v>
      </c>
      <c r="N5213" s="27">
        <v>342560150</v>
      </c>
      <c r="O5213" s="27">
        <v>15055778</v>
      </c>
      <c r="P5213" s="37">
        <f>IF(I5213=0,0,H5213/I5213)</f>
        <v>0</v>
      </c>
    </row>
    <row r="5214">
      <c r="A5214" s="24" t="str">
        <v>2026-05</v>
      </c>
      <c r="B5214" s="24" t="str">
        <v>비교 반영</v>
      </c>
      <c r="C5214" s="24" t="str">
        <v>오산시</v>
      </c>
      <c r="D5214" s="24" t="str">
        <v>아파트 전월세</v>
      </c>
      <c r="E5214" s="26">
        <v>550</v>
      </c>
      <c r="F5214" s="26">
        <v>0</v>
      </c>
      <c r="G5214" s="26">
        <v>241</v>
      </c>
      <c r="H5214" s="26">
        <v>309</v>
      </c>
      <c r="I5214" s="26">
        <f>G5214+H5214</f>
        <v>550</v>
      </c>
      <c r="J5214" s="26">
        <f>SUM(F5214:H5214)</f>
        <v>550</v>
      </c>
      <c r="K5214" s="26">
        <f>E5214-J5214</f>
        <v>0</v>
      </c>
      <c r="L5214" s="27">
        <v>71877810000</v>
      </c>
      <c r="M5214" s="45">
        <v>33629.342</v>
      </c>
      <c r="N5214" s="27">
        <v>130686927</v>
      </c>
      <c r="O5214" s="27">
        <v>7065633</v>
      </c>
      <c r="P5214" s="37">
        <f>IF(I5214=0,0,H5214/I5214)</f>
        <v>0.5618181818181818</v>
      </c>
    </row>
    <row r="5215">
      <c r="A5215" s="24" t="str">
        <v>2026-05</v>
      </c>
      <c r="B5215" s="24" t="str">
        <v>비교 반영</v>
      </c>
      <c r="C5215" s="24" t="str">
        <v>오산시</v>
      </c>
      <c r="D5215" s="24" t="str">
        <v>오피스텔 매매</v>
      </c>
      <c r="E5215" s="26">
        <v>5</v>
      </c>
      <c r="F5215" s="26">
        <v>5</v>
      </c>
      <c r="G5215" s="26">
        <v>0</v>
      </c>
      <c r="H5215" s="26">
        <v>0</v>
      </c>
      <c r="I5215" s="26">
        <f>G5215+H5215</f>
        <v>0</v>
      </c>
      <c r="J5215" s="26">
        <f>SUM(F5215:H5215)</f>
        <v>5</v>
      </c>
      <c r="K5215" s="26">
        <f>E5215-J5215</f>
        <v>0</v>
      </c>
      <c r="L5215" s="27">
        <v>719330000</v>
      </c>
      <c r="M5215" s="45">
        <v>167.466</v>
      </c>
      <c r="N5215" s="27">
        <v>143866000</v>
      </c>
      <c r="O5215" s="27">
        <v>14199601</v>
      </c>
      <c r="P5215" s="37">
        <f>IF(I5215=0,0,H5215/I5215)</f>
        <v>0</v>
      </c>
    </row>
    <row r="5216">
      <c r="A5216" s="24" t="str">
        <v>2026-05</v>
      </c>
      <c r="B5216" s="24" t="str">
        <v>비교 반영</v>
      </c>
      <c r="C5216" s="24" t="str">
        <v>오산시</v>
      </c>
      <c r="D5216" s="24" t="str">
        <v>오피스텔 전월세</v>
      </c>
      <c r="E5216" s="26">
        <v>59</v>
      </c>
      <c r="F5216" s="26">
        <v>0</v>
      </c>
      <c r="G5216" s="26">
        <v>8</v>
      </c>
      <c r="H5216" s="26">
        <v>51</v>
      </c>
      <c r="I5216" s="26">
        <f>G5216+H5216</f>
        <v>59</v>
      </c>
      <c r="J5216" s="26">
        <f>SUM(F5216:H5216)</f>
        <v>59</v>
      </c>
      <c r="K5216" s="26">
        <f>E5216-J5216</f>
        <v>0</v>
      </c>
      <c r="L5216" s="27">
        <v>1807500000</v>
      </c>
      <c r="M5216" s="45">
        <v>1992.1</v>
      </c>
      <c r="N5216" s="27">
        <v>30635593</v>
      </c>
      <c r="O5216" s="27">
        <v>2999451</v>
      </c>
      <c r="P5216" s="37">
        <f>IF(I5216=0,0,H5216/I5216)</f>
        <v>0.864406779661017</v>
      </c>
    </row>
    <row r="5217">
      <c r="A5217" s="24" t="str">
        <v>2026-05</v>
      </c>
      <c r="B5217" s="24" t="str">
        <v>비교 반영</v>
      </c>
      <c r="C5217" s="24" t="str">
        <v>오산시</v>
      </c>
      <c r="D5217" s="24" t="str">
        <v>토지</v>
      </c>
      <c r="E5217" s="26">
        <v>51</v>
      </c>
      <c r="F5217" s="26">
        <v>51</v>
      </c>
      <c r="G5217" s="26">
        <v>0</v>
      </c>
      <c r="H5217" s="26">
        <v>0</v>
      </c>
      <c r="I5217" s="26">
        <f>G5217+H5217</f>
        <v>0</v>
      </c>
      <c r="J5217" s="26">
        <f>SUM(F5217:H5217)</f>
        <v>51</v>
      </c>
      <c r="K5217" s="26">
        <f>E5217-J5217</f>
        <v>0</v>
      </c>
      <c r="L5217" s="27">
        <v>42733810000</v>
      </c>
      <c r="M5217" s="45">
        <v>27348.11</v>
      </c>
      <c r="N5217" s="27">
        <v>837917843</v>
      </c>
      <c r="O5217" s="27">
        <v>5165578</v>
      </c>
      <c r="P5217" s="37">
        <f>IF(I5217=0,0,H5217/I5217)</f>
        <v>0</v>
      </c>
    </row>
    <row r="5218">
      <c r="A5218" s="24" t="str">
        <v>2026-05</v>
      </c>
      <c r="B5218" s="24" t="str">
        <v>비교 반영</v>
      </c>
      <c r="C5218" s="24" t="str">
        <v>용인기흥구</v>
      </c>
      <c r="D5218" s="24" t="str">
        <v>공장창고</v>
      </c>
      <c r="E5218" s="26">
        <v>4</v>
      </c>
      <c r="F5218" s="26">
        <v>4</v>
      </c>
      <c r="G5218" s="26">
        <v>0</v>
      </c>
      <c r="H5218" s="26">
        <v>0</v>
      </c>
      <c r="I5218" s="26">
        <f>G5218+H5218</f>
        <v>0</v>
      </c>
      <c r="J5218" s="26">
        <f>SUM(F5218:H5218)</f>
        <v>4</v>
      </c>
      <c r="K5218" s="26">
        <f>E5218-J5218</f>
        <v>0</v>
      </c>
      <c r="L5218" s="27">
        <v>1377800000</v>
      </c>
      <c r="M5218" s="45">
        <v>464.18</v>
      </c>
      <c r="N5218" s="27">
        <v>344450000</v>
      </c>
      <c r="O5218" s="27">
        <v>9812380</v>
      </c>
      <c r="P5218" s="37">
        <f>IF(I5218=0,0,H5218/I5218)</f>
        <v>0</v>
      </c>
    </row>
    <row r="5219">
      <c r="A5219" s="24" t="str">
        <v>2026-05</v>
      </c>
      <c r="B5219" s="24" t="str">
        <v>비교 반영</v>
      </c>
      <c r="C5219" s="24" t="str">
        <v>용인기흥구</v>
      </c>
      <c r="D5219" s="24" t="str">
        <v>다가구 매매</v>
      </c>
      <c r="E5219" s="26">
        <v>11</v>
      </c>
      <c r="F5219" s="26">
        <v>11</v>
      </c>
      <c r="G5219" s="26">
        <v>0</v>
      </c>
      <c r="H5219" s="26">
        <v>0</v>
      </c>
      <c r="I5219" s="26">
        <f>G5219+H5219</f>
        <v>0</v>
      </c>
      <c r="J5219" s="26">
        <f>SUM(F5219:H5219)</f>
        <v>11</v>
      </c>
      <c r="K5219" s="26">
        <f>E5219-J5219</f>
        <v>0</v>
      </c>
      <c r="L5219" s="27">
        <v>10203370000</v>
      </c>
      <c r="M5219" s="45">
        <v>2643.795</v>
      </c>
      <c r="N5219" s="27">
        <v>927579091</v>
      </c>
      <c r="O5219" s="27">
        <v>12758231</v>
      </c>
      <c r="P5219" s="37">
        <f>IF(I5219=0,0,H5219/I5219)</f>
        <v>0</v>
      </c>
    </row>
    <row r="5220">
      <c r="A5220" s="24" t="str">
        <v>2026-05</v>
      </c>
      <c r="B5220" s="24" t="str">
        <v>비교 반영</v>
      </c>
      <c r="C5220" s="24" t="str">
        <v>용인기흥구</v>
      </c>
      <c r="D5220" s="24" t="str">
        <v>다가구 전월세</v>
      </c>
      <c r="E5220" s="26">
        <v>353</v>
      </c>
      <c r="F5220" s="26">
        <v>0</v>
      </c>
      <c r="G5220" s="26">
        <v>89</v>
      </c>
      <c r="H5220" s="26">
        <v>264</v>
      </c>
      <c r="I5220" s="26">
        <f>G5220+H5220</f>
        <v>353</v>
      </c>
      <c r="J5220" s="26">
        <f>SUM(F5220:H5220)</f>
        <v>353</v>
      </c>
      <c r="K5220" s="26">
        <f>E5220-J5220</f>
        <v>0</v>
      </c>
      <c r="L5220" s="27">
        <v>21561070000</v>
      </c>
      <c r="M5220" s="45">
        <v>17064.036</v>
      </c>
      <c r="N5220" s="27">
        <v>61079518</v>
      </c>
      <c r="O5220" s="27">
        <v>4176987</v>
      </c>
      <c r="P5220" s="37">
        <f>IF(I5220=0,0,H5220/I5220)</f>
        <v>0.7478753541076487</v>
      </c>
    </row>
    <row r="5221">
      <c r="A5221" s="24" t="str">
        <v>2026-05</v>
      </c>
      <c r="B5221" s="24" t="str">
        <v>비교 반영</v>
      </c>
      <c r="C5221" s="24" t="str">
        <v>용인기흥구</v>
      </c>
      <c r="D5221" s="24" t="str">
        <v>다세대 매매</v>
      </c>
      <c r="E5221" s="26">
        <v>71</v>
      </c>
      <c r="F5221" s="26">
        <v>71</v>
      </c>
      <c r="G5221" s="26">
        <v>0</v>
      </c>
      <c r="H5221" s="26">
        <v>0</v>
      </c>
      <c r="I5221" s="26">
        <f>G5221+H5221</f>
        <v>0</v>
      </c>
      <c r="J5221" s="26">
        <f>SUM(F5221:H5221)</f>
        <v>71</v>
      </c>
      <c r="K5221" s="26">
        <f>E5221-J5221</f>
        <v>0</v>
      </c>
      <c r="L5221" s="27">
        <v>19350600000</v>
      </c>
      <c r="M5221" s="45">
        <v>3884.533</v>
      </c>
      <c r="N5221" s="27">
        <v>272543662</v>
      </c>
      <c r="O5221" s="27">
        <v>16467597</v>
      </c>
      <c r="P5221" s="37">
        <f>IF(I5221=0,0,H5221/I5221)</f>
        <v>0</v>
      </c>
    </row>
    <row r="5222">
      <c r="A5222" s="24" t="str">
        <v>2026-05</v>
      </c>
      <c r="B5222" s="24" t="str">
        <v>비교 반영</v>
      </c>
      <c r="C5222" s="24" t="str">
        <v>용인기흥구</v>
      </c>
      <c r="D5222" s="24" t="str">
        <v>다세대 전월세</v>
      </c>
      <c r="E5222" s="26">
        <v>116</v>
      </c>
      <c r="F5222" s="26">
        <v>0</v>
      </c>
      <c r="G5222" s="26">
        <v>48</v>
      </c>
      <c r="H5222" s="26">
        <v>68</v>
      </c>
      <c r="I5222" s="26">
        <f>G5222+H5222</f>
        <v>116</v>
      </c>
      <c r="J5222" s="26">
        <f>SUM(F5222:H5222)</f>
        <v>116</v>
      </c>
      <c r="K5222" s="26">
        <f>E5222-J5222</f>
        <v>0</v>
      </c>
      <c r="L5222" s="27">
        <v>13888510000</v>
      </c>
      <c r="M5222" s="45">
        <v>5902.179</v>
      </c>
      <c r="N5222" s="27">
        <v>119728534</v>
      </c>
      <c r="O5222" s="27">
        <v>7778895</v>
      </c>
      <c r="P5222" s="37">
        <f>IF(I5222=0,0,H5222/I5222)</f>
        <v>0.5862068965517241</v>
      </c>
    </row>
    <row r="5223">
      <c r="A5223" s="24" t="str">
        <v>2026-05</v>
      </c>
      <c r="B5223" s="24" t="str">
        <v>비교 반영</v>
      </c>
      <c r="C5223" s="24" t="str">
        <v>용인기흥구</v>
      </c>
      <c r="D5223" s="24" t="str">
        <v>분양권</v>
      </c>
      <c r="E5223" s="26">
        <v>10</v>
      </c>
      <c r="F5223" s="26">
        <v>10</v>
      </c>
      <c r="G5223" s="26">
        <v>0</v>
      </c>
      <c r="H5223" s="26">
        <v>0</v>
      </c>
      <c r="I5223" s="26">
        <f>G5223+H5223</f>
        <v>0</v>
      </c>
      <c r="J5223" s="26">
        <f>SUM(F5223:H5223)</f>
        <v>10</v>
      </c>
      <c r="K5223" s="26">
        <f>E5223-J5223</f>
        <v>0</v>
      </c>
      <c r="L5223" s="27">
        <v>9158970000</v>
      </c>
      <c r="M5223" s="45">
        <v>861.464</v>
      </c>
      <c r="N5223" s="27">
        <v>915897000</v>
      </c>
      <c r="O5223" s="27">
        <v>35146664</v>
      </c>
      <c r="P5223" s="37">
        <f>IF(I5223=0,0,H5223/I5223)</f>
        <v>0</v>
      </c>
    </row>
    <row r="5224">
      <c r="A5224" s="24" t="str">
        <v>2026-05</v>
      </c>
      <c r="B5224" s="24" t="str">
        <v>비교 반영</v>
      </c>
      <c r="C5224" s="24" t="str">
        <v>용인기흥구</v>
      </c>
      <c r="D5224" s="24" t="str">
        <v>상가</v>
      </c>
      <c r="E5224" s="26">
        <v>27</v>
      </c>
      <c r="F5224" s="26">
        <v>27</v>
      </c>
      <c r="G5224" s="26">
        <v>0</v>
      </c>
      <c r="H5224" s="26">
        <v>0</v>
      </c>
      <c r="I5224" s="26">
        <f>G5224+H5224</f>
        <v>0</v>
      </c>
      <c r="J5224" s="26">
        <f>SUM(F5224:H5224)</f>
        <v>27</v>
      </c>
      <c r="K5224" s="26">
        <f>E5224-J5224</f>
        <v>0</v>
      </c>
      <c r="L5224" s="27">
        <v>15285000000</v>
      </c>
      <c r="M5224" s="45">
        <v>3220.08</v>
      </c>
      <c r="N5224" s="27">
        <v>566111111</v>
      </c>
      <c r="O5224" s="27">
        <v>15691822</v>
      </c>
      <c r="P5224" s="37">
        <f>IF(I5224=0,0,H5224/I5224)</f>
        <v>0</v>
      </c>
    </row>
    <row r="5225">
      <c r="A5225" s="24" t="str">
        <v>2026-05</v>
      </c>
      <c r="B5225" s="24" t="str">
        <v>비교 반영</v>
      </c>
      <c r="C5225" s="24" t="str">
        <v>용인기흥구</v>
      </c>
      <c r="D5225" s="24" t="str">
        <v>아파트 매매</v>
      </c>
      <c r="E5225" s="26">
        <v>748</v>
      </c>
      <c r="F5225" s="26">
        <v>748</v>
      </c>
      <c r="G5225" s="26">
        <v>0</v>
      </c>
      <c r="H5225" s="26">
        <v>0</v>
      </c>
      <c r="I5225" s="26">
        <f>G5225+H5225</f>
        <v>0</v>
      </c>
      <c r="J5225" s="26">
        <f>SUM(F5225:H5225)</f>
        <v>748</v>
      </c>
      <c r="K5225" s="26">
        <f>E5225-J5225</f>
        <v>0</v>
      </c>
      <c r="L5225" s="27">
        <v>482185750000</v>
      </c>
      <c r="M5225" s="45">
        <v>68151.049</v>
      </c>
      <c r="N5225" s="27">
        <v>644633356</v>
      </c>
      <c r="O5225" s="27">
        <v>23389257</v>
      </c>
      <c r="P5225" s="37">
        <f>IF(I5225=0,0,H5225/I5225)</f>
        <v>0</v>
      </c>
    </row>
    <row r="5226">
      <c r="A5226" s="24" t="str">
        <v>2026-05</v>
      </c>
      <c r="B5226" s="24" t="str">
        <v>비교 반영</v>
      </c>
      <c r="C5226" s="24" t="str">
        <v>용인기흥구</v>
      </c>
      <c r="D5226" s="24" t="str">
        <v>아파트 전월세</v>
      </c>
      <c r="E5226" s="26">
        <v>706</v>
      </c>
      <c r="F5226" s="26">
        <v>0</v>
      </c>
      <c r="G5226" s="26">
        <v>402</v>
      </c>
      <c r="H5226" s="26">
        <v>304</v>
      </c>
      <c r="I5226" s="26">
        <f>G5226+H5226</f>
        <v>706</v>
      </c>
      <c r="J5226" s="26">
        <f>SUM(F5226:H5226)</f>
        <v>706</v>
      </c>
      <c r="K5226" s="26">
        <f>E5226-J5226</f>
        <v>0</v>
      </c>
      <c r="L5226" s="27">
        <v>193819660000</v>
      </c>
      <c r="M5226" s="45">
        <v>58386.14</v>
      </c>
      <c r="N5226" s="27">
        <v>274532096</v>
      </c>
      <c r="O5226" s="27">
        <v>10973942</v>
      </c>
      <c r="P5226" s="37">
        <f>IF(I5226=0,0,H5226/I5226)</f>
        <v>0.43059490084985835</v>
      </c>
    </row>
    <row r="5227">
      <c r="A5227" s="24" t="str">
        <v>2026-05</v>
      </c>
      <c r="B5227" s="24" t="str">
        <v>비교 반영</v>
      </c>
      <c r="C5227" s="24" t="str">
        <v>용인기흥구</v>
      </c>
      <c r="D5227" s="24" t="str">
        <v>오피스텔 매매</v>
      </c>
      <c r="E5227" s="26">
        <v>21</v>
      </c>
      <c r="F5227" s="26">
        <v>21</v>
      </c>
      <c r="G5227" s="26">
        <v>0</v>
      </c>
      <c r="H5227" s="26">
        <v>0</v>
      </c>
      <c r="I5227" s="26">
        <f>G5227+H5227</f>
        <v>0</v>
      </c>
      <c r="J5227" s="26">
        <f>SUM(F5227:H5227)</f>
        <v>21</v>
      </c>
      <c r="K5227" s="26">
        <f>E5227-J5227</f>
        <v>0</v>
      </c>
      <c r="L5227" s="27">
        <v>6733500000</v>
      </c>
      <c r="M5227" s="45">
        <v>1295.42</v>
      </c>
      <c r="N5227" s="27">
        <v>320642857</v>
      </c>
      <c r="O5227" s="27">
        <v>17183233</v>
      </c>
      <c r="P5227" s="37">
        <f>IF(I5227=0,0,H5227/I5227)</f>
        <v>0</v>
      </c>
    </row>
    <row r="5228">
      <c r="A5228" s="24" t="str">
        <v>2026-05</v>
      </c>
      <c r="B5228" s="24" t="str">
        <v>비교 반영</v>
      </c>
      <c r="C5228" s="24" t="str">
        <v>용인기흥구</v>
      </c>
      <c r="D5228" s="24" t="str">
        <v>오피스텔 전월세</v>
      </c>
      <c r="E5228" s="26">
        <v>102</v>
      </c>
      <c r="F5228" s="26">
        <v>0</v>
      </c>
      <c r="G5228" s="26">
        <v>34</v>
      </c>
      <c r="H5228" s="26">
        <v>68</v>
      </c>
      <c r="I5228" s="26">
        <f>G5228+H5228</f>
        <v>102</v>
      </c>
      <c r="J5228" s="26">
        <f>SUM(F5228:H5228)</f>
        <v>102</v>
      </c>
      <c r="K5228" s="26">
        <f>E5228-J5228</f>
        <v>0</v>
      </c>
      <c r="L5228" s="27">
        <v>10590570000</v>
      </c>
      <c r="M5228" s="45">
        <v>4240.28</v>
      </c>
      <c r="N5228" s="27">
        <v>103829118</v>
      </c>
      <c r="O5228" s="27">
        <v>8256565</v>
      </c>
      <c r="P5228" s="37">
        <f>IF(I5228=0,0,H5228/I5228)</f>
        <v>0.6666666666666666</v>
      </c>
    </row>
    <row r="5229">
      <c r="A5229" s="24" t="str">
        <v>2026-05</v>
      </c>
      <c r="B5229" s="24" t="str">
        <v>비교 반영</v>
      </c>
      <c r="C5229" s="24" t="str">
        <v>용인기흥구</v>
      </c>
      <c r="D5229" s="24" t="str">
        <v>토지</v>
      </c>
      <c r="E5229" s="26">
        <v>61</v>
      </c>
      <c r="F5229" s="26">
        <v>61</v>
      </c>
      <c r="G5229" s="26">
        <v>0</v>
      </c>
      <c r="H5229" s="26">
        <v>0</v>
      </c>
      <c r="I5229" s="26">
        <f>G5229+H5229</f>
        <v>0</v>
      </c>
      <c r="J5229" s="26">
        <f>SUM(F5229:H5229)</f>
        <v>61</v>
      </c>
      <c r="K5229" s="26">
        <f>E5229-J5229</f>
        <v>0</v>
      </c>
      <c r="L5229" s="27">
        <v>10294660000</v>
      </c>
      <c r="M5229" s="45">
        <v>24369.37</v>
      </c>
      <c r="N5229" s="27">
        <v>168764918</v>
      </c>
      <c r="O5229" s="27">
        <v>1396504</v>
      </c>
      <c r="P5229" s="37">
        <f>IF(I5229=0,0,H5229/I5229)</f>
        <v>0</v>
      </c>
    </row>
    <row r="5230">
      <c r="A5230" s="24" t="str">
        <v>2026-05</v>
      </c>
      <c r="B5230" s="24" t="str">
        <v>비교 반영</v>
      </c>
      <c r="C5230" s="24" t="str">
        <v>용인수지구</v>
      </c>
      <c r="D5230" s="24" t="str">
        <v>공장창고</v>
      </c>
      <c r="E5230" s="26">
        <v>3</v>
      </c>
      <c r="F5230" s="26">
        <v>3</v>
      </c>
      <c r="G5230" s="26">
        <v>0</v>
      </c>
      <c r="H5230" s="26">
        <v>0</v>
      </c>
      <c r="I5230" s="26">
        <f>G5230+H5230</f>
        <v>0</v>
      </c>
      <c r="J5230" s="26">
        <f>SUM(F5230:H5230)</f>
        <v>3</v>
      </c>
      <c r="K5230" s="26">
        <f>E5230-J5230</f>
        <v>0</v>
      </c>
      <c r="L5230" s="27">
        <v>2550000000</v>
      </c>
      <c r="M5230" s="45">
        <v>323.32</v>
      </c>
      <c r="N5230" s="27">
        <v>850000000</v>
      </c>
      <c r="O5230" s="27">
        <v>26072472</v>
      </c>
      <c r="P5230" s="37">
        <f>IF(I5230=0,0,H5230/I5230)</f>
        <v>0</v>
      </c>
    </row>
    <row r="5231">
      <c r="A5231" s="24" t="str">
        <v>2026-05</v>
      </c>
      <c r="B5231" s="24" t="str">
        <v>비교 반영</v>
      </c>
      <c r="C5231" s="24" t="str">
        <v>용인수지구</v>
      </c>
      <c r="D5231" s="24" t="str">
        <v>다가구 매매</v>
      </c>
      <c r="E5231" s="26">
        <v>9</v>
      </c>
      <c r="F5231" s="26">
        <v>9</v>
      </c>
      <c r="G5231" s="26">
        <v>0</v>
      </c>
      <c r="H5231" s="26">
        <v>0</v>
      </c>
      <c r="I5231" s="26">
        <f>G5231+H5231</f>
        <v>0</v>
      </c>
      <c r="J5231" s="26">
        <f>SUM(F5231:H5231)</f>
        <v>9</v>
      </c>
      <c r="K5231" s="26">
        <f>E5231-J5231</f>
        <v>0</v>
      </c>
      <c r="L5231" s="27">
        <v>8523410000</v>
      </c>
      <c r="M5231" s="45">
        <v>2133.84</v>
      </c>
      <c r="N5231" s="27">
        <v>947045556</v>
      </c>
      <c r="O5231" s="27">
        <v>13204627</v>
      </c>
      <c r="P5231" s="37">
        <f>IF(I5231=0,0,H5231/I5231)</f>
        <v>0</v>
      </c>
    </row>
    <row r="5232">
      <c r="A5232" s="24" t="str">
        <v>2026-05</v>
      </c>
      <c r="B5232" s="24" t="str">
        <v>비교 반영</v>
      </c>
      <c r="C5232" s="24" t="str">
        <v>용인수지구</v>
      </c>
      <c r="D5232" s="24" t="str">
        <v>다가구 전월세</v>
      </c>
      <c r="E5232" s="26">
        <v>201</v>
      </c>
      <c r="F5232" s="26">
        <v>0</v>
      </c>
      <c r="G5232" s="26">
        <v>28</v>
      </c>
      <c r="H5232" s="26">
        <v>173</v>
      </c>
      <c r="I5232" s="26">
        <f>G5232+H5232</f>
        <v>201</v>
      </c>
      <c r="J5232" s="26">
        <f>SUM(F5232:H5232)</f>
        <v>201</v>
      </c>
      <c r="K5232" s="26">
        <f>E5232-J5232</f>
        <v>0</v>
      </c>
      <c r="L5232" s="27">
        <v>11028300000</v>
      </c>
      <c r="M5232" s="45">
        <v>7827.976</v>
      </c>
      <c r="N5232" s="27">
        <v>54867164</v>
      </c>
      <c r="O5232" s="27">
        <v>4657294</v>
      </c>
      <c r="P5232" s="37">
        <f>IF(I5232=0,0,H5232/I5232)</f>
        <v>0.8606965174129353</v>
      </c>
    </row>
    <row r="5233">
      <c r="A5233" s="24" t="str">
        <v>2026-05</v>
      </c>
      <c r="B5233" s="24" t="str">
        <v>비교 반영</v>
      </c>
      <c r="C5233" s="24" t="str">
        <v>용인수지구</v>
      </c>
      <c r="D5233" s="24" t="str">
        <v>다세대 매매</v>
      </c>
      <c r="E5233" s="26">
        <v>24</v>
      </c>
      <c r="F5233" s="26">
        <v>24</v>
      </c>
      <c r="G5233" s="26">
        <v>0</v>
      </c>
      <c r="H5233" s="26">
        <v>0</v>
      </c>
      <c r="I5233" s="26">
        <f>G5233+H5233</f>
        <v>0</v>
      </c>
      <c r="J5233" s="26">
        <f>SUM(F5233:H5233)</f>
        <v>24</v>
      </c>
      <c r="K5233" s="26">
        <f>E5233-J5233</f>
        <v>0</v>
      </c>
      <c r="L5233" s="27">
        <v>10238000000</v>
      </c>
      <c r="M5233" s="45">
        <v>1515.738</v>
      </c>
      <c r="N5233" s="27">
        <v>426583333</v>
      </c>
      <c r="O5233" s="27">
        <v>22328811</v>
      </c>
      <c r="P5233" s="37">
        <f>IF(I5233=0,0,H5233/I5233)</f>
        <v>0</v>
      </c>
    </row>
    <row r="5234">
      <c r="A5234" s="24" t="str">
        <v>2026-05</v>
      </c>
      <c r="B5234" s="24" t="str">
        <v>비교 반영</v>
      </c>
      <c r="C5234" s="24" t="str">
        <v>용인수지구</v>
      </c>
      <c r="D5234" s="24" t="str">
        <v>다세대 전월세</v>
      </c>
      <c r="E5234" s="26">
        <v>47</v>
      </c>
      <c r="F5234" s="26">
        <v>0</v>
      </c>
      <c r="G5234" s="26">
        <v>24</v>
      </c>
      <c r="H5234" s="26">
        <v>23</v>
      </c>
      <c r="I5234" s="26">
        <f>G5234+H5234</f>
        <v>47</v>
      </c>
      <c r="J5234" s="26">
        <f>SUM(F5234:H5234)</f>
        <v>47</v>
      </c>
      <c r="K5234" s="26">
        <f>E5234-J5234</f>
        <v>0</v>
      </c>
      <c r="L5234" s="27">
        <v>7748470000</v>
      </c>
      <c r="M5234" s="45">
        <v>2253.686</v>
      </c>
      <c r="N5234" s="27">
        <v>164861064</v>
      </c>
      <c r="O5234" s="27">
        <v>11365725</v>
      </c>
      <c r="P5234" s="37">
        <f>IF(I5234=0,0,H5234/I5234)</f>
        <v>0.48936170212765956</v>
      </c>
    </row>
    <row r="5235">
      <c r="A5235" s="24" t="str">
        <v>2026-05</v>
      </c>
      <c r="B5235" s="24" t="str">
        <v>비교 반영</v>
      </c>
      <c r="C5235" s="24" t="str">
        <v>용인수지구</v>
      </c>
      <c r="D5235" s="24" t="str">
        <v>분양권</v>
      </c>
      <c r="E5235" s="26">
        <v>1</v>
      </c>
      <c r="F5235" s="26">
        <v>1</v>
      </c>
      <c r="G5235" s="26">
        <v>0</v>
      </c>
      <c r="H5235" s="26">
        <v>0</v>
      </c>
      <c r="I5235" s="26">
        <f>G5235+H5235</f>
        <v>0</v>
      </c>
      <c r="J5235" s="26">
        <f>SUM(F5235:H5235)</f>
        <v>1</v>
      </c>
      <c r="K5235" s="26">
        <f>E5235-J5235</f>
        <v>0</v>
      </c>
      <c r="L5235" s="27">
        <v>505000000</v>
      </c>
      <c r="M5235" s="45">
        <v>39.376</v>
      </c>
      <c r="N5235" s="27">
        <v>505000000</v>
      </c>
      <c r="O5235" s="27">
        <v>42396928</v>
      </c>
      <c r="P5235" s="37">
        <f>IF(I5235=0,0,H5235/I5235)</f>
        <v>0</v>
      </c>
    </row>
    <row r="5236">
      <c r="A5236" s="24" t="str">
        <v>2026-05</v>
      </c>
      <c r="B5236" s="24" t="str">
        <v>비교 반영</v>
      </c>
      <c r="C5236" s="24" t="str">
        <v>용인수지구</v>
      </c>
      <c r="D5236" s="24" t="str">
        <v>상가</v>
      </c>
      <c r="E5236" s="26">
        <v>13</v>
      </c>
      <c r="F5236" s="26">
        <v>13</v>
      </c>
      <c r="G5236" s="26">
        <v>0</v>
      </c>
      <c r="H5236" s="26">
        <v>0</v>
      </c>
      <c r="I5236" s="26">
        <f>G5236+H5236</f>
        <v>0</v>
      </c>
      <c r="J5236" s="26">
        <f>SUM(F5236:H5236)</f>
        <v>13</v>
      </c>
      <c r="K5236" s="26">
        <f>E5236-J5236</f>
        <v>0</v>
      </c>
      <c r="L5236" s="27">
        <v>10428500000</v>
      </c>
      <c r="M5236" s="45">
        <v>1643.18</v>
      </c>
      <c r="N5236" s="27">
        <v>802192308</v>
      </c>
      <c r="O5236" s="27">
        <v>20980281</v>
      </c>
      <c r="P5236" s="37">
        <f>IF(I5236=0,0,H5236/I5236)</f>
        <v>0</v>
      </c>
    </row>
    <row r="5237">
      <c r="A5237" s="24" t="str">
        <v>2026-05</v>
      </c>
      <c r="B5237" s="24" t="str">
        <v>비교 반영</v>
      </c>
      <c r="C5237" s="24" t="str">
        <v>용인수지구</v>
      </c>
      <c r="D5237" s="24" t="str">
        <v>아파트 매매</v>
      </c>
      <c r="E5237" s="26">
        <v>673</v>
      </c>
      <c r="F5237" s="26">
        <v>673</v>
      </c>
      <c r="G5237" s="26">
        <v>0</v>
      </c>
      <c r="H5237" s="26">
        <v>0</v>
      </c>
      <c r="I5237" s="26">
        <f>G5237+H5237</f>
        <v>0</v>
      </c>
      <c r="J5237" s="26">
        <f>SUM(F5237:H5237)</f>
        <v>673</v>
      </c>
      <c r="K5237" s="26">
        <f>E5237-J5237</f>
        <v>0</v>
      </c>
      <c r="L5237" s="27">
        <v>645796300000</v>
      </c>
      <c r="M5237" s="45">
        <v>67069.191</v>
      </c>
      <c r="N5237" s="27">
        <v>959578455</v>
      </c>
      <c r="O5237" s="27">
        <v>31830766</v>
      </c>
      <c r="P5237" s="37">
        <f>IF(I5237=0,0,H5237/I5237)</f>
        <v>0</v>
      </c>
    </row>
    <row r="5238">
      <c r="A5238" s="24" t="str">
        <v>2026-05</v>
      </c>
      <c r="B5238" s="24" t="str">
        <v>비교 반영</v>
      </c>
      <c r="C5238" s="24" t="str">
        <v>용인수지구</v>
      </c>
      <c r="D5238" s="24" t="str">
        <v>아파트 전월세</v>
      </c>
      <c r="E5238" s="26">
        <v>746</v>
      </c>
      <c r="F5238" s="26">
        <v>0</v>
      </c>
      <c r="G5238" s="26">
        <v>437</v>
      </c>
      <c r="H5238" s="26">
        <v>309</v>
      </c>
      <c r="I5238" s="26">
        <f>G5238+H5238</f>
        <v>746</v>
      </c>
      <c r="J5238" s="26">
        <f>SUM(F5238:H5238)</f>
        <v>746</v>
      </c>
      <c r="K5238" s="26">
        <f>E5238-J5238</f>
        <v>0</v>
      </c>
      <c r="L5238" s="27">
        <v>307902510000</v>
      </c>
      <c r="M5238" s="45">
        <v>65375.028</v>
      </c>
      <c r="N5238" s="27">
        <v>412737949</v>
      </c>
      <c r="O5238" s="27">
        <v>15569546</v>
      </c>
      <c r="P5238" s="37">
        <f>IF(I5238=0,0,H5238/I5238)</f>
        <v>0.41420911528150134</v>
      </c>
    </row>
    <row r="5239">
      <c r="A5239" s="24" t="str">
        <v>2026-05</v>
      </c>
      <c r="B5239" s="24" t="str">
        <v>비교 반영</v>
      </c>
      <c r="C5239" s="24" t="str">
        <v>용인수지구</v>
      </c>
      <c r="D5239" s="24" t="str">
        <v>오피스텔 매매</v>
      </c>
      <c r="E5239" s="26">
        <v>37</v>
      </c>
      <c r="F5239" s="26">
        <v>37</v>
      </c>
      <c r="G5239" s="26">
        <v>0</v>
      </c>
      <c r="H5239" s="26">
        <v>0</v>
      </c>
      <c r="I5239" s="26">
        <f>G5239+H5239</f>
        <v>0</v>
      </c>
      <c r="J5239" s="26">
        <f>SUM(F5239:H5239)</f>
        <v>37</v>
      </c>
      <c r="K5239" s="26">
        <f>E5239-J5239</f>
        <v>0</v>
      </c>
      <c r="L5239" s="27">
        <v>14793300000</v>
      </c>
      <c r="M5239" s="45">
        <v>1880.617</v>
      </c>
      <c r="N5239" s="27">
        <v>399818919</v>
      </c>
      <c r="O5239" s="27">
        <v>26003949</v>
      </c>
      <c r="P5239" s="37">
        <f>IF(I5239=0,0,H5239/I5239)</f>
        <v>0</v>
      </c>
    </row>
    <row r="5240">
      <c r="A5240" s="24" t="str">
        <v>2026-05</v>
      </c>
      <c r="B5240" s="24" t="str">
        <v>비교 반영</v>
      </c>
      <c r="C5240" s="24" t="str">
        <v>용인수지구</v>
      </c>
      <c r="D5240" s="24" t="str">
        <v>오피스텔 전월세</v>
      </c>
      <c r="E5240" s="26">
        <v>164</v>
      </c>
      <c r="F5240" s="26">
        <v>0</v>
      </c>
      <c r="G5240" s="26">
        <v>26</v>
      </c>
      <c r="H5240" s="26">
        <v>138</v>
      </c>
      <c r="I5240" s="26">
        <f>G5240+H5240</f>
        <v>164</v>
      </c>
      <c r="J5240" s="26">
        <f>SUM(F5240:H5240)</f>
        <v>164</v>
      </c>
      <c r="K5240" s="26">
        <f>E5240-J5240</f>
        <v>0</v>
      </c>
      <c r="L5240" s="27">
        <v>17102600000</v>
      </c>
      <c r="M5240" s="45">
        <v>5334.77</v>
      </c>
      <c r="N5240" s="27">
        <v>104284146</v>
      </c>
      <c r="O5240" s="27">
        <v>10597930</v>
      </c>
      <c r="P5240" s="37">
        <f>IF(I5240=0,0,H5240/I5240)</f>
        <v>0.8414634146341463</v>
      </c>
    </row>
    <row r="5241">
      <c r="A5241" s="24" t="str">
        <v>2026-05</v>
      </c>
      <c r="B5241" s="24" t="str">
        <v>비교 반영</v>
      </c>
      <c r="C5241" s="24" t="str">
        <v>용인수지구</v>
      </c>
      <c r="D5241" s="24" t="str">
        <v>토지</v>
      </c>
      <c r="E5241" s="26">
        <v>37</v>
      </c>
      <c r="F5241" s="26">
        <v>37</v>
      </c>
      <c r="G5241" s="26">
        <v>0</v>
      </c>
      <c r="H5241" s="26">
        <v>0</v>
      </c>
      <c r="I5241" s="26">
        <f>G5241+H5241</f>
        <v>0</v>
      </c>
      <c r="J5241" s="26">
        <f>SUM(F5241:H5241)</f>
        <v>37</v>
      </c>
      <c r="K5241" s="26">
        <f>E5241-J5241</f>
        <v>0</v>
      </c>
      <c r="L5241" s="27">
        <v>22935580000</v>
      </c>
      <c r="M5241" s="45">
        <v>5508.24</v>
      </c>
      <c r="N5241" s="27">
        <v>619880541</v>
      </c>
      <c r="O5241" s="27">
        <v>13764850</v>
      </c>
      <c r="P5241" s="37">
        <f>IF(I5241=0,0,H5241/I5241)</f>
        <v>0</v>
      </c>
    </row>
    <row r="5242">
      <c r="A5242" s="24" t="str">
        <v>2026-05</v>
      </c>
      <c r="B5242" s="24" t="str">
        <v>비교 반영</v>
      </c>
      <c r="C5242" s="24" t="str">
        <v>용인처인구</v>
      </c>
      <c r="D5242" s="24" t="str">
        <v>공장창고</v>
      </c>
      <c r="E5242" s="26">
        <v>4</v>
      </c>
      <c r="F5242" s="26">
        <v>4</v>
      </c>
      <c r="G5242" s="26">
        <v>0</v>
      </c>
      <c r="H5242" s="26">
        <v>0</v>
      </c>
      <c r="I5242" s="26">
        <f>G5242+H5242</f>
        <v>0</v>
      </c>
      <c r="J5242" s="26">
        <f>SUM(F5242:H5242)</f>
        <v>4</v>
      </c>
      <c r="K5242" s="26">
        <f>E5242-J5242</f>
        <v>0</v>
      </c>
      <c r="L5242" s="27">
        <v>88729390000</v>
      </c>
      <c r="M5242" s="45">
        <v>56769.28</v>
      </c>
      <c r="N5242" s="27">
        <v>22182347500</v>
      </c>
      <c r="O5242" s="27">
        <v>5166884</v>
      </c>
      <c r="P5242" s="37">
        <f>IF(I5242=0,0,H5242/I5242)</f>
        <v>0</v>
      </c>
    </row>
    <row r="5243">
      <c r="A5243" s="24" t="str">
        <v>2026-05</v>
      </c>
      <c r="B5243" s="24" t="str">
        <v>비교 반영</v>
      </c>
      <c r="C5243" s="24" t="str">
        <v>용인처인구</v>
      </c>
      <c r="D5243" s="24" t="str">
        <v>다가구 매매</v>
      </c>
      <c r="E5243" s="26">
        <v>17</v>
      </c>
      <c r="F5243" s="26">
        <v>17</v>
      </c>
      <c r="G5243" s="26">
        <v>0</v>
      </c>
      <c r="H5243" s="26">
        <v>0</v>
      </c>
      <c r="I5243" s="26">
        <f>G5243+H5243</f>
        <v>0</v>
      </c>
      <c r="J5243" s="26">
        <f>SUM(F5243:H5243)</f>
        <v>17</v>
      </c>
      <c r="K5243" s="26">
        <f>E5243-J5243</f>
        <v>0</v>
      </c>
      <c r="L5243" s="27">
        <v>12648650000</v>
      </c>
      <c r="M5243" s="45">
        <v>3312.95</v>
      </c>
      <c r="N5243" s="27">
        <v>744038235</v>
      </c>
      <c r="O5243" s="27">
        <v>12621294</v>
      </c>
      <c r="P5243" s="37">
        <f>IF(I5243=0,0,H5243/I5243)</f>
        <v>0</v>
      </c>
    </row>
    <row r="5244">
      <c r="A5244" s="24" t="str">
        <v>2026-05</v>
      </c>
      <c r="B5244" s="24" t="str">
        <v>비교 반영</v>
      </c>
      <c r="C5244" s="24" t="str">
        <v>용인처인구</v>
      </c>
      <c r="D5244" s="24" t="str">
        <v>다가구 전월세</v>
      </c>
      <c r="E5244" s="26">
        <v>350</v>
      </c>
      <c r="F5244" s="26">
        <v>0</v>
      </c>
      <c r="G5244" s="26">
        <v>36</v>
      </c>
      <c r="H5244" s="26">
        <v>314</v>
      </c>
      <c r="I5244" s="26">
        <f>G5244+H5244</f>
        <v>350</v>
      </c>
      <c r="J5244" s="26">
        <f>SUM(F5244:H5244)</f>
        <v>350</v>
      </c>
      <c r="K5244" s="26">
        <f>E5244-J5244</f>
        <v>0</v>
      </c>
      <c r="L5244" s="27">
        <v>7960350000</v>
      </c>
      <c r="M5244" s="45">
        <v>14621.463</v>
      </c>
      <c r="N5244" s="27">
        <v>22743857</v>
      </c>
      <c r="O5244" s="27">
        <v>1799766</v>
      </c>
      <c r="P5244" s="37">
        <f>IF(I5244=0,0,H5244/I5244)</f>
        <v>0.8971428571428571</v>
      </c>
    </row>
    <row r="5245">
      <c r="A5245" s="24" t="str">
        <v>2026-05</v>
      </c>
      <c r="B5245" s="24" t="str">
        <v>비교 반영</v>
      </c>
      <c r="C5245" s="24" t="str">
        <v>용인처인구</v>
      </c>
      <c r="D5245" s="24" t="str">
        <v>다세대 매매</v>
      </c>
      <c r="E5245" s="26">
        <v>97</v>
      </c>
      <c r="F5245" s="26">
        <v>97</v>
      </c>
      <c r="G5245" s="26">
        <v>0</v>
      </c>
      <c r="H5245" s="26">
        <v>0</v>
      </c>
      <c r="I5245" s="26">
        <f>G5245+H5245</f>
        <v>0</v>
      </c>
      <c r="J5245" s="26">
        <f>SUM(F5245:H5245)</f>
        <v>97</v>
      </c>
      <c r="K5245" s="26">
        <f>E5245-J5245</f>
        <v>0</v>
      </c>
      <c r="L5245" s="27">
        <v>14697290000</v>
      </c>
      <c r="M5245" s="45">
        <v>5965.968</v>
      </c>
      <c r="N5245" s="27">
        <v>151518454</v>
      </c>
      <c r="O5245" s="27">
        <v>8143872</v>
      </c>
      <c r="P5245" s="37">
        <f>IF(I5245=0,0,H5245/I5245)</f>
        <v>0</v>
      </c>
    </row>
    <row r="5246">
      <c r="A5246" s="24" t="str">
        <v>2026-05</v>
      </c>
      <c r="B5246" s="24" t="str">
        <v>비교 반영</v>
      </c>
      <c r="C5246" s="24" t="str">
        <v>용인처인구</v>
      </c>
      <c r="D5246" s="24" t="str">
        <v>다세대 전월세</v>
      </c>
      <c r="E5246" s="26">
        <v>221</v>
      </c>
      <c r="F5246" s="26">
        <v>0</v>
      </c>
      <c r="G5246" s="26">
        <v>48</v>
      </c>
      <c r="H5246" s="26">
        <v>173</v>
      </c>
      <c r="I5246" s="26">
        <f>G5246+H5246</f>
        <v>221</v>
      </c>
      <c r="J5246" s="26">
        <f>SUM(F5246:H5246)</f>
        <v>221</v>
      </c>
      <c r="K5246" s="26">
        <f>E5246-J5246</f>
        <v>0</v>
      </c>
      <c r="L5246" s="27">
        <v>7588000000</v>
      </c>
      <c r="M5246" s="45">
        <v>10062.586</v>
      </c>
      <c r="N5246" s="27">
        <v>34334842</v>
      </c>
      <c r="O5246" s="27">
        <v>2492828</v>
      </c>
      <c r="P5246" s="37">
        <f>IF(I5246=0,0,H5246/I5246)</f>
        <v>0.7828054298642534</v>
      </c>
    </row>
    <row r="5247">
      <c r="A5247" s="24" t="str">
        <v>2026-05</v>
      </c>
      <c r="B5247" s="24" t="str">
        <v>비교 반영</v>
      </c>
      <c r="C5247" s="24" t="str">
        <v>용인처인구</v>
      </c>
      <c r="D5247" s="24" t="str">
        <v>분양권</v>
      </c>
      <c r="E5247" s="26">
        <v>43</v>
      </c>
      <c r="F5247" s="26">
        <v>43</v>
      </c>
      <c r="G5247" s="26">
        <v>0</v>
      </c>
      <c r="H5247" s="26">
        <v>0</v>
      </c>
      <c r="I5247" s="26">
        <f>G5247+H5247</f>
        <v>0</v>
      </c>
      <c r="J5247" s="26">
        <f>SUM(F5247:H5247)</f>
        <v>43</v>
      </c>
      <c r="K5247" s="26">
        <f>E5247-J5247</f>
        <v>0</v>
      </c>
      <c r="L5247" s="27">
        <v>26255280000</v>
      </c>
      <c r="M5247" s="45">
        <v>3471.148</v>
      </c>
      <c r="N5247" s="27">
        <v>610587907</v>
      </c>
      <c r="O5247" s="27">
        <v>25004497</v>
      </c>
      <c r="P5247" s="37">
        <f>IF(I5247=0,0,H5247/I5247)</f>
        <v>0</v>
      </c>
    </row>
    <row r="5248">
      <c r="A5248" s="24" t="str">
        <v>2026-05</v>
      </c>
      <c r="B5248" s="24" t="str">
        <v>비교 반영</v>
      </c>
      <c r="C5248" s="24" t="str">
        <v>용인처인구</v>
      </c>
      <c r="D5248" s="24" t="str">
        <v>상가</v>
      </c>
      <c r="E5248" s="26">
        <v>20</v>
      </c>
      <c r="F5248" s="26">
        <v>20</v>
      </c>
      <c r="G5248" s="26">
        <v>0</v>
      </c>
      <c r="H5248" s="26">
        <v>0</v>
      </c>
      <c r="I5248" s="26">
        <f>G5248+H5248</f>
        <v>0</v>
      </c>
      <c r="J5248" s="26">
        <f>SUM(F5248:H5248)</f>
        <v>20</v>
      </c>
      <c r="K5248" s="26">
        <f>E5248-J5248</f>
        <v>0</v>
      </c>
      <c r="L5248" s="27">
        <v>6219100000</v>
      </c>
      <c r="M5248" s="45">
        <v>2529.66</v>
      </c>
      <c r="N5248" s="27">
        <v>310955000</v>
      </c>
      <c r="O5248" s="27">
        <v>8127182</v>
      </c>
      <c r="P5248" s="37">
        <f>IF(I5248=0,0,H5248/I5248)</f>
        <v>0</v>
      </c>
    </row>
    <row r="5249">
      <c r="A5249" s="24" t="str">
        <v>2026-05</v>
      </c>
      <c r="B5249" s="24" t="str">
        <v>비교 반영</v>
      </c>
      <c r="C5249" s="24" t="str">
        <v>용인처인구</v>
      </c>
      <c r="D5249" s="24" t="str">
        <v>아파트 매매</v>
      </c>
      <c r="E5249" s="26">
        <v>220</v>
      </c>
      <c r="F5249" s="26">
        <v>220</v>
      </c>
      <c r="G5249" s="26">
        <v>0</v>
      </c>
      <c r="H5249" s="26">
        <v>0</v>
      </c>
      <c r="I5249" s="26">
        <f>G5249+H5249</f>
        <v>0</v>
      </c>
      <c r="J5249" s="26">
        <f>SUM(F5249:H5249)</f>
        <v>220</v>
      </c>
      <c r="K5249" s="26">
        <f>E5249-J5249</f>
        <v>0</v>
      </c>
      <c r="L5249" s="27">
        <v>84552000000</v>
      </c>
      <c r="M5249" s="45">
        <v>15804.217</v>
      </c>
      <c r="N5249" s="27">
        <v>384327273</v>
      </c>
      <c r="O5249" s="27">
        <v>17685832</v>
      </c>
      <c r="P5249" s="37">
        <f>IF(I5249=0,0,H5249/I5249)</f>
        <v>0</v>
      </c>
    </row>
    <row r="5250">
      <c r="A5250" s="24" t="str">
        <v>2026-05</v>
      </c>
      <c r="B5250" s="24" t="str">
        <v>비교 반영</v>
      </c>
      <c r="C5250" s="24" t="str">
        <v>용인처인구</v>
      </c>
      <c r="D5250" s="24" t="str">
        <v>아파트 전월세</v>
      </c>
      <c r="E5250" s="26">
        <v>361</v>
      </c>
      <c r="F5250" s="26">
        <v>0</v>
      </c>
      <c r="G5250" s="26">
        <v>192</v>
      </c>
      <c r="H5250" s="26">
        <v>169</v>
      </c>
      <c r="I5250" s="26">
        <f>G5250+H5250</f>
        <v>361</v>
      </c>
      <c r="J5250" s="26">
        <f>SUM(F5250:H5250)</f>
        <v>361</v>
      </c>
      <c r="K5250" s="26">
        <f>E5250-J5250</f>
        <v>0</v>
      </c>
      <c r="L5250" s="27">
        <v>57541040000</v>
      </c>
      <c r="M5250" s="45">
        <v>23796.888</v>
      </c>
      <c r="N5250" s="27">
        <v>159393463</v>
      </c>
      <c r="O5250" s="27">
        <v>7993411</v>
      </c>
      <c r="P5250" s="37">
        <f>IF(I5250=0,0,H5250/I5250)</f>
        <v>0.46814404432132967</v>
      </c>
    </row>
    <row r="5251">
      <c r="A5251" s="24" t="str">
        <v>2026-05</v>
      </c>
      <c r="B5251" s="24" t="str">
        <v>비교 반영</v>
      </c>
      <c r="C5251" s="24" t="str">
        <v>용인처인구</v>
      </c>
      <c r="D5251" s="24" t="str">
        <v>오피스텔 매매</v>
      </c>
      <c r="E5251" s="26">
        <v>17</v>
      </c>
      <c r="F5251" s="26">
        <v>17</v>
      </c>
      <c r="G5251" s="26">
        <v>0</v>
      </c>
      <c r="H5251" s="26">
        <v>0</v>
      </c>
      <c r="I5251" s="26">
        <f>G5251+H5251</f>
        <v>0</v>
      </c>
      <c r="J5251" s="26">
        <f>SUM(F5251:H5251)</f>
        <v>17</v>
      </c>
      <c r="K5251" s="26">
        <f>E5251-J5251</f>
        <v>0</v>
      </c>
      <c r="L5251" s="27">
        <v>1827000000</v>
      </c>
      <c r="M5251" s="45">
        <v>432.894</v>
      </c>
      <c r="N5251" s="27">
        <v>107470588</v>
      </c>
      <c r="O5251" s="27">
        <v>13951843</v>
      </c>
      <c r="P5251" s="37">
        <f>IF(I5251=0,0,H5251/I5251)</f>
        <v>0</v>
      </c>
    </row>
    <row r="5252">
      <c r="A5252" s="24" t="str">
        <v>2026-05</v>
      </c>
      <c r="B5252" s="24" t="str">
        <v>비교 반영</v>
      </c>
      <c r="C5252" s="24" t="str">
        <v>용인처인구</v>
      </c>
      <c r="D5252" s="24" t="str">
        <v>오피스텔 전월세</v>
      </c>
      <c r="E5252" s="26">
        <v>27</v>
      </c>
      <c r="F5252" s="26">
        <v>0</v>
      </c>
      <c r="G5252" s="26">
        <v>5</v>
      </c>
      <c r="H5252" s="26">
        <v>22</v>
      </c>
      <c r="I5252" s="26">
        <f>G5252+H5252</f>
        <v>27</v>
      </c>
      <c r="J5252" s="26">
        <f>SUM(F5252:H5252)</f>
        <v>27</v>
      </c>
      <c r="K5252" s="26">
        <f>E5252-J5252</f>
        <v>0</v>
      </c>
      <c r="L5252" s="27">
        <v>928090000</v>
      </c>
      <c r="M5252" s="45">
        <v>770.72</v>
      </c>
      <c r="N5252" s="27">
        <v>34373704</v>
      </c>
      <c r="O5252" s="27">
        <v>3980779</v>
      </c>
      <c r="P5252" s="37">
        <f>IF(I5252=0,0,H5252/I5252)</f>
        <v>0.8148148148148148</v>
      </c>
    </row>
    <row r="5253">
      <c r="A5253" s="24" t="str">
        <v>2026-05</v>
      </c>
      <c r="B5253" s="24" t="str">
        <v>비교 반영</v>
      </c>
      <c r="C5253" s="24" t="str">
        <v>용인처인구</v>
      </c>
      <c r="D5253" s="24" t="str">
        <v>토지</v>
      </c>
      <c r="E5253" s="26">
        <v>406</v>
      </c>
      <c r="F5253" s="26">
        <v>406</v>
      </c>
      <c r="G5253" s="26">
        <v>0</v>
      </c>
      <c r="H5253" s="26">
        <v>0</v>
      </c>
      <c r="I5253" s="26">
        <f>G5253+H5253</f>
        <v>0</v>
      </c>
      <c r="J5253" s="26">
        <f>SUM(F5253:H5253)</f>
        <v>406</v>
      </c>
      <c r="K5253" s="26">
        <f>E5253-J5253</f>
        <v>0</v>
      </c>
      <c r="L5253" s="27">
        <v>92508750000</v>
      </c>
      <c r="M5253" s="45">
        <v>312845.38</v>
      </c>
      <c r="N5253" s="27">
        <v>227854064</v>
      </c>
      <c r="O5253" s="27">
        <v>977525</v>
      </c>
      <c r="P5253" s="37">
        <f>IF(I5253=0,0,H5253/I5253)</f>
        <v>0</v>
      </c>
    </row>
    <row r="5254">
      <c r="A5254" s="24" t="str">
        <v>2026-05</v>
      </c>
      <c r="B5254" s="24" t="str">
        <v>비교 반영</v>
      </c>
      <c r="C5254" s="24" t="str">
        <v>의왕시</v>
      </c>
      <c r="D5254" s="24" t="str">
        <v>공장창고</v>
      </c>
      <c r="E5254" s="26">
        <v>4</v>
      </c>
      <c r="F5254" s="26">
        <v>4</v>
      </c>
      <c r="G5254" s="26">
        <v>0</v>
      </c>
      <c r="H5254" s="26">
        <v>0</v>
      </c>
      <c r="I5254" s="26">
        <f>G5254+H5254</f>
        <v>0</v>
      </c>
      <c r="J5254" s="26">
        <f>SUM(F5254:H5254)</f>
        <v>4</v>
      </c>
      <c r="K5254" s="26">
        <f>E5254-J5254</f>
        <v>0</v>
      </c>
      <c r="L5254" s="27">
        <v>1991000000</v>
      </c>
      <c r="M5254" s="45">
        <v>510.84</v>
      </c>
      <c r="N5254" s="27">
        <v>497750000</v>
      </c>
      <c r="O5254" s="27">
        <v>12884304</v>
      </c>
      <c r="P5254" s="37">
        <f>IF(I5254=0,0,H5254/I5254)</f>
        <v>0</v>
      </c>
    </row>
    <row r="5255">
      <c r="A5255" s="24" t="str">
        <v>2026-05</v>
      </c>
      <c r="B5255" s="24" t="str">
        <v>비교 반영</v>
      </c>
      <c r="C5255" s="24" t="str">
        <v>의왕시</v>
      </c>
      <c r="D5255" s="24" t="str">
        <v>다가구 매매</v>
      </c>
      <c r="E5255" s="26">
        <v>1</v>
      </c>
      <c r="F5255" s="26">
        <v>1</v>
      </c>
      <c r="G5255" s="26">
        <v>0</v>
      </c>
      <c r="H5255" s="26">
        <v>0</v>
      </c>
      <c r="I5255" s="26">
        <f>G5255+H5255</f>
        <v>0</v>
      </c>
      <c r="J5255" s="26">
        <f>SUM(F5255:H5255)</f>
        <v>1</v>
      </c>
      <c r="K5255" s="26">
        <f>E5255-J5255</f>
        <v>0</v>
      </c>
      <c r="L5255" s="27">
        <v>950000000</v>
      </c>
      <c r="M5255" s="45">
        <v>174.24</v>
      </c>
      <c r="N5255" s="27">
        <v>950000000</v>
      </c>
      <c r="O5255" s="27">
        <v>18023966</v>
      </c>
      <c r="P5255" s="37">
        <f>IF(I5255=0,0,H5255/I5255)</f>
        <v>0</v>
      </c>
    </row>
    <row r="5256">
      <c r="A5256" s="24" t="str">
        <v>2026-05</v>
      </c>
      <c r="B5256" s="24" t="str">
        <v>비교 반영</v>
      </c>
      <c r="C5256" s="24" t="str">
        <v>의왕시</v>
      </c>
      <c r="D5256" s="24" t="str">
        <v>다가구 전월세</v>
      </c>
      <c r="E5256" s="26">
        <v>81</v>
      </c>
      <c r="F5256" s="26">
        <v>0</v>
      </c>
      <c r="G5256" s="26">
        <v>16</v>
      </c>
      <c r="H5256" s="26">
        <v>65</v>
      </c>
      <c r="I5256" s="26">
        <f>G5256+H5256</f>
        <v>81</v>
      </c>
      <c r="J5256" s="26">
        <f>SUM(F5256:H5256)</f>
        <v>81</v>
      </c>
      <c r="K5256" s="26">
        <f>E5256-J5256</f>
        <v>0</v>
      </c>
      <c r="L5256" s="27">
        <v>6182000000</v>
      </c>
      <c r="M5256" s="45">
        <v>4137.489</v>
      </c>
      <c r="N5256" s="27">
        <v>76320988</v>
      </c>
      <c r="O5256" s="27">
        <v>4939315</v>
      </c>
      <c r="P5256" s="37">
        <f>IF(I5256=0,0,H5256/I5256)</f>
        <v>0.8024691358024691</v>
      </c>
    </row>
    <row r="5257">
      <c r="A5257" s="24" t="str">
        <v>2026-05</v>
      </c>
      <c r="B5257" s="24" t="str">
        <v>비교 반영</v>
      </c>
      <c r="C5257" s="24" t="str">
        <v>의왕시</v>
      </c>
      <c r="D5257" s="24" t="str">
        <v>다세대 매매</v>
      </c>
      <c r="E5257" s="26">
        <v>7</v>
      </c>
      <c r="F5257" s="26">
        <v>7</v>
      </c>
      <c r="G5257" s="26">
        <v>0</v>
      </c>
      <c r="H5257" s="26">
        <v>0</v>
      </c>
      <c r="I5257" s="26">
        <f>G5257+H5257</f>
        <v>0</v>
      </c>
      <c r="J5257" s="26">
        <f>SUM(F5257:H5257)</f>
        <v>7</v>
      </c>
      <c r="K5257" s="26">
        <f>E5257-J5257</f>
        <v>0</v>
      </c>
      <c r="L5257" s="27">
        <v>2122000000</v>
      </c>
      <c r="M5257" s="45">
        <v>392.815</v>
      </c>
      <c r="N5257" s="27">
        <v>303142857</v>
      </c>
      <c r="O5257" s="27">
        <v>17857963</v>
      </c>
      <c r="P5257" s="37">
        <f>IF(I5257=0,0,H5257/I5257)</f>
        <v>0</v>
      </c>
    </row>
    <row r="5258">
      <c r="A5258" s="24" t="str">
        <v>2026-05</v>
      </c>
      <c r="B5258" s="24" t="str">
        <v>비교 반영</v>
      </c>
      <c r="C5258" s="24" t="str">
        <v>의왕시</v>
      </c>
      <c r="D5258" s="24" t="str">
        <v>다세대 전월세</v>
      </c>
      <c r="E5258" s="26">
        <v>77</v>
      </c>
      <c r="F5258" s="26">
        <v>0</v>
      </c>
      <c r="G5258" s="26">
        <v>40</v>
      </c>
      <c r="H5258" s="26">
        <v>37</v>
      </c>
      <c r="I5258" s="26">
        <f>G5258+H5258</f>
        <v>77</v>
      </c>
      <c r="J5258" s="26">
        <f>SUM(F5258:H5258)</f>
        <v>77</v>
      </c>
      <c r="K5258" s="26">
        <f>E5258-J5258</f>
        <v>0</v>
      </c>
      <c r="L5258" s="27">
        <v>9615000000</v>
      </c>
      <c r="M5258" s="45">
        <v>3172.435</v>
      </c>
      <c r="N5258" s="27">
        <v>124870130</v>
      </c>
      <c r="O5258" s="27">
        <v>10019157</v>
      </c>
      <c r="P5258" s="37">
        <f>IF(I5258=0,0,H5258/I5258)</f>
        <v>0.4805194805194805</v>
      </c>
    </row>
    <row r="5259">
      <c r="A5259" s="24" t="str">
        <v>2026-05</v>
      </c>
      <c r="B5259" s="24" t="str">
        <v>비교 반영</v>
      </c>
      <c r="C5259" s="24" t="str">
        <v>의왕시</v>
      </c>
      <c r="D5259" s="24" t="str">
        <v>분양권</v>
      </c>
      <c r="E5259" s="26">
        <v>34</v>
      </c>
      <c r="F5259" s="26">
        <v>34</v>
      </c>
      <c r="G5259" s="26">
        <v>0</v>
      </c>
      <c r="H5259" s="26">
        <v>0</v>
      </c>
      <c r="I5259" s="26">
        <f>G5259+H5259</f>
        <v>0</v>
      </c>
      <c r="J5259" s="26">
        <f>SUM(F5259:H5259)</f>
        <v>34</v>
      </c>
      <c r="K5259" s="26">
        <f>E5259-J5259</f>
        <v>0</v>
      </c>
      <c r="L5259" s="27">
        <v>35502600000</v>
      </c>
      <c r="M5259" s="45">
        <v>2278.071</v>
      </c>
      <c r="N5259" s="27">
        <v>1044194118</v>
      </c>
      <c r="O5259" s="27">
        <v>51519010</v>
      </c>
      <c r="P5259" s="37">
        <f>IF(I5259=0,0,H5259/I5259)</f>
        <v>0</v>
      </c>
    </row>
    <row r="5260">
      <c r="A5260" s="24" t="str">
        <v>2026-05</v>
      </c>
      <c r="B5260" s="24" t="str">
        <v>비교 반영</v>
      </c>
      <c r="C5260" s="24" t="str">
        <v>의왕시</v>
      </c>
      <c r="D5260" s="24" t="str">
        <v>상가</v>
      </c>
      <c r="E5260" s="26">
        <v>8</v>
      </c>
      <c r="F5260" s="26">
        <v>8</v>
      </c>
      <c r="G5260" s="26">
        <v>0</v>
      </c>
      <c r="H5260" s="26">
        <v>0</v>
      </c>
      <c r="I5260" s="26">
        <f>G5260+H5260</f>
        <v>0</v>
      </c>
      <c r="J5260" s="26">
        <f>SUM(F5260:H5260)</f>
        <v>8</v>
      </c>
      <c r="K5260" s="26">
        <f>E5260-J5260</f>
        <v>0</v>
      </c>
      <c r="L5260" s="27">
        <v>3659200000</v>
      </c>
      <c r="M5260" s="45">
        <v>998.21</v>
      </c>
      <c r="N5260" s="27">
        <v>457400000</v>
      </c>
      <c r="O5260" s="27">
        <v>12118220</v>
      </c>
      <c r="P5260" s="37">
        <f>IF(I5260=0,0,H5260/I5260)</f>
        <v>0</v>
      </c>
    </row>
    <row r="5261">
      <c r="A5261" s="24" t="str">
        <v>2026-05</v>
      </c>
      <c r="B5261" s="24" t="str">
        <v>비교 반영</v>
      </c>
      <c r="C5261" s="24" t="str">
        <v>의왕시</v>
      </c>
      <c r="D5261" s="24" t="str">
        <v>아파트 매매</v>
      </c>
      <c r="E5261" s="26">
        <v>272</v>
      </c>
      <c r="F5261" s="26">
        <v>272</v>
      </c>
      <c r="G5261" s="26">
        <v>0</v>
      </c>
      <c r="H5261" s="26">
        <v>0</v>
      </c>
      <c r="I5261" s="26">
        <f>G5261+H5261</f>
        <v>0</v>
      </c>
      <c r="J5261" s="26">
        <f>SUM(F5261:H5261)</f>
        <v>272</v>
      </c>
      <c r="K5261" s="26">
        <f>E5261-J5261</f>
        <v>0</v>
      </c>
      <c r="L5261" s="27">
        <v>213907500000</v>
      </c>
      <c r="M5261" s="45">
        <v>21889.772</v>
      </c>
      <c r="N5261" s="27">
        <v>786424632</v>
      </c>
      <c r="O5261" s="27">
        <v>32304229</v>
      </c>
      <c r="P5261" s="37">
        <f>IF(I5261=0,0,H5261/I5261)</f>
        <v>0</v>
      </c>
    </row>
    <row r="5262">
      <c r="A5262" s="24" t="str">
        <v>2026-05</v>
      </c>
      <c r="B5262" s="24" t="str">
        <v>비교 반영</v>
      </c>
      <c r="C5262" s="24" t="str">
        <v>의왕시</v>
      </c>
      <c r="D5262" s="24" t="str">
        <v>아파트 전월세</v>
      </c>
      <c r="E5262" s="26">
        <v>217</v>
      </c>
      <c r="F5262" s="26">
        <v>0</v>
      </c>
      <c r="G5262" s="26">
        <v>143</v>
      </c>
      <c r="H5262" s="26">
        <v>74</v>
      </c>
      <c r="I5262" s="26">
        <f>G5262+H5262</f>
        <v>217</v>
      </c>
      <c r="J5262" s="26">
        <f>SUM(F5262:H5262)</f>
        <v>217</v>
      </c>
      <c r="K5262" s="26">
        <f>E5262-J5262</f>
        <v>0</v>
      </c>
      <c r="L5262" s="27">
        <v>76215300000</v>
      </c>
      <c r="M5262" s="45">
        <v>16183.568</v>
      </c>
      <c r="N5262" s="27">
        <v>351222581</v>
      </c>
      <c r="O5262" s="27">
        <v>15568347</v>
      </c>
      <c r="P5262" s="37">
        <f>IF(I5262=0,0,H5262/I5262)</f>
        <v>0.34101382488479265</v>
      </c>
    </row>
    <row r="5263">
      <c r="A5263" s="24" t="str">
        <v>2026-05</v>
      </c>
      <c r="B5263" s="24" t="str">
        <v>비교 반영</v>
      </c>
      <c r="C5263" s="24" t="str">
        <v>의왕시</v>
      </c>
      <c r="D5263" s="24" t="str">
        <v>오피스텔 매매</v>
      </c>
      <c r="E5263" s="26">
        <v>4</v>
      </c>
      <c r="F5263" s="26">
        <v>4</v>
      </c>
      <c r="G5263" s="26">
        <v>0</v>
      </c>
      <c r="H5263" s="26">
        <v>0</v>
      </c>
      <c r="I5263" s="26">
        <f>G5263+H5263</f>
        <v>0</v>
      </c>
      <c r="J5263" s="26">
        <f>SUM(F5263:H5263)</f>
        <v>4</v>
      </c>
      <c r="K5263" s="26">
        <f>E5263-J5263</f>
        <v>0</v>
      </c>
      <c r="L5263" s="27">
        <v>432000000</v>
      </c>
      <c r="M5263" s="45">
        <v>109.915</v>
      </c>
      <c r="N5263" s="27">
        <v>108000000</v>
      </c>
      <c r="O5263" s="27">
        <v>12992759</v>
      </c>
      <c r="P5263" s="37">
        <f>IF(I5263=0,0,H5263/I5263)</f>
        <v>0</v>
      </c>
    </row>
    <row r="5264">
      <c r="A5264" s="24" t="str">
        <v>2026-05</v>
      </c>
      <c r="B5264" s="24" t="str">
        <v>비교 반영</v>
      </c>
      <c r="C5264" s="24" t="str">
        <v>의왕시</v>
      </c>
      <c r="D5264" s="24" t="str">
        <v>오피스텔 전월세</v>
      </c>
      <c r="E5264" s="26">
        <v>29</v>
      </c>
      <c r="F5264" s="26">
        <v>0</v>
      </c>
      <c r="G5264" s="26">
        <v>6</v>
      </c>
      <c r="H5264" s="26">
        <v>23</v>
      </c>
      <c r="I5264" s="26">
        <f>G5264+H5264</f>
        <v>29</v>
      </c>
      <c r="J5264" s="26">
        <f>SUM(F5264:H5264)</f>
        <v>29</v>
      </c>
      <c r="K5264" s="26">
        <f>E5264-J5264</f>
        <v>0</v>
      </c>
      <c r="L5264" s="27">
        <v>5760000000</v>
      </c>
      <c r="M5264" s="45">
        <v>1530.11</v>
      </c>
      <c r="N5264" s="27">
        <v>198620690</v>
      </c>
      <c r="O5264" s="27">
        <v>12444414</v>
      </c>
      <c r="P5264" s="37">
        <f>IF(I5264=0,0,H5264/I5264)</f>
        <v>0.7931034482758621</v>
      </c>
    </row>
    <row r="5265">
      <c r="A5265" s="24" t="str">
        <v>2026-05</v>
      </c>
      <c r="B5265" s="24" t="str">
        <v>비교 반영</v>
      </c>
      <c r="C5265" s="24" t="str">
        <v>의왕시</v>
      </c>
      <c r="D5265" s="24" t="str">
        <v>토지</v>
      </c>
      <c r="E5265" s="26">
        <v>95</v>
      </c>
      <c r="F5265" s="26">
        <v>95</v>
      </c>
      <c r="G5265" s="26">
        <v>0</v>
      </c>
      <c r="H5265" s="26">
        <v>0</v>
      </c>
      <c r="I5265" s="26">
        <f>G5265+H5265</f>
        <v>0</v>
      </c>
      <c r="J5265" s="26">
        <f>SUM(F5265:H5265)</f>
        <v>95</v>
      </c>
      <c r="K5265" s="26">
        <f>E5265-J5265</f>
        <v>0</v>
      </c>
      <c r="L5265" s="27">
        <v>40647960000</v>
      </c>
      <c r="M5265" s="45">
        <v>28448.3</v>
      </c>
      <c r="N5265" s="27">
        <v>427873263</v>
      </c>
      <c r="O5265" s="27">
        <v>4723425</v>
      </c>
      <c r="P5265" s="37">
        <f>IF(I5265=0,0,H5265/I5265)</f>
        <v>0</v>
      </c>
    </row>
    <row r="5266">
      <c r="A5266" s="24" t="str">
        <v>2026-05</v>
      </c>
      <c r="B5266" s="24" t="str">
        <v>비교 반영</v>
      </c>
      <c r="C5266" s="24" t="str">
        <v>의정부시</v>
      </c>
      <c r="D5266" s="24" t="str">
        <v>공장창고</v>
      </c>
      <c r="E5266" s="26">
        <v>6</v>
      </c>
      <c r="F5266" s="26">
        <v>6</v>
      </c>
      <c r="G5266" s="26">
        <v>0</v>
      </c>
      <c r="H5266" s="26">
        <v>0</v>
      </c>
      <c r="I5266" s="26">
        <f>G5266+H5266</f>
        <v>0</v>
      </c>
      <c r="J5266" s="26">
        <f>SUM(F5266:H5266)</f>
        <v>6</v>
      </c>
      <c r="K5266" s="26">
        <f>E5266-J5266</f>
        <v>0</v>
      </c>
      <c r="L5266" s="27">
        <v>24350170000</v>
      </c>
      <c r="M5266" s="45">
        <v>8267.52</v>
      </c>
      <c r="N5266" s="27">
        <v>4058361667</v>
      </c>
      <c r="O5266" s="27">
        <v>9736466</v>
      </c>
      <c r="P5266" s="37">
        <f>IF(I5266=0,0,H5266/I5266)</f>
        <v>0</v>
      </c>
    </row>
    <row r="5267">
      <c r="A5267" s="24" t="str">
        <v>2026-05</v>
      </c>
      <c r="B5267" s="24" t="str">
        <v>비교 반영</v>
      </c>
      <c r="C5267" s="24" t="str">
        <v>의정부시</v>
      </c>
      <c r="D5267" s="24" t="str">
        <v>다가구 매매</v>
      </c>
      <c r="E5267" s="26">
        <v>2</v>
      </c>
      <c r="F5267" s="26">
        <v>2</v>
      </c>
      <c r="G5267" s="26">
        <v>0</v>
      </c>
      <c r="H5267" s="26">
        <v>0</v>
      </c>
      <c r="I5267" s="26">
        <f>G5267+H5267</f>
        <v>0</v>
      </c>
      <c r="J5267" s="26">
        <f>SUM(F5267:H5267)</f>
        <v>2</v>
      </c>
      <c r="K5267" s="26">
        <f>E5267-J5267</f>
        <v>0</v>
      </c>
      <c r="L5267" s="27">
        <v>850000000</v>
      </c>
      <c r="M5267" s="45">
        <v>500.55</v>
      </c>
      <c r="N5267" s="27">
        <v>425000000</v>
      </c>
      <c r="O5267" s="27">
        <v>5613659</v>
      </c>
      <c r="P5267" s="37">
        <f>IF(I5267=0,0,H5267/I5267)</f>
        <v>0</v>
      </c>
    </row>
    <row r="5268">
      <c r="A5268" s="24" t="str">
        <v>2026-05</v>
      </c>
      <c r="B5268" s="24" t="str">
        <v>비교 반영</v>
      </c>
      <c r="C5268" s="24" t="str">
        <v>의정부시</v>
      </c>
      <c r="D5268" s="24" t="str">
        <v>다가구 전월세</v>
      </c>
      <c r="E5268" s="26">
        <v>244</v>
      </c>
      <c r="F5268" s="26">
        <v>0</v>
      </c>
      <c r="G5268" s="26">
        <v>49</v>
      </c>
      <c r="H5268" s="26">
        <v>195</v>
      </c>
      <c r="I5268" s="26">
        <f>G5268+H5268</f>
        <v>244</v>
      </c>
      <c r="J5268" s="26">
        <f>SUM(F5268:H5268)</f>
        <v>244</v>
      </c>
      <c r="K5268" s="26">
        <f>E5268-J5268</f>
        <v>0</v>
      </c>
      <c r="L5268" s="27">
        <v>5803090000</v>
      </c>
      <c r="M5268" s="45">
        <v>11545.834</v>
      </c>
      <c r="N5268" s="27">
        <v>23783156</v>
      </c>
      <c r="O5268" s="27">
        <v>1661532</v>
      </c>
      <c r="P5268" s="37">
        <f>IF(I5268=0,0,H5268/I5268)</f>
        <v>0.7991803278688525</v>
      </c>
    </row>
    <row r="5269">
      <c r="A5269" s="24" t="str">
        <v>2026-05</v>
      </c>
      <c r="B5269" s="24" t="str">
        <v>비교 반영</v>
      </c>
      <c r="C5269" s="24" t="str">
        <v>의정부시</v>
      </c>
      <c r="D5269" s="24" t="str">
        <v>다세대 매매</v>
      </c>
      <c r="E5269" s="26">
        <v>59</v>
      </c>
      <c r="F5269" s="26">
        <v>59</v>
      </c>
      <c r="G5269" s="26">
        <v>0</v>
      </c>
      <c r="H5269" s="26">
        <v>0</v>
      </c>
      <c r="I5269" s="26">
        <f>G5269+H5269</f>
        <v>0</v>
      </c>
      <c r="J5269" s="26">
        <f>SUM(F5269:H5269)</f>
        <v>59</v>
      </c>
      <c r="K5269" s="26">
        <f>E5269-J5269</f>
        <v>0</v>
      </c>
      <c r="L5269" s="27">
        <v>9275000000</v>
      </c>
      <c r="M5269" s="45">
        <v>3097.767</v>
      </c>
      <c r="N5269" s="27">
        <v>157203390</v>
      </c>
      <c r="O5269" s="27">
        <v>9897825</v>
      </c>
      <c r="P5269" s="37">
        <f>IF(I5269=0,0,H5269/I5269)</f>
        <v>0</v>
      </c>
    </row>
    <row r="5270">
      <c r="A5270" s="24" t="str">
        <v>2026-05</v>
      </c>
      <c r="B5270" s="24" t="str">
        <v>비교 반영</v>
      </c>
      <c r="C5270" s="24" t="str">
        <v>의정부시</v>
      </c>
      <c r="D5270" s="24" t="str">
        <v>다세대 전월세</v>
      </c>
      <c r="E5270" s="26">
        <v>137</v>
      </c>
      <c r="F5270" s="26">
        <v>0</v>
      </c>
      <c r="G5270" s="26">
        <v>53</v>
      </c>
      <c r="H5270" s="26">
        <v>84</v>
      </c>
      <c r="I5270" s="26">
        <f>G5270+H5270</f>
        <v>137</v>
      </c>
      <c r="J5270" s="26">
        <f>SUM(F5270:H5270)</f>
        <v>137</v>
      </c>
      <c r="K5270" s="26">
        <f>E5270-J5270</f>
        <v>0</v>
      </c>
      <c r="L5270" s="27">
        <v>6806900000</v>
      </c>
      <c r="M5270" s="45">
        <v>6071.709</v>
      </c>
      <c r="N5270" s="27">
        <v>49685401</v>
      </c>
      <c r="O5270" s="27">
        <v>3706065</v>
      </c>
      <c r="P5270" s="37">
        <f>IF(I5270=0,0,H5270/I5270)</f>
        <v>0.6131386861313869</v>
      </c>
    </row>
    <row r="5271">
      <c r="A5271" s="24" t="str">
        <v>2026-05</v>
      </c>
      <c r="B5271" s="24" t="str">
        <v>비교 반영</v>
      </c>
      <c r="C5271" s="24" t="str">
        <v>의정부시</v>
      </c>
      <c r="D5271" s="24" t="str">
        <v>분양권</v>
      </c>
      <c r="E5271" s="26">
        <v>16</v>
      </c>
      <c r="F5271" s="26">
        <v>16</v>
      </c>
      <c r="G5271" s="26">
        <v>0</v>
      </c>
      <c r="H5271" s="26">
        <v>0</v>
      </c>
      <c r="I5271" s="26">
        <f>G5271+H5271</f>
        <v>0</v>
      </c>
      <c r="J5271" s="26">
        <f>SUM(F5271:H5271)</f>
        <v>16</v>
      </c>
      <c r="K5271" s="26">
        <f>E5271-J5271</f>
        <v>0</v>
      </c>
      <c r="L5271" s="27">
        <v>9799930000</v>
      </c>
      <c r="M5271" s="45">
        <v>1244.236</v>
      </c>
      <c r="N5271" s="27">
        <v>612495625</v>
      </c>
      <c r="O5271" s="27">
        <v>26037232</v>
      </c>
      <c r="P5271" s="37">
        <f>IF(I5271=0,0,H5271/I5271)</f>
        <v>0</v>
      </c>
    </row>
    <row r="5272">
      <c r="A5272" s="24" t="str">
        <v>2026-05</v>
      </c>
      <c r="B5272" s="24" t="str">
        <v>비교 반영</v>
      </c>
      <c r="C5272" s="24" t="str">
        <v>의정부시</v>
      </c>
      <c r="D5272" s="24" t="str">
        <v>상가</v>
      </c>
      <c r="E5272" s="26">
        <v>24</v>
      </c>
      <c r="F5272" s="26">
        <v>24</v>
      </c>
      <c r="G5272" s="26">
        <v>0</v>
      </c>
      <c r="H5272" s="26">
        <v>0</v>
      </c>
      <c r="I5272" s="26">
        <f>G5272+H5272</f>
        <v>0</v>
      </c>
      <c r="J5272" s="26">
        <f>SUM(F5272:H5272)</f>
        <v>24</v>
      </c>
      <c r="K5272" s="26">
        <f>E5272-J5272</f>
        <v>0</v>
      </c>
      <c r="L5272" s="27">
        <v>26053250000</v>
      </c>
      <c r="M5272" s="45">
        <v>13285.13</v>
      </c>
      <c r="N5272" s="27">
        <v>1085552083</v>
      </c>
      <c r="O5272" s="27">
        <v>6482921</v>
      </c>
      <c r="P5272" s="37">
        <f>IF(I5272=0,0,H5272/I5272)</f>
        <v>0</v>
      </c>
    </row>
    <row r="5273">
      <c r="A5273" s="24" t="str">
        <v>2026-05</v>
      </c>
      <c r="B5273" s="24" t="str">
        <v>비교 반영</v>
      </c>
      <c r="C5273" s="24" t="str">
        <v>의정부시</v>
      </c>
      <c r="D5273" s="24" t="str">
        <v>아파트 매매</v>
      </c>
      <c r="E5273" s="26">
        <v>543</v>
      </c>
      <c r="F5273" s="26">
        <v>543</v>
      </c>
      <c r="G5273" s="26">
        <v>0</v>
      </c>
      <c r="H5273" s="26">
        <v>0</v>
      </c>
      <c r="I5273" s="26">
        <f>G5273+H5273</f>
        <v>0</v>
      </c>
      <c r="J5273" s="26">
        <f>SUM(F5273:H5273)</f>
        <v>543</v>
      </c>
      <c r="K5273" s="26">
        <f>E5273-J5273</f>
        <v>0</v>
      </c>
      <c r="L5273" s="27">
        <v>204840000000</v>
      </c>
      <c r="M5273" s="45">
        <v>37977.192</v>
      </c>
      <c r="N5273" s="27">
        <v>377237569</v>
      </c>
      <c r="O5273" s="27">
        <v>17830623</v>
      </c>
      <c r="P5273" s="37">
        <f>IF(I5273=0,0,H5273/I5273)</f>
        <v>0</v>
      </c>
    </row>
    <row r="5274">
      <c r="A5274" s="24" t="str">
        <v>2026-05</v>
      </c>
      <c r="B5274" s="24" t="str">
        <v>비교 반영</v>
      </c>
      <c r="C5274" s="24" t="str">
        <v>의정부시</v>
      </c>
      <c r="D5274" s="24" t="str">
        <v>아파트 전월세</v>
      </c>
      <c r="E5274" s="26">
        <v>612</v>
      </c>
      <c r="F5274" s="26">
        <v>0</v>
      </c>
      <c r="G5274" s="26">
        <v>318</v>
      </c>
      <c r="H5274" s="26">
        <v>294</v>
      </c>
      <c r="I5274" s="26">
        <f>G5274+H5274</f>
        <v>612</v>
      </c>
      <c r="J5274" s="26">
        <f>SUM(F5274:H5274)</f>
        <v>612</v>
      </c>
      <c r="K5274" s="26">
        <f>E5274-J5274</f>
        <v>0</v>
      </c>
      <c r="L5274" s="27">
        <v>97517660000</v>
      </c>
      <c r="M5274" s="45">
        <v>38735.193</v>
      </c>
      <c r="N5274" s="27">
        <v>159342582</v>
      </c>
      <c r="O5274" s="27">
        <v>8322468</v>
      </c>
      <c r="P5274" s="37">
        <f>IF(I5274=0,0,H5274/I5274)</f>
        <v>0.4803921568627451</v>
      </c>
    </row>
    <row r="5275">
      <c r="A5275" s="24" t="str">
        <v>2026-05</v>
      </c>
      <c r="B5275" s="24" t="str">
        <v>비교 반영</v>
      </c>
      <c r="C5275" s="24" t="str">
        <v>의정부시</v>
      </c>
      <c r="D5275" s="24" t="str">
        <v>오피스텔 매매</v>
      </c>
      <c r="E5275" s="26">
        <v>16</v>
      </c>
      <c r="F5275" s="26">
        <v>16</v>
      </c>
      <c r="G5275" s="26">
        <v>0</v>
      </c>
      <c r="H5275" s="26">
        <v>0</v>
      </c>
      <c r="I5275" s="26">
        <f>G5275+H5275</f>
        <v>0</v>
      </c>
      <c r="J5275" s="26">
        <f>SUM(F5275:H5275)</f>
        <v>16</v>
      </c>
      <c r="K5275" s="26">
        <f>E5275-J5275</f>
        <v>0</v>
      </c>
      <c r="L5275" s="27">
        <v>2634500000</v>
      </c>
      <c r="M5275" s="45">
        <v>962.372</v>
      </c>
      <c r="N5275" s="27">
        <v>164656250</v>
      </c>
      <c r="O5275" s="27">
        <v>9049609</v>
      </c>
      <c r="P5275" s="37">
        <f>IF(I5275=0,0,H5275/I5275)</f>
        <v>0</v>
      </c>
    </row>
    <row r="5276">
      <c r="A5276" s="24" t="str">
        <v>2026-05</v>
      </c>
      <c r="B5276" s="24" t="str">
        <v>비교 반영</v>
      </c>
      <c r="C5276" s="24" t="str">
        <v>의정부시</v>
      </c>
      <c r="D5276" s="24" t="str">
        <v>오피스텔 전월세</v>
      </c>
      <c r="E5276" s="26">
        <v>112</v>
      </c>
      <c r="F5276" s="26">
        <v>0</v>
      </c>
      <c r="G5276" s="26">
        <v>42</v>
      </c>
      <c r="H5276" s="26">
        <v>70</v>
      </c>
      <c r="I5276" s="26">
        <f>G5276+H5276</f>
        <v>112</v>
      </c>
      <c r="J5276" s="26">
        <f>SUM(F5276:H5276)</f>
        <v>112</v>
      </c>
      <c r="K5276" s="26">
        <f>E5276-J5276</f>
        <v>0</v>
      </c>
      <c r="L5276" s="27">
        <v>8363150000</v>
      </c>
      <c r="M5276" s="45">
        <v>5738.03</v>
      </c>
      <c r="N5276" s="27">
        <v>74670982</v>
      </c>
      <c r="O5276" s="27">
        <v>4818165</v>
      </c>
      <c r="P5276" s="37">
        <f>IF(I5276=0,0,H5276/I5276)</f>
        <v>0.625</v>
      </c>
    </row>
    <row r="5277">
      <c r="A5277" s="24" t="str">
        <v>2026-05</v>
      </c>
      <c r="B5277" s="24" t="str">
        <v>비교 반영</v>
      </c>
      <c r="C5277" s="24" t="str">
        <v>의정부시</v>
      </c>
      <c r="D5277" s="24" t="str">
        <v>토지</v>
      </c>
      <c r="E5277" s="26">
        <v>16</v>
      </c>
      <c r="F5277" s="26">
        <v>16</v>
      </c>
      <c r="G5277" s="26">
        <v>0</v>
      </c>
      <c r="H5277" s="26">
        <v>0</v>
      </c>
      <c r="I5277" s="26">
        <f>G5277+H5277</f>
        <v>0</v>
      </c>
      <c r="J5277" s="26">
        <f>SUM(F5277:H5277)</f>
        <v>16</v>
      </c>
      <c r="K5277" s="26">
        <f>E5277-J5277</f>
        <v>0</v>
      </c>
      <c r="L5277" s="27">
        <v>4617610000</v>
      </c>
      <c r="M5277" s="45">
        <v>2359.82</v>
      </c>
      <c r="N5277" s="27">
        <v>288600625</v>
      </c>
      <c r="O5277" s="27">
        <v>6468640</v>
      </c>
      <c r="P5277" s="37">
        <f>IF(I5277=0,0,H5277/I5277)</f>
        <v>0</v>
      </c>
    </row>
    <row r="5278">
      <c r="A5278" s="24" t="str">
        <v>2026-05</v>
      </c>
      <c r="B5278" s="24" t="str">
        <v>비교 반영</v>
      </c>
      <c r="C5278" s="24" t="str">
        <v>이천시</v>
      </c>
      <c r="D5278" s="24" t="str">
        <v>공장창고</v>
      </c>
      <c r="E5278" s="26">
        <v>3</v>
      </c>
      <c r="F5278" s="26">
        <v>3</v>
      </c>
      <c r="G5278" s="26">
        <v>0</v>
      </c>
      <c r="H5278" s="26">
        <v>0</v>
      </c>
      <c r="I5278" s="26">
        <f>G5278+H5278</f>
        <v>0</v>
      </c>
      <c r="J5278" s="26">
        <f>SUM(F5278:H5278)</f>
        <v>3</v>
      </c>
      <c r="K5278" s="26">
        <f>E5278-J5278</f>
        <v>0</v>
      </c>
      <c r="L5278" s="27">
        <v>70558700000</v>
      </c>
      <c r="M5278" s="45">
        <v>44311.41</v>
      </c>
      <c r="N5278" s="27">
        <v>23519566667</v>
      </c>
      <c r="O5278" s="27">
        <v>5263924</v>
      </c>
      <c r="P5278" s="37">
        <f>IF(I5278=0,0,H5278/I5278)</f>
        <v>0</v>
      </c>
    </row>
    <row r="5279">
      <c r="A5279" s="24" t="str">
        <v>2026-05</v>
      </c>
      <c r="B5279" s="24" t="str">
        <v>비교 반영</v>
      </c>
      <c r="C5279" s="24" t="str">
        <v>이천시</v>
      </c>
      <c r="D5279" s="24" t="str">
        <v>다가구 매매</v>
      </c>
      <c r="E5279" s="26">
        <v>22</v>
      </c>
      <c r="F5279" s="26">
        <v>22</v>
      </c>
      <c r="G5279" s="26">
        <v>0</v>
      </c>
      <c r="H5279" s="26">
        <v>0</v>
      </c>
      <c r="I5279" s="26">
        <f>G5279+H5279</f>
        <v>0</v>
      </c>
      <c r="J5279" s="26">
        <f>SUM(F5279:H5279)</f>
        <v>22</v>
      </c>
      <c r="K5279" s="26">
        <f>E5279-J5279</f>
        <v>0</v>
      </c>
      <c r="L5279" s="27">
        <v>5403950000</v>
      </c>
      <c r="M5279" s="45">
        <v>2840.84</v>
      </c>
      <c r="N5279" s="27">
        <v>245634091</v>
      </c>
      <c r="O5279" s="27">
        <v>6288385</v>
      </c>
      <c r="P5279" s="37">
        <f>IF(I5279=0,0,H5279/I5279)</f>
        <v>0</v>
      </c>
    </row>
    <row r="5280">
      <c r="A5280" s="24" t="str">
        <v>2026-05</v>
      </c>
      <c r="B5280" s="24" t="str">
        <v>비교 반영</v>
      </c>
      <c r="C5280" s="24" t="str">
        <v>이천시</v>
      </c>
      <c r="D5280" s="24" t="str">
        <v>다가구 전월세</v>
      </c>
      <c r="E5280" s="26">
        <v>357</v>
      </c>
      <c r="F5280" s="26">
        <v>0</v>
      </c>
      <c r="G5280" s="26">
        <v>52</v>
      </c>
      <c r="H5280" s="26">
        <v>305</v>
      </c>
      <c r="I5280" s="26">
        <f>G5280+H5280</f>
        <v>357</v>
      </c>
      <c r="J5280" s="26">
        <f>SUM(F5280:H5280)</f>
        <v>357</v>
      </c>
      <c r="K5280" s="26">
        <f>E5280-J5280</f>
        <v>0</v>
      </c>
      <c r="L5280" s="27">
        <v>8617000000</v>
      </c>
      <c r="M5280" s="45">
        <v>13933.165</v>
      </c>
      <c r="N5280" s="27">
        <v>24137255</v>
      </c>
      <c r="O5280" s="27">
        <v>2044471</v>
      </c>
      <c r="P5280" s="37">
        <f>IF(I5280=0,0,H5280/I5280)</f>
        <v>0.8543417366946778</v>
      </c>
    </row>
    <row r="5281">
      <c r="A5281" s="24" t="str">
        <v>2026-05</v>
      </c>
      <c r="B5281" s="24" t="str">
        <v>비교 반영</v>
      </c>
      <c r="C5281" s="24" t="str">
        <v>이천시</v>
      </c>
      <c r="D5281" s="24" t="str">
        <v>다세대 매매</v>
      </c>
      <c r="E5281" s="26">
        <v>31</v>
      </c>
      <c r="F5281" s="26">
        <v>31</v>
      </c>
      <c r="G5281" s="26">
        <v>0</v>
      </c>
      <c r="H5281" s="26">
        <v>0</v>
      </c>
      <c r="I5281" s="26">
        <f>G5281+H5281</f>
        <v>0</v>
      </c>
      <c r="J5281" s="26">
        <f>SUM(F5281:H5281)</f>
        <v>31</v>
      </c>
      <c r="K5281" s="26">
        <f>E5281-J5281</f>
        <v>0</v>
      </c>
      <c r="L5281" s="27">
        <v>3909500000</v>
      </c>
      <c r="M5281" s="45">
        <v>1750.254</v>
      </c>
      <c r="N5281" s="27">
        <v>126112903</v>
      </c>
      <c r="O5281" s="27">
        <v>7384052</v>
      </c>
      <c r="P5281" s="37">
        <f>IF(I5281=0,0,H5281/I5281)</f>
        <v>0</v>
      </c>
    </row>
    <row r="5282">
      <c r="A5282" s="24" t="str">
        <v>2026-05</v>
      </c>
      <c r="B5282" s="24" t="str">
        <v>비교 반영</v>
      </c>
      <c r="C5282" s="24" t="str">
        <v>이천시</v>
      </c>
      <c r="D5282" s="24" t="str">
        <v>다세대 전월세</v>
      </c>
      <c r="E5282" s="26">
        <v>79</v>
      </c>
      <c r="F5282" s="26">
        <v>0</v>
      </c>
      <c r="G5282" s="26">
        <v>24</v>
      </c>
      <c r="H5282" s="26">
        <v>55</v>
      </c>
      <c r="I5282" s="26">
        <f>G5282+H5282</f>
        <v>79</v>
      </c>
      <c r="J5282" s="26">
        <f>SUM(F5282:H5282)</f>
        <v>79</v>
      </c>
      <c r="K5282" s="26">
        <f>E5282-J5282</f>
        <v>0</v>
      </c>
      <c r="L5282" s="27">
        <v>3410600000</v>
      </c>
      <c r="M5282" s="45">
        <v>4185.787</v>
      </c>
      <c r="N5282" s="27">
        <v>43172152</v>
      </c>
      <c r="O5282" s="27">
        <v>2693570</v>
      </c>
      <c r="P5282" s="37">
        <f>IF(I5282=0,0,H5282/I5282)</f>
        <v>0.6962025316455697</v>
      </c>
    </row>
    <row r="5283">
      <c r="A5283" s="24" t="str">
        <v>2026-05</v>
      </c>
      <c r="B5283" s="24" t="str">
        <v>비교 반영</v>
      </c>
      <c r="C5283" s="24" t="str">
        <v>이천시</v>
      </c>
      <c r="D5283" s="24" t="str">
        <v>분양권</v>
      </c>
      <c r="E5283" s="26">
        <v>30</v>
      </c>
      <c r="F5283" s="26">
        <v>30</v>
      </c>
      <c r="G5283" s="26">
        <v>0</v>
      </c>
      <c r="H5283" s="26">
        <v>0</v>
      </c>
      <c r="I5283" s="26">
        <f>G5283+H5283</f>
        <v>0</v>
      </c>
      <c r="J5283" s="26">
        <f>SUM(F5283:H5283)</f>
        <v>30</v>
      </c>
      <c r="K5283" s="26">
        <f>E5283-J5283</f>
        <v>0</v>
      </c>
      <c r="L5283" s="27">
        <v>18170980000</v>
      </c>
      <c r="M5283" s="45">
        <v>2570.664</v>
      </c>
      <c r="N5283" s="27">
        <v>605699333</v>
      </c>
      <c r="O5283" s="27">
        <v>23367252</v>
      </c>
      <c r="P5283" s="37">
        <f>IF(I5283=0,0,H5283/I5283)</f>
        <v>0</v>
      </c>
    </row>
    <row r="5284">
      <c r="A5284" s="24" t="str">
        <v>2026-05</v>
      </c>
      <c r="B5284" s="24" t="str">
        <v>비교 반영</v>
      </c>
      <c r="C5284" s="24" t="str">
        <v>이천시</v>
      </c>
      <c r="D5284" s="24" t="str">
        <v>상가</v>
      </c>
      <c r="E5284" s="26">
        <v>1</v>
      </c>
      <c r="F5284" s="26">
        <v>1</v>
      </c>
      <c r="G5284" s="26">
        <v>0</v>
      </c>
      <c r="H5284" s="26">
        <v>0</v>
      </c>
      <c r="I5284" s="26">
        <f>G5284+H5284</f>
        <v>0</v>
      </c>
      <c r="J5284" s="26">
        <f>SUM(F5284:H5284)</f>
        <v>1</v>
      </c>
      <c r="K5284" s="26">
        <f>E5284-J5284</f>
        <v>0</v>
      </c>
      <c r="L5284" s="27">
        <v>700000000</v>
      </c>
      <c r="M5284" s="45">
        <v>60.9</v>
      </c>
      <c r="N5284" s="27">
        <v>700000000</v>
      </c>
      <c r="O5284" s="27">
        <v>37997529</v>
      </c>
      <c r="P5284" s="37">
        <f>IF(I5284=0,0,H5284/I5284)</f>
        <v>0</v>
      </c>
    </row>
    <row r="5285">
      <c r="A5285" s="24" t="str">
        <v>2026-05</v>
      </c>
      <c r="B5285" s="24" t="str">
        <v>비교 반영</v>
      </c>
      <c r="C5285" s="24" t="str">
        <v>이천시</v>
      </c>
      <c r="D5285" s="24" t="str">
        <v>아파트 매매</v>
      </c>
      <c r="E5285" s="26">
        <v>204</v>
      </c>
      <c r="F5285" s="26">
        <v>204</v>
      </c>
      <c r="G5285" s="26">
        <v>0</v>
      </c>
      <c r="H5285" s="26">
        <v>0</v>
      </c>
      <c r="I5285" s="26">
        <f>G5285+H5285</f>
        <v>0</v>
      </c>
      <c r="J5285" s="26">
        <f>SUM(F5285:H5285)</f>
        <v>204</v>
      </c>
      <c r="K5285" s="26">
        <f>E5285-J5285</f>
        <v>0</v>
      </c>
      <c r="L5285" s="27">
        <v>46916300000</v>
      </c>
      <c r="M5285" s="45">
        <v>14935.872</v>
      </c>
      <c r="N5285" s="27">
        <v>229981863</v>
      </c>
      <c r="O5285" s="27">
        <v>10384074</v>
      </c>
      <c r="P5285" s="37">
        <f>IF(I5285=0,0,H5285/I5285)</f>
        <v>0</v>
      </c>
    </row>
    <row r="5286">
      <c r="A5286" s="24" t="str">
        <v>2026-05</v>
      </c>
      <c r="B5286" s="24" t="str">
        <v>비교 반영</v>
      </c>
      <c r="C5286" s="24" t="str">
        <v>이천시</v>
      </c>
      <c r="D5286" s="24" t="str">
        <v>아파트 전월세</v>
      </c>
      <c r="E5286" s="26">
        <v>291</v>
      </c>
      <c r="F5286" s="26">
        <v>0</v>
      </c>
      <c r="G5286" s="26">
        <v>151</v>
      </c>
      <c r="H5286" s="26">
        <v>140</v>
      </c>
      <c r="I5286" s="26">
        <f>G5286+H5286</f>
        <v>291</v>
      </c>
      <c r="J5286" s="26">
        <f>SUM(F5286:H5286)</f>
        <v>291</v>
      </c>
      <c r="K5286" s="26">
        <f>E5286-J5286</f>
        <v>0</v>
      </c>
      <c r="L5286" s="27">
        <v>33790590000</v>
      </c>
      <c r="M5286" s="45">
        <v>19819.894</v>
      </c>
      <c r="N5286" s="27">
        <v>116118866</v>
      </c>
      <c r="O5286" s="27">
        <v>5635975</v>
      </c>
      <c r="P5286" s="37">
        <f>IF(I5286=0,0,H5286/I5286)</f>
        <v>0.48109965635738833</v>
      </c>
    </row>
    <row r="5287">
      <c r="A5287" s="24" t="str">
        <v>2026-05</v>
      </c>
      <c r="B5287" s="24" t="str">
        <v>비교 반영</v>
      </c>
      <c r="C5287" s="24" t="str">
        <v>이천시</v>
      </c>
      <c r="D5287" s="24" t="str">
        <v>오피스텔 매매</v>
      </c>
      <c r="E5287" s="26">
        <v>6</v>
      </c>
      <c r="F5287" s="26">
        <v>6</v>
      </c>
      <c r="G5287" s="26">
        <v>0</v>
      </c>
      <c r="H5287" s="26">
        <v>0</v>
      </c>
      <c r="I5287" s="26">
        <f>G5287+H5287</f>
        <v>0</v>
      </c>
      <c r="J5287" s="26">
        <f>SUM(F5287:H5287)</f>
        <v>6</v>
      </c>
      <c r="K5287" s="26">
        <f>E5287-J5287</f>
        <v>0</v>
      </c>
      <c r="L5287" s="27">
        <v>715000000</v>
      </c>
      <c r="M5287" s="45">
        <v>224.805</v>
      </c>
      <c r="N5287" s="27">
        <v>119166667</v>
      </c>
      <c r="O5287" s="27">
        <v>10514162</v>
      </c>
      <c r="P5287" s="37">
        <f>IF(I5287=0,0,H5287/I5287)</f>
        <v>0</v>
      </c>
    </row>
    <row r="5288">
      <c r="A5288" s="24" t="str">
        <v>2026-05</v>
      </c>
      <c r="B5288" s="24" t="str">
        <v>비교 반영</v>
      </c>
      <c r="C5288" s="24" t="str">
        <v>이천시</v>
      </c>
      <c r="D5288" s="24" t="str">
        <v>오피스텔 전월세</v>
      </c>
      <c r="E5288" s="26">
        <v>68</v>
      </c>
      <c r="F5288" s="26">
        <v>0</v>
      </c>
      <c r="G5288" s="26">
        <v>11</v>
      </c>
      <c r="H5288" s="26">
        <v>57</v>
      </c>
      <c r="I5288" s="26">
        <f>G5288+H5288</f>
        <v>68</v>
      </c>
      <c r="J5288" s="26">
        <f>SUM(F5288:H5288)</f>
        <v>68</v>
      </c>
      <c r="K5288" s="26">
        <f>E5288-J5288</f>
        <v>0</v>
      </c>
      <c r="L5288" s="27">
        <v>1772360000</v>
      </c>
      <c r="M5288" s="45">
        <v>2038.08</v>
      </c>
      <c r="N5288" s="27">
        <v>26064118</v>
      </c>
      <c r="O5288" s="27">
        <v>2874785</v>
      </c>
      <c r="P5288" s="37">
        <f>IF(I5288=0,0,H5288/I5288)</f>
        <v>0.8382352941176471</v>
      </c>
    </row>
    <row r="5289">
      <c r="A5289" s="24" t="str">
        <v>2026-05</v>
      </c>
      <c r="B5289" s="24" t="str">
        <v>비교 반영</v>
      </c>
      <c r="C5289" s="24" t="str">
        <v>이천시</v>
      </c>
      <c r="D5289" s="24" t="str">
        <v>토지</v>
      </c>
      <c r="E5289" s="26">
        <v>328</v>
      </c>
      <c r="F5289" s="26">
        <v>328</v>
      </c>
      <c r="G5289" s="26">
        <v>0</v>
      </c>
      <c r="H5289" s="26">
        <v>0</v>
      </c>
      <c r="I5289" s="26">
        <f>G5289+H5289</f>
        <v>0</v>
      </c>
      <c r="J5289" s="26">
        <f>SUM(F5289:H5289)</f>
        <v>328</v>
      </c>
      <c r="K5289" s="26">
        <f>E5289-J5289</f>
        <v>0</v>
      </c>
      <c r="L5289" s="27">
        <v>46170020000</v>
      </c>
      <c r="M5289" s="45">
        <v>414483.46</v>
      </c>
      <c r="N5289" s="27">
        <v>140762256</v>
      </c>
      <c r="O5289" s="27">
        <v>368237</v>
      </c>
      <c r="P5289" s="37">
        <f>IF(I5289=0,0,H5289/I5289)</f>
        <v>0</v>
      </c>
    </row>
    <row r="5290">
      <c r="A5290" s="24" t="str">
        <v>2026-05</v>
      </c>
      <c r="B5290" s="24" t="str">
        <v>비교 반영</v>
      </c>
      <c r="C5290" s="24" t="str">
        <v>파주시</v>
      </c>
      <c r="D5290" s="24" t="str">
        <v>공장창고</v>
      </c>
      <c r="E5290" s="26">
        <v>11</v>
      </c>
      <c r="F5290" s="26">
        <v>11</v>
      </c>
      <c r="G5290" s="26">
        <v>0</v>
      </c>
      <c r="H5290" s="26">
        <v>0</v>
      </c>
      <c r="I5290" s="26">
        <f>G5290+H5290</f>
        <v>0</v>
      </c>
      <c r="J5290" s="26">
        <f>SUM(F5290:H5290)</f>
        <v>11</v>
      </c>
      <c r="K5290" s="26">
        <f>E5290-J5290</f>
        <v>0</v>
      </c>
      <c r="L5290" s="27">
        <v>14813060000</v>
      </c>
      <c r="M5290" s="45">
        <v>6794.84</v>
      </c>
      <c r="N5290" s="27">
        <v>1346641818</v>
      </c>
      <c r="O5290" s="27">
        <v>7206762</v>
      </c>
      <c r="P5290" s="37">
        <f>IF(I5290=0,0,H5290/I5290)</f>
        <v>0</v>
      </c>
    </row>
    <row r="5291">
      <c r="A5291" s="24" t="str">
        <v>2026-05</v>
      </c>
      <c r="B5291" s="24" t="str">
        <v>비교 반영</v>
      </c>
      <c r="C5291" s="24" t="str">
        <v>파주시</v>
      </c>
      <c r="D5291" s="24" t="str">
        <v>다가구 매매</v>
      </c>
      <c r="E5291" s="26">
        <v>19</v>
      </c>
      <c r="F5291" s="26">
        <v>19</v>
      </c>
      <c r="G5291" s="26">
        <v>0</v>
      </c>
      <c r="H5291" s="26">
        <v>0</v>
      </c>
      <c r="I5291" s="26">
        <f>G5291+H5291</f>
        <v>0</v>
      </c>
      <c r="J5291" s="26">
        <f>SUM(F5291:H5291)</f>
        <v>19</v>
      </c>
      <c r="K5291" s="26">
        <f>E5291-J5291</f>
        <v>0</v>
      </c>
      <c r="L5291" s="27">
        <v>6403600000</v>
      </c>
      <c r="M5291" s="45">
        <v>3521.78</v>
      </c>
      <c r="N5291" s="27">
        <v>337031579</v>
      </c>
      <c r="O5291" s="27">
        <v>6010860</v>
      </c>
      <c r="P5291" s="37">
        <f>IF(I5291=0,0,H5291/I5291)</f>
        <v>0</v>
      </c>
    </row>
    <row r="5292">
      <c r="A5292" s="24" t="str">
        <v>2026-05</v>
      </c>
      <c r="B5292" s="24" t="str">
        <v>비교 반영</v>
      </c>
      <c r="C5292" s="24" t="str">
        <v>파주시</v>
      </c>
      <c r="D5292" s="24" t="str">
        <v>다가구 전월세</v>
      </c>
      <c r="E5292" s="26">
        <v>272</v>
      </c>
      <c r="F5292" s="26">
        <v>0</v>
      </c>
      <c r="G5292" s="26">
        <v>60</v>
      </c>
      <c r="H5292" s="26">
        <v>212</v>
      </c>
      <c r="I5292" s="26">
        <f>G5292+H5292</f>
        <v>272</v>
      </c>
      <c r="J5292" s="26">
        <f>SUM(F5292:H5292)</f>
        <v>272</v>
      </c>
      <c r="K5292" s="26">
        <f>E5292-J5292</f>
        <v>0</v>
      </c>
      <c r="L5292" s="27">
        <v>13645750000</v>
      </c>
      <c r="M5292" s="45">
        <v>15928.155</v>
      </c>
      <c r="N5292" s="27">
        <v>50168199</v>
      </c>
      <c r="O5292" s="27">
        <v>2832087</v>
      </c>
      <c r="P5292" s="37">
        <f>IF(I5292=0,0,H5292/I5292)</f>
        <v>0.7794117647058824</v>
      </c>
    </row>
    <row r="5293">
      <c r="A5293" s="24" t="str">
        <v>2026-05</v>
      </c>
      <c r="B5293" s="24" t="str">
        <v>비교 반영</v>
      </c>
      <c r="C5293" s="24" t="str">
        <v>파주시</v>
      </c>
      <c r="D5293" s="24" t="str">
        <v>다세대 매매</v>
      </c>
      <c r="E5293" s="26">
        <v>68</v>
      </c>
      <c r="F5293" s="26">
        <v>68</v>
      </c>
      <c r="G5293" s="26">
        <v>0</v>
      </c>
      <c r="H5293" s="26">
        <v>0</v>
      </c>
      <c r="I5293" s="26">
        <f>G5293+H5293</f>
        <v>0</v>
      </c>
      <c r="J5293" s="26">
        <f>SUM(F5293:H5293)</f>
        <v>68</v>
      </c>
      <c r="K5293" s="26">
        <f>E5293-J5293</f>
        <v>0</v>
      </c>
      <c r="L5293" s="27">
        <v>11255500000</v>
      </c>
      <c r="M5293" s="45">
        <v>3864.26</v>
      </c>
      <c r="N5293" s="27">
        <v>165522059</v>
      </c>
      <c r="O5293" s="27">
        <v>9628820</v>
      </c>
      <c r="P5293" s="37">
        <f>IF(I5293=0,0,H5293/I5293)</f>
        <v>0</v>
      </c>
    </row>
    <row r="5294">
      <c r="A5294" s="24" t="str">
        <v>2026-05</v>
      </c>
      <c r="B5294" s="24" t="str">
        <v>비교 반영</v>
      </c>
      <c r="C5294" s="24" t="str">
        <v>파주시</v>
      </c>
      <c r="D5294" s="24" t="str">
        <v>다세대 전월세</v>
      </c>
      <c r="E5294" s="26">
        <v>143</v>
      </c>
      <c r="F5294" s="26">
        <v>0</v>
      </c>
      <c r="G5294" s="26">
        <v>47</v>
      </c>
      <c r="H5294" s="26">
        <v>96</v>
      </c>
      <c r="I5294" s="26">
        <f>G5294+H5294</f>
        <v>143</v>
      </c>
      <c r="J5294" s="26">
        <f>SUM(F5294:H5294)</f>
        <v>143</v>
      </c>
      <c r="K5294" s="26">
        <f>E5294-J5294</f>
        <v>0</v>
      </c>
      <c r="L5294" s="27">
        <v>8218300000</v>
      </c>
      <c r="M5294" s="45">
        <v>7697.424</v>
      </c>
      <c r="N5294" s="27">
        <v>57470629</v>
      </c>
      <c r="O5294" s="27">
        <v>3529484</v>
      </c>
      <c r="P5294" s="37">
        <f>IF(I5294=0,0,H5294/I5294)</f>
        <v>0.6713286713286714</v>
      </c>
    </row>
    <row r="5295">
      <c r="A5295" s="24" t="str">
        <v>2026-05</v>
      </c>
      <c r="B5295" s="24" t="str">
        <v>비교 반영</v>
      </c>
      <c r="C5295" s="24" t="str">
        <v>파주시</v>
      </c>
      <c r="D5295" s="24" t="str">
        <v>분양권</v>
      </c>
      <c r="E5295" s="26">
        <v>7</v>
      </c>
      <c r="F5295" s="26">
        <v>7</v>
      </c>
      <c r="G5295" s="26">
        <v>0</v>
      </c>
      <c r="H5295" s="26">
        <v>0</v>
      </c>
      <c r="I5295" s="26">
        <f>G5295+H5295</f>
        <v>0</v>
      </c>
      <c r="J5295" s="26">
        <f>SUM(F5295:H5295)</f>
        <v>7</v>
      </c>
      <c r="K5295" s="26">
        <f>E5295-J5295</f>
        <v>0</v>
      </c>
      <c r="L5295" s="27">
        <v>3774600000</v>
      </c>
      <c r="M5295" s="45">
        <v>516.333</v>
      </c>
      <c r="N5295" s="27">
        <v>539228571</v>
      </c>
      <c r="O5295" s="27">
        <v>24166606</v>
      </c>
      <c r="P5295" s="37">
        <f>IF(I5295=0,0,H5295/I5295)</f>
        <v>0</v>
      </c>
    </row>
    <row r="5296">
      <c r="A5296" s="24" t="str">
        <v>2026-05</v>
      </c>
      <c r="B5296" s="24" t="str">
        <v>비교 반영</v>
      </c>
      <c r="C5296" s="24" t="str">
        <v>파주시</v>
      </c>
      <c r="D5296" s="24" t="str">
        <v>상가</v>
      </c>
      <c r="E5296" s="26">
        <v>39</v>
      </c>
      <c r="F5296" s="26">
        <v>39</v>
      </c>
      <c r="G5296" s="26">
        <v>0</v>
      </c>
      <c r="H5296" s="26">
        <v>0</v>
      </c>
      <c r="I5296" s="26">
        <f>G5296+H5296</f>
        <v>0</v>
      </c>
      <c r="J5296" s="26">
        <f>SUM(F5296:H5296)</f>
        <v>39</v>
      </c>
      <c r="K5296" s="26">
        <f>E5296-J5296</f>
        <v>0</v>
      </c>
      <c r="L5296" s="27">
        <v>13508910000</v>
      </c>
      <c r="M5296" s="45">
        <v>6422.11</v>
      </c>
      <c r="N5296" s="27">
        <v>346382308</v>
      </c>
      <c r="O5296" s="27">
        <v>6953720</v>
      </c>
      <c r="P5296" s="37">
        <f>IF(I5296=0,0,H5296/I5296)</f>
        <v>0</v>
      </c>
    </row>
    <row r="5297">
      <c r="A5297" s="24" t="str">
        <v>2026-05</v>
      </c>
      <c r="B5297" s="24" t="str">
        <v>비교 반영</v>
      </c>
      <c r="C5297" s="24" t="str">
        <v>파주시</v>
      </c>
      <c r="D5297" s="24" t="str">
        <v>아파트 매매</v>
      </c>
      <c r="E5297" s="26">
        <v>429</v>
      </c>
      <c r="F5297" s="26">
        <v>429</v>
      </c>
      <c r="G5297" s="26">
        <v>0</v>
      </c>
      <c r="H5297" s="26">
        <v>0</v>
      </c>
      <c r="I5297" s="26">
        <f>G5297+H5297</f>
        <v>0</v>
      </c>
      <c r="J5297" s="26">
        <f>SUM(F5297:H5297)</f>
        <v>429</v>
      </c>
      <c r="K5297" s="26">
        <f>E5297-J5297</f>
        <v>0</v>
      </c>
      <c r="L5297" s="27">
        <v>169601390000</v>
      </c>
      <c r="M5297" s="45">
        <v>34167.781</v>
      </c>
      <c r="N5297" s="27">
        <v>395341235</v>
      </c>
      <c r="O5297" s="27">
        <v>16409194</v>
      </c>
      <c r="P5297" s="37">
        <f>IF(I5297=0,0,H5297/I5297)</f>
        <v>0</v>
      </c>
    </row>
    <row r="5298">
      <c r="A5298" s="24" t="str">
        <v>2026-05</v>
      </c>
      <c r="B5298" s="24" t="str">
        <v>비교 반영</v>
      </c>
      <c r="C5298" s="24" t="str">
        <v>파주시</v>
      </c>
      <c r="D5298" s="24" t="str">
        <v>아파트 전월세</v>
      </c>
      <c r="E5298" s="26">
        <v>1007</v>
      </c>
      <c r="F5298" s="26">
        <v>0</v>
      </c>
      <c r="G5298" s="26">
        <v>439</v>
      </c>
      <c r="H5298" s="26">
        <v>568</v>
      </c>
      <c r="I5298" s="26">
        <f>G5298+H5298</f>
        <v>1007</v>
      </c>
      <c r="J5298" s="26">
        <f>SUM(F5298:H5298)</f>
        <v>1007</v>
      </c>
      <c r="K5298" s="26">
        <f>E5298-J5298</f>
        <v>0</v>
      </c>
      <c r="L5298" s="27">
        <v>146777300000</v>
      </c>
      <c r="M5298" s="45">
        <v>70501.32</v>
      </c>
      <c r="N5298" s="27">
        <v>145757001</v>
      </c>
      <c r="O5298" s="27">
        <v>6882342</v>
      </c>
      <c r="P5298" s="37">
        <f>IF(I5298=0,0,H5298/I5298)</f>
        <v>0.564051638530288</v>
      </c>
    </row>
    <row r="5299">
      <c r="A5299" s="24" t="str">
        <v>2026-05</v>
      </c>
      <c r="B5299" s="24" t="str">
        <v>비교 반영</v>
      </c>
      <c r="C5299" s="24" t="str">
        <v>파주시</v>
      </c>
      <c r="D5299" s="24" t="str">
        <v>오피스텔 매매</v>
      </c>
      <c r="E5299" s="26">
        <v>13</v>
      </c>
      <c r="F5299" s="26">
        <v>13</v>
      </c>
      <c r="G5299" s="26">
        <v>0</v>
      </c>
      <c r="H5299" s="26">
        <v>0</v>
      </c>
      <c r="I5299" s="26">
        <f>G5299+H5299</f>
        <v>0</v>
      </c>
      <c r="J5299" s="26">
        <f>SUM(F5299:H5299)</f>
        <v>13</v>
      </c>
      <c r="K5299" s="26">
        <f>E5299-J5299</f>
        <v>0</v>
      </c>
      <c r="L5299" s="27">
        <v>922500000</v>
      </c>
      <c r="M5299" s="45">
        <v>273.69</v>
      </c>
      <c r="N5299" s="27">
        <v>70961538</v>
      </c>
      <c r="O5299" s="27">
        <v>11142485</v>
      </c>
      <c r="P5299" s="37">
        <f>IF(I5299=0,0,H5299/I5299)</f>
        <v>0</v>
      </c>
    </row>
    <row r="5300">
      <c r="A5300" s="24" t="str">
        <v>2026-05</v>
      </c>
      <c r="B5300" s="24" t="str">
        <v>비교 반영</v>
      </c>
      <c r="C5300" s="24" t="str">
        <v>파주시</v>
      </c>
      <c r="D5300" s="24" t="str">
        <v>오피스텔 전월세</v>
      </c>
      <c r="E5300" s="26">
        <v>195</v>
      </c>
      <c r="F5300" s="26">
        <v>0</v>
      </c>
      <c r="G5300" s="26">
        <v>53</v>
      </c>
      <c r="H5300" s="26">
        <v>142</v>
      </c>
      <c r="I5300" s="26">
        <f>G5300+H5300</f>
        <v>195</v>
      </c>
      <c r="J5300" s="26">
        <f>SUM(F5300:H5300)</f>
        <v>195</v>
      </c>
      <c r="K5300" s="26">
        <f>E5300-J5300</f>
        <v>0</v>
      </c>
      <c r="L5300" s="27">
        <v>9298880000</v>
      </c>
      <c r="M5300" s="45">
        <v>5830.97</v>
      </c>
      <c r="N5300" s="27">
        <v>47686564</v>
      </c>
      <c r="O5300" s="27">
        <v>5271867</v>
      </c>
      <c r="P5300" s="37">
        <f>IF(I5300=0,0,H5300/I5300)</f>
        <v>0.7282051282051282</v>
      </c>
    </row>
    <row r="5301">
      <c r="A5301" s="24" t="str">
        <v>2026-05</v>
      </c>
      <c r="B5301" s="24" t="str">
        <v>비교 반영</v>
      </c>
      <c r="C5301" s="24" t="str">
        <v>파주시</v>
      </c>
      <c r="D5301" s="24" t="str">
        <v>토지</v>
      </c>
      <c r="E5301" s="26">
        <v>314</v>
      </c>
      <c r="F5301" s="26">
        <v>314</v>
      </c>
      <c r="G5301" s="26">
        <v>0</v>
      </c>
      <c r="H5301" s="26">
        <v>0</v>
      </c>
      <c r="I5301" s="26">
        <f>G5301+H5301</f>
        <v>0</v>
      </c>
      <c r="J5301" s="26">
        <f>SUM(F5301:H5301)</f>
        <v>314</v>
      </c>
      <c r="K5301" s="26">
        <f>E5301-J5301</f>
        <v>0</v>
      </c>
      <c r="L5301" s="27">
        <v>52410570000</v>
      </c>
      <c r="M5301" s="45">
        <v>354341</v>
      </c>
      <c r="N5301" s="27">
        <v>166912643</v>
      </c>
      <c r="O5301" s="27">
        <v>488959</v>
      </c>
      <c r="P5301" s="37">
        <f>IF(I5301=0,0,H5301/I5301)</f>
        <v>0</v>
      </c>
    </row>
    <row r="5302">
      <c r="A5302" s="24" t="str">
        <v>2026-05</v>
      </c>
      <c r="B5302" s="24" t="str">
        <v>비교 반영</v>
      </c>
      <c r="C5302" s="24" t="str">
        <v>평택시</v>
      </c>
      <c r="D5302" s="24" t="str">
        <v>공장창고</v>
      </c>
      <c r="E5302" s="26">
        <v>12</v>
      </c>
      <c r="F5302" s="26">
        <v>12</v>
      </c>
      <c r="G5302" s="26">
        <v>0</v>
      </c>
      <c r="H5302" s="26">
        <v>0</v>
      </c>
      <c r="I5302" s="26">
        <f>G5302+H5302</f>
        <v>0</v>
      </c>
      <c r="J5302" s="26">
        <f>SUM(F5302:H5302)</f>
        <v>12</v>
      </c>
      <c r="K5302" s="26">
        <f>E5302-J5302</f>
        <v>0</v>
      </c>
      <c r="L5302" s="27">
        <v>16397060000</v>
      </c>
      <c r="M5302" s="45">
        <v>4407.77</v>
      </c>
      <c r="N5302" s="27">
        <v>1366421667</v>
      </c>
      <c r="O5302" s="27">
        <v>12297637</v>
      </c>
      <c r="P5302" s="37">
        <f>IF(I5302=0,0,H5302/I5302)</f>
        <v>0</v>
      </c>
    </row>
    <row r="5303">
      <c r="A5303" s="24" t="str">
        <v>2026-05</v>
      </c>
      <c r="B5303" s="24" t="str">
        <v>비교 반영</v>
      </c>
      <c r="C5303" s="24" t="str">
        <v>평택시</v>
      </c>
      <c r="D5303" s="24" t="str">
        <v>다가구 매매</v>
      </c>
      <c r="E5303" s="26">
        <v>21</v>
      </c>
      <c r="F5303" s="26">
        <v>21</v>
      </c>
      <c r="G5303" s="26">
        <v>0</v>
      </c>
      <c r="H5303" s="26">
        <v>0</v>
      </c>
      <c r="I5303" s="26">
        <f>G5303+H5303</f>
        <v>0</v>
      </c>
      <c r="J5303" s="26">
        <f>SUM(F5303:H5303)</f>
        <v>21</v>
      </c>
      <c r="K5303" s="26">
        <f>E5303-J5303</f>
        <v>0</v>
      </c>
      <c r="L5303" s="27">
        <v>8414290000</v>
      </c>
      <c r="M5303" s="45">
        <v>4261.48</v>
      </c>
      <c r="N5303" s="27">
        <v>400680476</v>
      </c>
      <c r="O5303" s="27">
        <v>6527271</v>
      </c>
      <c r="P5303" s="37">
        <f>IF(I5303=0,0,H5303/I5303)</f>
        <v>0</v>
      </c>
    </row>
    <row r="5304">
      <c r="A5304" s="24" t="str">
        <v>2026-05</v>
      </c>
      <c r="B5304" s="24" t="str">
        <v>비교 반영</v>
      </c>
      <c r="C5304" s="24" t="str">
        <v>평택시</v>
      </c>
      <c r="D5304" s="24" t="str">
        <v>다가구 전월세</v>
      </c>
      <c r="E5304" s="26">
        <v>1398</v>
      </c>
      <c r="F5304" s="26">
        <v>0</v>
      </c>
      <c r="G5304" s="26">
        <v>78</v>
      </c>
      <c r="H5304" s="26">
        <v>1320</v>
      </c>
      <c r="I5304" s="26">
        <f>G5304+H5304</f>
        <v>1398</v>
      </c>
      <c r="J5304" s="26">
        <f>SUM(F5304:H5304)</f>
        <v>1398</v>
      </c>
      <c r="K5304" s="26">
        <f>E5304-J5304</f>
        <v>0</v>
      </c>
      <c r="L5304" s="27">
        <v>14740580000</v>
      </c>
      <c r="M5304" s="45">
        <v>61580.897</v>
      </c>
      <c r="N5304" s="27">
        <v>10544049</v>
      </c>
      <c r="O5304" s="27">
        <v>791304</v>
      </c>
      <c r="P5304" s="37">
        <f>IF(I5304=0,0,H5304/I5304)</f>
        <v>0.944206008583691</v>
      </c>
    </row>
    <row r="5305">
      <c r="A5305" s="24" t="str">
        <v>2026-05</v>
      </c>
      <c r="B5305" s="24" t="str">
        <v>비교 반영</v>
      </c>
      <c r="C5305" s="24" t="str">
        <v>평택시</v>
      </c>
      <c r="D5305" s="24" t="str">
        <v>다세대 매매</v>
      </c>
      <c r="E5305" s="26">
        <v>64</v>
      </c>
      <c r="F5305" s="26">
        <v>64</v>
      </c>
      <c r="G5305" s="26">
        <v>0</v>
      </c>
      <c r="H5305" s="26">
        <v>0</v>
      </c>
      <c r="I5305" s="26">
        <f>G5305+H5305</f>
        <v>0</v>
      </c>
      <c r="J5305" s="26">
        <f>SUM(F5305:H5305)</f>
        <v>64</v>
      </c>
      <c r="K5305" s="26">
        <f>E5305-J5305</f>
        <v>0</v>
      </c>
      <c r="L5305" s="27">
        <v>7188900000</v>
      </c>
      <c r="M5305" s="45">
        <v>3799.365</v>
      </c>
      <c r="N5305" s="27">
        <v>112326563</v>
      </c>
      <c r="O5305" s="27">
        <v>6254981</v>
      </c>
      <c r="P5305" s="37">
        <f>IF(I5305=0,0,H5305/I5305)</f>
        <v>0</v>
      </c>
    </row>
    <row r="5306">
      <c r="A5306" s="24" t="str">
        <v>2026-05</v>
      </c>
      <c r="B5306" s="24" t="str">
        <v>비교 반영</v>
      </c>
      <c r="C5306" s="24" t="str">
        <v>평택시</v>
      </c>
      <c r="D5306" s="24" t="str">
        <v>다세대 전월세</v>
      </c>
      <c r="E5306" s="26">
        <v>378</v>
      </c>
      <c r="F5306" s="26">
        <v>0</v>
      </c>
      <c r="G5306" s="26">
        <v>51</v>
      </c>
      <c r="H5306" s="26">
        <v>327</v>
      </c>
      <c r="I5306" s="26">
        <f>G5306+H5306</f>
        <v>378</v>
      </c>
      <c r="J5306" s="26">
        <f>SUM(F5306:H5306)</f>
        <v>378</v>
      </c>
      <c r="K5306" s="26">
        <f>E5306-J5306</f>
        <v>0</v>
      </c>
      <c r="L5306" s="27">
        <v>7059700000</v>
      </c>
      <c r="M5306" s="45">
        <v>14007.162</v>
      </c>
      <c r="N5306" s="27">
        <v>18676455</v>
      </c>
      <c r="O5306" s="27">
        <v>1666137</v>
      </c>
      <c r="P5306" s="37">
        <f>IF(I5306=0,0,H5306/I5306)</f>
        <v>0.8650793650793651</v>
      </c>
    </row>
    <row r="5307">
      <c r="A5307" s="24" t="str">
        <v>2026-05</v>
      </c>
      <c r="B5307" s="24" t="str">
        <v>비교 반영</v>
      </c>
      <c r="C5307" s="24" t="str">
        <v>평택시</v>
      </c>
      <c r="D5307" s="24" t="str">
        <v>분양권</v>
      </c>
      <c r="E5307" s="26">
        <v>85</v>
      </c>
      <c r="F5307" s="26">
        <v>85</v>
      </c>
      <c r="G5307" s="26">
        <v>0</v>
      </c>
      <c r="H5307" s="26">
        <v>0</v>
      </c>
      <c r="I5307" s="26">
        <f>G5307+H5307</f>
        <v>0</v>
      </c>
      <c r="J5307" s="26">
        <f>SUM(F5307:H5307)</f>
        <v>85</v>
      </c>
      <c r="K5307" s="26">
        <f>E5307-J5307</f>
        <v>0</v>
      </c>
      <c r="L5307" s="27">
        <v>36479820000</v>
      </c>
      <c r="M5307" s="45">
        <v>7133.543</v>
      </c>
      <c r="N5307" s="27">
        <v>429174353</v>
      </c>
      <c r="O5307" s="27">
        <v>16905266</v>
      </c>
      <c r="P5307" s="37">
        <f>IF(I5307=0,0,H5307/I5307)</f>
        <v>0</v>
      </c>
    </row>
    <row r="5308">
      <c r="A5308" s="24" t="str">
        <v>2026-05</v>
      </c>
      <c r="B5308" s="24" t="str">
        <v>비교 반영</v>
      </c>
      <c r="C5308" s="24" t="str">
        <v>평택시</v>
      </c>
      <c r="D5308" s="24" t="str">
        <v>상가</v>
      </c>
      <c r="E5308" s="26">
        <v>22</v>
      </c>
      <c r="F5308" s="26">
        <v>22</v>
      </c>
      <c r="G5308" s="26">
        <v>0</v>
      </c>
      <c r="H5308" s="26">
        <v>0</v>
      </c>
      <c r="I5308" s="26">
        <f>G5308+H5308</f>
        <v>0</v>
      </c>
      <c r="J5308" s="26">
        <f>SUM(F5308:H5308)</f>
        <v>22</v>
      </c>
      <c r="K5308" s="26">
        <f>E5308-J5308</f>
        <v>0</v>
      </c>
      <c r="L5308" s="27">
        <v>20957800000</v>
      </c>
      <c r="M5308" s="45">
        <v>6765.13</v>
      </c>
      <c r="N5308" s="27">
        <v>952627273</v>
      </c>
      <c r="O5308" s="27">
        <v>10241042</v>
      </c>
      <c r="P5308" s="37">
        <f>IF(I5308=0,0,H5308/I5308)</f>
        <v>0</v>
      </c>
    </row>
    <row r="5309">
      <c r="A5309" s="24" t="str">
        <v>2026-05</v>
      </c>
      <c r="B5309" s="24" t="str">
        <v>비교 반영</v>
      </c>
      <c r="C5309" s="24" t="str">
        <v>평택시</v>
      </c>
      <c r="D5309" s="24" t="str">
        <v>아파트 매매</v>
      </c>
      <c r="E5309" s="26">
        <v>663</v>
      </c>
      <c r="F5309" s="26">
        <v>663</v>
      </c>
      <c r="G5309" s="26">
        <v>0</v>
      </c>
      <c r="H5309" s="26">
        <v>0</v>
      </c>
      <c r="I5309" s="26">
        <f>G5309+H5309</f>
        <v>0</v>
      </c>
      <c r="J5309" s="26">
        <f>SUM(F5309:H5309)</f>
        <v>663</v>
      </c>
      <c r="K5309" s="26">
        <f>E5309-J5309</f>
        <v>0</v>
      </c>
      <c r="L5309" s="27">
        <v>207645530000</v>
      </c>
      <c r="M5309" s="45">
        <v>47811.469</v>
      </c>
      <c r="N5309" s="27">
        <v>313190845</v>
      </c>
      <c r="O5309" s="27">
        <v>14357047</v>
      </c>
      <c r="P5309" s="37">
        <f>IF(I5309=0,0,H5309/I5309)</f>
        <v>0</v>
      </c>
    </row>
    <row r="5310">
      <c r="A5310" s="24" t="str">
        <v>2026-05</v>
      </c>
      <c r="B5310" s="24" t="str">
        <v>비교 반영</v>
      </c>
      <c r="C5310" s="24" t="str">
        <v>평택시</v>
      </c>
      <c r="D5310" s="24" t="str">
        <v>아파트 전월세</v>
      </c>
      <c r="E5310" s="26">
        <v>1534</v>
      </c>
      <c r="F5310" s="26">
        <v>0</v>
      </c>
      <c r="G5310" s="26">
        <v>477</v>
      </c>
      <c r="H5310" s="26">
        <v>1057</v>
      </c>
      <c r="I5310" s="26">
        <f>G5310+H5310</f>
        <v>1534</v>
      </c>
      <c r="J5310" s="26">
        <f>SUM(F5310:H5310)</f>
        <v>1534</v>
      </c>
      <c r="K5310" s="26">
        <f>E5310-J5310</f>
        <v>0</v>
      </c>
      <c r="L5310" s="27">
        <v>133553050000</v>
      </c>
      <c r="M5310" s="45">
        <v>94528.148</v>
      </c>
      <c r="N5310" s="27">
        <v>87061962</v>
      </c>
      <c r="O5310" s="27">
        <v>4670542</v>
      </c>
      <c r="P5310" s="37">
        <f>IF(I5310=0,0,H5310/I5310)</f>
        <v>0.6890482398956975</v>
      </c>
    </row>
    <row r="5311">
      <c r="A5311" s="24" t="str">
        <v>2026-05</v>
      </c>
      <c r="B5311" s="24" t="str">
        <v>비교 반영</v>
      </c>
      <c r="C5311" s="24" t="str">
        <v>평택시</v>
      </c>
      <c r="D5311" s="24" t="str">
        <v>오피스텔 매매</v>
      </c>
      <c r="E5311" s="26">
        <v>10</v>
      </c>
      <c r="F5311" s="26">
        <v>10</v>
      </c>
      <c r="G5311" s="26">
        <v>0</v>
      </c>
      <c r="H5311" s="26">
        <v>0</v>
      </c>
      <c r="I5311" s="26">
        <f>G5311+H5311</f>
        <v>0</v>
      </c>
      <c r="J5311" s="26">
        <f>SUM(F5311:H5311)</f>
        <v>10</v>
      </c>
      <c r="K5311" s="26">
        <f>E5311-J5311</f>
        <v>0</v>
      </c>
      <c r="L5311" s="27">
        <v>1252000000</v>
      </c>
      <c r="M5311" s="45">
        <v>470.349</v>
      </c>
      <c r="N5311" s="27">
        <v>125200000</v>
      </c>
      <c r="O5311" s="27">
        <v>8799514</v>
      </c>
      <c r="P5311" s="37">
        <f>IF(I5311=0,0,H5311/I5311)</f>
        <v>0</v>
      </c>
    </row>
    <row r="5312">
      <c r="A5312" s="24" t="str">
        <v>2026-05</v>
      </c>
      <c r="B5312" s="24" t="str">
        <v>비교 반영</v>
      </c>
      <c r="C5312" s="24" t="str">
        <v>평택시</v>
      </c>
      <c r="D5312" s="24" t="str">
        <v>오피스텔 전월세</v>
      </c>
      <c r="E5312" s="26">
        <v>78</v>
      </c>
      <c r="F5312" s="26">
        <v>0</v>
      </c>
      <c r="G5312" s="26">
        <v>15</v>
      </c>
      <c r="H5312" s="26">
        <v>63</v>
      </c>
      <c r="I5312" s="26">
        <f>G5312+H5312</f>
        <v>78</v>
      </c>
      <c r="J5312" s="26">
        <f>SUM(F5312:H5312)</f>
        <v>78</v>
      </c>
      <c r="K5312" s="26">
        <f>E5312-J5312</f>
        <v>0</v>
      </c>
      <c r="L5312" s="27">
        <v>2262500000</v>
      </c>
      <c r="M5312" s="45">
        <v>2891.66</v>
      </c>
      <c r="N5312" s="27">
        <v>29006410</v>
      </c>
      <c r="O5312" s="27">
        <v>2586521</v>
      </c>
      <c r="P5312" s="37">
        <f>IF(I5312=0,0,H5312/I5312)</f>
        <v>0.8076923076923077</v>
      </c>
    </row>
    <row r="5313">
      <c r="A5313" s="24" t="str">
        <v>2026-05</v>
      </c>
      <c r="B5313" s="24" t="str">
        <v>비교 반영</v>
      </c>
      <c r="C5313" s="24" t="str">
        <v>평택시</v>
      </c>
      <c r="D5313" s="24" t="str">
        <v>토지</v>
      </c>
      <c r="E5313" s="26">
        <v>354</v>
      </c>
      <c r="F5313" s="26">
        <v>354</v>
      </c>
      <c r="G5313" s="26">
        <v>0</v>
      </c>
      <c r="H5313" s="26">
        <v>0</v>
      </c>
      <c r="I5313" s="26">
        <f>G5313+H5313</f>
        <v>0</v>
      </c>
      <c r="J5313" s="26">
        <f>SUM(F5313:H5313)</f>
        <v>354</v>
      </c>
      <c r="K5313" s="26">
        <f>E5313-J5313</f>
        <v>0</v>
      </c>
      <c r="L5313" s="27">
        <v>88271630000</v>
      </c>
      <c r="M5313" s="45">
        <v>217166.59</v>
      </c>
      <c r="N5313" s="27">
        <v>249354887</v>
      </c>
      <c r="O5313" s="27">
        <v>1343701</v>
      </c>
      <c r="P5313" s="37">
        <f>IF(I5313=0,0,H5313/I5313)</f>
        <v>0</v>
      </c>
    </row>
    <row r="5314">
      <c r="A5314" s="24" t="str">
        <v>2026-05</v>
      </c>
      <c r="B5314" s="24" t="str">
        <v>비교 반영</v>
      </c>
      <c r="C5314" s="24" t="str">
        <v>포천시</v>
      </c>
      <c r="D5314" s="24" t="str">
        <v>공장창고</v>
      </c>
      <c r="E5314" s="26">
        <v>5</v>
      </c>
      <c r="F5314" s="26">
        <v>5</v>
      </c>
      <c r="G5314" s="26">
        <v>0</v>
      </c>
      <c r="H5314" s="26">
        <v>0</v>
      </c>
      <c r="I5314" s="26">
        <f>G5314+H5314</f>
        <v>0</v>
      </c>
      <c r="J5314" s="26">
        <f>SUM(F5314:H5314)</f>
        <v>5</v>
      </c>
      <c r="K5314" s="26">
        <f>E5314-J5314</f>
        <v>0</v>
      </c>
      <c r="L5314" s="27">
        <v>6060890000</v>
      </c>
      <c r="M5314" s="45">
        <v>3560.1</v>
      </c>
      <c r="N5314" s="27">
        <v>1212178000</v>
      </c>
      <c r="O5314" s="27">
        <v>5627932</v>
      </c>
      <c r="P5314" s="37">
        <f>IF(I5314=0,0,H5314/I5314)</f>
        <v>0</v>
      </c>
    </row>
    <row r="5315">
      <c r="A5315" s="24" t="str">
        <v>2026-05</v>
      </c>
      <c r="B5315" s="24" t="str">
        <v>비교 반영</v>
      </c>
      <c r="C5315" s="24" t="str">
        <v>포천시</v>
      </c>
      <c r="D5315" s="24" t="str">
        <v>다가구 매매</v>
      </c>
      <c r="E5315" s="26">
        <v>18</v>
      </c>
      <c r="F5315" s="26">
        <v>18</v>
      </c>
      <c r="G5315" s="26">
        <v>0</v>
      </c>
      <c r="H5315" s="26">
        <v>0</v>
      </c>
      <c r="I5315" s="26">
        <f>G5315+H5315</f>
        <v>0</v>
      </c>
      <c r="J5315" s="26">
        <f>SUM(F5315:H5315)</f>
        <v>18</v>
      </c>
      <c r="K5315" s="26">
        <f>E5315-J5315</f>
        <v>0</v>
      </c>
      <c r="L5315" s="27">
        <v>3998380000</v>
      </c>
      <c r="M5315" s="45">
        <v>1959.248</v>
      </c>
      <c r="N5315" s="27">
        <v>222132222</v>
      </c>
      <c r="O5315" s="27">
        <v>6746356</v>
      </c>
      <c r="P5315" s="37">
        <f>IF(I5315=0,0,H5315/I5315)</f>
        <v>0</v>
      </c>
    </row>
    <row r="5316">
      <c r="A5316" s="24" t="str">
        <v>2026-05</v>
      </c>
      <c r="B5316" s="24" t="str">
        <v>비교 반영</v>
      </c>
      <c r="C5316" s="24" t="str">
        <v>포천시</v>
      </c>
      <c r="D5316" s="24" t="str">
        <v>다가구 전월세</v>
      </c>
      <c r="E5316" s="26">
        <v>69</v>
      </c>
      <c r="F5316" s="26">
        <v>0</v>
      </c>
      <c r="G5316" s="26">
        <v>9</v>
      </c>
      <c r="H5316" s="26">
        <v>60</v>
      </c>
      <c r="I5316" s="26">
        <f>G5316+H5316</f>
        <v>69</v>
      </c>
      <c r="J5316" s="26">
        <f>SUM(F5316:H5316)</f>
        <v>69</v>
      </c>
      <c r="K5316" s="26">
        <f>E5316-J5316</f>
        <v>0</v>
      </c>
      <c r="L5316" s="27">
        <v>1823350000</v>
      </c>
      <c r="M5316" s="45">
        <v>3811.95</v>
      </c>
      <c r="N5316" s="27">
        <v>26425362</v>
      </c>
      <c r="O5316" s="27">
        <v>1581239</v>
      </c>
      <c r="P5316" s="37">
        <f>IF(I5316=0,0,H5316/I5316)</f>
        <v>0.8695652173913043</v>
      </c>
    </row>
    <row r="5317">
      <c r="A5317" s="24" t="str">
        <v>2026-05</v>
      </c>
      <c r="B5317" s="24" t="str">
        <v>비교 반영</v>
      </c>
      <c r="C5317" s="24" t="str">
        <v>포천시</v>
      </c>
      <c r="D5317" s="24" t="str">
        <v>다세대 매매</v>
      </c>
      <c r="E5317" s="26">
        <v>37</v>
      </c>
      <c r="F5317" s="26">
        <v>37</v>
      </c>
      <c r="G5317" s="26">
        <v>0</v>
      </c>
      <c r="H5317" s="26">
        <v>0</v>
      </c>
      <c r="I5317" s="26">
        <f>G5317+H5317</f>
        <v>0</v>
      </c>
      <c r="J5317" s="26">
        <f>SUM(F5317:H5317)</f>
        <v>37</v>
      </c>
      <c r="K5317" s="26">
        <f>E5317-J5317</f>
        <v>0</v>
      </c>
      <c r="L5317" s="27">
        <v>4342960000</v>
      </c>
      <c r="M5317" s="45">
        <v>2216.1</v>
      </c>
      <c r="N5317" s="27">
        <v>117377297</v>
      </c>
      <c r="O5317" s="27">
        <v>6478450</v>
      </c>
      <c r="P5317" s="37">
        <f>IF(I5317=0,0,H5317/I5317)</f>
        <v>0</v>
      </c>
    </row>
    <row r="5318">
      <c r="A5318" s="24" t="str">
        <v>2026-05</v>
      </c>
      <c r="B5318" s="24" t="str">
        <v>비교 반영</v>
      </c>
      <c r="C5318" s="24" t="str">
        <v>포천시</v>
      </c>
      <c r="D5318" s="24" t="str">
        <v>다세대 전월세</v>
      </c>
      <c r="E5318" s="26">
        <v>72</v>
      </c>
      <c r="F5318" s="26">
        <v>0</v>
      </c>
      <c r="G5318" s="26">
        <v>7</v>
      </c>
      <c r="H5318" s="26">
        <v>65</v>
      </c>
      <c r="I5318" s="26">
        <f>G5318+H5318</f>
        <v>72</v>
      </c>
      <c r="J5318" s="26">
        <f>SUM(F5318:H5318)</f>
        <v>72</v>
      </c>
      <c r="K5318" s="26">
        <f>E5318-J5318</f>
        <v>0</v>
      </c>
      <c r="L5318" s="27">
        <v>1187250000</v>
      </c>
      <c r="M5318" s="45">
        <v>3551.42</v>
      </c>
      <c r="N5318" s="27">
        <v>16489583</v>
      </c>
      <c r="O5318" s="27">
        <v>1105134</v>
      </c>
      <c r="P5318" s="37">
        <f>IF(I5318=0,0,H5318/I5318)</f>
        <v>0.9027777777777778</v>
      </c>
    </row>
    <row r="5319">
      <c r="A5319" s="24" t="str">
        <v>2026-05</v>
      </c>
      <c r="B5319" s="24" t="str">
        <v>비교 반영</v>
      </c>
      <c r="C5319" s="24" t="str">
        <v>포천시</v>
      </c>
      <c r="D5319" s="24" t="str">
        <v>상가</v>
      </c>
      <c r="E5319" s="26">
        <v>14</v>
      </c>
      <c r="F5319" s="26">
        <v>14</v>
      </c>
      <c r="G5319" s="26">
        <v>0</v>
      </c>
      <c r="H5319" s="26">
        <v>0</v>
      </c>
      <c r="I5319" s="26">
        <f>G5319+H5319</f>
        <v>0</v>
      </c>
      <c r="J5319" s="26">
        <f>SUM(F5319:H5319)</f>
        <v>14</v>
      </c>
      <c r="K5319" s="26">
        <f>E5319-J5319</f>
        <v>0</v>
      </c>
      <c r="L5319" s="27">
        <v>6509230000</v>
      </c>
      <c r="M5319" s="45">
        <v>3794.74</v>
      </c>
      <c r="N5319" s="27">
        <v>464945000</v>
      </c>
      <c r="O5319" s="27">
        <v>5670511</v>
      </c>
      <c r="P5319" s="37">
        <f>IF(I5319=0,0,H5319/I5319)</f>
        <v>0</v>
      </c>
    </row>
    <row r="5320">
      <c r="A5320" s="24" t="str">
        <v>2026-05</v>
      </c>
      <c r="B5320" s="24" t="str">
        <v>비교 반영</v>
      </c>
      <c r="C5320" s="24" t="str">
        <v>포천시</v>
      </c>
      <c r="D5320" s="24" t="str">
        <v>아파트 매매</v>
      </c>
      <c r="E5320" s="26">
        <v>67</v>
      </c>
      <c r="F5320" s="26">
        <v>67</v>
      </c>
      <c r="G5320" s="26">
        <v>0</v>
      </c>
      <c r="H5320" s="26">
        <v>0</v>
      </c>
      <c r="I5320" s="26">
        <f>G5320+H5320</f>
        <v>0</v>
      </c>
      <c r="J5320" s="26">
        <f>SUM(F5320:H5320)</f>
        <v>67</v>
      </c>
      <c r="K5320" s="26">
        <f>E5320-J5320</f>
        <v>0</v>
      </c>
      <c r="L5320" s="27">
        <v>13337500000</v>
      </c>
      <c r="M5320" s="45">
        <v>4861.094</v>
      </c>
      <c r="N5320" s="27">
        <v>199067164</v>
      </c>
      <c r="O5320" s="27">
        <v>9070162</v>
      </c>
      <c r="P5320" s="37">
        <f>IF(I5320=0,0,H5320/I5320)</f>
        <v>0</v>
      </c>
    </row>
    <row r="5321">
      <c r="A5321" s="24" t="str">
        <v>2026-05</v>
      </c>
      <c r="B5321" s="24" t="str">
        <v>비교 반영</v>
      </c>
      <c r="C5321" s="24" t="str">
        <v>포천시</v>
      </c>
      <c r="D5321" s="24" t="str">
        <v>아파트 전월세</v>
      </c>
      <c r="E5321" s="26">
        <v>86</v>
      </c>
      <c r="F5321" s="26">
        <v>0</v>
      </c>
      <c r="G5321" s="26">
        <v>33</v>
      </c>
      <c r="H5321" s="26">
        <v>53</v>
      </c>
      <c r="I5321" s="26">
        <f>G5321+H5321</f>
        <v>86</v>
      </c>
      <c r="J5321" s="26">
        <f>SUM(F5321:H5321)</f>
        <v>86</v>
      </c>
      <c r="K5321" s="26">
        <f>E5321-J5321</f>
        <v>0</v>
      </c>
      <c r="L5321" s="27">
        <v>6826470000</v>
      </c>
      <c r="M5321" s="45">
        <v>5720.871</v>
      </c>
      <c r="N5321" s="27">
        <v>79377558</v>
      </c>
      <c r="O5321" s="27">
        <v>3944651</v>
      </c>
      <c r="P5321" s="37">
        <f>IF(I5321=0,0,H5321/I5321)</f>
        <v>0.6162790697674418</v>
      </c>
    </row>
    <row r="5322">
      <c r="A5322" s="24" t="str">
        <v>2026-05</v>
      </c>
      <c r="B5322" s="24" t="str">
        <v>비교 반영</v>
      </c>
      <c r="C5322" s="24" t="str">
        <v>포천시</v>
      </c>
      <c r="D5322" s="24" t="str">
        <v>오피스텔 전월세</v>
      </c>
      <c r="E5322" s="26">
        <v>2</v>
      </c>
      <c r="F5322" s="26">
        <v>0</v>
      </c>
      <c r="G5322" s="26">
        <v>0</v>
      </c>
      <c r="H5322" s="26">
        <v>2</v>
      </c>
      <c r="I5322" s="26">
        <f>G5322+H5322</f>
        <v>2</v>
      </c>
      <c r="J5322" s="26">
        <f>SUM(F5322:H5322)</f>
        <v>2</v>
      </c>
      <c r="K5322" s="26">
        <f>E5322-J5322</f>
        <v>0</v>
      </c>
      <c r="L5322" s="27">
        <v>20000000</v>
      </c>
      <c r="M5322" s="45">
        <v>141.49</v>
      </c>
      <c r="N5322" s="27">
        <v>10000000</v>
      </c>
      <c r="O5322" s="27">
        <v>467282</v>
      </c>
      <c r="P5322" s="37">
        <f>IF(I5322=0,0,H5322/I5322)</f>
        <v>1</v>
      </c>
    </row>
    <row r="5323">
      <c r="A5323" s="24" t="str">
        <v>2026-05</v>
      </c>
      <c r="B5323" s="24" t="str">
        <v>비교 반영</v>
      </c>
      <c r="C5323" s="24" t="str">
        <v>포천시</v>
      </c>
      <c r="D5323" s="24" t="str">
        <v>토지</v>
      </c>
      <c r="E5323" s="26">
        <v>229</v>
      </c>
      <c r="F5323" s="26">
        <v>229</v>
      </c>
      <c r="G5323" s="26">
        <v>0</v>
      </c>
      <c r="H5323" s="26">
        <v>0</v>
      </c>
      <c r="I5323" s="26">
        <f>G5323+H5323</f>
        <v>0</v>
      </c>
      <c r="J5323" s="26">
        <f>SUM(F5323:H5323)</f>
        <v>229</v>
      </c>
      <c r="K5323" s="26">
        <f>E5323-J5323</f>
        <v>0</v>
      </c>
      <c r="L5323" s="27">
        <v>20608700000</v>
      </c>
      <c r="M5323" s="45">
        <v>161792.5</v>
      </c>
      <c r="N5323" s="27">
        <v>89994323</v>
      </c>
      <c r="O5323" s="27">
        <v>421082</v>
      </c>
      <c r="P5323" s="37">
        <f>IF(I5323=0,0,H5323/I5323)</f>
        <v>0</v>
      </c>
    </row>
    <row r="5324">
      <c r="A5324" s="24" t="str">
        <v>2026-05</v>
      </c>
      <c r="B5324" s="24" t="str">
        <v>비교 반영</v>
      </c>
      <c r="C5324" s="24" t="str">
        <v>하남시</v>
      </c>
      <c r="D5324" s="24" t="str">
        <v>공장창고</v>
      </c>
      <c r="E5324" s="26">
        <v>24</v>
      </c>
      <c r="F5324" s="26">
        <v>24</v>
      </c>
      <c r="G5324" s="26">
        <v>0</v>
      </c>
      <c r="H5324" s="26">
        <v>0</v>
      </c>
      <c r="I5324" s="26">
        <f>G5324+H5324</f>
        <v>0</v>
      </c>
      <c r="J5324" s="26">
        <f>SUM(F5324:H5324)</f>
        <v>24</v>
      </c>
      <c r="K5324" s="26">
        <f>E5324-J5324</f>
        <v>0</v>
      </c>
      <c r="L5324" s="27">
        <v>54534800000</v>
      </c>
      <c r="M5324" s="45">
        <v>8097.77</v>
      </c>
      <c r="N5324" s="27">
        <v>2272283333</v>
      </c>
      <c r="O5324" s="27">
        <v>22262959</v>
      </c>
      <c r="P5324" s="37">
        <f>IF(I5324=0,0,H5324/I5324)</f>
        <v>0</v>
      </c>
    </row>
    <row r="5325">
      <c r="A5325" s="24" t="str">
        <v>2026-05</v>
      </c>
      <c r="B5325" s="24" t="str">
        <v>비교 반영</v>
      </c>
      <c r="C5325" s="24" t="str">
        <v>하남시</v>
      </c>
      <c r="D5325" s="24" t="str">
        <v>다가구 매매</v>
      </c>
      <c r="E5325" s="26">
        <v>8</v>
      </c>
      <c r="F5325" s="26">
        <v>8</v>
      </c>
      <c r="G5325" s="26">
        <v>0</v>
      </c>
      <c r="H5325" s="26">
        <v>0</v>
      </c>
      <c r="I5325" s="26">
        <f>G5325+H5325</f>
        <v>0</v>
      </c>
      <c r="J5325" s="26">
        <f>SUM(F5325:H5325)</f>
        <v>8</v>
      </c>
      <c r="K5325" s="26">
        <f>E5325-J5325</f>
        <v>0</v>
      </c>
      <c r="L5325" s="27">
        <v>7572000000</v>
      </c>
      <c r="M5325" s="45">
        <v>1633.53</v>
      </c>
      <c r="N5325" s="27">
        <v>946500000</v>
      </c>
      <c r="O5325" s="27">
        <v>15323504</v>
      </c>
      <c r="P5325" s="37">
        <f>IF(I5325=0,0,H5325/I5325)</f>
        <v>0</v>
      </c>
    </row>
    <row r="5326">
      <c r="A5326" s="24" t="str">
        <v>2026-05</v>
      </c>
      <c r="B5326" s="24" t="str">
        <v>비교 반영</v>
      </c>
      <c r="C5326" s="24" t="str">
        <v>하남시</v>
      </c>
      <c r="D5326" s="24" t="str">
        <v>다가구 전월세</v>
      </c>
      <c r="E5326" s="26">
        <v>221</v>
      </c>
      <c r="F5326" s="26">
        <v>0</v>
      </c>
      <c r="G5326" s="26">
        <v>84</v>
      </c>
      <c r="H5326" s="26">
        <v>137</v>
      </c>
      <c r="I5326" s="26">
        <f>G5326+H5326</f>
        <v>221</v>
      </c>
      <c r="J5326" s="26">
        <f>SUM(F5326:H5326)</f>
        <v>221</v>
      </c>
      <c r="K5326" s="26">
        <f>E5326-J5326</f>
        <v>0</v>
      </c>
      <c r="L5326" s="27">
        <v>27491230000</v>
      </c>
      <c r="M5326" s="45">
        <v>11861.718</v>
      </c>
      <c r="N5326" s="27">
        <v>124394706</v>
      </c>
      <c r="O5326" s="27">
        <v>7661630</v>
      </c>
      <c r="P5326" s="37">
        <f>IF(I5326=0,0,H5326/I5326)</f>
        <v>0.6199095022624435</v>
      </c>
    </row>
    <row r="5327">
      <c r="A5327" s="24" t="str">
        <v>2026-05</v>
      </c>
      <c r="B5327" s="24" t="str">
        <v>비교 반영</v>
      </c>
      <c r="C5327" s="24" t="str">
        <v>하남시</v>
      </c>
      <c r="D5327" s="24" t="str">
        <v>다세대 매매</v>
      </c>
      <c r="E5327" s="26">
        <v>21</v>
      </c>
      <c r="F5327" s="26">
        <v>21</v>
      </c>
      <c r="G5327" s="26">
        <v>0</v>
      </c>
      <c r="H5327" s="26">
        <v>0</v>
      </c>
      <c r="I5327" s="26">
        <f>G5327+H5327</f>
        <v>0</v>
      </c>
      <c r="J5327" s="26">
        <f>SUM(F5327:H5327)</f>
        <v>21</v>
      </c>
      <c r="K5327" s="26">
        <f>E5327-J5327</f>
        <v>0</v>
      </c>
      <c r="L5327" s="27">
        <v>10363000000</v>
      </c>
      <c r="M5327" s="45">
        <v>1487.397</v>
      </c>
      <c r="N5327" s="27">
        <v>493476190</v>
      </c>
      <c r="O5327" s="27">
        <v>23032082</v>
      </c>
      <c r="P5327" s="37">
        <f>IF(I5327=0,0,H5327/I5327)</f>
        <v>0</v>
      </c>
    </row>
    <row r="5328">
      <c r="A5328" s="24" t="str">
        <v>2026-05</v>
      </c>
      <c r="B5328" s="24" t="str">
        <v>비교 반영</v>
      </c>
      <c r="C5328" s="24" t="str">
        <v>하남시</v>
      </c>
      <c r="D5328" s="24" t="str">
        <v>다세대 전월세</v>
      </c>
      <c r="E5328" s="26">
        <v>36</v>
      </c>
      <c r="F5328" s="26">
        <v>0</v>
      </c>
      <c r="G5328" s="26">
        <v>21</v>
      </c>
      <c r="H5328" s="26">
        <v>15</v>
      </c>
      <c r="I5328" s="26">
        <f>G5328+H5328</f>
        <v>36</v>
      </c>
      <c r="J5328" s="26">
        <f>SUM(F5328:H5328)</f>
        <v>36</v>
      </c>
      <c r="K5328" s="26">
        <f>E5328-J5328</f>
        <v>0</v>
      </c>
      <c r="L5328" s="27">
        <v>7036880000</v>
      </c>
      <c r="M5328" s="45">
        <v>1861.51</v>
      </c>
      <c r="N5328" s="27">
        <v>195468889</v>
      </c>
      <c r="O5328" s="27">
        <v>12496528</v>
      </c>
      <c r="P5328" s="37">
        <f>IF(I5328=0,0,H5328/I5328)</f>
        <v>0.4166666666666667</v>
      </c>
    </row>
    <row r="5329">
      <c r="A5329" s="24" t="str">
        <v>2026-05</v>
      </c>
      <c r="B5329" s="24" t="str">
        <v>비교 반영</v>
      </c>
      <c r="C5329" s="24" t="str">
        <v>하남시</v>
      </c>
      <c r="D5329" s="24" t="str">
        <v>상가</v>
      </c>
      <c r="E5329" s="26">
        <v>12</v>
      </c>
      <c r="F5329" s="26">
        <v>12</v>
      </c>
      <c r="G5329" s="26">
        <v>0</v>
      </c>
      <c r="H5329" s="26">
        <v>0</v>
      </c>
      <c r="I5329" s="26">
        <f>G5329+H5329</f>
        <v>0</v>
      </c>
      <c r="J5329" s="26">
        <f>SUM(F5329:H5329)</f>
        <v>12</v>
      </c>
      <c r="K5329" s="26">
        <f>E5329-J5329</f>
        <v>0</v>
      </c>
      <c r="L5329" s="27">
        <v>7309230000</v>
      </c>
      <c r="M5329" s="45">
        <v>639.65</v>
      </c>
      <c r="N5329" s="27">
        <v>609102500</v>
      </c>
      <c r="O5329" s="27">
        <v>37774944</v>
      </c>
      <c r="P5329" s="37">
        <f>IF(I5329=0,0,H5329/I5329)</f>
        <v>0</v>
      </c>
    </row>
    <row r="5330">
      <c r="A5330" s="24" t="str">
        <v>2026-05</v>
      </c>
      <c r="B5330" s="24" t="str">
        <v>비교 반영</v>
      </c>
      <c r="C5330" s="24" t="str">
        <v>하남시</v>
      </c>
      <c r="D5330" s="24" t="str">
        <v>아파트 매매</v>
      </c>
      <c r="E5330" s="26">
        <v>361</v>
      </c>
      <c r="F5330" s="26">
        <v>361</v>
      </c>
      <c r="G5330" s="26">
        <v>0</v>
      </c>
      <c r="H5330" s="26">
        <v>0</v>
      </c>
      <c r="I5330" s="26">
        <f>G5330+H5330</f>
        <v>0</v>
      </c>
      <c r="J5330" s="26">
        <f>SUM(F5330:H5330)</f>
        <v>361</v>
      </c>
      <c r="K5330" s="26">
        <f>E5330-J5330</f>
        <v>0</v>
      </c>
      <c r="L5330" s="27">
        <v>381027100000</v>
      </c>
      <c r="M5330" s="45">
        <v>28650.824</v>
      </c>
      <c r="N5330" s="27">
        <v>1055476731</v>
      </c>
      <c r="O5330" s="27">
        <v>43963611</v>
      </c>
      <c r="P5330" s="37">
        <f>IF(I5330=0,0,H5330/I5330)</f>
        <v>0</v>
      </c>
    </row>
    <row r="5331">
      <c r="A5331" s="24" t="str">
        <v>2026-05</v>
      </c>
      <c r="B5331" s="24" t="str">
        <v>비교 반영</v>
      </c>
      <c r="C5331" s="24" t="str">
        <v>하남시</v>
      </c>
      <c r="D5331" s="24" t="str">
        <v>아파트 전월세</v>
      </c>
      <c r="E5331" s="26">
        <v>915</v>
      </c>
      <c r="F5331" s="26">
        <v>0</v>
      </c>
      <c r="G5331" s="26">
        <v>443</v>
      </c>
      <c r="H5331" s="26">
        <v>472</v>
      </c>
      <c r="I5331" s="26">
        <f>G5331+H5331</f>
        <v>915</v>
      </c>
      <c r="J5331" s="26">
        <f>SUM(F5331:H5331)</f>
        <v>915</v>
      </c>
      <c r="K5331" s="26">
        <f>E5331-J5331</f>
        <v>0</v>
      </c>
      <c r="L5331" s="27">
        <v>346668880000</v>
      </c>
      <c r="M5331" s="45">
        <v>63821.827</v>
      </c>
      <c r="N5331" s="27">
        <v>378873093</v>
      </c>
      <c r="O5331" s="27">
        <v>17956440</v>
      </c>
      <c r="P5331" s="37">
        <f>IF(I5331=0,0,H5331/I5331)</f>
        <v>0.5158469945355191</v>
      </c>
    </row>
    <row r="5332">
      <c r="A5332" s="24" t="str">
        <v>2026-05</v>
      </c>
      <c r="B5332" s="24" t="str">
        <v>비교 반영</v>
      </c>
      <c r="C5332" s="24" t="str">
        <v>하남시</v>
      </c>
      <c r="D5332" s="24" t="str">
        <v>오피스텔 매매</v>
      </c>
      <c r="E5332" s="26">
        <v>79</v>
      </c>
      <c r="F5332" s="26">
        <v>79</v>
      </c>
      <c r="G5332" s="26">
        <v>0</v>
      </c>
      <c r="H5332" s="26">
        <v>0</v>
      </c>
      <c r="I5332" s="26">
        <f>G5332+H5332</f>
        <v>0</v>
      </c>
      <c r="J5332" s="26">
        <f>SUM(F5332:H5332)</f>
        <v>79</v>
      </c>
      <c r="K5332" s="26">
        <f>E5332-J5332</f>
        <v>0</v>
      </c>
      <c r="L5332" s="27">
        <v>27320890000</v>
      </c>
      <c r="M5332" s="45">
        <v>3454.919</v>
      </c>
      <c r="N5332" s="27">
        <v>345834051</v>
      </c>
      <c r="O5332" s="27">
        <v>26141565</v>
      </c>
      <c r="P5332" s="37">
        <f>IF(I5332=0,0,H5332/I5332)</f>
        <v>0</v>
      </c>
    </row>
    <row r="5333">
      <c r="A5333" s="24" t="str">
        <v>2026-05</v>
      </c>
      <c r="B5333" s="24" t="str">
        <v>비교 반영</v>
      </c>
      <c r="C5333" s="24" t="str">
        <v>하남시</v>
      </c>
      <c r="D5333" s="24" t="str">
        <v>오피스텔 전월세</v>
      </c>
      <c r="E5333" s="26">
        <v>681</v>
      </c>
      <c r="F5333" s="26">
        <v>0</v>
      </c>
      <c r="G5333" s="26">
        <v>135</v>
      </c>
      <c r="H5333" s="26">
        <v>546</v>
      </c>
      <c r="I5333" s="26">
        <f>G5333+H5333</f>
        <v>681</v>
      </c>
      <c r="J5333" s="26">
        <f>SUM(F5333:H5333)</f>
        <v>681</v>
      </c>
      <c r="K5333" s="26">
        <f>E5333-J5333</f>
        <v>0</v>
      </c>
      <c r="L5333" s="27">
        <v>69004370000</v>
      </c>
      <c r="M5333" s="45">
        <v>20498.01</v>
      </c>
      <c r="N5333" s="27">
        <v>101328003</v>
      </c>
      <c r="O5333" s="27">
        <v>11128574</v>
      </c>
      <c r="P5333" s="37">
        <f>IF(I5333=0,0,H5333/I5333)</f>
        <v>0.801762114537445</v>
      </c>
    </row>
    <row r="5334">
      <c r="A5334" s="24" t="str">
        <v>2026-05</v>
      </c>
      <c r="B5334" s="24" t="str">
        <v>비교 반영</v>
      </c>
      <c r="C5334" s="24" t="str">
        <v>하남시</v>
      </c>
      <c r="D5334" s="24" t="str">
        <v>토지</v>
      </c>
      <c r="E5334" s="26">
        <v>91</v>
      </c>
      <c r="F5334" s="26">
        <v>91</v>
      </c>
      <c r="G5334" s="26">
        <v>0</v>
      </c>
      <c r="H5334" s="26">
        <v>0</v>
      </c>
      <c r="I5334" s="26">
        <f>G5334+H5334</f>
        <v>0</v>
      </c>
      <c r="J5334" s="26">
        <f>SUM(F5334:H5334)</f>
        <v>91</v>
      </c>
      <c r="K5334" s="26">
        <f>E5334-J5334</f>
        <v>0</v>
      </c>
      <c r="L5334" s="27">
        <v>26147750000</v>
      </c>
      <c r="M5334" s="45">
        <v>70376.02</v>
      </c>
      <c r="N5334" s="27">
        <v>287337912</v>
      </c>
      <c r="O5334" s="27">
        <v>1228243</v>
      </c>
      <c r="P5334" s="37">
        <f>IF(I5334=0,0,H5334/I5334)</f>
        <v>0</v>
      </c>
    </row>
    <row r="5335">
      <c r="A5335" s="24" t="str">
        <v>2026-05</v>
      </c>
      <c r="B5335" s="24" t="str">
        <v>비교 반영</v>
      </c>
      <c r="C5335" s="24" t="str">
        <v>화성동탄구</v>
      </c>
      <c r="D5335" s="24" t="str">
        <v>공장창고</v>
      </c>
      <c r="E5335" s="26">
        <v>28</v>
      </c>
      <c r="F5335" s="26">
        <v>28</v>
      </c>
      <c r="G5335" s="26">
        <v>0</v>
      </c>
      <c r="H5335" s="26">
        <v>0</v>
      </c>
      <c r="I5335" s="26">
        <f>G5335+H5335</f>
        <v>0</v>
      </c>
      <c r="J5335" s="26">
        <f>SUM(F5335:H5335)</f>
        <v>28</v>
      </c>
      <c r="K5335" s="26">
        <f>E5335-J5335</f>
        <v>0</v>
      </c>
      <c r="L5335" s="27">
        <v>66185520000</v>
      </c>
      <c r="M5335" s="45">
        <v>18374.99</v>
      </c>
      <c r="N5335" s="27">
        <v>2363768571</v>
      </c>
      <c r="O5335" s="27">
        <v>11907223</v>
      </c>
      <c r="P5335" s="37">
        <f>IF(I5335=0,0,H5335/I5335)</f>
        <v>0</v>
      </c>
    </row>
    <row r="5336">
      <c r="A5336" s="24" t="str">
        <v>2026-05</v>
      </c>
      <c r="B5336" s="24" t="str">
        <v>비교 반영</v>
      </c>
      <c r="C5336" s="24" t="str">
        <v>화성동탄구</v>
      </c>
      <c r="D5336" s="24" t="str">
        <v>다가구 매매</v>
      </c>
      <c r="E5336" s="26">
        <v>3</v>
      </c>
      <c r="F5336" s="26">
        <v>3</v>
      </c>
      <c r="G5336" s="26">
        <v>0</v>
      </c>
      <c r="H5336" s="26">
        <v>0</v>
      </c>
      <c r="I5336" s="26">
        <f>G5336+H5336</f>
        <v>0</v>
      </c>
      <c r="J5336" s="26">
        <f>SUM(F5336:H5336)</f>
        <v>3</v>
      </c>
      <c r="K5336" s="26">
        <f>E5336-J5336</f>
        <v>0</v>
      </c>
      <c r="L5336" s="27">
        <v>3170000000</v>
      </c>
      <c r="M5336" s="45">
        <v>894.2</v>
      </c>
      <c r="N5336" s="27">
        <v>1056666667</v>
      </c>
      <c r="O5336" s="27">
        <v>11719233</v>
      </c>
      <c r="P5336" s="37">
        <f>IF(I5336=0,0,H5336/I5336)</f>
        <v>0</v>
      </c>
    </row>
    <row r="5337">
      <c r="A5337" s="24" t="str">
        <v>2026-05</v>
      </c>
      <c r="B5337" s="24" t="str">
        <v>비교 반영</v>
      </c>
      <c r="C5337" s="24" t="str">
        <v>화성동탄구</v>
      </c>
      <c r="D5337" s="24" t="str">
        <v>다가구 전월세</v>
      </c>
      <c r="E5337" s="26">
        <v>198</v>
      </c>
      <c r="F5337" s="26">
        <v>0</v>
      </c>
      <c r="G5337" s="26">
        <v>45</v>
      </c>
      <c r="H5337" s="26">
        <v>153</v>
      </c>
      <c r="I5337" s="26">
        <f>G5337+H5337</f>
        <v>198</v>
      </c>
      <c r="J5337" s="26">
        <f>SUM(F5337:H5337)</f>
        <v>198</v>
      </c>
      <c r="K5337" s="26">
        <f>E5337-J5337</f>
        <v>0</v>
      </c>
      <c r="L5337" s="27">
        <v>11925070000</v>
      </c>
      <c r="M5337" s="45">
        <v>12295.724</v>
      </c>
      <c r="N5337" s="27">
        <v>60227626</v>
      </c>
      <c r="O5337" s="27">
        <v>3206132</v>
      </c>
      <c r="P5337" s="37">
        <f>IF(I5337=0,0,H5337/I5337)</f>
        <v>0.7727272727272727</v>
      </c>
    </row>
    <row r="5338">
      <c r="A5338" s="24" t="str">
        <v>2026-05</v>
      </c>
      <c r="B5338" s="24" t="str">
        <v>비교 반영</v>
      </c>
      <c r="C5338" s="24" t="str">
        <v>화성동탄구</v>
      </c>
      <c r="D5338" s="24" t="str">
        <v>다세대 매매</v>
      </c>
      <c r="E5338" s="26">
        <v>11</v>
      </c>
      <c r="F5338" s="26">
        <v>11</v>
      </c>
      <c r="G5338" s="26">
        <v>0</v>
      </c>
      <c r="H5338" s="26">
        <v>0</v>
      </c>
      <c r="I5338" s="26">
        <f>G5338+H5338</f>
        <v>0</v>
      </c>
      <c r="J5338" s="26">
        <f>SUM(F5338:H5338)</f>
        <v>11</v>
      </c>
      <c r="K5338" s="26">
        <f>E5338-J5338</f>
        <v>0</v>
      </c>
      <c r="L5338" s="27">
        <v>7882000000</v>
      </c>
      <c r="M5338" s="45">
        <v>1001.654</v>
      </c>
      <c r="N5338" s="27">
        <v>716545455</v>
      </c>
      <c r="O5338" s="27">
        <v>26013172</v>
      </c>
      <c r="P5338" s="37">
        <f>IF(I5338=0,0,H5338/I5338)</f>
        <v>0</v>
      </c>
    </row>
    <row r="5339">
      <c r="A5339" s="24" t="str">
        <v>2026-05</v>
      </c>
      <c r="B5339" s="24" t="str">
        <v>비교 반영</v>
      </c>
      <c r="C5339" s="24" t="str">
        <v>화성동탄구</v>
      </c>
      <c r="D5339" s="24" t="str">
        <v>다세대 전월세</v>
      </c>
      <c r="E5339" s="26">
        <v>20</v>
      </c>
      <c r="F5339" s="26">
        <v>0</v>
      </c>
      <c r="G5339" s="26">
        <v>6</v>
      </c>
      <c r="H5339" s="26">
        <v>14</v>
      </c>
      <c r="I5339" s="26">
        <f>G5339+H5339</f>
        <v>20</v>
      </c>
      <c r="J5339" s="26">
        <f>SUM(F5339:H5339)</f>
        <v>20</v>
      </c>
      <c r="K5339" s="26">
        <f>E5339-J5339</f>
        <v>0</v>
      </c>
      <c r="L5339" s="27">
        <v>5917000000</v>
      </c>
      <c r="M5339" s="45">
        <v>1953.165</v>
      </c>
      <c r="N5339" s="27">
        <v>295850000</v>
      </c>
      <c r="O5339" s="27">
        <v>10014684</v>
      </c>
      <c r="P5339" s="37">
        <f>IF(I5339=0,0,H5339/I5339)</f>
        <v>0.7</v>
      </c>
    </row>
    <row r="5340">
      <c r="A5340" s="24" t="str">
        <v>2026-05</v>
      </c>
      <c r="B5340" s="24" t="str">
        <v>비교 반영</v>
      </c>
      <c r="C5340" s="24" t="str">
        <v>화성동탄구</v>
      </c>
      <c r="D5340" s="24" t="str">
        <v>상가</v>
      </c>
      <c r="E5340" s="26">
        <v>20</v>
      </c>
      <c r="F5340" s="26">
        <v>20</v>
      </c>
      <c r="G5340" s="26">
        <v>0</v>
      </c>
      <c r="H5340" s="26">
        <v>0</v>
      </c>
      <c r="I5340" s="26">
        <f>G5340+H5340</f>
        <v>0</v>
      </c>
      <c r="J5340" s="26">
        <f>SUM(F5340:H5340)</f>
        <v>20</v>
      </c>
      <c r="K5340" s="26">
        <f>E5340-J5340</f>
        <v>0</v>
      </c>
      <c r="L5340" s="27">
        <v>10346160000</v>
      </c>
      <c r="M5340" s="45">
        <v>1804.29</v>
      </c>
      <c r="N5340" s="27">
        <v>517308000</v>
      </c>
      <c r="O5340" s="27">
        <v>18956033</v>
      </c>
      <c r="P5340" s="37">
        <f>IF(I5340=0,0,H5340/I5340)</f>
        <v>0</v>
      </c>
    </row>
    <row r="5341">
      <c r="A5341" s="24" t="str">
        <v>2026-05</v>
      </c>
      <c r="B5341" s="24" t="str">
        <v>비교 반영</v>
      </c>
      <c r="C5341" s="24" t="str">
        <v>화성동탄구</v>
      </c>
      <c r="D5341" s="24" t="str">
        <v>아파트 매매</v>
      </c>
      <c r="E5341" s="26">
        <v>1384</v>
      </c>
      <c r="F5341" s="26">
        <v>1384</v>
      </c>
      <c r="G5341" s="26">
        <v>0</v>
      </c>
      <c r="H5341" s="26">
        <v>0</v>
      </c>
      <c r="I5341" s="26">
        <f>G5341+H5341</f>
        <v>0</v>
      </c>
      <c r="J5341" s="26">
        <f>SUM(F5341:H5341)</f>
        <v>1384</v>
      </c>
      <c r="K5341" s="26">
        <f>E5341-J5341</f>
        <v>0</v>
      </c>
      <c r="L5341" s="27">
        <v>1164731000000</v>
      </c>
      <c r="M5341" s="45">
        <v>112093.027</v>
      </c>
      <c r="N5341" s="27">
        <v>841568642</v>
      </c>
      <c r="O5341" s="27">
        <v>34349597</v>
      </c>
      <c r="P5341" s="37">
        <f>IF(I5341=0,0,H5341/I5341)</f>
        <v>0</v>
      </c>
    </row>
    <row r="5342">
      <c r="A5342" s="24" t="str">
        <v>2026-05</v>
      </c>
      <c r="B5342" s="24" t="str">
        <v>비교 반영</v>
      </c>
      <c r="C5342" s="24" t="str">
        <v>화성동탄구</v>
      </c>
      <c r="D5342" s="24" t="str">
        <v>아파트 전월세</v>
      </c>
      <c r="E5342" s="26">
        <v>977</v>
      </c>
      <c r="F5342" s="26">
        <v>0</v>
      </c>
      <c r="G5342" s="26">
        <v>528</v>
      </c>
      <c r="H5342" s="26">
        <v>449</v>
      </c>
      <c r="I5342" s="26">
        <f>G5342+H5342</f>
        <v>977</v>
      </c>
      <c r="J5342" s="26">
        <f>SUM(F5342:H5342)</f>
        <v>977</v>
      </c>
      <c r="K5342" s="26">
        <f>E5342-J5342</f>
        <v>0</v>
      </c>
      <c r="L5342" s="27">
        <v>270623880000</v>
      </c>
      <c r="M5342" s="45">
        <v>74389.173</v>
      </c>
      <c r="N5342" s="27">
        <v>276994759</v>
      </c>
      <c r="O5342" s="27">
        <v>12026271</v>
      </c>
      <c r="P5342" s="37">
        <f>IF(I5342=0,0,H5342/I5342)</f>
        <v>0.4595701125895599</v>
      </c>
    </row>
    <row r="5343">
      <c r="A5343" s="24" t="str">
        <v>2026-05</v>
      </c>
      <c r="B5343" s="24" t="str">
        <v>비교 반영</v>
      </c>
      <c r="C5343" s="24" t="str">
        <v>화성동탄구</v>
      </c>
      <c r="D5343" s="24" t="str">
        <v>오피스텔 매매</v>
      </c>
      <c r="E5343" s="26">
        <v>65</v>
      </c>
      <c r="F5343" s="26">
        <v>65</v>
      </c>
      <c r="G5343" s="26">
        <v>0</v>
      </c>
      <c r="H5343" s="26">
        <v>0</v>
      </c>
      <c r="I5343" s="26">
        <f>G5343+H5343</f>
        <v>0</v>
      </c>
      <c r="J5343" s="26">
        <f>SUM(F5343:H5343)</f>
        <v>65</v>
      </c>
      <c r="K5343" s="26">
        <f>E5343-J5343</f>
        <v>0</v>
      </c>
      <c r="L5343" s="27">
        <v>10813700000</v>
      </c>
      <c r="M5343" s="45">
        <v>2177.284</v>
      </c>
      <c r="N5343" s="27">
        <v>166364615</v>
      </c>
      <c r="O5343" s="27">
        <v>16418514</v>
      </c>
      <c r="P5343" s="37">
        <f>IF(I5343=0,0,H5343/I5343)</f>
        <v>0</v>
      </c>
    </row>
    <row r="5344">
      <c r="A5344" s="24" t="str">
        <v>2026-05</v>
      </c>
      <c r="B5344" s="24" t="str">
        <v>비교 반영</v>
      </c>
      <c r="C5344" s="24" t="str">
        <v>화성동탄구</v>
      </c>
      <c r="D5344" s="24" t="str">
        <v>오피스텔 전월세</v>
      </c>
      <c r="E5344" s="26">
        <v>593</v>
      </c>
      <c r="F5344" s="26">
        <v>0</v>
      </c>
      <c r="G5344" s="26">
        <v>181</v>
      </c>
      <c r="H5344" s="26">
        <v>412</v>
      </c>
      <c r="I5344" s="26">
        <f>G5344+H5344</f>
        <v>593</v>
      </c>
      <c r="J5344" s="26">
        <f>SUM(F5344:H5344)</f>
        <v>593</v>
      </c>
      <c r="K5344" s="26">
        <f>E5344-J5344</f>
        <v>0</v>
      </c>
      <c r="L5344" s="27">
        <v>54756550000</v>
      </c>
      <c r="M5344" s="45">
        <v>22828.28</v>
      </c>
      <c r="N5344" s="27">
        <v>92338196</v>
      </c>
      <c r="O5344" s="27">
        <v>7929348</v>
      </c>
      <c r="P5344" s="37">
        <f>IF(I5344=0,0,H5344/I5344)</f>
        <v>0.6947723440134908</v>
      </c>
    </row>
    <row r="5345">
      <c r="A5345" s="24" t="str">
        <v>2026-05</v>
      </c>
      <c r="B5345" s="24" t="str">
        <v>비교 반영</v>
      </c>
      <c r="C5345" s="24" t="str">
        <v>화성동탄구</v>
      </c>
      <c r="D5345" s="24" t="str">
        <v>토지</v>
      </c>
      <c r="E5345" s="26">
        <v>19</v>
      </c>
      <c r="F5345" s="26">
        <v>19</v>
      </c>
      <c r="G5345" s="26">
        <v>0</v>
      </c>
      <c r="H5345" s="26">
        <v>0</v>
      </c>
      <c r="I5345" s="26">
        <f>G5345+H5345</f>
        <v>0</v>
      </c>
      <c r="J5345" s="26">
        <f>SUM(F5345:H5345)</f>
        <v>19</v>
      </c>
      <c r="K5345" s="26">
        <f>E5345-J5345</f>
        <v>0</v>
      </c>
      <c r="L5345" s="27">
        <v>48339400000</v>
      </c>
      <c r="M5345" s="45">
        <v>15779.9</v>
      </c>
      <c r="N5345" s="27">
        <v>2544178947</v>
      </c>
      <c r="O5345" s="27">
        <v>10126786</v>
      </c>
      <c r="P5345" s="37">
        <f>IF(I5345=0,0,H5345/I5345)</f>
        <v>0</v>
      </c>
    </row>
    <row r="5346">
      <c r="A5346" s="24" t="str">
        <v>2026-05</v>
      </c>
      <c r="B5346" s="24" t="str">
        <v>비교 반영</v>
      </c>
      <c r="C5346" s="24" t="str">
        <v>화성만세구</v>
      </c>
      <c r="D5346" s="24" t="str">
        <v>공장창고</v>
      </c>
      <c r="E5346" s="26">
        <v>16</v>
      </c>
      <c r="F5346" s="26">
        <v>16</v>
      </c>
      <c r="G5346" s="26">
        <v>0</v>
      </c>
      <c r="H5346" s="26">
        <v>0</v>
      </c>
      <c r="I5346" s="26">
        <f>G5346+H5346</f>
        <v>0</v>
      </c>
      <c r="J5346" s="26">
        <f>SUM(F5346:H5346)</f>
        <v>16</v>
      </c>
      <c r="K5346" s="26">
        <f>E5346-J5346</f>
        <v>0</v>
      </c>
      <c r="L5346" s="27">
        <v>117413160000</v>
      </c>
      <c r="M5346" s="45">
        <v>70145.23</v>
      </c>
      <c r="N5346" s="27">
        <v>7338322500</v>
      </c>
      <c r="O5346" s="27">
        <v>5533415</v>
      </c>
      <c r="P5346" s="37">
        <f>IF(I5346=0,0,H5346/I5346)</f>
        <v>0</v>
      </c>
    </row>
    <row r="5347">
      <c r="A5347" s="24" t="str">
        <v>2026-05</v>
      </c>
      <c r="B5347" s="24" t="str">
        <v>비교 반영</v>
      </c>
      <c r="C5347" s="24" t="str">
        <v>화성만세구</v>
      </c>
      <c r="D5347" s="24" t="str">
        <v>다가구 매매</v>
      </c>
      <c r="E5347" s="26">
        <v>9</v>
      </c>
      <c r="F5347" s="26">
        <v>9</v>
      </c>
      <c r="G5347" s="26">
        <v>0</v>
      </c>
      <c r="H5347" s="26">
        <v>0</v>
      </c>
      <c r="I5347" s="26">
        <f>G5347+H5347</f>
        <v>0</v>
      </c>
      <c r="J5347" s="26">
        <f>SUM(F5347:H5347)</f>
        <v>9</v>
      </c>
      <c r="K5347" s="26">
        <f>E5347-J5347</f>
        <v>0</v>
      </c>
      <c r="L5347" s="27">
        <v>2826680000</v>
      </c>
      <c r="M5347" s="45">
        <v>1283.02</v>
      </c>
      <c r="N5347" s="27">
        <v>314075556</v>
      </c>
      <c r="O5347" s="27">
        <v>7283126</v>
      </c>
      <c r="P5347" s="37">
        <f>IF(I5347=0,0,H5347/I5347)</f>
        <v>0</v>
      </c>
    </row>
    <row r="5348">
      <c r="A5348" s="24" t="str">
        <v>2026-05</v>
      </c>
      <c r="B5348" s="24" t="str">
        <v>비교 반영</v>
      </c>
      <c r="C5348" s="24" t="str">
        <v>화성만세구</v>
      </c>
      <c r="D5348" s="24" t="str">
        <v>다가구 전월세</v>
      </c>
      <c r="E5348" s="26">
        <v>460</v>
      </c>
      <c r="F5348" s="26">
        <v>0</v>
      </c>
      <c r="G5348" s="26">
        <v>64</v>
      </c>
      <c r="H5348" s="26">
        <v>396</v>
      </c>
      <c r="I5348" s="26">
        <f>G5348+H5348</f>
        <v>460</v>
      </c>
      <c r="J5348" s="26">
        <f>SUM(F5348:H5348)</f>
        <v>460</v>
      </c>
      <c r="K5348" s="26">
        <f>E5348-J5348</f>
        <v>0</v>
      </c>
      <c r="L5348" s="27">
        <v>10071800000</v>
      </c>
      <c r="M5348" s="45">
        <v>19159.077</v>
      </c>
      <c r="N5348" s="27">
        <v>21895217</v>
      </c>
      <c r="O5348" s="27">
        <v>1737829</v>
      </c>
      <c r="P5348" s="37">
        <f>IF(I5348=0,0,H5348/I5348)</f>
        <v>0.8608695652173913</v>
      </c>
    </row>
    <row r="5349">
      <c r="A5349" s="24" t="str">
        <v>2026-05</v>
      </c>
      <c r="B5349" s="24" t="str">
        <v>비교 반영</v>
      </c>
      <c r="C5349" s="24" t="str">
        <v>화성만세구</v>
      </c>
      <c r="D5349" s="24" t="str">
        <v>다세대 매매</v>
      </c>
      <c r="E5349" s="26">
        <v>27</v>
      </c>
      <c r="F5349" s="26">
        <v>27</v>
      </c>
      <c r="G5349" s="26">
        <v>0</v>
      </c>
      <c r="H5349" s="26">
        <v>0</v>
      </c>
      <c r="I5349" s="26">
        <f>G5349+H5349</f>
        <v>0</v>
      </c>
      <c r="J5349" s="26">
        <f>SUM(F5349:H5349)</f>
        <v>27</v>
      </c>
      <c r="K5349" s="26">
        <f>E5349-J5349</f>
        <v>0</v>
      </c>
      <c r="L5349" s="27">
        <v>3615500000</v>
      </c>
      <c r="M5349" s="45">
        <v>1529.667</v>
      </c>
      <c r="N5349" s="27">
        <v>133907407</v>
      </c>
      <c r="O5349" s="27">
        <v>7813508</v>
      </c>
      <c r="P5349" s="37">
        <f>IF(I5349=0,0,H5349/I5349)</f>
        <v>0</v>
      </c>
    </row>
    <row r="5350">
      <c r="A5350" s="24" t="str">
        <v>2026-05</v>
      </c>
      <c r="B5350" s="24" t="str">
        <v>비교 반영</v>
      </c>
      <c r="C5350" s="24" t="str">
        <v>화성만세구</v>
      </c>
      <c r="D5350" s="24" t="str">
        <v>다세대 전월세</v>
      </c>
      <c r="E5350" s="26">
        <v>64</v>
      </c>
      <c r="F5350" s="26">
        <v>0</v>
      </c>
      <c r="G5350" s="26">
        <v>9</v>
      </c>
      <c r="H5350" s="26">
        <v>55</v>
      </c>
      <c r="I5350" s="26">
        <f>G5350+H5350</f>
        <v>64</v>
      </c>
      <c r="J5350" s="26">
        <f>SUM(F5350:H5350)</f>
        <v>64</v>
      </c>
      <c r="K5350" s="26">
        <f>E5350-J5350</f>
        <v>0</v>
      </c>
      <c r="L5350" s="27">
        <v>2241000000</v>
      </c>
      <c r="M5350" s="45">
        <v>2917.787</v>
      </c>
      <c r="N5350" s="27">
        <v>35015625</v>
      </c>
      <c r="O5350" s="27">
        <v>2539001</v>
      </c>
      <c r="P5350" s="37">
        <f>IF(I5350=0,0,H5350/I5350)</f>
        <v>0.859375</v>
      </c>
    </row>
    <row r="5351">
      <c r="A5351" s="24" t="str">
        <v>2026-05</v>
      </c>
      <c r="B5351" s="24" t="str">
        <v>비교 반영</v>
      </c>
      <c r="C5351" s="24" t="str">
        <v>화성만세구</v>
      </c>
      <c r="D5351" s="24" t="str">
        <v>상가</v>
      </c>
      <c r="E5351" s="26">
        <v>29</v>
      </c>
      <c r="F5351" s="26">
        <v>29</v>
      </c>
      <c r="G5351" s="26">
        <v>0</v>
      </c>
      <c r="H5351" s="26">
        <v>0</v>
      </c>
      <c r="I5351" s="26">
        <f>G5351+H5351</f>
        <v>0</v>
      </c>
      <c r="J5351" s="26">
        <f>SUM(F5351:H5351)</f>
        <v>29</v>
      </c>
      <c r="K5351" s="26">
        <f>E5351-J5351</f>
        <v>0</v>
      </c>
      <c r="L5351" s="27">
        <v>24702240000</v>
      </c>
      <c r="M5351" s="45">
        <v>8487.37</v>
      </c>
      <c r="N5351" s="27">
        <v>851801379</v>
      </c>
      <c r="O5351" s="27">
        <v>9621390</v>
      </c>
      <c r="P5351" s="37">
        <f>IF(I5351=0,0,H5351/I5351)</f>
        <v>0</v>
      </c>
    </row>
    <row r="5352">
      <c r="A5352" s="24" t="str">
        <v>2026-05</v>
      </c>
      <c r="B5352" s="24" t="str">
        <v>비교 반영</v>
      </c>
      <c r="C5352" s="24" t="str">
        <v>화성만세구</v>
      </c>
      <c r="D5352" s="24" t="str">
        <v>아파트 매매</v>
      </c>
      <c r="E5352" s="26">
        <v>111</v>
      </c>
      <c r="F5352" s="26">
        <v>111</v>
      </c>
      <c r="G5352" s="26">
        <v>0</v>
      </c>
      <c r="H5352" s="26">
        <v>0</v>
      </c>
      <c r="I5352" s="26">
        <f>G5352+H5352</f>
        <v>0</v>
      </c>
      <c r="J5352" s="26">
        <f>SUM(F5352:H5352)</f>
        <v>111</v>
      </c>
      <c r="K5352" s="26">
        <f>E5352-J5352</f>
        <v>0</v>
      </c>
      <c r="L5352" s="27">
        <v>40431000000</v>
      </c>
      <c r="M5352" s="45">
        <v>8779.765</v>
      </c>
      <c r="N5352" s="27">
        <v>364243243</v>
      </c>
      <c r="O5352" s="27">
        <v>15223209</v>
      </c>
      <c r="P5352" s="37">
        <f>IF(I5352=0,0,H5352/I5352)</f>
        <v>0</v>
      </c>
    </row>
    <row r="5353">
      <c r="A5353" s="24" t="str">
        <v>2026-05</v>
      </c>
      <c r="B5353" s="24" t="str">
        <v>비교 반영</v>
      </c>
      <c r="C5353" s="24" t="str">
        <v>화성만세구</v>
      </c>
      <c r="D5353" s="24" t="str">
        <v>아파트 전월세</v>
      </c>
      <c r="E5353" s="26">
        <v>645</v>
      </c>
      <c r="F5353" s="26">
        <v>0</v>
      </c>
      <c r="G5353" s="26">
        <v>227</v>
      </c>
      <c r="H5353" s="26">
        <v>418</v>
      </c>
      <c r="I5353" s="26">
        <f>G5353+H5353</f>
        <v>645</v>
      </c>
      <c r="J5353" s="26">
        <f>SUM(F5353:H5353)</f>
        <v>645</v>
      </c>
      <c r="K5353" s="26">
        <f>E5353-J5353</f>
        <v>0</v>
      </c>
      <c r="L5353" s="27">
        <v>66052720000</v>
      </c>
      <c r="M5353" s="45">
        <v>37242.924</v>
      </c>
      <c r="N5353" s="27">
        <v>102407318</v>
      </c>
      <c r="O5353" s="27">
        <v>5863022</v>
      </c>
      <c r="P5353" s="37">
        <f>IF(I5353=0,0,H5353/I5353)</f>
        <v>0.648062015503876</v>
      </c>
    </row>
    <row r="5354">
      <c r="A5354" s="24" t="str">
        <v>2026-05</v>
      </c>
      <c r="B5354" s="24" t="str">
        <v>비교 반영</v>
      </c>
      <c r="C5354" s="24" t="str">
        <v>화성만세구</v>
      </c>
      <c r="D5354" s="24" t="str">
        <v>오피스텔 매매</v>
      </c>
      <c r="E5354" s="26">
        <v>8</v>
      </c>
      <c r="F5354" s="26">
        <v>8</v>
      </c>
      <c r="G5354" s="26">
        <v>0</v>
      </c>
      <c r="H5354" s="26">
        <v>0</v>
      </c>
      <c r="I5354" s="26">
        <f>G5354+H5354</f>
        <v>0</v>
      </c>
      <c r="J5354" s="26">
        <f>SUM(F5354:H5354)</f>
        <v>8</v>
      </c>
      <c r="K5354" s="26">
        <f>E5354-J5354</f>
        <v>0</v>
      </c>
      <c r="L5354" s="27">
        <v>463500000</v>
      </c>
      <c r="M5354" s="45">
        <v>242.725</v>
      </c>
      <c r="N5354" s="27">
        <v>57937500</v>
      </c>
      <c r="O5354" s="27">
        <v>6312623</v>
      </c>
      <c r="P5354" s="37">
        <f>IF(I5354=0,0,H5354/I5354)</f>
        <v>0</v>
      </c>
    </row>
    <row r="5355">
      <c r="A5355" s="24" t="str">
        <v>2026-05</v>
      </c>
      <c r="B5355" s="24" t="str">
        <v>비교 반영</v>
      </c>
      <c r="C5355" s="24" t="str">
        <v>화성만세구</v>
      </c>
      <c r="D5355" s="24" t="str">
        <v>오피스텔 전월세</v>
      </c>
      <c r="E5355" s="26">
        <v>37</v>
      </c>
      <c r="F5355" s="26">
        <v>0</v>
      </c>
      <c r="G5355" s="26">
        <v>6</v>
      </c>
      <c r="H5355" s="26">
        <v>31</v>
      </c>
      <c r="I5355" s="26">
        <f>G5355+H5355</f>
        <v>37</v>
      </c>
      <c r="J5355" s="26">
        <f>SUM(F5355:H5355)</f>
        <v>37</v>
      </c>
      <c r="K5355" s="26">
        <f>E5355-J5355</f>
        <v>0</v>
      </c>
      <c r="L5355" s="27">
        <v>694000000</v>
      </c>
      <c r="M5355" s="45">
        <v>1088.54</v>
      </c>
      <c r="N5355" s="27">
        <v>18756757</v>
      </c>
      <c r="O5355" s="27">
        <v>2107607</v>
      </c>
      <c r="P5355" s="37">
        <f>IF(I5355=0,0,H5355/I5355)</f>
        <v>0.8378378378378378</v>
      </c>
    </row>
    <row r="5356">
      <c r="A5356" s="24" t="str">
        <v>2026-05</v>
      </c>
      <c r="B5356" s="24" t="str">
        <v>비교 반영</v>
      </c>
      <c r="C5356" s="24" t="str">
        <v>화성만세구</v>
      </c>
      <c r="D5356" s="24" t="str">
        <v>토지</v>
      </c>
      <c r="E5356" s="26">
        <v>524</v>
      </c>
      <c r="F5356" s="26">
        <v>524</v>
      </c>
      <c r="G5356" s="26">
        <v>0</v>
      </c>
      <c r="H5356" s="26">
        <v>0</v>
      </c>
      <c r="I5356" s="26">
        <f>G5356+H5356</f>
        <v>0</v>
      </c>
      <c r="J5356" s="26">
        <f>SUM(F5356:H5356)</f>
        <v>524</v>
      </c>
      <c r="K5356" s="26">
        <f>E5356-J5356</f>
        <v>0</v>
      </c>
      <c r="L5356" s="27">
        <v>79087310000</v>
      </c>
      <c r="M5356" s="45">
        <v>330743.71</v>
      </c>
      <c r="N5356" s="27">
        <v>150929981</v>
      </c>
      <c r="O5356" s="27">
        <v>790478</v>
      </c>
      <c r="P5356" s="37">
        <f>IF(I5356=0,0,H5356/I5356)</f>
        <v>0</v>
      </c>
    </row>
    <row r="5357">
      <c r="A5357" s="24" t="str">
        <v>2026-05</v>
      </c>
      <c r="B5357" s="24" t="str">
        <v>비교 반영</v>
      </c>
      <c r="C5357" s="24" t="str">
        <v>화성병점구</v>
      </c>
      <c r="D5357" s="24" t="str">
        <v>다가구 전월세</v>
      </c>
      <c r="E5357" s="26">
        <v>115</v>
      </c>
      <c r="F5357" s="26">
        <v>0</v>
      </c>
      <c r="G5357" s="26">
        <v>10</v>
      </c>
      <c r="H5357" s="26">
        <v>105</v>
      </c>
      <c r="I5357" s="26">
        <f>G5357+H5357</f>
        <v>115</v>
      </c>
      <c r="J5357" s="26">
        <f>SUM(F5357:H5357)</f>
        <v>115</v>
      </c>
      <c r="K5357" s="26">
        <f>E5357-J5357</f>
        <v>0</v>
      </c>
      <c r="L5357" s="27">
        <v>1996660000</v>
      </c>
      <c r="M5357" s="45">
        <v>3761.142</v>
      </c>
      <c r="N5357" s="27">
        <v>17362261</v>
      </c>
      <c r="O5357" s="27">
        <v>1754927</v>
      </c>
      <c r="P5357" s="37">
        <f>IF(I5357=0,0,H5357/I5357)</f>
        <v>0.9130434782608695</v>
      </c>
    </row>
    <row r="5358">
      <c r="A5358" s="24" t="str">
        <v>2026-05</v>
      </c>
      <c r="B5358" s="24" t="str">
        <v>비교 반영</v>
      </c>
      <c r="C5358" s="24" t="str">
        <v>화성병점구</v>
      </c>
      <c r="D5358" s="24" t="str">
        <v>다세대 매매</v>
      </c>
      <c r="E5358" s="26">
        <v>11</v>
      </c>
      <c r="F5358" s="26">
        <v>11</v>
      </c>
      <c r="G5358" s="26">
        <v>0</v>
      </c>
      <c r="H5358" s="26">
        <v>0</v>
      </c>
      <c r="I5358" s="26">
        <f>G5358+H5358</f>
        <v>0</v>
      </c>
      <c r="J5358" s="26">
        <f>SUM(F5358:H5358)</f>
        <v>11</v>
      </c>
      <c r="K5358" s="26">
        <f>E5358-J5358</f>
        <v>0</v>
      </c>
      <c r="L5358" s="27">
        <v>1234000000</v>
      </c>
      <c r="M5358" s="45">
        <v>549.22</v>
      </c>
      <c r="N5358" s="27">
        <v>112181818</v>
      </c>
      <c r="O5358" s="27">
        <v>7427513</v>
      </c>
      <c r="P5358" s="37">
        <f>IF(I5358=0,0,H5358/I5358)</f>
        <v>0</v>
      </c>
    </row>
    <row r="5359">
      <c r="A5359" s="24" t="str">
        <v>2026-05</v>
      </c>
      <c r="B5359" s="24" t="str">
        <v>비교 반영</v>
      </c>
      <c r="C5359" s="24" t="str">
        <v>화성병점구</v>
      </c>
      <c r="D5359" s="24" t="str">
        <v>다세대 전월세</v>
      </c>
      <c r="E5359" s="26">
        <v>90</v>
      </c>
      <c r="F5359" s="26">
        <v>0</v>
      </c>
      <c r="G5359" s="26">
        <v>28</v>
      </c>
      <c r="H5359" s="26">
        <v>62</v>
      </c>
      <c r="I5359" s="26">
        <f>G5359+H5359</f>
        <v>90</v>
      </c>
      <c r="J5359" s="26">
        <f>SUM(F5359:H5359)</f>
        <v>90</v>
      </c>
      <c r="K5359" s="26">
        <f>E5359-J5359</f>
        <v>0</v>
      </c>
      <c r="L5359" s="27">
        <v>4526000000</v>
      </c>
      <c r="M5359" s="45">
        <v>2725.664</v>
      </c>
      <c r="N5359" s="27">
        <v>50288889</v>
      </c>
      <c r="O5359" s="27">
        <v>5489298</v>
      </c>
      <c r="P5359" s="37">
        <f>IF(I5359=0,0,H5359/I5359)</f>
        <v>0.6888888888888889</v>
      </c>
    </row>
    <row r="5360">
      <c r="A5360" s="24" t="str">
        <v>2026-05</v>
      </c>
      <c r="B5360" s="24" t="str">
        <v>비교 반영</v>
      </c>
      <c r="C5360" s="24" t="str">
        <v>화성병점구</v>
      </c>
      <c r="D5360" s="24" t="str">
        <v>상가</v>
      </c>
      <c r="E5360" s="26">
        <v>5</v>
      </c>
      <c r="F5360" s="26">
        <v>5</v>
      </c>
      <c r="G5360" s="26">
        <v>0</v>
      </c>
      <c r="H5360" s="26">
        <v>0</v>
      </c>
      <c r="I5360" s="26">
        <f>G5360+H5360</f>
        <v>0</v>
      </c>
      <c r="J5360" s="26">
        <f>SUM(F5360:H5360)</f>
        <v>5</v>
      </c>
      <c r="K5360" s="26">
        <f>E5360-J5360</f>
        <v>0</v>
      </c>
      <c r="L5360" s="27">
        <v>2154420000</v>
      </c>
      <c r="M5360" s="45">
        <v>293.25</v>
      </c>
      <c r="N5360" s="27">
        <v>430884000</v>
      </c>
      <c r="O5360" s="27">
        <v>24286613</v>
      </c>
      <c r="P5360" s="37">
        <f>IF(I5360=0,0,H5360/I5360)</f>
        <v>0</v>
      </c>
    </row>
    <row r="5361">
      <c r="A5361" s="24" t="str">
        <v>2026-05</v>
      </c>
      <c r="B5361" s="24" t="str">
        <v>비교 반영</v>
      </c>
      <c r="C5361" s="24" t="str">
        <v>화성병점구</v>
      </c>
      <c r="D5361" s="24" t="str">
        <v>아파트 매매</v>
      </c>
      <c r="E5361" s="26">
        <v>288</v>
      </c>
      <c r="F5361" s="26">
        <v>288</v>
      </c>
      <c r="G5361" s="26">
        <v>0</v>
      </c>
      <c r="H5361" s="26">
        <v>0</v>
      </c>
      <c r="I5361" s="26">
        <f>G5361+H5361</f>
        <v>0</v>
      </c>
      <c r="J5361" s="26">
        <f>SUM(F5361:H5361)</f>
        <v>288</v>
      </c>
      <c r="K5361" s="26">
        <f>E5361-J5361</f>
        <v>0</v>
      </c>
      <c r="L5361" s="27">
        <v>139995400000</v>
      </c>
      <c r="M5361" s="45">
        <v>22427.338</v>
      </c>
      <c r="N5361" s="27">
        <v>486095139</v>
      </c>
      <c r="O5361" s="27">
        <v>20635293</v>
      </c>
      <c r="P5361" s="37">
        <f>IF(I5361=0,0,H5361/I5361)</f>
        <v>0</v>
      </c>
    </row>
    <row r="5362">
      <c r="A5362" s="24" t="str">
        <v>2026-05</v>
      </c>
      <c r="B5362" s="24" t="str">
        <v>비교 반영</v>
      </c>
      <c r="C5362" s="24" t="str">
        <v>화성병점구</v>
      </c>
      <c r="D5362" s="24" t="str">
        <v>아파트 전월세</v>
      </c>
      <c r="E5362" s="26">
        <v>360</v>
      </c>
      <c r="F5362" s="26">
        <v>0</v>
      </c>
      <c r="G5362" s="26">
        <v>147</v>
      </c>
      <c r="H5362" s="26">
        <v>213</v>
      </c>
      <c r="I5362" s="26">
        <f>G5362+H5362</f>
        <v>360</v>
      </c>
      <c r="J5362" s="26">
        <f>SUM(F5362:H5362)</f>
        <v>360</v>
      </c>
      <c r="K5362" s="26">
        <f>E5362-J5362</f>
        <v>0</v>
      </c>
      <c r="L5362" s="27">
        <v>56351440000</v>
      </c>
      <c r="M5362" s="45">
        <v>24674.982</v>
      </c>
      <c r="N5362" s="27">
        <v>156531778</v>
      </c>
      <c r="O5362" s="27">
        <v>7549580</v>
      </c>
      <c r="P5362" s="37">
        <f>IF(I5362=0,0,H5362/I5362)</f>
        <v>0.5916666666666667</v>
      </c>
    </row>
    <row r="5363">
      <c r="A5363" s="24" t="str">
        <v>2026-05</v>
      </c>
      <c r="B5363" s="24" t="str">
        <v>비교 반영</v>
      </c>
      <c r="C5363" s="24" t="str">
        <v>화성병점구</v>
      </c>
      <c r="D5363" s="24" t="str">
        <v>오피스텔 매매</v>
      </c>
      <c r="E5363" s="26">
        <v>2</v>
      </c>
      <c r="F5363" s="26">
        <v>2</v>
      </c>
      <c r="G5363" s="26">
        <v>0</v>
      </c>
      <c r="H5363" s="26">
        <v>0</v>
      </c>
      <c r="I5363" s="26">
        <f>G5363+H5363</f>
        <v>0</v>
      </c>
      <c r="J5363" s="26">
        <f>SUM(F5363:H5363)</f>
        <v>2</v>
      </c>
      <c r="K5363" s="26">
        <f>E5363-J5363</f>
        <v>0</v>
      </c>
      <c r="L5363" s="27">
        <v>228000000</v>
      </c>
      <c r="M5363" s="45">
        <v>48.24</v>
      </c>
      <c r="N5363" s="27">
        <v>114000000</v>
      </c>
      <c r="O5363" s="27">
        <v>15624357</v>
      </c>
      <c r="P5363" s="37">
        <f>IF(I5363=0,0,H5363/I5363)</f>
        <v>0</v>
      </c>
    </row>
    <row r="5364">
      <c r="A5364" s="24" t="str">
        <v>2026-05</v>
      </c>
      <c r="B5364" s="24" t="str">
        <v>비교 반영</v>
      </c>
      <c r="C5364" s="24" t="str">
        <v>화성병점구</v>
      </c>
      <c r="D5364" s="24" t="str">
        <v>오피스텔 전월세</v>
      </c>
      <c r="E5364" s="26">
        <v>68</v>
      </c>
      <c r="F5364" s="26">
        <v>0</v>
      </c>
      <c r="G5364" s="26">
        <v>12</v>
      </c>
      <c r="H5364" s="26">
        <v>56</v>
      </c>
      <c r="I5364" s="26">
        <f>G5364+H5364</f>
        <v>68</v>
      </c>
      <c r="J5364" s="26">
        <f>SUM(F5364:H5364)</f>
        <v>68</v>
      </c>
      <c r="K5364" s="26">
        <f>E5364-J5364</f>
        <v>0</v>
      </c>
      <c r="L5364" s="27">
        <v>3642150000</v>
      </c>
      <c r="M5364" s="45">
        <v>3435.05</v>
      </c>
      <c r="N5364" s="27">
        <v>53561029</v>
      </c>
      <c r="O5364" s="27">
        <v>3505092</v>
      </c>
      <c r="P5364" s="37">
        <f>IF(I5364=0,0,H5364/I5364)</f>
        <v>0.8235294117647058</v>
      </c>
    </row>
    <row r="5365">
      <c r="A5365" s="24" t="str">
        <v>2026-05</v>
      </c>
      <c r="B5365" s="24" t="str">
        <v>비교 반영</v>
      </c>
      <c r="C5365" s="24" t="str">
        <v>화성병점구</v>
      </c>
      <c r="D5365" s="24" t="str">
        <v>토지</v>
      </c>
      <c r="E5365" s="26">
        <v>18</v>
      </c>
      <c r="F5365" s="26">
        <v>18</v>
      </c>
      <c r="G5365" s="26">
        <v>0</v>
      </c>
      <c r="H5365" s="26">
        <v>0</v>
      </c>
      <c r="I5365" s="26">
        <f>G5365+H5365</f>
        <v>0</v>
      </c>
      <c r="J5365" s="26">
        <f>SUM(F5365:H5365)</f>
        <v>18</v>
      </c>
      <c r="K5365" s="26">
        <f>E5365-J5365</f>
        <v>0</v>
      </c>
      <c r="L5365" s="27">
        <v>5429170000</v>
      </c>
      <c r="M5365" s="45">
        <v>9367.36</v>
      </c>
      <c r="N5365" s="27">
        <v>301620556</v>
      </c>
      <c r="O5365" s="27">
        <v>1915979</v>
      </c>
      <c r="P5365" s="37">
        <f>IF(I5365=0,0,H5365/I5365)</f>
        <v>0</v>
      </c>
    </row>
    <row r="5366">
      <c r="A5366" s="24" t="str">
        <v>2026-05</v>
      </c>
      <c r="B5366" s="24" t="str">
        <v>비교 반영</v>
      </c>
      <c r="C5366" s="24" t="str">
        <v>화성효행구</v>
      </c>
      <c r="D5366" s="24" t="str">
        <v>공장창고</v>
      </c>
      <c r="E5366" s="26">
        <v>11</v>
      </c>
      <c r="F5366" s="26">
        <v>11</v>
      </c>
      <c r="G5366" s="26">
        <v>0</v>
      </c>
      <c r="H5366" s="26">
        <v>0</v>
      </c>
      <c r="I5366" s="26">
        <f>G5366+H5366</f>
        <v>0</v>
      </c>
      <c r="J5366" s="26">
        <f>SUM(F5366:H5366)</f>
        <v>11</v>
      </c>
      <c r="K5366" s="26">
        <f>E5366-J5366</f>
        <v>0</v>
      </c>
      <c r="L5366" s="27">
        <v>15534710000</v>
      </c>
      <c r="M5366" s="45">
        <v>7462.86</v>
      </c>
      <c r="N5366" s="27">
        <v>1412246364</v>
      </c>
      <c r="O5366" s="27">
        <v>6881331</v>
      </c>
      <c r="P5366" s="37">
        <f>IF(I5366=0,0,H5366/I5366)</f>
        <v>0</v>
      </c>
    </row>
    <row r="5367">
      <c r="A5367" s="24" t="str">
        <v>2026-05</v>
      </c>
      <c r="B5367" s="24" t="str">
        <v>비교 반영</v>
      </c>
      <c r="C5367" s="24" t="str">
        <v>화성효행구</v>
      </c>
      <c r="D5367" s="24" t="str">
        <v>다가구 매매</v>
      </c>
      <c r="E5367" s="26">
        <v>7</v>
      </c>
      <c r="F5367" s="26">
        <v>7</v>
      </c>
      <c r="G5367" s="26">
        <v>0</v>
      </c>
      <c r="H5367" s="26">
        <v>0</v>
      </c>
      <c r="I5367" s="26">
        <f>G5367+H5367</f>
        <v>0</v>
      </c>
      <c r="J5367" s="26">
        <f>SUM(F5367:H5367)</f>
        <v>7</v>
      </c>
      <c r="K5367" s="26">
        <f>E5367-J5367</f>
        <v>0</v>
      </c>
      <c r="L5367" s="27">
        <v>3715800000</v>
      </c>
      <c r="M5367" s="45">
        <v>1251.79</v>
      </c>
      <c r="N5367" s="27">
        <v>530828571</v>
      </c>
      <c r="O5367" s="27">
        <v>9812857</v>
      </c>
      <c r="P5367" s="37">
        <f>IF(I5367=0,0,H5367/I5367)</f>
        <v>0</v>
      </c>
    </row>
    <row r="5368">
      <c r="A5368" s="24" t="str">
        <v>2026-05</v>
      </c>
      <c r="B5368" s="24" t="str">
        <v>비교 반영</v>
      </c>
      <c r="C5368" s="24" t="str">
        <v>화성효행구</v>
      </c>
      <c r="D5368" s="24" t="str">
        <v>다가구 전월세</v>
      </c>
      <c r="E5368" s="26">
        <v>74</v>
      </c>
      <c r="F5368" s="26">
        <v>0</v>
      </c>
      <c r="G5368" s="26">
        <v>12</v>
      </c>
      <c r="H5368" s="26">
        <v>62</v>
      </c>
      <c r="I5368" s="26">
        <f>G5368+H5368</f>
        <v>74</v>
      </c>
      <c r="J5368" s="26">
        <f>SUM(F5368:H5368)</f>
        <v>74</v>
      </c>
      <c r="K5368" s="26">
        <f>E5368-J5368</f>
        <v>0</v>
      </c>
      <c r="L5368" s="27">
        <v>2448200000</v>
      </c>
      <c r="M5368" s="45">
        <v>3809.29</v>
      </c>
      <c r="N5368" s="27">
        <v>33083784</v>
      </c>
      <c r="O5368" s="27">
        <v>2124601</v>
      </c>
      <c r="P5368" s="37">
        <f>IF(I5368=0,0,H5368/I5368)</f>
        <v>0.8378378378378378</v>
      </c>
    </row>
    <row r="5369">
      <c r="A5369" s="24" t="str">
        <v>2026-05</v>
      </c>
      <c r="B5369" s="24" t="str">
        <v>비교 반영</v>
      </c>
      <c r="C5369" s="24" t="str">
        <v>화성효행구</v>
      </c>
      <c r="D5369" s="24" t="str">
        <v>다세대 매매</v>
      </c>
      <c r="E5369" s="26">
        <v>14</v>
      </c>
      <c r="F5369" s="26">
        <v>14</v>
      </c>
      <c r="G5369" s="26">
        <v>0</v>
      </c>
      <c r="H5369" s="26">
        <v>0</v>
      </c>
      <c r="I5369" s="26">
        <f>G5369+H5369</f>
        <v>0</v>
      </c>
      <c r="J5369" s="26">
        <f>SUM(F5369:H5369)</f>
        <v>14</v>
      </c>
      <c r="K5369" s="26">
        <f>E5369-J5369</f>
        <v>0</v>
      </c>
      <c r="L5369" s="27">
        <v>1279000000</v>
      </c>
      <c r="M5369" s="45">
        <v>773.03</v>
      </c>
      <c r="N5369" s="27">
        <v>91357143</v>
      </c>
      <c r="O5369" s="27">
        <v>5469515</v>
      </c>
      <c r="P5369" s="37">
        <f>IF(I5369=0,0,H5369/I5369)</f>
        <v>0</v>
      </c>
    </row>
    <row r="5370">
      <c r="A5370" s="24" t="str">
        <v>2026-05</v>
      </c>
      <c r="B5370" s="24" t="str">
        <v>비교 반영</v>
      </c>
      <c r="C5370" s="24" t="str">
        <v>화성효행구</v>
      </c>
      <c r="D5370" s="24" t="str">
        <v>다세대 전월세</v>
      </c>
      <c r="E5370" s="26">
        <v>38</v>
      </c>
      <c r="F5370" s="26">
        <v>0</v>
      </c>
      <c r="G5370" s="26">
        <v>8</v>
      </c>
      <c r="H5370" s="26">
        <v>30</v>
      </c>
      <c r="I5370" s="26">
        <f>G5370+H5370</f>
        <v>38</v>
      </c>
      <c r="J5370" s="26">
        <f>SUM(F5370:H5370)</f>
        <v>38</v>
      </c>
      <c r="K5370" s="26">
        <f>E5370-J5370</f>
        <v>0</v>
      </c>
      <c r="L5370" s="27">
        <v>1234220000</v>
      </c>
      <c r="M5370" s="45">
        <v>1704.116</v>
      </c>
      <c r="N5370" s="27">
        <v>32479474</v>
      </c>
      <c r="O5370" s="27">
        <v>2394242</v>
      </c>
      <c r="P5370" s="37">
        <f>IF(I5370=0,0,H5370/I5370)</f>
        <v>0.7894736842105263</v>
      </c>
    </row>
    <row r="5371">
      <c r="A5371" s="24" t="str">
        <v>2026-05</v>
      </c>
      <c r="B5371" s="24" t="str">
        <v>비교 반영</v>
      </c>
      <c r="C5371" s="24" t="str">
        <v>화성효행구</v>
      </c>
      <c r="D5371" s="24" t="str">
        <v>분양권</v>
      </c>
      <c r="E5371" s="26">
        <v>34</v>
      </c>
      <c r="F5371" s="26">
        <v>34</v>
      </c>
      <c r="G5371" s="26">
        <v>0</v>
      </c>
      <c r="H5371" s="26">
        <v>0</v>
      </c>
      <c r="I5371" s="26">
        <f>G5371+H5371</f>
        <v>0</v>
      </c>
      <c r="J5371" s="26">
        <f>SUM(F5371:H5371)</f>
        <v>34</v>
      </c>
      <c r="K5371" s="26">
        <f>E5371-J5371</f>
        <v>0</v>
      </c>
      <c r="L5371" s="27">
        <v>18445780000</v>
      </c>
      <c r="M5371" s="45">
        <v>2852.658</v>
      </c>
      <c r="N5371" s="27">
        <v>542522941</v>
      </c>
      <c r="O5371" s="27">
        <v>21375778</v>
      </c>
      <c r="P5371" s="37">
        <f>IF(I5371=0,0,H5371/I5371)</f>
        <v>0</v>
      </c>
    </row>
    <row r="5372">
      <c r="A5372" s="24" t="str">
        <v>2026-05</v>
      </c>
      <c r="B5372" s="24" t="str">
        <v>비교 반영</v>
      </c>
      <c r="C5372" s="24" t="str">
        <v>화성효행구</v>
      </c>
      <c r="D5372" s="24" t="str">
        <v>상가</v>
      </c>
      <c r="E5372" s="26">
        <v>13</v>
      </c>
      <c r="F5372" s="26">
        <v>13</v>
      </c>
      <c r="G5372" s="26">
        <v>0</v>
      </c>
      <c r="H5372" s="26">
        <v>0</v>
      </c>
      <c r="I5372" s="26">
        <f>G5372+H5372</f>
        <v>0</v>
      </c>
      <c r="J5372" s="26">
        <f>SUM(F5372:H5372)</f>
        <v>13</v>
      </c>
      <c r="K5372" s="26">
        <f>E5372-J5372</f>
        <v>0</v>
      </c>
      <c r="L5372" s="27">
        <v>5469190000</v>
      </c>
      <c r="M5372" s="45">
        <v>1530.64</v>
      </c>
      <c r="N5372" s="27">
        <v>420706923</v>
      </c>
      <c r="O5372" s="27">
        <v>11812030</v>
      </c>
      <c r="P5372" s="37">
        <f>IF(I5372=0,0,H5372/I5372)</f>
        <v>0</v>
      </c>
    </row>
    <row r="5373">
      <c r="A5373" s="24" t="str">
        <v>2026-05</v>
      </c>
      <c r="B5373" s="24" t="str">
        <v>비교 반영</v>
      </c>
      <c r="C5373" s="24" t="str">
        <v>화성효행구</v>
      </c>
      <c r="D5373" s="24" t="str">
        <v>아파트 매매</v>
      </c>
      <c r="E5373" s="26">
        <v>144</v>
      </c>
      <c r="F5373" s="26">
        <v>144</v>
      </c>
      <c r="G5373" s="26">
        <v>0</v>
      </c>
      <c r="H5373" s="26">
        <v>0</v>
      </c>
      <c r="I5373" s="26">
        <f>G5373+H5373</f>
        <v>0</v>
      </c>
      <c r="J5373" s="26">
        <f>SUM(F5373:H5373)</f>
        <v>144</v>
      </c>
      <c r="K5373" s="26">
        <f>E5373-J5373</f>
        <v>0</v>
      </c>
      <c r="L5373" s="27">
        <v>55573000000</v>
      </c>
      <c r="M5373" s="45">
        <v>10943.455</v>
      </c>
      <c r="N5373" s="27">
        <v>385923611</v>
      </c>
      <c r="O5373" s="27">
        <v>16787422</v>
      </c>
      <c r="P5373" s="37">
        <f>IF(I5373=0,0,H5373/I5373)</f>
        <v>0</v>
      </c>
    </row>
    <row r="5374">
      <c r="A5374" s="24" t="str">
        <v>2026-05</v>
      </c>
      <c r="B5374" s="24" t="str">
        <v>비교 반영</v>
      </c>
      <c r="C5374" s="24" t="str">
        <v>화성효행구</v>
      </c>
      <c r="D5374" s="24" t="str">
        <v>아파트 전월세</v>
      </c>
      <c r="E5374" s="26">
        <v>197</v>
      </c>
      <c r="F5374" s="26">
        <v>0</v>
      </c>
      <c r="G5374" s="26">
        <v>93</v>
      </c>
      <c r="H5374" s="26">
        <v>104</v>
      </c>
      <c r="I5374" s="26">
        <f>G5374+H5374</f>
        <v>197</v>
      </c>
      <c r="J5374" s="26">
        <f>SUM(F5374:H5374)</f>
        <v>197</v>
      </c>
      <c r="K5374" s="26">
        <f>E5374-J5374</f>
        <v>0</v>
      </c>
      <c r="L5374" s="27">
        <v>30274500000</v>
      </c>
      <c r="M5374" s="45">
        <v>14677.125</v>
      </c>
      <c r="N5374" s="27">
        <v>153677665</v>
      </c>
      <c r="O5374" s="27">
        <v>6818841</v>
      </c>
      <c r="P5374" s="37">
        <f>IF(I5374=0,0,H5374/I5374)</f>
        <v>0.5279187817258884</v>
      </c>
    </row>
    <row r="5375">
      <c r="A5375" s="24" t="str">
        <v>2026-05</v>
      </c>
      <c r="B5375" s="24" t="str">
        <v>비교 반영</v>
      </c>
      <c r="C5375" s="24" t="str">
        <v>화성효행구</v>
      </c>
      <c r="D5375" s="24" t="str">
        <v>오피스텔 전월세</v>
      </c>
      <c r="E5375" s="26">
        <v>20</v>
      </c>
      <c r="F5375" s="26">
        <v>0</v>
      </c>
      <c r="G5375" s="26">
        <v>0</v>
      </c>
      <c r="H5375" s="26">
        <v>20</v>
      </c>
      <c r="I5375" s="26">
        <f>G5375+H5375</f>
        <v>20</v>
      </c>
      <c r="J5375" s="26">
        <f>SUM(F5375:H5375)</f>
        <v>20</v>
      </c>
      <c r="K5375" s="26">
        <f>E5375-J5375</f>
        <v>0</v>
      </c>
      <c r="L5375" s="27">
        <v>113530000</v>
      </c>
      <c r="M5375" s="45">
        <v>513.24</v>
      </c>
      <c r="N5375" s="27">
        <v>5676500</v>
      </c>
      <c r="O5375" s="27">
        <v>731248</v>
      </c>
      <c r="P5375" s="37">
        <f>IF(I5375=0,0,H5375/I5375)</f>
        <v>1</v>
      </c>
    </row>
    <row r="5376">
      <c r="A5376" s="24" t="str">
        <v>2026-05</v>
      </c>
      <c r="B5376" s="24" t="str">
        <v>비교 반영</v>
      </c>
      <c r="C5376" s="24" t="str">
        <v>화성효행구</v>
      </c>
      <c r="D5376" s="24" t="str">
        <v>토지</v>
      </c>
      <c r="E5376" s="26">
        <v>82</v>
      </c>
      <c r="F5376" s="26">
        <v>82</v>
      </c>
      <c r="G5376" s="26">
        <v>0</v>
      </c>
      <c r="H5376" s="26">
        <v>0</v>
      </c>
      <c r="I5376" s="26">
        <f>G5376+H5376</f>
        <v>0</v>
      </c>
      <c r="J5376" s="26">
        <f>SUM(F5376:H5376)</f>
        <v>82</v>
      </c>
      <c r="K5376" s="26">
        <f>E5376-J5376</f>
        <v>0</v>
      </c>
      <c r="L5376" s="27">
        <v>11656580000</v>
      </c>
      <c r="M5376" s="45">
        <v>21776.62</v>
      </c>
      <c r="N5376" s="27">
        <v>142153415</v>
      </c>
      <c r="O5376" s="27">
        <v>1769519</v>
      </c>
      <c r="P5376" s="37">
        <f>IF(I5376=0,0,H5376/I5376)</f>
        <v>0</v>
      </c>
    </row>
    <row r="5377">
      <c r="A5377" s="24" t="str">
        <v>2026-06</v>
      </c>
      <c r="B5377" s="24" t="str">
        <v>비교 반영</v>
      </c>
      <c r="C5377" s="24" t="str">
        <v>가평군</v>
      </c>
      <c r="D5377" s="24" t="str">
        <v>공장창고</v>
      </c>
      <c r="E5377" s="26">
        <v>2</v>
      </c>
      <c r="F5377" s="26">
        <v>2</v>
      </c>
      <c r="G5377" s="26">
        <v>0</v>
      </c>
      <c r="H5377" s="26">
        <v>0</v>
      </c>
      <c r="I5377" s="26">
        <f>G5377+H5377</f>
        <v>0</v>
      </c>
      <c r="J5377" s="26">
        <f>SUM(F5377:H5377)</f>
        <v>2</v>
      </c>
      <c r="K5377" s="26">
        <f>E5377-J5377</f>
        <v>0</v>
      </c>
      <c r="L5377" s="27">
        <v>3045000000</v>
      </c>
      <c r="M5377" s="45">
        <v>758.98</v>
      </c>
      <c r="N5377" s="27">
        <v>1522500000</v>
      </c>
      <c r="O5377" s="27">
        <v>13262689</v>
      </c>
      <c r="P5377" s="37">
        <f>IF(I5377=0,0,H5377/I5377)</f>
        <v>0</v>
      </c>
    </row>
    <row r="5378">
      <c r="A5378" s="24" t="str">
        <v>2026-06</v>
      </c>
      <c r="B5378" s="24" t="str">
        <v>비교 반영</v>
      </c>
      <c r="C5378" s="24" t="str">
        <v>가평군</v>
      </c>
      <c r="D5378" s="24" t="str">
        <v>다가구 매매</v>
      </c>
      <c r="E5378" s="26">
        <v>22</v>
      </c>
      <c r="F5378" s="26">
        <v>22</v>
      </c>
      <c r="G5378" s="26">
        <v>0</v>
      </c>
      <c r="H5378" s="26">
        <v>0</v>
      </c>
      <c r="I5378" s="26">
        <f>G5378+H5378</f>
        <v>0</v>
      </c>
      <c r="J5378" s="26">
        <f>SUM(F5378:H5378)</f>
        <v>22</v>
      </c>
      <c r="K5378" s="26">
        <f>E5378-J5378</f>
        <v>0</v>
      </c>
      <c r="L5378" s="27">
        <v>4369300000</v>
      </c>
      <c r="M5378" s="45">
        <v>2273.73</v>
      </c>
      <c r="N5378" s="27">
        <v>198604545</v>
      </c>
      <c r="O5378" s="27">
        <v>6352542</v>
      </c>
      <c r="P5378" s="37">
        <f>IF(I5378=0,0,H5378/I5378)</f>
        <v>0</v>
      </c>
    </row>
    <row r="5379">
      <c r="A5379" s="24" t="str">
        <v>2026-06</v>
      </c>
      <c r="B5379" s="24" t="str">
        <v>비교 반영</v>
      </c>
      <c r="C5379" s="24" t="str">
        <v>가평군</v>
      </c>
      <c r="D5379" s="24" t="str">
        <v>다가구 전월세</v>
      </c>
      <c r="E5379" s="26">
        <v>51</v>
      </c>
      <c r="F5379" s="26">
        <v>0</v>
      </c>
      <c r="G5379" s="26">
        <v>8</v>
      </c>
      <c r="H5379" s="26">
        <v>43</v>
      </c>
      <c r="I5379" s="26">
        <f>G5379+H5379</f>
        <v>51</v>
      </c>
      <c r="J5379" s="26">
        <f>SUM(F5379:H5379)</f>
        <v>51</v>
      </c>
      <c r="K5379" s="26">
        <f>E5379-J5379</f>
        <v>0</v>
      </c>
      <c r="L5379" s="27">
        <v>1228400000</v>
      </c>
      <c r="M5379" s="45">
        <v>3805.61</v>
      </c>
      <c r="N5379" s="27">
        <v>24086275</v>
      </c>
      <c r="O5379" s="27">
        <v>1067063</v>
      </c>
      <c r="P5379" s="37">
        <f>IF(I5379=0,0,H5379/I5379)</f>
        <v>0.8431372549019608</v>
      </c>
    </row>
    <row r="5380">
      <c r="A5380" s="24" t="str">
        <v>2026-06</v>
      </c>
      <c r="B5380" s="24" t="str">
        <v>비교 반영</v>
      </c>
      <c r="C5380" s="24" t="str">
        <v>가평군</v>
      </c>
      <c r="D5380" s="24" t="str">
        <v>다세대 매매</v>
      </c>
      <c r="E5380" s="26">
        <v>12</v>
      </c>
      <c r="F5380" s="26">
        <v>12</v>
      </c>
      <c r="G5380" s="26">
        <v>0</v>
      </c>
      <c r="H5380" s="26">
        <v>0</v>
      </c>
      <c r="I5380" s="26">
        <f>G5380+H5380</f>
        <v>0</v>
      </c>
      <c r="J5380" s="26">
        <f>SUM(F5380:H5380)</f>
        <v>12</v>
      </c>
      <c r="K5380" s="26">
        <f>E5380-J5380</f>
        <v>0</v>
      </c>
      <c r="L5380" s="27">
        <v>1552100000</v>
      </c>
      <c r="M5380" s="45">
        <v>765.695</v>
      </c>
      <c r="N5380" s="27">
        <v>129341667</v>
      </c>
      <c r="O5380" s="27">
        <v>6700983</v>
      </c>
      <c r="P5380" s="37">
        <f>IF(I5380=0,0,H5380/I5380)</f>
        <v>0</v>
      </c>
    </row>
    <row r="5381">
      <c r="A5381" s="24" t="str">
        <v>2026-06</v>
      </c>
      <c r="B5381" s="24" t="str">
        <v>비교 반영</v>
      </c>
      <c r="C5381" s="24" t="str">
        <v>가평군</v>
      </c>
      <c r="D5381" s="24" t="str">
        <v>다세대 전월세</v>
      </c>
      <c r="E5381" s="26">
        <v>44</v>
      </c>
      <c r="F5381" s="26">
        <v>0</v>
      </c>
      <c r="G5381" s="26">
        <v>12</v>
      </c>
      <c r="H5381" s="26">
        <v>32</v>
      </c>
      <c r="I5381" s="26">
        <f>G5381+H5381</f>
        <v>44</v>
      </c>
      <c r="J5381" s="26">
        <f>SUM(F5381:H5381)</f>
        <v>44</v>
      </c>
      <c r="K5381" s="26">
        <f>E5381-J5381</f>
        <v>0</v>
      </c>
      <c r="L5381" s="27">
        <v>1809740000</v>
      </c>
      <c r="M5381" s="45">
        <v>2173.715</v>
      </c>
      <c r="N5381" s="27">
        <v>41130455</v>
      </c>
      <c r="O5381" s="27">
        <v>2752252</v>
      </c>
      <c r="P5381" s="37">
        <f>IF(I5381=0,0,H5381/I5381)</f>
        <v>0.7272727272727273</v>
      </c>
    </row>
    <row r="5382">
      <c r="A5382" s="24" t="str">
        <v>2026-06</v>
      </c>
      <c r="B5382" s="24" t="str">
        <v>비교 반영</v>
      </c>
      <c r="C5382" s="24" t="str">
        <v>가평군</v>
      </c>
      <c r="D5382" s="24" t="str">
        <v>분양권</v>
      </c>
      <c r="E5382" s="26">
        <v>1</v>
      </c>
      <c r="F5382" s="26">
        <v>1</v>
      </c>
      <c r="G5382" s="26">
        <v>0</v>
      </c>
      <c r="H5382" s="26">
        <v>0</v>
      </c>
      <c r="I5382" s="26">
        <f>G5382+H5382</f>
        <v>0</v>
      </c>
      <c r="J5382" s="26">
        <f>SUM(F5382:H5382)</f>
        <v>1</v>
      </c>
      <c r="K5382" s="26">
        <f>E5382-J5382</f>
        <v>0</v>
      </c>
      <c r="L5382" s="27">
        <v>454100000</v>
      </c>
      <c r="M5382" s="45">
        <v>84.918</v>
      </c>
      <c r="N5382" s="27">
        <v>454100000</v>
      </c>
      <c r="O5382" s="27">
        <v>17677724</v>
      </c>
      <c r="P5382" s="37">
        <f>IF(I5382=0,0,H5382/I5382)</f>
        <v>0</v>
      </c>
    </row>
    <row r="5383">
      <c r="A5383" s="24" t="str">
        <v>2026-06</v>
      </c>
      <c r="B5383" s="24" t="str">
        <v>비교 반영</v>
      </c>
      <c r="C5383" s="24" t="str">
        <v>가평군</v>
      </c>
      <c r="D5383" s="24" t="str">
        <v>상가</v>
      </c>
      <c r="E5383" s="26">
        <v>7</v>
      </c>
      <c r="F5383" s="26">
        <v>7</v>
      </c>
      <c r="G5383" s="26">
        <v>0</v>
      </c>
      <c r="H5383" s="26">
        <v>0</v>
      </c>
      <c r="I5383" s="26">
        <f>G5383+H5383</f>
        <v>0</v>
      </c>
      <c r="J5383" s="26">
        <f>SUM(F5383:H5383)</f>
        <v>7</v>
      </c>
      <c r="K5383" s="26">
        <f>E5383-J5383</f>
        <v>0</v>
      </c>
      <c r="L5383" s="27">
        <v>1360210000</v>
      </c>
      <c r="M5383" s="45">
        <v>682.56</v>
      </c>
      <c r="N5383" s="27">
        <v>194315714</v>
      </c>
      <c r="O5383" s="27">
        <v>6587790</v>
      </c>
      <c r="P5383" s="37">
        <f>IF(I5383=0,0,H5383/I5383)</f>
        <v>0</v>
      </c>
    </row>
    <row r="5384">
      <c r="A5384" s="24" t="str">
        <v>2026-06</v>
      </c>
      <c r="B5384" s="24" t="str">
        <v>비교 반영</v>
      </c>
      <c r="C5384" s="24" t="str">
        <v>가평군</v>
      </c>
      <c r="D5384" s="24" t="str">
        <v>아파트 매매</v>
      </c>
      <c r="E5384" s="26">
        <v>26</v>
      </c>
      <c r="F5384" s="26">
        <v>26</v>
      </c>
      <c r="G5384" s="26">
        <v>0</v>
      </c>
      <c r="H5384" s="26">
        <v>0</v>
      </c>
      <c r="I5384" s="26">
        <f>G5384+H5384</f>
        <v>0</v>
      </c>
      <c r="J5384" s="26">
        <f>SUM(F5384:H5384)</f>
        <v>26</v>
      </c>
      <c r="K5384" s="26">
        <f>E5384-J5384</f>
        <v>0</v>
      </c>
      <c r="L5384" s="27">
        <v>5984300000</v>
      </c>
      <c r="M5384" s="45">
        <v>2026.91</v>
      </c>
      <c r="N5384" s="27">
        <v>230165385</v>
      </c>
      <c r="O5384" s="27">
        <v>9760083</v>
      </c>
      <c r="P5384" s="37">
        <f>IF(I5384=0,0,H5384/I5384)</f>
        <v>0</v>
      </c>
    </row>
    <row r="5385">
      <c r="A5385" s="24" t="str">
        <v>2026-06</v>
      </c>
      <c r="B5385" s="24" t="str">
        <v>비교 반영</v>
      </c>
      <c r="C5385" s="24" t="str">
        <v>가평군</v>
      </c>
      <c r="D5385" s="24" t="str">
        <v>아파트 전월세</v>
      </c>
      <c r="E5385" s="26">
        <v>25</v>
      </c>
      <c r="F5385" s="26">
        <v>0</v>
      </c>
      <c r="G5385" s="26">
        <v>11</v>
      </c>
      <c r="H5385" s="26">
        <v>14</v>
      </c>
      <c r="I5385" s="26">
        <f>G5385+H5385</f>
        <v>25</v>
      </c>
      <c r="J5385" s="26">
        <f>SUM(F5385:H5385)</f>
        <v>25</v>
      </c>
      <c r="K5385" s="26">
        <f>E5385-J5385</f>
        <v>0</v>
      </c>
      <c r="L5385" s="27">
        <v>2365500000</v>
      </c>
      <c r="M5385" s="45">
        <v>1939.216</v>
      </c>
      <c r="N5385" s="27">
        <v>94620000</v>
      </c>
      <c r="O5385" s="27">
        <v>4032473</v>
      </c>
      <c r="P5385" s="37">
        <f>IF(I5385=0,0,H5385/I5385)</f>
        <v>0.56</v>
      </c>
    </row>
    <row r="5386">
      <c r="A5386" s="24" t="str">
        <v>2026-06</v>
      </c>
      <c r="B5386" s="24" t="str">
        <v>비교 반영</v>
      </c>
      <c r="C5386" s="24" t="str">
        <v>가평군</v>
      </c>
      <c r="D5386" s="24" t="str">
        <v>오피스텔 전월세</v>
      </c>
      <c r="E5386" s="26">
        <v>1</v>
      </c>
      <c r="F5386" s="26">
        <v>0</v>
      </c>
      <c r="G5386" s="26">
        <v>0</v>
      </c>
      <c r="H5386" s="26">
        <v>1</v>
      </c>
      <c r="I5386" s="26">
        <f>G5386+H5386</f>
        <v>1</v>
      </c>
      <c r="J5386" s="26">
        <f>SUM(F5386:H5386)</f>
        <v>1</v>
      </c>
      <c r="K5386" s="26">
        <f>E5386-J5386</f>
        <v>0</v>
      </c>
      <c r="L5386" s="27">
        <v>10000000</v>
      </c>
      <c r="M5386" s="45">
        <v>29.02</v>
      </c>
      <c r="N5386" s="27">
        <v>10000000</v>
      </c>
      <c r="O5386" s="27">
        <v>1139140</v>
      </c>
      <c r="P5386" s="37">
        <f>IF(I5386=0,0,H5386/I5386)</f>
        <v>1</v>
      </c>
    </row>
    <row r="5387">
      <c r="A5387" s="24" t="str">
        <v>2026-06</v>
      </c>
      <c r="B5387" s="24" t="str">
        <v>비교 반영</v>
      </c>
      <c r="C5387" s="24" t="str">
        <v>가평군</v>
      </c>
      <c r="D5387" s="24" t="str">
        <v>토지</v>
      </c>
      <c r="E5387" s="26">
        <v>297</v>
      </c>
      <c r="F5387" s="26">
        <v>297</v>
      </c>
      <c r="G5387" s="26">
        <v>0</v>
      </c>
      <c r="H5387" s="26">
        <v>0</v>
      </c>
      <c r="I5387" s="26">
        <f>G5387+H5387</f>
        <v>0</v>
      </c>
      <c r="J5387" s="26">
        <f>SUM(F5387:H5387)</f>
        <v>297</v>
      </c>
      <c r="K5387" s="26">
        <f>E5387-J5387</f>
        <v>0</v>
      </c>
      <c r="L5387" s="27">
        <v>10177480000</v>
      </c>
      <c r="M5387" s="45">
        <v>147355.58</v>
      </c>
      <c r="N5387" s="27">
        <v>34267609</v>
      </c>
      <c r="O5387" s="27">
        <v>228322</v>
      </c>
      <c r="P5387" s="37">
        <f>IF(I5387=0,0,H5387/I5387)</f>
        <v>0</v>
      </c>
    </row>
    <row r="5388">
      <c r="A5388" s="24" t="str">
        <v>2026-06</v>
      </c>
      <c r="B5388" s="24" t="str">
        <v>비교 반영</v>
      </c>
      <c r="C5388" s="24" t="str">
        <v>고양덕양구</v>
      </c>
      <c r="D5388" s="24" t="str">
        <v>공장창고</v>
      </c>
      <c r="E5388" s="26">
        <v>10</v>
      </c>
      <c r="F5388" s="26">
        <v>10</v>
      </c>
      <c r="G5388" s="26">
        <v>0</v>
      </c>
      <c r="H5388" s="26">
        <v>0</v>
      </c>
      <c r="I5388" s="26">
        <f>G5388+H5388</f>
        <v>0</v>
      </c>
      <c r="J5388" s="26">
        <f>SUM(F5388:H5388)</f>
        <v>10</v>
      </c>
      <c r="K5388" s="26">
        <f>E5388-J5388</f>
        <v>0</v>
      </c>
      <c r="L5388" s="27">
        <v>8545760000</v>
      </c>
      <c r="M5388" s="45">
        <v>1274.38</v>
      </c>
      <c r="N5388" s="27">
        <v>854576000</v>
      </c>
      <c r="O5388" s="27">
        <v>22167992</v>
      </c>
      <c r="P5388" s="37">
        <f>IF(I5388=0,0,H5388/I5388)</f>
        <v>0</v>
      </c>
    </row>
    <row r="5389">
      <c r="A5389" s="24" t="str">
        <v>2026-06</v>
      </c>
      <c r="B5389" s="24" t="str">
        <v>비교 반영</v>
      </c>
      <c r="C5389" s="24" t="str">
        <v>고양덕양구</v>
      </c>
      <c r="D5389" s="24" t="str">
        <v>다가구 매매</v>
      </c>
      <c r="E5389" s="26">
        <v>14</v>
      </c>
      <c r="F5389" s="26">
        <v>14</v>
      </c>
      <c r="G5389" s="26">
        <v>0</v>
      </c>
      <c r="H5389" s="26">
        <v>0</v>
      </c>
      <c r="I5389" s="26">
        <f>G5389+H5389</f>
        <v>0</v>
      </c>
      <c r="J5389" s="26">
        <f>SUM(F5389:H5389)</f>
        <v>14</v>
      </c>
      <c r="K5389" s="26">
        <f>E5389-J5389</f>
        <v>0</v>
      </c>
      <c r="L5389" s="27">
        <v>7048000000</v>
      </c>
      <c r="M5389" s="45">
        <v>2150.03</v>
      </c>
      <c r="N5389" s="27">
        <v>503428571</v>
      </c>
      <c r="O5389" s="27">
        <v>10836673</v>
      </c>
      <c r="P5389" s="37">
        <f>IF(I5389=0,0,H5389/I5389)</f>
        <v>0</v>
      </c>
    </row>
    <row r="5390">
      <c r="A5390" s="24" t="str">
        <v>2026-06</v>
      </c>
      <c r="B5390" s="24" t="str">
        <v>비교 반영</v>
      </c>
      <c r="C5390" s="24" t="str">
        <v>고양덕양구</v>
      </c>
      <c r="D5390" s="24" t="str">
        <v>다가구 전월세</v>
      </c>
      <c r="E5390" s="26">
        <v>387</v>
      </c>
      <c r="F5390" s="26">
        <v>0</v>
      </c>
      <c r="G5390" s="26">
        <v>92</v>
      </c>
      <c r="H5390" s="26">
        <v>295</v>
      </c>
      <c r="I5390" s="26">
        <f>G5390+H5390</f>
        <v>387</v>
      </c>
      <c r="J5390" s="26">
        <f>SUM(F5390:H5390)</f>
        <v>387</v>
      </c>
      <c r="K5390" s="26">
        <f>E5390-J5390</f>
        <v>0</v>
      </c>
      <c r="L5390" s="27">
        <v>30471050000</v>
      </c>
      <c r="M5390" s="45">
        <v>18490.313</v>
      </c>
      <c r="N5390" s="27">
        <v>78736563</v>
      </c>
      <c r="O5390" s="27">
        <v>5447757</v>
      </c>
      <c r="P5390" s="37">
        <f>IF(I5390=0,0,H5390/I5390)</f>
        <v>0.7622739018087855</v>
      </c>
    </row>
    <row r="5391">
      <c r="A5391" s="24" t="str">
        <v>2026-06</v>
      </c>
      <c r="B5391" s="24" t="str">
        <v>비교 반영</v>
      </c>
      <c r="C5391" s="24" t="str">
        <v>고양덕양구</v>
      </c>
      <c r="D5391" s="24" t="str">
        <v>다세대 매매</v>
      </c>
      <c r="E5391" s="26">
        <v>83</v>
      </c>
      <c r="F5391" s="26">
        <v>83</v>
      </c>
      <c r="G5391" s="26">
        <v>0</v>
      </c>
      <c r="H5391" s="26">
        <v>0</v>
      </c>
      <c r="I5391" s="26">
        <f>G5391+H5391</f>
        <v>0</v>
      </c>
      <c r="J5391" s="26">
        <f>SUM(F5391:H5391)</f>
        <v>83</v>
      </c>
      <c r="K5391" s="26">
        <f>E5391-J5391</f>
        <v>0</v>
      </c>
      <c r="L5391" s="27">
        <v>21756290000</v>
      </c>
      <c r="M5391" s="45">
        <v>4557.883</v>
      </c>
      <c r="N5391" s="27">
        <v>262123976</v>
      </c>
      <c r="O5391" s="27">
        <v>15779610</v>
      </c>
      <c r="P5391" s="37">
        <f>IF(I5391=0,0,H5391/I5391)</f>
        <v>0</v>
      </c>
    </row>
    <row r="5392">
      <c r="A5392" s="24" t="str">
        <v>2026-06</v>
      </c>
      <c r="B5392" s="24" t="str">
        <v>비교 반영</v>
      </c>
      <c r="C5392" s="24" t="str">
        <v>고양덕양구</v>
      </c>
      <c r="D5392" s="24" t="str">
        <v>다세대 전월세</v>
      </c>
      <c r="E5392" s="26">
        <v>167</v>
      </c>
      <c r="F5392" s="26">
        <v>0</v>
      </c>
      <c r="G5392" s="26">
        <v>54</v>
      </c>
      <c r="H5392" s="26">
        <v>113</v>
      </c>
      <c r="I5392" s="26">
        <f>G5392+H5392</f>
        <v>167</v>
      </c>
      <c r="J5392" s="26">
        <f>SUM(F5392:H5392)</f>
        <v>167</v>
      </c>
      <c r="K5392" s="26">
        <f>E5392-J5392</f>
        <v>0</v>
      </c>
      <c r="L5392" s="27">
        <v>16165960000</v>
      </c>
      <c r="M5392" s="45">
        <v>8169.264</v>
      </c>
      <c r="N5392" s="27">
        <v>96802156</v>
      </c>
      <c r="O5392" s="27">
        <v>6541738</v>
      </c>
      <c r="P5392" s="37">
        <f>IF(I5392=0,0,H5392/I5392)</f>
        <v>0.6766467065868264</v>
      </c>
    </row>
    <row r="5393">
      <c r="A5393" s="24" t="str">
        <v>2026-06</v>
      </c>
      <c r="B5393" s="24" t="str">
        <v>비교 반영</v>
      </c>
      <c r="C5393" s="24" t="str">
        <v>고양덕양구</v>
      </c>
      <c r="D5393" s="24" t="str">
        <v>분양권</v>
      </c>
      <c r="E5393" s="26">
        <v>3</v>
      </c>
      <c r="F5393" s="26">
        <v>3</v>
      </c>
      <c r="G5393" s="26">
        <v>0</v>
      </c>
      <c r="H5393" s="26">
        <v>0</v>
      </c>
      <c r="I5393" s="26">
        <f>G5393+H5393</f>
        <v>0</v>
      </c>
      <c r="J5393" s="26">
        <f>SUM(F5393:H5393)</f>
        <v>3</v>
      </c>
      <c r="K5393" s="26">
        <f>E5393-J5393</f>
        <v>0</v>
      </c>
      <c r="L5393" s="27">
        <v>1865610000</v>
      </c>
      <c r="M5393" s="45">
        <v>234.959</v>
      </c>
      <c r="N5393" s="27">
        <v>621870000</v>
      </c>
      <c r="O5393" s="27">
        <v>26248433</v>
      </c>
      <c r="P5393" s="37">
        <f>IF(I5393=0,0,H5393/I5393)</f>
        <v>0</v>
      </c>
    </row>
    <row r="5394">
      <c r="A5394" s="24" t="str">
        <v>2026-06</v>
      </c>
      <c r="B5394" s="24" t="str">
        <v>비교 반영</v>
      </c>
      <c r="C5394" s="24" t="str">
        <v>고양덕양구</v>
      </c>
      <c r="D5394" s="24" t="str">
        <v>상가</v>
      </c>
      <c r="E5394" s="26">
        <v>29</v>
      </c>
      <c r="F5394" s="26">
        <v>29</v>
      </c>
      <c r="G5394" s="26">
        <v>0</v>
      </c>
      <c r="H5394" s="26">
        <v>0</v>
      </c>
      <c r="I5394" s="26">
        <f>G5394+H5394</f>
        <v>0</v>
      </c>
      <c r="J5394" s="26">
        <f>SUM(F5394:H5394)</f>
        <v>29</v>
      </c>
      <c r="K5394" s="26">
        <f>E5394-J5394</f>
        <v>0</v>
      </c>
      <c r="L5394" s="27">
        <v>16953160000</v>
      </c>
      <c r="M5394" s="45">
        <v>3979.22</v>
      </c>
      <c r="N5394" s="27">
        <v>584591724</v>
      </c>
      <c r="O5394" s="27">
        <v>14084042</v>
      </c>
      <c r="P5394" s="37">
        <f>IF(I5394=0,0,H5394/I5394)</f>
        <v>0</v>
      </c>
    </row>
    <row r="5395">
      <c r="A5395" s="24" t="str">
        <v>2026-06</v>
      </c>
      <c r="B5395" s="24" t="str">
        <v>비교 반영</v>
      </c>
      <c r="C5395" s="24" t="str">
        <v>고양덕양구</v>
      </c>
      <c r="D5395" s="24" t="str">
        <v>아파트 매매</v>
      </c>
      <c r="E5395" s="26">
        <v>525</v>
      </c>
      <c r="F5395" s="26">
        <v>525</v>
      </c>
      <c r="G5395" s="26">
        <v>0</v>
      </c>
      <c r="H5395" s="26">
        <v>0</v>
      </c>
      <c r="I5395" s="26">
        <f>G5395+H5395</f>
        <v>0</v>
      </c>
      <c r="J5395" s="26">
        <f>SUM(F5395:H5395)</f>
        <v>525</v>
      </c>
      <c r="K5395" s="26">
        <f>E5395-J5395</f>
        <v>0</v>
      </c>
      <c r="L5395" s="27">
        <v>313836200000</v>
      </c>
      <c r="M5395" s="45">
        <v>39558.856</v>
      </c>
      <c r="N5395" s="27">
        <v>597783238</v>
      </c>
      <c r="O5395" s="27">
        <v>26226113</v>
      </c>
      <c r="P5395" s="37">
        <f>IF(I5395=0,0,H5395/I5395)</f>
        <v>0</v>
      </c>
    </row>
    <row r="5396">
      <c r="A5396" s="24" t="str">
        <v>2026-06</v>
      </c>
      <c r="B5396" s="24" t="str">
        <v>비교 반영</v>
      </c>
      <c r="C5396" s="24" t="str">
        <v>고양덕양구</v>
      </c>
      <c r="D5396" s="24" t="str">
        <v>아파트 전월세</v>
      </c>
      <c r="E5396" s="26">
        <v>834</v>
      </c>
      <c r="F5396" s="26">
        <v>0</v>
      </c>
      <c r="G5396" s="26">
        <v>453</v>
      </c>
      <c r="H5396" s="26">
        <v>381</v>
      </c>
      <c r="I5396" s="26">
        <f>G5396+H5396</f>
        <v>834</v>
      </c>
      <c r="J5396" s="26">
        <f>SUM(F5396:H5396)</f>
        <v>834</v>
      </c>
      <c r="K5396" s="26">
        <f>E5396-J5396</f>
        <v>0</v>
      </c>
      <c r="L5396" s="27">
        <v>204760630000</v>
      </c>
      <c r="M5396" s="45">
        <v>54246.026</v>
      </c>
      <c r="N5396" s="27">
        <v>245516343</v>
      </c>
      <c r="O5396" s="27">
        <v>12478234</v>
      </c>
      <c r="P5396" s="37">
        <f>IF(I5396=0,0,H5396/I5396)</f>
        <v>0.4568345323741007</v>
      </c>
    </row>
    <row r="5397">
      <c r="A5397" s="24" t="str">
        <v>2026-06</v>
      </c>
      <c r="B5397" s="24" t="str">
        <v>비교 반영</v>
      </c>
      <c r="C5397" s="24" t="str">
        <v>고양덕양구</v>
      </c>
      <c r="D5397" s="24" t="str">
        <v>오피스텔 매매</v>
      </c>
      <c r="E5397" s="26">
        <v>40</v>
      </c>
      <c r="F5397" s="26">
        <v>40</v>
      </c>
      <c r="G5397" s="26">
        <v>0</v>
      </c>
      <c r="H5397" s="26">
        <v>0</v>
      </c>
      <c r="I5397" s="26">
        <f>G5397+H5397</f>
        <v>0</v>
      </c>
      <c r="J5397" s="26">
        <f>SUM(F5397:H5397)</f>
        <v>40</v>
      </c>
      <c r="K5397" s="26">
        <f>E5397-J5397</f>
        <v>0</v>
      </c>
      <c r="L5397" s="27">
        <v>12025290000</v>
      </c>
      <c r="M5397" s="45">
        <v>1881.39</v>
      </c>
      <c r="N5397" s="27">
        <v>300632250</v>
      </c>
      <c r="O5397" s="27">
        <v>21129603</v>
      </c>
      <c r="P5397" s="37">
        <f>IF(I5397=0,0,H5397/I5397)</f>
        <v>0</v>
      </c>
    </row>
    <row r="5398">
      <c r="A5398" s="24" t="str">
        <v>2026-06</v>
      </c>
      <c r="B5398" s="24" t="str">
        <v>비교 반영</v>
      </c>
      <c r="C5398" s="24" t="str">
        <v>고양덕양구</v>
      </c>
      <c r="D5398" s="24" t="str">
        <v>오피스텔 전월세</v>
      </c>
      <c r="E5398" s="26">
        <v>408</v>
      </c>
      <c r="F5398" s="26">
        <v>0</v>
      </c>
      <c r="G5398" s="26">
        <v>124</v>
      </c>
      <c r="H5398" s="26">
        <v>284</v>
      </c>
      <c r="I5398" s="26">
        <f>G5398+H5398</f>
        <v>408</v>
      </c>
      <c r="J5398" s="26">
        <f>SUM(F5398:H5398)</f>
        <v>408</v>
      </c>
      <c r="K5398" s="26">
        <f>E5398-J5398</f>
        <v>0</v>
      </c>
      <c r="L5398" s="27">
        <v>65000730000</v>
      </c>
      <c r="M5398" s="45">
        <v>18763.53</v>
      </c>
      <c r="N5398" s="27">
        <v>159315515</v>
      </c>
      <c r="O5398" s="27">
        <v>11451920</v>
      </c>
      <c r="P5398" s="37">
        <f>IF(I5398=0,0,H5398/I5398)</f>
        <v>0.696078431372549</v>
      </c>
    </row>
    <row r="5399">
      <c r="A5399" s="24" t="str">
        <v>2026-06</v>
      </c>
      <c r="B5399" s="24" t="str">
        <v>비교 반영</v>
      </c>
      <c r="C5399" s="24" t="str">
        <v>고양덕양구</v>
      </c>
      <c r="D5399" s="24" t="str">
        <v>토지</v>
      </c>
      <c r="E5399" s="26">
        <v>109</v>
      </c>
      <c r="F5399" s="26">
        <v>109</v>
      </c>
      <c r="G5399" s="26">
        <v>0</v>
      </c>
      <c r="H5399" s="26">
        <v>0</v>
      </c>
      <c r="I5399" s="26">
        <f>G5399+H5399</f>
        <v>0</v>
      </c>
      <c r="J5399" s="26">
        <f>SUM(F5399:H5399)</f>
        <v>109</v>
      </c>
      <c r="K5399" s="26">
        <f>E5399-J5399</f>
        <v>0</v>
      </c>
      <c r="L5399" s="27">
        <v>361129650000</v>
      </c>
      <c r="M5399" s="45">
        <v>111430.08</v>
      </c>
      <c r="N5399" s="27">
        <v>3313116055</v>
      </c>
      <c r="O5399" s="27">
        <v>10713597</v>
      </c>
      <c r="P5399" s="37">
        <f>IF(I5399=0,0,H5399/I5399)</f>
        <v>0</v>
      </c>
    </row>
    <row r="5400">
      <c r="A5400" s="24" t="str">
        <v>2026-06</v>
      </c>
      <c r="B5400" s="24" t="str">
        <v>비교 반영</v>
      </c>
      <c r="C5400" s="24" t="str">
        <v>고양일산동구</v>
      </c>
      <c r="D5400" s="24" t="str">
        <v>공장창고</v>
      </c>
      <c r="E5400" s="26">
        <v>1</v>
      </c>
      <c r="F5400" s="26">
        <v>1</v>
      </c>
      <c r="G5400" s="26">
        <v>0</v>
      </c>
      <c r="H5400" s="26">
        <v>0</v>
      </c>
      <c r="I5400" s="26">
        <f>G5400+H5400</f>
        <v>0</v>
      </c>
      <c r="J5400" s="26">
        <f>SUM(F5400:H5400)</f>
        <v>1</v>
      </c>
      <c r="K5400" s="26">
        <f>E5400-J5400</f>
        <v>0</v>
      </c>
      <c r="L5400" s="27">
        <v>650000000</v>
      </c>
      <c r="M5400" s="45">
        <v>257.96</v>
      </c>
      <c r="N5400" s="27">
        <v>650000000</v>
      </c>
      <c r="O5400" s="27">
        <v>8329820</v>
      </c>
      <c r="P5400" s="37">
        <f>IF(I5400=0,0,H5400/I5400)</f>
        <v>0</v>
      </c>
    </row>
    <row r="5401">
      <c r="A5401" s="24" t="str">
        <v>2026-06</v>
      </c>
      <c r="B5401" s="24" t="str">
        <v>비교 반영</v>
      </c>
      <c r="C5401" s="24" t="str">
        <v>고양일산동구</v>
      </c>
      <c r="D5401" s="24" t="str">
        <v>다가구 매매</v>
      </c>
      <c r="E5401" s="26">
        <v>1</v>
      </c>
      <c r="F5401" s="26">
        <v>1</v>
      </c>
      <c r="G5401" s="26">
        <v>0</v>
      </c>
      <c r="H5401" s="26">
        <v>0</v>
      </c>
      <c r="I5401" s="26">
        <f>G5401+H5401</f>
        <v>0</v>
      </c>
      <c r="J5401" s="26">
        <f>SUM(F5401:H5401)</f>
        <v>1</v>
      </c>
      <c r="K5401" s="26">
        <f>E5401-J5401</f>
        <v>0</v>
      </c>
      <c r="L5401" s="27">
        <v>267270000</v>
      </c>
      <c r="M5401" s="45">
        <v>98.64</v>
      </c>
      <c r="N5401" s="27">
        <v>267270000</v>
      </c>
      <c r="O5401" s="27">
        <v>8957189</v>
      </c>
      <c r="P5401" s="37">
        <f>IF(I5401=0,0,H5401/I5401)</f>
        <v>0</v>
      </c>
    </row>
    <row r="5402">
      <c r="A5402" s="24" t="str">
        <v>2026-06</v>
      </c>
      <c r="B5402" s="24" t="str">
        <v>비교 반영</v>
      </c>
      <c r="C5402" s="24" t="str">
        <v>고양일산동구</v>
      </c>
      <c r="D5402" s="24" t="str">
        <v>다가구 전월세</v>
      </c>
      <c r="E5402" s="26">
        <v>176</v>
      </c>
      <c r="F5402" s="26">
        <v>0</v>
      </c>
      <c r="G5402" s="26">
        <v>34</v>
      </c>
      <c r="H5402" s="26">
        <v>142</v>
      </c>
      <c r="I5402" s="26">
        <f>G5402+H5402</f>
        <v>176</v>
      </c>
      <c r="J5402" s="26">
        <f>SUM(F5402:H5402)</f>
        <v>176</v>
      </c>
      <c r="K5402" s="26">
        <f>E5402-J5402</f>
        <v>0</v>
      </c>
      <c r="L5402" s="27">
        <v>8288680000</v>
      </c>
      <c r="M5402" s="45">
        <v>10436.951</v>
      </c>
      <c r="N5402" s="27">
        <v>47094773</v>
      </c>
      <c r="O5402" s="27">
        <v>2625345</v>
      </c>
      <c r="P5402" s="37">
        <f>IF(I5402=0,0,H5402/I5402)</f>
        <v>0.8068181818181818</v>
      </c>
    </row>
    <row r="5403">
      <c r="A5403" s="24" t="str">
        <v>2026-06</v>
      </c>
      <c r="B5403" s="24" t="str">
        <v>비교 반영</v>
      </c>
      <c r="C5403" s="24" t="str">
        <v>고양일산동구</v>
      </c>
      <c r="D5403" s="24" t="str">
        <v>다세대 매매</v>
      </c>
      <c r="E5403" s="26">
        <v>19</v>
      </c>
      <c r="F5403" s="26">
        <v>19</v>
      </c>
      <c r="G5403" s="26">
        <v>0</v>
      </c>
      <c r="H5403" s="26">
        <v>0</v>
      </c>
      <c r="I5403" s="26">
        <f>G5403+H5403</f>
        <v>0</v>
      </c>
      <c r="J5403" s="26">
        <f>SUM(F5403:H5403)</f>
        <v>19</v>
      </c>
      <c r="K5403" s="26">
        <f>E5403-J5403</f>
        <v>0</v>
      </c>
      <c r="L5403" s="27">
        <v>5760000000</v>
      </c>
      <c r="M5403" s="45">
        <v>1317.23</v>
      </c>
      <c r="N5403" s="27">
        <v>303157895</v>
      </c>
      <c r="O5403" s="27">
        <v>14455578</v>
      </c>
      <c r="P5403" s="37">
        <f>IF(I5403=0,0,H5403/I5403)</f>
        <v>0</v>
      </c>
    </row>
    <row r="5404">
      <c r="A5404" s="24" t="str">
        <v>2026-06</v>
      </c>
      <c r="B5404" s="24" t="str">
        <v>비교 반영</v>
      </c>
      <c r="C5404" s="24" t="str">
        <v>고양일산동구</v>
      </c>
      <c r="D5404" s="24" t="str">
        <v>다세대 전월세</v>
      </c>
      <c r="E5404" s="26">
        <v>63</v>
      </c>
      <c r="F5404" s="26">
        <v>0</v>
      </c>
      <c r="G5404" s="26">
        <v>30</v>
      </c>
      <c r="H5404" s="26">
        <v>33</v>
      </c>
      <c r="I5404" s="26">
        <f>G5404+H5404</f>
        <v>63</v>
      </c>
      <c r="J5404" s="26">
        <f>SUM(F5404:H5404)</f>
        <v>63</v>
      </c>
      <c r="K5404" s="26">
        <f>E5404-J5404</f>
        <v>0</v>
      </c>
      <c r="L5404" s="27">
        <v>9146800000</v>
      </c>
      <c r="M5404" s="45">
        <v>4335.489</v>
      </c>
      <c r="N5404" s="27">
        <v>145187302</v>
      </c>
      <c r="O5404" s="27">
        <v>6974381</v>
      </c>
      <c r="P5404" s="37">
        <f>IF(I5404=0,0,H5404/I5404)</f>
        <v>0.5238095238095238</v>
      </c>
    </row>
    <row r="5405">
      <c r="A5405" s="24" t="str">
        <v>2026-06</v>
      </c>
      <c r="B5405" s="24" t="str">
        <v>비교 반영</v>
      </c>
      <c r="C5405" s="24" t="str">
        <v>고양일산동구</v>
      </c>
      <c r="D5405" s="24" t="str">
        <v>분양권</v>
      </c>
      <c r="E5405" s="26">
        <v>7</v>
      </c>
      <c r="F5405" s="26">
        <v>7</v>
      </c>
      <c r="G5405" s="26">
        <v>0</v>
      </c>
      <c r="H5405" s="26">
        <v>0</v>
      </c>
      <c r="I5405" s="26">
        <f>G5405+H5405</f>
        <v>0</v>
      </c>
      <c r="J5405" s="26">
        <f>SUM(F5405:H5405)</f>
        <v>7</v>
      </c>
      <c r="K5405" s="26">
        <f>E5405-J5405</f>
        <v>0</v>
      </c>
      <c r="L5405" s="27">
        <v>4135560000</v>
      </c>
      <c r="M5405" s="45">
        <v>507.329</v>
      </c>
      <c r="N5405" s="27">
        <v>590794286</v>
      </c>
      <c r="O5405" s="27">
        <v>26947547</v>
      </c>
      <c r="P5405" s="37">
        <f>IF(I5405=0,0,H5405/I5405)</f>
        <v>0</v>
      </c>
    </row>
    <row r="5406">
      <c r="A5406" s="24" t="str">
        <v>2026-06</v>
      </c>
      <c r="B5406" s="24" t="str">
        <v>비교 반영</v>
      </c>
      <c r="C5406" s="24" t="str">
        <v>고양일산동구</v>
      </c>
      <c r="D5406" s="24" t="str">
        <v>상가</v>
      </c>
      <c r="E5406" s="26">
        <v>30</v>
      </c>
      <c r="F5406" s="26">
        <v>30</v>
      </c>
      <c r="G5406" s="26">
        <v>0</v>
      </c>
      <c r="H5406" s="26">
        <v>0</v>
      </c>
      <c r="I5406" s="26">
        <f>G5406+H5406</f>
        <v>0</v>
      </c>
      <c r="J5406" s="26">
        <f>SUM(F5406:H5406)</f>
        <v>30</v>
      </c>
      <c r="K5406" s="26">
        <f>E5406-J5406</f>
        <v>0</v>
      </c>
      <c r="L5406" s="27">
        <v>15479240000</v>
      </c>
      <c r="M5406" s="45">
        <v>4768.68</v>
      </c>
      <c r="N5406" s="27">
        <v>515974667</v>
      </c>
      <c r="O5406" s="27">
        <v>10730651</v>
      </c>
      <c r="P5406" s="37">
        <f>IF(I5406=0,0,H5406/I5406)</f>
        <v>0</v>
      </c>
    </row>
    <row r="5407">
      <c r="A5407" s="24" t="str">
        <v>2026-06</v>
      </c>
      <c r="B5407" s="24" t="str">
        <v>비교 반영</v>
      </c>
      <c r="C5407" s="24" t="str">
        <v>고양일산동구</v>
      </c>
      <c r="D5407" s="24" t="str">
        <v>아파트 매매</v>
      </c>
      <c r="E5407" s="26">
        <v>210</v>
      </c>
      <c r="F5407" s="26">
        <v>210</v>
      </c>
      <c r="G5407" s="26">
        <v>0</v>
      </c>
      <c r="H5407" s="26">
        <v>0</v>
      </c>
      <c r="I5407" s="26">
        <f>G5407+H5407</f>
        <v>0</v>
      </c>
      <c r="J5407" s="26">
        <f>SUM(F5407:H5407)</f>
        <v>210</v>
      </c>
      <c r="K5407" s="26">
        <f>E5407-J5407</f>
        <v>0</v>
      </c>
      <c r="L5407" s="27">
        <v>119141900000</v>
      </c>
      <c r="M5407" s="45">
        <v>18118.871</v>
      </c>
      <c r="N5407" s="27">
        <v>567342381</v>
      </c>
      <c r="O5407" s="27">
        <v>21737420</v>
      </c>
      <c r="P5407" s="37">
        <f>IF(I5407=0,0,H5407/I5407)</f>
        <v>0</v>
      </c>
    </row>
    <row r="5408">
      <c r="A5408" s="24" t="str">
        <v>2026-06</v>
      </c>
      <c r="B5408" s="24" t="str">
        <v>비교 반영</v>
      </c>
      <c r="C5408" s="24" t="str">
        <v>고양일산동구</v>
      </c>
      <c r="D5408" s="24" t="str">
        <v>아파트 전월세</v>
      </c>
      <c r="E5408" s="26">
        <v>380</v>
      </c>
      <c r="F5408" s="26">
        <v>0</v>
      </c>
      <c r="G5408" s="26">
        <v>236</v>
      </c>
      <c r="H5408" s="26">
        <v>144</v>
      </c>
      <c r="I5408" s="26">
        <f>G5408+H5408</f>
        <v>380</v>
      </c>
      <c r="J5408" s="26">
        <f>SUM(F5408:H5408)</f>
        <v>380</v>
      </c>
      <c r="K5408" s="26">
        <f>E5408-J5408</f>
        <v>0</v>
      </c>
      <c r="L5408" s="27">
        <v>106774840000</v>
      </c>
      <c r="M5408" s="45">
        <v>30893.935</v>
      </c>
      <c r="N5408" s="27">
        <v>280986421</v>
      </c>
      <c r="O5408" s="27">
        <v>11425371</v>
      </c>
      <c r="P5408" s="37">
        <f>IF(I5408=0,0,H5408/I5408)</f>
        <v>0.37894736842105264</v>
      </c>
    </row>
    <row r="5409">
      <c r="A5409" s="24" t="str">
        <v>2026-06</v>
      </c>
      <c r="B5409" s="24" t="str">
        <v>비교 반영</v>
      </c>
      <c r="C5409" s="24" t="str">
        <v>고양일산동구</v>
      </c>
      <c r="D5409" s="24" t="str">
        <v>오피스텔 매매</v>
      </c>
      <c r="E5409" s="26">
        <v>86</v>
      </c>
      <c r="F5409" s="26">
        <v>86</v>
      </c>
      <c r="G5409" s="26">
        <v>0</v>
      </c>
      <c r="H5409" s="26">
        <v>0</v>
      </c>
      <c r="I5409" s="26">
        <f>G5409+H5409</f>
        <v>0</v>
      </c>
      <c r="J5409" s="26">
        <f>SUM(F5409:H5409)</f>
        <v>86</v>
      </c>
      <c r="K5409" s="26">
        <f>E5409-J5409</f>
        <v>0</v>
      </c>
      <c r="L5409" s="27">
        <v>16918000000</v>
      </c>
      <c r="M5409" s="45">
        <v>4794.468</v>
      </c>
      <c r="N5409" s="27">
        <v>196720930</v>
      </c>
      <c r="O5409" s="27">
        <v>11664959</v>
      </c>
      <c r="P5409" s="37">
        <f>IF(I5409=0,0,H5409/I5409)</f>
        <v>0</v>
      </c>
    </row>
    <row r="5410">
      <c r="A5410" s="24" t="str">
        <v>2026-06</v>
      </c>
      <c r="B5410" s="24" t="str">
        <v>비교 반영</v>
      </c>
      <c r="C5410" s="24" t="str">
        <v>고양일산동구</v>
      </c>
      <c r="D5410" s="24" t="str">
        <v>오피스텔 전월세</v>
      </c>
      <c r="E5410" s="26">
        <v>414</v>
      </c>
      <c r="F5410" s="26">
        <v>0</v>
      </c>
      <c r="G5410" s="26">
        <v>70</v>
      </c>
      <c r="H5410" s="26">
        <v>344</v>
      </c>
      <c r="I5410" s="26">
        <f>G5410+H5410</f>
        <v>414</v>
      </c>
      <c r="J5410" s="26">
        <f>SUM(F5410:H5410)</f>
        <v>414</v>
      </c>
      <c r="K5410" s="26">
        <f>E5410-J5410</f>
        <v>0</v>
      </c>
      <c r="L5410" s="27">
        <v>20270450000</v>
      </c>
      <c r="M5410" s="45">
        <v>16697.04</v>
      </c>
      <c r="N5410" s="27">
        <v>48962440</v>
      </c>
      <c r="O5410" s="27">
        <v>4013271</v>
      </c>
      <c r="P5410" s="37">
        <f>IF(I5410=0,0,H5410/I5410)</f>
        <v>0.8309178743961353</v>
      </c>
    </row>
    <row r="5411">
      <c r="A5411" s="24" t="str">
        <v>2026-06</v>
      </c>
      <c r="B5411" s="24" t="str">
        <v>비교 반영</v>
      </c>
      <c r="C5411" s="24" t="str">
        <v>고양일산동구</v>
      </c>
      <c r="D5411" s="24" t="str">
        <v>토지</v>
      </c>
      <c r="E5411" s="26">
        <v>34</v>
      </c>
      <c r="F5411" s="26">
        <v>34</v>
      </c>
      <c r="G5411" s="26">
        <v>0</v>
      </c>
      <c r="H5411" s="26">
        <v>0</v>
      </c>
      <c r="I5411" s="26">
        <f>G5411+H5411</f>
        <v>0</v>
      </c>
      <c r="J5411" s="26">
        <f>SUM(F5411:H5411)</f>
        <v>34</v>
      </c>
      <c r="K5411" s="26">
        <f>E5411-J5411</f>
        <v>0</v>
      </c>
      <c r="L5411" s="27">
        <v>19853610000</v>
      </c>
      <c r="M5411" s="45">
        <v>15359.56</v>
      </c>
      <c r="N5411" s="27">
        <v>583929706</v>
      </c>
      <c r="O5411" s="27">
        <v>4273024</v>
      </c>
      <c r="P5411" s="37">
        <f>IF(I5411=0,0,H5411/I5411)</f>
        <v>0</v>
      </c>
    </row>
    <row r="5412">
      <c r="A5412" s="24" t="str">
        <v>2026-06</v>
      </c>
      <c r="B5412" s="24" t="str">
        <v>비교 반영</v>
      </c>
      <c r="C5412" s="24" t="str">
        <v>고양일산서구</v>
      </c>
      <c r="D5412" s="24" t="str">
        <v>공장창고</v>
      </c>
      <c r="E5412" s="26">
        <v>1</v>
      </c>
      <c r="F5412" s="26">
        <v>1</v>
      </c>
      <c r="G5412" s="26">
        <v>0</v>
      </c>
      <c r="H5412" s="26">
        <v>0</v>
      </c>
      <c r="I5412" s="26">
        <f>G5412+H5412</f>
        <v>0</v>
      </c>
      <c r="J5412" s="26">
        <f>SUM(F5412:H5412)</f>
        <v>1</v>
      </c>
      <c r="K5412" s="26">
        <f>E5412-J5412</f>
        <v>0</v>
      </c>
      <c r="L5412" s="27">
        <v>788000000</v>
      </c>
      <c r="M5412" s="45">
        <v>395.2</v>
      </c>
      <c r="N5412" s="27">
        <v>788000000</v>
      </c>
      <c r="O5412" s="27">
        <v>6591494</v>
      </c>
      <c r="P5412" s="37">
        <f>IF(I5412=0,0,H5412/I5412)</f>
        <v>0</v>
      </c>
    </row>
    <row r="5413">
      <c r="A5413" s="24" t="str">
        <v>2026-06</v>
      </c>
      <c r="B5413" s="24" t="str">
        <v>비교 반영</v>
      </c>
      <c r="C5413" s="24" t="str">
        <v>고양일산서구</v>
      </c>
      <c r="D5413" s="24" t="str">
        <v>다가구 매매</v>
      </c>
      <c r="E5413" s="26">
        <v>3</v>
      </c>
      <c r="F5413" s="26">
        <v>3</v>
      </c>
      <c r="G5413" s="26">
        <v>0</v>
      </c>
      <c r="H5413" s="26">
        <v>0</v>
      </c>
      <c r="I5413" s="26">
        <f>G5413+H5413</f>
        <v>0</v>
      </c>
      <c r="J5413" s="26">
        <f>SUM(F5413:H5413)</f>
        <v>3</v>
      </c>
      <c r="K5413" s="26">
        <f>E5413-J5413</f>
        <v>0</v>
      </c>
      <c r="L5413" s="27">
        <v>1645000000</v>
      </c>
      <c r="M5413" s="45">
        <v>734.88</v>
      </c>
      <c r="N5413" s="27">
        <v>548333333</v>
      </c>
      <c r="O5413" s="27">
        <v>7399870</v>
      </c>
      <c r="P5413" s="37">
        <f>IF(I5413=0,0,H5413/I5413)</f>
        <v>0</v>
      </c>
    </row>
    <row r="5414">
      <c r="A5414" s="24" t="str">
        <v>2026-06</v>
      </c>
      <c r="B5414" s="24" t="str">
        <v>비교 반영</v>
      </c>
      <c r="C5414" s="24" t="str">
        <v>고양일산서구</v>
      </c>
      <c r="D5414" s="24" t="str">
        <v>다가구 전월세</v>
      </c>
      <c r="E5414" s="26">
        <v>127</v>
      </c>
      <c r="F5414" s="26">
        <v>0</v>
      </c>
      <c r="G5414" s="26">
        <v>19</v>
      </c>
      <c r="H5414" s="26">
        <v>108</v>
      </c>
      <c r="I5414" s="26">
        <f>G5414+H5414</f>
        <v>127</v>
      </c>
      <c r="J5414" s="26">
        <f>SUM(F5414:H5414)</f>
        <v>127</v>
      </c>
      <c r="K5414" s="26">
        <f>E5414-J5414</f>
        <v>0</v>
      </c>
      <c r="L5414" s="27">
        <v>3683300000</v>
      </c>
      <c r="M5414" s="45">
        <v>5517.755</v>
      </c>
      <c r="N5414" s="27">
        <v>29002362</v>
      </c>
      <c r="O5414" s="27">
        <v>2206730</v>
      </c>
      <c r="P5414" s="37">
        <f>IF(I5414=0,0,H5414/I5414)</f>
        <v>0.8503937007874016</v>
      </c>
    </row>
    <row r="5415">
      <c r="A5415" s="24" t="str">
        <v>2026-06</v>
      </c>
      <c r="B5415" s="24" t="str">
        <v>비교 반영</v>
      </c>
      <c r="C5415" s="24" t="str">
        <v>고양일산서구</v>
      </c>
      <c r="D5415" s="24" t="str">
        <v>다세대 매매</v>
      </c>
      <c r="E5415" s="26">
        <v>11</v>
      </c>
      <c r="F5415" s="26">
        <v>11</v>
      </c>
      <c r="G5415" s="26">
        <v>0</v>
      </c>
      <c r="H5415" s="26">
        <v>0</v>
      </c>
      <c r="I5415" s="26">
        <f>G5415+H5415</f>
        <v>0</v>
      </c>
      <c r="J5415" s="26">
        <f>SUM(F5415:H5415)</f>
        <v>11</v>
      </c>
      <c r="K5415" s="26">
        <f>E5415-J5415</f>
        <v>0</v>
      </c>
      <c r="L5415" s="27">
        <v>1781300000</v>
      </c>
      <c r="M5415" s="45">
        <v>622.335</v>
      </c>
      <c r="N5415" s="27">
        <v>161936364</v>
      </c>
      <c r="O5415" s="27">
        <v>9462098</v>
      </c>
      <c r="P5415" s="37">
        <f>IF(I5415=0,0,H5415/I5415)</f>
        <v>0</v>
      </c>
    </row>
    <row r="5416">
      <c r="A5416" s="24" t="str">
        <v>2026-06</v>
      </c>
      <c r="B5416" s="24" t="str">
        <v>비교 반영</v>
      </c>
      <c r="C5416" s="24" t="str">
        <v>고양일산서구</v>
      </c>
      <c r="D5416" s="24" t="str">
        <v>다세대 전월세</v>
      </c>
      <c r="E5416" s="26">
        <v>41</v>
      </c>
      <c r="F5416" s="26">
        <v>0</v>
      </c>
      <c r="G5416" s="26">
        <v>21</v>
      </c>
      <c r="H5416" s="26">
        <v>20</v>
      </c>
      <c r="I5416" s="26">
        <f>G5416+H5416</f>
        <v>41</v>
      </c>
      <c r="J5416" s="26">
        <f>SUM(F5416:H5416)</f>
        <v>41</v>
      </c>
      <c r="K5416" s="26">
        <f>E5416-J5416</f>
        <v>0</v>
      </c>
      <c r="L5416" s="27">
        <v>4004130000</v>
      </c>
      <c r="M5416" s="45">
        <v>2124.13</v>
      </c>
      <c r="N5416" s="27">
        <v>97661707</v>
      </c>
      <c r="O5416" s="27">
        <v>6231630</v>
      </c>
      <c r="P5416" s="37">
        <f>IF(I5416=0,0,H5416/I5416)</f>
        <v>0.4878048780487805</v>
      </c>
    </row>
    <row r="5417">
      <c r="A5417" s="24" t="str">
        <v>2026-06</v>
      </c>
      <c r="B5417" s="24" t="str">
        <v>비교 반영</v>
      </c>
      <c r="C5417" s="24" t="str">
        <v>고양일산서구</v>
      </c>
      <c r="D5417" s="24" t="str">
        <v>상가</v>
      </c>
      <c r="E5417" s="26">
        <v>15</v>
      </c>
      <c r="F5417" s="26">
        <v>15</v>
      </c>
      <c r="G5417" s="26">
        <v>0</v>
      </c>
      <c r="H5417" s="26">
        <v>0</v>
      </c>
      <c r="I5417" s="26">
        <f>G5417+H5417</f>
        <v>0</v>
      </c>
      <c r="J5417" s="26">
        <f>SUM(F5417:H5417)</f>
        <v>15</v>
      </c>
      <c r="K5417" s="26">
        <f>E5417-J5417</f>
        <v>0</v>
      </c>
      <c r="L5417" s="27">
        <v>8879200000</v>
      </c>
      <c r="M5417" s="45">
        <v>2230.26</v>
      </c>
      <c r="N5417" s="27">
        <v>591946667</v>
      </c>
      <c r="O5417" s="27">
        <v>13161123</v>
      </c>
      <c r="P5417" s="37">
        <f>IF(I5417=0,0,H5417/I5417)</f>
        <v>0</v>
      </c>
    </row>
    <row r="5418">
      <c r="A5418" s="24" t="str">
        <v>2026-06</v>
      </c>
      <c r="B5418" s="24" t="str">
        <v>비교 반영</v>
      </c>
      <c r="C5418" s="24" t="str">
        <v>고양일산서구</v>
      </c>
      <c r="D5418" s="24" t="str">
        <v>아파트 매매</v>
      </c>
      <c r="E5418" s="26">
        <v>304</v>
      </c>
      <c r="F5418" s="26">
        <v>304</v>
      </c>
      <c r="G5418" s="26">
        <v>0</v>
      </c>
      <c r="H5418" s="26">
        <v>0</v>
      </c>
      <c r="I5418" s="26">
        <f>G5418+H5418</f>
        <v>0</v>
      </c>
      <c r="J5418" s="26">
        <f>SUM(F5418:H5418)</f>
        <v>304</v>
      </c>
      <c r="K5418" s="26">
        <f>E5418-J5418</f>
        <v>0</v>
      </c>
      <c r="L5418" s="27">
        <v>128891000000</v>
      </c>
      <c r="M5418" s="45">
        <v>24681.324</v>
      </c>
      <c r="N5418" s="27">
        <v>423983553</v>
      </c>
      <c r="O5418" s="27">
        <v>17263496</v>
      </c>
      <c r="P5418" s="37">
        <f>IF(I5418=0,0,H5418/I5418)</f>
        <v>0</v>
      </c>
    </row>
    <row r="5419">
      <c r="A5419" s="24" t="str">
        <v>2026-06</v>
      </c>
      <c r="B5419" s="24" t="str">
        <v>비교 반영</v>
      </c>
      <c r="C5419" s="24" t="str">
        <v>고양일산서구</v>
      </c>
      <c r="D5419" s="24" t="str">
        <v>아파트 전월세</v>
      </c>
      <c r="E5419" s="26">
        <v>568</v>
      </c>
      <c r="F5419" s="26">
        <v>0</v>
      </c>
      <c r="G5419" s="26">
        <v>382</v>
      </c>
      <c r="H5419" s="26">
        <v>186</v>
      </c>
      <c r="I5419" s="26">
        <f>G5419+H5419</f>
        <v>568</v>
      </c>
      <c r="J5419" s="26">
        <f>SUM(F5419:H5419)</f>
        <v>568</v>
      </c>
      <c r="K5419" s="26">
        <f>E5419-J5419</f>
        <v>0</v>
      </c>
      <c r="L5419" s="27">
        <v>127450830000</v>
      </c>
      <c r="M5419" s="45">
        <v>43644.173</v>
      </c>
      <c r="N5419" s="27">
        <v>224385264</v>
      </c>
      <c r="O5419" s="27">
        <v>9653638</v>
      </c>
      <c r="P5419" s="37">
        <f>IF(I5419=0,0,H5419/I5419)</f>
        <v>0.3274647887323944</v>
      </c>
    </row>
    <row r="5420">
      <c r="A5420" s="24" t="str">
        <v>2026-06</v>
      </c>
      <c r="B5420" s="24" t="str">
        <v>비교 반영</v>
      </c>
      <c r="C5420" s="24" t="str">
        <v>고양일산서구</v>
      </c>
      <c r="D5420" s="24" t="str">
        <v>오피스텔 매매</v>
      </c>
      <c r="E5420" s="26">
        <v>13</v>
      </c>
      <c r="F5420" s="26">
        <v>13</v>
      </c>
      <c r="G5420" s="26">
        <v>0</v>
      </c>
      <c r="H5420" s="26">
        <v>0</v>
      </c>
      <c r="I5420" s="26">
        <f>G5420+H5420</f>
        <v>0</v>
      </c>
      <c r="J5420" s="26">
        <f>SUM(F5420:H5420)</f>
        <v>13</v>
      </c>
      <c r="K5420" s="26">
        <f>E5420-J5420</f>
        <v>0</v>
      </c>
      <c r="L5420" s="27">
        <v>7207000000</v>
      </c>
      <c r="M5420" s="45">
        <v>1065.318</v>
      </c>
      <c r="N5420" s="27">
        <v>554384615</v>
      </c>
      <c r="O5420" s="27">
        <v>22364019</v>
      </c>
      <c r="P5420" s="37">
        <f>IF(I5420=0,0,H5420/I5420)</f>
        <v>0</v>
      </c>
    </row>
    <row r="5421">
      <c r="A5421" s="24" t="str">
        <v>2026-06</v>
      </c>
      <c r="B5421" s="24" t="str">
        <v>비교 반영</v>
      </c>
      <c r="C5421" s="24" t="str">
        <v>고양일산서구</v>
      </c>
      <c r="D5421" s="24" t="str">
        <v>오피스텔 전월세</v>
      </c>
      <c r="E5421" s="26">
        <v>158</v>
      </c>
      <c r="F5421" s="26">
        <v>0</v>
      </c>
      <c r="G5421" s="26">
        <v>70</v>
      </c>
      <c r="H5421" s="26">
        <v>88</v>
      </c>
      <c r="I5421" s="26">
        <f>G5421+H5421</f>
        <v>158</v>
      </c>
      <c r="J5421" s="26">
        <f>SUM(F5421:H5421)</f>
        <v>158</v>
      </c>
      <c r="K5421" s="26">
        <f>E5421-J5421</f>
        <v>0</v>
      </c>
      <c r="L5421" s="27">
        <v>26890120000</v>
      </c>
      <c r="M5421" s="45">
        <v>9219.76</v>
      </c>
      <c r="N5421" s="27">
        <v>170190633</v>
      </c>
      <c r="O5421" s="27">
        <v>9641569</v>
      </c>
      <c r="P5421" s="37">
        <f>IF(I5421=0,0,H5421/I5421)</f>
        <v>0.5569620253164557</v>
      </c>
    </row>
    <row r="5422">
      <c r="A5422" s="24" t="str">
        <v>2026-06</v>
      </c>
      <c r="B5422" s="24" t="str">
        <v>비교 반영</v>
      </c>
      <c r="C5422" s="24" t="str">
        <v>고양일산서구</v>
      </c>
      <c r="D5422" s="24" t="str">
        <v>토지</v>
      </c>
      <c r="E5422" s="26">
        <v>11</v>
      </c>
      <c r="F5422" s="26">
        <v>11</v>
      </c>
      <c r="G5422" s="26">
        <v>0</v>
      </c>
      <c r="H5422" s="26">
        <v>0</v>
      </c>
      <c r="I5422" s="26">
        <f>G5422+H5422</f>
        <v>0</v>
      </c>
      <c r="J5422" s="26">
        <f>SUM(F5422:H5422)</f>
        <v>11</v>
      </c>
      <c r="K5422" s="26">
        <f>E5422-J5422</f>
        <v>0</v>
      </c>
      <c r="L5422" s="27">
        <v>2432000000</v>
      </c>
      <c r="M5422" s="45">
        <v>8391.79</v>
      </c>
      <c r="N5422" s="27">
        <v>221090909</v>
      </c>
      <c r="O5422" s="27">
        <v>958040</v>
      </c>
      <c r="P5422" s="37">
        <f>IF(I5422=0,0,H5422/I5422)</f>
        <v>0</v>
      </c>
    </row>
    <row r="5423">
      <c r="A5423" s="24" t="str">
        <v>2026-06</v>
      </c>
      <c r="B5423" s="24" t="str">
        <v>비교 반영</v>
      </c>
      <c r="C5423" s="24" t="str">
        <v>과천시</v>
      </c>
      <c r="D5423" s="24" t="str">
        <v>다가구 전월세</v>
      </c>
      <c r="E5423" s="26">
        <v>107</v>
      </c>
      <c r="F5423" s="26">
        <v>0</v>
      </c>
      <c r="G5423" s="26">
        <v>20</v>
      </c>
      <c r="H5423" s="26">
        <v>87</v>
      </c>
      <c r="I5423" s="26">
        <f>G5423+H5423</f>
        <v>107</v>
      </c>
      <c r="J5423" s="26">
        <f>SUM(F5423:H5423)</f>
        <v>107</v>
      </c>
      <c r="K5423" s="26">
        <f>E5423-J5423</f>
        <v>0</v>
      </c>
      <c r="L5423" s="27">
        <v>17481500000</v>
      </c>
      <c r="M5423" s="45">
        <v>5893.925</v>
      </c>
      <c r="N5423" s="27">
        <v>163378505</v>
      </c>
      <c r="O5423" s="27">
        <v>9805025</v>
      </c>
      <c r="P5423" s="37">
        <f>IF(I5423=0,0,H5423/I5423)</f>
        <v>0.8130841121495327</v>
      </c>
    </row>
    <row r="5424">
      <c r="A5424" s="24" t="str">
        <v>2026-06</v>
      </c>
      <c r="B5424" s="24" t="str">
        <v>비교 반영</v>
      </c>
      <c r="C5424" s="24" t="str">
        <v>과천시</v>
      </c>
      <c r="D5424" s="24" t="str">
        <v>다세대 매매</v>
      </c>
      <c r="E5424" s="26">
        <v>6</v>
      </c>
      <c r="F5424" s="26">
        <v>6</v>
      </c>
      <c r="G5424" s="26">
        <v>0</v>
      </c>
      <c r="H5424" s="26">
        <v>0</v>
      </c>
      <c r="I5424" s="26">
        <f>G5424+H5424</f>
        <v>0</v>
      </c>
      <c r="J5424" s="26">
        <f>SUM(F5424:H5424)</f>
        <v>6</v>
      </c>
      <c r="K5424" s="26">
        <f>E5424-J5424</f>
        <v>0</v>
      </c>
      <c r="L5424" s="27">
        <v>8665000000</v>
      </c>
      <c r="M5424" s="45">
        <v>395.96</v>
      </c>
      <c r="N5424" s="27">
        <v>1444166667</v>
      </c>
      <c r="O5424" s="27">
        <v>72342224</v>
      </c>
      <c r="P5424" s="37">
        <f>IF(I5424=0,0,H5424/I5424)</f>
        <v>0</v>
      </c>
    </row>
    <row r="5425">
      <c r="A5425" s="24" t="str">
        <v>2026-06</v>
      </c>
      <c r="B5425" s="24" t="str">
        <v>비교 반영</v>
      </c>
      <c r="C5425" s="24" t="str">
        <v>과천시</v>
      </c>
      <c r="D5425" s="24" t="str">
        <v>다세대 전월세</v>
      </c>
      <c r="E5425" s="26">
        <v>59</v>
      </c>
      <c r="F5425" s="26">
        <v>0</v>
      </c>
      <c r="G5425" s="26">
        <v>37</v>
      </c>
      <c r="H5425" s="26">
        <v>22</v>
      </c>
      <c r="I5425" s="26">
        <f>G5425+H5425</f>
        <v>59</v>
      </c>
      <c r="J5425" s="26">
        <f>SUM(F5425:H5425)</f>
        <v>59</v>
      </c>
      <c r="K5425" s="26">
        <f>E5425-J5425</f>
        <v>0</v>
      </c>
      <c r="L5425" s="27">
        <v>22308850000</v>
      </c>
      <c r="M5425" s="45">
        <v>3460.32</v>
      </c>
      <c r="N5425" s="27">
        <v>378116102</v>
      </c>
      <c r="O5425" s="27">
        <v>21312555</v>
      </c>
      <c r="P5425" s="37">
        <f>IF(I5425=0,0,H5425/I5425)</f>
        <v>0.3728813559322034</v>
      </c>
    </row>
    <row r="5426">
      <c r="A5426" s="24" t="str">
        <v>2026-06</v>
      </c>
      <c r="B5426" s="24" t="str">
        <v>비교 반영</v>
      </c>
      <c r="C5426" s="24" t="str">
        <v>과천시</v>
      </c>
      <c r="D5426" s="24" t="str">
        <v>상가</v>
      </c>
      <c r="E5426" s="26">
        <v>16</v>
      </c>
      <c r="F5426" s="26">
        <v>16</v>
      </c>
      <c r="G5426" s="26">
        <v>0</v>
      </c>
      <c r="H5426" s="26">
        <v>0</v>
      </c>
      <c r="I5426" s="26">
        <f>G5426+H5426</f>
        <v>0</v>
      </c>
      <c r="J5426" s="26">
        <f>SUM(F5426:H5426)</f>
        <v>16</v>
      </c>
      <c r="K5426" s="26">
        <f>E5426-J5426</f>
        <v>0</v>
      </c>
      <c r="L5426" s="27">
        <v>3372000000</v>
      </c>
      <c r="M5426" s="45">
        <v>414.09</v>
      </c>
      <c r="N5426" s="27">
        <v>210750000</v>
      </c>
      <c r="O5426" s="27">
        <v>26919527</v>
      </c>
      <c r="P5426" s="37">
        <f>IF(I5426=0,0,H5426/I5426)</f>
        <v>0</v>
      </c>
    </row>
    <row r="5427">
      <c r="A5427" s="24" t="str">
        <v>2026-06</v>
      </c>
      <c r="B5427" s="24" t="str">
        <v>비교 반영</v>
      </c>
      <c r="C5427" s="24" t="str">
        <v>과천시</v>
      </c>
      <c r="D5427" s="24" t="str">
        <v>아파트 매매</v>
      </c>
      <c r="E5427" s="26">
        <v>22</v>
      </c>
      <c r="F5427" s="26">
        <v>22</v>
      </c>
      <c r="G5427" s="26">
        <v>0</v>
      </c>
      <c r="H5427" s="26">
        <v>0</v>
      </c>
      <c r="I5427" s="26">
        <f>G5427+H5427</f>
        <v>0</v>
      </c>
      <c r="J5427" s="26">
        <f>SUM(F5427:H5427)</f>
        <v>22</v>
      </c>
      <c r="K5427" s="26">
        <f>E5427-J5427</f>
        <v>0</v>
      </c>
      <c r="L5427" s="27">
        <v>50678000000</v>
      </c>
      <c r="M5427" s="45">
        <v>1900.496</v>
      </c>
      <c r="N5427" s="27">
        <v>2303545455</v>
      </c>
      <c r="O5427" s="27">
        <v>88150959</v>
      </c>
      <c r="P5427" s="37">
        <f>IF(I5427=0,0,H5427/I5427)</f>
        <v>0</v>
      </c>
    </row>
    <row r="5428">
      <c r="A5428" s="24" t="str">
        <v>2026-06</v>
      </c>
      <c r="B5428" s="24" t="str">
        <v>비교 반영</v>
      </c>
      <c r="C5428" s="24" t="str">
        <v>과천시</v>
      </c>
      <c r="D5428" s="24" t="str">
        <v>아파트 전월세</v>
      </c>
      <c r="E5428" s="26">
        <v>157</v>
      </c>
      <c r="F5428" s="26">
        <v>0</v>
      </c>
      <c r="G5428" s="26">
        <v>72</v>
      </c>
      <c r="H5428" s="26">
        <v>85</v>
      </c>
      <c r="I5428" s="26">
        <f>G5428+H5428</f>
        <v>157</v>
      </c>
      <c r="J5428" s="26">
        <f>SUM(F5428:H5428)</f>
        <v>157</v>
      </c>
      <c r="K5428" s="26">
        <f>E5428-J5428</f>
        <v>0</v>
      </c>
      <c r="L5428" s="27">
        <v>97472680000</v>
      </c>
      <c r="M5428" s="45">
        <v>11482.316</v>
      </c>
      <c r="N5428" s="27">
        <v>620845096</v>
      </c>
      <c r="O5428" s="27">
        <v>28062607</v>
      </c>
      <c r="P5428" s="37">
        <f>IF(I5428=0,0,H5428/I5428)</f>
        <v>0.5414012738853503</v>
      </c>
    </row>
    <row r="5429">
      <c r="A5429" s="24" t="str">
        <v>2026-06</v>
      </c>
      <c r="B5429" s="24" t="str">
        <v>비교 반영</v>
      </c>
      <c r="C5429" s="24" t="str">
        <v>과천시</v>
      </c>
      <c r="D5429" s="24" t="str">
        <v>오피스텔 매매</v>
      </c>
      <c r="E5429" s="26">
        <v>4</v>
      </c>
      <c r="F5429" s="26">
        <v>4</v>
      </c>
      <c r="G5429" s="26">
        <v>0</v>
      </c>
      <c r="H5429" s="26">
        <v>0</v>
      </c>
      <c r="I5429" s="26">
        <f>G5429+H5429</f>
        <v>0</v>
      </c>
      <c r="J5429" s="26">
        <f>SUM(F5429:H5429)</f>
        <v>4</v>
      </c>
      <c r="K5429" s="26">
        <f>E5429-J5429</f>
        <v>0</v>
      </c>
      <c r="L5429" s="27">
        <v>3695000000</v>
      </c>
      <c r="M5429" s="45">
        <v>313.992</v>
      </c>
      <c r="N5429" s="27">
        <v>923750000</v>
      </c>
      <c r="O5429" s="27">
        <v>38901869</v>
      </c>
      <c r="P5429" s="37">
        <f>IF(I5429=0,0,H5429/I5429)</f>
        <v>0</v>
      </c>
    </row>
    <row r="5430">
      <c r="A5430" s="24" t="str">
        <v>2026-06</v>
      </c>
      <c r="B5430" s="24" t="str">
        <v>비교 반영</v>
      </c>
      <c r="C5430" s="24" t="str">
        <v>과천시</v>
      </c>
      <c r="D5430" s="24" t="str">
        <v>오피스텔 전월세</v>
      </c>
      <c r="E5430" s="26">
        <v>37</v>
      </c>
      <c r="F5430" s="26">
        <v>0</v>
      </c>
      <c r="G5430" s="26">
        <v>20</v>
      </c>
      <c r="H5430" s="26">
        <v>17</v>
      </c>
      <c r="I5430" s="26">
        <f>G5430+H5430</f>
        <v>37</v>
      </c>
      <c r="J5430" s="26">
        <f>SUM(F5430:H5430)</f>
        <v>37</v>
      </c>
      <c r="K5430" s="26">
        <f>E5430-J5430</f>
        <v>0</v>
      </c>
      <c r="L5430" s="27">
        <v>12797500000</v>
      </c>
      <c r="M5430" s="45">
        <v>1710.29</v>
      </c>
      <c r="N5430" s="27">
        <v>345878378</v>
      </c>
      <c r="O5430" s="27">
        <v>24736029</v>
      </c>
      <c r="P5430" s="37">
        <f>IF(I5430=0,0,H5430/I5430)</f>
        <v>0.4594594594594595</v>
      </c>
    </row>
    <row r="5431">
      <c r="A5431" s="24" t="str">
        <v>2026-06</v>
      </c>
      <c r="B5431" s="24" t="str">
        <v>비교 반영</v>
      </c>
      <c r="C5431" s="24" t="str">
        <v>과천시</v>
      </c>
      <c r="D5431" s="24" t="str">
        <v>토지</v>
      </c>
      <c r="E5431" s="26">
        <v>12</v>
      </c>
      <c r="F5431" s="26">
        <v>12</v>
      </c>
      <c r="G5431" s="26">
        <v>0</v>
      </c>
      <c r="H5431" s="26">
        <v>0</v>
      </c>
      <c r="I5431" s="26">
        <f>G5431+H5431</f>
        <v>0</v>
      </c>
      <c r="J5431" s="26">
        <f>SUM(F5431:H5431)</f>
        <v>12</v>
      </c>
      <c r="K5431" s="26">
        <f>E5431-J5431</f>
        <v>0</v>
      </c>
      <c r="L5431" s="27">
        <v>11245980000</v>
      </c>
      <c r="M5431" s="45">
        <v>2939.37</v>
      </c>
      <c r="N5431" s="27">
        <v>937165000</v>
      </c>
      <c r="O5431" s="27">
        <v>12647878</v>
      </c>
      <c r="P5431" s="37">
        <f>IF(I5431=0,0,H5431/I5431)</f>
        <v>0</v>
      </c>
    </row>
    <row r="5432">
      <c r="A5432" s="24" t="str">
        <v>2026-06</v>
      </c>
      <c r="B5432" s="24" t="str">
        <v>비교 반영</v>
      </c>
      <c r="C5432" s="24" t="str">
        <v>광명시</v>
      </c>
      <c r="D5432" s="24" t="str">
        <v>공장창고</v>
      </c>
      <c r="E5432" s="26">
        <v>10</v>
      </c>
      <c r="F5432" s="26">
        <v>10</v>
      </c>
      <c r="G5432" s="26">
        <v>0</v>
      </c>
      <c r="H5432" s="26">
        <v>0</v>
      </c>
      <c r="I5432" s="26">
        <f>G5432+H5432</f>
        <v>0</v>
      </c>
      <c r="J5432" s="26">
        <f>SUM(F5432:H5432)</f>
        <v>10</v>
      </c>
      <c r="K5432" s="26">
        <f>E5432-J5432</f>
        <v>0</v>
      </c>
      <c r="L5432" s="27">
        <v>3427400000</v>
      </c>
      <c r="M5432" s="45">
        <v>746.26</v>
      </c>
      <c r="N5432" s="27">
        <v>342740000</v>
      </c>
      <c r="O5432" s="27">
        <v>15182708</v>
      </c>
      <c r="P5432" s="37">
        <f>IF(I5432=0,0,H5432/I5432)</f>
        <v>0</v>
      </c>
    </row>
    <row r="5433">
      <c r="A5433" s="24" t="str">
        <v>2026-06</v>
      </c>
      <c r="B5433" s="24" t="str">
        <v>비교 반영</v>
      </c>
      <c r="C5433" s="24" t="str">
        <v>광명시</v>
      </c>
      <c r="D5433" s="24" t="str">
        <v>다가구 매매</v>
      </c>
      <c r="E5433" s="26">
        <v>3</v>
      </c>
      <c r="F5433" s="26">
        <v>3</v>
      </c>
      <c r="G5433" s="26">
        <v>0</v>
      </c>
      <c r="H5433" s="26">
        <v>0</v>
      </c>
      <c r="I5433" s="26">
        <f>G5433+H5433</f>
        <v>0</v>
      </c>
      <c r="J5433" s="26">
        <f>SUM(F5433:H5433)</f>
        <v>3</v>
      </c>
      <c r="K5433" s="26">
        <f>E5433-J5433</f>
        <v>0</v>
      </c>
      <c r="L5433" s="27">
        <v>3050000000</v>
      </c>
      <c r="M5433" s="45">
        <v>780.97</v>
      </c>
      <c r="N5433" s="27">
        <v>1016666667</v>
      </c>
      <c r="O5433" s="27">
        <v>12910412</v>
      </c>
      <c r="P5433" s="37">
        <f>IF(I5433=0,0,H5433/I5433)</f>
        <v>0</v>
      </c>
    </row>
    <row r="5434">
      <c r="A5434" s="24" t="str">
        <v>2026-06</v>
      </c>
      <c r="B5434" s="24" t="str">
        <v>비교 반영</v>
      </c>
      <c r="C5434" s="24" t="str">
        <v>광명시</v>
      </c>
      <c r="D5434" s="24" t="str">
        <v>다가구 전월세</v>
      </c>
      <c r="E5434" s="26">
        <v>127</v>
      </c>
      <c r="F5434" s="26">
        <v>0</v>
      </c>
      <c r="G5434" s="26">
        <v>41</v>
      </c>
      <c r="H5434" s="26">
        <v>86</v>
      </c>
      <c r="I5434" s="26">
        <f>G5434+H5434</f>
        <v>127</v>
      </c>
      <c r="J5434" s="26">
        <f>SUM(F5434:H5434)</f>
        <v>127</v>
      </c>
      <c r="K5434" s="26">
        <f>E5434-J5434</f>
        <v>0</v>
      </c>
      <c r="L5434" s="27">
        <v>8677600000</v>
      </c>
      <c r="M5434" s="45">
        <v>5766.365</v>
      </c>
      <c r="N5434" s="27">
        <v>68327559</v>
      </c>
      <c r="O5434" s="27">
        <v>4974760</v>
      </c>
      <c r="P5434" s="37">
        <f>IF(I5434=0,0,H5434/I5434)</f>
        <v>0.6771653543307087</v>
      </c>
    </row>
    <row r="5435">
      <c r="A5435" s="24" t="str">
        <v>2026-06</v>
      </c>
      <c r="B5435" s="24" t="str">
        <v>비교 반영</v>
      </c>
      <c r="C5435" s="24" t="str">
        <v>광명시</v>
      </c>
      <c r="D5435" s="24" t="str">
        <v>다세대 매매</v>
      </c>
      <c r="E5435" s="26">
        <v>49</v>
      </c>
      <c r="F5435" s="26">
        <v>49</v>
      </c>
      <c r="G5435" s="26">
        <v>0</v>
      </c>
      <c r="H5435" s="26">
        <v>0</v>
      </c>
      <c r="I5435" s="26">
        <f>G5435+H5435</f>
        <v>0</v>
      </c>
      <c r="J5435" s="26">
        <f>SUM(F5435:H5435)</f>
        <v>49</v>
      </c>
      <c r="K5435" s="26">
        <f>E5435-J5435</f>
        <v>0</v>
      </c>
      <c r="L5435" s="27">
        <v>19986000000</v>
      </c>
      <c r="M5435" s="45">
        <v>2485.186</v>
      </c>
      <c r="N5435" s="27">
        <v>407877551</v>
      </c>
      <c r="O5435" s="27">
        <v>26585301</v>
      </c>
      <c r="P5435" s="37">
        <f>IF(I5435=0,0,H5435/I5435)</f>
        <v>0</v>
      </c>
    </row>
    <row r="5436">
      <c r="A5436" s="24" t="str">
        <v>2026-06</v>
      </c>
      <c r="B5436" s="24" t="str">
        <v>비교 반영</v>
      </c>
      <c r="C5436" s="24" t="str">
        <v>광명시</v>
      </c>
      <c r="D5436" s="24" t="str">
        <v>다세대 전월세</v>
      </c>
      <c r="E5436" s="26">
        <v>82</v>
      </c>
      <c r="F5436" s="26">
        <v>0</v>
      </c>
      <c r="G5436" s="26">
        <v>45</v>
      </c>
      <c r="H5436" s="26">
        <v>37</v>
      </c>
      <c r="I5436" s="26">
        <f>G5436+H5436</f>
        <v>82</v>
      </c>
      <c r="J5436" s="26">
        <f>SUM(F5436:H5436)</f>
        <v>82</v>
      </c>
      <c r="K5436" s="26">
        <f>E5436-J5436</f>
        <v>0</v>
      </c>
      <c r="L5436" s="27">
        <v>8660000000</v>
      </c>
      <c r="M5436" s="45">
        <v>3634.505</v>
      </c>
      <c r="N5436" s="27">
        <v>105609756</v>
      </c>
      <c r="O5436" s="27">
        <v>7876753</v>
      </c>
      <c r="P5436" s="37">
        <f>IF(I5436=0,0,H5436/I5436)</f>
        <v>0.45121951219512196</v>
      </c>
    </row>
    <row r="5437">
      <c r="A5437" s="24" t="str">
        <v>2026-06</v>
      </c>
      <c r="B5437" s="24" t="str">
        <v>비교 반영</v>
      </c>
      <c r="C5437" s="24" t="str">
        <v>광명시</v>
      </c>
      <c r="D5437" s="24" t="str">
        <v>분양권</v>
      </c>
      <c r="E5437" s="26">
        <v>15</v>
      </c>
      <c r="F5437" s="26">
        <v>15</v>
      </c>
      <c r="G5437" s="26">
        <v>0</v>
      </c>
      <c r="H5437" s="26">
        <v>0</v>
      </c>
      <c r="I5437" s="26">
        <f>G5437+H5437</f>
        <v>0</v>
      </c>
      <c r="J5437" s="26">
        <f>SUM(F5437:H5437)</f>
        <v>15</v>
      </c>
      <c r="K5437" s="26">
        <f>E5437-J5437</f>
        <v>0</v>
      </c>
      <c r="L5437" s="27">
        <v>15230000000</v>
      </c>
      <c r="M5437" s="45">
        <v>836.42</v>
      </c>
      <c r="N5437" s="27">
        <v>1015333333</v>
      </c>
      <c r="O5437" s="27">
        <v>60193570</v>
      </c>
      <c r="P5437" s="37">
        <f>IF(I5437=0,0,H5437/I5437)</f>
        <v>0</v>
      </c>
    </row>
    <row r="5438">
      <c r="A5438" s="24" t="str">
        <v>2026-06</v>
      </c>
      <c r="B5438" s="24" t="str">
        <v>비교 반영</v>
      </c>
      <c r="C5438" s="24" t="str">
        <v>광명시</v>
      </c>
      <c r="D5438" s="24" t="str">
        <v>상가</v>
      </c>
      <c r="E5438" s="26">
        <v>12</v>
      </c>
      <c r="F5438" s="26">
        <v>12</v>
      </c>
      <c r="G5438" s="26">
        <v>0</v>
      </c>
      <c r="H5438" s="26">
        <v>0</v>
      </c>
      <c r="I5438" s="26">
        <f>G5438+H5438</f>
        <v>0</v>
      </c>
      <c r="J5438" s="26">
        <f>SUM(F5438:H5438)</f>
        <v>12</v>
      </c>
      <c r="K5438" s="26">
        <f>E5438-J5438</f>
        <v>0</v>
      </c>
      <c r="L5438" s="27">
        <v>8496900000</v>
      </c>
      <c r="M5438" s="45">
        <v>728.3</v>
      </c>
      <c r="N5438" s="27">
        <v>708075000</v>
      </c>
      <c r="O5438" s="27">
        <v>38567794</v>
      </c>
      <c r="P5438" s="37">
        <f>IF(I5438=0,0,H5438/I5438)</f>
        <v>0</v>
      </c>
    </row>
    <row r="5439">
      <c r="A5439" s="24" t="str">
        <v>2026-06</v>
      </c>
      <c r="B5439" s="24" t="str">
        <v>비교 반영</v>
      </c>
      <c r="C5439" s="24" t="str">
        <v>광명시</v>
      </c>
      <c r="D5439" s="24" t="str">
        <v>아파트 매매</v>
      </c>
      <c r="E5439" s="26">
        <v>234</v>
      </c>
      <c r="F5439" s="26">
        <v>234</v>
      </c>
      <c r="G5439" s="26">
        <v>0</v>
      </c>
      <c r="H5439" s="26">
        <v>0</v>
      </c>
      <c r="I5439" s="26">
        <f>G5439+H5439</f>
        <v>0</v>
      </c>
      <c r="J5439" s="26">
        <f>SUM(F5439:H5439)</f>
        <v>234</v>
      </c>
      <c r="K5439" s="26">
        <f>E5439-J5439</f>
        <v>0</v>
      </c>
      <c r="L5439" s="27">
        <v>211390490000</v>
      </c>
      <c r="M5439" s="45">
        <v>16955.009</v>
      </c>
      <c r="N5439" s="27">
        <v>903378162</v>
      </c>
      <c r="O5439" s="27">
        <v>41215637</v>
      </c>
      <c r="P5439" s="37">
        <f>IF(I5439=0,0,H5439/I5439)</f>
        <v>0</v>
      </c>
    </row>
    <row r="5440">
      <c r="A5440" s="24" t="str">
        <v>2026-06</v>
      </c>
      <c r="B5440" s="24" t="str">
        <v>비교 반영</v>
      </c>
      <c r="C5440" s="24" t="str">
        <v>광명시</v>
      </c>
      <c r="D5440" s="24" t="str">
        <v>아파트 전월세</v>
      </c>
      <c r="E5440" s="26">
        <v>504</v>
      </c>
      <c r="F5440" s="26">
        <v>0</v>
      </c>
      <c r="G5440" s="26">
        <v>305</v>
      </c>
      <c r="H5440" s="26">
        <v>199</v>
      </c>
      <c r="I5440" s="26">
        <f>G5440+H5440</f>
        <v>504</v>
      </c>
      <c r="J5440" s="26">
        <f>SUM(F5440:H5440)</f>
        <v>504</v>
      </c>
      <c r="K5440" s="26">
        <f>E5440-J5440</f>
        <v>0</v>
      </c>
      <c r="L5440" s="27">
        <v>148275110000</v>
      </c>
      <c r="M5440" s="45">
        <v>31051.643</v>
      </c>
      <c r="N5440" s="27">
        <v>294196647</v>
      </c>
      <c r="O5440" s="27">
        <v>15785497</v>
      </c>
      <c r="P5440" s="37">
        <f>IF(I5440=0,0,H5440/I5440)</f>
        <v>0.3948412698412698</v>
      </c>
    </row>
    <row r="5441">
      <c r="A5441" s="24" t="str">
        <v>2026-06</v>
      </c>
      <c r="B5441" s="24" t="str">
        <v>비교 반영</v>
      </c>
      <c r="C5441" s="24" t="str">
        <v>광명시</v>
      </c>
      <c r="D5441" s="24" t="str">
        <v>오피스텔 매매</v>
      </c>
      <c r="E5441" s="26">
        <v>16</v>
      </c>
      <c r="F5441" s="26">
        <v>16</v>
      </c>
      <c r="G5441" s="26">
        <v>0</v>
      </c>
      <c r="H5441" s="26">
        <v>0</v>
      </c>
      <c r="I5441" s="26">
        <f>G5441+H5441</f>
        <v>0</v>
      </c>
      <c r="J5441" s="26">
        <f>SUM(F5441:H5441)</f>
        <v>16</v>
      </c>
      <c r="K5441" s="26">
        <f>E5441-J5441</f>
        <v>0</v>
      </c>
      <c r="L5441" s="27">
        <v>4248070000</v>
      </c>
      <c r="M5441" s="45">
        <v>695.23</v>
      </c>
      <c r="N5441" s="27">
        <v>265504375</v>
      </c>
      <c r="O5441" s="27">
        <v>20199367</v>
      </c>
      <c r="P5441" s="37">
        <f>IF(I5441=0,0,H5441/I5441)</f>
        <v>0</v>
      </c>
    </row>
    <row r="5442">
      <c r="A5442" s="24" t="str">
        <v>2026-06</v>
      </c>
      <c r="B5442" s="24" t="str">
        <v>비교 반영</v>
      </c>
      <c r="C5442" s="24" t="str">
        <v>광명시</v>
      </c>
      <c r="D5442" s="24" t="str">
        <v>오피스텔 전월세</v>
      </c>
      <c r="E5442" s="26">
        <v>159</v>
      </c>
      <c r="F5442" s="26">
        <v>0</v>
      </c>
      <c r="G5442" s="26">
        <v>43</v>
      </c>
      <c r="H5442" s="26">
        <v>116</v>
      </c>
      <c r="I5442" s="26">
        <f>G5442+H5442</f>
        <v>159</v>
      </c>
      <c r="J5442" s="26">
        <f>SUM(F5442:H5442)</f>
        <v>159</v>
      </c>
      <c r="K5442" s="26">
        <f>E5442-J5442</f>
        <v>0</v>
      </c>
      <c r="L5442" s="27">
        <v>12199660000</v>
      </c>
      <c r="M5442" s="45">
        <v>4784.92</v>
      </c>
      <c r="N5442" s="27">
        <v>76727421</v>
      </c>
      <c r="O5442" s="27">
        <v>8428449</v>
      </c>
      <c r="P5442" s="37">
        <f>IF(I5442=0,0,H5442/I5442)</f>
        <v>0.7295597484276729</v>
      </c>
    </row>
    <row r="5443">
      <c r="A5443" s="24" t="str">
        <v>2026-06</v>
      </c>
      <c r="B5443" s="24" t="str">
        <v>비교 반영</v>
      </c>
      <c r="C5443" s="24" t="str">
        <v>광명시</v>
      </c>
      <c r="D5443" s="24" t="str">
        <v>토지</v>
      </c>
      <c r="E5443" s="26">
        <v>21</v>
      </c>
      <c r="F5443" s="26">
        <v>21</v>
      </c>
      <c r="G5443" s="26">
        <v>0</v>
      </c>
      <c r="H5443" s="26">
        <v>0</v>
      </c>
      <c r="I5443" s="26">
        <f>G5443+H5443</f>
        <v>0</v>
      </c>
      <c r="J5443" s="26">
        <f>SUM(F5443:H5443)</f>
        <v>21</v>
      </c>
      <c r="K5443" s="26">
        <f>E5443-J5443</f>
        <v>0</v>
      </c>
      <c r="L5443" s="27">
        <v>3633210000</v>
      </c>
      <c r="M5443" s="45">
        <v>19665.9</v>
      </c>
      <c r="N5443" s="27">
        <v>173010000</v>
      </c>
      <c r="O5443" s="27">
        <v>610733</v>
      </c>
      <c r="P5443" s="37">
        <f>IF(I5443=0,0,H5443/I5443)</f>
        <v>0</v>
      </c>
    </row>
    <row r="5444">
      <c r="A5444" s="24" t="str">
        <v>2026-06</v>
      </c>
      <c r="B5444" s="24" t="str">
        <v>비교 반영</v>
      </c>
      <c r="C5444" s="24" t="str">
        <v>광주시</v>
      </c>
      <c r="D5444" s="24" t="str">
        <v>공장창고</v>
      </c>
      <c r="E5444" s="26">
        <v>5</v>
      </c>
      <c r="F5444" s="26">
        <v>5</v>
      </c>
      <c r="G5444" s="26">
        <v>0</v>
      </c>
      <c r="H5444" s="26">
        <v>0</v>
      </c>
      <c r="I5444" s="26">
        <f>G5444+H5444</f>
        <v>0</v>
      </c>
      <c r="J5444" s="26">
        <f>SUM(F5444:H5444)</f>
        <v>5</v>
      </c>
      <c r="K5444" s="26">
        <f>E5444-J5444</f>
        <v>0</v>
      </c>
      <c r="L5444" s="27">
        <v>9555390000</v>
      </c>
      <c r="M5444" s="45">
        <v>3722.25</v>
      </c>
      <c r="N5444" s="27">
        <v>1911078000</v>
      </c>
      <c r="O5444" s="27">
        <v>8486282</v>
      </c>
      <c r="P5444" s="37">
        <f>IF(I5444=0,0,H5444/I5444)</f>
        <v>0</v>
      </c>
    </row>
    <row r="5445">
      <c r="A5445" s="24" t="str">
        <v>2026-06</v>
      </c>
      <c r="B5445" s="24" t="str">
        <v>비교 반영</v>
      </c>
      <c r="C5445" s="24" t="str">
        <v>광주시</v>
      </c>
      <c r="D5445" s="24" t="str">
        <v>다가구 매매</v>
      </c>
      <c r="E5445" s="26">
        <v>13</v>
      </c>
      <c r="F5445" s="26">
        <v>13</v>
      </c>
      <c r="G5445" s="26">
        <v>0</v>
      </c>
      <c r="H5445" s="26">
        <v>0</v>
      </c>
      <c r="I5445" s="26">
        <f>G5445+H5445</f>
        <v>0</v>
      </c>
      <c r="J5445" s="26">
        <f>SUM(F5445:H5445)</f>
        <v>13</v>
      </c>
      <c r="K5445" s="26">
        <f>E5445-J5445</f>
        <v>0</v>
      </c>
      <c r="L5445" s="27">
        <v>6725410000</v>
      </c>
      <c r="M5445" s="45">
        <v>2538.435</v>
      </c>
      <c r="N5445" s="27">
        <v>517339231</v>
      </c>
      <c r="O5445" s="27">
        <v>8758451</v>
      </c>
      <c r="P5445" s="37">
        <f>IF(I5445=0,0,H5445/I5445)</f>
        <v>0</v>
      </c>
    </row>
    <row r="5446">
      <c r="A5446" s="24" t="str">
        <v>2026-06</v>
      </c>
      <c r="B5446" s="24" t="str">
        <v>비교 반영</v>
      </c>
      <c r="C5446" s="24" t="str">
        <v>광주시</v>
      </c>
      <c r="D5446" s="24" t="str">
        <v>다가구 전월세</v>
      </c>
      <c r="E5446" s="26">
        <v>480</v>
      </c>
      <c r="F5446" s="26">
        <v>0</v>
      </c>
      <c r="G5446" s="26">
        <v>115</v>
      </c>
      <c r="H5446" s="26">
        <v>365</v>
      </c>
      <c r="I5446" s="26">
        <f>G5446+H5446</f>
        <v>480</v>
      </c>
      <c r="J5446" s="26">
        <f>SUM(F5446:H5446)</f>
        <v>480</v>
      </c>
      <c r="K5446" s="26">
        <f>E5446-J5446</f>
        <v>0</v>
      </c>
      <c r="L5446" s="27">
        <v>20068270000</v>
      </c>
      <c r="M5446" s="45">
        <v>20277.125</v>
      </c>
      <c r="N5446" s="27">
        <v>41808896</v>
      </c>
      <c r="O5446" s="27">
        <v>3271735</v>
      </c>
      <c r="P5446" s="37">
        <f>IF(I5446=0,0,H5446/I5446)</f>
        <v>0.7604166666666666</v>
      </c>
    </row>
    <row r="5447">
      <c r="A5447" s="24" t="str">
        <v>2026-06</v>
      </c>
      <c r="B5447" s="24" t="str">
        <v>비교 반영</v>
      </c>
      <c r="C5447" s="24" t="str">
        <v>광주시</v>
      </c>
      <c r="D5447" s="24" t="str">
        <v>다세대 매매</v>
      </c>
      <c r="E5447" s="26">
        <v>249</v>
      </c>
      <c r="F5447" s="26">
        <v>249</v>
      </c>
      <c r="G5447" s="26">
        <v>0</v>
      </c>
      <c r="H5447" s="26">
        <v>0</v>
      </c>
      <c r="I5447" s="26">
        <f>G5447+H5447</f>
        <v>0</v>
      </c>
      <c r="J5447" s="26">
        <f>SUM(F5447:H5447)</f>
        <v>249</v>
      </c>
      <c r="K5447" s="26">
        <f>E5447-J5447</f>
        <v>0</v>
      </c>
      <c r="L5447" s="27">
        <v>50665800000</v>
      </c>
      <c r="M5447" s="45">
        <v>16092.737</v>
      </c>
      <c r="N5447" s="27">
        <v>203477108</v>
      </c>
      <c r="O5447" s="27">
        <v>10407816</v>
      </c>
      <c r="P5447" s="37">
        <f>IF(I5447=0,0,H5447/I5447)</f>
        <v>0</v>
      </c>
    </row>
    <row r="5448">
      <c r="A5448" s="24" t="str">
        <v>2026-06</v>
      </c>
      <c r="B5448" s="24" t="str">
        <v>비교 반영</v>
      </c>
      <c r="C5448" s="24" t="str">
        <v>광주시</v>
      </c>
      <c r="D5448" s="24" t="str">
        <v>다세대 전월세</v>
      </c>
      <c r="E5448" s="26">
        <v>287</v>
      </c>
      <c r="F5448" s="26">
        <v>0</v>
      </c>
      <c r="G5448" s="26">
        <v>105</v>
      </c>
      <c r="H5448" s="26">
        <v>182</v>
      </c>
      <c r="I5448" s="26">
        <f>G5448+H5448</f>
        <v>287</v>
      </c>
      <c r="J5448" s="26">
        <f>SUM(F5448:H5448)</f>
        <v>287</v>
      </c>
      <c r="K5448" s="26">
        <f>E5448-J5448</f>
        <v>0</v>
      </c>
      <c r="L5448" s="27">
        <v>25535800000</v>
      </c>
      <c r="M5448" s="45">
        <v>17585.876</v>
      </c>
      <c r="N5448" s="27">
        <v>88974913</v>
      </c>
      <c r="O5448" s="27">
        <v>4800208</v>
      </c>
      <c r="P5448" s="37">
        <f>IF(I5448=0,0,H5448/I5448)</f>
        <v>0.6341463414634146</v>
      </c>
    </row>
    <row r="5449">
      <c r="A5449" s="24" t="str">
        <v>2026-06</v>
      </c>
      <c r="B5449" s="24" t="str">
        <v>비교 반영</v>
      </c>
      <c r="C5449" s="24" t="str">
        <v>광주시</v>
      </c>
      <c r="D5449" s="24" t="str">
        <v>분양권</v>
      </c>
      <c r="E5449" s="26">
        <v>34</v>
      </c>
      <c r="F5449" s="26">
        <v>34</v>
      </c>
      <c r="G5449" s="26">
        <v>0</v>
      </c>
      <c r="H5449" s="26">
        <v>0</v>
      </c>
      <c r="I5449" s="26">
        <f>G5449+H5449</f>
        <v>0</v>
      </c>
      <c r="J5449" s="26">
        <f>SUM(F5449:H5449)</f>
        <v>34</v>
      </c>
      <c r="K5449" s="26">
        <f>E5449-J5449</f>
        <v>0</v>
      </c>
      <c r="L5449" s="27">
        <v>21646020000</v>
      </c>
      <c r="M5449" s="45">
        <v>2974.848</v>
      </c>
      <c r="N5449" s="27">
        <v>636647647</v>
      </c>
      <c r="O5449" s="27">
        <v>24054032</v>
      </c>
      <c r="P5449" s="37">
        <f>IF(I5449=0,0,H5449/I5449)</f>
        <v>0</v>
      </c>
    </row>
    <row r="5450">
      <c r="A5450" s="24" t="str">
        <v>2026-06</v>
      </c>
      <c r="B5450" s="24" t="str">
        <v>비교 반영</v>
      </c>
      <c r="C5450" s="24" t="str">
        <v>광주시</v>
      </c>
      <c r="D5450" s="24" t="str">
        <v>상가</v>
      </c>
      <c r="E5450" s="26">
        <v>14</v>
      </c>
      <c r="F5450" s="26">
        <v>14</v>
      </c>
      <c r="G5450" s="26">
        <v>0</v>
      </c>
      <c r="H5450" s="26">
        <v>0</v>
      </c>
      <c r="I5450" s="26">
        <f>G5450+H5450</f>
        <v>0</v>
      </c>
      <c r="J5450" s="26">
        <f>SUM(F5450:H5450)</f>
        <v>14</v>
      </c>
      <c r="K5450" s="26">
        <f>E5450-J5450</f>
        <v>0</v>
      </c>
      <c r="L5450" s="27">
        <v>12760860000</v>
      </c>
      <c r="M5450" s="45">
        <v>3299.49</v>
      </c>
      <c r="N5450" s="27">
        <v>911490000</v>
      </c>
      <c r="O5450" s="27">
        <v>12785206</v>
      </c>
      <c r="P5450" s="37">
        <f>IF(I5450=0,0,H5450/I5450)</f>
        <v>0</v>
      </c>
    </row>
    <row r="5451">
      <c r="A5451" s="24" t="str">
        <v>2026-06</v>
      </c>
      <c r="B5451" s="24" t="str">
        <v>비교 반영</v>
      </c>
      <c r="C5451" s="24" t="str">
        <v>광주시</v>
      </c>
      <c r="D5451" s="24" t="str">
        <v>아파트 매매</v>
      </c>
      <c r="E5451" s="26">
        <v>374</v>
      </c>
      <c r="F5451" s="26">
        <v>374</v>
      </c>
      <c r="G5451" s="26">
        <v>0</v>
      </c>
      <c r="H5451" s="26">
        <v>0</v>
      </c>
      <c r="I5451" s="26">
        <f>G5451+H5451</f>
        <v>0</v>
      </c>
      <c r="J5451" s="26">
        <f>SUM(F5451:H5451)</f>
        <v>374</v>
      </c>
      <c r="K5451" s="26">
        <f>E5451-J5451</f>
        <v>0</v>
      </c>
      <c r="L5451" s="27">
        <v>177155800000</v>
      </c>
      <c r="M5451" s="45">
        <v>30843.943</v>
      </c>
      <c r="N5451" s="27">
        <v>473678610</v>
      </c>
      <c r="O5451" s="27">
        <v>18987163</v>
      </c>
      <c r="P5451" s="37">
        <f>IF(I5451=0,0,H5451/I5451)</f>
        <v>0</v>
      </c>
    </row>
    <row r="5452">
      <c r="A5452" s="24" t="str">
        <v>2026-06</v>
      </c>
      <c r="B5452" s="24" t="str">
        <v>비교 반영</v>
      </c>
      <c r="C5452" s="24" t="str">
        <v>광주시</v>
      </c>
      <c r="D5452" s="24" t="str">
        <v>아파트 전월세</v>
      </c>
      <c r="E5452" s="26">
        <v>423</v>
      </c>
      <c r="F5452" s="26">
        <v>0</v>
      </c>
      <c r="G5452" s="26">
        <v>284</v>
      </c>
      <c r="H5452" s="26">
        <v>139</v>
      </c>
      <c r="I5452" s="26">
        <f>G5452+H5452</f>
        <v>423</v>
      </c>
      <c r="J5452" s="26">
        <f>SUM(F5452:H5452)</f>
        <v>423</v>
      </c>
      <c r="K5452" s="26">
        <f>E5452-J5452</f>
        <v>0</v>
      </c>
      <c r="L5452" s="27">
        <v>106962950000</v>
      </c>
      <c r="M5452" s="45">
        <v>34528.215</v>
      </c>
      <c r="N5452" s="27">
        <v>252867494</v>
      </c>
      <c r="O5452" s="27">
        <v>10240799</v>
      </c>
      <c r="P5452" s="37">
        <f>IF(I5452=0,0,H5452/I5452)</f>
        <v>0.32860520094562645</v>
      </c>
    </row>
    <row r="5453">
      <c r="A5453" s="24" t="str">
        <v>2026-06</v>
      </c>
      <c r="B5453" s="24" t="str">
        <v>비교 반영</v>
      </c>
      <c r="C5453" s="24" t="str">
        <v>광주시</v>
      </c>
      <c r="D5453" s="24" t="str">
        <v>오피스텔 전월세</v>
      </c>
      <c r="E5453" s="26">
        <v>8</v>
      </c>
      <c r="F5453" s="26">
        <v>0</v>
      </c>
      <c r="G5453" s="26">
        <v>1</v>
      </c>
      <c r="H5453" s="26">
        <v>7</v>
      </c>
      <c r="I5453" s="26">
        <f>G5453+H5453</f>
        <v>8</v>
      </c>
      <c r="J5453" s="26">
        <f>SUM(F5453:H5453)</f>
        <v>8</v>
      </c>
      <c r="K5453" s="26">
        <f>E5453-J5453</f>
        <v>0</v>
      </c>
      <c r="L5453" s="27">
        <v>255000000</v>
      </c>
      <c r="M5453" s="45">
        <v>225.15</v>
      </c>
      <c r="N5453" s="27">
        <v>31875000</v>
      </c>
      <c r="O5453" s="27">
        <v>3744060</v>
      </c>
      <c r="P5453" s="37">
        <f>IF(I5453=0,0,H5453/I5453)</f>
        <v>0.875</v>
      </c>
    </row>
    <row r="5454">
      <c r="A5454" s="24" t="str">
        <v>2026-06</v>
      </c>
      <c r="B5454" s="24" t="str">
        <v>비교 반영</v>
      </c>
      <c r="C5454" s="24" t="str">
        <v>광주시</v>
      </c>
      <c r="D5454" s="24" t="str">
        <v>토지</v>
      </c>
      <c r="E5454" s="26">
        <v>166</v>
      </c>
      <c r="F5454" s="26">
        <v>166</v>
      </c>
      <c r="G5454" s="26">
        <v>0</v>
      </c>
      <c r="H5454" s="26">
        <v>0</v>
      </c>
      <c r="I5454" s="26">
        <f>G5454+H5454</f>
        <v>0</v>
      </c>
      <c r="J5454" s="26">
        <f>SUM(F5454:H5454)</f>
        <v>166</v>
      </c>
      <c r="K5454" s="26">
        <f>E5454-J5454</f>
        <v>0</v>
      </c>
      <c r="L5454" s="27">
        <v>33445770000</v>
      </c>
      <c r="M5454" s="45">
        <v>78578.43</v>
      </c>
      <c r="N5454" s="27">
        <v>201480542</v>
      </c>
      <c r="O5454" s="27">
        <v>1407059</v>
      </c>
      <c r="P5454" s="37">
        <f>IF(I5454=0,0,H5454/I5454)</f>
        <v>0</v>
      </c>
    </row>
    <row r="5455">
      <c r="A5455" s="24" t="str">
        <v>2026-06</v>
      </c>
      <c r="B5455" s="24" t="str">
        <v>비교 반영</v>
      </c>
      <c r="C5455" s="24" t="str">
        <v>구리시</v>
      </c>
      <c r="D5455" s="24" t="str">
        <v>공장창고</v>
      </c>
      <c r="E5455" s="26">
        <v>1</v>
      </c>
      <c r="F5455" s="26">
        <v>1</v>
      </c>
      <c r="G5455" s="26">
        <v>0</v>
      </c>
      <c r="H5455" s="26">
        <v>0</v>
      </c>
      <c r="I5455" s="26">
        <f>G5455+H5455</f>
        <v>0</v>
      </c>
      <c r="J5455" s="26">
        <f>SUM(F5455:H5455)</f>
        <v>1</v>
      </c>
      <c r="K5455" s="26">
        <f>E5455-J5455</f>
        <v>0</v>
      </c>
      <c r="L5455" s="27">
        <v>130000000</v>
      </c>
      <c r="M5455" s="45">
        <v>27.22</v>
      </c>
      <c r="N5455" s="27">
        <v>130000000</v>
      </c>
      <c r="O5455" s="27">
        <v>15788099</v>
      </c>
      <c r="P5455" s="37">
        <f>IF(I5455=0,0,H5455/I5455)</f>
        <v>0</v>
      </c>
    </row>
    <row r="5456">
      <c r="A5456" s="24" t="str">
        <v>2026-06</v>
      </c>
      <c r="B5456" s="24" t="str">
        <v>비교 반영</v>
      </c>
      <c r="C5456" s="24" t="str">
        <v>구리시</v>
      </c>
      <c r="D5456" s="24" t="str">
        <v>다가구 매매</v>
      </c>
      <c r="E5456" s="26">
        <v>6</v>
      </c>
      <c r="F5456" s="26">
        <v>6</v>
      </c>
      <c r="G5456" s="26">
        <v>0</v>
      </c>
      <c r="H5456" s="26">
        <v>0</v>
      </c>
      <c r="I5456" s="26">
        <f>G5456+H5456</f>
        <v>0</v>
      </c>
      <c r="J5456" s="26">
        <f>SUM(F5456:H5456)</f>
        <v>6</v>
      </c>
      <c r="K5456" s="26">
        <f>E5456-J5456</f>
        <v>0</v>
      </c>
      <c r="L5456" s="27">
        <v>5700000000</v>
      </c>
      <c r="M5456" s="45">
        <v>1788.185</v>
      </c>
      <c r="N5456" s="27">
        <v>950000000</v>
      </c>
      <c r="O5456" s="27">
        <v>10537486</v>
      </c>
      <c r="P5456" s="37">
        <f>IF(I5456=0,0,H5456/I5456)</f>
        <v>0</v>
      </c>
    </row>
    <row r="5457">
      <c r="A5457" s="24" t="str">
        <v>2026-06</v>
      </c>
      <c r="B5457" s="24" t="str">
        <v>비교 반영</v>
      </c>
      <c r="C5457" s="24" t="str">
        <v>구리시</v>
      </c>
      <c r="D5457" s="24" t="str">
        <v>다가구 전월세</v>
      </c>
      <c r="E5457" s="26">
        <v>171</v>
      </c>
      <c r="F5457" s="26">
        <v>0</v>
      </c>
      <c r="G5457" s="26">
        <v>42</v>
      </c>
      <c r="H5457" s="26">
        <v>129</v>
      </c>
      <c r="I5457" s="26">
        <f>G5457+H5457</f>
        <v>171</v>
      </c>
      <c r="J5457" s="26">
        <f>SUM(F5457:H5457)</f>
        <v>171</v>
      </c>
      <c r="K5457" s="26">
        <f>E5457-J5457</f>
        <v>0</v>
      </c>
      <c r="L5457" s="27">
        <v>8948950000</v>
      </c>
      <c r="M5457" s="45">
        <v>7045.521</v>
      </c>
      <c r="N5457" s="27">
        <v>52333041</v>
      </c>
      <c r="O5457" s="27">
        <v>4198881</v>
      </c>
      <c r="P5457" s="37">
        <f>IF(I5457=0,0,H5457/I5457)</f>
        <v>0.7543859649122807</v>
      </c>
    </row>
    <row r="5458">
      <c r="A5458" s="24" t="str">
        <v>2026-06</v>
      </c>
      <c r="B5458" s="24" t="str">
        <v>비교 반영</v>
      </c>
      <c r="C5458" s="24" t="str">
        <v>구리시</v>
      </c>
      <c r="D5458" s="24" t="str">
        <v>다세대 매매</v>
      </c>
      <c r="E5458" s="26">
        <v>66</v>
      </c>
      <c r="F5458" s="26">
        <v>66</v>
      </c>
      <c r="G5458" s="26">
        <v>0</v>
      </c>
      <c r="H5458" s="26">
        <v>0</v>
      </c>
      <c r="I5458" s="26">
        <f>G5458+H5458</f>
        <v>0</v>
      </c>
      <c r="J5458" s="26">
        <f>SUM(F5458:H5458)</f>
        <v>66</v>
      </c>
      <c r="K5458" s="26">
        <f>E5458-J5458</f>
        <v>0</v>
      </c>
      <c r="L5458" s="27">
        <v>27510500000</v>
      </c>
      <c r="M5458" s="45">
        <v>3380.537</v>
      </c>
      <c r="N5458" s="27">
        <v>416825758</v>
      </c>
      <c r="O5458" s="27">
        <v>26902175</v>
      </c>
      <c r="P5458" s="37">
        <f>IF(I5458=0,0,H5458/I5458)</f>
        <v>0</v>
      </c>
    </row>
    <row r="5459">
      <c r="A5459" s="24" t="str">
        <v>2026-06</v>
      </c>
      <c r="B5459" s="24" t="str">
        <v>비교 반영</v>
      </c>
      <c r="C5459" s="24" t="str">
        <v>구리시</v>
      </c>
      <c r="D5459" s="24" t="str">
        <v>다세대 전월세</v>
      </c>
      <c r="E5459" s="26">
        <v>81</v>
      </c>
      <c r="F5459" s="26">
        <v>0</v>
      </c>
      <c r="G5459" s="26">
        <v>49</v>
      </c>
      <c r="H5459" s="26">
        <v>32</v>
      </c>
      <c r="I5459" s="26">
        <f>G5459+H5459</f>
        <v>81</v>
      </c>
      <c r="J5459" s="26">
        <f>SUM(F5459:H5459)</f>
        <v>81</v>
      </c>
      <c r="K5459" s="26">
        <f>E5459-J5459</f>
        <v>0</v>
      </c>
      <c r="L5459" s="27">
        <v>13444500000</v>
      </c>
      <c r="M5459" s="45">
        <v>4293.272</v>
      </c>
      <c r="N5459" s="27">
        <v>165981481</v>
      </c>
      <c r="O5459" s="27">
        <v>10352157</v>
      </c>
      <c r="P5459" s="37">
        <f>IF(I5459=0,0,H5459/I5459)</f>
        <v>0.3950617283950617</v>
      </c>
    </row>
    <row r="5460">
      <c r="A5460" s="24" t="str">
        <v>2026-06</v>
      </c>
      <c r="B5460" s="24" t="str">
        <v>비교 반영</v>
      </c>
      <c r="C5460" s="24" t="str">
        <v>구리시</v>
      </c>
      <c r="D5460" s="24" t="str">
        <v>분양권</v>
      </c>
      <c r="E5460" s="26">
        <v>22</v>
      </c>
      <c r="F5460" s="26">
        <v>22</v>
      </c>
      <c r="G5460" s="26">
        <v>0</v>
      </c>
      <c r="H5460" s="26">
        <v>0</v>
      </c>
      <c r="I5460" s="26">
        <f>G5460+H5460</f>
        <v>0</v>
      </c>
      <c r="J5460" s="26">
        <f>SUM(F5460:H5460)</f>
        <v>22</v>
      </c>
      <c r="K5460" s="26">
        <f>E5460-J5460</f>
        <v>0</v>
      </c>
      <c r="L5460" s="27">
        <v>22440850000</v>
      </c>
      <c r="M5460" s="45">
        <v>1600.545</v>
      </c>
      <c r="N5460" s="27">
        <v>1020038636</v>
      </c>
      <c r="O5460" s="27">
        <v>46349603</v>
      </c>
      <c r="P5460" s="37">
        <f>IF(I5460=0,0,H5460/I5460)</f>
        <v>0</v>
      </c>
    </row>
    <row r="5461">
      <c r="A5461" s="24" t="str">
        <v>2026-06</v>
      </c>
      <c r="B5461" s="24" t="str">
        <v>비교 반영</v>
      </c>
      <c r="C5461" s="24" t="str">
        <v>구리시</v>
      </c>
      <c r="D5461" s="24" t="str">
        <v>상가</v>
      </c>
      <c r="E5461" s="26">
        <v>25</v>
      </c>
      <c r="F5461" s="26">
        <v>25</v>
      </c>
      <c r="G5461" s="26">
        <v>0</v>
      </c>
      <c r="H5461" s="26">
        <v>0</v>
      </c>
      <c r="I5461" s="26">
        <f>G5461+H5461</f>
        <v>0</v>
      </c>
      <c r="J5461" s="26">
        <f>SUM(F5461:H5461)</f>
        <v>25</v>
      </c>
      <c r="K5461" s="26">
        <f>E5461-J5461</f>
        <v>0</v>
      </c>
      <c r="L5461" s="27">
        <v>11349250000</v>
      </c>
      <c r="M5461" s="45">
        <v>882.81</v>
      </c>
      <c r="N5461" s="27">
        <v>453970000</v>
      </c>
      <c r="O5461" s="27">
        <v>42498590</v>
      </c>
      <c r="P5461" s="37">
        <f>IF(I5461=0,0,H5461/I5461)</f>
        <v>0</v>
      </c>
    </row>
    <row r="5462">
      <c r="A5462" s="24" t="str">
        <v>2026-06</v>
      </c>
      <c r="B5462" s="24" t="str">
        <v>비교 반영</v>
      </c>
      <c r="C5462" s="24" t="str">
        <v>구리시</v>
      </c>
      <c r="D5462" s="24" t="str">
        <v>아파트 매매</v>
      </c>
      <c r="E5462" s="26">
        <v>421</v>
      </c>
      <c r="F5462" s="26">
        <v>421</v>
      </c>
      <c r="G5462" s="26">
        <v>0</v>
      </c>
      <c r="H5462" s="26">
        <v>0</v>
      </c>
      <c r="I5462" s="26">
        <f>G5462+H5462</f>
        <v>0</v>
      </c>
      <c r="J5462" s="26">
        <f>SUM(F5462:H5462)</f>
        <v>421</v>
      </c>
      <c r="K5462" s="26">
        <f>E5462-J5462</f>
        <v>0</v>
      </c>
      <c r="L5462" s="27">
        <v>324366500000</v>
      </c>
      <c r="M5462" s="45">
        <v>31366.044</v>
      </c>
      <c r="N5462" s="27">
        <v>770466746</v>
      </c>
      <c r="O5462" s="27">
        <v>34186202</v>
      </c>
      <c r="P5462" s="37">
        <f>IF(I5462=0,0,H5462/I5462)</f>
        <v>0</v>
      </c>
    </row>
    <row r="5463">
      <c r="A5463" s="24" t="str">
        <v>2026-06</v>
      </c>
      <c r="B5463" s="24" t="str">
        <v>비교 반영</v>
      </c>
      <c r="C5463" s="24" t="str">
        <v>구리시</v>
      </c>
      <c r="D5463" s="24" t="str">
        <v>아파트 전월세</v>
      </c>
      <c r="E5463" s="26">
        <v>357</v>
      </c>
      <c r="F5463" s="26">
        <v>0</v>
      </c>
      <c r="G5463" s="26">
        <v>241</v>
      </c>
      <c r="H5463" s="26">
        <v>116</v>
      </c>
      <c r="I5463" s="26">
        <f>G5463+H5463</f>
        <v>357</v>
      </c>
      <c r="J5463" s="26">
        <f>SUM(F5463:H5463)</f>
        <v>357</v>
      </c>
      <c r="K5463" s="26">
        <f>E5463-J5463</f>
        <v>0</v>
      </c>
      <c r="L5463" s="27">
        <v>118928330000</v>
      </c>
      <c r="M5463" s="45">
        <v>25141.531</v>
      </c>
      <c r="N5463" s="27">
        <v>333132577</v>
      </c>
      <c r="O5463" s="27">
        <v>15637532</v>
      </c>
      <c r="P5463" s="37">
        <f>IF(I5463=0,0,H5463/I5463)</f>
        <v>0.32492997198879553</v>
      </c>
    </row>
    <row r="5464">
      <c r="A5464" s="24" t="str">
        <v>2026-06</v>
      </c>
      <c r="B5464" s="24" t="str">
        <v>비교 반영</v>
      </c>
      <c r="C5464" s="24" t="str">
        <v>구리시</v>
      </c>
      <c r="D5464" s="24" t="str">
        <v>오피스텔 매매</v>
      </c>
      <c r="E5464" s="26">
        <v>18</v>
      </c>
      <c r="F5464" s="26">
        <v>18</v>
      </c>
      <c r="G5464" s="26">
        <v>0</v>
      </c>
      <c r="H5464" s="26">
        <v>0</v>
      </c>
      <c r="I5464" s="26">
        <f>G5464+H5464</f>
        <v>0</v>
      </c>
      <c r="J5464" s="26">
        <f>SUM(F5464:H5464)</f>
        <v>18</v>
      </c>
      <c r="K5464" s="26">
        <f>E5464-J5464</f>
        <v>0</v>
      </c>
      <c r="L5464" s="27">
        <v>2951700000</v>
      </c>
      <c r="M5464" s="45">
        <v>583.837</v>
      </c>
      <c r="N5464" s="27">
        <v>163983333</v>
      </c>
      <c r="O5464" s="27">
        <v>16713030</v>
      </c>
      <c r="P5464" s="37">
        <f>IF(I5464=0,0,H5464/I5464)</f>
        <v>0</v>
      </c>
    </row>
    <row r="5465">
      <c r="A5465" s="24" t="str">
        <v>2026-06</v>
      </c>
      <c r="B5465" s="24" t="str">
        <v>비교 반영</v>
      </c>
      <c r="C5465" s="24" t="str">
        <v>구리시</v>
      </c>
      <c r="D5465" s="24" t="str">
        <v>오피스텔 전월세</v>
      </c>
      <c r="E5465" s="26">
        <v>86</v>
      </c>
      <c r="F5465" s="26">
        <v>0</v>
      </c>
      <c r="G5465" s="26">
        <v>28</v>
      </c>
      <c r="H5465" s="26">
        <v>58</v>
      </c>
      <c r="I5465" s="26">
        <f>G5465+H5465</f>
        <v>86</v>
      </c>
      <c r="J5465" s="26">
        <f>SUM(F5465:H5465)</f>
        <v>86</v>
      </c>
      <c r="K5465" s="26">
        <f>E5465-J5465</f>
        <v>0</v>
      </c>
      <c r="L5465" s="27">
        <v>8520040000</v>
      </c>
      <c r="M5465" s="45">
        <v>3238.3</v>
      </c>
      <c r="N5465" s="27">
        <v>99070233</v>
      </c>
      <c r="O5465" s="27">
        <v>8697595</v>
      </c>
      <c r="P5465" s="37">
        <f>IF(I5465=0,0,H5465/I5465)</f>
        <v>0.6744186046511628</v>
      </c>
    </row>
    <row r="5466">
      <c r="A5466" s="24" t="str">
        <v>2026-06</v>
      </c>
      <c r="B5466" s="24" t="str">
        <v>비교 반영</v>
      </c>
      <c r="C5466" s="24" t="str">
        <v>구리시</v>
      </c>
      <c r="D5466" s="24" t="str">
        <v>토지</v>
      </c>
      <c r="E5466" s="26">
        <v>8</v>
      </c>
      <c r="F5466" s="26">
        <v>8</v>
      </c>
      <c r="G5466" s="26">
        <v>0</v>
      </c>
      <c r="H5466" s="26">
        <v>0</v>
      </c>
      <c r="I5466" s="26">
        <f>G5466+H5466</f>
        <v>0</v>
      </c>
      <c r="J5466" s="26">
        <f>SUM(F5466:H5466)</f>
        <v>8</v>
      </c>
      <c r="K5466" s="26">
        <f>E5466-J5466</f>
        <v>0</v>
      </c>
      <c r="L5466" s="27">
        <v>27916510000</v>
      </c>
      <c r="M5466" s="45">
        <v>7215.2</v>
      </c>
      <c r="N5466" s="27">
        <v>3489563750</v>
      </c>
      <c r="O5466" s="27">
        <v>12790495</v>
      </c>
      <c r="P5466" s="37">
        <f>IF(I5466=0,0,H5466/I5466)</f>
        <v>0</v>
      </c>
    </row>
    <row r="5467">
      <c r="A5467" s="24" t="str">
        <v>2026-06</v>
      </c>
      <c r="B5467" s="24" t="str">
        <v>비교 반영</v>
      </c>
      <c r="C5467" s="24" t="str">
        <v>군포시</v>
      </c>
      <c r="D5467" s="24" t="str">
        <v>공장창고</v>
      </c>
      <c r="E5467" s="26">
        <v>7</v>
      </c>
      <c r="F5467" s="26">
        <v>7</v>
      </c>
      <c r="G5467" s="26">
        <v>0</v>
      </c>
      <c r="H5467" s="26">
        <v>0</v>
      </c>
      <c r="I5467" s="26">
        <f>G5467+H5467</f>
        <v>0</v>
      </c>
      <c r="J5467" s="26">
        <f>SUM(F5467:H5467)</f>
        <v>7</v>
      </c>
      <c r="K5467" s="26">
        <f>E5467-J5467</f>
        <v>0</v>
      </c>
      <c r="L5467" s="27">
        <v>15930000000</v>
      </c>
      <c r="M5467" s="45">
        <v>5715.71</v>
      </c>
      <c r="N5467" s="27">
        <v>2275714286</v>
      </c>
      <c r="O5467" s="27">
        <v>9213406</v>
      </c>
      <c r="P5467" s="37">
        <f>IF(I5467=0,0,H5467/I5467)</f>
        <v>0</v>
      </c>
    </row>
    <row r="5468">
      <c r="A5468" s="24" t="str">
        <v>2026-06</v>
      </c>
      <c r="B5468" s="24" t="str">
        <v>비교 반영</v>
      </c>
      <c r="C5468" s="24" t="str">
        <v>군포시</v>
      </c>
      <c r="D5468" s="24" t="str">
        <v>다가구 매매</v>
      </c>
      <c r="E5468" s="26">
        <v>2</v>
      </c>
      <c r="F5468" s="26">
        <v>2</v>
      </c>
      <c r="G5468" s="26">
        <v>0</v>
      </c>
      <c r="H5468" s="26">
        <v>0</v>
      </c>
      <c r="I5468" s="26">
        <f>G5468+H5468</f>
        <v>0</v>
      </c>
      <c r="J5468" s="26">
        <f>SUM(F5468:H5468)</f>
        <v>2</v>
      </c>
      <c r="K5468" s="26">
        <f>E5468-J5468</f>
        <v>0</v>
      </c>
      <c r="L5468" s="27">
        <v>908000000</v>
      </c>
      <c r="M5468" s="45">
        <v>383.23</v>
      </c>
      <c r="N5468" s="27">
        <v>454000000</v>
      </c>
      <c r="O5468" s="27">
        <v>7832510</v>
      </c>
      <c r="P5468" s="37">
        <f>IF(I5468=0,0,H5468/I5468)</f>
        <v>0</v>
      </c>
    </row>
    <row r="5469">
      <c r="A5469" s="24" t="str">
        <v>2026-06</v>
      </c>
      <c r="B5469" s="24" t="str">
        <v>비교 반영</v>
      </c>
      <c r="C5469" s="24" t="str">
        <v>군포시</v>
      </c>
      <c r="D5469" s="24" t="str">
        <v>다가구 전월세</v>
      </c>
      <c r="E5469" s="26">
        <v>171</v>
      </c>
      <c r="F5469" s="26">
        <v>0</v>
      </c>
      <c r="G5469" s="26">
        <v>47</v>
      </c>
      <c r="H5469" s="26">
        <v>124</v>
      </c>
      <c r="I5469" s="26">
        <f>G5469+H5469</f>
        <v>171</v>
      </c>
      <c r="J5469" s="26">
        <f>SUM(F5469:H5469)</f>
        <v>171</v>
      </c>
      <c r="K5469" s="26">
        <f>E5469-J5469</f>
        <v>0</v>
      </c>
      <c r="L5469" s="27">
        <v>7909160000</v>
      </c>
      <c r="M5469" s="45">
        <v>7258.188</v>
      </c>
      <c r="N5469" s="27">
        <v>46252398</v>
      </c>
      <c r="O5469" s="27">
        <v>3602274</v>
      </c>
      <c r="P5469" s="37">
        <f>IF(I5469=0,0,H5469/I5469)</f>
        <v>0.7251461988304093</v>
      </c>
    </row>
    <row r="5470">
      <c r="A5470" s="24" t="str">
        <v>2026-06</v>
      </c>
      <c r="B5470" s="24" t="str">
        <v>비교 반영</v>
      </c>
      <c r="C5470" s="24" t="str">
        <v>군포시</v>
      </c>
      <c r="D5470" s="24" t="str">
        <v>다세대 매매</v>
      </c>
      <c r="E5470" s="26">
        <v>45</v>
      </c>
      <c r="F5470" s="26">
        <v>45</v>
      </c>
      <c r="G5470" s="26">
        <v>0</v>
      </c>
      <c r="H5470" s="26">
        <v>0</v>
      </c>
      <c r="I5470" s="26">
        <f>G5470+H5470</f>
        <v>0</v>
      </c>
      <c r="J5470" s="26">
        <f>SUM(F5470:H5470)</f>
        <v>45</v>
      </c>
      <c r="K5470" s="26">
        <f>E5470-J5470</f>
        <v>0</v>
      </c>
      <c r="L5470" s="27">
        <v>10728300000</v>
      </c>
      <c r="M5470" s="45">
        <v>1983.336</v>
      </c>
      <c r="N5470" s="27">
        <v>238406667</v>
      </c>
      <c r="O5470" s="27">
        <v>17881717</v>
      </c>
      <c r="P5470" s="37">
        <f>IF(I5470=0,0,H5470/I5470)</f>
        <v>0</v>
      </c>
    </row>
    <row r="5471">
      <c r="A5471" s="24" t="str">
        <v>2026-06</v>
      </c>
      <c r="B5471" s="24" t="str">
        <v>비교 반영</v>
      </c>
      <c r="C5471" s="24" t="str">
        <v>군포시</v>
      </c>
      <c r="D5471" s="24" t="str">
        <v>다세대 전월세</v>
      </c>
      <c r="E5471" s="26">
        <v>104</v>
      </c>
      <c r="F5471" s="26">
        <v>0</v>
      </c>
      <c r="G5471" s="26">
        <v>50</v>
      </c>
      <c r="H5471" s="26">
        <v>54</v>
      </c>
      <c r="I5471" s="26">
        <f>G5471+H5471</f>
        <v>104</v>
      </c>
      <c r="J5471" s="26">
        <f>SUM(F5471:H5471)</f>
        <v>104</v>
      </c>
      <c r="K5471" s="26">
        <f>E5471-J5471</f>
        <v>0</v>
      </c>
      <c r="L5471" s="27">
        <v>8039900000</v>
      </c>
      <c r="M5471" s="45">
        <v>4035.35</v>
      </c>
      <c r="N5471" s="27">
        <v>77306731</v>
      </c>
      <c r="O5471" s="27">
        <v>6586338</v>
      </c>
      <c r="P5471" s="37">
        <f>IF(I5471=0,0,H5471/I5471)</f>
        <v>0.5192307692307693</v>
      </c>
    </row>
    <row r="5472">
      <c r="A5472" s="24" t="str">
        <v>2026-06</v>
      </c>
      <c r="B5472" s="24" t="str">
        <v>비교 반영</v>
      </c>
      <c r="C5472" s="24" t="str">
        <v>군포시</v>
      </c>
      <c r="D5472" s="24" t="str">
        <v>분양권</v>
      </c>
      <c r="E5472" s="26">
        <v>9</v>
      </c>
      <c r="F5472" s="26">
        <v>9</v>
      </c>
      <c r="G5472" s="26">
        <v>0</v>
      </c>
      <c r="H5472" s="26">
        <v>0</v>
      </c>
      <c r="I5472" s="26">
        <f>G5472+H5472</f>
        <v>0</v>
      </c>
      <c r="J5472" s="26">
        <f>SUM(F5472:H5472)</f>
        <v>9</v>
      </c>
      <c r="K5472" s="26">
        <f>E5472-J5472</f>
        <v>0</v>
      </c>
      <c r="L5472" s="27">
        <v>7759060000</v>
      </c>
      <c r="M5472" s="45">
        <v>630.654</v>
      </c>
      <c r="N5472" s="27">
        <v>862117778</v>
      </c>
      <c r="O5472" s="27">
        <v>40671722</v>
      </c>
      <c r="P5472" s="37">
        <f>IF(I5472=0,0,H5472/I5472)</f>
        <v>0</v>
      </c>
    </row>
    <row r="5473">
      <c r="A5473" s="24" t="str">
        <v>2026-06</v>
      </c>
      <c r="B5473" s="24" t="str">
        <v>비교 반영</v>
      </c>
      <c r="C5473" s="24" t="str">
        <v>군포시</v>
      </c>
      <c r="D5473" s="24" t="str">
        <v>상가</v>
      </c>
      <c r="E5473" s="26">
        <v>12</v>
      </c>
      <c r="F5473" s="26">
        <v>12</v>
      </c>
      <c r="G5473" s="26">
        <v>0</v>
      </c>
      <c r="H5473" s="26">
        <v>0</v>
      </c>
      <c r="I5473" s="26">
        <f>G5473+H5473</f>
        <v>0</v>
      </c>
      <c r="J5473" s="26">
        <f>SUM(F5473:H5473)</f>
        <v>12</v>
      </c>
      <c r="K5473" s="26">
        <f>E5473-J5473</f>
        <v>0</v>
      </c>
      <c r="L5473" s="27">
        <v>4287000000</v>
      </c>
      <c r="M5473" s="45">
        <v>951.59</v>
      </c>
      <c r="N5473" s="27">
        <v>357250000</v>
      </c>
      <c r="O5473" s="27">
        <v>14892864</v>
      </c>
      <c r="P5473" s="37">
        <f>IF(I5473=0,0,H5473/I5473)</f>
        <v>0</v>
      </c>
    </row>
    <row r="5474">
      <c r="A5474" s="24" t="str">
        <v>2026-06</v>
      </c>
      <c r="B5474" s="24" t="str">
        <v>비교 반영</v>
      </c>
      <c r="C5474" s="24" t="str">
        <v>군포시</v>
      </c>
      <c r="D5474" s="24" t="str">
        <v>아파트 매매</v>
      </c>
      <c r="E5474" s="26">
        <v>455</v>
      </c>
      <c r="F5474" s="26">
        <v>455</v>
      </c>
      <c r="G5474" s="26">
        <v>0</v>
      </c>
      <c r="H5474" s="26">
        <v>0</v>
      </c>
      <c r="I5474" s="26">
        <f>G5474+H5474</f>
        <v>0</v>
      </c>
      <c r="J5474" s="26">
        <f>SUM(F5474:H5474)</f>
        <v>455</v>
      </c>
      <c r="K5474" s="26">
        <f>E5474-J5474</f>
        <v>0</v>
      </c>
      <c r="L5474" s="27">
        <v>233355500000</v>
      </c>
      <c r="M5474" s="45">
        <v>33112.293</v>
      </c>
      <c r="N5474" s="27">
        <v>512869231</v>
      </c>
      <c r="O5474" s="27">
        <v>23297182</v>
      </c>
      <c r="P5474" s="37">
        <f>IF(I5474=0,0,H5474/I5474)</f>
        <v>0</v>
      </c>
    </row>
    <row r="5475">
      <c r="A5475" s="24" t="str">
        <v>2026-06</v>
      </c>
      <c r="B5475" s="24" t="str">
        <v>비교 반영</v>
      </c>
      <c r="C5475" s="24" t="str">
        <v>군포시</v>
      </c>
      <c r="D5475" s="24" t="str">
        <v>아파트 전월세</v>
      </c>
      <c r="E5475" s="26">
        <v>399</v>
      </c>
      <c r="F5475" s="26">
        <v>0</v>
      </c>
      <c r="G5475" s="26">
        <v>256</v>
      </c>
      <c r="H5475" s="26">
        <v>143</v>
      </c>
      <c r="I5475" s="26">
        <f>G5475+H5475</f>
        <v>399</v>
      </c>
      <c r="J5475" s="26">
        <f>SUM(F5475:H5475)</f>
        <v>399</v>
      </c>
      <c r="K5475" s="26">
        <f>E5475-J5475</f>
        <v>0</v>
      </c>
      <c r="L5475" s="27">
        <v>91170080000</v>
      </c>
      <c r="M5475" s="45">
        <v>24418.758</v>
      </c>
      <c r="N5475" s="27">
        <v>228496441</v>
      </c>
      <c r="O5475" s="27">
        <v>12342507</v>
      </c>
      <c r="P5475" s="37">
        <f>IF(I5475=0,0,H5475/I5475)</f>
        <v>0.3583959899749373</v>
      </c>
    </row>
    <row r="5476">
      <c r="A5476" s="24" t="str">
        <v>2026-06</v>
      </c>
      <c r="B5476" s="24" t="str">
        <v>비교 반영</v>
      </c>
      <c r="C5476" s="24" t="str">
        <v>군포시</v>
      </c>
      <c r="D5476" s="24" t="str">
        <v>오피스텔 매매</v>
      </c>
      <c r="E5476" s="26">
        <v>15</v>
      </c>
      <c r="F5476" s="26">
        <v>15</v>
      </c>
      <c r="G5476" s="26">
        <v>0</v>
      </c>
      <c r="H5476" s="26">
        <v>0</v>
      </c>
      <c r="I5476" s="26">
        <f>G5476+H5476</f>
        <v>0</v>
      </c>
      <c r="J5476" s="26">
        <f>SUM(F5476:H5476)</f>
        <v>15</v>
      </c>
      <c r="K5476" s="26">
        <f>E5476-J5476</f>
        <v>0</v>
      </c>
      <c r="L5476" s="27">
        <v>2212500000</v>
      </c>
      <c r="M5476" s="45">
        <v>493.666</v>
      </c>
      <c r="N5476" s="27">
        <v>147500000</v>
      </c>
      <c r="O5476" s="27">
        <v>14815785</v>
      </c>
      <c r="P5476" s="37">
        <f>IF(I5476=0,0,H5476/I5476)</f>
        <v>0</v>
      </c>
    </row>
    <row r="5477">
      <c r="A5477" s="24" t="str">
        <v>2026-06</v>
      </c>
      <c r="B5477" s="24" t="str">
        <v>비교 반영</v>
      </c>
      <c r="C5477" s="24" t="str">
        <v>군포시</v>
      </c>
      <c r="D5477" s="24" t="str">
        <v>오피스텔 전월세</v>
      </c>
      <c r="E5477" s="26">
        <v>82</v>
      </c>
      <c r="F5477" s="26">
        <v>0</v>
      </c>
      <c r="G5477" s="26">
        <v>33</v>
      </c>
      <c r="H5477" s="26">
        <v>49</v>
      </c>
      <c r="I5477" s="26">
        <f>G5477+H5477</f>
        <v>82</v>
      </c>
      <c r="J5477" s="26">
        <f>SUM(F5477:H5477)</f>
        <v>82</v>
      </c>
      <c r="K5477" s="26">
        <f>E5477-J5477</f>
        <v>0</v>
      </c>
      <c r="L5477" s="27">
        <v>8995040000</v>
      </c>
      <c r="M5477" s="45">
        <v>2989.59</v>
      </c>
      <c r="N5477" s="27">
        <v>109695610</v>
      </c>
      <c r="O5477" s="27">
        <v>9946403</v>
      </c>
      <c r="P5477" s="37">
        <f>IF(I5477=0,0,H5477/I5477)</f>
        <v>0.5975609756097561</v>
      </c>
    </row>
    <row r="5478">
      <c r="A5478" s="24" t="str">
        <v>2026-06</v>
      </c>
      <c r="B5478" s="24" t="str">
        <v>비교 반영</v>
      </c>
      <c r="C5478" s="24" t="str">
        <v>군포시</v>
      </c>
      <c r="D5478" s="24" t="str">
        <v>토지</v>
      </c>
      <c r="E5478" s="26">
        <v>3</v>
      </c>
      <c r="F5478" s="26">
        <v>3</v>
      </c>
      <c r="G5478" s="26">
        <v>0</v>
      </c>
      <c r="H5478" s="26">
        <v>0</v>
      </c>
      <c r="I5478" s="26">
        <f>G5478+H5478</f>
        <v>0</v>
      </c>
      <c r="J5478" s="26">
        <f>SUM(F5478:H5478)</f>
        <v>3</v>
      </c>
      <c r="K5478" s="26">
        <f>E5478-J5478</f>
        <v>0</v>
      </c>
      <c r="L5478" s="27">
        <v>855940000</v>
      </c>
      <c r="M5478" s="45">
        <v>278.2</v>
      </c>
      <c r="N5478" s="27">
        <v>285313333</v>
      </c>
      <c r="O5478" s="27">
        <v>10170933</v>
      </c>
      <c r="P5478" s="37">
        <f>IF(I5478=0,0,H5478/I5478)</f>
        <v>0</v>
      </c>
    </row>
    <row r="5479">
      <c r="A5479" s="24" t="str">
        <v>2026-06</v>
      </c>
      <c r="B5479" s="24" t="str">
        <v>비교 반영</v>
      </c>
      <c r="C5479" s="24" t="str">
        <v>김포시</v>
      </c>
      <c r="D5479" s="24" t="str">
        <v>공장창고</v>
      </c>
      <c r="E5479" s="26">
        <v>15</v>
      </c>
      <c r="F5479" s="26">
        <v>15</v>
      </c>
      <c r="G5479" s="26">
        <v>0</v>
      </c>
      <c r="H5479" s="26">
        <v>0</v>
      </c>
      <c r="I5479" s="26">
        <f>G5479+H5479</f>
        <v>0</v>
      </c>
      <c r="J5479" s="26">
        <f>SUM(F5479:H5479)</f>
        <v>15</v>
      </c>
      <c r="K5479" s="26">
        <f>E5479-J5479</f>
        <v>0</v>
      </c>
      <c r="L5479" s="27">
        <v>39747560000</v>
      </c>
      <c r="M5479" s="45">
        <v>18940</v>
      </c>
      <c r="N5479" s="27">
        <v>2649837333</v>
      </c>
      <c r="O5479" s="27">
        <v>6937534</v>
      </c>
      <c r="P5479" s="37">
        <f>IF(I5479=0,0,H5479/I5479)</f>
        <v>0</v>
      </c>
    </row>
    <row r="5480">
      <c r="A5480" s="24" t="str">
        <v>2026-06</v>
      </c>
      <c r="B5480" s="24" t="str">
        <v>비교 반영</v>
      </c>
      <c r="C5480" s="24" t="str">
        <v>김포시</v>
      </c>
      <c r="D5480" s="24" t="str">
        <v>다가구 매매</v>
      </c>
      <c r="E5480" s="26">
        <v>14</v>
      </c>
      <c r="F5480" s="26">
        <v>14</v>
      </c>
      <c r="G5480" s="26">
        <v>0</v>
      </c>
      <c r="H5480" s="26">
        <v>0</v>
      </c>
      <c r="I5480" s="26">
        <f>G5480+H5480</f>
        <v>0</v>
      </c>
      <c r="J5480" s="26">
        <f>SUM(F5480:H5480)</f>
        <v>14</v>
      </c>
      <c r="K5480" s="26">
        <f>E5480-J5480</f>
        <v>0</v>
      </c>
      <c r="L5480" s="27">
        <v>9755200000</v>
      </c>
      <c r="M5480" s="45">
        <v>2199.34</v>
      </c>
      <c r="N5480" s="27">
        <v>696800000</v>
      </c>
      <c r="O5480" s="27">
        <v>14662851</v>
      </c>
      <c r="P5480" s="37">
        <f>IF(I5480=0,0,H5480/I5480)</f>
        <v>0</v>
      </c>
    </row>
    <row r="5481">
      <c r="A5481" s="24" t="str">
        <v>2026-06</v>
      </c>
      <c r="B5481" s="24" t="str">
        <v>비교 반영</v>
      </c>
      <c r="C5481" s="24" t="str">
        <v>김포시</v>
      </c>
      <c r="D5481" s="24" t="str">
        <v>다가구 전월세</v>
      </c>
      <c r="E5481" s="26">
        <v>293</v>
      </c>
      <c r="F5481" s="26">
        <v>0</v>
      </c>
      <c r="G5481" s="26">
        <v>40</v>
      </c>
      <c r="H5481" s="26">
        <v>253</v>
      </c>
      <c r="I5481" s="26">
        <f>G5481+H5481</f>
        <v>293</v>
      </c>
      <c r="J5481" s="26">
        <f>SUM(F5481:H5481)</f>
        <v>293</v>
      </c>
      <c r="K5481" s="26">
        <f>E5481-J5481</f>
        <v>0</v>
      </c>
      <c r="L5481" s="27">
        <v>7049040000</v>
      </c>
      <c r="M5481" s="45">
        <v>11573.776</v>
      </c>
      <c r="N5481" s="27">
        <v>24058157</v>
      </c>
      <c r="O5481" s="27">
        <v>2013397</v>
      </c>
      <c r="P5481" s="37">
        <f>IF(I5481=0,0,H5481/I5481)</f>
        <v>0.863481228668942</v>
      </c>
    </row>
    <row r="5482">
      <c r="A5482" s="24" t="str">
        <v>2026-06</v>
      </c>
      <c r="B5482" s="24" t="str">
        <v>비교 반영</v>
      </c>
      <c r="C5482" s="24" t="str">
        <v>김포시</v>
      </c>
      <c r="D5482" s="24" t="str">
        <v>다세대 매매</v>
      </c>
      <c r="E5482" s="26">
        <v>39</v>
      </c>
      <c r="F5482" s="26">
        <v>39</v>
      </c>
      <c r="G5482" s="26">
        <v>0</v>
      </c>
      <c r="H5482" s="26">
        <v>0</v>
      </c>
      <c r="I5482" s="26">
        <f>G5482+H5482</f>
        <v>0</v>
      </c>
      <c r="J5482" s="26">
        <f>SUM(F5482:H5482)</f>
        <v>39</v>
      </c>
      <c r="K5482" s="26">
        <f>E5482-J5482</f>
        <v>0</v>
      </c>
      <c r="L5482" s="27">
        <v>8243880000</v>
      </c>
      <c r="M5482" s="45">
        <v>2413.187</v>
      </c>
      <c r="N5482" s="27">
        <v>211381538</v>
      </c>
      <c r="O5482" s="27">
        <v>11293155</v>
      </c>
      <c r="P5482" s="37">
        <f>IF(I5482=0,0,H5482/I5482)</f>
        <v>0</v>
      </c>
    </row>
    <row r="5483">
      <c r="A5483" s="24" t="str">
        <v>2026-06</v>
      </c>
      <c r="B5483" s="24" t="str">
        <v>비교 반영</v>
      </c>
      <c r="C5483" s="24" t="str">
        <v>김포시</v>
      </c>
      <c r="D5483" s="24" t="str">
        <v>다세대 전월세</v>
      </c>
      <c r="E5483" s="26">
        <v>92</v>
      </c>
      <c r="F5483" s="26">
        <v>0</v>
      </c>
      <c r="G5483" s="26">
        <v>10</v>
      </c>
      <c r="H5483" s="26">
        <v>82</v>
      </c>
      <c r="I5483" s="26">
        <f>G5483+H5483</f>
        <v>92</v>
      </c>
      <c r="J5483" s="26">
        <f>SUM(F5483:H5483)</f>
        <v>92</v>
      </c>
      <c r="K5483" s="26">
        <f>E5483-J5483</f>
        <v>0</v>
      </c>
      <c r="L5483" s="27">
        <v>6899760000</v>
      </c>
      <c r="M5483" s="45">
        <v>4422.956</v>
      </c>
      <c r="N5483" s="27">
        <v>74997391</v>
      </c>
      <c r="O5483" s="27">
        <v>5156986</v>
      </c>
      <c r="P5483" s="37">
        <f>IF(I5483=0,0,H5483/I5483)</f>
        <v>0.8913043478260869</v>
      </c>
    </row>
    <row r="5484">
      <c r="A5484" s="24" t="str">
        <v>2026-06</v>
      </c>
      <c r="B5484" s="24" t="str">
        <v>비교 반영</v>
      </c>
      <c r="C5484" s="24" t="str">
        <v>김포시</v>
      </c>
      <c r="D5484" s="24" t="str">
        <v>분양권</v>
      </c>
      <c r="E5484" s="26">
        <v>20</v>
      </c>
      <c r="F5484" s="26">
        <v>20</v>
      </c>
      <c r="G5484" s="26">
        <v>0</v>
      </c>
      <c r="H5484" s="26">
        <v>0</v>
      </c>
      <c r="I5484" s="26">
        <f>G5484+H5484</f>
        <v>0</v>
      </c>
      <c r="J5484" s="26">
        <f>SUM(F5484:H5484)</f>
        <v>20</v>
      </c>
      <c r="K5484" s="26">
        <f>E5484-J5484</f>
        <v>0</v>
      </c>
      <c r="L5484" s="27">
        <v>12134680000</v>
      </c>
      <c r="M5484" s="45">
        <v>1393.82</v>
      </c>
      <c r="N5484" s="27">
        <v>606734000</v>
      </c>
      <c r="O5484" s="27">
        <v>28780361</v>
      </c>
      <c r="P5484" s="37">
        <f>IF(I5484=0,0,H5484/I5484)</f>
        <v>0</v>
      </c>
    </row>
    <row r="5485">
      <c r="A5485" s="24" t="str">
        <v>2026-06</v>
      </c>
      <c r="B5485" s="24" t="str">
        <v>비교 반영</v>
      </c>
      <c r="C5485" s="24" t="str">
        <v>김포시</v>
      </c>
      <c r="D5485" s="24" t="str">
        <v>상가</v>
      </c>
      <c r="E5485" s="26">
        <v>33</v>
      </c>
      <c r="F5485" s="26">
        <v>33</v>
      </c>
      <c r="G5485" s="26">
        <v>0</v>
      </c>
      <c r="H5485" s="26">
        <v>0</v>
      </c>
      <c r="I5485" s="26">
        <f>G5485+H5485</f>
        <v>0</v>
      </c>
      <c r="J5485" s="26">
        <f>SUM(F5485:H5485)</f>
        <v>33</v>
      </c>
      <c r="K5485" s="26">
        <f>E5485-J5485</f>
        <v>0</v>
      </c>
      <c r="L5485" s="27">
        <v>26290280000</v>
      </c>
      <c r="M5485" s="45">
        <v>5360.31</v>
      </c>
      <c r="N5485" s="27">
        <v>796675152</v>
      </c>
      <c r="O5485" s="27">
        <v>16213617</v>
      </c>
      <c r="P5485" s="37">
        <f>IF(I5485=0,0,H5485/I5485)</f>
        <v>0</v>
      </c>
    </row>
    <row r="5486">
      <c r="A5486" s="24" t="str">
        <v>2026-06</v>
      </c>
      <c r="B5486" s="24" t="str">
        <v>비교 반영</v>
      </c>
      <c r="C5486" s="24" t="str">
        <v>김포시</v>
      </c>
      <c r="D5486" s="24" t="str">
        <v>아파트 매매</v>
      </c>
      <c r="E5486" s="26">
        <v>440</v>
      </c>
      <c r="F5486" s="26">
        <v>440</v>
      </c>
      <c r="G5486" s="26">
        <v>0</v>
      </c>
      <c r="H5486" s="26">
        <v>0</v>
      </c>
      <c r="I5486" s="26">
        <f>G5486+H5486</f>
        <v>0</v>
      </c>
      <c r="J5486" s="26">
        <f>SUM(F5486:H5486)</f>
        <v>440</v>
      </c>
      <c r="K5486" s="26">
        <f>E5486-J5486</f>
        <v>0</v>
      </c>
      <c r="L5486" s="27">
        <v>205993600000</v>
      </c>
      <c r="M5486" s="45">
        <v>36622.605</v>
      </c>
      <c r="N5486" s="27">
        <v>468167273</v>
      </c>
      <c r="O5486" s="27">
        <v>18594269</v>
      </c>
      <c r="P5486" s="37">
        <f>IF(I5486=0,0,H5486/I5486)</f>
        <v>0</v>
      </c>
    </row>
    <row r="5487">
      <c r="A5487" s="24" t="str">
        <v>2026-06</v>
      </c>
      <c r="B5487" s="24" t="str">
        <v>비교 반영</v>
      </c>
      <c r="C5487" s="24" t="str">
        <v>김포시</v>
      </c>
      <c r="D5487" s="24" t="str">
        <v>아파트 전월세</v>
      </c>
      <c r="E5487" s="26">
        <v>946</v>
      </c>
      <c r="F5487" s="26">
        <v>0</v>
      </c>
      <c r="G5487" s="26">
        <v>482</v>
      </c>
      <c r="H5487" s="26">
        <v>464</v>
      </c>
      <c r="I5487" s="26">
        <f>G5487+H5487</f>
        <v>946</v>
      </c>
      <c r="J5487" s="26">
        <f>SUM(F5487:H5487)</f>
        <v>946</v>
      </c>
      <c r="K5487" s="26">
        <f>E5487-J5487</f>
        <v>0</v>
      </c>
      <c r="L5487" s="27">
        <v>193042890000</v>
      </c>
      <c r="M5487" s="45">
        <v>72012.818</v>
      </c>
      <c r="N5487" s="27">
        <v>204062252</v>
      </c>
      <c r="O5487" s="27">
        <v>8861732</v>
      </c>
      <c r="P5487" s="37">
        <f>IF(I5487=0,0,H5487/I5487)</f>
        <v>0.4904862579281184</v>
      </c>
    </row>
    <row r="5488">
      <c r="A5488" s="24" t="str">
        <v>2026-06</v>
      </c>
      <c r="B5488" s="24" t="str">
        <v>비교 반영</v>
      </c>
      <c r="C5488" s="24" t="str">
        <v>김포시</v>
      </c>
      <c r="D5488" s="24" t="str">
        <v>오피스텔 매매</v>
      </c>
      <c r="E5488" s="26">
        <v>17</v>
      </c>
      <c r="F5488" s="26">
        <v>17</v>
      </c>
      <c r="G5488" s="26">
        <v>0</v>
      </c>
      <c r="H5488" s="26">
        <v>0</v>
      </c>
      <c r="I5488" s="26">
        <f>G5488+H5488</f>
        <v>0</v>
      </c>
      <c r="J5488" s="26">
        <f>SUM(F5488:H5488)</f>
        <v>17</v>
      </c>
      <c r="K5488" s="26">
        <f>E5488-J5488</f>
        <v>0</v>
      </c>
      <c r="L5488" s="27">
        <v>1775000000</v>
      </c>
      <c r="M5488" s="45">
        <v>473.881</v>
      </c>
      <c r="N5488" s="27">
        <v>104411765</v>
      </c>
      <c r="O5488" s="27">
        <v>12382367</v>
      </c>
      <c r="P5488" s="37">
        <f>IF(I5488=0,0,H5488/I5488)</f>
        <v>0</v>
      </c>
    </row>
    <row r="5489">
      <c r="A5489" s="24" t="str">
        <v>2026-06</v>
      </c>
      <c r="B5489" s="24" t="str">
        <v>비교 반영</v>
      </c>
      <c r="C5489" s="24" t="str">
        <v>김포시</v>
      </c>
      <c r="D5489" s="24" t="str">
        <v>오피스텔 전월세</v>
      </c>
      <c r="E5489" s="26">
        <v>446</v>
      </c>
      <c r="F5489" s="26">
        <v>0</v>
      </c>
      <c r="G5489" s="26">
        <v>122</v>
      </c>
      <c r="H5489" s="26">
        <v>324</v>
      </c>
      <c r="I5489" s="26">
        <f>G5489+H5489</f>
        <v>446</v>
      </c>
      <c r="J5489" s="26">
        <f>SUM(F5489:H5489)</f>
        <v>446</v>
      </c>
      <c r="K5489" s="26">
        <f>E5489-J5489</f>
        <v>0</v>
      </c>
      <c r="L5489" s="27">
        <v>18422560000</v>
      </c>
      <c r="M5489" s="45">
        <v>12837.51</v>
      </c>
      <c r="N5489" s="27">
        <v>41306188</v>
      </c>
      <c r="O5489" s="27">
        <v>4743990</v>
      </c>
      <c r="P5489" s="37">
        <f>IF(I5489=0,0,H5489/I5489)</f>
        <v>0.726457399103139</v>
      </c>
    </row>
    <row r="5490">
      <c r="A5490" s="24" t="str">
        <v>2026-06</v>
      </c>
      <c r="B5490" s="24" t="str">
        <v>비교 반영</v>
      </c>
      <c r="C5490" s="24" t="str">
        <v>김포시</v>
      </c>
      <c r="D5490" s="24" t="str">
        <v>토지</v>
      </c>
      <c r="E5490" s="26">
        <v>185</v>
      </c>
      <c r="F5490" s="26">
        <v>185</v>
      </c>
      <c r="G5490" s="26">
        <v>0</v>
      </c>
      <c r="H5490" s="26">
        <v>0</v>
      </c>
      <c r="I5490" s="26">
        <f>G5490+H5490</f>
        <v>0</v>
      </c>
      <c r="J5490" s="26">
        <f>SUM(F5490:H5490)</f>
        <v>185</v>
      </c>
      <c r="K5490" s="26">
        <f>E5490-J5490</f>
        <v>0</v>
      </c>
      <c r="L5490" s="27">
        <v>82574790000</v>
      </c>
      <c r="M5490" s="45">
        <v>115622.37</v>
      </c>
      <c r="N5490" s="27">
        <v>446350216</v>
      </c>
      <c r="O5490" s="27">
        <v>2360914</v>
      </c>
      <c r="P5490" s="37">
        <f>IF(I5490=0,0,H5490/I5490)</f>
        <v>0</v>
      </c>
    </row>
    <row r="5491">
      <c r="A5491" s="24" t="str">
        <v>2026-06</v>
      </c>
      <c r="B5491" s="24" t="str">
        <v>비교 반영</v>
      </c>
      <c r="C5491" s="24" t="str">
        <v>남양주시</v>
      </c>
      <c r="D5491" s="24" t="str">
        <v>공장창고</v>
      </c>
      <c r="E5491" s="26">
        <v>13</v>
      </c>
      <c r="F5491" s="26">
        <v>13</v>
      </c>
      <c r="G5491" s="26">
        <v>0</v>
      </c>
      <c r="H5491" s="26">
        <v>0</v>
      </c>
      <c r="I5491" s="26">
        <f>G5491+H5491</f>
        <v>0</v>
      </c>
      <c r="J5491" s="26">
        <f>SUM(F5491:H5491)</f>
        <v>13</v>
      </c>
      <c r="K5491" s="26">
        <f>E5491-J5491</f>
        <v>0</v>
      </c>
      <c r="L5491" s="27">
        <v>2361900000</v>
      </c>
      <c r="M5491" s="45">
        <v>608.01</v>
      </c>
      <c r="N5491" s="27">
        <v>181684615</v>
      </c>
      <c r="O5491" s="27">
        <v>12841785</v>
      </c>
      <c r="P5491" s="37">
        <f>IF(I5491=0,0,H5491/I5491)</f>
        <v>0</v>
      </c>
    </row>
    <row r="5492">
      <c r="A5492" s="24" t="str">
        <v>2026-06</v>
      </c>
      <c r="B5492" s="24" t="str">
        <v>비교 반영</v>
      </c>
      <c r="C5492" s="24" t="str">
        <v>남양주시</v>
      </c>
      <c r="D5492" s="24" t="str">
        <v>다가구 매매</v>
      </c>
      <c r="E5492" s="26">
        <v>8</v>
      </c>
      <c r="F5492" s="26">
        <v>8</v>
      </c>
      <c r="G5492" s="26">
        <v>0</v>
      </c>
      <c r="H5492" s="26">
        <v>0</v>
      </c>
      <c r="I5492" s="26">
        <f>G5492+H5492</f>
        <v>0</v>
      </c>
      <c r="J5492" s="26">
        <f>SUM(F5492:H5492)</f>
        <v>8</v>
      </c>
      <c r="K5492" s="26">
        <f>E5492-J5492</f>
        <v>0</v>
      </c>
      <c r="L5492" s="27">
        <v>6250480000</v>
      </c>
      <c r="M5492" s="45">
        <v>1414.41</v>
      </c>
      <c r="N5492" s="27">
        <v>781310000</v>
      </c>
      <c r="O5492" s="27">
        <v>14608737</v>
      </c>
      <c r="P5492" s="37">
        <f>IF(I5492=0,0,H5492/I5492)</f>
        <v>0</v>
      </c>
    </row>
    <row r="5493">
      <c r="A5493" s="24" t="str">
        <v>2026-06</v>
      </c>
      <c r="B5493" s="24" t="str">
        <v>비교 반영</v>
      </c>
      <c r="C5493" s="24" t="str">
        <v>남양주시</v>
      </c>
      <c r="D5493" s="24" t="str">
        <v>다가구 전월세</v>
      </c>
      <c r="E5493" s="26">
        <v>384</v>
      </c>
      <c r="F5493" s="26">
        <v>0</v>
      </c>
      <c r="G5493" s="26">
        <v>108</v>
      </c>
      <c r="H5493" s="26">
        <v>276</v>
      </c>
      <c r="I5493" s="26">
        <f>G5493+H5493</f>
        <v>384</v>
      </c>
      <c r="J5493" s="26">
        <f>SUM(F5493:H5493)</f>
        <v>384</v>
      </c>
      <c r="K5493" s="26">
        <f>E5493-J5493</f>
        <v>0</v>
      </c>
      <c r="L5493" s="27">
        <v>32534090000</v>
      </c>
      <c r="M5493" s="45">
        <v>18948.245</v>
      </c>
      <c r="N5493" s="27">
        <v>84724193</v>
      </c>
      <c r="O5493" s="27">
        <v>5676025</v>
      </c>
      <c r="P5493" s="37">
        <f>IF(I5493=0,0,H5493/I5493)</f>
        <v>0.71875</v>
      </c>
    </row>
    <row r="5494">
      <c r="A5494" s="24" t="str">
        <v>2026-06</v>
      </c>
      <c r="B5494" s="24" t="str">
        <v>비교 반영</v>
      </c>
      <c r="C5494" s="24" t="str">
        <v>남양주시</v>
      </c>
      <c r="D5494" s="24" t="str">
        <v>다세대 매매</v>
      </c>
      <c r="E5494" s="26">
        <v>104</v>
      </c>
      <c r="F5494" s="26">
        <v>104</v>
      </c>
      <c r="G5494" s="26">
        <v>0</v>
      </c>
      <c r="H5494" s="26">
        <v>0</v>
      </c>
      <c r="I5494" s="26">
        <f>G5494+H5494</f>
        <v>0</v>
      </c>
      <c r="J5494" s="26">
        <f>SUM(F5494:H5494)</f>
        <v>104</v>
      </c>
      <c r="K5494" s="26">
        <f>E5494-J5494</f>
        <v>0</v>
      </c>
      <c r="L5494" s="27">
        <v>18291320000</v>
      </c>
      <c r="M5494" s="45">
        <v>6041.45</v>
      </c>
      <c r="N5494" s="27">
        <v>175878077</v>
      </c>
      <c r="O5494" s="27">
        <v>10008718</v>
      </c>
      <c r="P5494" s="37">
        <f>IF(I5494=0,0,H5494/I5494)</f>
        <v>0</v>
      </c>
    </row>
    <row r="5495">
      <c r="A5495" s="24" t="str">
        <v>2026-06</v>
      </c>
      <c r="B5495" s="24" t="str">
        <v>비교 반영</v>
      </c>
      <c r="C5495" s="24" t="str">
        <v>남양주시</v>
      </c>
      <c r="D5495" s="24" t="str">
        <v>다세대 전월세</v>
      </c>
      <c r="E5495" s="26">
        <v>233</v>
      </c>
      <c r="F5495" s="26">
        <v>0</v>
      </c>
      <c r="G5495" s="26">
        <v>103</v>
      </c>
      <c r="H5495" s="26">
        <v>130</v>
      </c>
      <c r="I5495" s="26">
        <f>G5495+H5495</f>
        <v>233</v>
      </c>
      <c r="J5495" s="26">
        <f>SUM(F5495:H5495)</f>
        <v>233</v>
      </c>
      <c r="K5495" s="26">
        <f>E5495-J5495</f>
        <v>0</v>
      </c>
      <c r="L5495" s="27">
        <v>17546820000</v>
      </c>
      <c r="M5495" s="45">
        <v>12225.878</v>
      </c>
      <c r="N5495" s="27">
        <v>75308240</v>
      </c>
      <c r="O5495" s="27">
        <v>4744527</v>
      </c>
      <c r="P5495" s="37">
        <f>IF(I5495=0,0,H5495/I5495)</f>
        <v>0.5579399141630901</v>
      </c>
    </row>
    <row r="5496">
      <c r="A5496" s="24" t="str">
        <v>2026-06</v>
      </c>
      <c r="B5496" s="24" t="str">
        <v>비교 반영</v>
      </c>
      <c r="C5496" s="24" t="str">
        <v>남양주시</v>
      </c>
      <c r="D5496" s="24" t="str">
        <v>분양권</v>
      </c>
      <c r="E5496" s="26">
        <v>8</v>
      </c>
      <c r="F5496" s="26">
        <v>8</v>
      </c>
      <c r="G5496" s="26">
        <v>0</v>
      </c>
      <c r="H5496" s="26">
        <v>0</v>
      </c>
      <c r="I5496" s="26">
        <f>G5496+H5496</f>
        <v>0</v>
      </c>
      <c r="J5496" s="26">
        <f>SUM(F5496:H5496)</f>
        <v>8</v>
      </c>
      <c r="K5496" s="26">
        <f>E5496-J5496</f>
        <v>0</v>
      </c>
      <c r="L5496" s="27">
        <v>5315830000</v>
      </c>
      <c r="M5496" s="45">
        <v>608.378</v>
      </c>
      <c r="N5496" s="27">
        <v>664478750</v>
      </c>
      <c r="O5496" s="27">
        <v>28884988</v>
      </c>
      <c r="P5496" s="37">
        <f>IF(I5496=0,0,H5496/I5496)</f>
        <v>0</v>
      </c>
    </row>
    <row r="5497">
      <c r="A5497" s="24" t="str">
        <v>2026-06</v>
      </c>
      <c r="B5497" s="24" t="str">
        <v>비교 반영</v>
      </c>
      <c r="C5497" s="24" t="str">
        <v>남양주시</v>
      </c>
      <c r="D5497" s="24" t="str">
        <v>상가</v>
      </c>
      <c r="E5497" s="26">
        <v>37</v>
      </c>
      <c r="F5497" s="26">
        <v>37</v>
      </c>
      <c r="G5497" s="26">
        <v>0</v>
      </c>
      <c r="H5497" s="26">
        <v>0</v>
      </c>
      <c r="I5497" s="26">
        <f>G5497+H5497</f>
        <v>0</v>
      </c>
      <c r="J5497" s="26">
        <f>SUM(F5497:H5497)</f>
        <v>37</v>
      </c>
      <c r="K5497" s="26">
        <f>E5497-J5497</f>
        <v>0</v>
      </c>
      <c r="L5497" s="27">
        <v>25635090000</v>
      </c>
      <c r="M5497" s="45">
        <v>10097.67</v>
      </c>
      <c r="N5497" s="27">
        <v>692840270</v>
      </c>
      <c r="O5497" s="27">
        <v>8392441</v>
      </c>
      <c r="P5497" s="37">
        <f>IF(I5497=0,0,H5497/I5497)</f>
        <v>0</v>
      </c>
    </row>
    <row r="5498">
      <c r="A5498" s="24" t="str">
        <v>2026-06</v>
      </c>
      <c r="B5498" s="24" t="str">
        <v>비교 반영</v>
      </c>
      <c r="C5498" s="24" t="str">
        <v>남양주시</v>
      </c>
      <c r="D5498" s="24" t="str">
        <v>아파트 매매</v>
      </c>
      <c r="E5498" s="26">
        <v>977</v>
      </c>
      <c r="F5498" s="26">
        <v>977</v>
      </c>
      <c r="G5498" s="26">
        <v>0</v>
      </c>
      <c r="H5498" s="26">
        <v>0</v>
      </c>
      <c r="I5498" s="26">
        <f>G5498+H5498</f>
        <v>0</v>
      </c>
      <c r="J5498" s="26">
        <f>SUM(F5498:H5498)</f>
        <v>977</v>
      </c>
      <c r="K5498" s="26">
        <f>E5498-J5498</f>
        <v>0</v>
      </c>
      <c r="L5498" s="27">
        <v>566961400000</v>
      </c>
      <c r="M5498" s="45">
        <v>80547.234</v>
      </c>
      <c r="N5498" s="27">
        <v>580308495</v>
      </c>
      <c r="O5498" s="27">
        <v>23268986</v>
      </c>
      <c r="P5498" s="37">
        <f>IF(I5498=0,0,H5498/I5498)</f>
        <v>0</v>
      </c>
    </row>
    <row r="5499">
      <c r="A5499" s="24" t="str">
        <v>2026-06</v>
      </c>
      <c r="B5499" s="24" t="str">
        <v>비교 반영</v>
      </c>
      <c r="C5499" s="24" t="str">
        <v>남양주시</v>
      </c>
      <c r="D5499" s="24" t="str">
        <v>아파트 전월세</v>
      </c>
      <c r="E5499" s="26">
        <v>2030</v>
      </c>
      <c r="F5499" s="26">
        <v>0</v>
      </c>
      <c r="G5499" s="26">
        <v>757</v>
      </c>
      <c r="H5499" s="26">
        <v>1273</v>
      </c>
      <c r="I5499" s="26">
        <f>G5499+H5499</f>
        <v>2030</v>
      </c>
      <c r="J5499" s="26">
        <f>SUM(F5499:H5499)</f>
        <v>2030</v>
      </c>
      <c r="K5499" s="26">
        <f>E5499-J5499</f>
        <v>0</v>
      </c>
      <c r="L5499" s="27">
        <v>368404180000</v>
      </c>
      <c r="M5499" s="45">
        <v>130170.816</v>
      </c>
      <c r="N5499" s="27">
        <v>181479892</v>
      </c>
      <c r="O5499" s="27">
        <v>9355899</v>
      </c>
      <c r="P5499" s="37">
        <f>IF(I5499=0,0,H5499/I5499)</f>
        <v>0.6270935960591133</v>
      </c>
    </row>
    <row r="5500">
      <c r="A5500" s="24" t="str">
        <v>2026-06</v>
      </c>
      <c r="B5500" s="24" t="str">
        <v>비교 반영</v>
      </c>
      <c r="C5500" s="24" t="str">
        <v>남양주시</v>
      </c>
      <c r="D5500" s="24" t="str">
        <v>오피스텔 매매</v>
      </c>
      <c r="E5500" s="26">
        <v>19</v>
      </c>
      <c r="F5500" s="26">
        <v>19</v>
      </c>
      <c r="G5500" s="26">
        <v>0</v>
      </c>
      <c r="H5500" s="26">
        <v>0</v>
      </c>
      <c r="I5500" s="26">
        <f>G5500+H5500</f>
        <v>0</v>
      </c>
      <c r="J5500" s="26">
        <f>SUM(F5500:H5500)</f>
        <v>19</v>
      </c>
      <c r="K5500" s="26">
        <f>E5500-J5500</f>
        <v>0</v>
      </c>
      <c r="L5500" s="27">
        <v>4511000000</v>
      </c>
      <c r="M5500" s="45">
        <v>692.819</v>
      </c>
      <c r="N5500" s="27">
        <v>237421053</v>
      </c>
      <c r="O5500" s="27">
        <v>21524231</v>
      </c>
      <c r="P5500" s="37">
        <f>IF(I5500=0,0,H5500/I5500)</f>
        <v>0</v>
      </c>
    </row>
    <row r="5501">
      <c r="A5501" s="24" t="str">
        <v>2026-06</v>
      </c>
      <c r="B5501" s="24" t="str">
        <v>비교 반영</v>
      </c>
      <c r="C5501" s="24" t="str">
        <v>남양주시</v>
      </c>
      <c r="D5501" s="24" t="str">
        <v>오피스텔 전월세</v>
      </c>
      <c r="E5501" s="26">
        <v>178</v>
      </c>
      <c r="F5501" s="26">
        <v>0</v>
      </c>
      <c r="G5501" s="26">
        <v>67</v>
      </c>
      <c r="H5501" s="26">
        <v>111</v>
      </c>
      <c r="I5501" s="26">
        <f>G5501+H5501</f>
        <v>178</v>
      </c>
      <c r="J5501" s="26">
        <f>SUM(F5501:H5501)</f>
        <v>178</v>
      </c>
      <c r="K5501" s="26">
        <f>E5501-J5501</f>
        <v>0</v>
      </c>
      <c r="L5501" s="27">
        <v>21287150000</v>
      </c>
      <c r="M5501" s="45">
        <v>6493.58</v>
      </c>
      <c r="N5501" s="27">
        <v>119590730</v>
      </c>
      <c r="O5501" s="27">
        <v>10836971</v>
      </c>
      <c r="P5501" s="37">
        <f>IF(I5501=0,0,H5501/I5501)</f>
        <v>0.6235955056179775</v>
      </c>
    </row>
    <row r="5502">
      <c r="A5502" s="24" t="str">
        <v>2026-06</v>
      </c>
      <c r="B5502" s="24" t="str">
        <v>비교 반영</v>
      </c>
      <c r="C5502" s="24" t="str">
        <v>남양주시</v>
      </c>
      <c r="D5502" s="24" t="str">
        <v>토지</v>
      </c>
      <c r="E5502" s="26">
        <v>321</v>
      </c>
      <c r="F5502" s="26">
        <v>321</v>
      </c>
      <c r="G5502" s="26">
        <v>0</v>
      </c>
      <c r="H5502" s="26">
        <v>0</v>
      </c>
      <c r="I5502" s="26">
        <f>G5502+H5502</f>
        <v>0</v>
      </c>
      <c r="J5502" s="26">
        <f>SUM(F5502:H5502)</f>
        <v>321</v>
      </c>
      <c r="K5502" s="26">
        <f>E5502-J5502</f>
        <v>0</v>
      </c>
      <c r="L5502" s="27">
        <v>104638000000</v>
      </c>
      <c r="M5502" s="45">
        <v>198756.27</v>
      </c>
      <c r="N5502" s="27">
        <v>325975078</v>
      </c>
      <c r="O5502" s="27">
        <v>1740376</v>
      </c>
      <c r="P5502" s="37">
        <f>IF(I5502=0,0,H5502/I5502)</f>
        <v>0</v>
      </c>
    </row>
    <row r="5503">
      <c r="A5503" s="24" t="str">
        <v>2026-06</v>
      </c>
      <c r="B5503" s="24" t="str">
        <v>비교 반영</v>
      </c>
      <c r="C5503" s="24" t="str">
        <v>동두천시</v>
      </c>
      <c r="D5503" s="24" t="str">
        <v>다가구 매매</v>
      </c>
      <c r="E5503" s="26">
        <v>5</v>
      </c>
      <c r="F5503" s="26">
        <v>5</v>
      </c>
      <c r="G5503" s="26">
        <v>0</v>
      </c>
      <c r="H5503" s="26">
        <v>0</v>
      </c>
      <c r="I5503" s="26">
        <f>G5503+H5503</f>
        <v>0</v>
      </c>
      <c r="J5503" s="26">
        <f>SUM(F5503:H5503)</f>
        <v>5</v>
      </c>
      <c r="K5503" s="26">
        <f>E5503-J5503</f>
        <v>0</v>
      </c>
      <c r="L5503" s="27">
        <v>1121560000</v>
      </c>
      <c r="M5503" s="45">
        <v>865.01</v>
      </c>
      <c r="N5503" s="27">
        <v>224312000</v>
      </c>
      <c r="O5503" s="27">
        <v>4286235</v>
      </c>
      <c r="P5503" s="37">
        <f>IF(I5503=0,0,H5503/I5503)</f>
        <v>0</v>
      </c>
    </row>
    <row r="5504">
      <c r="A5504" s="24" t="str">
        <v>2026-06</v>
      </c>
      <c r="B5504" s="24" t="str">
        <v>비교 반영</v>
      </c>
      <c r="C5504" s="24" t="str">
        <v>동두천시</v>
      </c>
      <c r="D5504" s="24" t="str">
        <v>다가구 전월세</v>
      </c>
      <c r="E5504" s="26">
        <v>38</v>
      </c>
      <c r="F5504" s="26">
        <v>0</v>
      </c>
      <c r="G5504" s="26">
        <v>4</v>
      </c>
      <c r="H5504" s="26">
        <v>34</v>
      </c>
      <c r="I5504" s="26">
        <f>G5504+H5504</f>
        <v>38</v>
      </c>
      <c r="J5504" s="26">
        <f>SUM(F5504:H5504)</f>
        <v>38</v>
      </c>
      <c r="K5504" s="26">
        <f>E5504-J5504</f>
        <v>0</v>
      </c>
      <c r="L5504" s="27">
        <v>582000000</v>
      </c>
      <c r="M5504" s="45">
        <v>1837.84</v>
      </c>
      <c r="N5504" s="27">
        <v>15315789</v>
      </c>
      <c r="O5504" s="27">
        <v>1046863</v>
      </c>
      <c r="P5504" s="37">
        <f>IF(I5504=0,0,H5504/I5504)</f>
        <v>0.8947368421052632</v>
      </c>
    </row>
    <row r="5505">
      <c r="A5505" s="24" t="str">
        <v>2026-06</v>
      </c>
      <c r="B5505" s="24" t="str">
        <v>비교 반영</v>
      </c>
      <c r="C5505" s="24" t="str">
        <v>동두천시</v>
      </c>
      <c r="D5505" s="24" t="str">
        <v>다세대 매매</v>
      </c>
      <c r="E5505" s="26">
        <v>32</v>
      </c>
      <c r="F5505" s="26">
        <v>32</v>
      </c>
      <c r="G5505" s="26">
        <v>0</v>
      </c>
      <c r="H5505" s="26">
        <v>0</v>
      </c>
      <c r="I5505" s="26">
        <f>G5505+H5505</f>
        <v>0</v>
      </c>
      <c r="J5505" s="26">
        <f>SUM(F5505:H5505)</f>
        <v>32</v>
      </c>
      <c r="K5505" s="26">
        <f>E5505-J5505</f>
        <v>0</v>
      </c>
      <c r="L5505" s="27">
        <v>3187300000</v>
      </c>
      <c r="M5505" s="45">
        <v>1749.87</v>
      </c>
      <c r="N5505" s="27">
        <v>99603125</v>
      </c>
      <c r="O5505" s="27">
        <v>6021321</v>
      </c>
      <c r="P5505" s="37">
        <f>IF(I5505=0,0,H5505/I5505)</f>
        <v>0</v>
      </c>
    </row>
    <row r="5506">
      <c r="A5506" s="24" t="str">
        <v>2026-06</v>
      </c>
      <c r="B5506" s="24" t="str">
        <v>비교 반영</v>
      </c>
      <c r="C5506" s="24" t="str">
        <v>동두천시</v>
      </c>
      <c r="D5506" s="24" t="str">
        <v>다세대 전월세</v>
      </c>
      <c r="E5506" s="26">
        <v>56</v>
      </c>
      <c r="F5506" s="26">
        <v>0</v>
      </c>
      <c r="G5506" s="26">
        <v>13</v>
      </c>
      <c r="H5506" s="26">
        <v>43</v>
      </c>
      <c r="I5506" s="26">
        <f>G5506+H5506</f>
        <v>56</v>
      </c>
      <c r="J5506" s="26">
        <f>SUM(F5506:H5506)</f>
        <v>56</v>
      </c>
      <c r="K5506" s="26">
        <f>E5506-J5506</f>
        <v>0</v>
      </c>
      <c r="L5506" s="27">
        <v>1555770000</v>
      </c>
      <c r="M5506" s="45">
        <v>2919.832</v>
      </c>
      <c r="N5506" s="27">
        <v>27781607</v>
      </c>
      <c r="O5506" s="27">
        <v>1761417</v>
      </c>
      <c r="P5506" s="37">
        <f>IF(I5506=0,0,H5506/I5506)</f>
        <v>0.7678571428571429</v>
      </c>
    </row>
    <row r="5507">
      <c r="A5507" s="24" t="str">
        <v>2026-06</v>
      </c>
      <c r="B5507" s="24" t="str">
        <v>비교 반영</v>
      </c>
      <c r="C5507" s="24" t="str">
        <v>동두천시</v>
      </c>
      <c r="D5507" s="24" t="str">
        <v>상가</v>
      </c>
      <c r="E5507" s="26">
        <v>7</v>
      </c>
      <c r="F5507" s="26">
        <v>7</v>
      </c>
      <c r="G5507" s="26">
        <v>0</v>
      </c>
      <c r="H5507" s="26">
        <v>0</v>
      </c>
      <c r="I5507" s="26">
        <f>G5507+H5507</f>
        <v>0</v>
      </c>
      <c r="J5507" s="26">
        <f>SUM(F5507:H5507)</f>
        <v>7</v>
      </c>
      <c r="K5507" s="26">
        <f>E5507-J5507</f>
        <v>0</v>
      </c>
      <c r="L5507" s="27">
        <v>1432500000</v>
      </c>
      <c r="M5507" s="45">
        <v>787.64</v>
      </c>
      <c r="N5507" s="27">
        <v>204642857</v>
      </c>
      <c r="O5507" s="27">
        <v>6012311</v>
      </c>
      <c r="P5507" s="37">
        <f>IF(I5507=0,0,H5507/I5507)</f>
        <v>0</v>
      </c>
    </row>
    <row r="5508">
      <c r="A5508" s="24" t="str">
        <v>2026-06</v>
      </c>
      <c r="B5508" s="24" t="str">
        <v>비교 반영</v>
      </c>
      <c r="C5508" s="24" t="str">
        <v>동두천시</v>
      </c>
      <c r="D5508" s="24" t="str">
        <v>아파트 매매</v>
      </c>
      <c r="E5508" s="26">
        <v>97</v>
      </c>
      <c r="F5508" s="26">
        <v>97</v>
      </c>
      <c r="G5508" s="26">
        <v>0</v>
      </c>
      <c r="H5508" s="26">
        <v>0</v>
      </c>
      <c r="I5508" s="26">
        <f>G5508+H5508</f>
        <v>0</v>
      </c>
      <c r="J5508" s="26">
        <f>SUM(F5508:H5508)</f>
        <v>97</v>
      </c>
      <c r="K5508" s="26">
        <f>E5508-J5508</f>
        <v>0</v>
      </c>
      <c r="L5508" s="27">
        <v>16469500000</v>
      </c>
      <c r="M5508" s="45">
        <v>6681.156</v>
      </c>
      <c r="N5508" s="27">
        <v>169788660</v>
      </c>
      <c r="O5508" s="27">
        <v>8148983</v>
      </c>
      <c r="P5508" s="37">
        <f>IF(I5508=0,0,H5508/I5508)</f>
        <v>0</v>
      </c>
    </row>
    <row r="5509">
      <c r="A5509" s="24" t="str">
        <v>2026-06</v>
      </c>
      <c r="B5509" s="24" t="str">
        <v>비교 반영</v>
      </c>
      <c r="C5509" s="24" t="str">
        <v>동두천시</v>
      </c>
      <c r="D5509" s="24" t="str">
        <v>아파트 전월세</v>
      </c>
      <c r="E5509" s="26">
        <v>88</v>
      </c>
      <c r="F5509" s="26">
        <v>0</v>
      </c>
      <c r="G5509" s="26">
        <v>49</v>
      </c>
      <c r="H5509" s="26">
        <v>39</v>
      </c>
      <c r="I5509" s="26">
        <f>G5509+H5509</f>
        <v>88</v>
      </c>
      <c r="J5509" s="26">
        <f>SUM(F5509:H5509)</f>
        <v>88</v>
      </c>
      <c r="K5509" s="26">
        <f>E5509-J5509</f>
        <v>0</v>
      </c>
      <c r="L5509" s="27">
        <v>7520410000</v>
      </c>
      <c r="M5509" s="45">
        <v>5851.996</v>
      </c>
      <c r="N5509" s="27">
        <v>85459205</v>
      </c>
      <c r="O5509" s="27">
        <v>4248270</v>
      </c>
      <c r="P5509" s="37">
        <f>IF(I5509=0,0,H5509/I5509)</f>
        <v>0.4431818181818182</v>
      </c>
    </row>
    <row r="5510">
      <c r="A5510" s="24" t="str">
        <v>2026-06</v>
      </c>
      <c r="B5510" s="24" t="str">
        <v>비교 반영</v>
      </c>
      <c r="C5510" s="24" t="str">
        <v>동두천시</v>
      </c>
      <c r="D5510" s="24" t="str">
        <v>오피스텔 전월세</v>
      </c>
      <c r="E5510" s="26">
        <v>6</v>
      </c>
      <c r="F5510" s="26">
        <v>0</v>
      </c>
      <c r="G5510" s="26">
        <v>0</v>
      </c>
      <c r="H5510" s="26">
        <v>6</v>
      </c>
      <c r="I5510" s="26">
        <f>G5510+H5510</f>
        <v>6</v>
      </c>
      <c r="J5510" s="26">
        <f>SUM(F5510:H5510)</f>
        <v>6</v>
      </c>
      <c r="K5510" s="26">
        <f>E5510-J5510</f>
        <v>0</v>
      </c>
      <c r="L5510" s="27">
        <v>171000000</v>
      </c>
      <c r="M5510" s="45">
        <v>325.93</v>
      </c>
      <c r="N5510" s="27">
        <v>28500000</v>
      </c>
      <c r="O5510" s="27">
        <v>1734388</v>
      </c>
      <c r="P5510" s="37">
        <f>IF(I5510=0,0,H5510/I5510)</f>
        <v>1</v>
      </c>
    </row>
    <row r="5511">
      <c r="A5511" s="24" t="str">
        <v>2026-06</v>
      </c>
      <c r="B5511" s="24" t="str">
        <v>비교 반영</v>
      </c>
      <c r="C5511" s="24" t="str">
        <v>동두천시</v>
      </c>
      <c r="D5511" s="24" t="str">
        <v>토지</v>
      </c>
      <c r="E5511" s="26">
        <v>25</v>
      </c>
      <c r="F5511" s="26">
        <v>25</v>
      </c>
      <c r="G5511" s="26">
        <v>0</v>
      </c>
      <c r="H5511" s="26">
        <v>0</v>
      </c>
      <c r="I5511" s="26">
        <f>G5511+H5511</f>
        <v>0</v>
      </c>
      <c r="J5511" s="26">
        <f>SUM(F5511:H5511)</f>
        <v>25</v>
      </c>
      <c r="K5511" s="26">
        <f>E5511-J5511</f>
        <v>0</v>
      </c>
      <c r="L5511" s="27">
        <v>1098890000</v>
      </c>
      <c r="M5511" s="45">
        <v>19409.04</v>
      </c>
      <c r="N5511" s="27">
        <v>43955600</v>
      </c>
      <c r="O5511" s="27">
        <v>187165</v>
      </c>
      <c r="P5511" s="37">
        <f>IF(I5511=0,0,H5511/I5511)</f>
        <v>0</v>
      </c>
    </row>
    <row r="5512">
      <c r="A5512" s="24" t="str">
        <v>2026-06</v>
      </c>
      <c r="B5512" s="24" t="str">
        <v>비교 반영</v>
      </c>
      <c r="C5512" s="24" t="str">
        <v>부천소사구</v>
      </c>
      <c r="D5512" s="24" t="str">
        <v>다가구 매매</v>
      </c>
      <c r="E5512" s="26">
        <v>5</v>
      </c>
      <c r="F5512" s="26">
        <v>5</v>
      </c>
      <c r="G5512" s="26">
        <v>0</v>
      </c>
      <c r="H5512" s="26">
        <v>0</v>
      </c>
      <c r="I5512" s="26">
        <f>G5512+H5512</f>
        <v>0</v>
      </c>
      <c r="J5512" s="26">
        <f>SUM(F5512:H5512)</f>
        <v>5</v>
      </c>
      <c r="K5512" s="26">
        <f>E5512-J5512</f>
        <v>0</v>
      </c>
      <c r="L5512" s="27">
        <v>4350670000</v>
      </c>
      <c r="M5512" s="45">
        <v>1019.945</v>
      </c>
      <c r="N5512" s="27">
        <v>870134000</v>
      </c>
      <c r="O5512" s="27">
        <v>14101133</v>
      </c>
      <c r="P5512" s="37">
        <f>IF(I5512=0,0,H5512/I5512)</f>
        <v>0</v>
      </c>
    </row>
    <row r="5513">
      <c r="A5513" s="24" t="str">
        <v>2026-06</v>
      </c>
      <c r="B5513" s="24" t="str">
        <v>비교 반영</v>
      </c>
      <c r="C5513" s="24" t="str">
        <v>부천소사구</v>
      </c>
      <c r="D5513" s="24" t="str">
        <v>다가구 전월세</v>
      </c>
      <c r="E5513" s="26">
        <v>141</v>
      </c>
      <c r="F5513" s="26">
        <v>0</v>
      </c>
      <c r="G5513" s="26">
        <v>45</v>
      </c>
      <c r="H5513" s="26">
        <v>96</v>
      </c>
      <c r="I5513" s="26">
        <f>G5513+H5513</f>
        <v>141</v>
      </c>
      <c r="J5513" s="26">
        <f>SUM(F5513:H5513)</f>
        <v>141</v>
      </c>
      <c r="K5513" s="26">
        <f>E5513-J5513</f>
        <v>0</v>
      </c>
      <c r="L5513" s="27">
        <v>7260500000</v>
      </c>
      <c r="M5513" s="45">
        <v>7022.256</v>
      </c>
      <c r="N5513" s="27">
        <v>51492908</v>
      </c>
      <c r="O5513" s="27">
        <v>3417940</v>
      </c>
      <c r="P5513" s="37">
        <f>IF(I5513=0,0,H5513/I5513)</f>
        <v>0.6808510638297872</v>
      </c>
    </row>
    <row r="5514">
      <c r="A5514" s="24" t="str">
        <v>2026-06</v>
      </c>
      <c r="B5514" s="24" t="str">
        <v>비교 반영</v>
      </c>
      <c r="C5514" s="24" t="str">
        <v>부천소사구</v>
      </c>
      <c r="D5514" s="24" t="str">
        <v>다세대 매매</v>
      </c>
      <c r="E5514" s="26">
        <v>59</v>
      </c>
      <c r="F5514" s="26">
        <v>59</v>
      </c>
      <c r="G5514" s="26">
        <v>0</v>
      </c>
      <c r="H5514" s="26">
        <v>0</v>
      </c>
      <c r="I5514" s="26">
        <f>G5514+H5514</f>
        <v>0</v>
      </c>
      <c r="J5514" s="26">
        <f>SUM(F5514:H5514)</f>
        <v>59</v>
      </c>
      <c r="K5514" s="26">
        <f>E5514-J5514</f>
        <v>0</v>
      </c>
      <c r="L5514" s="27">
        <v>11186000000</v>
      </c>
      <c r="M5514" s="45">
        <v>2791.408</v>
      </c>
      <c r="N5514" s="27">
        <v>189593220</v>
      </c>
      <c r="O5514" s="27">
        <v>13247261</v>
      </c>
      <c r="P5514" s="37">
        <f>IF(I5514=0,0,H5514/I5514)</f>
        <v>0</v>
      </c>
    </row>
    <row r="5515">
      <c r="A5515" s="24" t="str">
        <v>2026-06</v>
      </c>
      <c r="B5515" s="24" t="str">
        <v>비교 반영</v>
      </c>
      <c r="C5515" s="24" t="str">
        <v>부천소사구</v>
      </c>
      <c r="D5515" s="24" t="str">
        <v>다세대 전월세</v>
      </c>
      <c r="E5515" s="26">
        <v>84</v>
      </c>
      <c r="F5515" s="26">
        <v>0</v>
      </c>
      <c r="G5515" s="26">
        <v>41</v>
      </c>
      <c r="H5515" s="26">
        <v>43</v>
      </c>
      <c r="I5515" s="26">
        <f>G5515+H5515</f>
        <v>84</v>
      </c>
      <c r="J5515" s="26">
        <f>SUM(F5515:H5515)</f>
        <v>84</v>
      </c>
      <c r="K5515" s="26">
        <f>E5515-J5515</f>
        <v>0</v>
      </c>
      <c r="L5515" s="27">
        <v>6800600000</v>
      </c>
      <c r="M5515" s="45">
        <v>3848.505</v>
      </c>
      <c r="N5515" s="27">
        <v>80959524</v>
      </c>
      <c r="O5515" s="27">
        <v>5841573</v>
      </c>
      <c r="P5515" s="37">
        <f>IF(I5515=0,0,H5515/I5515)</f>
        <v>0.5119047619047619</v>
      </c>
    </row>
    <row r="5516">
      <c r="A5516" s="24" t="str">
        <v>2026-06</v>
      </c>
      <c r="B5516" s="24" t="str">
        <v>비교 반영</v>
      </c>
      <c r="C5516" s="24" t="str">
        <v>부천소사구</v>
      </c>
      <c r="D5516" s="24" t="str">
        <v>분양권</v>
      </c>
      <c r="E5516" s="26">
        <v>11</v>
      </c>
      <c r="F5516" s="26">
        <v>11</v>
      </c>
      <c r="G5516" s="26">
        <v>0</v>
      </c>
      <c r="H5516" s="26">
        <v>0</v>
      </c>
      <c r="I5516" s="26">
        <f>G5516+H5516</f>
        <v>0</v>
      </c>
      <c r="J5516" s="26">
        <f>SUM(F5516:H5516)</f>
        <v>11</v>
      </c>
      <c r="K5516" s="26">
        <f>E5516-J5516</f>
        <v>0</v>
      </c>
      <c r="L5516" s="27">
        <v>7873770000</v>
      </c>
      <c r="M5516" s="45">
        <v>748.338</v>
      </c>
      <c r="N5516" s="27">
        <v>715797273</v>
      </c>
      <c r="O5516" s="27">
        <v>34782399</v>
      </c>
      <c r="P5516" s="37">
        <f>IF(I5516=0,0,H5516/I5516)</f>
        <v>0</v>
      </c>
    </row>
    <row r="5517">
      <c r="A5517" s="24" t="str">
        <v>2026-06</v>
      </c>
      <c r="B5517" s="24" t="str">
        <v>비교 반영</v>
      </c>
      <c r="C5517" s="24" t="str">
        <v>부천소사구</v>
      </c>
      <c r="D5517" s="24" t="str">
        <v>상가</v>
      </c>
      <c r="E5517" s="26">
        <v>5</v>
      </c>
      <c r="F5517" s="26">
        <v>5</v>
      </c>
      <c r="G5517" s="26">
        <v>0</v>
      </c>
      <c r="H5517" s="26">
        <v>0</v>
      </c>
      <c r="I5517" s="26">
        <f>G5517+H5517</f>
        <v>0</v>
      </c>
      <c r="J5517" s="26">
        <f>SUM(F5517:H5517)</f>
        <v>5</v>
      </c>
      <c r="K5517" s="26">
        <f>E5517-J5517</f>
        <v>0</v>
      </c>
      <c r="L5517" s="27">
        <v>3479830000</v>
      </c>
      <c r="M5517" s="45">
        <v>500.91</v>
      </c>
      <c r="N5517" s="27">
        <v>695966000</v>
      </c>
      <c r="O5517" s="27">
        <v>22965343</v>
      </c>
      <c r="P5517" s="37">
        <f>IF(I5517=0,0,H5517/I5517)</f>
        <v>0</v>
      </c>
    </row>
    <row r="5518">
      <c r="A5518" s="24" t="str">
        <v>2026-06</v>
      </c>
      <c r="B5518" s="24" t="str">
        <v>비교 반영</v>
      </c>
      <c r="C5518" s="24" t="str">
        <v>부천소사구</v>
      </c>
      <c r="D5518" s="24" t="str">
        <v>아파트 매매</v>
      </c>
      <c r="E5518" s="26">
        <v>234</v>
      </c>
      <c r="F5518" s="26">
        <v>234</v>
      </c>
      <c r="G5518" s="26">
        <v>0</v>
      </c>
      <c r="H5518" s="26">
        <v>0</v>
      </c>
      <c r="I5518" s="26">
        <f>G5518+H5518</f>
        <v>0</v>
      </c>
      <c r="J5518" s="26">
        <f>SUM(F5518:H5518)</f>
        <v>234</v>
      </c>
      <c r="K5518" s="26">
        <f>E5518-J5518</f>
        <v>0</v>
      </c>
      <c r="L5518" s="27">
        <v>122499370000</v>
      </c>
      <c r="M5518" s="45">
        <v>16509.492</v>
      </c>
      <c r="N5518" s="27">
        <v>523501581</v>
      </c>
      <c r="O5518" s="27">
        <v>24528712</v>
      </c>
      <c r="P5518" s="37">
        <f>IF(I5518=0,0,H5518/I5518)</f>
        <v>0</v>
      </c>
    </row>
    <row r="5519">
      <c r="A5519" s="24" t="str">
        <v>2026-06</v>
      </c>
      <c r="B5519" s="24" t="str">
        <v>비교 반영</v>
      </c>
      <c r="C5519" s="24" t="str">
        <v>부천소사구</v>
      </c>
      <c r="D5519" s="24" t="str">
        <v>아파트 전월세</v>
      </c>
      <c r="E5519" s="26">
        <v>208</v>
      </c>
      <c r="F5519" s="26">
        <v>0</v>
      </c>
      <c r="G5519" s="26">
        <v>118</v>
      </c>
      <c r="H5519" s="26">
        <v>90</v>
      </c>
      <c r="I5519" s="26">
        <f>G5519+H5519</f>
        <v>208</v>
      </c>
      <c r="J5519" s="26">
        <f>SUM(F5519:H5519)</f>
        <v>208</v>
      </c>
      <c r="K5519" s="26">
        <f>E5519-J5519</f>
        <v>0</v>
      </c>
      <c r="L5519" s="27">
        <v>49042230000</v>
      </c>
      <c r="M5519" s="45">
        <v>14050.763</v>
      </c>
      <c r="N5519" s="27">
        <v>235779952</v>
      </c>
      <c r="O5519" s="27">
        <v>11538382</v>
      </c>
      <c r="P5519" s="37">
        <f>IF(I5519=0,0,H5519/I5519)</f>
        <v>0.4326923076923077</v>
      </c>
    </row>
    <row r="5520">
      <c r="A5520" s="24" t="str">
        <v>2026-06</v>
      </c>
      <c r="B5520" s="24" t="str">
        <v>비교 반영</v>
      </c>
      <c r="C5520" s="24" t="str">
        <v>부천소사구</v>
      </c>
      <c r="D5520" s="24" t="str">
        <v>오피스텔 매매</v>
      </c>
      <c r="E5520" s="26">
        <v>8</v>
      </c>
      <c r="F5520" s="26">
        <v>8</v>
      </c>
      <c r="G5520" s="26">
        <v>0</v>
      </c>
      <c r="H5520" s="26">
        <v>0</v>
      </c>
      <c r="I5520" s="26">
        <f>G5520+H5520</f>
        <v>0</v>
      </c>
      <c r="J5520" s="26">
        <f>SUM(F5520:H5520)</f>
        <v>8</v>
      </c>
      <c r="K5520" s="26">
        <f>E5520-J5520</f>
        <v>0</v>
      </c>
      <c r="L5520" s="27">
        <v>1802500000</v>
      </c>
      <c r="M5520" s="45">
        <v>435.454</v>
      </c>
      <c r="N5520" s="27">
        <v>225312500</v>
      </c>
      <c r="O5520" s="27">
        <v>13683828</v>
      </c>
      <c r="P5520" s="37">
        <f>IF(I5520=0,0,H5520/I5520)</f>
        <v>0</v>
      </c>
    </row>
    <row r="5521">
      <c r="A5521" s="24" t="str">
        <v>2026-06</v>
      </c>
      <c r="B5521" s="24" t="str">
        <v>비교 반영</v>
      </c>
      <c r="C5521" s="24" t="str">
        <v>부천소사구</v>
      </c>
      <c r="D5521" s="24" t="str">
        <v>오피스텔 전월세</v>
      </c>
      <c r="E5521" s="26">
        <v>68</v>
      </c>
      <c r="F5521" s="26">
        <v>0</v>
      </c>
      <c r="G5521" s="26">
        <v>30</v>
      </c>
      <c r="H5521" s="26">
        <v>38</v>
      </c>
      <c r="I5521" s="26">
        <f>G5521+H5521</f>
        <v>68</v>
      </c>
      <c r="J5521" s="26">
        <f>SUM(F5521:H5521)</f>
        <v>68</v>
      </c>
      <c r="K5521" s="26">
        <f>E5521-J5521</f>
        <v>0</v>
      </c>
      <c r="L5521" s="27">
        <v>6932360000</v>
      </c>
      <c r="M5521" s="45">
        <v>3147.16</v>
      </c>
      <c r="N5521" s="27">
        <v>101946471</v>
      </c>
      <c r="O5521" s="27">
        <v>7281769</v>
      </c>
      <c r="P5521" s="37">
        <f>IF(I5521=0,0,H5521/I5521)</f>
        <v>0.5588235294117647</v>
      </c>
    </row>
    <row r="5522">
      <c r="A5522" s="24" t="str">
        <v>2026-06</v>
      </c>
      <c r="B5522" s="24" t="str">
        <v>비교 반영</v>
      </c>
      <c r="C5522" s="24" t="str">
        <v>부천소사구</v>
      </c>
      <c r="D5522" s="24" t="str">
        <v>토지</v>
      </c>
      <c r="E5522" s="26">
        <v>27</v>
      </c>
      <c r="F5522" s="26">
        <v>27</v>
      </c>
      <c r="G5522" s="26">
        <v>0</v>
      </c>
      <c r="H5522" s="26">
        <v>0</v>
      </c>
      <c r="I5522" s="26">
        <f>G5522+H5522</f>
        <v>0</v>
      </c>
      <c r="J5522" s="26">
        <f>SUM(F5522:H5522)</f>
        <v>27</v>
      </c>
      <c r="K5522" s="26">
        <f>E5522-J5522</f>
        <v>0</v>
      </c>
      <c r="L5522" s="27">
        <v>7982620000</v>
      </c>
      <c r="M5522" s="45">
        <v>19705.64</v>
      </c>
      <c r="N5522" s="27">
        <v>295652593</v>
      </c>
      <c r="O5522" s="27">
        <v>1339151</v>
      </c>
      <c r="P5522" s="37">
        <f>IF(I5522=0,0,H5522/I5522)</f>
        <v>0</v>
      </c>
    </row>
    <row r="5523">
      <c r="A5523" s="24" t="str">
        <v>2026-06</v>
      </c>
      <c r="B5523" s="24" t="str">
        <v>비교 반영</v>
      </c>
      <c r="C5523" s="24" t="str">
        <v>부천오정구</v>
      </c>
      <c r="D5523" s="24" t="str">
        <v>공장창고</v>
      </c>
      <c r="E5523" s="26">
        <v>4</v>
      </c>
      <c r="F5523" s="26">
        <v>4</v>
      </c>
      <c r="G5523" s="26">
        <v>0</v>
      </c>
      <c r="H5523" s="26">
        <v>0</v>
      </c>
      <c r="I5523" s="26">
        <f>G5523+H5523</f>
        <v>0</v>
      </c>
      <c r="J5523" s="26">
        <f>SUM(F5523:H5523)</f>
        <v>4</v>
      </c>
      <c r="K5523" s="26">
        <f>E5523-J5523</f>
        <v>0</v>
      </c>
      <c r="L5523" s="27">
        <v>19693940000</v>
      </c>
      <c r="M5523" s="45">
        <v>5168.14</v>
      </c>
      <c r="N5523" s="27">
        <v>4923485000</v>
      </c>
      <c r="O5523" s="27">
        <v>12597169</v>
      </c>
      <c r="P5523" s="37">
        <f>IF(I5523=0,0,H5523/I5523)</f>
        <v>0</v>
      </c>
    </row>
    <row r="5524">
      <c r="A5524" s="24" t="str">
        <v>2026-06</v>
      </c>
      <c r="B5524" s="24" t="str">
        <v>비교 반영</v>
      </c>
      <c r="C5524" s="24" t="str">
        <v>부천오정구</v>
      </c>
      <c r="D5524" s="24" t="str">
        <v>다가구 매매</v>
      </c>
      <c r="E5524" s="26">
        <v>3</v>
      </c>
      <c r="F5524" s="26">
        <v>3</v>
      </c>
      <c r="G5524" s="26">
        <v>0</v>
      </c>
      <c r="H5524" s="26">
        <v>0</v>
      </c>
      <c r="I5524" s="26">
        <f>G5524+H5524</f>
        <v>0</v>
      </c>
      <c r="J5524" s="26">
        <f>SUM(F5524:H5524)</f>
        <v>3</v>
      </c>
      <c r="K5524" s="26">
        <f>E5524-J5524</f>
        <v>0</v>
      </c>
      <c r="L5524" s="27">
        <v>1995000000</v>
      </c>
      <c r="M5524" s="45">
        <v>513.92</v>
      </c>
      <c r="N5524" s="27">
        <v>665000000</v>
      </c>
      <c r="O5524" s="27">
        <v>12832817</v>
      </c>
      <c r="P5524" s="37">
        <f>IF(I5524=0,0,H5524/I5524)</f>
        <v>0</v>
      </c>
    </row>
    <row r="5525">
      <c r="A5525" s="24" t="str">
        <v>2026-06</v>
      </c>
      <c r="B5525" s="24" t="str">
        <v>비교 반영</v>
      </c>
      <c r="C5525" s="24" t="str">
        <v>부천오정구</v>
      </c>
      <c r="D5525" s="24" t="str">
        <v>다가구 전월세</v>
      </c>
      <c r="E5525" s="26">
        <v>79</v>
      </c>
      <c r="F5525" s="26">
        <v>0</v>
      </c>
      <c r="G5525" s="26">
        <v>19</v>
      </c>
      <c r="H5525" s="26">
        <v>60</v>
      </c>
      <c r="I5525" s="26">
        <f>G5525+H5525</f>
        <v>79</v>
      </c>
      <c r="J5525" s="26">
        <f>SUM(F5525:H5525)</f>
        <v>79</v>
      </c>
      <c r="K5525" s="26">
        <f>E5525-J5525</f>
        <v>0</v>
      </c>
      <c r="L5525" s="27">
        <v>3340800000</v>
      </c>
      <c r="M5525" s="45">
        <v>3820.948</v>
      </c>
      <c r="N5525" s="27">
        <v>42288608</v>
      </c>
      <c r="O5525" s="27">
        <v>2890373</v>
      </c>
      <c r="P5525" s="37">
        <f>IF(I5525=0,0,H5525/I5525)</f>
        <v>0.759493670886076</v>
      </c>
    </row>
    <row r="5526">
      <c r="A5526" s="24" t="str">
        <v>2026-06</v>
      </c>
      <c r="B5526" s="24" t="str">
        <v>비교 반영</v>
      </c>
      <c r="C5526" s="24" t="str">
        <v>부천오정구</v>
      </c>
      <c r="D5526" s="24" t="str">
        <v>다세대 매매</v>
      </c>
      <c r="E5526" s="26">
        <v>110</v>
      </c>
      <c r="F5526" s="26">
        <v>110</v>
      </c>
      <c r="G5526" s="26">
        <v>0</v>
      </c>
      <c r="H5526" s="26">
        <v>0</v>
      </c>
      <c r="I5526" s="26">
        <f>G5526+H5526</f>
        <v>0</v>
      </c>
      <c r="J5526" s="26">
        <f>SUM(F5526:H5526)</f>
        <v>110</v>
      </c>
      <c r="K5526" s="26">
        <f>E5526-J5526</f>
        <v>0</v>
      </c>
      <c r="L5526" s="27">
        <v>17547870000</v>
      </c>
      <c r="M5526" s="45">
        <v>4882.07</v>
      </c>
      <c r="N5526" s="27">
        <v>159526091</v>
      </c>
      <c r="O5526" s="27">
        <v>11882149</v>
      </c>
      <c r="P5526" s="37">
        <f>IF(I5526=0,0,H5526/I5526)</f>
        <v>0</v>
      </c>
    </row>
    <row r="5527">
      <c r="A5527" s="24" t="str">
        <v>2026-06</v>
      </c>
      <c r="B5527" s="24" t="str">
        <v>비교 반영</v>
      </c>
      <c r="C5527" s="24" t="str">
        <v>부천오정구</v>
      </c>
      <c r="D5527" s="24" t="str">
        <v>다세대 전월세</v>
      </c>
      <c r="E5527" s="26">
        <v>181</v>
      </c>
      <c r="F5527" s="26">
        <v>0</v>
      </c>
      <c r="G5527" s="26">
        <v>77</v>
      </c>
      <c r="H5527" s="26">
        <v>104</v>
      </c>
      <c r="I5527" s="26">
        <f>G5527+H5527</f>
        <v>181</v>
      </c>
      <c r="J5527" s="26">
        <f>SUM(F5527:H5527)</f>
        <v>181</v>
      </c>
      <c r="K5527" s="26">
        <f>E5527-J5527</f>
        <v>0</v>
      </c>
      <c r="L5527" s="27">
        <v>10419820000</v>
      </c>
      <c r="M5527" s="45">
        <v>7580.762</v>
      </c>
      <c r="N5527" s="27">
        <v>57568066</v>
      </c>
      <c r="O5527" s="27">
        <v>4543829</v>
      </c>
      <c r="P5527" s="37">
        <f>IF(I5527=0,0,H5527/I5527)</f>
        <v>0.574585635359116</v>
      </c>
    </row>
    <row r="5528">
      <c r="A5528" s="24" t="str">
        <v>2026-06</v>
      </c>
      <c r="B5528" s="24" t="str">
        <v>비교 반영</v>
      </c>
      <c r="C5528" s="24" t="str">
        <v>부천오정구</v>
      </c>
      <c r="D5528" s="24" t="str">
        <v>상가</v>
      </c>
      <c r="E5528" s="26">
        <v>6</v>
      </c>
      <c r="F5528" s="26">
        <v>6</v>
      </c>
      <c r="G5528" s="26">
        <v>0</v>
      </c>
      <c r="H5528" s="26">
        <v>0</v>
      </c>
      <c r="I5528" s="26">
        <f>G5528+H5528</f>
        <v>0</v>
      </c>
      <c r="J5528" s="26">
        <f>SUM(F5528:H5528)</f>
        <v>6</v>
      </c>
      <c r="K5528" s="26">
        <f>E5528-J5528</f>
        <v>0</v>
      </c>
      <c r="L5528" s="27">
        <v>861630000</v>
      </c>
      <c r="M5528" s="45">
        <v>273.52</v>
      </c>
      <c r="N5528" s="27">
        <v>143605000</v>
      </c>
      <c r="O5528" s="27">
        <v>10413730</v>
      </c>
      <c r="P5528" s="37">
        <f>IF(I5528=0,0,H5528/I5528)</f>
        <v>0</v>
      </c>
    </row>
    <row r="5529">
      <c r="A5529" s="24" t="str">
        <v>2026-06</v>
      </c>
      <c r="B5529" s="24" t="str">
        <v>비교 반영</v>
      </c>
      <c r="C5529" s="24" t="str">
        <v>부천오정구</v>
      </c>
      <c r="D5529" s="24" t="str">
        <v>아파트 매매</v>
      </c>
      <c r="E5529" s="26">
        <v>57</v>
      </c>
      <c r="F5529" s="26">
        <v>57</v>
      </c>
      <c r="G5529" s="26">
        <v>0</v>
      </c>
      <c r="H5529" s="26">
        <v>0</v>
      </c>
      <c r="I5529" s="26">
        <f>G5529+H5529</f>
        <v>0</v>
      </c>
      <c r="J5529" s="26">
        <f>SUM(F5529:H5529)</f>
        <v>57</v>
      </c>
      <c r="K5529" s="26">
        <f>E5529-J5529</f>
        <v>0</v>
      </c>
      <c r="L5529" s="27">
        <v>20949600000</v>
      </c>
      <c r="M5529" s="45">
        <v>3662.431</v>
      </c>
      <c r="N5529" s="27">
        <v>367536842</v>
      </c>
      <c r="O5529" s="27">
        <v>18909537</v>
      </c>
      <c r="P5529" s="37">
        <f>IF(I5529=0,0,H5529/I5529)</f>
        <v>0</v>
      </c>
    </row>
    <row r="5530">
      <c r="A5530" s="24" t="str">
        <v>2026-06</v>
      </c>
      <c r="B5530" s="24" t="str">
        <v>비교 반영</v>
      </c>
      <c r="C5530" s="24" t="str">
        <v>부천오정구</v>
      </c>
      <c r="D5530" s="24" t="str">
        <v>아파트 전월세</v>
      </c>
      <c r="E5530" s="26">
        <v>126</v>
      </c>
      <c r="F5530" s="26">
        <v>0</v>
      </c>
      <c r="G5530" s="26">
        <v>56</v>
      </c>
      <c r="H5530" s="26">
        <v>70</v>
      </c>
      <c r="I5530" s="26">
        <f>G5530+H5530</f>
        <v>126</v>
      </c>
      <c r="J5530" s="26">
        <f>SUM(F5530:H5530)</f>
        <v>126</v>
      </c>
      <c r="K5530" s="26">
        <f>E5530-J5530</f>
        <v>0</v>
      </c>
      <c r="L5530" s="27">
        <v>16281830000</v>
      </c>
      <c r="M5530" s="45">
        <v>6380.14</v>
      </c>
      <c r="N5530" s="27">
        <v>129220873</v>
      </c>
      <c r="O5530" s="27">
        <v>8436214</v>
      </c>
      <c r="P5530" s="37">
        <f>IF(I5530=0,0,H5530/I5530)</f>
        <v>0.5555555555555556</v>
      </c>
    </row>
    <row r="5531">
      <c r="A5531" s="24" t="str">
        <v>2026-06</v>
      </c>
      <c r="B5531" s="24" t="str">
        <v>비교 반영</v>
      </c>
      <c r="C5531" s="24" t="str">
        <v>부천오정구</v>
      </c>
      <c r="D5531" s="24" t="str">
        <v>토지</v>
      </c>
      <c r="E5531" s="26">
        <v>18</v>
      </c>
      <c r="F5531" s="26">
        <v>18</v>
      </c>
      <c r="G5531" s="26">
        <v>0</v>
      </c>
      <c r="H5531" s="26">
        <v>0</v>
      </c>
      <c r="I5531" s="26">
        <f>G5531+H5531</f>
        <v>0</v>
      </c>
      <c r="J5531" s="26">
        <f>SUM(F5531:H5531)</f>
        <v>18</v>
      </c>
      <c r="K5531" s="26">
        <f>E5531-J5531</f>
        <v>0</v>
      </c>
      <c r="L5531" s="27">
        <v>18339040000</v>
      </c>
      <c r="M5531" s="45">
        <v>9956.62</v>
      </c>
      <c r="N5531" s="27">
        <v>1018835556</v>
      </c>
      <c r="O5531" s="27">
        <v>6088906</v>
      </c>
      <c r="P5531" s="37">
        <f>IF(I5531=0,0,H5531/I5531)</f>
        <v>0</v>
      </c>
    </row>
    <row r="5532">
      <c r="A5532" s="24" t="str">
        <v>2026-06</v>
      </c>
      <c r="B5532" s="24" t="str">
        <v>비교 반영</v>
      </c>
      <c r="C5532" s="24" t="str">
        <v>부천원미구</v>
      </c>
      <c r="D5532" s="24" t="str">
        <v>공장창고</v>
      </c>
      <c r="E5532" s="26">
        <v>13</v>
      </c>
      <c r="F5532" s="26">
        <v>13</v>
      </c>
      <c r="G5532" s="26">
        <v>0</v>
      </c>
      <c r="H5532" s="26">
        <v>0</v>
      </c>
      <c r="I5532" s="26">
        <f>G5532+H5532</f>
        <v>0</v>
      </c>
      <c r="J5532" s="26">
        <f>SUM(F5532:H5532)</f>
        <v>13</v>
      </c>
      <c r="K5532" s="26">
        <f>E5532-J5532</f>
        <v>0</v>
      </c>
      <c r="L5532" s="27">
        <v>19000000000</v>
      </c>
      <c r="M5532" s="45">
        <v>5195.36</v>
      </c>
      <c r="N5532" s="27">
        <v>1461538462</v>
      </c>
      <c r="O5532" s="27">
        <v>12089617</v>
      </c>
      <c r="P5532" s="37">
        <f>IF(I5532=0,0,H5532/I5532)</f>
        <v>0</v>
      </c>
    </row>
    <row r="5533">
      <c r="A5533" s="24" t="str">
        <v>2026-06</v>
      </c>
      <c r="B5533" s="24" t="str">
        <v>비교 반영</v>
      </c>
      <c r="C5533" s="24" t="str">
        <v>부천원미구</v>
      </c>
      <c r="D5533" s="24" t="str">
        <v>다가구 매매</v>
      </c>
      <c r="E5533" s="26">
        <v>2</v>
      </c>
      <c r="F5533" s="26">
        <v>2</v>
      </c>
      <c r="G5533" s="26">
        <v>0</v>
      </c>
      <c r="H5533" s="26">
        <v>0</v>
      </c>
      <c r="I5533" s="26">
        <f>G5533+H5533</f>
        <v>0</v>
      </c>
      <c r="J5533" s="26">
        <f>SUM(F5533:H5533)</f>
        <v>2</v>
      </c>
      <c r="K5533" s="26">
        <f>E5533-J5533</f>
        <v>0</v>
      </c>
      <c r="L5533" s="27">
        <v>860000000</v>
      </c>
      <c r="M5533" s="45">
        <v>350.89</v>
      </c>
      <c r="N5533" s="27">
        <v>430000000</v>
      </c>
      <c r="O5533" s="27">
        <v>8102183</v>
      </c>
      <c r="P5533" s="37">
        <f>IF(I5533=0,0,H5533/I5533)</f>
        <v>0</v>
      </c>
    </row>
    <row r="5534">
      <c r="A5534" s="24" t="str">
        <v>2026-06</v>
      </c>
      <c r="B5534" s="24" t="str">
        <v>비교 반영</v>
      </c>
      <c r="C5534" s="24" t="str">
        <v>부천원미구</v>
      </c>
      <c r="D5534" s="24" t="str">
        <v>다가구 전월세</v>
      </c>
      <c r="E5534" s="26">
        <v>257</v>
      </c>
      <c r="F5534" s="26">
        <v>0</v>
      </c>
      <c r="G5534" s="26">
        <v>57</v>
      </c>
      <c r="H5534" s="26">
        <v>200</v>
      </c>
      <c r="I5534" s="26">
        <f>G5534+H5534</f>
        <v>257</v>
      </c>
      <c r="J5534" s="26">
        <f>SUM(F5534:H5534)</f>
        <v>257</v>
      </c>
      <c r="K5534" s="26">
        <f>E5534-J5534</f>
        <v>0</v>
      </c>
      <c r="L5534" s="27">
        <v>8519000000</v>
      </c>
      <c r="M5534" s="45">
        <v>13496.771</v>
      </c>
      <c r="N5534" s="27">
        <v>33147860</v>
      </c>
      <c r="O5534" s="27">
        <v>2086572</v>
      </c>
      <c r="P5534" s="37">
        <f>IF(I5534=0,0,H5534/I5534)</f>
        <v>0.7782101167315175</v>
      </c>
    </row>
    <row r="5535">
      <c r="A5535" s="24" t="str">
        <v>2026-06</v>
      </c>
      <c r="B5535" s="24" t="str">
        <v>비교 반영</v>
      </c>
      <c r="C5535" s="24" t="str">
        <v>부천원미구</v>
      </c>
      <c r="D5535" s="24" t="str">
        <v>다세대 매매</v>
      </c>
      <c r="E5535" s="26">
        <v>83</v>
      </c>
      <c r="F5535" s="26">
        <v>83</v>
      </c>
      <c r="G5535" s="26">
        <v>0</v>
      </c>
      <c r="H5535" s="26">
        <v>0</v>
      </c>
      <c r="I5535" s="26">
        <f>G5535+H5535</f>
        <v>0</v>
      </c>
      <c r="J5535" s="26">
        <f>SUM(F5535:H5535)</f>
        <v>83</v>
      </c>
      <c r="K5535" s="26">
        <f>E5535-J5535</f>
        <v>0</v>
      </c>
      <c r="L5535" s="27">
        <v>14616000000</v>
      </c>
      <c r="M5535" s="45">
        <v>4034.855</v>
      </c>
      <c r="N5535" s="27">
        <v>176096386</v>
      </c>
      <c r="O5535" s="27">
        <v>11974991</v>
      </c>
      <c r="P5535" s="37">
        <f>IF(I5535=0,0,H5535/I5535)</f>
        <v>0</v>
      </c>
    </row>
    <row r="5536">
      <c r="A5536" s="24" t="str">
        <v>2026-06</v>
      </c>
      <c r="B5536" s="24" t="str">
        <v>비교 반영</v>
      </c>
      <c r="C5536" s="24" t="str">
        <v>부천원미구</v>
      </c>
      <c r="D5536" s="24" t="str">
        <v>다세대 전월세</v>
      </c>
      <c r="E5536" s="26">
        <v>205</v>
      </c>
      <c r="F5536" s="26">
        <v>0</v>
      </c>
      <c r="G5536" s="26">
        <v>74</v>
      </c>
      <c r="H5536" s="26">
        <v>131</v>
      </c>
      <c r="I5536" s="26">
        <f>G5536+H5536</f>
        <v>205</v>
      </c>
      <c r="J5536" s="26">
        <f>SUM(F5536:H5536)</f>
        <v>205</v>
      </c>
      <c r="K5536" s="26">
        <f>E5536-J5536</f>
        <v>0</v>
      </c>
      <c r="L5536" s="27">
        <v>12402290000</v>
      </c>
      <c r="M5536" s="45">
        <v>8269.28</v>
      </c>
      <c r="N5536" s="27">
        <v>60498976</v>
      </c>
      <c r="O5536" s="27">
        <v>4958026</v>
      </c>
      <c r="P5536" s="37">
        <f>IF(I5536=0,0,H5536/I5536)</f>
        <v>0.6390243902439025</v>
      </c>
    </row>
    <row r="5537">
      <c r="A5537" s="24" t="str">
        <v>2026-06</v>
      </c>
      <c r="B5537" s="24" t="str">
        <v>비교 반영</v>
      </c>
      <c r="C5537" s="24" t="str">
        <v>부천원미구</v>
      </c>
      <c r="D5537" s="24" t="str">
        <v>상가</v>
      </c>
      <c r="E5537" s="26">
        <v>27</v>
      </c>
      <c r="F5537" s="26">
        <v>27</v>
      </c>
      <c r="G5537" s="26">
        <v>0</v>
      </c>
      <c r="H5537" s="26">
        <v>0</v>
      </c>
      <c r="I5537" s="26">
        <f>G5537+H5537</f>
        <v>0</v>
      </c>
      <c r="J5537" s="26">
        <f>SUM(F5537:H5537)</f>
        <v>27</v>
      </c>
      <c r="K5537" s="26">
        <f>E5537-J5537</f>
        <v>0</v>
      </c>
      <c r="L5537" s="27">
        <v>10370940000</v>
      </c>
      <c r="M5537" s="45">
        <v>2925.39</v>
      </c>
      <c r="N5537" s="27">
        <v>384108889</v>
      </c>
      <c r="O5537" s="27">
        <v>11719497</v>
      </c>
      <c r="P5537" s="37">
        <f>IF(I5537=0,0,H5537/I5537)</f>
        <v>0</v>
      </c>
    </row>
    <row r="5538">
      <c r="A5538" s="24" t="str">
        <v>2026-06</v>
      </c>
      <c r="B5538" s="24" t="str">
        <v>비교 반영</v>
      </c>
      <c r="C5538" s="24" t="str">
        <v>부천원미구</v>
      </c>
      <c r="D5538" s="24" t="str">
        <v>아파트 매매</v>
      </c>
      <c r="E5538" s="26">
        <v>458</v>
      </c>
      <c r="F5538" s="26">
        <v>458</v>
      </c>
      <c r="G5538" s="26">
        <v>0</v>
      </c>
      <c r="H5538" s="26">
        <v>0</v>
      </c>
      <c r="I5538" s="26">
        <f>G5538+H5538</f>
        <v>0</v>
      </c>
      <c r="J5538" s="26">
        <f>SUM(F5538:H5538)</f>
        <v>458</v>
      </c>
      <c r="K5538" s="26">
        <f>E5538-J5538</f>
        <v>0</v>
      </c>
      <c r="L5538" s="27">
        <v>267207000000</v>
      </c>
      <c r="M5538" s="45">
        <v>34086.436</v>
      </c>
      <c r="N5538" s="27">
        <v>583421397</v>
      </c>
      <c r="O5538" s="27">
        <v>25914381</v>
      </c>
      <c r="P5538" s="37">
        <f>IF(I5538=0,0,H5538/I5538)</f>
        <v>0</v>
      </c>
    </row>
    <row r="5539">
      <c r="A5539" s="24" t="str">
        <v>2026-06</v>
      </c>
      <c r="B5539" s="24" t="str">
        <v>비교 반영</v>
      </c>
      <c r="C5539" s="24" t="str">
        <v>부천원미구</v>
      </c>
      <c r="D5539" s="24" t="str">
        <v>아파트 전월세</v>
      </c>
      <c r="E5539" s="26">
        <v>543</v>
      </c>
      <c r="F5539" s="26">
        <v>0</v>
      </c>
      <c r="G5539" s="26">
        <v>285</v>
      </c>
      <c r="H5539" s="26">
        <v>258</v>
      </c>
      <c r="I5539" s="26">
        <f>G5539+H5539</f>
        <v>543</v>
      </c>
      <c r="J5539" s="26">
        <f>SUM(F5539:H5539)</f>
        <v>543</v>
      </c>
      <c r="K5539" s="26">
        <f>E5539-J5539</f>
        <v>0</v>
      </c>
      <c r="L5539" s="27">
        <v>115878630000</v>
      </c>
      <c r="M5539" s="45">
        <v>33171.612</v>
      </c>
      <c r="N5539" s="27">
        <v>213404475</v>
      </c>
      <c r="O5539" s="27">
        <v>11548122</v>
      </c>
      <c r="P5539" s="37">
        <f>IF(I5539=0,0,H5539/I5539)</f>
        <v>0.47513812154696133</v>
      </c>
    </row>
    <row r="5540">
      <c r="A5540" s="24" t="str">
        <v>2026-06</v>
      </c>
      <c r="B5540" s="24" t="str">
        <v>비교 반영</v>
      </c>
      <c r="C5540" s="24" t="str">
        <v>부천원미구</v>
      </c>
      <c r="D5540" s="24" t="str">
        <v>오피스텔 매매</v>
      </c>
      <c r="E5540" s="26">
        <v>44</v>
      </c>
      <c r="F5540" s="26">
        <v>44</v>
      </c>
      <c r="G5540" s="26">
        <v>0</v>
      </c>
      <c r="H5540" s="26">
        <v>0</v>
      </c>
      <c r="I5540" s="26">
        <f>G5540+H5540</f>
        <v>0</v>
      </c>
      <c r="J5540" s="26">
        <f>SUM(F5540:H5540)</f>
        <v>44</v>
      </c>
      <c r="K5540" s="26">
        <f>E5540-J5540</f>
        <v>0</v>
      </c>
      <c r="L5540" s="27">
        <v>10316500000</v>
      </c>
      <c r="M5540" s="45">
        <v>2444.338</v>
      </c>
      <c r="N5540" s="27">
        <v>234465909</v>
      </c>
      <c r="O5540" s="27">
        <v>13952297</v>
      </c>
      <c r="P5540" s="37">
        <f>IF(I5540=0,0,H5540/I5540)</f>
        <v>0</v>
      </c>
    </row>
    <row r="5541">
      <c r="A5541" s="24" t="str">
        <v>2026-06</v>
      </c>
      <c r="B5541" s="24" t="str">
        <v>비교 반영</v>
      </c>
      <c r="C5541" s="24" t="str">
        <v>부천원미구</v>
      </c>
      <c r="D5541" s="24" t="str">
        <v>오피스텔 전월세</v>
      </c>
      <c r="E5541" s="26">
        <v>301</v>
      </c>
      <c r="F5541" s="26">
        <v>0</v>
      </c>
      <c r="G5541" s="26">
        <v>54</v>
      </c>
      <c r="H5541" s="26">
        <v>247</v>
      </c>
      <c r="I5541" s="26">
        <f>G5541+H5541</f>
        <v>301</v>
      </c>
      <c r="J5541" s="26">
        <f>SUM(F5541:H5541)</f>
        <v>301</v>
      </c>
      <c r="K5541" s="26">
        <f>E5541-J5541</f>
        <v>0</v>
      </c>
      <c r="L5541" s="27">
        <v>19434320000</v>
      </c>
      <c r="M5541" s="45">
        <v>12166.63</v>
      </c>
      <c r="N5541" s="27">
        <v>64565847</v>
      </c>
      <c r="O5541" s="27">
        <v>5280483</v>
      </c>
      <c r="P5541" s="37">
        <f>IF(I5541=0,0,H5541/I5541)</f>
        <v>0.8205980066445183</v>
      </c>
    </row>
    <row r="5542">
      <c r="A5542" s="24" t="str">
        <v>2026-06</v>
      </c>
      <c r="B5542" s="24" t="str">
        <v>비교 반영</v>
      </c>
      <c r="C5542" s="24" t="str">
        <v>부천원미구</v>
      </c>
      <c r="D5542" s="24" t="str">
        <v>토지</v>
      </c>
      <c r="E5542" s="26">
        <v>9</v>
      </c>
      <c r="F5542" s="26">
        <v>9</v>
      </c>
      <c r="G5542" s="26">
        <v>0</v>
      </c>
      <c r="H5542" s="26">
        <v>0</v>
      </c>
      <c r="I5542" s="26">
        <f>G5542+H5542</f>
        <v>0</v>
      </c>
      <c r="J5542" s="26">
        <f>SUM(F5542:H5542)</f>
        <v>9</v>
      </c>
      <c r="K5542" s="26">
        <f>E5542-J5542</f>
        <v>0</v>
      </c>
      <c r="L5542" s="27">
        <v>19064170000</v>
      </c>
      <c r="M5542" s="45">
        <v>2647.98</v>
      </c>
      <c r="N5542" s="27">
        <v>2118241111</v>
      </c>
      <c r="O5542" s="27">
        <v>23800047</v>
      </c>
      <c r="P5542" s="37">
        <f>IF(I5542=0,0,H5542/I5542)</f>
        <v>0</v>
      </c>
    </row>
    <row r="5543">
      <c r="A5543" s="24" t="str">
        <v>2026-06</v>
      </c>
      <c r="B5543" s="24" t="str">
        <v>비교 반영</v>
      </c>
      <c r="C5543" s="24" t="str">
        <v>성남분당구</v>
      </c>
      <c r="D5543" s="24" t="str">
        <v>공장창고</v>
      </c>
      <c r="E5543" s="26">
        <v>6</v>
      </c>
      <c r="F5543" s="26">
        <v>6</v>
      </c>
      <c r="G5543" s="26">
        <v>0</v>
      </c>
      <c r="H5543" s="26">
        <v>0</v>
      </c>
      <c r="I5543" s="26">
        <f>G5543+H5543</f>
        <v>0</v>
      </c>
      <c r="J5543" s="26">
        <f>SUM(F5543:H5543)</f>
        <v>6</v>
      </c>
      <c r="K5543" s="26">
        <f>E5543-J5543</f>
        <v>0</v>
      </c>
      <c r="L5543" s="27">
        <v>1351000000</v>
      </c>
      <c r="M5543" s="45">
        <v>648.55</v>
      </c>
      <c r="N5543" s="27">
        <v>225166667</v>
      </c>
      <c r="O5543" s="27">
        <v>6886309</v>
      </c>
      <c r="P5543" s="37">
        <f>IF(I5543=0,0,H5543/I5543)</f>
        <v>0</v>
      </c>
    </row>
    <row r="5544">
      <c r="A5544" s="24" t="str">
        <v>2026-06</v>
      </c>
      <c r="B5544" s="24" t="str">
        <v>비교 반영</v>
      </c>
      <c r="C5544" s="24" t="str">
        <v>성남분당구</v>
      </c>
      <c r="D5544" s="24" t="str">
        <v>다가구 매매</v>
      </c>
      <c r="E5544" s="26">
        <v>10</v>
      </c>
      <c r="F5544" s="26">
        <v>10</v>
      </c>
      <c r="G5544" s="26">
        <v>0</v>
      </c>
      <c r="H5544" s="26">
        <v>0</v>
      </c>
      <c r="I5544" s="26">
        <f>G5544+H5544</f>
        <v>0</v>
      </c>
      <c r="J5544" s="26">
        <f>SUM(F5544:H5544)</f>
        <v>10</v>
      </c>
      <c r="K5544" s="26">
        <f>E5544-J5544</f>
        <v>0</v>
      </c>
      <c r="L5544" s="27">
        <v>24085000000</v>
      </c>
      <c r="M5544" s="45">
        <v>3286.05</v>
      </c>
      <c r="N5544" s="27">
        <v>2408500000</v>
      </c>
      <c r="O5544" s="27">
        <v>24229647</v>
      </c>
      <c r="P5544" s="37">
        <f>IF(I5544=0,0,H5544/I5544)</f>
        <v>0</v>
      </c>
    </row>
    <row r="5545">
      <c r="A5545" s="24" t="str">
        <v>2026-06</v>
      </c>
      <c r="B5545" s="24" t="str">
        <v>비교 반영</v>
      </c>
      <c r="C5545" s="24" t="str">
        <v>성남분당구</v>
      </c>
      <c r="D5545" s="24" t="str">
        <v>다가구 전월세</v>
      </c>
      <c r="E5545" s="26">
        <v>378</v>
      </c>
      <c r="F5545" s="26">
        <v>0</v>
      </c>
      <c r="G5545" s="26">
        <v>79</v>
      </c>
      <c r="H5545" s="26">
        <v>299</v>
      </c>
      <c r="I5545" s="26">
        <f>G5545+H5545</f>
        <v>378</v>
      </c>
      <c r="J5545" s="26">
        <f>SUM(F5545:H5545)</f>
        <v>378</v>
      </c>
      <c r="K5545" s="26">
        <f>E5545-J5545</f>
        <v>0</v>
      </c>
      <c r="L5545" s="27">
        <v>32480250000</v>
      </c>
      <c r="M5545" s="45">
        <v>16023.997</v>
      </c>
      <c r="N5545" s="27">
        <v>85926587</v>
      </c>
      <c r="O5545" s="27">
        <v>6700745</v>
      </c>
      <c r="P5545" s="37">
        <f>IF(I5545=0,0,H5545/I5545)</f>
        <v>0.791005291005291</v>
      </c>
    </row>
    <row r="5546">
      <c r="A5546" s="24" t="str">
        <v>2026-06</v>
      </c>
      <c r="B5546" s="24" t="str">
        <v>비교 반영</v>
      </c>
      <c r="C5546" s="24" t="str">
        <v>성남분당구</v>
      </c>
      <c r="D5546" s="24" t="str">
        <v>다세대 매매</v>
      </c>
      <c r="E5546" s="26">
        <v>32</v>
      </c>
      <c r="F5546" s="26">
        <v>32</v>
      </c>
      <c r="G5546" s="26">
        <v>0</v>
      </c>
      <c r="H5546" s="26">
        <v>0</v>
      </c>
      <c r="I5546" s="26">
        <f>G5546+H5546</f>
        <v>0</v>
      </c>
      <c r="J5546" s="26">
        <f>SUM(F5546:H5546)</f>
        <v>32</v>
      </c>
      <c r="K5546" s="26">
        <f>E5546-J5546</f>
        <v>0</v>
      </c>
      <c r="L5546" s="27">
        <v>37490000000</v>
      </c>
      <c r="M5546" s="45">
        <v>3039.281</v>
      </c>
      <c r="N5546" s="27">
        <v>1171562500</v>
      </c>
      <c r="O5546" s="27">
        <v>40777368</v>
      </c>
      <c r="P5546" s="37">
        <f>IF(I5546=0,0,H5546/I5546)</f>
        <v>0</v>
      </c>
    </row>
    <row r="5547">
      <c r="A5547" s="24" t="str">
        <v>2026-06</v>
      </c>
      <c r="B5547" s="24" t="str">
        <v>비교 반영</v>
      </c>
      <c r="C5547" s="24" t="str">
        <v>성남분당구</v>
      </c>
      <c r="D5547" s="24" t="str">
        <v>다세대 전월세</v>
      </c>
      <c r="E5547" s="26">
        <v>93</v>
      </c>
      <c r="F5547" s="26">
        <v>0</v>
      </c>
      <c r="G5547" s="26">
        <v>58</v>
      </c>
      <c r="H5547" s="26">
        <v>35</v>
      </c>
      <c r="I5547" s="26">
        <f>G5547+H5547</f>
        <v>93</v>
      </c>
      <c r="J5547" s="26">
        <f>SUM(F5547:H5547)</f>
        <v>93</v>
      </c>
      <c r="K5547" s="26">
        <f>E5547-J5547</f>
        <v>0</v>
      </c>
      <c r="L5547" s="27">
        <v>41493100000</v>
      </c>
      <c r="M5547" s="45">
        <v>8210.607</v>
      </c>
      <c r="N5547" s="27">
        <v>446162366</v>
      </c>
      <c r="O5547" s="27">
        <v>16706106</v>
      </c>
      <c r="P5547" s="37">
        <f>IF(I5547=0,0,H5547/I5547)</f>
        <v>0.3763440860215054</v>
      </c>
    </row>
    <row r="5548">
      <c r="A5548" s="24" t="str">
        <v>2026-06</v>
      </c>
      <c r="B5548" s="24" t="str">
        <v>비교 반영</v>
      </c>
      <c r="C5548" s="24" t="str">
        <v>성남분당구</v>
      </c>
      <c r="D5548" s="24" t="str">
        <v>상가</v>
      </c>
      <c r="E5548" s="26">
        <v>72</v>
      </c>
      <c r="F5548" s="26">
        <v>72</v>
      </c>
      <c r="G5548" s="26">
        <v>0</v>
      </c>
      <c r="H5548" s="26">
        <v>0</v>
      </c>
      <c r="I5548" s="26">
        <f>G5548+H5548</f>
        <v>0</v>
      </c>
      <c r="J5548" s="26">
        <f>SUM(F5548:H5548)</f>
        <v>72</v>
      </c>
      <c r="K5548" s="26">
        <f>E5548-J5548</f>
        <v>0</v>
      </c>
      <c r="L5548" s="27">
        <v>330347380000</v>
      </c>
      <c r="M5548" s="45">
        <v>38526.86</v>
      </c>
      <c r="N5548" s="27">
        <v>4588158056</v>
      </c>
      <c r="O5548" s="27">
        <v>28345352</v>
      </c>
      <c r="P5548" s="37">
        <f>IF(I5548=0,0,H5548/I5548)</f>
        <v>0</v>
      </c>
    </row>
    <row r="5549">
      <c r="A5549" s="24" t="str">
        <v>2026-06</v>
      </c>
      <c r="B5549" s="24" t="str">
        <v>비교 반영</v>
      </c>
      <c r="C5549" s="24" t="str">
        <v>성남분당구</v>
      </c>
      <c r="D5549" s="24" t="str">
        <v>아파트 매매</v>
      </c>
      <c r="E5549" s="26">
        <v>448</v>
      </c>
      <c r="F5549" s="26">
        <v>448</v>
      </c>
      <c r="G5549" s="26">
        <v>0</v>
      </c>
      <c r="H5549" s="26">
        <v>0</v>
      </c>
      <c r="I5549" s="26">
        <f>G5549+H5549</f>
        <v>0</v>
      </c>
      <c r="J5549" s="26">
        <f>SUM(F5549:H5549)</f>
        <v>448</v>
      </c>
      <c r="K5549" s="26">
        <f>E5549-J5549</f>
        <v>0</v>
      </c>
      <c r="L5549" s="27">
        <v>733732500000</v>
      </c>
      <c r="M5549" s="45">
        <v>36235.679</v>
      </c>
      <c r="N5549" s="27">
        <v>1637795759</v>
      </c>
      <c r="O5549" s="27">
        <v>66938497</v>
      </c>
      <c r="P5549" s="37">
        <f>IF(I5549=0,0,H5549/I5549)</f>
        <v>0</v>
      </c>
    </row>
    <row r="5550">
      <c r="A5550" s="24" t="str">
        <v>2026-06</v>
      </c>
      <c r="B5550" s="24" t="str">
        <v>비교 반영</v>
      </c>
      <c r="C5550" s="24" t="str">
        <v>성남분당구</v>
      </c>
      <c r="D5550" s="24" t="str">
        <v>아파트 전월세</v>
      </c>
      <c r="E5550" s="26">
        <v>880</v>
      </c>
      <c r="F5550" s="26">
        <v>0</v>
      </c>
      <c r="G5550" s="26">
        <v>560</v>
      </c>
      <c r="H5550" s="26">
        <v>320</v>
      </c>
      <c r="I5550" s="26">
        <f>G5550+H5550</f>
        <v>880</v>
      </c>
      <c r="J5550" s="26">
        <f>SUM(F5550:H5550)</f>
        <v>880</v>
      </c>
      <c r="K5550" s="26">
        <f>E5550-J5550</f>
        <v>0</v>
      </c>
      <c r="L5550" s="27">
        <v>483712740000</v>
      </c>
      <c r="M5550" s="45">
        <v>71045.718</v>
      </c>
      <c r="N5550" s="27">
        <v>549673568</v>
      </c>
      <c r="O5550" s="27">
        <v>22507343</v>
      </c>
      <c r="P5550" s="37">
        <f>IF(I5550=0,0,H5550/I5550)</f>
        <v>0.36363636363636365</v>
      </c>
    </row>
    <row r="5551">
      <c r="A5551" s="24" t="str">
        <v>2026-06</v>
      </c>
      <c r="B5551" s="24" t="str">
        <v>비교 반영</v>
      </c>
      <c r="C5551" s="24" t="str">
        <v>성남분당구</v>
      </c>
      <c r="D5551" s="24" t="str">
        <v>오피스텔 매매</v>
      </c>
      <c r="E5551" s="26">
        <v>66</v>
      </c>
      <c r="F5551" s="26">
        <v>66</v>
      </c>
      <c r="G5551" s="26">
        <v>0</v>
      </c>
      <c r="H5551" s="26">
        <v>0</v>
      </c>
      <c r="I5551" s="26">
        <f>G5551+H5551</f>
        <v>0</v>
      </c>
      <c r="J5551" s="26">
        <f>SUM(F5551:H5551)</f>
        <v>66</v>
      </c>
      <c r="K5551" s="26">
        <f>E5551-J5551</f>
        <v>0</v>
      </c>
      <c r="L5551" s="27">
        <v>29972500000</v>
      </c>
      <c r="M5551" s="45">
        <v>3468.844</v>
      </c>
      <c r="N5551" s="27">
        <v>454128788</v>
      </c>
      <c r="O5551" s="27">
        <v>28563591</v>
      </c>
      <c r="P5551" s="37">
        <f>IF(I5551=0,0,H5551/I5551)</f>
        <v>0</v>
      </c>
    </row>
    <row r="5552">
      <c r="A5552" s="24" t="str">
        <v>2026-06</v>
      </c>
      <c r="B5552" s="24" t="str">
        <v>비교 반영</v>
      </c>
      <c r="C5552" s="24" t="str">
        <v>성남분당구</v>
      </c>
      <c r="D5552" s="24" t="str">
        <v>오피스텔 전월세</v>
      </c>
      <c r="E5552" s="26">
        <v>557</v>
      </c>
      <c r="F5552" s="26">
        <v>0</v>
      </c>
      <c r="G5552" s="26">
        <v>136</v>
      </c>
      <c r="H5552" s="26">
        <v>421</v>
      </c>
      <c r="I5552" s="26">
        <f>G5552+H5552</f>
        <v>557</v>
      </c>
      <c r="J5552" s="26">
        <f>SUM(F5552:H5552)</f>
        <v>557</v>
      </c>
      <c r="K5552" s="26">
        <f>E5552-J5552</f>
        <v>0</v>
      </c>
      <c r="L5552" s="27">
        <v>68867100000</v>
      </c>
      <c r="M5552" s="45">
        <v>22435.88</v>
      </c>
      <c r="N5552" s="27">
        <v>123639318</v>
      </c>
      <c r="O5552" s="27">
        <v>10147132</v>
      </c>
      <c r="P5552" s="37">
        <f>IF(I5552=0,0,H5552/I5552)</f>
        <v>0.755834829443447</v>
      </c>
    </row>
    <row r="5553">
      <c r="A5553" s="24" t="str">
        <v>2026-06</v>
      </c>
      <c r="B5553" s="24" t="str">
        <v>비교 반영</v>
      </c>
      <c r="C5553" s="24" t="str">
        <v>성남분당구</v>
      </c>
      <c r="D5553" s="24" t="str">
        <v>토지</v>
      </c>
      <c r="E5553" s="26">
        <v>20</v>
      </c>
      <c r="F5553" s="26">
        <v>20</v>
      </c>
      <c r="G5553" s="26">
        <v>0</v>
      </c>
      <c r="H5553" s="26">
        <v>0</v>
      </c>
      <c r="I5553" s="26">
        <f>G5553+H5553</f>
        <v>0</v>
      </c>
      <c r="J5553" s="26">
        <f>SUM(F5553:H5553)</f>
        <v>20</v>
      </c>
      <c r="K5553" s="26">
        <f>E5553-J5553</f>
        <v>0</v>
      </c>
      <c r="L5553" s="27">
        <v>12696510000</v>
      </c>
      <c r="M5553" s="45">
        <v>8311.91</v>
      </c>
      <c r="N5553" s="27">
        <v>634825500</v>
      </c>
      <c r="O5553" s="27">
        <v>5049613</v>
      </c>
      <c r="P5553" s="37">
        <f>IF(I5553=0,0,H5553/I5553)</f>
        <v>0</v>
      </c>
    </row>
    <row r="5554">
      <c r="A5554" s="24" t="str">
        <v>2026-06</v>
      </c>
      <c r="B5554" s="24" t="str">
        <v>비교 반영</v>
      </c>
      <c r="C5554" s="24" t="str">
        <v>성남수정구</v>
      </c>
      <c r="D5554" s="24" t="str">
        <v>공장창고</v>
      </c>
      <c r="E5554" s="26">
        <v>4</v>
      </c>
      <c r="F5554" s="26">
        <v>4</v>
      </c>
      <c r="G5554" s="26">
        <v>0</v>
      </c>
      <c r="H5554" s="26">
        <v>0</v>
      </c>
      <c r="I5554" s="26">
        <f>G5554+H5554</f>
        <v>0</v>
      </c>
      <c r="J5554" s="26">
        <f>SUM(F5554:H5554)</f>
        <v>4</v>
      </c>
      <c r="K5554" s="26">
        <f>E5554-J5554</f>
        <v>0</v>
      </c>
      <c r="L5554" s="27">
        <v>2180000000</v>
      </c>
      <c r="M5554" s="45">
        <v>428.48</v>
      </c>
      <c r="N5554" s="27">
        <v>545000000</v>
      </c>
      <c r="O5554" s="27">
        <v>16819014</v>
      </c>
      <c r="P5554" s="37">
        <f>IF(I5554=0,0,H5554/I5554)</f>
        <v>0</v>
      </c>
    </row>
    <row r="5555">
      <c r="A5555" s="24" t="str">
        <v>2026-06</v>
      </c>
      <c r="B5555" s="24" t="str">
        <v>비교 반영</v>
      </c>
      <c r="C5555" s="24" t="str">
        <v>성남수정구</v>
      </c>
      <c r="D5555" s="24" t="str">
        <v>다가구 매매</v>
      </c>
      <c r="E5555" s="26">
        <v>70</v>
      </c>
      <c r="F5555" s="26">
        <v>70</v>
      </c>
      <c r="G5555" s="26">
        <v>0</v>
      </c>
      <c r="H5555" s="26">
        <v>0</v>
      </c>
      <c r="I5555" s="26">
        <f>G5555+H5555</f>
        <v>0</v>
      </c>
      <c r="J5555" s="26">
        <f>SUM(F5555:H5555)</f>
        <v>70</v>
      </c>
      <c r="K5555" s="26">
        <f>E5555-J5555</f>
        <v>0</v>
      </c>
      <c r="L5555" s="27">
        <v>60508000000</v>
      </c>
      <c r="M5555" s="45">
        <v>10472.045</v>
      </c>
      <c r="N5555" s="27">
        <v>864400000</v>
      </c>
      <c r="O5555" s="27">
        <v>19100991</v>
      </c>
      <c r="P5555" s="37">
        <f>IF(I5555=0,0,H5555/I5555)</f>
        <v>0</v>
      </c>
    </row>
    <row r="5556">
      <c r="A5556" s="24" t="str">
        <v>2026-06</v>
      </c>
      <c r="B5556" s="24" t="str">
        <v>비교 반영</v>
      </c>
      <c r="C5556" s="24" t="str">
        <v>성남수정구</v>
      </c>
      <c r="D5556" s="24" t="str">
        <v>다가구 전월세</v>
      </c>
      <c r="E5556" s="26">
        <v>589</v>
      </c>
      <c r="F5556" s="26">
        <v>0</v>
      </c>
      <c r="G5556" s="26">
        <v>176</v>
      </c>
      <c r="H5556" s="26">
        <v>413</v>
      </c>
      <c r="I5556" s="26">
        <f>G5556+H5556</f>
        <v>589</v>
      </c>
      <c r="J5556" s="26">
        <f>SUM(F5556:H5556)</f>
        <v>589</v>
      </c>
      <c r="K5556" s="26">
        <f>E5556-J5556</f>
        <v>0</v>
      </c>
      <c r="L5556" s="27">
        <v>38867580000</v>
      </c>
      <c r="M5556" s="45">
        <v>24420.868</v>
      </c>
      <c r="N5556" s="27">
        <v>65989100</v>
      </c>
      <c r="O5556" s="27">
        <v>5261396</v>
      </c>
      <c r="P5556" s="37">
        <f>IF(I5556=0,0,H5556/I5556)</f>
        <v>0.7011884550084889</v>
      </c>
    </row>
    <row r="5557">
      <c r="A5557" s="24" t="str">
        <v>2026-06</v>
      </c>
      <c r="B5557" s="24" t="str">
        <v>비교 반영</v>
      </c>
      <c r="C5557" s="24" t="str">
        <v>성남수정구</v>
      </c>
      <c r="D5557" s="24" t="str">
        <v>다세대 매매</v>
      </c>
      <c r="E5557" s="26">
        <v>59</v>
      </c>
      <c r="F5557" s="26">
        <v>59</v>
      </c>
      <c r="G5557" s="26">
        <v>0</v>
      </c>
      <c r="H5557" s="26">
        <v>0</v>
      </c>
      <c r="I5557" s="26">
        <f>G5557+H5557</f>
        <v>0</v>
      </c>
      <c r="J5557" s="26">
        <f>SUM(F5557:H5557)</f>
        <v>59</v>
      </c>
      <c r="K5557" s="26">
        <f>E5557-J5557</f>
        <v>0</v>
      </c>
      <c r="L5557" s="27">
        <v>19337020000</v>
      </c>
      <c r="M5557" s="45">
        <v>3020.833</v>
      </c>
      <c r="N5557" s="27">
        <v>327746102</v>
      </c>
      <c r="O5557" s="27">
        <v>21161061</v>
      </c>
      <c r="P5557" s="37">
        <f>IF(I5557=0,0,H5557/I5557)</f>
        <v>0</v>
      </c>
    </row>
    <row r="5558">
      <c r="A5558" s="24" t="str">
        <v>2026-06</v>
      </c>
      <c r="B5558" s="24" t="str">
        <v>비교 반영</v>
      </c>
      <c r="C5558" s="24" t="str">
        <v>성남수정구</v>
      </c>
      <c r="D5558" s="24" t="str">
        <v>다세대 전월세</v>
      </c>
      <c r="E5558" s="26">
        <v>95</v>
      </c>
      <c r="F5558" s="26">
        <v>0</v>
      </c>
      <c r="G5558" s="26">
        <v>60</v>
      </c>
      <c r="H5558" s="26">
        <v>35</v>
      </c>
      <c r="I5558" s="26">
        <f>G5558+H5558</f>
        <v>95</v>
      </c>
      <c r="J5558" s="26">
        <f>SUM(F5558:H5558)</f>
        <v>95</v>
      </c>
      <c r="K5558" s="26">
        <f>E5558-J5558</f>
        <v>0</v>
      </c>
      <c r="L5558" s="27">
        <v>15200300000</v>
      </c>
      <c r="M5558" s="45">
        <v>5081.002</v>
      </c>
      <c r="N5558" s="27">
        <v>160003158</v>
      </c>
      <c r="O5558" s="27">
        <v>9889570</v>
      </c>
      <c r="P5558" s="37">
        <f>IF(I5558=0,0,H5558/I5558)</f>
        <v>0.3684210526315789</v>
      </c>
    </row>
    <row r="5559">
      <c r="A5559" s="24" t="str">
        <v>2026-06</v>
      </c>
      <c r="B5559" s="24" t="str">
        <v>비교 반영</v>
      </c>
      <c r="C5559" s="24" t="str">
        <v>성남수정구</v>
      </c>
      <c r="D5559" s="24" t="str">
        <v>상가</v>
      </c>
      <c r="E5559" s="26">
        <v>12</v>
      </c>
      <c r="F5559" s="26">
        <v>12</v>
      </c>
      <c r="G5559" s="26">
        <v>0</v>
      </c>
      <c r="H5559" s="26">
        <v>0</v>
      </c>
      <c r="I5559" s="26">
        <f>G5559+H5559</f>
        <v>0</v>
      </c>
      <c r="J5559" s="26">
        <f>SUM(F5559:H5559)</f>
        <v>12</v>
      </c>
      <c r="K5559" s="26">
        <f>E5559-J5559</f>
        <v>0</v>
      </c>
      <c r="L5559" s="27">
        <v>12382700000</v>
      </c>
      <c r="M5559" s="45">
        <v>1535.32</v>
      </c>
      <c r="N5559" s="27">
        <v>1031891667</v>
      </c>
      <c r="O5559" s="27">
        <v>26661897</v>
      </c>
      <c r="P5559" s="37">
        <f>IF(I5559=0,0,H5559/I5559)</f>
        <v>0</v>
      </c>
    </row>
    <row r="5560">
      <c r="A5560" s="24" t="str">
        <v>2026-06</v>
      </c>
      <c r="B5560" s="24" t="str">
        <v>비교 반영</v>
      </c>
      <c r="C5560" s="24" t="str">
        <v>성남수정구</v>
      </c>
      <c r="D5560" s="24" t="str">
        <v>아파트 매매</v>
      </c>
      <c r="E5560" s="26">
        <v>105</v>
      </c>
      <c r="F5560" s="26">
        <v>105</v>
      </c>
      <c r="G5560" s="26">
        <v>0</v>
      </c>
      <c r="H5560" s="26">
        <v>0</v>
      </c>
      <c r="I5560" s="26">
        <f>G5560+H5560</f>
        <v>0</v>
      </c>
      <c r="J5560" s="26">
        <f>SUM(F5560:H5560)</f>
        <v>105</v>
      </c>
      <c r="K5560" s="26">
        <f>E5560-J5560</f>
        <v>0</v>
      </c>
      <c r="L5560" s="27">
        <v>124637500000</v>
      </c>
      <c r="M5560" s="45">
        <v>7884.413</v>
      </c>
      <c r="N5560" s="27">
        <v>1187023810</v>
      </c>
      <c r="O5560" s="27">
        <v>52258144</v>
      </c>
      <c r="P5560" s="37">
        <f>IF(I5560=0,0,H5560/I5560)</f>
        <v>0</v>
      </c>
    </row>
    <row r="5561">
      <c r="A5561" s="24" t="str">
        <v>2026-06</v>
      </c>
      <c r="B5561" s="24" t="str">
        <v>비교 반영</v>
      </c>
      <c r="C5561" s="24" t="str">
        <v>성남수정구</v>
      </c>
      <c r="D5561" s="24" t="str">
        <v>아파트 전월세</v>
      </c>
      <c r="E5561" s="26">
        <v>390</v>
      </c>
      <c r="F5561" s="26">
        <v>0</v>
      </c>
      <c r="G5561" s="26">
        <v>232</v>
      </c>
      <c r="H5561" s="26">
        <v>158</v>
      </c>
      <c r="I5561" s="26">
        <f>G5561+H5561</f>
        <v>390</v>
      </c>
      <c r="J5561" s="26">
        <f>SUM(F5561:H5561)</f>
        <v>390</v>
      </c>
      <c r="K5561" s="26">
        <f>E5561-J5561</f>
        <v>0</v>
      </c>
      <c r="L5561" s="27">
        <v>194289120000</v>
      </c>
      <c r="M5561" s="45">
        <v>29722.32</v>
      </c>
      <c r="N5561" s="27">
        <v>498177231</v>
      </c>
      <c r="O5561" s="27">
        <v>21609284</v>
      </c>
      <c r="P5561" s="37">
        <f>IF(I5561=0,0,H5561/I5561)</f>
        <v>0.40512820512820513</v>
      </c>
    </row>
    <row r="5562">
      <c r="A5562" s="24" t="str">
        <v>2026-06</v>
      </c>
      <c r="B5562" s="24" t="str">
        <v>비교 반영</v>
      </c>
      <c r="C5562" s="24" t="str">
        <v>성남수정구</v>
      </c>
      <c r="D5562" s="24" t="str">
        <v>오피스텔 매매</v>
      </c>
      <c r="E5562" s="26">
        <v>14</v>
      </c>
      <c r="F5562" s="26">
        <v>14</v>
      </c>
      <c r="G5562" s="26">
        <v>0</v>
      </c>
      <c r="H5562" s="26">
        <v>0</v>
      </c>
      <c r="I5562" s="26">
        <f>G5562+H5562</f>
        <v>0</v>
      </c>
      <c r="J5562" s="26">
        <f>SUM(F5562:H5562)</f>
        <v>14</v>
      </c>
      <c r="K5562" s="26">
        <f>E5562-J5562</f>
        <v>0</v>
      </c>
      <c r="L5562" s="27">
        <v>5114680000</v>
      </c>
      <c r="M5562" s="45">
        <v>741.876</v>
      </c>
      <c r="N5562" s="27">
        <v>365334286</v>
      </c>
      <c r="O5562" s="27">
        <v>22790914</v>
      </c>
      <c r="P5562" s="37">
        <f>IF(I5562=0,0,H5562/I5562)</f>
        <v>0</v>
      </c>
    </row>
    <row r="5563">
      <c r="A5563" s="24" t="str">
        <v>2026-06</v>
      </c>
      <c r="B5563" s="24" t="str">
        <v>비교 반영</v>
      </c>
      <c r="C5563" s="24" t="str">
        <v>성남수정구</v>
      </c>
      <c r="D5563" s="24" t="str">
        <v>오피스텔 전월세</v>
      </c>
      <c r="E5563" s="26">
        <v>83</v>
      </c>
      <c r="F5563" s="26">
        <v>0</v>
      </c>
      <c r="G5563" s="26">
        <v>26</v>
      </c>
      <c r="H5563" s="26">
        <v>57</v>
      </c>
      <c r="I5563" s="26">
        <f>G5563+H5563</f>
        <v>83</v>
      </c>
      <c r="J5563" s="26">
        <f>SUM(F5563:H5563)</f>
        <v>83</v>
      </c>
      <c r="K5563" s="26">
        <f>E5563-J5563</f>
        <v>0</v>
      </c>
      <c r="L5563" s="27">
        <v>14009590000</v>
      </c>
      <c r="M5563" s="45">
        <v>3549.46</v>
      </c>
      <c r="N5563" s="27">
        <v>168790241</v>
      </c>
      <c r="O5563" s="27">
        <v>13047814</v>
      </c>
      <c r="P5563" s="37">
        <f>IF(I5563=0,0,H5563/I5563)</f>
        <v>0.6867469879518072</v>
      </c>
    </row>
    <row r="5564">
      <c r="A5564" s="24" t="str">
        <v>2026-06</v>
      </c>
      <c r="B5564" s="24" t="str">
        <v>비교 반영</v>
      </c>
      <c r="C5564" s="24" t="str">
        <v>성남수정구</v>
      </c>
      <c r="D5564" s="24" t="str">
        <v>토지</v>
      </c>
      <c r="E5564" s="26">
        <v>13</v>
      </c>
      <c r="F5564" s="26">
        <v>13</v>
      </c>
      <c r="G5564" s="26">
        <v>0</v>
      </c>
      <c r="H5564" s="26">
        <v>0</v>
      </c>
      <c r="I5564" s="26">
        <f>G5564+H5564</f>
        <v>0</v>
      </c>
      <c r="J5564" s="26">
        <f>SUM(F5564:H5564)</f>
        <v>13</v>
      </c>
      <c r="K5564" s="26">
        <f>E5564-J5564</f>
        <v>0</v>
      </c>
      <c r="L5564" s="27">
        <v>9005540000</v>
      </c>
      <c r="M5564" s="45">
        <v>6427.02</v>
      </c>
      <c r="N5564" s="27">
        <v>692733846</v>
      </c>
      <c r="O5564" s="27">
        <v>4632066</v>
      </c>
      <c r="P5564" s="37">
        <f>IF(I5564=0,0,H5564/I5564)</f>
        <v>0</v>
      </c>
    </row>
    <row r="5565">
      <c r="A5565" s="24" t="str">
        <v>2026-06</v>
      </c>
      <c r="B5565" s="24" t="str">
        <v>비교 반영</v>
      </c>
      <c r="C5565" s="24" t="str">
        <v>성남중원구</v>
      </c>
      <c r="D5565" s="24" t="str">
        <v>공장창고</v>
      </c>
      <c r="E5565" s="26">
        <v>20</v>
      </c>
      <c r="F5565" s="26">
        <v>20</v>
      </c>
      <c r="G5565" s="26">
        <v>0</v>
      </c>
      <c r="H5565" s="26">
        <v>0</v>
      </c>
      <c r="I5565" s="26">
        <f>G5565+H5565</f>
        <v>0</v>
      </c>
      <c r="J5565" s="26">
        <f>SUM(F5565:H5565)</f>
        <v>20</v>
      </c>
      <c r="K5565" s="26">
        <f>E5565-J5565</f>
        <v>0</v>
      </c>
      <c r="L5565" s="27">
        <v>21264000000</v>
      </c>
      <c r="M5565" s="45">
        <v>7443.11</v>
      </c>
      <c r="N5565" s="27">
        <v>1063200000</v>
      </c>
      <c r="O5565" s="27">
        <v>9444199</v>
      </c>
      <c r="P5565" s="37">
        <f>IF(I5565=0,0,H5565/I5565)</f>
        <v>0</v>
      </c>
    </row>
    <row r="5566">
      <c r="A5566" s="24" t="str">
        <v>2026-06</v>
      </c>
      <c r="B5566" s="24" t="str">
        <v>비교 반영</v>
      </c>
      <c r="C5566" s="24" t="str">
        <v>성남중원구</v>
      </c>
      <c r="D5566" s="24" t="str">
        <v>다가구 매매</v>
      </c>
      <c r="E5566" s="26">
        <v>22</v>
      </c>
      <c r="F5566" s="26">
        <v>22</v>
      </c>
      <c r="G5566" s="26">
        <v>0</v>
      </c>
      <c r="H5566" s="26">
        <v>0</v>
      </c>
      <c r="I5566" s="26">
        <f>G5566+H5566</f>
        <v>0</v>
      </c>
      <c r="J5566" s="26">
        <f>SUM(F5566:H5566)</f>
        <v>22</v>
      </c>
      <c r="K5566" s="26">
        <f>E5566-J5566</f>
        <v>0</v>
      </c>
      <c r="L5566" s="27">
        <v>14910860000</v>
      </c>
      <c r="M5566" s="45">
        <v>3969.475</v>
      </c>
      <c r="N5566" s="27">
        <v>677766364</v>
      </c>
      <c r="O5566" s="27">
        <v>12417788</v>
      </c>
      <c r="P5566" s="37">
        <f>IF(I5566=0,0,H5566/I5566)</f>
        <v>0</v>
      </c>
    </row>
    <row r="5567">
      <c r="A5567" s="24" t="str">
        <v>2026-06</v>
      </c>
      <c r="B5567" s="24" t="str">
        <v>비교 반영</v>
      </c>
      <c r="C5567" s="24" t="str">
        <v>성남중원구</v>
      </c>
      <c r="D5567" s="24" t="str">
        <v>다가구 전월세</v>
      </c>
      <c r="E5567" s="26">
        <v>284</v>
      </c>
      <c r="F5567" s="26">
        <v>0</v>
      </c>
      <c r="G5567" s="26">
        <v>76</v>
      </c>
      <c r="H5567" s="26">
        <v>208</v>
      </c>
      <c r="I5567" s="26">
        <f>G5567+H5567</f>
        <v>284</v>
      </c>
      <c r="J5567" s="26">
        <f>SUM(F5567:H5567)</f>
        <v>284</v>
      </c>
      <c r="K5567" s="26">
        <f>E5567-J5567</f>
        <v>0</v>
      </c>
      <c r="L5567" s="27">
        <v>17687500000</v>
      </c>
      <c r="M5567" s="45">
        <v>12226.8</v>
      </c>
      <c r="N5567" s="27">
        <v>62279930</v>
      </c>
      <c r="O5567" s="27">
        <v>4782206</v>
      </c>
      <c r="P5567" s="37">
        <f>IF(I5567=0,0,H5567/I5567)</f>
        <v>0.7323943661971831</v>
      </c>
    </row>
    <row r="5568">
      <c r="A5568" s="24" t="str">
        <v>2026-06</v>
      </c>
      <c r="B5568" s="24" t="str">
        <v>비교 반영</v>
      </c>
      <c r="C5568" s="24" t="str">
        <v>성남중원구</v>
      </c>
      <c r="D5568" s="24" t="str">
        <v>다세대 매매</v>
      </c>
      <c r="E5568" s="26">
        <v>89</v>
      </c>
      <c r="F5568" s="26">
        <v>89</v>
      </c>
      <c r="G5568" s="26">
        <v>0</v>
      </c>
      <c r="H5568" s="26">
        <v>0</v>
      </c>
      <c r="I5568" s="26">
        <f>G5568+H5568</f>
        <v>0</v>
      </c>
      <c r="J5568" s="26">
        <f>SUM(F5568:H5568)</f>
        <v>89</v>
      </c>
      <c r="K5568" s="26">
        <f>E5568-J5568</f>
        <v>0</v>
      </c>
      <c r="L5568" s="27">
        <v>27795770000</v>
      </c>
      <c r="M5568" s="45">
        <v>4559.987</v>
      </c>
      <c r="N5568" s="27">
        <v>312312022</v>
      </c>
      <c r="O5568" s="27">
        <v>20150680</v>
      </c>
      <c r="P5568" s="37">
        <f>IF(I5568=0,0,H5568/I5568)</f>
        <v>0</v>
      </c>
    </row>
    <row r="5569">
      <c r="A5569" s="24" t="str">
        <v>2026-06</v>
      </c>
      <c r="B5569" s="24" t="str">
        <v>비교 반영</v>
      </c>
      <c r="C5569" s="24" t="str">
        <v>성남중원구</v>
      </c>
      <c r="D5569" s="24" t="str">
        <v>다세대 전월세</v>
      </c>
      <c r="E5569" s="26">
        <v>160</v>
      </c>
      <c r="F5569" s="26">
        <v>0</v>
      </c>
      <c r="G5569" s="26">
        <v>107</v>
      </c>
      <c r="H5569" s="26">
        <v>53</v>
      </c>
      <c r="I5569" s="26">
        <f>G5569+H5569</f>
        <v>160</v>
      </c>
      <c r="J5569" s="26">
        <f>SUM(F5569:H5569)</f>
        <v>160</v>
      </c>
      <c r="K5569" s="26">
        <f>E5569-J5569</f>
        <v>0</v>
      </c>
      <c r="L5569" s="27">
        <v>23388400000</v>
      </c>
      <c r="M5569" s="45">
        <v>7909.014</v>
      </c>
      <c r="N5569" s="27">
        <v>146177500</v>
      </c>
      <c r="O5569" s="27">
        <v>9775810</v>
      </c>
      <c r="P5569" s="37">
        <f>IF(I5569=0,0,H5569/I5569)</f>
        <v>0.33125</v>
      </c>
    </row>
    <row r="5570">
      <c r="A5570" s="24" t="str">
        <v>2026-06</v>
      </c>
      <c r="B5570" s="24" t="str">
        <v>비교 반영</v>
      </c>
      <c r="C5570" s="24" t="str">
        <v>성남중원구</v>
      </c>
      <c r="D5570" s="24" t="str">
        <v>분양권</v>
      </c>
      <c r="E5570" s="26">
        <v>17</v>
      </c>
      <c r="F5570" s="26">
        <v>17</v>
      </c>
      <c r="G5570" s="26">
        <v>0</v>
      </c>
      <c r="H5570" s="26">
        <v>0</v>
      </c>
      <c r="I5570" s="26">
        <f>G5570+H5570</f>
        <v>0</v>
      </c>
      <c r="J5570" s="26">
        <f>SUM(F5570:H5570)</f>
        <v>17</v>
      </c>
      <c r="K5570" s="26">
        <f>E5570-J5570</f>
        <v>0</v>
      </c>
      <c r="L5570" s="27">
        <v>15756100000</v>
      </c>
      <c r="M5570" s="45">
        <v>1322.042</v>
      </c>
      <c r="N5570" s="27">
        <v>926829412</v>
      </c>
      <c r="O5570" s="27">
        <v>39398354</v>
      </c>
      <c r="P5570" s="37">
        <f>IF(I5570=0,0,H5570/I5570)</f>
        <v>0</v>
      </c>
    </row>
    <row r="5571">
      <c r="A5571" s="24" t="str">
        <v>2026-06</v>
      </c>
      <c r="B5571" s="24" t="str">
        <v>비교 반영</v>
      </c>
      <c r="C5571" s="24" t="str">
        <v>성남중원구</v>
      </c>
      <c r="D5571" s="24" t="str">
        <v>상가</v>
      </c>
      <c r="E5571" s="26">
        <v>12</v>
      </c>
      <c r="F5571" s="26">
        <v>12</v>
      </c>
      <c r="G5571" s="26">
        <v>0</v>
      </c>
      <c r="H5571" s="26">
        <v>0</v>
      </c>
      <c r="I5571" s="26">
        <f>G5571+H5571</f>
        <v>0</v>
      </c>
      <c r="J5571" s="26">
        <f>SUM(F5571:H5571)</f>
        <v>12</v>
      </c>
      <c r="K5571" s="26">
        <f>E5571-J5571</f>
        <v>0</v>
      </c>
      <c r="L5571" s="27">
        <v>7279070000</v>
      </c>
      <c r="M5571" s="45">
        <v>1852.22</v>
      </c>
      <c r="N5571" s="27">
        <v>606589167</v>
      </c>
      <c r="O5571" s="27">
        <v>12991459</v>
      </c>
      <c r="P5571" s="37">
        <f>IF(I5571=0,0,H5571/I5571)</f>
        <v>0</v>
      </c>
    </row>
    <row r="5572">
      <c r="A5572" s="24" t="str">
        <v>2026-06</v>
      </c>
      <c r="B5572" s="24" t="str">
        <v>비교 반영</v>
      </c>
      <c r="C5572" s="24" t="str">
        <v>성남중원구</v>
      </c>
      <c r="D5572" s="24" t="str">
        <v>아파트 매매</v>
      </c>
      <c r="E5572" s="26">
        <v>157</v>
      </c>
      <c r="F5572" s="26">
        <v>157</v>
      </c>
      <c r="G5572" s="26">
        <v>0</v>
      </c>
      <c r="H5572" s="26">
        <v>0</v>
      </c>
      <c r="I5572" s="26">
        <f>G5572+H5572</f>
        <v>0</v>
      </c>
      <c r="J5572" s="26">
        <f>SUM(F5572:H5572)</f>
        <v>157</v>
      </c>
      <c r="K5572" s="26">
        <f>E5572-J5572</f>
        <v>0</v>
      </c>
      <c r="L5572" s="27">
        <v>127747130000</v>
      </c>
      <c r="M5572" s="45">
        <v>10446.901</v>
      </c>
      <c r="N5572" s="27">
        <v>813675987</v>
      </c>
      <c r="O5572" s="27">
        <v>40423905</v>
      </c>
      <c r="P5572" s="37">
        <f>IF(I5572=0,0,H5572/I5572)</f>
        <v>0</v>
      </c>
    </row>
    <row r="5573">
      <c r="A5573" s="24" t="str">
        <v>2026-06</v>
      </c>
      <c r="B5573" s="24" t="str">
        <v>비교 반영</v>
      </c>
      <c r="C5573" s="24" t="str">
        <v>성남중원구</v>
      </c>
      <c r="D5573" s="24" t="str">
        <v>아파트 전월세</v>
      </c>
      <c r="E5573" s="26">
        <v>184</v>
      </c>
      <c r="F5573" s="26">
        <v>0</v>
      </c>
      <c r="G5573" s="26">
        <v>102</v>
      </c>
      <c r="H5573" s="26">
        <v>82</v>
      </c>
      <c r="I5573" s="26">
        <f>G5573+H5573</f>
        <v>184</v>
      </c>
      <c r="J5573" s="26">
        <f>SUM(F5573:H5573)</f>
        <v>184</v>
      </c>
      <c r="K5573" s="26">
        <f>E5573-J5573</f>
        <v>0</v>
      </c>
      <c r="L5573" s="27">
        <v>62655910000</v>
      </c>
      <c r="M5573" s="45">
        <v>11946.973</v>
      </c>
      <c r="N5573" s="27">
        <v>340521250</v>
      </c>
      <c r="O5573" s="27">
        <v>17337192</v>
      </c>
      <c r="P5573" s="37">
        <f>IF(I5573=0,0,H5573/I5573)</f>
        <v>0.44565217391304346</v>
      </c>
    </row>
    <row r="5574">
      <c r="A5574" s="24" t="str">
        <v>2026-06</v>
      </c>
      <c r="B5574" s="24" t="str">
        <v>비교 반영</v>
      </c>
      <c r="C5574" s="24" t="str">
        <v>성남중원구</v>
      </c>
      <c r="D5574" s="24" t="str">
        <v>오피스텔 매매</v>
      </c>
      <c r="E5574" s="26">
        <v>21</v>
      </c>
      <c r="F5574" s="26">
        <v>21</v>
      </c>
      <c r="G5574" s="26">
        <v>0</v>
      </c>
      <c r="H5574" s="26">
        <v>0</v>
      </c>
      <c r="I5574" s="26">
        <f>G5574+H5574</f>
        <v>0</v>
      </c>
      <c r="J5574" s="26">
        <f>SUM(F5574:H5574)</f>
        <v>21</v>
      </c>
      <c r="K5574" s="26">
        <f>E5574-J5574</f>
        <v>0</v>
      </c>
      <c r="L5574" s="27">
        <v>4951000000</v>
      </c>
      <c r="M5574" s="45">
        <v>825.739</v>
      </c>
      <c r="N5574" s="27">
        <v>235761905</v>
      </c>
      <c r="O5574" s="27">
        <v>19820962</v>
      </c>
      <c r="P5574" s="37">
        <f>IF(I5574=0,0,H5574/I5574)</f>
        <v>0</v>
      </c>
    </row>
    <row r="5575">
      <c r="A5575" s="24" t="str">
        <v>2026-06</v>
      </c>
      <c r="B5575" s="24" t="str">
        <v>비교 반영</v>
      </c>
      <c r="C5575" s="24" t="str">
        <v>성남중원구</v>
      </c>
      <c r="D5575" s="24" t="str">
        <v>오피스텔 전월세</v>
      </c>
      <c r="E5575" s="26">
        <v>127</v>
      </c>
      <c r="F5575" s="26">
        <v>0</v>
      </c>
      <c r="G5575" s="26">
        <v>19</v>
      </c>
      <c r="H5575" s="26">
        <v>108</v>
      </c>
      <c r="I5575" s="26">
        <f>G5575+H5575</f>
        <v>127</v>
      </c>
      <c r="J5575" s="26">
        <f>SUM(F5575:H5575)</f>
        <v>127</v>
      </c>
      <c r="K5575" s="26">
        <f>E5575-J5575</f>
        <v>0</v>
      </c>
      <c r="L5575" s="27">
        <v>10751570000</v>
      </c>
      <c r="M5575" s="45">
        <v>3859.58</v>
      </c>
      <c r="N5575" s="27">
        <v>84658031</v>
      </c>
      <c r="O5575" s="27">
        <v>9208872</v>
      </c>
      <c r="P5575" s="37">
        <f>IF(I5575=0,0,H5575/I5575)</f>
        <v>0.8503937007874016</v>
      </c>
    </row>
    <row r="5576">
      <c r="A5576" s="24" t="str">
        <v>2026-06</v>
      </c>
      <c r="B5576" s="24" t="str">
        <v>비교 반영</v>
      </c>
      <c r="C5576" s="24" t="str">
        <v>성남중원구</v>
      </c>
      <c r="D5576" s="24" t="str">
        <v>토지</v>
      </c>
      <c r="E5576" s="26">
        <v>7</v>
      </c>
      <c r="F5576" s="26">
        <v>7</v>
      </c>
      <c r="G5576" s="26">
        <v>0</v>
      </c>
      <c r="H5576" s="26">
        <v>0</v>
      </c>
      <c r="I5576" s="26">
        <f>G5576+H5576</f>
        <v>0</v>
      </c>
      <c r="J5576" s="26">
        <f>SUM(F5576:H5576)</f>
        <v>7</v>
      </c>
      <c r="K5576" s="26">
        <f>E5576-J5576</f>
        <v>0</v>
      </c>
      <c r="L5576" s="27">
        <v>238370000</v>
      </c>
      <c r="M5576" s="45">
        <v>447.38</v>
      </c>
      <c r="N5576" s="27">
        <v>34052857</v>
      </c>
      <c r="O5576" s="27">
        <v>1761366</v>
      </c>
      <c r="P5576" s="37">
        <f>IF(I5576=0,0,H5576/I5576)</f>
        <v>0</v>
      </c>
    </row>
    <row r="5577">
      <c r="A5577" s="24" t="str">
        <v>2026-06</v>
      </c>
      <c r="B5577" s="24" t="str">
        <v>비교 반영</v>
      </c>
      <c r="C5577" s="24" t="str">
        <v>수원권선구</v>
      </c>
      <c r="D5577" s="24" t="str">
        <v>공장창고</v>
      </c>
      <c r="E5577" s="26">
        <v>5</v>
      </c>
      <c r="F5577" s="26">
        <v>5</v>
      </c>
      <c r="G5577" s="26">
        <v>0</v>
      </c>
      <c r="H5577" s="26">
        <v>0</v>
      </c>
      <c r="I5577" s="26">
        <f>G5577+H5577</f>
        <v>0</v>
      </c>
      <c r="J5577" s="26">
        <f>SUM(F5577:H5577)</f>
        <v>5</v>
      </c>
      <c r="K5577" s="26">
        <f>E5577-J5577</f>
        <v>0</v>
      </c>
      <c r="L5577" s="27">
        <v>57805000000</v>
      </c>
      <c r="M5577" s="45">
        <v>29540.98</v>
      </c>
      <c r="N5577" s="27">
        <v>11561000000</v>
      </c>
      <c r="O5577" s="27">
        <v>6468672</v>
      </c>
      <c r="P5577" s="37">
        <f>IF(I5577=0,0,H5577/I5577)</f>
        <v>0</v>
      </c>
    </row>
    <row r="5578">
      <c r="A5578" s="24" t="str">
        <v>2026-06</v>
      </c>
      <c r="B5578" s="24" t="str">
        <v>비교 반영</v>
      </c>
      <c r="C5578" s="24" t="str">
        <v>수원권선구</v>
      </c>
      <c r="D5578" s="24" t="str">
        <v>다가구 매매</v>
      </c>
      <c r="E5578" s="26">
        <v>5</v>
      </c>
      <c r="F5578" s="26">
        <v>5</v>
      </c>
      <c r="G5578" s="26">
        <v>0</v>
      </c>
      <c r="H5578" s="26">
        <v>0</v>
      </c>
      <c r="I5578" s="26">
        <f>G5578+H5578</f>
        <v>0</v>
      </c>
      <c r="J5578" s="26">
        <f>SUM(F5578:H5578)</f>
        <v>5</v>
      </c>
      <c r="K5578" s="26">
        <f>E5578-J5578</f>
        <v>0</v>
      </c>
      <c r="L5578" s="27">
        <v>3807000000</v>
      </c>
      <c r="M5578" s="45">
        <v>1452.6</v>
      </c>
      <c r="N5578" s="27">
        <v>761400000</v>
      </c>
      <c r="O5578" s="27">
        <v>8663860</v>
      </c>
      <c r="P5578" s="37">
        <f>IF(I5578=0,0,H5578/I5578)</f>
        <v>0</v>
      </c>
    </row>
    <row r="5579">
      <c r="A5579" s="24" t="str">
        <v>2026-06</v>
      </c>
      <c r="B5579" s="24" t="str">
        <v>비교 반영</v>
      </c>
      <c r="C5579" s="24" t="str">
        <v>수원권선구</v>
      </c>
      <c r="D5579" s="24" t="str">
        <v>다가구 전월세</v>
      </c>
      <c r="E5579" s="26">
        <v>309</v>
      </c>
      <c r="F5579" s="26">
        <v>0</v>
      </c>
      <c r="G5579" s="26">
        <v>64</v>
      </c>
      <c r="H5579" s="26">
        <v>245</v>
      </c>
      <c r="I5579" s="26">
        <f>G5579+H5579</f>
        <v>309</v>
      </c>
      <c r="J5579" s="26">
        <f>SUM(F5579:H5579)</f>
        <v>309</v>
      </c>
      <c r="K5579" s="26">
        <f>E5579-J5579</f>
        <v>0</v>
      </c>
      <c r="L5579" s="27">
        <v>8981500000</v>
      </c>
      <c r="M5579" s="45">
        <v>13987.458</v>
      </c>
      <c r="N5579" s="27">
        <v>29066343</v>
      </c>
      <c r="O5579" s="27">
        <v>2122681</v>
      </c>
      <c r="P5579" s="37">
        <f>IF(I5579=0,0,H5579/I5579)</f>
        <v>0.7928802588996764</v>
      </c>
    </row>
    <row r="5580">
      <c r="A5580" s="24" t="str">
        <v>2026-06</v>
      </c>
      <c r="B5580" s="24" t="str">
        <v>비교 반영</v>
      </c>
      <c r="C5580" s="24" t="str">
        <v>수원권선구</v>
      </c>
      <c r="D5580" s="24" t="str">
        <v>다세대 매매</v>
      </c>
      <c r="E5580" s="26">
        <v>63</v>
      </c>
      <c r="F5580" s="26">
        <v>63</v>
      </c>
      <c r="G5580" s="26">
        <v>0</v>
      </c>
      <c r="H5580" s="26">
        <v>0</v>
      </c>
      <c r="I5580" s="26">
        <f>G5580+H5580</f>
        <v>0</v>
      </c>
      <c r="J5580" s="26">
        <f>SUM(F5580:H5580)</f>
        <v>63</v>
      </c>
      <c r="K5580" s="26">
        <f>E5580-J5580</f>
        <v>0</v>
      </c>
      <c r="L5580" s="27">
        <v>11764000000</v>
      </c>
      <c r="M5580" s="45">
        <v>3123.089</v>
      </c>
      <c r="N5580" s="27">
        <v>186730159</v>
      </c>
      <c r="O5580" s="27">
        <v>12452176</v>
      </c>
      <c r="P5580" s="37">
        <f>IF(I5580=0,0,H5580/I5580)</f>
        <v>0</v>
      </c>
    </row>
    <row r="5581">
      <c r="A5581" s="24" t="str">
        <v>2026-06</v>
      </c>
      <c r="B5581" s="24" t="str">
        <v>비교 반영</v>
      </c>
      <c r="C5581" s="24" t="str">
        <v>수원권선구</v>
      </c>
      <c r="D5581" s="24" t="str">
        <v>다세대 전월세</v>
      </c>
      <c r="E5581" s="26">
        <v>246</v>
      </c>
      <c r="F5581" s="26">
        <v>0</v>
      </c>
      <c r="G5581" s="26">
        <v>90</v>
      </c>
      <c r="H5581" s="26">
        <v>156</v>
      </c>
      <c r="I5581" s="26">
        <f>G5581+H5581</f>
        <v>246</v>
      </c>
      <c r="J5581" s="26">
        <f>SUM(F5581:H5581)</f>
        <v>246</v>
      </c>
      <c r="K5581" s="26">
        <f>E5581-J5581</f>
        <v>0</v>
      </c>
      <c r="L5581" s="27">
        <v>14987400000</v>
      </c>
      <c r="M5581" s="45">
        <v>8122.41</v>
      </c>
      <c r="N5581" s="27">
        <v>60924390</v>
      </c>
      <c r="O5581" s="27">
        <v>6099806</v>
      </c>
      <c r="P5581" s="37">
        <f>IF(I5581=0,0,H5581/I5581)</f>
        <v>0.6341463414634146</v>
      </c>
    </row>
    <row r="5582">
      <c r="A5582" s="24" t="str">
        <v>2026-06</v>
      </c>
      <c r="B5582" s="24" t="str">
        <v>비교 반영</v>
      </c>
      <c r="C5582" s="24" t="str">
        <v>수원권선구</v>
      </c>
      <c r="D5582" s="24" t="str">
        <v>분양권</v>
      </c>
      <c r="E5582" s="26">
        <v>100</v>
      </c>
      <c r="F5582" s="26">
        <v>100</v>
      </c>
      <c r="G5582" s="26">
        <v>0</v>
      </c>
      <c r="H5582" s="26">
        <v>0</v>
      </c>
      <c r="I5582" s="26">
        <f>G5582+H5582</f>
        <v>0</v>
      </c>
      <c r="J5582" s="26">
        <f>SUM(F5582:H5582)</f>
        <v>100</v>
      </c>
      <c r="K5582" s="26">
        <f>E5582-J5582</f>
        <v>0</v>
      </c>
      <c r="L5582" s="27">
        <v>90347370000</v>
      </c>
      <c r="M5582" s="45">
        <v>8039.05</v>
      </c>
      <c r="N5582" s="27">
        <v>903473700</v>
      </c>
      <c r="O5582" s="27">
        <v>37152273</v>
      </c>
      <c r="P5582" s="37">
        <f>IF(I5582=0,0,H5582/I5582)</f>
        <v>0</v>
      </c>
    </row>
    <row r="5583">
      <c r="A5583" s="24" t="str">
        <v>2026-06</v>
      </c>
      <c r="B5583" s="24" t="str">
        <v>비교 반영</v>
      </c>
      <c r="C5583" s="24" t="str">
        <v>수원권선구</v>
      </c>
      <c r="D5583" s="24" t="str">
        <v>상가</v>
      </c>
      <c r="E5583" s="26">
        <v>35</v>
      </c>
      <c r="F5583" s="26">
        <v>35</v>
      </c>
      <c r="G5583" s="26">
        <v>0</v>
      </c>
      <c r="H5583" s="26">
        <v>0</v>
      </c>
      <c r="I5583" s="26">
        <f>G5583+H5583</f>
        <v>0</v>
      </c>
      <c r="J5583" s="26">
        <f>SUM(F5583:H5583)</f>
        <v>35</v>
      </c>
      <c r="K5583" s="26">
        <f>E5583-J5583</f>
        <v>0</v>
      </c>
      <c r="L5583" s="27">
        <v>32519660000</v>
      </c>
      <c r="M5583" s="45">
        <v>10943.85</v>
      </c>
      <c r="N5583" s="27">
        <v>929133143</v>
      </c>
      <c r="O5583" s="27">
        <v>9823143</v>
      </c>
      <c r="P5583" s="37">
        <f>IF(I5583=0,0,H5583/I5583)</f>
        <v>0</v>
      </c>
    </row>
    <row r="5584">
      <c r="A5584" s="24" t="str">
        <v>2026-06</v>
      </c>
      <c r="B5584" s="24" t="str">
        <v>비교 반영</v>
      </c>
      <c r="C5584" s="24" t="str">
        <v>수원권선구</v>
      </c>
      <c r="D5584" s="24" t="str">
        <v>아파트 매매</v>
      </c>
      <c r="E5584" s="26">
        <v>545</v>
      </c>
      <c r="F5584" s="26">
        <v>545</v>
      </c>
      <c r="G5584" s="26">
        <v>0</v>
      </c>
      <c r="H5584" s="26">
        <v>0</v>
      </c>
      <c r="I5584" s="26">
        <f>G5584+H5584</f>
        <v>0</v>
      </c>
      <c r="J5584" s="26">
        <f>SUM(F5584:H5584)</f>
        <v>545</v>
      </c>
      <c r="K5584" s="26">
        <f>E5584-J5584</f>
        <v>0</v>
      </c>
      <c r="L5584" s="27">
        <v>275574400000</v>
      </c>
      <c r="M5584" s="45">
        <v>41576.844</v>
      </c>
      <c r="N5584" s="27">
        <v>505641101</v>
      </c>
      <c r="O5584" s="27">
        <v>21910988</v>
      </c>
      <c r="P5584" s="37">
        <f>IF(I5584=0,0,H5584/I5584)</f>
        <v>0</v>
      </c>
    </row>
    <row r="5585">
      <c r="A5585" s="24" t="str">
        <v>2026-06</v>
      </c>
      <c r="B5585" s="24" t="str">
        <v>비교 반영</v>
      </c>
      <c r="C5585" s="24" t="str">
        <v>수원권선구</v>
      </c>
      <c r="D5585" s="24" t="str">
        <v>아파트 전월세</v>
      </c>
      <c r="E5585" s="26">
        <v>604</v>
      </c>
      <c r="F5585" s="26">
        <v>0</v>
      </c>
      <c r="G5585" s="26">
        <v>249</v>
      </c>
      <c r="H5585" s="26">
        <v>355</v>
      </c>
      <c r="I5585" s="26">
        <f>G5585+H5585</f>
        <v>604</v>
      </c>
      <c r="J5585" s="26">
        <f>SUM(F5585:H5585)</f>
        <v>604</v>
      </c>
      <c r="K5585" s="26">
        <f>E5585-J5585</f>
        <v>0</v>
      </c>
      <c r="L5585" s="27">
        <v>111641690000</v>
      </c>
      <c r="M5585" s="45">
        <v>42813.702</v>
      </c>
      <c r="N5585" s="27">
        <v>184837235</v>
      </c>
      <c r="O5585" s="27">
        <v>8620218</v>
      </c>
      <c r="P5585" s="37">
        <f>IF(I5585=0,0,H5585/I5585)</f>
        <v>0.5877483443708609</v>
      </c>
    </row>
    <row r="5586">
      <c r="A5586" s="24" t="str">
        <v>2026-06</v>
      </c>
      <c r="B5586" s="24" t="str">
        <v>비교 반영</v>
      </c>
      <c r="C5586" s="24" t="str">
        <v>수원권선구</v>
      </c>
      <c r="D5586" s="24" t="str">
        <v>오피스텔 매매</v>
      </c>
      <c r="E5586" s="26">
        <v>216</v>
      </c>
      <c r="F5586" s="26">
        <v>216</v>
      </c>
      <c r="G5586" s="26">
        <v>0</v>
      </c>
      <c r="H5586" s="26">
        <v>0</v>
      </c>
      <c r="I5586" s="26">
        <f>G5586+H5586</f>
        <v>0</v>
      </c>
      <c r="J5586" s="26">
        <f>SUM(F5586:H5586)</f>
        <v>216</v>
      </c>
      <c r="K5586" s="26">
        <f>E5586-J5586</f>
        <v>0</v>
      </c>
      <c r="L5586" s="27">
        <v>47354720000</v>
      </c>
      <c r="M5586" s="45">
        <v>6415.569</v>
      </c>
      <c r="N5586" s="27">
        <v>219234815</v>
      </c>
      <c r="O5586" s="27">
        <v>24400723</v>
      </c>
      <c r="P5586" s="37">
        <f>IF(I5586=0,0,H5586/I5586)</f>
        <v>0</v>
      </c>
    </row>
    <row r="5587">
      <c r="A5587" s="24" t="str">
        <v>2026-06</v>
      </c>
      <c r="B5587" s="24" t="str">
        <v>비교 반영</v>
      </c>
      <c r="C5587" s="24" t="str">
        <v>수원권선구</v>
      </c>
      <c r="D5587" s="24" t="str">
        <v>오피스텔 전월세</v>
      </c>
      <c r="E5587" s="26">
        <v>135</v>
      </c>
      <c r="F5587" s="26">
        <v>0</v>
      </c>
      <c r="G5587" s="26">
        <v>54</v>
      </c>
      <c r="H5587" s="26">
        <v>81</v>
      </c>
      <c r="I5587" s="26">
        <f>G5587+H5587</f>
        <v>135</v>
      </c>
      <c r="J5587" s="26">
        <f>SUM(F5587:H5587)</f>
        <v>135</v>
      </c>
      <c r="K5587" s="26">
        <f>E5587-J5587</f>
        <v>0</v>
      </c>
      <c r="L5587" s="27">
        <v>11087010000</v>
      </c>
      <c r="M5587" s="45">
        <v>5814.39</v>
      </c>
      <c r="N5587" s="27">
        <v>82126000</v>
      </c>
      <c r="O5587" s="27">
        <v>6303545</v>
      </c>
      <c r="P5587" s="37">
        <f>IF(I5587=0,0,H5587/I5587)</f>
        <v>0.6</v>
      </c>
    </row>
    <row r="5588">
      <c r="A5588" s="24" t="str">
        <v>2026-06</v>
      </c>
      <c r="B5588" s="24" t="str">
        <v>비교 반영</v>
      </c>
      <c r="C5588" s="24" t="str">
        <v>수원권선구</v>
      </c>
      <c r="D5588" s="24" t="str">
        <v>토지</v>
      </c>
      <c r="E5588" s="26">
        <v>12</v>
      </c>
      <c r="F5588" s="26">
        <v>12</v>
      </c>
      <c r="G5588" s="26">
        <v>0</v>
      </c>
      <c r="H5588" s="26">
        <v>0</v>
      </c>
      <c r="I5588" s="26">
        <f>G5588+H5588</f>
        <v>0</v>
      </c>
      <c r="J5588" s="26">
        <f>SUM(F5588:H5588)</f>
        <v>12</v>
      </c>
      <c r="K5588" s="26">
        <f>E5588-J5588</f>
        <v>0</v>
      </c>
      <c r="L5588" s="27">
        <v>4621520000</v>
      </c>
      <c r="M5588" s="45">
        <v>4464.34</v>
      </c>
      <c r="N5588" s="27">
        <v>385126667</v>
      </c>
      <c r="O5588" s="27">
        <v>3422175</v>
      </c>
      <c r="P5588" s="37">
        <f>IF(I5588=0,0,H5588/I5588)</f>
        <v>0</v>
      </c>
    </row>
    <row r="5589">
      <c r="A5589" s="24" t="str">
        <v>2026-06</v>
      </c>
      <c r="B5589" s="24" t="str">
        <v>비교 반영</v>
      </c>
      <c r="C5589" s="24" t="str">
        <v>수원영통구</v>
      </c>
      <c r="D5589" s="24" t="str">
        <v>공장창고</v>
      </c>
      <c r="E5589" s="26">
        <v>7</v>
      </c>
      <c r="F5589" s="26">
        <v>7</v>
      </c>
      <c r="G5589" s="26">
        <v>0</v>
      </c>
      <c r="H5589" s="26">
        <v>0</v>
      </c>
      <c r="I5589" s="26">
        <f>G5589+H5589</f>
        <v>0</v>
      </c>
      <c r="J5589" s="26">
        <f>SUM(F5589:H5589)</f>
        <v>7</v>
      </c>
      <c r="K5589" s="26">
        <f>E5589-J5589</f>
        <v>0</v>
      </c>
      <c r="L5589" s="27">
        <v>1610000000</v>
      </c>
      <c r="M5589" s="45">
        <v>681.04</v>
      </c>
      <c r="N5589" s="27">
        <v>230000000</v>
      </c>
      <c r="O5589" s="27">
        <v>7814980</v>
      </c>
      <c r="P5589" s="37">
        <f>IF(I5589=0,0,H5589/I5589)</f>
        <v>0</v>
      </c>
    </row>
    <row r="5590">
      <c r="A5590" s="24" t="str">
        <v>2026-06</v>
      </c>
      <c r="B5590" s="24" t="str">
        <v>비교 반영</v>
      </c>
      <c r="C5590" s="24" t="str">
        <v>수원영통구</v>
      </c>
      <c r="D5590" s="24" t="str">
        <v>다가구 매매</v>
      </c>
      <c r="E5590" s="26">
        <v>2</v>
      </c>
      <c r="F5590" s="26">
        <v>2</v>
      </c>
      <c r="G5590" s="26">
        <v>0</v>
      </c>
      <c r="H5590" s="26">
        <v>0</v>
      </c>
      <c r="I5590" s="26">
        <f>G5590+H5590</f>
        <v>0</v>
      </c>
      <c r="J5590" s="26">
        <f>SUM(F5590:H5590)</f>
        <v>2</v>
      </c>
      <c r="K5590" s="26">
        <f>E5590-J5590</f>
        <v>0</v>
      </c>
      <c r="L5590" s="27">
        <v>2140000000</v>
      </c>
      <c r="M5590" s="45">
        <v>680.92</v>
      </c>
      <c r="N5590" s="27">
        <v>1070000000</v>
      </c>
      <c r="O5590" s="27">
        <v>10389444</v>
      </c>
      <c r="P5590" s="37">
        <f>IF(I5590=0,0,H5590/I5590)</f>
        <v>0</v>
      </c>
    </row>
    <row r="5591">
      <c r="A5591" s="24" t="str">
        <v>2026-06</v>
      </c>
      <c r="B5591" s="24" t="str">
        <v>비교 반영</v>
      </c>
      <c r="C5591" s="24" t="str">
        <v>수원영통구</v>
      </c>
      <c r="D5591" s="24" t="str">
        <v>다가구 전월세</v>
      </c>
      <c r="E5591" s="26">
        <v>459</v>
      </c>
      <c r="F5591" s="26">
        <v>0</v>
      </c>
      <c r="G5591" s="26">
        <v>103</v>
      </c>
      <c r="H5591" s="26">
        <v>356</v>
      </c>
      <c r="I5591" s="26">
        <f>G5591+H5591</f>
        <v>459</v>
      </c>
      <c r="J5591" s="26">
        <f>SUM(F5591:H5591)</f>
        <v>459</v>
      </c>
      <c r="K5591" s="26">
        <f>E5591-J5591</f>
        <v>0</v>
      </c>
      <c r="L5591" s="27">
        <v>23512750000</v>
      </c>
      <c r="M5591" s="45">
        <v>17133.755</v>
      </c>
      <c r="N5591" s="27">
        <v>51226035</v>
      </c>
      <c r="O5591" s="27">
        <v>4536548</v>
      </c>
      <c r="P5591" s="37">
        <f>IF(I5591=0,0,H5591/I5591)</f>
        <v>0.775599128540305</v>
      </c>
    </row>
    <row r="5592">
      <c r="A5592" s="24" t="str">
        <v>2026-06</v>
      </c>
      <c r="B5592" s="24" t="str">
        <v>비교 반영</v>
      </c>
      <c r="C5592" s="24" t="str">
        <v>수원영통구</v>
      </c>
      <c r="D5592" s="24" t="str">
        <v>다세대 매매</v>
      </c>
      <c r="E5592" s="26">
        <v>6</v>
      </c>
      <c r="F5592" s="26">
        <v>6</v>
      </c>
      <c r="G5592" s="26">
        <v>0</v>
      </c>
      <c r="H5592" s="26">
        <v>0</v>
      </c>
      <c r="I5592" s="26">
        <f>G5592+H5592</f>
        <v>0</v>
      </c>
      <c r="J5592" s="26">
        <f>SUM(F5592:H5592)</f>
        <v>6</v>
      </c>
      <c r="K5592" s="26">
        <f>E5592-J5592</f>
        <v>0</v>
      </c>
      <c r="L5592" s="27">
        <v>9102000000</v>
      </c>
      <c r="M5592" s="45">
        <v>689.13</v>
      </c>
      <c r="N5592" s="27">
        <v>1517000000</v>
      </c>
      <c r="O5592" s="27">
        <v>43662669</v>
      </c>
      <c r="P5592" s="37">
        <f>IF(I5592=0,0,H5592/I5592)</f>
        <v>0</v>
      </c>
    </row>
    <row r="5593">
      <c r="A5593" s="24" t="str">
        <v>2026-06</v>
      </c>
      <c r="B5593" s="24" t="str">
        <v>비교 반영</v>
      </c>
      <c r="C5593" s="24" t="str">
        <v>수원영통구</v>
      </c>
      <c r="D5593" s="24" t="str">
        <v>다세대 전월세</v>
      </c>
      <c r="E5593" s="26">
        <v>35</v>
      </c>
      <c r="F5593" s="26">
        <v>0</v>
      </c>
      <c r="G5593" s="26">
        <v>11</v>
      </c>
      <c r="H5593" s="26">
        <v>24</v>
      </c>
      <c r="I5593" s="26">
        <f>G5593+H5593</f>
        <v>35</v>
      </c>
      <c r="J5593" s="26">
        <f>SUM(F5593:H5593)</f>
        <v>35</v>
      </c>
      <c r="K5593" s="26">
        <f>E5593-J5593</f>
        <v>0</v>
      </c>
      <c r="L5593" s="27">
        <v>8438460000</v>
      </c>
      <c r="M5593" s="45">
        <v>1706.851</v>
      </c>
      <c r="N5593" s="27">
        <v>241098857</v>
      </c>
      <c r="O5593" s="27">
        <v>16343392</v>
      </c>
      <c r="P5593" s="37">
        <f>IF(I5593=0,0,H5593/I5593)</f>
        <v>0.6857142857142857</v>
      </c>
    </row>
    <row r="5594">
      <c r="A5594" s="24" t="str">
        <v>2026-06</v>
      </c>
      <c r="B5594" s="24" t="str">
        <v>비교 반영</v>
      </c>
      <c r="C5594" s="24" t="str">
        <v>수원영통구</v>
      </c>
      <c r="D5594" s="24" t="str">
        <v>분양권</v>
      </c>
      <c r="E5594" s="26">
        <v>4</v>
      </c>
      <c r="F5594" s="26">
        <v>4</v>
      </c>
      <c r="G5594" s="26">
        <v>0</v>
      </c>
      <c r="H5594" s="26">
        <v>0</v>
      </c>
      <c r="I5594" s="26">
        <f>G5594+H5594</f>
        <v>0</v>
      </c>
      <c r="J5594" s="26">
        <f>SUM(F5594:H5594)</f>
        <v>4</v>
      </c>
      <c r="K5594" s="26">
        <f>E5594-J5594</f>
        <v>0</v>
      </c>
      <c r="L5594" s="27">
        <v>5149840000</v>
      </c>
      <c r="M5594" s="45">
        <v>339.697</v>
      </c>
      <c r="N5594" s="27">
        <v>1287460000</v>
      </c>
      <c r="O5594" s="27">
        <v>50116026</v>
      </c>
      <c r="P5594" s="37">
        <f>IF(I5594=0,0,H5594/I5594)</f>
        <v>0</v>
      </c>
    </row>
    <row r="5595">
      <c r="A5595" s="24" t="str">
        <v>2026-06</v>
      </c>
      <c r="B5595" s="24" t="str">
        <v>비교 반영</v>
      </c>
      <c r="C5595" s="24" t="str">
        <v>수원영통구</v>
      </c>
      <c r="D5595" s="24" t="str">
        <v>상가</v>
      </c>
      <c r="E5595" s="26">
        <v>24</v>
      </c>
      <c r="F5595" s="26">
        <v>24</v>
      </c>
      <c r="G5595" s="26">
        <v>0</v>
      </c>
      <c r="H5595" s="26">
        <v>0</v>
      </c>
      <c r="I5595" s="26">
        <f>G5595+H5595</f>
        <v>0</v>
      </c>
      <c r="J5595" s="26">
        <f>SUM(F5595:H5595)</f>
        <v>24</v>
      </c>
      <c r="K5595" s="26">
        <f>E5595-J5595</f>
        <v>0</v>
      </c>
      <c r="L5595" s="27">
        <v>10541140000</v>
      </c>
      <c r="M5595" s="45">
        <v>1508.94</v>
      </c>
      <c r="N5595" s="27">
        <v>439214167</v>
      </c>
      <c r="O5595" s="27">
        <v>23093524</v>
      </c>
      <c r="P5595" s="37">
        <f>IF(I5595=0,0,H5595/I5595)</f>
        <v>0</v>
      </c>
    </row>
    <row r="5596">
      <c r="A5596" s="24" t="str">
        <v>2026-06</v>
      </c>
      <c r="B5596" s="24" t="str">
        <v>비교 반영</v>
      </c>
      <c r="C5596" s="24" t="str">
        <v>수원영통구</v>
      </c>
      <c r="D5596" s="24" t="str">
        <v>아파트 매매</v>
      </c>
      <c r="E5596" s="26">
        <v>511</v>
      </c>
      <c r="F5596" s="26">
        <v>511</v>
      </c>
      <c r="G5596" s="26">
        <v>0</v>
      </c>
      <c r="H5596" s="26">
        <v>0</v>
      </c>
      <c r="I5596" s="26">
        <f>G5596+H5596</f>
        <v>0</v>
      </c>
      <c r="J5596" s="26">
        <f>SUM(F5596:H5596)</f>
        <v>511</v>
      </c>
      <c r="K5596" s="26">
        <f>E5596-J5596</f>
        <v>0</v>
      </c>
      <c r="L5596" s="27">
        <v>419620000000</v>
      </c>
      <c r="M5596" s="45">
        <v>40272.695</v>
      </c>
      <c r="N5596" s="27">
        <v>821174168</v>
      </c>
      <c r="O5596" s="27">
        <v>34444516</v>
      </c>
      <c r="P5596" s="37">
        <f>IF(I5596=0,0,H5596/I5596)</f>
        <v>0</v>
      </c>
    </row>
    <row r="5597">
      <c r="A5597" s="24" t="str">
        <v>2026-06</v>
      </c>
      <c r="B5597" s="24" t="str">
        <v>비교 반영</v>
      </c>
      <c r="C5597" s="24" t="str">
        <v>수원영통구</v>
      </c>
      <c r="D5597" s="24" t="str">
        <v>아파트 전월세</v>
      </c>
      <c r="E5597" s="26">
        <v>673</v>
      </c>
      <c r="F5597" s="26">
        <v>0</v>
      </c>
      <c r="G5597" s="26">
        <v>369</v>
      </c>
      <c r="H5597" s="26">
        <v>304</v>
      </c>
      <c r="I5597" s="26">
        <f>G5597+H5597</f>
        <v>673</v>
      </c>
      <c r="J5597" s="26">
        <f>SUM(F5597:H5597)</f>
        <v>673</v>
      </c>
      <c r="K5597" s="26">
        <f>E5597-J5597</f>
        <v>0</v>
      </c>
      <c r="L5597" s="27">
        <v>214089040000</v>
      </c>
      <c r="M5597" s="45">
        <v>47734.478</v>
      </c>
      <c r="N5597" s="27">
        <v>318111501</v>
      </c>
      <c r="O5597" s="27">
        <v>14826439</v>
      </c>
      <c r="P5597" s="37">
        <f>IF(I5597=0,0,H5597/I5597)</f>
        <v>0.45170876671619614</v>
      </c>
    </row>
    <row r="5598">
      <c r="A5598" s="24" t="str">
        <v>2026-06</v>
      </c>
      <c r="B5598" s="24" t="str">
        <v>비교 반영</v>
      </c>
      <c r="C5598" s="24" t="str">
        <v>수원영통구</v>
      </c>
      <c r="D5598" s="24" t="str">
        <v>오피스텔 매매</v>
      </c>
      <c r="E5598" s="26">
        <v>48</v>
      </c>
      <c r="F5598" s="26">
        <v>48</v>
      </c>
      <c r="G5598" s="26">
        <v>0</v>
      </c>
      <c r="H5598" s="26">
        <v>0</v>
      </c>
      <c r="I5598" s="26">
        <f>G5598+H5598</f>
        <v>0</v>
      </c>
      <c r="J5598" s="26">
        <f>SUM(F5598:H5598)</f>
        <v>48</v>
      </c>
      <c r="K5598" s="26">
        <f>E5598-J5598</f>
        <v>0</v>
      </c>
      <c r="L5598" s="27">
        <v>15372160000</v>
      </c>
      <c r="M5598" s="45">
        <v>2135.701</v>
      </c>
      <c r="N5598" s="27">
        <v>320253333</v>
      </c>
      <c r="O5598" s="27">
        <v>23794087</v>
      </c>
      <c r="P5598" s="37">
        <f>IF(I5598=0,0,H5598/I5598)</f>
        <v>0</v>
      </c>
    </row>
    <row r="5599">
      <c r="A5599" s="24" t="str">
        <v>2026-06</v>
      </c>
      <c r="B5599" s="24" t="str">
        <v>비교 반영</v>
      </c>
      <c r="C5599" s="24" t="str">
        <v>수원영통구</v>
      </c>
      <c r="D5599" s="24" t="str">
        <v>오피스텔 전월세</v>
      </c>
      <c r="E5599" s="26">
        <v>434</v>
      </c>
      <c r="F5599" s="26">
        <v>0</v>
      </c>
      <c r="G5599" s="26">
        <v>97</v>
      </c>
      <c r="H5599" s="26">
        <v>337</v>
      </c>
      <c r="I5599" s="26">
        <f>G5599+H5599</f>
        <v>434</v>
      </c>
      <c r="J5599" s="26">
        <f>SUM(F5599:H5599)</f>
        <v>434</v>
      </c>
      <c r="K5599" s="26">
        <f>E5599-J5599</f>
        <v>0</v>
      </c>
      <c r="L5599" s="27">
        <v>61074120000</v>
      </c>
      <c r="M5599" s="45">
        <v>16713.44</v>
      </c>
      <c r="N5599" s="27">
        <v>140723779</v>
      </c>
      <c r="O5599" s="27">
        <v>12079973</v>
      </c>
      <c r="P5599" s="37">
        <f>IF(I5599=0,0,H5599/I5599)</f>
        <v>0.7764976958525346</v>
      </c>
    </row>
    <row r="5600">
      <c r="A5600" s="24" t="str">
        <v>2026-06</v>
      </c>
      <c r="B5600" s="24" t="str">
        <v>비교 반영</v>
      </c>
      <c r="C5600" s="24" t="str">
        <v>수원영통구</v>
      </c>
      <c r="D5600" s="24" t="str">
        <v>토지</v>
      </c>
      <c r="E5600" s="26">
        <v>21</v>
      </c>
      <c r="F5600" s="26">
        <v>21</v>
      </c>
      <c r="G5600" s="26">
        <v>0</v>
      </c>
      <c r="H5600" s="26">
        <v>0</v>
      </c>
      <c r="I5600" s="26">
        <f>G5600+H5600</f>
        <v>0</v>
      </c>
      <c r="J5600" s="26">
        <f>SUM(F5600:H5600)</f>
        <v>21</v>
      </c>
      <c r="K5600" s="26">
        <f>E5600-J5600</f>
        <v>0</v>
      </c>
      <c r="L5600" s="27">
        <v>5115000000</v>
      </c>
      <c r="M5600" s="45">
        <v>403</v>
      </c>
      <c r="N5600" s="27">
        <v>243571429</v>
      </c>
      <c r="O5600" s="27">
        <v>41958040</v>
      </c>
      <c r="P5600" s="37">
        <f>IF(I5600=0,0,H5600/I5600)</f>
        <v>0</v>
      </c>
    </row>
    <row r="5601">
      <c r="A5601" s="24" t="str">
        <v>2026-06</v>
      </c>
      <c r="B5601" s="24" t="str">
        <v>비교 반영</v>
      </c>
      <c r="C5601" s="24" t="str">
        <v>수원장안구</v>
      </c>
      <c r="D5601" s="24" t="str">
        <v>다가구 매매</v>
      </c>
      <c r="E5601" s="26">
        <v>8</v>
      </c>
      <c r="F5601" s="26">
        <v>8</v>
      </c>
      <c r="G5601" s="26">
        <v>0</v>
      </c>
      <c r="H5601" s="26">
        <v>0</v>
      </c>
      <c r="I5601" s="26">
        <f>G5601+H5601</f>
        <v>0</v>
      </c>
      <c r="J5601" s="26">
        <f>SUM(F5601:H5601)</f>
        <v>8</v>
      </c>
      <c r="K5601" s="26">
        <f>E5601-J5601</f>
        <v>0</v>
      </c>
      <c r="L5601" s="27">
        <v>5210000000</v>
      </c>
      <c r="M5601" s="45">
        <v>2090.37</v>
      </c>
      <c r="N5601" s="27">
        <v>651250000</v>
      </c>
      <c r="O5601" s="27">
        <v>8239278</v>
      </c>
      <c r="P5601" s="37">
        <f>IF(I5601=0,0,H5601/I5601)</f>
        <v>0</v>
      </c>
    </row>
    <row r="5602">
      <c r="A5602" s="24" t="str">
        <v>2026-06</v>
      </c>
      <c r="B5602" s="24" t="str">
        <v>비교 반영</v>
      </c>
      <c r="C5602" s="24" t="str">
        <v>수원장안구</v>
      </c>
      <c r="D5602" s="24" t="str">
        <v>다가구 전월세</v>
      </c>
      <c r="E5602" s="26">
        <v>315</v>
      </c>
      <c r="F5602" s="26">
        <v>0</v>
      </c>
      <c r="G5602" s="26">
        <v>60</v>
      </c>
      <c r="H5602" s="26">
        <v>255</v>
      </c>
      <c r="I5602" s="26">
        <f>G5602+H5602</f>
        <v>315</v>
      </c>
      <c r="J5602" s="26">
        <f>SUM(F5602:H5602)</f>
        <v>315</v>
      </c>
      <c r="K5602" s="26">
        <f>E5602-J5602</f>
        <v>0</v>
      </c>
      <c r="L5602" s="27">
        <v>9568600000</v>
      </c>
      <c r="M5602" s="45">
        <v>11803.165</v>
      </c>
      <c r="N5602" s="27">
        <v>30376508</v>
      </c>
      <c r="O5602" s="27">
        <v>2679937</v>
      </c>
      <c r="P5602" s="37">
        <f>IF(I5602=0,0,H5602/I5602)</f>
        <v>0.8095238095238095</v>
      </c>
    </row>
    <row r="5603">
      <c r="A5603" s="24" t="str">
        <v>2026-06</v>
      </c>
      <c r="B5603" s="24" t="str">
        <v>비교 반영</v>
      </c>
      <c r="C5603" s="24" t="str">
        <v>수원장안구</v>
      </c>
      <c r="D5603" s="24" t="str">
        <v>다세대 매매</v>
      </c>
      <c r="E5603" s="26">
        <v>42</v>
      </c>
      <c r="F5603" s="26">
        <v>42</v>
      </c>
      <c r="G5603" s="26">
        <v>0</v>
      </c>
      <c r="H5603" s="26">
        <v>0</v>
      </c>
      <c r="I5603" s="26">
        <f>G5603+H5603</f>
        <v>0</v>
      </c>
      <c r="J5603" s="26">
        <f>SUM(F5603:H5603)</f>
        <v>42</v>
      </c>
      <c r="K5603" s="26">
        <f>E5603-J5603</f>
        <v>0</v>
      </c>
      <c r="L5603" s="27">
        <v>6769000000</v>
      </c>
      <c r="M5603" s="45">
        <v>2080.571</v>
      </c>
      <c r="N5603" s="27">
        <v>161166667</v>
      </c>
      <c r="O5603" s="27">
        <v>10755153</v>
      </c>
      <c r="P5603" s="37">
        <f>IF(I5603=0,0,H5603/I5603)</f>
        <v>0</v>
      </c>
    </row>
    <row r="5604">
      <c r="A5604" s="24" t="str">
        <v>2026-06</v>
      </c>
      <c r="B5604" s="24" t="str">
        <v>비교 반영</v>
      </c>
      <c r="C5604" s="24" t="str">
        <v>수원장안구</v>
      </c>
      <c r="D5604" s="24" t="str">
        <v>다세대 전월세</v>
      </c>
      <c r="E5604" s="26">
        <v>174</v>
      </c>
      <c r="F5604" s="26">
        <v>0</v>
      </c>
      <c r="G5604" s="26">
        <v>47</v>
      </c>
      <c r="H5604" s="26">
        <v>127</v>
      </c>
      <c r="I5604" s="26">
        <f>G5604+H5604</f>
        <v>174</v>
      </c>
      <c r="J5604" s="26">
        <f>SUM(F5604:H5604)</f>
        <v>174</v>
      </c>
      <c r="K5604" s="26">
        <f>E5604-J5604</f>
        <v>0</v>
      </c>
      <c r="L5604" s="27">
        <v>9169480000</v>
      </c>
      <c r="M5604" s="45">
        <v>6398.75</v>
      </c>
      <c r="N5604" s="27">
        <v>52698161</v>
      </c>
      <c r="O5604" s="27">
        <v>4737227</v>
      </c>
      <c r="P5604" s="37">
        <f>IF(I5604=0,0,H5604/I5604)</f>
        <v>0.7298850574712644</v>
      </c>
    </row>
    <row r="5605">
      <c r="A5605" s="24" t="str">
        <v>2026-06</v>
      </c>
      <c r="B5605" s="24" t="str">
        <v>비교 반영</v>
      </c>
      <c r="C5605" s="24" t="str">
        <v>수원장안구</v>
      </c>
      <c r="D5605" s="24" t="str">
        <v>상가</v>
      </c>
      <c r="E5605" s="26">
        <v>6</v>
      </c>
      <c r="F5605" s="26">
        <v>6</v>
      </c>
      <c r="G5605" s="26">
        <v>0</v>
      </c>
      <c r="H5605" s="26">
        <v>0</v>
      </c>
      <c r="I5605" s="26">
        <f>G5605+H5605</f>
        <v>0</v>
      </c>
      <c r="J5605" s="26">
        <f>SUM(F5605:H5605)</f>
        <v>6</v>
      </c>
      <c r="K5605" s="26">
        <f>E5605-J5605</f>
        <v>0</v>
      </c>
      <c r="L5605" s="27">
        <v>1175300000</v>
      </c>
      <c r="M5605" s="45">
        <v>649.32</v>
      </c>
      <c r="N5605" s="27">
        <v>195883333</v>
      </c>
      <c r="O5605" s="27">
        <v>5983628</v>
      </c>
      <c r="P5605" s="37">
        <f>IF(I5605=0,0,H5605/I5605)</f>
        <v>0</v>
      </c>
    </row>
    <row r="5606">
      <c r="A5606" s="24" t="str">
        <v>2026-06</v>
      </c>
      <c r="B5606" s="24" t="str">
        <v>비교 반영</v>
      </c>
      <c r="C5606" s="24" t="str">
        <v>수원장안구</v>
      </c>
      <c r="D5606" s="24" t="str">
        <v>아파트 매매</v>
      </c>
      <c r="E5606" s="26">
        <v>263</v>
      </c>
      <c r="F5606" s="26">
        <v>263</v>
      </c>
      <c r="G5606" s="26">
        <v>0</v>
      </c>
      <c r="H5606" s="26">
        <v>0</v>
      </c>
      <c r="I5606" s="26">
        <f>G5606+H5606</f>
        <v>0</v>
      </c>
      <c r="J5606" s="26">
        <f>SUM(F5606:H5606)</f>
        <v>263</v>
      </c>
      <c r="K5606" s="26">
        <f>E5606-J5606</f>
        <v>0</v>
      </c>
      <c r="L5606" s="27">
        <v>160600900000</v>
      </c>
      <c r="M5606" s="45">
        <v>19837.587</v>
      </c>
      <c r="N5606" s="27">
        <v>610649810</v>
      </c>
      <c r="O5606" s="27">
        <v>26762935</v>
      </c>
      <c r="P5606" s="37">
        <f>IF(I5606=0,0,H5606/I5606)</f>
        <v>0</v>
      </c>
    </row>
    <row r="5607">
      <c r="A5607" s="24" t="str">
        <v>2026-06</v>
      </c>
      <c r="B5607" s="24" t="str">
        <v>비교 반영</v>
      </c>
      <c r="C5607" s="24" t="str">
        <v>수원장안구</v>
      </c>
      <c r="D5607" s="24" t="str">
        <v>아파트 전월세</v>
      </c>
      <c r="E5607" s="26">
        <v>315</v>
      </c>
      <c r="F5607" s="26">
        <v>0</v>
      </c>
      <c r="G5607" s="26">
        <v>207</v>
      </c>
      <c r="H5607" s="26">
        <v>108</v>
      </c>
      <c r="I5607" s="26">
        <f>G5607+H5607</f>
        <v>315</v>
      </c>
      <c r="J5607" s="26">
        <f>SUM(F5607:H5607)</f>
        <v>315</v>
      </c>
      <c r="K5607" s="26">
        <f>E5607-J5607</f>
        <v>0</v>
      </c>
      <c r="L5607" s="27">
        <v>83898630000</v>
      </c>
      <c r="M5607" s="45">
        <v>21571.896</v>
      </c>
      <c r="N5607" s="27">
        <v>266344857</v>
      </c>
      <c r="O5607" s="27">
        <v>12857045</v>
      </c>
      <c r="P5607" s="37">
        <f>IF(I5607=0,0,H5607/I5607)</f>
        <v>0.34285714285714286</v>
      </c>
    </row>
    <row r="5608">
      <c r="A5608" s="24" t="str">
        <v>2026-06</v>
      </c>
      <c r="B5608" s="24" t="str">
        <v>비교 반영</v>
      </c>
      <c r="C5608" s="24" t="str">
        <v>수원장안구</v>
      </c>
      <c r="D5608" s="24" t="str">
        <v>오피스텔 매매</v>
      </c>
      <c r="E5608" s="26">
        <v>4</v>
      </c>
      <c r="F5608" s="26">
        <v>4</v>
      </c>
      <c r="G5608" s="26">
        <v>0</v>
      </c>
      <c r="H5608" s="26">
        <v>0</v>
      </c>
      <c r="I5608" s="26">
        <f>G5608+H5608</f>
        <v>0</v>
      </c>
      <c r="J5608" s="26">
        <f>SUM(F5608:H5608)</f>
        <v>4</v>
      </c>
      <c r="K5608" s="26">
        <f>E5608-J5608</f>
        <v>0</v>
      </c>
      <c r="L5608" s="27">
        <v>1589000000</v>
      </c>
      <c r="M5608" s="45">
        <v>252.063</v>
      </c>
      <c r="N5608" s="27">
        <v>397250000</v>
      </c>
      <c r="O5608" s="27">
        <v>20839601</v>
      </c>
      <c r="P5608" s="37">
        <f>IF(I5608=0,0,H5608/I5608)</f>
        <v>0</v>
      </c>
    </row>
    <row r="5609">
      <c r="A5609" s="24" t="str">
        <v>2026-06</v>
      </c>
      <c r="B5609" s="24" t="str">
        <v>비교 반영</v>
      </c>
      <c r="C5609" s="24" t="str">
        <v>수원장안구</v>
      </c>
      <c r="D5609" s="24" t="str">
        <v>오피스텔 전월세</v>
      </c>
      <c r="E5609" s="26">
        <v>27</v>
      </c>
      <c r="F5609" s="26">
        <v>0</v>
      </c>
      <c r="G5609" s="26">
        <v>16</v>
      </c>
      <c r="H5609" s="26">
        <v>11</v>
      </c>
      <c r="I5609" s="26">
        <f>G5609+H5609</f>
        <v>27</v>
      </c>
      <c r="J5609" s="26">
        <f>SUM(F5609:H5609)</f>
        <v>27</v>
      </c>
      <c r="K5609" s="26">
        <f>E5609-J5609</f>
        <v>0</v>
      </c>
      <c r="L5609" s="27">
        <v>6015000000</v>
      </c>
      <c r="M5609" s="45">
        <v>1798.94</v>
      </c>
      <c r="N5609" s="27">
        <v>222777778</v>
      </c>
      <c r="O5609" s="27">
        <v>11053341</v>
      </c>
      <c r="P5609" s="37">
        <f>IF(I5609=0,0,H5609/I5609)</f>
        <v>0.4074074074074074</v>
      </c>
    </row>
    <row r="5610">
      <c r="A5610" s="24" t="str">
        <v>2026-06</v>
      </c>
      <c r="B5610" s="24" t="str">
        <v>비교 반영</v>
      </c>
      <c r="C5610" s="24" t="str">
        <v>수원장안구</v>
      </c>
      <c r="D5610" s="24" t="str">
        <v>토지</v>
      </c>
      <c r="E5610" s="26">
        <v>39</v>
      </c>
      <c r="F5610" s="26">
        <v>39</v>
      </c>
      <c r="G5610" s="26">
        <v>0</v>
      </c>
      <c r="H5610" s="26">
        <v>0</v>
      </c>
      <c r="I5610" s="26">
        <f>G5610+H5610</f>
        <v>0</v>
      </c>
      <c r="J5610" s="26">
        <f>SUM(F5610:H5610)</f>
        <v>39</v>
      </c>
      <c r="K5610" s="26">
        <f>E5610-J5610</f>
        <v>0</v>
      </c>
      <c r="L5610" s="27">
        <v>935550000</v>
      </c>
      <c r="M5610" s="45">
        <v>2894.22</v>
      </c>
      <c r="N5610" s="27">
        <v>23988462</v>
      </c>
      <c r="O5610" s="27">
        <v>1068587</v>
      </c>
      <c r="P5610" s="37">
        <f>IF(I5610=0,0,H5610/I5610)</f>
        <v>0</v>
      </c>
    </row>
    <row r="5611">
      <c r="A5611" s="24" t="str">
        <v>2026-06</v>
      </c>
      <c r="B5611" s="24" t="str">
        <v>비교 반영</v>
      </c>
      <c r="C5611" s="24" t="str">
        <v>수원팔달구</v>
      </c>
      <c r="D5611" s="24" t="str">
        <v>다가구 매매</v>
      </c>
      <c r="E5611" s="26">
        <v>4</v>
      </c>
      <c r="F5611" s="26">
        <v>4</v>
      </c>
      <c r="G5611" s="26">
        <v>0</v>
      </c>
      <c r="H5611" s="26">
        <v>0</v>
      </c>
      <c r="I5611" s="26">
        <f>G5611+H5611</f>
        <v>0</v>
      </c>
      <c r="J5611" s="26">
        <f>SUM(F5611:H5611)</f>
        <v>4</v>
      </c>
      <c r="K5611" s="26">
        <f>E5611-J5611</f>
        <v>0</v>
      </c>
      <c r="L5611" s="27">
        <v>2611000000</v>
      </c>
      <c r="M5611" s="45">
        <v>1250.54</v>
      </c>
      <c r="N5611" s="27">
        <v>652750000</v>
      </c>
      <c r="O5611" s="27">
        <v>6902142</v>
      </c>
      <c r="P5611" s="37">
        <f>IF(I5611=0,0,H5611/I5611)</f>
        <v>0</v>
      </c>
    </row>
    <row r="5612">
      <c r="A5612" s="24" t="str">
        <v>2026-06</v>
      </c>
      <c r="B5612" s="24" t="str">
        <v>비교 반영</v>
      </c>
      <c r="C5612" s="24" t="str">
        <v>수원팔달구</v>
      </c>
      <c r="D5612" s="24" t="str">
        <v>다가구 전월세</v>
      </c>
      <c r="E5612" s="26">
        <v>215</v>
      </c>
      <c r="F5612" s="26">
        <v>0</v>
      </c>
      <c r="G5612" s="26">
        <v>42</v>
      </c>
      <c r="H5612" s="26">
        <v>173</v>
      </c>
      <c r="I5612" s="26">
        <f>G5612+H5612</f>
        <v>215</v>
      </c>
      <c r="J5612" s="26">
        <f>SUM(F5612:H5612)</f>
        <v>215</v>
      </c>
      <c r="K5612" s="26">
        <f>E5612-J5612</f>
        <v>0</v>
      </c>
      <c r="L5612" s="27">
        <v>7120000000</v>
      </c>
      <c r="M5612" s="45">
        <v>10225.072</v>
      </c>
      <c r="N5612" s="27">
        <v>33116279</v>
      </c>
      <c r="O5612" s="27">
        <v>2301909</v>
      </c>
      <c r="P5612" s="37">
        <f>IF(I5612=0,0,H5612/I5612)</f>
        <v>0.8046511627906977</v>
      </c>
    </row>
    <row r="5613">
      <c r="A5613" s="24" t="str">
        <v>2026-06</v>
      </c>
      <c r="B5613" s="24" t="str">
        <v>비교 반영</v>
      </c>
      <c r="C5613" s="24" t="str">
        <v>수원팔달구</v>
      </c>
      <c r="D5613" s="24" t="str">
        <v>다세대 매매</v>
      </c>
      <c r="E5613" s="26">
        <v>56</v>
      </c>
      <c r="F5613" s="26">
        <v>56</v>
      </c>
      <c r="G5613" s="26">
        <v>0</v>
      </c>
      <c r="H5613" s="26">
        <v>0</v>
      </c>
      <c r="I5613" s="26">
        <f>G5613+H5613</f>
        <v>0</v>
      </c>
      <c r="J5613" s="26">
        <f>SUM(F5613:H5613)</f>
        <v>56</v>
      </c>
      <c r="K5613" s="26">
        <f>E5613-J5613</f>
        <v>0</v>
      </c>
      <c r="L5613" s="27">
        <v>12829500000</v>
      </c>
      <c r="M5613" s="45">
        <v>2471.275</v>
      </c>
      <c r="N5613" s="27">
        <v>229098214</v>
      </c>
      <c r="O5613" s="27">
        <v>17161817</v>
      </c>
      <c r="P5613" s="37">
        <f>IF(I5613=0,0,H5613/I5613)</f>
        <v>0</v>
      </c>
    </row>
    <row r="5614">
      <c r="A5614" s="24" t="str">
        <v>2026-06</v>
      </c>
      <c r="B5614" s="24" t="str">
        <v>비교 반영</v>
      </c>
      <c r="C5614" s="24" t="str">
        <v>수원팔달구</v>
      </c>
      <c r="D5614" s="24" t="str">
        <v>다세대 전월세</v>
      </c>
      <c r="E5614" s="26">
        <v>204</v>
      </c>
      <c r="F5614" s="26">
        <v>0</v>
      </c>
      <c r="G5614" s="26">
        <v>51</v>
      </c>
      <c r="H5614" s="26">
        <v>153</v>
      </c>
      <c r="I5614" s="26">
        <f>G5614+H5614</f>
        <v>204</v>
      </c>
      <c r="J5614" s="26">
        <f>SUM(F5614:H5614)</f>
        <v>204</v>
      </c>
      <c r="K5614" s="26">
        <f>E5614-J5614</f>
        <v>0</v>
      </c>
      <c r="L5614" s="27">
        <v>12125970000</v>
      </c>
      <c r="M5614" s="45">
        <v>6632.57</v>
      </c>
      <c r="N5614" s="27">
        <v>59441029</v>
      </c>
      <c r="O5614" s="27">
        <v>6043788</v>
      </c>
      <c r="P5614" s="37">
        <f>IF(I5614=0,0,H5614/I5614)</f>
        <v>0.75</v>
      </c>
    </row>
    <row r="5615">
      <c r="A5615" s="24" t="str">
        <v>2026-06</v>
      </c>
      <c r="B5615" s="24" t="str">
        <v>비교 반영</v>
      </c>
      <c r="C5615" s="24" t="str">
        <v>수원팔달구</v>
      </c>
      <c r="D5615" s="24" t="str">
        <v>분양권</v>
      </c>
      <c r="E5615" s="26">
        <v>10</v>
      </c>
      <c r="F5615" s="26">
        <v>10</v>
      </c>
      <c r="G5615" s="26">
        <v>0</v>
      </c>
      <c r="H5615" s="26">
        <v>0</v>
      </c>
      <c r="I5615" s="26">
        <f>G5615+H5615</f>
        <v>0</v>
      </c>
      <c r="J5615" s="26">
        <f>SUM(F5615:H5615)</f>
        <v>10</v>
      </c>
      <c r="K5615" s="26">
        <f>E5615-J5615</f>
        <v>0</v>
      </c>
      <c r="L5615" s="27">
        <v>6798820000</v>
      </c>
      <c r="M5615" s="45">
        <v>823.333</v>
      </c>
      <c r="N5615" s="27">
        <v>679882000</v>
      </c>
      <c r="O5615" s="27">
        <v>27298113</v>
      </c>
      <c r="P5615" s="37">
        <f>IF(I5615=0,0,H5615/I5615)</f>
        <v>0</v>
      </c>
    </row>
    <row r="5616">
      <c r="A5616" s="24" t="str">
        <v>2026-06</v>
      </c>
      <c r="B5616" s="24" t="str">
        <v>비교 반영</v>
      </c>
      <c r="C5616" s="24" t="str">
        <v>수원팔달구</v>
      </c>
      <c r="D5616" s="24" t="str">
        <v>상가</v>
      </c>
      <c r="E5616" s="26">
        <v>57</v>
      </c>
      <c r="F5616" s="26">
        <v>57</v>
      </c>
      <c r="G5616" s="26">
        <v>0</v>
      </c>
      <c r="H5616" s="26">
        <v>0</v>
      </c>
      <c r="I5616" s="26">
        <f>G5616+H5616</f>
        <v>0</v>
      </c>
      <c r="J5616" s="26">
        <f>SUM(F5616:H5616)</f>
        <v>57</v>
      </c>
      <c r="K5616" s="26">
        <f>E5616-J5616</f>
        <v>0</v>
      </c>
      <c r="L5616" s="27">
        <v>48666750000</v>
      </c>
      <c r="M5616" s="45">
        <v>22818.88</v>
      </c>
      <c r="N5616" s="27">
        <v>853802632</v>
      </c>
      <c r="O5616" s="27">
        <v>7050382</v>
      </c>
      <c r="P5616" s="37">
        <f>IF(I5616=0,0,H5616/I5616)</f>
        <v>0</v>
      </c>
    </row>
    <row r="5617">
      <c r="A5617" s="24" t="str">
        <v>2026-06</v>
      </c>
      <c r="B5617" s="24" t="str">
        <v>비교 반영</v>
      </c>
      <c r="C5617" s="24" t="str">
        <v>수원팔달구</v>
      </c>
      <c r="D5617" s="24" t="str">
        <v>아파트 매매</v>
      </c>
      <c r="E5617" s="26">
        <v>250</v>
      </c>
      <c r="F5617" s="26">
        <v>250</v>
      </c>
      <c r="G5617" s="26">
        <v>0</v>
      </c>
      <c r="H5617" s="26">
        <v>0</v>
      </c>
      <c r="I5617" s="26">
        <f>G5617+H5617</f>
        <v>0</v>
      </c>
      <c r="J5617" s="26">
        <f>SUM(F5617:H5617)</f>
        <v>250</v>
      </c>
      <c r="K5617" s="26">
        <f>E5617-J5617</f>
        <v>0</v>
      </c>
      <c r="L5617" s="27">
        <v>168417100000</v>
      </c>
      <c r="M5617" s="45">
        <v>17961.763</v>
      </c>
      <c r="N5617" s="27">
        <v>673668400</v>
      </c>
      <c r="O5617" s="27">
        <v>30996441</v>
      </c>
      <c r="P5617" s="37">
        <f>IF(I5617=0,0,H5617/I5617)</f>
        <v>0</v>
      </c>
    </row>
    <row r="5618">
      <c r="A5618" s="24" t="str">
        <v>2026-06</v>
      </c>
      <c r="B5618" s="24" t="str">
        <v>비교 반영</v>
      </c>
      <c r="C5618" s="24" t="str">
        <v>수원팔달구</v>
      </c>
      <c r="D5618" s="24" t="str">
        <v>아파트 전월세</v>
      </c>
      <c r="E5618" s="26">
        <v>330</v>
      </c>
      <c r="F5618" s="26">
        <v>0</v>
      </c>
      <c r="G5618" s="26">
        <v>178</v>
      </c>
      <c r="H5618" s="26">
        <v>152</v>
      </c>
      <c r="I5618" s="26">
        <f>G5618+H5618</f>
        <v>330</v>
      </c>
      <c r="J5618" s="26">
        <f>SUM(F5618:H5618)</f>
        <v>330</v>
      </c>
      <c r="K5618" s="26">
        <f>E5618-J5618</f>
        <v>0</v>
      </c>
      <c r="L5618" s="27">
        <v>78064000000</v>
      </c>
      <c r="M5618" s="45">
        <v>19688.96</v>
      </c>
      <c r="N5618" s="27">
        <v>236557576</v>
      </c>
      <c r="O5618" s="27">
        <v>13106979</v>
      </c>
      <c r="P5618" s="37">
        <f>IF(I5618=0,0,H5618/I5618)</f>
        <v>0.46060606060606063</v>
      </c>
    </row>
    <row r="5619">
      <c r="A5619" s="24" t="str">
        <v>2026-06</v>
      </c>
      <c r="B5619" s="24" t="str">
        <v>비교 반영</v>
      </c>
      <c r="C5619" s="24" t="str">
        <v>수원팔달구</v>
      </c>
      <c r="D5619" s="24" t="str">
        <v>오피스텔 매매</v>
      </c>
      <c r="E5619" s="26">
        <v>23</v>
      </c>
      <c r="F5619" s="26">
        <v>23</v>
      </c>
      <c r="G5619" s="26">
        <v>0</v>
      </c>
      <c r="H5619" s="26">
        <v>0</v>
      </c>
      <c r="I5619" s="26">
        <f>G5619+H5619</f>
        <v>0</v>
      </c>
      <c r="J5619" s="26">
        <f>SUM(F5619:H5619)</f>
        <v>23</v>
      </c>
      <c r="K5619" s="26">
        <f>E5619-J5619</f>
        <v>0</v>
      </c>
      <c r="L5619" s="27">
        <v>3174500000</v>
      </c>
      <c r="M5619" s="45">
        <v>1046.914</v>
      </c>
      <c r="N5619" s="27">
        <v>138021739</v>
      </c>
      <c r="O5619" s="27">
        <v>10023951</v>
      </c>
      <c r="P5619" s="37">
        <f>IF(I5619=0,0,H5619/I5619)</f>
        <v>0</v>
      </c>
    </row>
    <row r="5620">
      <c r="A5620" s="24" t="str">
        <v>2026-06</v>
      </c>
      <c r="B5620" s="24" t="str">
        <v>비교 반영</v>
      </c>
      <c r="C5620" s="24" t="str">
        <v>수원팔달구</v>
      </c>
      <c r="D5620" s="24" t="str">
        <v>오피스텔 전월세</v>
      </c>
      <c r="E5620" s="26">
        <v>97</v>
      </c>
      <c r="F5620" s="26">
        <v>0</v>
      </c>
      <c r="G5620" s="26">
        <v>21</v>
      </c>
      <c r="H5620" s="26">
        <v>76</v>
      </c>
      <c r="I5620" s="26">
        <f>G5620+H5620</f>
        <v>97</v>
      </c>
      <c r="J5620" s="26">
        <f>SUM(F5620:H5620)</f>
        <v>97</v>
      </c>
      <c r="K5620" s="26">
        <f>E5620-J5620</f>
        <v>0</v>
      </c>
      <c r="L5620" s="27">
        <v>5186700000</v>
      </c>
      <c r="M5620" s="45">
        <v>4003.25</v>
      </c>
      <c r="N5620" s="27">
        <v>53471134</v>
      </c>
      <c r="O5620" s="27">
        <v>4283049</v>
      </c>
      <c r="P5620" s="37">
        <f>IF(I5620=0,0,H5620/I5620)</f>
        <v>0.7835051546391752</v>
      </c>
    </row>
    <row r="5621">
      <c r="A5621" s="24" t="str">
        <v>2026-06</v>
      </c>
      <c r="B5621" s="24" t="str">
        <v>비교 반영</v>
      </c>
      <c r="C5621" s="24" t="str">
        <v>수원팔달구</v>
      </c>
      <c r="D5621" s="24" t="str">
        <v>토지</v>
      </c>
      <c r="E5621" s="26">
        <v>9</v>
      </c>
      <c r="F5621" s="26">
        <v>9</v>
      </c>
      <c r="G5621" s="26">
        <v>0</v>
      </c>
      <c r="H5621" s="26">
        <v>0</v>
      </c>
      <c r="I5621" s="26">
        <f>G5621+H5621</f>
        <v>0</v>
      </c>
      <c r="J5621" s="26">
        <f>SUM(F5621:H5621)</f>
        <v>9</v>
      </c>
      <c r="K5621" s="26">
        <f>E5621-J5621</f>
        <v>0</v>
      </c>
      <c r="L5621" s="27">
        <v>1729920000</v>
      </c>
      <c r="M5621" s="45">
        <v>450.81</v>
      </c>
      <c r="N5621" s="27">
        <v>192213333</v>
      </c>
      <c r="O5621" s="27">
        <v>12685485</v>
      </c>
      <c r="P5621" s="37">
        <f>IF(I5621=0,0,H5621/I5621)</f>
        <v>0</v>
      </c>
    </row>
    <row r="5622">
      <c r="A5622" s="24" t="str">
        <v>2026-06</v>
      </c>
      <c r="B5622" s="24" t="str">
        <v>비교 반영</v>
      </c>
      <c r="C5622" s="24" t="str">
        <v>시흥시</v>
      </c>
      <c r="D5622" s="24" t="str">
        <v>공장창고</v>
      </c>
      <c r="E5622" s="26">
        <v>11</v>
      </c>
      <c r="F5622" s="26">
        <v>11</v>
      </c>
      <c r="G5622" s="26">
        <v>0</v>
      </c>
      <c r="H5622" s="26">
        <v>0</v>
      </c>
      <c r="I5622" s="26">
        <f>G5622+H5622</f>
        <v>0</v>
      </c>
      <c r="J5622" s="26">
        <f>SUM(F5622:H5622)</f>
        <v>11</v>
      </c>
      <c r="K5622" s="26">
        <f>E5622-J5622</f>
        <v>0</v>
      </c>
      <c r="L5622" s="27">
        <v>25445000000</v>
      </c>
      <c r="M5622" s="45">
        <v>8169.22</v>
      </c>
      <c r="N5622" s="27">
        <v>2313181818</v>
      </c>
      <c r="O5622" s="27">
        <v>10296662</v>
      </c>
      <c r="P5622" s="37">
        <f>IF(I5622=0,0,H5622/I5622)</f>
        <v>0</v>
      </c>
    </row>
    <row r="5623">
      <c r="A5623" s="24" t="str">
        <v>2026-06</v>
      </c>
      <c r="B5623" s="24" t="str">
        <v>비교 반영</v>
      </c>
      <c r="C5623" s="24" t="str">
        <v>시흥시</v>
      </c>
      <c r="D5623" s="24" t="str">
        <v>다가구 매매</v>
      </c>
      <c r="E5623" s="26">
        <v>3</v>
      </c>
      <c r="F5623" s="26">
        <v>3</v>
      </c>
      <c r="G5623" s="26">
        <v>0</v>
      </c>
      <c r="H5623" s="26">
        <v>0</v>
      </c>
      <c r="I5623" s="26">
        <f>G5623+H5623</f>
        <v>0</v>
      </c>
      <c r="J5623" s="26">
        <f>SUM(F5623:H5623)</f>
        <v>3</v>
      </c>
      <c r="K5623" s="26">
        <f>E5623-J5623</f>
        <v>0</v>
      </c>
      <c r="L5623" s="27">
        <v>2507000000</v>
      </c>
      <c r="M5623" s="45">
        <v>842.25</v>
      </c>
      <c r="N5623" s="27">
        <v>835666667</v>
      </c>
      <c r="O5623" s="27">
        <v>9839837</v>
      </c>
      <c r="P5623" s="37">
        <f>IF(I5623=0,0,H5623/I5623)</f>
        <v>0</v>
      </c>
    </row>
    <row r="5624">
      <c r="A5624" s="24" t="str">
        <v>2026-06</v>
      </c>
      <c r="B5624" s="24" t="str">
        <v>비교 반영</v>
      </c>
      <c r="C5624" s="24" t="str">
        <v>시흥시</v>
      </c>
      <c r="D5624" s="24" t="str">
        <v>다가구 전월세</v>
      </c>
      <c r="E5624" s="26">
        <v>194</v>
      </c>
      <c r="F5624" s="26">
        <v>0</v>
      </c>
      <c r="G5624" s="26">
        <v>45</v>
      </c>
      <c r="H5624" s="26">
        <v>149</v>
      </c>
      <c r="I5624" s="26">
        <f>G5624+H5624</f>
        <v>194</v>
      </c>
      <c r="J5624" s="26">
        <f>SUM(F5624:H5624)</f>
        <v>194</v>
      </c>
      <c r="K5624" s="26">
        <f>E5624-J5624</f>
        <v>0</v>
      </c>
      <c r="L5624" s="27">
        <v>6202900000</v>
      </c>
      <c r="M5624" s="45">
        <v>8583.878</v>
      </c>
      <c r="N5624" s="27">
        <v>31973711</v>
      </c>
      <c r="O5624" s="27">
        <v>2388833</v>
      </c>
      <c r="P5624" s="37">
        <f>IF(I5624=0,0,H5624/I5624)</f>
        <v>0.7680412371134021</v>
      </c>
    </row>
    <row r="5625">
      <c r="A5625" s="24" t="str">
        <v>2026-06</v>
      </c>
      <c r="B5625" s="24" t="str">
        <v>비교 반영</v>
      </c>
      <c r="C5625" s="24" t="str">
        <v>시흥시</v>
      </c>
      <c r="D5625" s="24" t="str">
        <v>다세대 매매</v>
      </c>
      <c r="E5625" s="26">
        <v>66</v>
      </c>
      <c r="F5625" s="26">
        <v>66</v>
      </c>
      <c r="G5625" s="26">
        <v>0</v>
      </c>
      <c r="H5625" s="26">
        <v>0</v>
      </c>
      <c r="I5625" s="26">
        <f>G5625+H5625</f>
        <v>0</v>
      </c>
      <c r="J5625" s="26">
        <f>SUM(F5625:H5625)</f>
        <v>66</v>
      </c>
      <c r="K5625" s="26">
        <f>E5625-J5625</f>
        <v>0</v>
      </c>
      <c r="L5625" s="27">
        <v>7399640000</v>
      </c>
      <c r="M5625" s="45">
        <v>3098.125</v>
      </c>
      <c r="N5625" s="27">
        <v>112115758</v>
      </c>
      <c r="O5625" s="27">
        <v>7895620</v>
      </c>
      <c r="P5625" s="37">
        <f>IF(I5625=0,0,H5625/I5625)</f>
        <v>0</v>
      </c>
    </row>
    <row r="5626">
      <c r="A5626" s="24" t="str">
        <v>2026-06</v>
      </c>
      <c r="B5626" s="24" t="str">
        <v>비교 반영</v>
      </c>
      <c r="C5626" s="24" t="str">
        <v>시흥시</v>
      </c>
      <c r="D5626" s="24" t="str">
        <v>다세대 전월세</v>
      </c>
      <c r="E5626" s="26">
        <v>218</v>
      </c>
      <c r="F5626" s="26">
        <v>0</v>
      </c>
      <c r="G5626" s="26">
        <v>68</v>
      </c>
      <c r="H5626" s="26">
        <v>150</v>
      </c>
      <c r="I5626" s="26">
        <f>G5626+H5626</f>
        <v>218</v>
      </c>
      <c r="J5626" s="26">
        <f>SUM(F5626:H5626)</f>
        <v>218</v>
      </c>
      <c r="K5626" s="26">
        <f>E5626-J5626</f>
        <v>0</v>
      </c>
      <c r="L5626" s="27">
        <v>8100080000</v>
      </c>
      <c r="M5626" s="45">
        <v>8141.159</v>
      </c>
      <c r="N5626" s="27">
        <v>37156330</v>
      </c>
      <c r="O5626" s="27">
        <v>3289105</v>
      </c>
      <c r="P5626" s="37">
        <f>IF(I5626=0,0,H5626/I5626)</f>
        <v>0.6880733944954128</v>
      </c>
    </row>
    <row r="5627">
      <c r="A5627" s="24" t="str">
        <v>2026-06</v>
      </c>
      <c r="B5627" s="24" t="str">
        <v>비교 반영</v>
      </c>
      <c r="C5627" s="24" t="str">
        <v>시흥시</v>
      </c>
      <c r="D5627" s="24" t="str">
        <v>분양권</v>
      </c>
      <c r="E5627" s="26">
        <v>16</v>
      </c>
      <c r="F5627" s="26">
        <v>16</v>
      </c>
      <c r="G5627" s="26">
        <v>0</v>
      </c>
      <c r="H5627" s="26">
        <v>0</v>
      </c>
      <c r="I5627" s="26">
        <f>G5627+H5627</f>
        <v>0</v>
      </c>
      <c r="J5627" s="26">
        <f>SUM(F5627:H5627)</f>
        <v>16</v>
      </c>
      <c r="K5627" s="26">
        <f>E5627-J5627</f>
        <v>0</v>
      </c>
      <c r="L5627" s="27">
        <v>10197420000</v>
      </c>
      <c r="M5627" s="45">
        <v>1368.796</v>
      </c>
      <c r="N5627" s="27">
        <v>637338750</v>
      </c>
      <c r="O5627" s="27">
        <v>24627832</v>
      </c>
      <c r="P5627" s="37">
        <f>IF(I5627=0,0,H5627/I5627)</f>
        <v>0</v>
      </c>
    </row>
    <row r="5628">
      <c r="A5628" s="24" t="str">
        <v>2026-06</v>
      </c>
      <c r="B5628" s="24" t="str">
        <v>비교 반영</v>
      </c>
      <c r="C5628" s="24" t="str">
        <v>시흥시</v>
      </c>
      <c r="D5628" s="24" t="str">
        <v>상가</v>
      </c>
      <c r="E5628" s="26">
        <v>52</v>
      </c>
      <c r="F5628" s="26">
        <v>52</v>
      </c>
      <c r="G5628" s="26">
        <v>0</v>
      </c>
      <c r="H5628" s="26">
        <v>0</v>
      </c>
      <c r="I5628" s="26">
        <f>G5628+H5628</f>
        <v>0</v>
      </c>
      <c r="J5628" s="26">
        <f>SUM(F5628:H5628)</f>
        <v>52</v>
      </c>
      <c r="K5628" s="26">
        <f>E5628-J5628</f>
        <v>0</v>
      </c>
      <c r="L5628" s="27">
        <v>19205890000</v>
      </c>
      <c r="M5628" s="45">
        <v>6208.53</v>
      </c>
      <c r="N5628" s="27">
        <v>369344038</v>
      </c>
      <c r="O5628" s="27">
        <v>10226341</v>
      </c>
      <c r="P5628" s="37">
        <f>IF(I5628=0,0,H5628/I5628)</f>
        <v>0</v>
      </c>
    </row>
    <row r="5629">
      <c r="A5629" s="24" t="str">
        <v>2026-06</v>
      </c>
      <c r="B5629" s="24" t="str">
        <v>비교 반영</v>
      </c>
      <c r="C5629" s="24" t="str">
        <v>시흥시</v>
      </c>
      <c r="D5629" s="24" t="str">
        <v>아파트 매매</v>
      </c>
      <c r="E5629" s="26">
        <v>538</v>
      </c>
      <c r="F5629" s="26">
        <v>538</v>
      </c>
      <c r="G5629" s="26">
        <v>0</v>
      </c>
      <c r="H5629" s="26">
        <v>0</v>
      </c>
      <c r="I5629" s="26">
        <f>G5629+H5629</f>
        <v>0</v>
      </c>
      <c r="J5629" s="26">
        <f>SUM(F5629:H5629)</f>
        <v>538</v>
      </c>
      <c r="K5629" s="26">
        <f>E5629-J5629</f>
        <v>0</v>
      </c>
      <c r="L5629" s="27">
        <v>222137450000</v>
      </c>
      <c r="M5629" s="45">
        <v>38261.811</v>
      </c>
      <c r="N5629" s="27">
        <v>412894888</v>
      </c>
      <c r="O5629" s="27">
        <v>19192470</v>
      </c>
      <c r="P5629" s="37">
        <f>IF(I5629=0,0,H5629/I5629)</f>
        <v>0</v>
      </c>
    </row>
    <row r="5630">
      <c r="A5630" s="24" t="str">
        <v>2026-06</v>
      </c>
      <c r="B5630" s="24" t="str">
        <v>비교 반영</v>
      </c>
      <c r="C5630" s="24" t="str">
        <v>시흥시</v>
      </c>
      <c r="D5630" s="24" t="str">
        <v>아파트 전월세</v>
      </c>
      <c r="E5630" s="26">
        <v>885</v>
      </c>
      <c r="F5630" s="26">
        <v>0</v>
      </c>
      <c r="G5630" s="26">
        <v>413</v>
      </c>
      <c r="H5630" s="26">
        <v>472</v>
      </c>
      <c r="I5630" s="26">
        <f>G5630+H5630</f>
        <v>885</v>
      </c>
      <c r="J5630" s="26">
        <f>SUM(F5630:H5630)</f>
        <v>885</v>
      </c>
      <c r="K5630" s="26">
        <f>E5630-J5630</f>
        <v>0</v>
      </c>
      <c r="L5630" s="27">
        <v>142535680000</v>
      </c>
      <c r="M5630" s="45">
        <v>57559.687</v>
      </c>
      <c r="N5630" s="27">
        <v>161057266</v>
      </c>
      <c r="O5630" s="27">
        <v>8186151</v>
      </c>
      <c r="P5630" s="37">
        <f>IF(I5630=0,0,H5630/I5630)</f>
        <v>0.5333333333333333</v>
      </c>
    </row>
    <row r="5631">
      <c r="A5631" s="24" t="str">
        <v>2026-06</v>
      </c>
      <c r="B5631" s="24" t="str">
        <v>비교 반영</v>
      </c>
      <c r="C5631" s="24" t="str">
        <v>시흥시</v>
      </c>
      <c r="D5631" s="24" t="str">
        <v>오피스텔 매매</v>
      </c>
      <c r="E5631" s="26">
        <v>21</v>
      </c>
      <c r="F5631" s="26">
        <v>21</v>
      </c>
      <c r="G5631" s="26">
        <v>0</v>
      </c>
      <c r="H5631" s="26">
        <v>0</v>
      </c>
      <c r="I5631" s="26">
        <f>G5631+H5631</f>
        <v>0</v>
      </c>
      <c r="J5631" s="26">
        <f>SUM(F5631:H5631)</f>
        <v>21</v>
      </c>
      <c r="K5631" s="26">
        <f>E5631-J5631</f>
        <v>0</v>
      </c>
      <c r="L5631" s="27">
        <v>2504500000</v>
      </c>
      <c r="M5631" s="45">
        <v>713.238</v>
      </c>
      <c r="N5631" s="27">
        <v>119261905</v>
      </c>
      <c r="O5631" s="27">
        <v>11608101</v>
      </c>
      <c r="P5631" s="37">
        <f>IF(I5631=0,0,H5631/I5631)</f>
        <v>0</v>
      </c>
    </row>
    <row r="5632">
      <c r="A5632" s="24" t="str">
        <v>2026-06</v>
      </c>
      <c r="B5632" s="24" t="str">
        <v>비교 반영</v>
      </c>
      <c r="C5632" s="24" t="str">
        <v>시흥시</v>
      </c>
      <c r="D5632" s="24" t="str">
        <v>오피스텔 전월세</v>
      </c>
      <c r="E5632" s="26">
        <v>319</v>
      </c>
      <c r="F5632" s="26">
        <v>0</v>
      </c>
      <c r="G5632" s="26">
        <v>107</v>
      </c>
      <c r="H5632" s="26">
        <v>212</v>
      </c>
      <c r="I5632" s="26">
        <f>G5632+H5632</f>
        <v>319</v>
      </c>
      <c r="J5632" s="26">
        <f>SUM(F5632:H5632)</f>
        <v>319</v>
      </c>
      <c r="K5632" s="26">
        <f>E5632-J5632</f>
        <v>0</v>
      </c>
      <c r="L5632" s="27">
        <v>14190020000</v>
      </c>
      <c r="M5632" s="45">
        <v>9885.86</v>
      </c>
      <c r="N5632" s="27">
        <v>44482821</v>
      </c>
      <c r="O5632" s="27">
        <v>4745076</v>
      </c>
      <c r="P5632" s="37">
        <f>IF(I5632=0,0,H5632/I5632)</f>
        <v>0.664576802507837</v>
      </c>
    </row>
    <row r="5633">
      <c r="A5633" s="24" t="str">
        <v>2026-06</v>
      </c>
      <c r="B5633" s="24" t="str">
        <v>비교 반영</v>
      </c>
      <c r="C5633" s="24" t="str">
        <v>시흥시</v>
      </c>
      <c r="D5633" s="24" t="str">
        <v>토지</v>
      </c>
      <c r="E5633" s="26">
        <v>137</v>
      </c>
      <c r="F5633" s="26">
        <v>137</v>
      </c>
      <c r="G5633" s="26">
        <v>0</v>
      </c>
      <c r="H5633" s="26">
        <v>0</v>
      </c>
      <c r="I5633" s="26">
        <f>G5633+H5633</f>
        <v>0</v>
      </c>
      <c r="J5633" s="26">
        <f>SUM(F5633:H5633)</f>
        <v>137</v>
      </c>
      <c r="K5633" s="26">
        <f>E5633-J5633</f>
        <v>0</v>
      </c>
      <c r="L5633" s="27">
        <v>97286060000</v>
      </c>
      <c r="M5633" s="45">
        <v>53777.28</v>
      </c>
      <c r="N5633" s="27">
        <v>710117226</v>
      </c>
      <c r="O5633" s="27">
        <v>5980347</v>
      </c>
      <c r="P5633" s="37">
        <f>IF(I5633=0,0,H5633/I5633)</f>
        <v>0</v>
      </c>
    </row>
    <row r="5634">
      <c r="A5634" s="24" t="str">
        <v>2026-06</v>
      </c>
      <c r="B5634" s="24" t="str">
        <v>비교 반영</v>
      </c>
      <c r="C5634" s="24" t="str">
        <v>안산단원구</v>
      </c>
      <c r="D5634" s="24" t="str">
        <v>공장창고</v>
      </c>
      <c r="E5634" s="26">
        <v>10</v>
      </c>
      <c r="F5634" s="26">
        <v>10</v>
      </c>
      <c r="G5634" s="26">
        <v>0</v>
      </c>
      <c r="H5634" s="26">
        <v>0</v>
      </c>
      <c r="I5634" s="26">
        <f>G5634+H5634</f>
        <v>0</v>
      </c>
      <c r="J5634" s="26">
        <f>SUM(F5634:H5634)</f>
        <v>10</v>
      </c>
      <c r="K5634" s="26">
        <f>E5634-J5634</f>
        <v>0</v>
      </c>
      <c r="L5634" s="27">
        <v>74660000000</v>
      </c>
      <c r="M5634" s="45">
        <v>20695.71</v>
      </c>
      <c r="N5634" s="27">
        <v>7466000000</v>
      </c>
      <c r="O5634" s="27">
        <v>11925656</v>
      </c>
      <c r="P5634" s="37">
        <f>IF(I5634=0,0,H5634/I5634)</f>
        <v>0</v>
      </c>
    </row>
    <row r="5635">
      <c r="A5635" s="24" t="str">
        <v>2026-06</v>
      </c>
      <c r="B5635" s="24" t="str">
        <v>비교 반영</v>
      </c>
      <c r="C5635" s="24" t="str">
        <v>안산단원구</v>
      </c>
      <c r="D5635" s="24" t="str">
        <v>다가구 매매</v>
      </c>
      <c r="E5635" s="26">
        <v>5</v>
      </c>
      <c r="F5635" s="26">
        <v>5</v>
      </c>
      <c r="G5635" s="26">
        <v>0</v>
      </c>
      <c r="H5635" s="26">
        <v>0</v>
      </c>
      <c r="I5635" s="26">
        <f>G5635+H5635</f>
        <v>0</v>
      </c>
      <c r="J5635" s="26">
        <f>SUM(F5635:H5635)</f>
        <v>5</v>
      </c>
      <c r="K5635" s="26">
        <f>E5635-J5635</f>
        <v>0</v>
      </c>
      <c r="L5635" s="27">
        <v>1656430000</v>
      </c>
      <c r="M5635" s="45">
        <v>841.51</v>
      </c>
      <c r="N5635" s="27">
        <v>331286000</v>
      </c>
      <c r="O5635" s="27">
        <v>6507114</v>
      </c>
      <c r="P5635" s="37">
        <f>IF(I5635=0,0,H5635/I5635)</f>
        <v>0</v>
      </c>
    </row>
    <row r="5636">
      <c r="A5636" s="24" t="str">
        <v>2026-06</v>
      </c>
      <c r="B5636" s="24" t="str">
        <v>비교 반영</v>
      </c>
      <c r="C5636" s="24" t="str">
        <v>안산단원구</v>
      </c>
      <c r="D5636" s="24" t="str">
        <v>다가구 전월세</v>
      </c>
      <c r="E5636" s="26">
        <v>186</v>
      </c>
      <c r="F5636" s="26">
        <v>0</v>
      </c>
      <c r="G5636" s="26">
        <v>34</v>
      </c>
      <c r="H5636" s="26">
        <v>152</v>
      </c>
      <c r="I5636" s="26">
        <f>G5636+H5636</f>
        <v>186</v>
      </c>
      <c r="J5636" s="26">
        <f>SUM(F5636:H5636)</f>
        <v>186</v>
      </c>
      <c r="K5636" s="26">
        <f>E5636-J5636</f>
        <v>0</v>
      </c>
      <c r="L5636" s="27">
        <v>4044200000</v>
      </c>
      <c r="M5636" s="45">
        <v>8238.391</v>
      </c>
      <c r="N5636" s="27">
        <v>21743011</v>
      </c>
      <c r="O5636" s="27">
        <v>1622799</v>
      </c>
      <c r="P5636" s="37">
        <f>IF(I5636=0,0,H5636/I5636)</f>
        <v>0.8172043010752689</v>
      </c>
    </row>
    <row r="5637">
      <c r="A5637" s="24" t="str">
        <v>2026-06</v>
      </c>
      <c r="B5637" s="24" t="str">
        <v>비교 반영</v>
      </c>
      <c r="C5637" s="24" t="str">
        <v>안산단원구</v>
      </c>
      <c r="D5637" s="24" t="str">
        <v>다세대 매매</v>
      </c>
      <c r="E5637" s="26">
        <v>55</v>
      </c>
      <c r="F5637" s="26">
        <v>55</v>
      </c>
      <c r="G5637" s="26">
        <v>0</v>
      </c>
      <c r="H5637" s="26">
        <v>0</v>
      </c>
      <c r="I5637" s="26">
        <f>G5637+H5637</f>
        <v>0</v>
      </c>
      <c r="J5637" s="26">
        <f>SUM(F5637:H5637)</f>
        <v>55</v>
      </c>
      <c r="K5637" s="26">
        <f>E5637-J5637</f>
        <v>0</v>
      </c>
      <c r="L5637" s="27">
        <v>10910000000</v>
      </c>
      <c r="M5637" s="45">
        <v>3145.433</v>
      </c>
      <c r="N5637" s="27">
        <v>198363636</v>
      </c>
      <c r="O5637" s="27">
        <v>11466184</v>
      </c>
      <c r="P5637" s="37">
        <f>IF(I5637=0,0,H5637/I5637)</f>
        <v>0</v>
      </c>
    </row>
    <row r="5638">
      <c r="A5638" s="24" t="str">
        <v>2026-06</v>
      </c>
      <c r="B5638" s="24" t="str">
        <v>비교 반영</v>
      </c>
      <c r="C5638" s="24" t="str">
        <v>안산단원구</v>
      </c>
      <c r="D5638" s="24" t="str">
        <v>다세대 전월세</v>
      </c>
      <c r="E5638" s="26">
        <v>144</v>
      </c>
      <c r="F5638" s="26">
        <v>0</v>
      </c>
      <c r="G5638" s="26">
        <v>48</v>
      </c>
      <c r="H5638" s="26">
        <v>96</v>
      </c>
      <c r="I5638" s="26">
        <f>G5638+H5638</f>
        <v>144</v>
      </c>
      <c r="J5638" s="26">
        <f>SUM(F5638:H5638)</f>
        <v>144</v>
      </c>
      <c r="K5638" s="26">
        <f>E5638-J5638</f>
        <v>0</v>
      </c>
      <c r="L5638" s="27">
        <v>6461610000</v>
      </c>
      <c r="M5638" s="45">
        <v>6338.959</v>
      </c>
      <c r="N5638" s="27">
        <v>44872292</v>
      </c>
      <c r="O5638" s="27">
        <v>3369748</v>
      </c>
      <c r="P5638" s="37">
        <f>IF(I5638=0,0,H5638/I5638)</f>
        <v>0.6666666666666666</v>
      </c>
    </row>
    <row r="5639">
      <c r="A5639" s="24" t="str">
        <v>2026-06</v>
      </c>
      <c r="B5639" s="24" t="str">
        <v>비교 반영</v>
      </c>
      <c r="C5639" s="24" t="str">
        <v>안산단원구</v>
      </c>
      <c r="D5639" s="24" t="str">
        <v>분양권</v>
      </c>
      <c r="E5639" s="26">
        <v>5</v>
      </c>
      <c r="F5639" s="26">
        <v>5</v>
      </c>
      <c r="G5639" s="26">
        <v>0</v>
      </c>
      <c r="H5639" s="26">
        <v>0</v>
      </c>
      <c r="I5639" s="26">
        <f>G5639+H5639</f>
        <v>0</v>
      </c>
      <c r="J5639" s="26">
        <f>SUM(F5639:H5639)</f>
        <v>5</v>
      </c>
      <c r="K5639" s="26">
        <f>E5639-J5639</f>
        <v>0</v>
      </c>
      <c r="L5639" s="27">
        <v>3157850000</v>
      </c>
      <c r="M5639" s="45">
        <v>333.873</v>
      </c>
      <c r="N5639" s="27">
        <v>631570000</v>
      </c>
      <c r="O5639" s="27">
        <v>31266898</v>
      </c>
      <c r="P5639" s="37">
        <f>IF(I5639=0,0,H5639/I5639)</f>
        <v>0</v>
      </c>
    </row>
    <row r="5640">
      <c r="A5640" s="24" t="str">
        <v>2026-06</v>
      </c>
      <c r="B5640" s="24" t="str">
        <v>비교 반영</v>
      </c>
      <c r="C5640" s="24" t="str">
        <v>안산단원구</v>
      </c>
      <c r="D5640" s="24" t="str">
        <v>상가</v>
      </c>
      <c r="E5640" s="26">
        <v>463</v>
      </c>
      <c r="F5640" s="26">
        <v>463</v>
      </c>
      <c r="G5640" s="26">
        <v>0</v>
      </c>
      <c r="H5640" s="26">
        <v>0</v>
      </c>
      <c r="I5640" s="26">
        <f>G5640+H5640</f>
        <v>0</v>
      </c>
      <c r="J5640" s="26">
        <f>SUM(F5640:H5640)</f>
        <v>463</v>
      </c>
      <c r="K5640" s="26">
        <f>E5640-J5640</f>
        <v>0</v>
      </c>
      <c r="L5640" s="27">
        <v>344007390000</v>
      </c>
      <c r="M5640" s="45">
        <v>7775.93</v>
      </c>
      <c r="N5640" s="27">
        <v>742996523</v>
      </c>
      <c r="O5640" s="27">
        <v>146248033</v>
      </c>
      <c r="P5640" s="37">
        <f>IF(I5640=0,0,H5640/I5640)</f>
        <v>0</v>
      </c>
    </row>
    <row r="5641">
      <c r="A5641" s="24" t="str">
        <v>2026-06</v>
      </c>
      <c r="B5641" s="24" t="str">
        <v>비교 반영</v>
      </c>
      <c r="C5641" s="24" t="str">
        <v>안산단원구</v>
      </c>
      <c r="D5641" s="24" t="str">
        <v>아파트 매매</v>
      </c>
      <c r="E5641" s="26">
        <v>243</v>
      </c>
      <c r="F5641" s="26">
        <v>243</v>
      </c>
      <c r="G5641" s="26">
        <v>0</v>
      </c>
      <c r="H5641" s="26">
        <v>0</v>
      </c>
      <c r="I5641" s="26">
        <f>G5641+H5641</f>
        <v>0</v>
      </c>
      <c r="J5641" s="26">
        <f>SUM(F5641:H5641)</f>
        <v>243</v>
      </c>
      <c r="K5641" s="26">
        <f>E5641-J5641</f>
        <v>0</v>
      </c>
      <c r="L5641" s="27">
        <v>119902500000</v>
      </c>
      <c r="M5641" s="45">
        <v>16683.083</v>
      </c>
      <c r="N5641" s="27">
        <v>493425926</v>
      </c>
      <c r="O5641" s="27">
        <v>23758911</v>
      </c>
      <c r="P5641" s="37">
        <f>IF(I5641=0,0,H5641/I5641)</f>
        <v>0</v>
      </c>
    </row>
    <row r="5642">
      <c r="A5642" s="24" t="str">
        <v>2026-06</v>
      </c>
      <c r="B5642" s="24" t="str">
        <v>비교 반영</v>
      </c>
      <c r="C5642" s="24" t="str">
        <v>안산단원구</v>
      </c>
      <c r="D5642" s="24" t="str">
        <v>아파트 전월세</v>
      </c>
      <c r="E5642" s="26">
        <v>387</v>
      </c>
      <c r="F5642" s="26">
        <v>0</v>
      </c>
      <c r="G5642" s="26">
        <v>226</v>
      </c>
      <c r="H5642" s="26">
        <v>161</v>
      </c>
      <c r="I5642" s="26">
        <f>G5642+H5642</f>
        <v>387</v>
      </c>
      <c r="J5642" s="26">
        <f>SUM(F5642:H5642)</f>
        <v>387</v>
      </c>
      <c r="K5642" s="26">
        <f>E5642-J5642</f>
        <v>0</v>
      </c>
      <c r="L5642" s="27">
        <v>70401260000</v>
      </c>
      <c r="M5642" s="45">
        <v>24358.55</v>
      </c>
      <c r="N5642" s="27">
        <v>181915401</v>
      </c>
      <c r="O5642" s="27">
        <v>9554404</v>
      </c>
      <c r="P5642" s="37">
        <f>IF(I5642=0,0,H5642/I5642)</f>
        <v>0.4160206718346253</v>
      </c>
    </row>
    <row r="5643">
      <c r="A5643" s="24" t="str">
        <v>2026-06</v>
      </c>
      <c r="B5643" s="24" t="str">
        <v>비교 반영</v>
      </c>
      <c r="C5643" s="24" t="str">
        <v>안산단원구</v>
      </c>
      <c r="D5643" s="24" t="str">
        <v>오피스텔 매매</v>
      </c>
      <c r="E5643" s="26">
        <v>30</v>
      </c>
      <c r="F5643" s="26">
        <v>30</v>
      </c>
      <c r="G5643" s="26">
        <v>0</v>
      </c>
      <c r="H5643" s="26">
        <v>0</v>
      </c>
      <c r="I5643" s="26">
        <f>G5643+H5643</f>
        <v>0</v>
      </c>
      <c r="J5643" s="26">
        <f>SUM(F5643:H5643)</f>
        <v>30</v>
      </c>
      <c r="K5643" s="26">
        <f>E5643-J5643</f>
        <v>0</v>
      </c>
      <c r="L5643" s="27">
        <v>3256470000</v>
      </c>
      <c r="M5643" s="45">
        <v>750.475</v>
      </c>
      <c r="N5643" s="27">
        <v>108549000</v>
      </c>
      <c r="O5643" s="27">
        <v>14344501</v>
      </c>
      <c r="P5643" s="37">
        <f>IF(I5643=0,0,H5643/I5643)</f>
        <v>0</v>
      </c>
    </row>
    <row r="5644">
      <c r="A5644" s="24" t="str">
        <v>2026-06</v>
      </c>
      <c r="B5644" s="24" t="str">
        <v>비교 반영</v>
      </c>
      <c r="C5644" s="24" t="str">
        <v>안산단원구</v>
      </c>
      <c r="D5644" s="24" t="str">
        <v>오피스텔 전월세</v>
      </c>
      <c r="E5644" s="26">
        <v>246</v>
      </c>
      <c r="F5644" s="26">
        <v>0</v>
      </c>
      <c r="G5644" s="26">
        <v>48</v>
      </c>
      <c r="H5644" s="26">
        <v>198</v>
      </c>
      <c r="I5644" s="26">
        <f>G5644+H5644</f>
        <v>246</v>
      </c>
      <c r="J5644" s="26">
        <f>SUM(F5644:H5644)</f>
        <v>246</v>
      </c>
      <c r="K5644" s="26">
        <f>E5644-J5644</f>
        <v>0</v>
      </c>
      <c r="L5644" s="27">
        <v>6768300000</v>
      </c>
      <c r="M5644" s="45">
        <v>6763.79</v>
      </c>
      <c r="N5644" s="27">
        <v>27513415</v>
      </c>
      <c r="O5644" s="27">
        <v>3307989</v>
      </c>
      <c r="P5644" s="37">
        <f>IF(I5644=0,0,H5644/I5644)</f>
        <v>0.8048780487804879</v>
      </c>
    </row>
    <row r="5645">
      <c r="A5645" s="24" t="str">
        <v>2026-06</v>
      </c>
      <c r="B5645" s="24" t="str">
        <v>비교 반영</v>
      </c>
      <c r="C5645" s="24" t="str">
        <v>안산단원구</v>
      </c>
      <c r="D5645" s="24" t="str">
        <v>토지</v>
      </c>
      <c r="E5645" s="26">
        <v>89</v>
      </c>
      <c r="F5645" s="26">
        <v>89</v>
      </c>
      <c r="G5645" s="26">
        <v>0</v>
      </c>
      <c r="H5645" s="26">
        <v>0</v>
      </c>
      <c r="I5645" s="26">
        <f>G5645+H5645</f>
        <v>0</v>
      </c>
      <c r="J5645" s="26">
        <f>SUM(F5645:H5645)</f>
        <v>89</v>
      </c>
      <c r="K5645" s="26">
        <f>E5645-J5645</f>
        <v>0</v>
      </c>
      <c r="L5645" s="27">
        <v>54460080000</v>
      </c>
      <c r="M5645" s="45">
        <v>47043.67</v>
      </c>
      <c r="N5645" s="27">
        <v>611911011</v>
      </c>
      <c r="O5645" s="27">
        <v>3826940</v>
      </c>
      <c r="P5645" s="37">
        <f>IF(I5645=0,0,H5645/I5645)</f>
        <v>0</v>
      </c>
    </row>
    <row r="5646">
      <c r="A5646" s="24" t="str">
        <v>2026-06</v>
      </c>
      <c r="B5646" s="24" t="str">
        <v>비교 반영</v>
      </c>
      <c r="C5646" s="24" t="str">
        <v>안산상록구</v>
      </c>
      <c r="D5646" s="24" t="str">
        <v>공장창고</v>
      </c>
      <c r="E5646" s="26">
        <v>1</v>
      </c>
      <c r="F5646" s="26">
        <v>1</v>
      </c>
      <c r="G5646" s="26">
        <v>0</v>
      </c>
      <c r="H5646" s="26">
        <v>0</v>
      </c>
      <c r="I5646" s="26">
        <f>G5646+H5646</f>
        <v>0</v>
      </c>
      <c r="J5646" s="26">
        <f>SUM(F5646:H5646)</f>
        <v>1</v>
      </c>
      <c r="K5646" s="26">
        <f>E5646-J5646</f>
        <v>0</v>
      </c>
      <c r="L5646" s="27">
        <v>8150000000</v>
      </c>
      <c r="M5646" s="45">
        <v>1124.14</v>
      </c>
      <c r="N5646" s="27">
        <v>8150000000</v>
      </c>
      <c r="O5646" s="27">
        <v>23966897</v>
      </c>
      <c r="P5646" s="37">
        <f>IF(I5646=0,0,H5646/I5646)</f>
        <v>0</v>
      </c>
    </row>
    <row r="5647">
      <c r="A5647" s="24" t="str">
        <v>2026-06</v>
      </c>
      <c r="B5647" s="24" t="str">
        <v>비교 반영</v>
      </c>
      <c r="C5647" s="24" t="str">
        <v>안산상록구</v>
      </c>
      <c r="D5647" s="24" t="str">
        <v>다가구 매매</v>
      </c>
      <c r="E5647" s="26">
        <v>6</v>
      </c>
      <c r="F5647" s="26">
        <v>6</v>
      </c>
      <c r="G5647" s="26">
        <v>0</v>
      </c>
      <c r="H5647" s="26">
        <v>0</v>
      </c>
      <c r="I5647" s="26">
        <f>G5647+H5647</f>
        <v>0</v>
      </c>
      <c r="J5647" s="26">
        <f>SUM(F5647:H5647)</f>
        <v>6</v>
      </c>
      <c r="K5647" s="26">
        <f>E5647-J5647</f>
        <v>0</v>
      </c>
      <c r="L5647" s="27">
        <v>4967000000</v>
      </c>
      <c r="M5647" s="45">
        <v>2947.66</v>
      </c>
      <c r="N5647" s="27">
        <v>827833333</v>
      </c>
      <c r="O5647" s="27">
        <v>5570464</v>
      </c>
      <c r="P5647" s="37">
        <f>IF(I5647=0,0,H5647/I5647)</f>
        <v>0</v>
      </c>
    </row>
    <row r="5648">
      <c r="A5648" s="24" t="str">
        <v>2026-06</v>
      </c>
      <c r="B5648" s="24" t="str">
        <v>비교 반영</v>
      </c>
      <c r="C5648" s="24" t="str">
        <v>안산상록구</v>
      </c>
      <c r="D5648" s="24" t="str">
        <v>다가구 전월세</v>
      </c>
      <c r="E5648" s="26">
        <v>420</v>
      </c>
      <c r="F5648" s="26">
        <v>0</v>
      </c>
      <c r="G5648" s="26">
        <v>67</v>
      </c>
      <c r="H5648" s="26">
        <v>353</v>
      </c>
      <c r="I5648" s="26">
        <f>G5648+H5648</f>
        <v>420</v>
      </c>
      <c r="J5648" s="26">
        <f>SUM(F5648:H5648)</f>
        <v>420</v>
      </c>
      <c r="K5648" s="26">
        <f>E5648-J5648</f>
        <v>0</v>
      </c>
      <c r="L5648" s="27">
        <v>10196800000</v>
      </c>
      <c r="M5648" s="45">
        <v>19574.62</v>
      </c>
      <c r="N5648" s="27">
        <v>24278095</v>
      </c>
      <c r="O5648" s="27">
        <v>1722048</v>
      </c>
      <c r="P5648" s="37">
        <f>IF(I5648=0,0,H5648/I5648)</f>
        <v>0.8404761904761905</v>
      </c>
    </row>
    <row r="5649">
      <c r="A5649" s="24" t="str">
        <v>2026-06</v>
      </c>
      <c r="B5649" s="24" t="str">
        <v>비교 반영</v>
      </c>
      <c r="C5649" s="24" t="str">
        <v>안산상록구</v>
      </c>
      <c r="D5649" s="24" t="str">
        <v>다세대 매매</v>
      </c>
      <c r="E5649" s="26">
        <v>174</v>
      </c>
      <c r="F5649" s="26">
        <v>174</v>
      </c>
      <c r="G5649" s="26">
        <v>0</v>
      </c>
      <c r="H5649" s="26">
        <v>0</v>
      </c>
      <c r="I5649" s="26">
        <f>G5649+H5649</f>
        <v>0</v>
      </c>
      <c r="J5649" s="26">
        <f>SUM(F5649:H5649)</f>
        <v>174</v>
      </c>
      <c r="K5649" s="26">
        <f>E5649-J5649</f>
        <v>0</v>
      </c>
      <c r="L5649" s="27">
        <v>24402600000</v>
      </c>
      <c r="M5649" s="45">
        <v>10295.872</v>
      </c>
      <c r="N5649" s="27">
        <v>140244828</v>
      </c>
      <c r="O5649" s="27">
        <v>7835155</v>
      </c>
      <c r="P5649" s="37">
        <f>IF(I5649=0,0,H5649/I5649)</f>
        <v>0</v>
      </c>
    </row>
    <row r="5650">
      <c r="A5650" s="24" t="str">
        <v>2026-06</v>
      </c>
      <c r="B5650" s="24" t="str">
        <v>비교 반영</v>
      </c>
      <c r="C5650" s="24" t="str">
        <v>안산상록구</v>
      </c>
      <c r="D5650" s="24" t="str">
        <v>다세대 전월세</v>
      </c>
      <c r="E5650" s="26">
        <v>308</v>
      </c>
      <c r="F5650" s="26">
        <v>0</v>
      </c>
      <c r="G5650" s="26">
        <v>69</v>
      </c>
      <c r="H5650" s="26">
        <v>239</v>
      </c>
      <c r="I5650" s="26">
        <f>G5650+H5650</f>
        <v>308</v>
      </c>
      <c r="J5650" s="26">
        <f>SUM(F5650:H5650)</f>
        <v>308</v>
      </c>
      <c r="K5650" s="26">
        <f>E5650-J5650</f>
        <v>0</v>
      </c>
      <c r="L5650" s="27">
        <v>10803900000</v>
      </c>
      <c r="M5650" s="45">
        <v>12928.238</v>
      </c>
      <c r="N5650" s="27">
        <v>35077597</v>
      </c>
      <c r="O5650" s="27">
        <v>2762586</v>
      </c>
      <c r="P5650" s="37">
        <f>IF(I5650=0,0,H5650/I5650)</f>
        <v>0.775974025974026</v>
      </c>
    </row>
    <row r="5651">
      <c r="A5651" s="24" t="str">
        <v>2026-06</v>
      </c>
      <c r="B5651" s="24" t="str">
        <v>비교 반영</v>
      </c>
      <c r="C5651" s="24" t="str">
        <v>안산상록구</v>
      </c>
      <c r="D5651" s="24" t="str">
        <v>상가</v>
      </c>
      <c r="E5651" s="26">
        <v>28</v>
      </c>
      <c r="F5651" s="26">
        <v>28</v>
      </c>
      <c r="G5651" s="26">
        <v>0</v>
      </c>
      <c r="H5651" s="26">
        <v>0</v>
      </c>
      <c r="I5651" s="26">
        <f>G5651+H5651</f>
        <v>0</v>
      </c>
      <c r="J5651" s="26">
        <f>SUM(F5651:H5651)</f>
        <v>28</v>
      </c>
      <c r="K5651" s="26">
        <f>E5651-J5651</f>
        <v>0</v>
      </c>
      <c r="L5651" s="27">
        <v>11193390000</v>
      </c>
      <c r="M5651" s="45">
        <v>3968.58</v>
      </c>
      <c r="N5651" s="27">
        <v>399763929</v>
      </c>
      <c r="O5651" s="27">
        <v>9323975</v>
      </c>
      <c r="P5651" s="37">
        <f>IF(I5651=0,0,H5651/I5651)</f>
        <v>0</v>
      </c>
    </row>
    <row r="5652">
      <c r="A5652" s="24" t="str">
        <v>2026-06</v>
      </c>
      <c r="B5652" s="24" t="str">
        <v>비교 반영</v>
      </c>
      <c r="C5652" s="24" t="str">
        <v>안산상록구</v>
      </c>
      <c r="D5652" s="24" t="str">
        <v>아파트 매매</v>
      </c>
      <c r="E5652" s="26">
        <v>140</v>
      </c>
      <c r="F5652" s="26">
        <v>140</v>
      </c>
      <c r="G5652" s="26">
        <v>0</v>
      </c>
      <c r="H5652" s="26">
        <v>0</v>
      </c>
      <c r="I5652" s="26">
        <f>G5652+H5652</f>
        <v>0</v>
      </c>
      <c r="J5652" s="26">
        <f>SUM(F5652:H5652)</f>
        <v>140</v>
      </c>
      <c r="K5652" s="26">
        <f>E5652-J5652</f>
        <v>0</v>
      </c>
      <c r="L5652" s="27">
        <v>58693500000</v>
      </c>
      <c r="M5652" s="45">
        <v>10191.325</v>
      </c>
      <c r="N5652" s="27">
        <v>419239286</v>
      </c>
      <c r="O5652" s="27">
        <v>19038553</v>
      </c>
      <c r="P5652" s="37">
        <f>IF(I5652=0,0,H5652/I5652)</f>
        <v>0</v>
      </c>
    </row>
    <row r="5653">
      <c r="A5653" s="24" t="str">
        <v>2026-06</v>
      </c>
      <c r="B5653" s="24" t="str">
        <v>비교 반영</v>
      </c>
      <c r="C5653" s="24" t="str">
        <v>안산상록구</v>
      </c>
      <c r="D5653" s="24" t="str">
        <v>아파트 전월세</v>
      </c>
      <c r="E5653" s="26">
        <v>234</v>
      </c>
      <c r="F5653" s="26">
        <v>0</v>
      </c>
      <c r="G5653" s="26">
        <v>137</v>
      </c>
      <c r="H5653" s="26">
        <v>97</v>
      </c>
      <c r="I5653" s="26">
        <f>G5653+H5653</f>
        <v>234</v>
      </c>
      <c r="J5653" s="26">
        <f>SUM(F5653:H5653)</f>
        <v>234</v>
      </c>
      <c r="K5653" s="26">
        <f>E5653-J5653</f>
        <v>0</v>
      </c>
      <c r="L5653" s="27">
        <v>39690250000</v>
      </c>
      <c r="M5653" s="45">
        <v>15606.467</v>
      </c>
      <c r="N5653" s="27">
        <v>169616453</v>
      </c>
      <c r="O5653" s="27">
        <v>8407248</v>
      </c>
      <c r="P5653" s="37">
        <f>IF(I5653=0,0,H5653/I5653)</f>
        <v>0.41452991452991456</v>
      </c>
    </row>
    <row r="5654">
      <c r="A5654" s="24" t="str">
        <v>2026-06</v>
      </c>
      <c r="B5654" s="24" t="str">
        <v>비교 반영</v>
      </c>
      <c r="C5654" s="24" t="str">
        <v>안산상록구</v>
      </c>
      <c r="D5654" s="24" t="str">
        <v>오피스텔 매매</v>
      </c>
      <c r="E5654" s="26">
        <v>13</v>
      </c>
      <c r="F5654" s="26">
        <v>13</v>
      </c>
      <c r="G5654" s="26">
        <v>0</v>
      </c>
      <c r="H5654" s="26">
        <v>0</v>
      </c>
      <c r="I5654" s="26">
        <f>G5654+H5654</f>
        <v>0</v>
      </c>
      <c r="J5654" s="26">
        <f>SUM(F5654:H5654)</f>
        <v>13</v>
      </c>
      <c r="K5654" s="26">
        <f>E5654-J5654</f>
        <v>0</v>
      </c>
      <c r="L5654" s="27">
        <v>2158000000</v>
      </c>
      <c r="M5654" s="45">
        <v>559.088</v>
      </c>
      <c r="N5654" s="27">
        <v>166000000</v>
      </c>
      <c r="O5654" s="27">
        <v>12759859</v>
      </c>
      <c r="P5654" s="37">
        <f>IF(I5654=0,0,H5654/I5654)</f>
        <v>0</v>
      </c>
    </row>
    <row r="5655">
      <c r="A5655" s="24" t="str">
        <v>2026-06</v>
      </c>
      <c r="B5655" s="24" t="str">
        <v>비교 반영</v>
      </c>
      <c r="C5655" s="24" t="str">
        <v>안산상록구</v>
      </c>
      <c r="D5655" s="24" t="str">
        <v>오피스텔 전월세</v>
      </c>
      <c r="E5655" s="26">
        <v>43</v>
      </c>
      <c r="F5655" s="26">
        <v>0</v>
      </c>
      <c r="G5655" s="26">
        <v>17</v>
      </c>
      <c r="H5655" s="26">
        <v>26</v>
      </c>
      <c r="I5655" s="26">
        <f>G5655+H5655</f>
        <v>43</v>
      </c>
      <c r="J5655" s="26">
        <f>SUM(F5655:H5655)</f>
        <v>43</v>
      </c>
      <c r="K5655" s="26">
        <f>E5655-J5655</f>
        <v>0</v>
      </c>
      <c r="L5655" s="27">
        <v>3682870000</v>
      </c>
      <c r="M5655" s="45">
        <v>1930.37</v>
      </c>
      <c r="N5655" s="27">
        <v>85648140</v>
      </c>
      <c r="O5655" s="27">
        <v>6306965</v>
      </c>
      <c r="P5655" s="37">
        <f>IF(I5655=0,0,H5655/I5655)</f>
        <v>0.6046511627906976</v>
      </c>
    </row>
    <row r="5656">
      <c r="A5656" s="24" t="str">
        <v>2026-06</v>
      </c>
      <c r="B5656" s="24" t="str">
        <v>비교 반영</v>
      </c>
      <c r="C5656" s="24" t="str">
        <v>안산상록구</v>
      </c>
      <c r="D5656" s="24" t="str">
        <v>토지</v>
      </c>
      <c r="E5656" s="26">
        <v>17</v>
      </c>
      <c r="F5656" s="26">
        <v>17</v>
      </c>
      <c r="G5656" s="26">
        <v>0</v>
      </c>
      <c r="H5656" s="26">
        <v>0</v>
      </c>
      <c r="I5656" s="26">
        <f>G5656+H5656</f>
        <v>0</v>
      </c>
      <c r="J5656" s="26">
        <f>SUM(F5656:H5656)</f>
        <v>17</v>
      </c>
      <c r="K5656" s="26">
        <f>E5656-J5656</f>
        <v>0</v>
      </c>
      <c r="L5656" s="27">
        <v>3937500000</v>
      </c>
      <c r="M5656" s="45">
        <v>11702.23</v>
      </c>
      <c r="N5656" s="27">
        <v>231617647</v>
      </c>
      <c r="O5656" s="27">
        <v>1112312</v>
      </c>
      <c r="P5656" s="37">
        <f>IF(I5656=0,0,H5656/I5656)</f>
        <v>0</v>
      </c>
    </row>
    <row r="5657">
      <c r="A5657" s="24" t="str">
        <v>2026-06</v>
      </c>
      <c r="B5657" s="24" t="str">
        <v>비교 반영</v>
      </c>
      <c r="C5657" s="24" t="str">
        <v>안성시</v>
      </c>
      <c r="D5657" s="24" t="str">
        <v>공장창고</v>
      </c>
      <c r="E5657" s="26">
        <v>4</v>
      </c>
      <c r="F5657" s="26">
        <v>4</v>
      </c>
      <c r="G5657" s="26">
        <v>0</v>
      </c>
      <c r="H5657" s="26">
        <v>0</v>
      </c>
      <c r="I5657" s="26">
        <f>G5657+H5657</f>
        <v>0</v>
      </c>
      <c r="J5657" s="26">
        <f>SUM(F5657:H5657)</f>
        <v>4</v>
      </c>
      <c r="K5657" s="26">
        <f>E5657-J5657</f>
        <v>0</v>
      </c>
      <c r="L5657" s="27">
        <v>209159700000</v>
      </c>
      <c r="M5657" s="45">
        <v>118055.45</v>
      </c>
      <c r="N5657" s="27">
        <v>52289925000</v>
      </c>
      <c r="O5657" s="27">
        <v>5856883</v>
      </c>
      <c r="P5657" s="37">
        <f>IF(I5657=0,0,H5657/I5657)</f>
        <v>0</v>
      </c>
    </row>
    <row r="5658">
      <c r="A5658" s="24" t="str">
        <v>2026-06</v>
      </c>
      <c r="B5658" s="24" t="str">
        <v>비교 반영</v>
      </c>
      <c r="C5658" s="24" t="str">
        <v>안성시</v>
      </c>
      <c r="D5658" s="24" t="str">
        <v>다가구 매매</v>
      </c>
      <c r="E5658" s="26">
        <v>17</v>
      </c>
      <c r="F5658" s="26">
        <v>17</v>
      </c>
      <c r="G5658" s="26">
        <v>0</v>
      </c>
      <c r="H5658" s="26">
        <v>0</v>
      </c>
      <c r="I5658" s="26">
        <f>G5658+H5658</f>
        <v>0</v>
      </c>
      <c r="J5658" s="26">
        <f>SUM(F5658:H5658)</f>
        <v>17</v>
      </c>
      <c r="K5658" s="26">
        <f>E5658-J5658</f>
        <v>0</v>
      </c>
      <c r="L5658" s="27">
        <v>4712150000</v>
      </c>
      <c r="M5658" s="45">
        <v>2483.91</v>
      </c>
      <c r="N5658" s="27">
        <v>277185294</v>
      </c>
      <c r="O5658" s="27">
        <v>6271304</v>
      </c>
      <c r="P5658" s="37">
        <f>IF(I5658=0,0,H5658/I5658)</f>
        <v>0</v>
      </c>
    </row>
    <row r="5659">
      <c r="A5659" s="24" t="str">
        <v>2026-06</v>
      </c>
      <c r="B5659" s="24" t="str">
        <v>비교 반영</v>
      </c>
      <c r="C5659" s="24" t="str">
        <v>안성시</v>
      </c>
      <c r="D5659" s="24" t="str">
        <v>다가구 전월세</v>
      </c>
      <c r="E5659" s="26">
        <v>138</v>
      </c>
      <c r="F5659" s="26">
        <v>0</v>
      </c>
      <c r="G5659" s="26">
        <v>12</v>
      </c>
      <c r="H5659" s="26">
        <v>126</v>
      </c>
      <c r="I5659" s="26">
        <f>G5659+H5659</f>
        <v>138</v>
      </c>
      <c r="J5659" s="26">
        <f>SUM(F5659:H5659)</f>
        <v>138</v>
      </c>
      <c r="K5659" s="26">
        <f>E5659-J5659</f>
        <v>0</v>
      </c>
      <c r="L5659" s="27">
        <v>1812300000</v>
      </c>
      <c r="M5659" s="45">
        <v>5595.976</v>
      </c>
      <c r="N5659" s="27">
        <v>13132609</v>
      </c>
      <c r="O5659" s="27">
        <v>1070604</v>
      </c>
      <c r="P5659" s="37">
        <f>IF(I5659=0,0,H5659/I5659)</f>
        <v>0.9130434782608695</v>
      </c>
    </row>
    <row r="5660">
      <c r="A5660" s="24" t="str">
        <v>2026-06</v>
      </c>
      <c r="B5660" s="24" t="str">
        <v>비교 반영</v>
      </c>
      <c r="C5660" s="24" t="str">
        <v>안성시</v>
      </c>
      <c r="D5660" s="24" t="str">
        <v>다세대 매매</v>
      </c>
      <c r="E5660" s="26">
        <v>22</v>
      </c>
      <c r="F5660" s="26">
        <v>22</v>
      </c>
      <c r="G5660" s="26">
        <v>0</v>
      </c>
      <c r="H5660" s="26">
        <v>0</v>
      </c>
      <c r="I5660" s="26">
        <f>G5660+H5660</f>
        <v>0</v>
      </c>
      <c r="J5660" s="26">
        <f>SUM(F5660:H5660)</f>
        <v>22</v>
      </c>
      <c r="K5660" s="26">
        <f>E5660-J5660</f>
        <v>0</v>
      </c>
      <c r="L5660" s="27">
        <v>1770000000</v>
      </c>
      <c r="M5660" s="45">
        <v>1307.831</v>
      </c>
      <c r="N5660" s="27">
        <v>80454545</v>
      </c>
      <c r="O5660" s="27">
        <v>4474003</v>
      </c>
      <c r="P5660" s="37">
        <f>IF(I5660=0,0,H5660/I5660)</f>
        <v>0</v>
      </c>
    </row>
    <row r="5661">
      <c r="A5661" s="24" t="str">
        <v>2026-06</v>
      </c>
      <c r="B5661" s="24" t="str">
        <v>비교 반영</v>
      </c>
      <c r="C5661" s="24" t="str">
        <v>안성시</v>
      </c>
      <c r="D5661" s="24" t="str">
        <v>다세대 전월세</v>
      </c>
      <c r="E5661" s="26">
        <v>46</v>
      </c>
      <c r="F5661" s="26">
        <v>0</v>
      </c>
      <c r="G5661" s="26">
        <v>4</v>
      </c>
      <c r="H5661" s="26">
        <v>42</v>
      </c>
      <c r="I5661" s="26">
        <f>G5661+H5661</f>
        <v>46</v>
      </c>
      <c r="J5661" s="26">
        <f>SUM(F5661:H5661)</f>
        <v>46</v>
      </c>
      <c r="K5661" s="26">
        <f>E5661-J5661</f>
        <v>0</v>
      </c>
      <c r="L5661" s="27">
        <v>519500000</v>
      </c>
      <c r="M5661" s="45">
        <v>1885.341</v>
      </c>
      <c r="N5661" s="27">
        <v>11293478</v>
      </c>
      <c r="O5661" s="27">
        <v>910899</v>
      </c>
      <c r="P5661" s="37">
        <f>IF(I5661=0,0,H5661/I5661)</f>
        <v>0.9130434782608695</v>
      </c>
    </row>
    <row r="5662">
      <c r="A5662" s="24" t="str">
        <v>2026-06</v>
      </c>
      <c r="B5662" s="24" t="str">
        <v>비교 반영</v>
      </c>
      <c r="C5662" s="24" t="str">
        <v>안성시</v>
      </c>
      <c r="D5662" s="24" t="str">
        <v>분양권</v>
      </c>
      <c r="E5662" s="26">
        <v>7</v>
      </c>
      <c r="F5662" s="26">
        <v>7</v>
      </c>
      <c r="G5662" s="26">
        <v>0</v>
      </c>
      <c r="H5662" s="26">
        <v>0</v>
      </c>
      <c r="I5662" s="26">
        <f>G5662+H5662</f>
        <v>0</v>
      </c>
      <c r="J5662" s="26">
        <f>SUM(F5662:H5662)</f>
        <v>7</v>
      </c>
      <c r="K5662" s="26">
        <f>E5662-J5662</f>
        <v>0</v>
      </c>
      <c r="L5662" s="27">
        <v>3043700000</v>
      </c>
      <c r="M5662" s="45">
        <v>584.751</v>
      </c>
      <c r="N5662" s="27">
        <v>434814286</v>
      </c>
      <c r="O5662" s="27">
        <v>17207013</v>
      </c>
      <c r="P5662" s="37">
        <f>IF(I5662=0,0,H5662/I5662)</f>
        <v>0</v>
      </c>
    </row>
    <row r="5663">
      <c r="A5663" s="24" t="str">
        <v>2026-06</v>
      </c>
      <c r="B5663" s="24" t="str">
        <v>비교 반영</v>
      </c>
      <c r="C5663" s="24" t="str">
        <v>안성시</v>
      </c>
      <c r="D5663" s="24" t="str">
        <v>상가</v>
      </c>
      <c r="E5663" s="26">
        <v>15</v>
      </c>
      <c r="F5663" s="26">
        <v>15</v>
      </c>
      <c r="G5663" s="26">
        <v>0</v>
      </c>
      <c r="H5663" s="26">
        <v>0</v>
      </c>
      <c r="I5663" s="26">
        <f>G5663+H5663</f>
        <v>0</v>
      </c>
      <c r="J5663" s="26">
        <f>SUM(F5663:H5663)</f>
        <v>15</v>
      </c>
      <c r="K5663" s="26">
        <f>E5663-J5663</f>
        <v>0</v>
      </c>
      <c r="L5663" s="27">
        <v>50612760000</v>
      </c>
      <c r="M5663" s="45">
        <v>10281.4</v>
      </c>
      <c r="N5663" s="27">
        <v>3374184000</v>
      </c>
      <c r="O5663" s="27">
        <v>16273553</v>
      </c>
      <c r="P5663" s="37">
        <f>IF(I5663=0,0,H5663/I5663)</f>
        <v>0</v>
      </c>
    </row>
    <row r="5664">
      <c r="A5664" s="24" t="str">
        <v>2026-06</v>
      </c>
      <c r="B5664" s="24" t="str">
        <v>비교 반영</v>
      </c>
      <c r="C5664" s="24" t="str">
        <v>안성시</v>
      </c>
      <c r="D5664" s="24" t="str">
        <v>아파트 매매</v>
      </c>
      <c r="E5664" s="26">
        <v>169</v>
      </c>
      <c r="F5664" s="26">
        <v>169</v>
      </c>
      <c r="G5664" s="26">
        <v>0</v>
      </c>
      <c r="H5664" s="26">
        <v>0</v>
      </c>
      <c r="I5664" s="26">
        <f>G5664+H5664</f>
        <v>0</v>
      </c>
      <c r="J5664" s="26">
        <f>SUM(F5664:H5664)</f>
        <v>169</v>
      </c>
      <c r="K5664" s="26">
        <f>E5664-J5664</f>
        <v>0</v>
      </c>
      <c r="L5664" s="27">
        <v>30852700000</v>
      </c>
      <c r="M5664" s="45">
        <v>10846.89</v>
      </c>
      <c r="N5664" s="27">
        <v>182560355</v>
      </c>
      <c r="O5664" s="27">
        <v>9402916</v>
      </c>
      <c r="P5664" s="37">
        <f>IF(I5664=0,0,H5664/I5664)</f>
        <v>0</v>
      </c>
    </row>
    <row r="5665">
      <c r="A5665" s="24" t="str">
        <v>2026-06</v>
      </c>
      <c r="B5665" s="24" t="str">
        <v>비교 반영</v>
      </c>
      <c r="C5665" s="24" t="str">
        <v>안성시</v>
      </c>
      <c r="D5665" s="24" t="str">
        <v>아파트 전월세</v>
      </c>
      <c r="E5665" s="26">
        <v>439</v>
      </c>
      <c r="F5665" s="26">
        <v>0</v>
      </c>
      <c r="G5665" s="26">
        <v>149</v>
      </c>
      <c r="H5665" s="26">
        <v>290</v>
      </c>
      <c r="I5665" s="26">
        <f>G5665+H5665</f>
        <v>439</v>
      </c>
      <c r="J5665" s="26">
        <f>SUM(F5665:H5665)</f>
        <v>439</v>
      </c>
      <c r="K5665" s="26">
        <f>E5665-J5665</f>
        <v>0</v>
      </c>
      <c r="L5665" s="27">
        <v>33254560000</v>
      </c>
      <c r="M5665" s="45">
        <v>26479.182</v>
      </c>
      <c r="N5665" s="27">
        <v>75750706</v>
      </c>
      <c r="O5665" s="27">
        <v>4151655</v>
      </c>
      <c r="P5665" s="37">
        <f>IF(I5665=0,0,H5665/I5665)</f>
        <v>0.6605922551252847</v>
      </c>
    </row>
    <row r="5666">
      <c r="A5666" s="24" t="str">
        <v>2026-06</v>
      </c>
      <c r="B5666" s="24" t="str">
        <v>비교 반영</v>
      </c>
      <c r="C5666" s="24" t="str">
        <v>안성시</v>
      </c>
      <c r="D5666" s="24" t="str">
        <v>오피스텔 매매</v>
      </c>
      <c r="E5666" s="26">
        <v>2</v>
      </c>
      <c r="F5666" s="26">
        <v>2</v>
      </c>
      <c r="G5666" s="26">
        <v>0</v>
      </c>
      <c r="H5666" s="26">
        <v>0</v>
      </c>
      <c r="I5666" s="26">
        <f>G5666+H5666</f>
        <v>0</v>
      </c>
      <c r="J5666" s="26">
        <f>SUM(F5666:H5666)</f>
        <v>2</v>
      </c>
      <c r="K5666" s="26">
        <f>E5666-J5666</f>
        <v>0</v>
      </c>
      <c r="L5666" s="27">
        <v>49000000</v>
      </c>
      <c r="M5666" s="45">
        <v>50.36</v>
      </c>
      <c r="N5666" s="27">
        <v>24500000</v>
      </c>
      <c r="O5666" s="27">
        <v>3216510</v>
      </c>
      <c r="P5666" s="37">
        <f>IF(I5666=0,0,H5666/I5666)</f>
        <v>0</v>
      </c>
    </row>
    <row r="5667">
      <c r="A5667" s="24" t="str">
        <v>2026-06</v>
      </c>
      <c r="B5667" s="24" t="str">
        <v>비교 반영</v>
      </c>
      <c r="C5667" s="24" t="str">
        <v>안성시</v>
      </c>
      <c r="D5667" s="24" t="str">
        <v>오피스텔 전월세</v>
      </c>
      <c r="E5667" s="26">
        <v>10</v>
      </c>
      <c r="F5667" s="26">
        <v>0</v>
      </c>
      <c r="G5667" s="26">
        <v>1</v>
      </c>
      <c r="H5667" s="26">
        <v>9</v>
      </c>
      <c r="I5667" s="26">
        <f>G5667+H5667</f>
        <v>10</v>
      </c>
      <c r="J5667" s="26">
        <f>SUM(F5667:H5667)</f>
        <v>10</v>
      </c>
      <c r="K5667" s="26">
        <f>E5667-J5667</f>
        <v>0</v>
      </c>
      <c r="L5667" s="27">
        <v>102500000</v>
      </c>
      <c r="M5667" s="45">
        <v>344.09</v>
      </c>
      <c r="N5667" s="27">
        <v>10250000</v>
      </c>
      <c r="O5667" s="27">
        <v>984751</v>
      </c>
      <c r="P5667" s="37">
        <f>IF(I5667=0,0,H5667/I5667)</f>
        <v>0.9</v>
      </c>
    </row>
    <row r="5668">
      <c r="A5668" s="24" t="str">
        <v>2026-06</v>
      </c>
      <c r="B5668" s="24" t="str">
        <v>비교 반영</v>
      </c>
      <c r="C5668" s="24" t="str">
        <v>안성시</v>
      </c>
      <c r="D5668" s="24" t="str">
        <v>토지</v>
      </c>
      <c r="E5668" s="26">
        <v>371</v>
      </c>
      <c r="F5668" s="26">
        <v>371</v>
      </c>
      <c r="G5668" s="26">
        <v>0</v>
      </c>
      <c r="H5668" s="26">
        <v>0</v>
      </c>
      <c r="I5668" s="26">
        <f>G5668+H5668</f>
        <v>0</v>
      </c>
      <c r="J5668" s="26">
        <f>SUM(F5668:H5668)</f>
        <v>371</v>
      </c>
      <c r="K5668" s="26">
        <f>E5668-J5668</f>
        <v>0</v>
      </c>
      <c r="L5668" s="27">
        <v>226804430000</v>
      </c>
      <c r="M5668" s="45">
        <v>1557075.85</v>
      </c>
      <c r="N5668" s="27">
        <v>611332695</v>
      </c>
      <c r="O5668" s="27">
        <v>481522</v>
      </c>
      <c r="P5668" s="37">
        <f>IF(I5668=0,0,H5668/I5668)</f>
        <v>0</v>
      </c>
    </row>
    <row r="5669">
      <c r="A5669" s="24" t="str">
        <v>2026-06</v>
      </c>
      <c r="B5669" s="24" t="str">
        <v>비교 반영</v>
      </c>
      <c r="C5669" s="24" t="str">
        <v>안양동안구</v>
      </c>
      <c r="D5669" s="24" t="str">
        <v>공장창고</v>
      </c>
      <c r="E5669" s="26">
        <v>12</v>
      </c>
      <c r="F5669" s="26">
        <v>12</v>
      </c>
      <c r="G5669" s="26">
        <v>0</v>
      </c>
      <c r="H5669" s="26">
        <v>0</v>
      </c>
      <c r="I5669" s="26">
        <f>G5669+H5669</f>
        <v>0</v>
      </c>
      <c r="J5669" s="26">
        <f>SUM(F5669:H5669)</f>
        <v>12</v>
      </c>
      <c r="K5669" s="26">
        <f>E5669-J5669</f>
        <v>0</v>
      </c>
      <c r="L5669" s="27">
        <v>17316700000</v>
      </c>
      <c r="M5669" s="45">
        <v>7148.54</v>
      </c>
      <c r="N5669" s="27">
        <v>1443058333</v>
      </c>
      <c r="O5669" s="27">
        <v>8007969</v>
      </c>
      <c r="P5669" s="37">
        <f>IF(I5669=0,0,H5669/I5669)</f>
        <v>0</v>
      </c>
    </row>
    <row r="5670">
      <c r="A5670" s="24" t="str">
        <v>2026-06</v>
      </c>
      <c r="B5670" s="24" t="str">
        <v>비교 반영</v>
      </c>
      <c r="C5670" s="24" t="str">
        <v>안양동안구</v>
      </c>
      <c r="D5670" s="24" t="str">
        <v>다가구 매매</v>
      </c>
      <c r="E5670" s="26">
        <v>2</v>
      </c>
      <c r="F5670" s="26">
        <v>2</v>
      </c>
      <c r="G5670" s="26">
        <v>0</v>
      </c>
      <c r="H5670" s="26">
        <v>0</v>
      </c>
      <c r="I5670" s="26">
        <f>G5670+H5670</f>
        <v>0</v>
      </c>
      <c r="J5670" s="26">
        <f>SUM(F5670:H5670)</f>
        <v>2</v>
      </c>
      <c r="K5670" s="26">
        <f>E5670-J5670</f>
        <v>0</v>
      </c>
      <c r="L5670" s="27">
        <v>2795000000</v>
      </c>
      <c r="M5670" s="45">
        <v>858.22</v>
      </c>
      <c r="N5670" s="27">
        <v>1397500000</v>
      </c>
      <c r="O5670" s="27">
        <v>10766085</v>
      </c>
      <c r="P5670" s="37">
        <f>IF(I5670=0,0,H5670/I5670)</f>
        <v>0</v>
      </c>
    </row>
    <row r="5671">
      <c r="A5671" s="24" t="str">
        <v>2026-06</v>
      </c>
      <c r="B5671" s="24" t="str">
        <v>비교 반영</v>
      </c>
      <c r="C5671" s="24" t="str">
        <v>안양동안구</v>
      </c>
      <c r="D5671" s="24" t="str">
        <v>다가구 전월세</v>
      </c>
      <c r="E5671" s="26">
        <v>105</v>
      </c>
      <c r="F5671" s="26">
        <v>0</v>
      </c>
      <c r="G5671" s="26">
        <v>25</v>
      </c>
      <c r="H5671" s="26">
        <v>80</v>
      </c>
      <c r="I5671" s="26">
        <f>G5671+H5671</f>
        <v>105</v>
      </c>
      <c r="J5671" s="26">
        <f>SUM(F5671:H5671)</f>
        <v>105</v>
      </c>
      <c r="K5671" s="26">
        <f>E5671-J5671</f>
        <v>0</v>
      </c>
      <c r="L5671" s="27">
        <v>6526200000</v>
      </c>
      <c r="M5671" s="45">
        <v>4958.043</v>
      </c>
      <c r="N5671" s="27">
        <v>62154286</v>
      </c>
      <c r="O5671" s="27">
        <v>4351357</v>
      </c>
      <c r="P5671" s="37">
        <f>IF(I5671=0,0,H5671/I5671)</f>
        <v>0.7619047619047619</v>
      </c>
    </row>
    <row r="5672">
      <c r="A5672" s="24" t="str">
        <v>2026-06</v>
      </c>
      <c r="B5672" s="24" t="str">
        <v>비교 반영</v>
      </c>
      <c r="C5672" s="24" t="str">
        <v>안양동안구</v>
      </c>
      <c r="D5672" s="24" t="str">
        <v>다세대 매매</v>
      </c>
      <c r="E5672" s="26">
        <v>54</v>
      </c>
      <c r="F5672" s="26">
        <v>54</v>
      </c>
      <c r="G5672" s="26">
        <v>0</v>
      </c>
      <c r="H5672" s="26">
        <v>0</v>
      </c>
      <c r="I5672" s="26">
        <f>G5672+H5672</f>
        <v>0</v>
      </c>
      <c r="J5672" s="26">
        <f>SUM(F5672:H5672)</f>
        <v>54</v>
      </c>
      <c r="K5672" s="26">
        <f>E5672-J5672</f>
        <v>0</v>
      </c>
      <c r="L5672" s="27">
        <v>25457500000</v>
      </c>
      <c r="M5672" s="45">
        <v>2524.783</v>
      </c>
      <c r="N5672" s="27">
        <v>471435185</v>
      </c>
      <c r="O5672" s="27">
        <v>33332378</v>
      </c>
      <c r="P5672" s="37">
        <f>IF(I5672=0,0,H5672/I5672)</f>
        <v>0</v>
      </c>
    </row>
    <row r="5673">
      <c r="A5673" s="24" t="str">
        <v>2026-06</v>
      </c>
      <c r="B5673" s="24" t="str">
        <v>비교 반영</v>
      </c>
      <c r="C5673" s="24" t="str">
        <v>안양동안구</v>
      </c>
      <c r="D5673" s="24" t="str">
        <v>다세대 전월세</v>
      </c>
      <c r="E5673" s="26">
        <v>128</v>
      </c>
      <c r="F5673" s="26">
        <v>0</v>
      </c>
      <c r="G5673" s="26">
        <v>64</v>
      </c>
      <c r="H5673" s="26">
        <v>64</v>
      </c>
      <c r="I5673" s="26">
        <f>G5673+H5673</f>
        <v>128</v>
      </c>
      <c r="J5673" s="26">
        <f>SUM(F5673:H5673)</f>
        <v>128</v>
      </c>
      <c r="K5673" s="26">
        <f>E5673-J5673</f>
        <v>0</v>
      </c>
      <c r="L5673" s="27">
        <v>13733500000</v>
      </c>
      <c r="M5673" s="45">
        <v>5048.43</v>
      </c>
      <c r="N5673" s="27">
        <v>107292969</v>
      </c>
      <c r="O5673" s="27">
        <v>8992894</v>
      </c>
      <c r="P5673" s="37">
        <f>IF(I5673=0,0,H5673/I5673)</f>
        <v>0.5</v>
      </c>
    </row>
    <row r="5674">
      <c r="A5674" s="24" t="str">
        <v>2026-06</v>
      </c>
      <c r="B5674" s="24" t="str">
        <v>비교 반영</v>
      </c>
      <c r="C5674" s="24" t="str">
        <v>안양동안구</v>
      </c>
      <c r="D5674" s="24" t="str">
        <v>분양권</v>
      </c>
      <c r="E5674" s="26">
        <v>7</v>
      </c>
      <c r="F5674" s="26">
        <v>7</v>
      </c>
      <c r="G5674" s="26">
        <v>0</v>
      </c>
      <c r="H5674" s="26">
        <v>0</v>
      </c>
      <c r="I5674" s="26">
        <f>G5674+H5674</f>
        <v>0</v>
      </c>
      <c r="J5674" s="26">
        <f>SUM(F5674:H5674)</f>
        <v>7</v>
      </c>
      <c r="K5674" s="26">
        <f>E5674-J5674</f>
        <v>0</v>
      </c>
      <c r="L5674" s="27">
        <v>8014160000</v>
      </c>
      <c r="M5674" s="45">
        <v>466.816</v>
      </c>
      <c r="N5674" s="27">
        <v>1144880000</v>
      </c>
      <c r="O5674" s="27">
        <v>56752746</v>
      </c>
      <c r="P5674" s="37">
        <f>IF(I5674=0,0,H5674/I5674)</f>
        <v>0</v>
      </c>
    </row>
    <row r="5675">
      <c r="A5675" s="24" t="str">
        <v>2026-06</v>
      </c>
      <c r="B5675" s="24" t="str">
        <v>비교 반영</v>
      </c>
      <c r="C5675" s="24" t="str">
        <v>안양동안구</v>
      </c>
      <c r="D5675" s="24" t="str">
        <v>상가</v>
      </c>
      <c r="E5675" s="26">
        <v>28</v>
      </c>
      <c r="F5675" s="26">
        <v>28</v>
      </c>
      <c r="G5675" s="26">
        <v>0</v>
      </c>
      <c r="H5675" s="26">
        <v>0</v>
      </c>
      <c r="I5675" s="26">
        <f>G5675+H5675</f>
        <v>0</v>
      </c>
      <c r="J5675" s="26">
        <f>SUM(F5675:H5675)</f>
        <v>28</v>
      </c>
      <c r="K5675" s="26">
        <f>E5675-J5675</f>
        <v>0</v>
      </c>
      <c r="L5675" s="27">
        <v>10376830000</v>
      </c>
      <c r="M5675" s="45">
        <v>1683.71</v>
      </c>
      <c r="N5675" s="27">
        <v>370601071</v>
      </c>
      <c r="O5675" s="27">
        <v>20373799</v>
      </c>
      <c r="P5675" s="37">
        <f>IF(I5675=0,0,H5675/I5675)</f>
        <v>0</v>
      </c>
    </row>
    <row r="5676">
      <c r="A5676" s="24" t="str">
        <v>2026-06</v>
      </c>
      <c r="B5676" s="24" t="str">
        <v>비교 반영</v>
      </c>
      <c r="C5676" s="24" t="str">
        <v>안양동안구</v>
      </c>
      <c r="D5676" s="24" t="str">
        <v>아파트 매매</v>
      </c>
      <c r="E5676" s="26">
        <v>486</v>
      </c>
      <c r="F5676" s="26">
        <v>486</v>
      </c>
      <c r="G5676" s="26">
        <v>0</v>
      </c>
      <c r="H5676" s="26">
        <v>0</v>
      </c>
      <c r="I5676" s="26">
        <f>G5676+H5676</f>
        <v>0</v>
      </c>
      <c r="J5676" s="26">
        <f>SUM(F5676:H5676)</f>
        <v>486</v>
      </c>
      <c r="K5676" s="26">
        <f>E5676-J5676</f>
        <v>0</v>
      </c>
      <c r="L5676" s="27">
        <v>397586000000</v>
      </c>
      <c r="M5676" s="45">
        <v>33235.265</v>
      </c>
      <c r="N5676" s="27">
        <v>818078189</v>
      </c>
      <c r="O5676" s="27">
        <v>39546362</v>
      </c>
      <c r="P5676" s="37">
        <f>IF(I5676=0,0,H5676/I5676)</f>
        <v>0</v>
      </c>
    </row>
    <row r="5677">
      <c r="A5677" s="24" t="str">
        <v>2026-06</v>
      </c>
      <c r="B5677" s="24" t="str">
        <v>비교 반영</v>
      </c>
      <c r="C5677" s="24" t="str">
        <v>안양동안구</v>
      </c>
      <c r="D5677" s="24" t="str">
        <v>아파트 전월세</v>
      </c>
      <c r="E5677" s="26">
        <v>778</v>
      </c>
      <c r="F5677" s="26">
        <v>0</v>
      </c>
      <c r="G5677" s="26">
        <v>504</v>
      </c>
      <c r="H5677" s="26">
        <v>274</v>
      </c>
      <c r="I5677" s="26">
        <f>G5677+H5677</f>
        <v>778</v>
      </c>
      <c r="J5677" s="26">
        <f>SUM(F5677:H5677)</f>
        <v>778</v>
      </c>
      <c r="K5677" s="26">
        <f>E5677-J5677</f>
        <v>0</v>
      </c>
      <c r="L5677" s="27">
        <v>248759840000</v>
      </c>
      <c r="M5677" s="45">
        <v>47587.788</v>
      </c>
      <c r="N5677" s="27">
        <v>319742725</v>
      </c>
      <c r="O5677" s="27">
        <v>17280621</v>
      </c>
      <c r="P5677" s="37">
        <f>IF(I5677=0,0,H5677/I5677)</f>
        <v>0.35218508997429304</v>
      </c>
    </row>
    <row r="5678">
      <c r="A5678" s="24" t="str">
        <v>2026-06</v>
      </c>
      <c r="B5678" s="24" t="str">
        <v>비교 반영</v>
      </c>
      <c r="C5678" s="24" t="str">
        <v>안양동안구</v>
      </c>
      <c r="D5678" s="24" t="str">
        <v>오피스텔 매매</v>
      </c>
      <c r="E5678" s="26">
        <v>53</v>
      </c>
      <c r="F5678" s="26">
        <v>53</v>
      </c>
      <c r="G5678" s="26">
        <v>0</v>
      </c>
      <c r="H5678" s="26">
        <v>0</v>
      </c>
      <c r="I5678" s="26">
        <f>G5678+H5678</f>
        <v>0</v>
      </c>
      <c r="J5678" s="26">
        <f>SUM(F5678:H5678)</f>
        <v>53</v>
      </c>
      <c r="K5678" s="26">
        <f>E5678-J5678</f>
        <v>0</v>
      </c>
      <c r="L5678" s="27">
        <v>21632000000</v>
      </c>
      <c r="M5678" s="45">
        <v>3250.198</v>
      </c>
      <c r="N5678" s="27">
        <v>408150943</v>
      </c>
      <c r="O5678" s="27">
        <v>22001965</v>
      </c>
      <c r="P5678" s="37">
        <f>IF(I5678=0,0,H5678/I5678)</f>
        <v>0</v>
      </c>
    </row>
    <row r="5679">
      <c r="A5679" s="24" t="str">
        <v>2026-06</v>
      </c>
      <c r="B5679" s="24" t="str">
        <v>비교 반영</v>
      </c>
      <c r="C5679" s="24" t="str">
        <v>안양동안구</v>
      </c>
      <c r="D5679" s="24" t="str">
        <v>오피스텔 전월세</v>
      </c>
      <c r="E5679" s="26">
        <v>174</v>
      </c>
      <c r="F5679" s="26">
        <v>0</v>
      </c>
      <c r="G5679" s="26">
        <v>51</v>
      </c>
      <c r="H5679" s="26">
        <v>123</v>
      </c>
      <c r="I5679" s="26">
        <f>G5679+H5679</f>
        <v>174</v>
      </c>
      <c r="J5679" s="26">
        <f>SUM(F5679:H5679)</f>
        <v>174</v>
      </c>
      <c r="K5679" s="26">
        <f>E5679-J5679</f>
        <v>0</v>
      </c>
      <c r="L5679" s="27">
        <v>24600000000</v>
      </c>
      <c r="M5679" s="45">
        <v>8868.18</v>
      </c>
      <c r="N5679" s="27">
        <v>141379310</v>
      </c>
      <c r="O5679" s="27">
        <v>9170124</v>
      </c>
      <c r="P5679" s="37">
        <f>IF(I5679=0,0,H5679/I5679)</f>
        <v>0.7068965517241379</v>
      </c>
    </row>
    <row r="5680">
      <c r="A5680" s="24" t="str">
        <v>2026-06</v>
      </c>
      <c r="B5680" s="24" t="str">
        <v>비교 반영</v>
      </c>
      <c r="C5680" s="24" t="str">
        <v>안양만안구</v>
      </c>
      <c r="D5680" s="24" t="str">
        <v>공장창고</v>
      </c>
      <c r="E5680" s="26">
        <v>9</v>
      </c>
      <c r="F5680" s="26">
        <v>9</v>
      </c>
      <c r="G5680" s="26">
        <v>0</v>
      </c>
      <c r="H5680" s="26">
        <v>0</v>
      </c>
      <c r="I5680" s="26">
        <f>G5680+H5680</f>
        <v>0</v>
      </c>
      <c r="J5680" s="26">
        <f>SUM(F5680:H5680)</f>
        <v>9</v>
      </c>
      <c r="K5680" s="26">
        <f>E5680-J5680</f>
        <v>0</v>
      </c>
      <c r="L5680" s="27">
        <v>3125510000</v>
      </c>
      <c r="M5680" s="45">
        <v>1147.84</v>
      </c>
      <c r="N5680" s="27">
        <v>347278889</v>
      </c>
      <c r="O5680" s="27">
        <v>9001485</v>
      </c>
      <c r="P5680" s="37">
        <f>IF(I5680=0,0,H5680/I5680)</f>
        <v>0</v>
      </c>
    </row>
    <row r="5681">
      <c r="A5681" s="24" t="str">
        <v>2026-06</v>
      </c>
      <c r="B5681" s="24" t="str">
        <v>비교 반영</v>
      </c>
      <c r="C5681" s="24" t="str">
        <v>안양만안구</v>
      </c>
      <c r="D5681" s="24" t="str">
        <v>다가구 매매</v>
      </c>
      <c r="E5681" s="26">
        <v>2</v>
      </c>
      <c r="F5681" s="26">
        <v>2</v>
      </c>
      <c r="G5681" s="26">
        <v>0</v>
      </c>
      <c r="H5681" s="26">
        <v>0</v>
      </c>
      <c r="I5681" s="26">
        <f>G5681+H5681</f>
        <v>0</v>
      </c>
      <c r="J5681" s="26">
        <f>SUM(F5681:H5681)</f>
        <v>2</v>
      </c>
      <c r="K5681" s="26">
        <f>E5681-J5681</f>
        <v>0</v>
      </c>
      <c r="L5681" s="27">
        <v>940000000</v>
      </c>
      <c r="M5681" s="45">
        <v>225.53</v>
      </c>
      <c r="N5681" s="27">
        <v>470000000</v>
      </c>
      <c r="O5681" s="27">
        <v>13778379</v>
      </c>
      <c r="P5681" s="37">
        <f>IF(I5681=0,0,H5681/I5681)</f>
        <v>0</v>
      </c>
    </row>
    <row r="5682">
      <c r="A5682" s="24" t="str">
        <v>2026-06</v>
      </c>
      <c r="B5682" s="24" t="str">
        <v>비교 반영</v>
      </c>
      <c r="C5682" s="24" t="str">
        <v>안양만안구</v>
      </c>
      <c r="D5682" s="24" t="str">
        <v>다가구 전월세</v>
      </c>
      <c r="E5682" s="26">
        <v>163</v>
      </c>
      <c r="F5682" s="26">
        <v>0</v>
      </c>
      <c r="G5682" s="26">
        <v>31</v>
      </c>
      <c r="H5682" s="26">
        <v>132</v>
      </c>
      <c r="I5682" s="26">
        <f>G5682+H5682</f>
        <v>163</v>
      </c>
      <c r="J5682" s="26">
        <f>SUM(F5682:H5682)</f>
        <v>163</v>
      </c>
      <c r="K5682" s="26">
        <f>E5682-J5682</f>
        <v>0</v>
      </c>
      <c r="L5682" s="27">
        <v>6765500000</v>
      </c>
      <c r="M5682" s="45">
        <v>8345.115</v>
      </c>
      <c r="N5682" s="27">
        <v>41506135</v>
      </c>
      <c r="O5682" s="27">
        <v>2680046</v>
      </c>
      <c r="P5682" s="37">
        <f>IF(I5682=0,0,H5682/I5682)</f>
        <v>0.8098159509202454</v>
      </c>
    </row>
    <row r="5683">
      <c r="A5683" s="24" t="str">
        <v>2026-06</v>
      </c>
      <c r="B5683" s="24" t="str">
        <v>비교 반영</v>
      </c>
      <c r="C5683" s="24" t="str">
        <v>안양만안구</v>
      </c>
      <c r="D5683" s="24" t="str">
        <v>다세대 매매</v>
      </c>
      <c r="E5683" s="26">
        <v>77</v>
      </c>
      <c r="F5683" s="26">
        <v>77</v>
      </c>
      <c r="G5683" s="26">
        <v>0</v>
      </c>
      <c r="H5683" s="26">
        <v>0</v>
      </c>
      <c r="I5683" s="26">
        <f>G5683+H5683</f>
        <v>0</v>
      </c>
      <c r="J5683" s="26">
        <f>SUM(F5683:H5683)</f>
        <v>77</v>
      </c>
      <c r="K5683" s="26">
        <f>E5683-J5683</f>
        <v>0</v>
      </c>
      <c r="L5683" s="27">
        <v>18130000000</v>
      </c>
      <c r="M5683" s="45">
        <v>3671.398</v>
      </c>
      <c r="N5683" s="27">
        <v>235454545</v>
      </c>
      <c r="O5683" s="27">
        <v>16324540</v>
      </c>
      <c r="P5683" s="37">
        <f>IF(I5683=0,0,H5683/I5683)</f>
        <v>0</v>
      </c>
    </row>
    <row r="5684">
      <c r="A5684" s="24" t="str">
        <v>2026-06</v>
      </c>
      <c r="B5684" s="24" t="str">
        <v>비교 반영</v>
      </c>
      <c r="C5684" s="24" t="str">
        <v>안양만안구</v>
      </c>
      <c r="D5684" s="24" t="str">
        <v>다세대 전월세</v>
      </c>
      <c r="E5684" s="26">
        <v>150</v>
      </c>
      <c r="F5684" s="26">
        <v>0</v>
      </c>
      <c r="G5684" s="26">
        <v>80</v>
      </c>
      <c r="H5684" s="26">
        <v>70</v>
      </c>
      <c r="I5684" s="26">
        <f>G5684+H5684</f>
        <v>150</v>
      </c>
      <c r="J5684" s="26">
        <f>SUM(F5684:H5684)</f>
        <v>150</v>
      </c>
      <c r="K5684" s="26">
        <f>E5684-J5684</f>
        <v>0</v>
      </c>
      <c r="L5684" s="27">
        <v>13930890000</v>
      </c>
      <c r="M5684" s="45">
        <v>6539.887</v>
      </c>
      <c r="N5684" s="27">
        <v>92872600</v>
      </c>
      <c r="O5684" s="27">
        <v>7041792</v>
      </c>
      <c r="P5684" s="37">
        <f>IF(I5684=0,0,H5684/I5684)</f>
        <v>0.4666666666666667</v>
      </c>
    </row>
    <row r="5685">
      <c r="A5685" s="24" t="str">
        <v>2026-06</v>
      </c>
      <c r="B5685" s="24" t="str">
        <v>비교 반영</v>
      </c>
      <c r="C5685" s="24" t="str">
        <v>안양만안구</v>
      </c>
      <c r="D5685" s="24" t="str">
        <v>분양권</v>
      </c>
      <c r="E5685" s="26">
        <v>5</v>
      </c>
      <c r="F5685" s="26">
        <v>5</v>
      </c>
      <c r="G5685" s="26">
        <v>0</v>
      </c>
      <c r="H5685" s="26">
        <v>0</v>
      </c>
      <c r="I5685" s="26">
        <f>G5685+H5685</f>
        <v>0</v>
      </c>
      <c r="J5685" s="26">
        <f>SUM(F5685:H5685)</f>
        <v>5</v>
      </c>
      <c r="K5685" s="26">
        <f>E5685-J5685</f>
        <v>0</v>
      </c>
      <c r="L5685" s="27">
        <v>3809640000</v>
      </c>
      <c r="M5685" s="45">
        <v>324.921</v>
      </c>
      <c r="N5685" s="27">
        <v>761928000</v>
      </c>
      <c r="O5685" s="27">
        <v>38759732</v>
      </c>
      <c r="P5685" s="37">
        <f>IF(I5685=0,0,H5685/I5685)</f>
        <v>0</v>
      </c>
    </row>
    <row r="5686">
      <c r="A5686" s="24" t="str">
        <v>2026-06</v>
      </c>
      <c r="B5686" s="24" t="str">
        <v>비교 반영</v>
      </c>
      <c r="C5686" s="24" t="str">
        <v>안양만안구</v>
      </c>
      <c r="D5686" s="24" t="str">
        <v>상가</v>
      </c>
      <c r="E5686" s="26">
        <v>5</v>
      </c>
      <c r="F5686" s="26">
        <v>5</v>
      </c>
      <c r="G5686" s="26">
        <v>0</v>
      </c>
      <c r="H5686" s="26">
        <v>0</v>
      </c>
      <c r="I5686" s="26">
        <f>G5686+H5686</f>
        <v>0</v>
      </c>
      <c r="J5686" s="26">
        <f>SUM(F5686:H5686)</f>
        <v>5</v>
      </c>
      <c r="K5686" s="26">
        <f>E5686-J5686</f>
        <v>0</v>
      </c>
      <c r="L5686" s="27">
        <v>7489000000</v>
      </c>
      <c r="M5686" s="45">
        <v>1445.65</v>
      </c>
      <c r="N5686" s="27">
        <v>1497800000</v>
      </c>
      <c r="O5686" s="27">
        <v>17125185</v>
      </c>
      <c r="P5686" s="37">
        <f>IF(I5686=0,0,H5686/I5686)</f>
        <v>0</v>
      </c>
    </row>
    <row r="5687">
      <c r="A5687" s="24" t="str">
        <v>2026-06</v>
      </c>
      <c r="B5687" s="24" t="str">
        <v>비교 반영</v>
      </c>
      <c r="C5687" s="24" t="str">
        <v>안양만안구</v>
      </c>
      <c r="D5687" s="24" t="str">
        <v>아파트 매매</v>
      </c>
      <c r="E5687" s="26">
        <v>307</v>
      </c>
      <c r="F5687" s="26">
        <v>307</v>
      </c>
      <c r="G5687" s="26">
        <v>0</v>
      </c>
      <c r="H5687" s="26">
        <v>0</v>
      </c>
      <c r="I5687" s="26">
        <f>G5687+H5687</f>
        <v>0</v>
      </c>
      <c r="J5687" s="26">
        <f>SUM(F5687:H5687)</f>
        <v>307</v>
      </c>
      <c r="K5687" s="26">
        <f>E5687-J5687</f>
        <v>0</v>
      </c>
      <c r="L5687" s="27">
        <v>191029500000</v>
      </c>
      <c r="M5687" s="45">
        <v>21569.88</v>
      </c>
      <c r="N5687" s="27">
        <v>622245928</v>
      </c>
      <c r="O5687" s="27">
        <v>29277050</v>
      </c>
      <c r="P5687" s="37">
        <f>IF(I5687=0,0,H5687/I5687)</f>
        <v>0</v>
      </c>
    </row>
    <row r="5688">
      <c r="A5688" s="24" t="str">
        <v>2026-06</v>
      </c>
      <c r="B5688" s="24" t="str">
        <v>비교 반영</v>
      </c>
      <c r="C5688" s="24" t="str">
        <v>안양만안구</v>
      </c>
      <c r="D5688" s="24" t="str">
        <v>아파트 전월세</v>
      </c>
      <c r="E5688" s="26">
        <v>230</v>
      </c>
      <c r="F5688" s="26">
        <v>0</v>
      </c>
      <c r="G5688" s="26">
        <v>148</v>
      </c>
      <c r="H5688" s="26">
        <v>82</v>
      </c>
      <c r="I5688" s="26">
        <f>G5688+H5688</f>
        <v>230</v>
      </c>
      <c r="J5688" s="26">
        <f>SUM(F5688:H5688)</f>
        <v>230</v>
      </c>
      <c r="K5688" s="26">
        <f>E5688-J5688</f>
        <v>0</v>
      </c>
      <c r="L5688" s="27">
        <v>69046900000</v>
      </c>
      <c r="M5688" s="45">
        <v>15357.123</v>
      </c>
      <c r="N5688" s="27">
        <v>300203913</v>
      </c>
      <c r="O5688" s="27">
        <v>14863084</v>
      </c>
      <c r="P5688" s="37">
        <f>IF(I5688=0,0,H5688/I5688)</f>
        <v>0.3565217391304348</v>
      </c>
    </row>
    <row r="5689">
      <c r="A5689" s="24" t="str">
        <v>2026-06</v>
      </c>
      <c r="B5689" s="24" t="str">
        <v>비교 반영</v>
      </c>
      <c r="C5689" s="24" t="str">
        <v>안양만안구</v>
      </c>
      <c r="D5689" s="24" t="str">
        <v>오피스텔 매매</v>
      </c>
      <c r="E5689" s="26">
        <v>16</v>
      </c>
      <c r="F5689" s="26">
        <v>16</v>
      </c>
      <c r="G5689" s="26">
        <v>0</v>
      </c>
      <c r="H5689" s="26">
        <v>0</v>
      </c>
      <c r="I5689" s="26">
        <f>G5689+H5689</f>
        <v>0</v>
      </c>
      <c r="J5689" s="26">
        <f>SUM(F5689:H5689)</f>
        <v>16</v>
      </c>
      <c r="K5689" s="26">
        <f>E5689-J5689</f>
        <v>0</v>
      </c>
      <c r="L5689" s="27">
        <v>4155000000</v>
      </c>
      <c r="M5689" s="45">
        <v>932.4</v>
      </c>
      <c r="N5689" s="27">
        <v>259687500</v>
      </c>
      <c r="O5689" s="27">
        <v>14731378</v>
      </c>
      <c r="P5689" s="37">
        <f>IF(I5689=0,0,H5689/I5689)</f>
        <v>0</v>
      </c>
    </row>
    <row r="5690">
      <c r="A5690" s="24" t="str">
        <v>2026-06</v>
      </c>
      <c r="B5690" s="24" t="str">
        <v>비교 반영</v>
      </c>
      <c r="C5690" s="24" t="str">
        <v>안양만안구</v>
      </c>
      <c r="D5690" s="24" t="str">
        <v>오피스텔 전월세</v>
      </c>
      <c r="E5690" s="26">
        <v>111</v>
      </c>
      <c r="F5690" s="26">
        <v>0</v>
      </c>
      <c r="G5690" s="26">
        <v>48</v>
      </c>
      <c r="H5690" s="26">
        <v>63</v>
      </c>
      <c r="I5690" s="26">
        <f>G5690+H5690</f>
        <v>111</v>
      </c>
      <c r="J5690" s="26">
        <f>SUM(F5690:H5690)</f>
        <v>111</v>
      </c>
      <c r="K5690" s="26">
        <f>E5690-J5690</f>
        <v>0</v>
      </c>
      <c r="L5690" s="27">
        <v>15499520000</v>
      </c>
      <c r="M5690" s="45">
        <v>5286.14</v>
      </c>
      <c r="N5690" s="27">
        <v>139635315</v>
      </c>
      <c r="O5690" s="27">
        <v>9692910</v>
      </c>
      <c r="P5690" s="37">
        <f>IF(I5690=0,0,H5690/I5690)</f>
        <v>0.5675675675675675</v>
      </c>
    </row>
    <row r="5691">
      <c r="A5691" s="24" t="str">
        <v>2026-06</v>
      </c>
      <c r="B5691" s="24" t="str">
        <v>비교 반영</v>
      </c>
      <c r="C5691" s="24" t="str">
        <v>안양만안구</v>
      </c>
      <c r="D5691" s="24" t="str">
        <v>토지</v>
      </c>
      <c r="E5691" s="26">
        <v>6</v>
      </c>
      <c r="F5691" s="26">
        <v>6</v>
      </c>
      <c r="G5691" s="26">
        <v>0</v>
      </c>
      <c r="H5691" s="26">
        <v>0</v>
      </c>
      <c r="I5691" s="26">
        <f>G5691+H5691</f>
        <v>0</v>
      </c>
      <c r="J5691" s="26">
        <f>SUM(F5691:H5691)</f>
        <v>6</v>
      </c>
      <c r="K5691" s="26">
        <f>E5691-J5691</f>
        <v>0</v>
      </c>
      <c r="L5691" s="27">
        <v>682780000</v>
      </c>
      <c r="M5691" s="45">
        <v>459.88</v>
      </c>
      <c r="N5691" s="27">
        <v>113796667</v>
      </c>
      <c r="O5691" s="27">
        <v>4908071</v>
      </c>
      <c r="P5691" s="37">
        <f>IF(I5691=0,0,H5691/I5691)</f>
        <v>0</v>
      </c>
    </row>
    <row r="5692">
      <c r="A5692" s="24" t="str">
        <v>2026-06</v>
      </c>
      <c r="B5692" s="24" t="str">
        <v>비교 반영</v>
      </c>
      <c r="C5692" s="24" t="str">
        <v>양주시</v>
      </c>
      <c r="D5692" s="24" t="str">
        <v>공장창고</v>
      </c>
      <c r="E5692" s="26">
        <v>4</v>
      </c>
      <c r="F5692" s="26">
        <v>4</v>
      </c>
      <c r="G5692" s="26">
        <v>0</v>
      </c>
      <c r="H5692" s="26">
        <v>0</v>
      </c>
      <c r="I5692" s="26">
        <f>G5692+H5692</f>
        <v>0</v>
      </c>
      <c r="J5692" s="26">
        <f>SUM(F5692:H5692)</f>
        <v>4</v>
      </c>
      <c r="K5692" s="26">
        <f>E5692-J5692</f>
        <v>0</v>
      </c>
      <c r="L5692" s="27">
        <v>7038740000</v>
      </c>
      <c r="M5692" s="45">
        <v>4722.58</v>
      </c>
      <c r="N5692" s="27">
        <v>1759685000</v>
      </c>
      <c r="O5692" s="27">
        <v>4927087</v>
      </c>
      <c r="P5692" s="37">
        <f>IF(I5692=0,0,H5692/I5692)</f>
        <v>0</v>
      </c>
    </row>
    <row r="5693">
      <c r="A5693" s="24" t="str">
        <v>2026-06</v>
      </c>
      <c r="B5693" s="24" t="str">
        <v>비교 반영</v>
      </c>
      <c r="C5693" s="24" t="str">
        <v>양주시</v>
      </c>
      <c r="D5693" s="24" t="str">
        <v>다가구 매매</v>
      </c>
      <c r="E5693" s="26">
        <v>8</v>
      </c>
      <c r="F5693" s="26">
        <v>8</v>
      </c>
      <c r="G5693" s="26">
        <v>0</v>
      </c>
      <c r="H5693" s="26">
        <v>0</v>
      </c>
      <c r="I5693" s="26">
        <f>G5693+H5693</f>
        <v>0</v>
      </c>
      <c r="J5693" s="26">
        <f>SUM(F5693:H5693)</f>
        <v>8</v>
      </c>
      <c r="K5693" s="26">
        <f>E5693-J5693</f>
        <v>0</v>
      </c>
      <c r="L5693" s="27">
        <v>3575200000</v>
      </c>
      <c r="M5693" s="45">
        <v>1247.42</v>
      </c>
      <c r="N5693" s="27">
        <v>446900000</v>
      </c>
      <c r="O5693" s="27">
        <v>9474630</v>
      </c>
      <c r="P5693" s="37">
        <f>IF(I5693=0,0,H5693/I5693)</f>
        <v>0</v>
      </c>
    </row>
    <row r="5694">
      <c r="A5694" s="24" t="str">
        <v>2026-06</v>
      </c>
      <c r="B5694" s="24" t="str">
        <v>비교 반영</v>
      </c>
      <c r="C5694" s="24" t="str">
        <v>양주시</v>
      </c>
      <c r="D5694" s="24" t="str">
        <v>다가구 전월세</v>
      </c>
      <c r="E5694" s="26">
        <v>107</v>
      </c>
      <c r="F5694" s="26">
        <v>0</v>
      </c>
      <c r="G5694" s="26">
        <v>17</v>
      </c>
      <c r="H5694" s="26">
        <v>90</v>
      </c>
      <c r="I5694" s="26">
        <f>G5694+H5694</f>
        <v>107</v>
      </c>
      <c r="J5694" s="26">
        <f>SUM(F5694:H5694)</f>
        <v>107</v>
      </c>
      <c r="K5694" s="26">
        <f>E5694-J5694</f>
        <v>0</v>
      </c>
      <c r="L5694" s="27">
        <v>2367500000</v>
      </c>
      <c r="M5694" s="45">
        <v>4928.683</v>
      </c>
      <c r="N5694" s="27">
        <v>22126168</v>
      </c>
      <c r="O5694" s="27">
        <v>1587939</v>
      </c>
      <c r="P5694" s="37">
        <f>IF(I5694=0,0,H5694/I5694)</f>
        <v>0.8411214953271028</v>
      </c>
    </row>
    <row r="5695">
      <c r="A5695" s="24" t="str">
        <v>2026-06</v>
      </c>
      <c r="B5695" s="24" t="str">
        <v>비교 반영</v>
      </c>
      <c r="C5695" s="24" t="str">
        <v>양주시</v>
      </c>
      <c r="D5695" s="24" t="str">
        <v>다세대 매매</v>
      </c>
      <c r="E5695" s="26">
        <v>25</v>
      </c>
      <c r="F5695" s="26">
        <v>25</v>
      </c>
      <c r="G5695" s="26">
        <v>0</v>
      </c>
      <c r="H5695" s="26">
        <v>0</v>
      </c>
      <c r="I5695" s="26">
        <f>G5695+H5695</f>
        <v>0</v>
      </c>
      <c r="J5695" s="26">
        <f>SUM(F5695:H5695)</f>
        <v>25</v>
      </c>
      <c r="K5695" s="26">
        <f>E5695-J5695</f>
        <v>0</v>
      </c>
      <c r="L5695" s="27">
        <v>4667980000</v>
      </c>
      <c r="M5695" s="45">
        <v>1456.584</v>
      </c>
      <c r="N5695" s="27">
        <v>186719200</v>
      </c>
      <c r="O5695" s="27">
        <v>10594197</v>
      </c>
      <c r="P5695" s="37">
        <f>IF(I5695=0,0,H5695/I5695)</f>
        <v>0</v>
      </c>
    </row>
    <row r="5696">
      <c r="A5696" s="24" t="str">
        <v>2026-06</v>
      </c>
      <c r="B5696" s="24" t="str">
        <v>비교 반영</v>
      </c>
      <c r="C5696" s="24" t="str">
        <v>양주시</v>
      </c>
      <c r="D5696" s="24" t="str">
        <v>다세대 전월세</v>
      </c>
      <c r="E5696" s="26">
        <v>50</v>
      </c>
      <c r="F5696" s="26">
        <v>0</v>
      </c>
      <c r="G5696" s="26">
        <v>9</v>
      </c>
      <c r="H5696" s="26">
        <v>41</v>
      </c>
      <c r="I5696" s="26">
        <f>G5696+H5696</f>
        <v>50</v>
      </c>
      <c r="J5696" s="26">
        <f>SUM(F5696:H5696)</f>
        <v>50</v>
      </c>
      <c r="K5696" s="26">
        <f>E5696-J5696</f>
        <v>0</v>
      </c>
      <c r="L5696" s="27">
        <v>1330600000</v>
      </c>
      <c r="M5696" s="45">
        <v>2812.608</v>
      </c>
      <c r="N5696" s="27">
        <v>26612000</v>
      </c>
      <c r="O5696" s="27">
        <v>1563914</v>
      </c>
      <c r="P5696" s="37">
        <f>IF(I5696=0,0,H5696/I5696)</f>
        <v>0.82</v>
      </c>
    </row>
    <row r="5697">
      <c r="A5697" s="24" t="str">
        <v>2026-06</v>
      </c>
      <c r="B5697" s="24" t="str">
        <v>비교 반영</v>
      </c>
      <c r="C5697" s="24" t="str">
        <v>양주시</v>
      </c>
      <c r="D5697" s="24" t="str">
        <v>분양권</v>
      </c>
      <c r="E5697" s="26">
        <v>16</v>
      </c>
      <c r="F5697" s="26">
        <v>16</v>
      </c>
      <c r="G5697" s="26">
        <v>0</v>
      </c>
      <c r="H5697" s="26">
        <v>0</v>
      </c>
      <c r="I5697" s="26">
        <f>G5697+H5697</f>
        <v>0</v>
      </c>
      <c r="J5697" s="26">
        <f>SUM(F5697:H5697)</f>
        <v>16</v>
      </c>
      <c r="K5697" s="26">
        <f>E5697-J5697</f>
        <v>0</v>
      </c>
      <c r="L5697" s="27">
        <v>7648470000</v>
      </c>
      <c r="M5697" s="45">
        <v>1196.259</v>
      </c>
      <c r="N5697" s="27">
        <v>478029375</v>
      </c>
      <c r="O5697" s="27">
        <v>21136056</v>
      </c>
      <c r="P5697" s="37">
        <f>IF(I5697=0,0,H5697/I5697)</f>
        <v>0</v>
      </c>
    </row>
    <row r="5698">
      <c r="A5698" s="24" t="str">
        <v>2026-06</v>
      </c>
      <c r="B5698" s="24" t="str">
        <v>비교 반영</v>
      </c>
      <c r="C5698" s="24" t="str">
        <v>양주시</v>
      </c>
      <c r="D5698" s="24" t="str">
        <v>상가</v>
      </c>
      <c r="E5698" s="26">
        <v>6</v>
      </c>
      <c r="F5698" s="26">
        <v>6</v>
      </c>
      <c r="G5698" s="26">
        <v>0</v>
      </c>
      <c r="H5698" s="26">
        <v>0</v>
      </c>
      <c r="I5698" s="26">
        <f>G5698+H5698</f>
        <v>0</v>
      </c>
      <c r="J5698" s="26">
        <f>SUM(F5698:H5698)</f>
        <v>6</v>
      </c>
      <c r="K5698" s="26">
        <f>E5698-J5698</f>
        <v>0</v>
      </c>
      <c r="L5698" s="27">
        <v>2473720000</v>
      </c>
      <c r="M5698" s="45">
        <v>673.49</v>
      </c>
      <c r="N5698" s="27">
        <v>412286667</v>
      </c>
      <c r="O5698" s="27">
        <v>12142105</v>
      </c>
      <c r="P5698" s="37">
        <f>IF(I5698=0,0,H5698/I5698)</f>
        <v>0</v>
      </c>
    </row>
    <row r="5699">
      <c r="A5699" s="24" t="str">
        <v>2026-06</v>
      </c>
      <c r="B5699" s="24" t="str">
        <v>비교 반영</v>
      </c>
      <c r="C5699" s="24" t="str">
        <v>양주시</v>
      </c>
      <c r="D5699" s="24" t="str">
        <v>아파트 매매</v>
      </c>
      <c r="E5699" s="26">
        <v>261</v>
      </c>
      <c r="F5699" s="26">
        <v>261</v>
      </c>
      <c r="G5699" s="26">
        <v>0</v>
      </c>
      <c r="H5699" s="26">
        <v>0</v>
      </c>
      <c r="I5699" s="26">
        <f>G5699+H5699</f>
        <v>0</v>
      </c>
      <c r="J5699" s="26">
        <f>SUM(F5699:H5699)</f>
        <v>261</v>
      </c>
      <c r="K5699" s="26">
        <f>E5699-J5699</f>
        <v>0</v>
      </c>
      <c r="L5699" s="27">
        <v>81085500000</v>
      </c>
      <c r="M5699" s="45">
        <v>20215.17</v>
      </c>
      <c r="N5699" s="27">
        <v>310672414</v>
      </c>
      <c r="O5699" s="27">
        <v>13259905</v>
      </c>
      <c r="P5699" s="37">
        <f>IF(I5699=0,0,H5699/I5699)</f>
        <v>0</v>
      </c>
    </row>
    <row r="5700">
      <c r="A5700" s="24" t="str">
        <v>2026-06</v>
      </c>
      <c r="B5700" s="24" t="str">
        <v>비교 반영</v>
      </c>
      <c r="C5700" s="24" t="str">
        <v>양주시</v>
      </c>
      <c r="D5700" s="24" t="str">
        <v>아파트 전월세</v>
      </c>
      <c r="E5700" s="26">
        <v>689</v>
      </c>
      <c r="F5700" s="26">
        <v>0</v>
      </c>
      <c r="G5700" s="26">
        <v>272</v>
      </c>
      <c r="H5700" s="26">
        <v>417</v>
      </c>
      <c r="I5700" s="26">
        <f>G5700+H5700</f>
        <v>689</v>
      </c>
      <c r="J5700" s="26">
        <f>SUM(F5700:H5700)</f>
        <v>689</v>
      </c>
      <c r="K5700" s="26">
        <f>E5700-J5700</f>
        <v>0</v>
      </c>
      <c r="L5700" s="27">
        <v>80759020000</v>
      </c>
      <c r="M5700" s="45">
        <v>48416.593</v>
      </c>
      <c r="N5700" s="27">
        <v>117211930</v>
      </c>
      <c r="O5700" s="27">
        <v>5514059</v>
      </c>
      <c r="P5700" s="37">
        <f>IF(I5700=0,0,H5700/I5700)</f>
        <v>0.6052249637155298</v>
      </c>
    </row>
    <row r="5701">
      <c r="A5701" s="24" t="str">
        <v>2026-06</v>
      </c>
      <c r="B5701" s="24" t="str">
        <v>비교 반영</v>
      </c>
      <c r="C5701" s="24" t="str">
        <v>양주시</v>
      </c>
      <c r="D5701" s="24" t="str">
        <v>오피스텔 매매</v>
      </c>
      <c r="E5701" s="26">
        <v>3</v>
      </c>
      <c r="F5701" s="26">
        <v>3</v>
      </c>
      <c r="G5701" s="26">
        <v>0</v>
      </c>
      <c r="H5701" s="26">
        <v>0</v>
      </c>
      <c r="I5701" s="26">
        <f>G5701+H5701</f>
        <v>0</v>
      </c>
      <c r="J5701" s="26">
        <f>SUM(F5701:H5701)</f>
        <v>3</v>
      </c>
      <c r="K5701" s="26">
        <f>E5701-J5701</f>
        <v>0</v>
      </c>
      <c r="L5701" s="27">
        <v>323000000</v>
      </c>
      <c r="M5701" s="45">
        <v>69.863</v>
      </c>
      <c r="N5701" s="27">
        <v>107666667</v>
      </c>
      <c r="O5701" s="27">
        <v>15283749</v>
      </c>
      <c r="P5701" s="37">
        <f>IF(I5701=0,0,H5701/I5701)</f>
        <v>0</v>
      </c>
    </row>
    <row r="5702">
      <c r="A5702" s="24" t="str">
        <v>2026-06</v>
      </c>
      <c r="B5702" s="24" t="str">
        <v>비교 반영</v>
      </c>
      <c r="C5702" s="24" t="str">
        <v>양주시</v>
      </c>
      <c r="D5702" s="24" t="str">
        <v>오피스텔 전월세</v>
      </c>
      <c r="E5702" s="26">
        <v>10</v>
      </c>
      <c r="F5702" s="26">
        <v>0</v>
      </c>
      <c r="G5702" s="26">
        <v>0</v>
      </c>
      <c r="H5702" s="26">
        <v>10</v>
      </c>
      <c r="I5702" s="26">
        <f>G5702+H5702</f>
        <v>10</v>
      </c>
      <c r="J5702" s="26">
        <f>SUM(F5702:H5702)</f>
        <v>10</v>
      </c>
      <c r="K5702" s="26">
        <f>E5702-J5702</f>
        <v>0</v>
      </c>
      <c r="L5702" s="27">
        <v>59000000</v>
      </c>
      <c r="M5702" s="45">
        <v>346.66</v>
      </c>
      <c r="N5702" s="27">
        <v>5900000</v>
      </c>
      <c r="O5702" s="27">
        <v>562630</v>
      </c>
      <c r="P5702" s="37">
        <f>IF(I5702=0,0,H5702/I5702)</f>
        <v>1</v>
      </c>
    </row>
    <row r="5703">
      <c r="A5703" s="24" t="str">
        <v>2026-06</v>
      </c>
      <c r="B5703" s="24" t="str">
        <v>비교 반영</v>
      </c>
      <c r="C5703" s="24" t="str">
        <v>양주시</v>
      </c>
      <c r="D5703" s="24" t="str">
        <v>토지</v>
      </c>
      <c r="E5703" s="26">
        <v>135</v>
      </c>
      <c r="F5703" s="26">
        <v>135</v>
      </c>
      <c r="G5703" s="26">
        <v>0</v>
      </c>
      <c r="H5703" s="26">
        <v>0</v>
      </c>
      <c r="I5703" s="26">
        <f>G5703+H5703</f>
        <v>0</v>
      </c>
      <c r="J5703" s="26">
        <f>SUM(F5703:H5703)</f>
        <v>135</v>
      </c>
      <c r="K5703" s="26">
        <f>E5703-J5703</f>
        <v>0</v>
      </c>
      <c r="L5703" s="27">
        <v>35834680000</v>
      </c>
      <c r="M5703" s="45">
        <v>126550.59</v>
      </c>
      <c r="N5703" s="27">
        <v>265442074</v>
      </c>
      <c r="O5703" s="27">
        <v>936082</v>
      </c>
      <c r="P5703" s="37">
        <f>IF(I5703=0,0,H5703/I5703)</f>
        <v>0</v>
      </c>
    </row>
    <row r="5704">
      <c r="A5704" s="24" t="str">
        <v>2026-06</v>
      </c>
      <c r="B5704" s="24" t="str">
        <v>비교 반영</v>
      </c>
      <c r="C5704" s="24" t="str">
        <v>양평군</v>
      </c>
      <c r="D5704" s="24" t="str">
        <v>공장창고</v>
      </c>
      <c r="E5704" s="26">
        <v>5</v>
      </c>
      <c r="F5704" s="26">
        <v>5</v>
      </c>
      <c r="G5704" s="26">
        <v>0</v>
      </c>
      <c r="H5704" s="26">
        <v>0</v>
      </c>
      <c r="I5704" s="26">
        <f>G5704+H5704</f>
        <v>0</v>
      </c>
      <c r="J5704" s="26">
        <f>SUM(F5704:H5704)</f>
        <v>5</v>
      </c>
      <c r="K5704" s="26">
        <f>E5704-J5704</f>
        <v>0</v>
      </c>
      <c r="L5704" s="27">
        <v>2098600000</v>
      </c>
      <c r="M5704" s="45">
        <v>572.85</v>
      </c>
      <c r="N5704" s="27">
        <v>419720000</v>
      </c>
      <c r="O5704" s="27">
        <v>12110536</v>
      </c>
      <c r="P5704" s="37">
        <f>IF(I5704=0,0,H5704/I5704)</f>
        <v>0</v>
      </c>
    </row>
    <row r="5705">
      <c r="A5705" s="24" t="str">
        <v>2026-06</v>
      </c>
      <c r="B5705" s="24" t="str">
        <v>비교 반영</v>
      </c>
      <c r="C5705" s="24" t="str">
        <v>양평군</v>
      </c>
      <c r="D5705" s="24" t="str">
        <v>다가구 매매</v>
      </c>
      <c r="E5705" s="26">
        <v>47</v>
      </c>
      <c r="F5705" s="26">
        <v>47</v>
      </c>
      <c r="G5705" s="26">
        <v>0</v>
      </c>
      <c r="H5705" s="26">
        <v>0</v>
      </c>
      <c r="I5705" s="26">
        <f>G5705+H5705</f>
        <v>0</v>
      </c>
      <c r="J5705" s="26">
        <f>SUM(F5705:H5705)</f>
        <v>47</v>
      </c>
      <c r="K5705" s="26">
        <f>E5705-J5705</f>
        <v>0</v>
      </c>
      <c r="L5705" s="27">
        <v>18138620000</v>
      </c>
      <c r="M5705" s="45">
        <v>6078.06</v>
      </c>
      <c r="N5705" s="27">
        <v>385928085</v>
      </c>
      <c r="O5705" s="27">
        <v>9865381</v>
      </c>
      <c r="P5705" s="37">
        <f>IF(I5705=0,0,H5705/I5705)</f>
        <v>0</v>
      </c>
    </row>
    <row r="5706">
      <c r="A5706" s="24" t="str">
        <v>2026-06</v>
      </c>
      <c r="B5706" s="24" t="str">
        <v>비교 반영</v>
      </c>
      <c r="C5706" s="24" t="str">
        <v>양평군</v>
      </c>
      <c r="D5706" s="24" t="str">
        <v>다가구 전월세</v>
      </c>
      <c r="E5706" s="26">
        <v>122</v>
      </c>
      <c r="F5706" s="26">
        <v>0</v>
      </c>
      <c r="G5706" s="26">
        <v>38</v>
      </c>
      <c r="H5706" s="26">
        <v>84</v>
      </c>
      <c r="I5706" s="26">
        <f>G5706+H5706</f>
        <v>122</v>
      </c>
      <c r="J5706" s="26">
        <f>SUM(F5706:H5706)</f>
        <v>122</v>
      </c>
      <c r="K5706" s="26">
        <f>E5706-J5706</f>
        <v>0</v>
      </c>
      <c r="L5706" s="27">
        <v>8373000000</v>
      </c>
      <c r="M5706" s="45">
        <v>9393.934</v>
      </c>
      <c r="N5706" s="27">
        <v>68631148</v>
      </c>
      <c r="O5706" s="27">
        <v>2946512</v>
      </c>
      <c r="P5706" s="37">
        <f>IF(I5706=0,0,H5706/I5706)</f>
        <v>0.6885245901639344</v>
      </c>
    </row>
    <row r="5707">
      <c r="A5707" s="24" t="str">
        <v>2026-06</v>
      </c>
      <c r="B5707" s="24" t="str">
        <v>비교 반영</v>
      </c>
      <c r="C5707" s="24" t="str">
        <v>양평군</v>
      </c>
      <c r="D5707" s="24" t="str">
        <v>다세대 매매</v>
      </c>
      <c r="E5707" s="26">
        <v>27</v>
      </c>
      <c r="F5707" s="26">
        <v>27</v>
      </c>
      <c r="G5707" s="26">
        <v>0</v>
      </c>
      <c r="H5707" s="26">
        <v>0</v>
      </c>
      <c r="I5707" s="26">
        <f>G5707+H5707</f>
        <v>0</v>
      </c>
      <c r="J5707" s="26">
        <f>SUM(F5707:H5707)</f>
        <v>27</v>
      </c>
      <c r="K5707" s="26">
        <f>E5707-J5707</f>
        <v>0</v>
      </c>
      <c r="L5707" s="27">
        <v>4952000000</v>
      </c>
      <c r="M5707" s="45">
        <v>1872.121</v>
      </c>
      <c r="N5707" s="27">
        <v>183407407</v>
      </c>
      <c r="O5707" s="27">
        <v>8744225</v>
      </c>
      <c r="P5707" s="37">
        <f>IF(I5707=0,0,H5707/I5707)</f>
        <v>0</v>
      </c>
    </row>
    <row r="5708">
      <c r="A5708" s="24" t="str">
        <v>2026-06</v>
      </c>
      <c r="B5708" s="24" t="str">
        <v>비교 반영</v>
      </c>
      <c r="C5708" s="24" t="str">
        <v>양평군</v>
      </c>
      <c r="D5708" s="24" t="str">
        <v>다세대 전월세</v>
      </c>
      <c r="E5708" s="26">
        <v>46</v>
      </c>
      <c r="F5708" s="26">
        <v>0</v>
      </c>
      <c r="G5708" s="26">
        <v>13</v>
      </c>
      <c r="H5708" s="26">
        <v>33</v>
      </c>
      <c r="I5708" s="26">
        <f>G5708+H5708</f>
        <v>46</v>
      </c>
      <c r="J5708" s="26">
        <f>SUM(F5708:H5708)</f>
        <v>46</v>
      </c>
      <c r="K5708" s="26">
        <f>E5708-J5708</f>
        <v>0</v>
      </c>
      <c r="L5708" s="27">
        <v>2783980000</v>
      </c>
      <c r="M5708" s="45">
        <v>2660.721</v>
      </c>
      <c r="N5708" s="27">
        <v>60521304</v>
      </c>
      <c r="O5708" s="27">
        <v>3458927</v>
      </c>
      <c r="P5708" s="37">
        <f>IF(I5708=0,0,H5708/I5708)</f>
        <v>0.717391304347826</v>
      </c>
    </row>
    <row r="5709">
      <c r="A5709" s="24" t="str">
        <v>2026-06</v>
      </c>
      <c r="B5709" s="24" t="str">
        <v>비교 반영</v>
      </c>
      <c r="C5709" s="24" t="str">
        <v>양평군</v>
      </c>
      <c r="D5709" s="24" t="str">
        <v>분양권</v>
      </c>
      <c r="E5709" s="26">
        <v>4</v>
      </c>
      <c r="F5709" s="26">
        <v>4</v>
      </c>
      <c r="G5709" s="26">
        <v>0</v>
      </c>
      <c r="H5709" s="26">
        <v>0</v>
      </c>
      <c r="I5709" s="26">
        <f>G5709+H5709</f>
        <v>0</v>
      </c>
      <c r="J5709" s="26">
        <f>SUM(F5709:H5709)</f>
        <v>4</v>
      </c>
      <c r="K5709" s="26">
        <f>E5709-J5709</f>
        <v>0</v>
      </c>
      <c r="L5709" s="27">
        <v>2109970000</v>
      </c>
      <c r="M5709" s="45">
        <v>318.646</v>
      </c>
      <c r="N5709" s="27">
        <v>527492500</v>
      </c>
      <c r="O5709" s="27">
        <v>21889831</v>
      </c>
      <c r="P5709" s="37">
        <f>IF(I5709=0,0,H5709/I5709)</f>
        <v>0</v>
      </c>
    </row>
    <row r="5710">
      <c r="A5710" s="24" t="str">
        <v>2026-06</v>
      </c>
      <c r="B5710" s="24" t="str">
        <v>비교 반영</v>
      </c>
      <c r="C5710" s="24" t="str">
        <v>양평군</v>
      </c>
      <c r="D5710" s="24" t="str">
        <v>상가</v>
      </c>
      <c r="E5710" s="26">
        <v>24</v>
      </c>
      <c r="F5710" s="26">
        <v>24</v>
      </c>
      <c r="G5710" s="26">
        <v>0</v>
      </c>
      <c r="H5710" s="26">
        <v>0</v>
      </c>
      <c r="I5710" s="26">
        <f>G5710+H5710</f>
        <v>0</v>
      </c>
      <c r="J5710" s="26">
        <f>SUM(F5710:H5710)</f>
        <v>24</v>
      </c>
      <c r="K5710" s="26">
        <f>E5710-J5710</f>
        <v>0</v>
      </c>
      <c r="L5710" s="27">
        <v>4199970000</v>
      </c>
      <c r="M5710" s="45">
        <v>1119.25</v>
      </c>
      <c r="N5710" s="27">
        <v>174998750</v>
      </c>
      <c r="O5710" s="27">
        <v>12404912</v>
      </c>
      <c r="P5710" s="37">
        <f>IF(I5710=0,0,H5710/I5710)</f>
        <v>0</v>
      </c>
    </row>
    <row r="5711">
      <c r="A5711" s="24" t="str">
        <v>2026-06</v>
      </c>
      <c r="B5711" s="24" t="str">
        <v>비교 반영</v>
      </c>
      <c r="C5711" s="24" t="str">
        <v>양평군</v>
      </c>
      <c r="D5711" s="24" t="str">
        <v>아파트 매매</v>
      </c>
      <c r="E5711" s="26">
        <v>50</v>
      </c>
      <c r="F5711" s="26">
        <v>50</v>
      </c>
      <c r="G5711" s="26">
        <v>0</v>
      </c>
      <c r="H5711" s="26">
        <v>0</v>
      </c>
      <c r="I5711" s="26">
        <f>G5711+H5711</f>
        <v>0</v>
      </c>
      <c r="J5711" s="26">
        <f>SUM(F5711:H5711)</f>
        <v>50</v>
      </c>
      <c r="K5711" s="26">
        <f>E5711-J5711</f>
        <v>0</v>
      </c>
      <c r="L5711" s="27">
        <v>17835880000</v>
      </c>
      <c r="M5711" s="45">
        <v>3868.753</v>
      </c>
      <c r="N5711" s="27">
        <v>356717600</v>
      </c>
      <c r="O5711" s="27">
        <v>15240464</v>
      </c>
      <c r="P5711" s="37">
        <f>IF(I5711=0,0,H5711/I5711)</f>
        <v>0</v>
      </c>
    </row>
    <row r="5712">
      <c r="A5712" s="24" t="str">
        <v>2026-06</v>
      </c>
      <c r="B5712" s="24" t="str">
        <v>비교 반영</v>
      </c>
      <c r="C5712" s="24" t="str">
        <v>양평군</v>
      </c>
      <c r="D5712" s="24" t="str">
        <v>아파트 전월세</v>
      </c>
      <c r="E5712" s="26">
        <v>69</v>
      </c>
      <c r="F5712" s="26">
        <v>0</v>
      </c>
      <c r="G5712" s="26">
        <v>35</v>
      </c>
      <c r="H5712" s="26">
        <v>34</v>
      </c>
      <c r="I5712" s="26">
        <f>G5712+H5712</f>
        <v>69</v>
      </c>
      <c r="J5712" s="26">
        <f>SUM(F5712:H5712)</f>
        <v>69</v>
      </c>
      <c r="K5712" s="26">
        <f>E5712-J5712</f>
        <v>0</v>
      </c>
      <c r="L5712" s="27">
        <v>11483500000</v>
      </c>
      <c r="M5712" s="45">
        <v>5413.604</v>
      </c>
      <c r="N5712" s="27">
        <v>166427536</v>
      </c>
      <c r="O5712" s="27">
        <v>7012330</v>
      </c>
      <c r="P5712" s="37">
        <f>IF(I5712=0,0,H5712/I5712)</f>
        <v>0.4927536231884058</v>
      </c>
    </row>
    <row r="5713">
      <c r="A5713" s="24" t="str">
        <v>2026-06</v>
      </c>
      <c r="B5713" s="24" t="str">
        <v>비교 반영</v>
      </c>
      <c r="C5713" s="24" t="str">
        <v>양평군</v>
      </c>
      <c r="D5713" s="24" t="str">
        <v>오피스텔 전월세</v>
      </c>
      <c r="E5713" s="26">
        <v>5</v>
      </c>
      <c r="F5713" s="26">
        <v>0</v>
      </c>
      <c r="G5713" s="26">
        <v>0</v>
      </c>
      <c r="H5713" s="26">
        <v>5</v>
      </c>
      <c r="I5713" s="26">
        <f>G5713+H5713</f>
        <v>5</v>
      </c>
      <c r="J5713" s="26">
        <f>SUM(F5713:H5713)</f>
        <v>5</v>
      </c>
      <c r="K5713" s="26">
        <f>E5713-J5713</f>
        <v>0</v>
      </c>
      <c r="L5713" s="27">
        <v>40000000</v>
      </c>
      <c r="M5713" s="45">
        <v>192.66</v>
      </c>
      <c r="N5713" s="27">
        <v>8000000</v>
      </c>
      <c r="O5713" s="27">
        <v>686346</v>
      </c>
      <c r="P5713" s="37">
        <f>IF(I5713=0,0,H5713/I5713)</f>
        <v>1</v>
      </c>
    </row>
    <row r="5714">
      <c r="A5714" s="24" t="str">
        <v>2026-06</v>
      </c>
      <c r="B5714" s="24" t="str">
        <v>비교 반영</v>
      </c>
      <c r="C5714" s="24" t="str">
        <v>양평군</v>
      </c>
      <c r="D5714" s="24" t="str">
        <v>토지</v>
      </c>
      <c r="E5714" s="26">
        <v>387</v>
      </c>
      <c r="F5714" s="26">
        <v>387</v>
      </c>
      <c r="G5714" s="26">
        <v>0</v>
      </c>
      <c r="H5714" s="26">
        <v>0</v>
      </c>
      <c r="I5714" s="26">
        <f>G5714+H5714</f>
        <v>0</v>
      </c>
      <c r="J5714" s="26">
        <f>SUM(F5714:H5714)</f>
        <v>387</v>
      </c>
      <c r="K5714" s="26">
        <f>E5714-J5714</f>
        <v>0</v>
      </c>
      <c r="L5714" s="27">
        <v>24041680000</v>
      </c>
      <c r="M5714" s="45">
        <v>376668.9</v>
      </c>
      <c r="N5714" s="27">
        <v>62123204</v>
      </c>
      <c r="O5714" s="27">
        <v>210999</v>
      </c>
      <c r="P5714" s="37">
        <f>IF(I5714=0,0,H5714/I5714)</f>
        <v>0</v>
      </c>
    </row>
    <row r="5715">
      <c r="A5715" s="24" t="str">
        <v>2026-06</v>
      </c>
      <c r="B5715" s="24" t="str">
        <v>비교 반영</v>
      </c>
      <c r="C5715" s="24" t="str">
        <v>여주시</v>
      </c>
      <c r="D5715" s="24" t="str">
        <v>공장창고</v>
      </c>
      <c r="E5715" s="26">
        <v>4</v>
      </c>
      <c r="F5715" s="26">
        <v>4</v>
      </c>
      <c r="G5715" s="26">
        <v>0</v>
      </c>
      <c r="H5715" s="26">
        <v>0</v>
      </c>
      <c r="I5715" s="26">
        <f>G5715+H5715</f>
        <v>0</v>
      </c>
      <c r="J5715" s="26">
        <f>SUM(F5715:H5715)</f>
        <v>4</v>
      </c>
      <c r="K5715" s="26">
        <f>E5715-J5715</f>
        <v>0</v>
      </c>
      <c r="L5715" s="27">
        <v>4350310000</v>
      </c>
      <c r="M5715" s="45">
        <v>1821.71</v>
      </c>
      <c r="N5715" s="27">
        <v>1087577500</v>
      </c>
      <c r="O5715" s="27">
        <v>7894335</v>
      </c>
      <c r="P5715" s="37">
        <f>IF(I5715=0,0,H5715/I5715)</f>
        <v>0</v>
      </c>
    </row>
    <row r="5716">
      <c r="A5716" s="24" t="str">
        <v>2026-06</v>
      </c>
      <c r="B5716" s="24" t="str">
        <v>비교 반영</v>
      </c>
      <c r="C5716" s="24" t="str">
        <v>여주시</v>
      </c>
      <c r="D5716" s="24" t="str">
        <v>다가구 매매</v>
      </c>
      <c r="E5716" s="26">
        <v>28</v>
      </c>
      <c r="F5716" s="26">
        <v>28</v>
      </c>
      <c r="G5716" s="26">
        <v>0</v>
      </c>
      <c r="H5716" s="26">
        <v>0</v>
      </c>
      <c r="I5716" s="26">
        <f>G5716+H5716</f>
        <v>0</v>
      </c>
      <c r="J5716" s="26">
        <f>SUM(F5716:H5716)</f>
        <v>28</v>
      </c>
      <c r="K5716" s="26">
        <f>E5716-J5716</f>
        <v>0</v>
      </c>
      <c r="L5716" s="27">
        <v>7264970000</v>
      </c>
      <c r="M5716" s="45">
        <v>3209.14</v>
      </c>
      <c r="N5716" s="27">
        <v>259463214</v>
      </c>
      <c r="O5716" s="27">
        <v>7483759</v>
      </c>
      <c r="P5716" s="37">
        <f>IF(I5716=0,0,H5716/I5716)</f>
        <v>0</v>
      </c>
    </row>
    <row r="5717">
      <c r="A5717" s="24" t="str">
        <v>2026-06</v>
      </c>
      <c r="B5717" s="24" t="str">
        <v>비교 반영</v>
      </c>
      <c r="C5717" s="24" t="str">
        <v>여주시</v>
      </c>
      <c r="D5717" s="24" t="str">
        <v>다가구 전월세</v>
      </c>
      <c r="E5717" s="26">
        <v>131</v>
      </c>
      <c r="F5717" s="26">
        <v>0</v>
      </c>
      <c r="G5717" s="26">
        <v>14</v>
      </c>
      <c r="H5717" s="26">
        <v>117</v>
      </c>
      <c r="I5717" s="26">
        <f>G5717+H5717</f>
        <v>131</v>
      </c>
      <c r="J5717" s="26">
        <f>SUM(F5717:H5717)</f>
        <v>131</v>
      </c>
      <c r="K5717" s="26">
        <f>E5717-J5717</f>
        <v>0</v>
      </c>
      <c r="L5717" s="27">
        <v>3153000000</v>
      </c>
      <c r="M5717" s="45">
        <v>6248.953</v>
      </c>
      <c r="N5717" s="27">
        <v>24068702</v>
      </c>
      <c r="O5717" s="27">
        <v>1667982</v>
      </c>
      <c r="P5717" s="37">
        <f>IF(I5717=0,0,H5717/I5717)</f>
        <v>0.8931297709923665</v>
      </c>
    </row>
    <row r="5718">
      <c r="A5718" s="24" t="str">
        <v>2026-06</v>
      </c>
      <c r="B5718" s="24" t="str">
        <v>비교 반영</v>
      </c>
      <c r="C5718" s="24" t="str">
        <v>여주시</v>
      </c>
      <c r="D5718" s="24" t="str">
        <v>다세대 매매</v>
      </c>
      <c r="E5718" s="26">
        <v>7</v>
      </c>
      <c r="F5718" s="26">
        <v>7</v>
      </c>
      <c r="G5718" s="26">
        <v>0</v>
      </c>
      <c r="H5718" s="26">
        <v>0</v>
      </c>
      <c r="I5718" s="26">
        <f>G5718+H5718</f>
        <v>0</v>
      </c>
      <c r="J5718" s="26">
        <f>SUM(F5718:H5718)</f>
        <v>7</v>
      </c>
      <c r="K5718" s="26">
        <f>E5718-J5718</f>
        <v>0</v>
      </c>
      <c r="L5718" s="27">
        <v>604000000</v>
      </c>
      <c r="M5718" s="45">
        <v>423.698</v>
      </c>
      <c r="N5718" s="27">
        <v>86285714</v>
      </c>
      <c r="O5718" s="27">
        <v>4712541</v>
      </c>
      <c r="P5718" s="37">
        <f>IF(I5718=0,0,H5718/I5718)</f>
        <v>0</v>
      </c>
    </row>
    <row r="5719">
      <c r="A5719" s="24" t="str">
        <v>2026-06</v>
      </c>
      <c r="B5719" s="24" t="str">
        <v>비교 반영</v>
      </c>
      <c r="C5719" s="24" t="str">
        <v>여주시</v>
      </c>
      <c r="D5719" s="24" t="str">
        <v>다세대 전월세</v>
      </c>
      <c r="E5719" s="26">
        <v>48</v>
      </c>
      <c r="F5719" s="26">
        <v>0</v>
      </c>
      <c r="G5719" s="26">
        <v>8</v>
      </c>
      <c r="H5719" s="26">
        <v>40</v>
      </c>
      <c r="I5719" s="26">
        <f>G5719+H5719</f>
        <v>48</v>
      </c>
      <c r="J5719" s="26">
        <f>SUM(F5719:H5719)</f>
        <v>48</v>
      </c>
      <c r="K5719" s="26">
        <f>E5719-J5719</f>
        <v>0</v>
      </c>
      <c r="L5719" s="27">
        <v>1087400000</v>
      </c>
      <c r="M5719" s="45">
        <v>2120.135</v>
      </c>
      <c r="N5719" s="27">
        <v>22654167</v>
      </c>
      <c r="O5719" s="27">
        <v>1695510</v>
      </c>
      <c r="P5719" s="37">
        <f>IF(I5719=0,0,H5719/I5719)</f>
        <v>0.8333333333333334</v>
      </c>
    </row>
    <row r="5720">
      <c r="A5720" s="24" t="str">
        <v>2026-06</v>
      </c>
      <c r="B5720" s="24" t="str">
        <v>비교 반영</v>
      </c>
      <c r="C5720" s="24" t="str">
        <v>여주시</v>
      </c>
      <c r="D5720" s="24" t="str">
        <v>분양권</v>
      </c>
      <c r="E5720" s="26">
        <v>5</v>
      </c>
      <c r="F5720" s="26">
        <v>5</v>
      </c>
      <c r="G5720" s="26">
        <v>0</v>
      </c>
      <c r="H5720" s="26">
        <v>0</v>
      </c>
      <c r="I5720" s="26">
        <f>G5720+H5720</f>
        <v>0</v>
      </c>
      <c r="J5720" s="26">
        <f>SUM(F5720:H5720)</f>
        <v>5</v>
      </c>
      <c r="K5720" s="26">
        <f>E5720-J5720</f>
        <v>0</v>
      </c>
      <c r="L5720" s="27">
        <v>2745970000</v>
      </c>
      <c r="M5720" s="45">
        <v>424.815</v>
      </c>
      <c r="N5720" s="27">
        <v>549194000</v>
      </c>
      <c r="O5720" s="27">
        <v>21368328</v>
      </c>
      <c r="P5720" s="37">
        <f>IF(I5720=0,0,H5720/I5720)</f>
        <v>0</v>
      </c>
    </row>
    <row r="5721">
      <c r="A5721" s="24" t="str">
        <v>2026-06</v>
      </c>
      <c r="B5721" s="24" t="str">
        <v>비교 반영</v>
      </c>
      <c r="C5721" s="24" t="str">
        <v>여주시</v>
      </c>
      <c r="D5721" s="24" t="str">
        <v>상가</v>
      </c>
      <c r="E5721" s="26">
        <v>3</v>
      </c>
      <c r="F5721" s="26">
        <v>3</v>
      </c>
      <c r="G5721" s="26">
        <v>0</v>
      </c>
      <c r="H5721" s="26">
        <v>0</v>
      </c>
      <c r="I5721" s="26">
        <f>G5721+H5721</f>
        <v>0</v>
      </c>
      <c r="J5721" s="26">
        <f>SUM(F5721:H5721)</f>
        <v>3</v>
      </c>
      <c r="K5721" s="26">
        <f>E5721-J5721</f>
        <v>0</v>
      </c>
      <c r="L5721" s="27">
        <v>975350000</v>
      </c>
      <c r="M5721" s="45">
        <v>478.79</v>
      </c>
      <c r="N5721" s="27">
        <v>325116667</v>
      </c>
      <c r="O5721" s="27">
        <v>6734262</v>
      </c>
      <c r="P5721" s="37">
        <f>IF(I5721=0,0,H5721/I5721)</f>
        <v>0</v>
      </c>
    </row>
    <row r="5722">
      <c r="A5722" s="24" t="str">
        <v>2026-06</v>
      </c>
      <c r="B5722" s="24" t="str">
        <v>비교 반영</v>
      </c>
      <c r="C5722" s="24" t="str">
        <v>여주시</v>
      </c>
      <c r="D5722" s="24" t="str">
        <v>아파트 매매</v>
      </c>
      <c r="E5722" s="26">
        <v>61</v>
      </c>
      <c r="F5722" s="26">
        <v>61</v>
      </c>
      <c r="G5722" s="26">
        <v>0</v>
      </c>
      <c r="H5722" s="26">
        <v>0</v>
      </c>
      <c r="I5722" s="26">
        <f>G5722+H5722</f>
        <v>0</v>
      </c>
      <c r="J5722" s="26">
        <f>SUM(F5722:H5722)</f>
        <v>61</v>
      </c>
      <c r="K5722" s="26">
        <f>E5722-J5722</f>
        <v>0</v>
      </c>
      <c r="L5722" s="27">
        <v>14494800000</v>
      </c>
      <c r="M5722" s="45">
        <v>4330.712</v>
      </c>
      <c r="N5722" s="27">
        <v>237619672</v>
      </c>
      <c r="O5722" s="27">
        <v>11064391</v>
      </c>
      <c r="P5722" s="37">
        <f>IF(I5722=0,0,H5722/I5722)</f>
        <v>0</v>
      </c>
    </row>
    <row r="5723">
      <c r="A5723" s="24" t="str">
        <v>2026-06</v>
      </c>
      <c r="B5723" s="24" t="str">
        <v>비교 반영</v>
      </c>
      <c r="C5723" s="24" t="str">
        <v>여주시</v>
      </c>
      <c r="D5723" s="24" t="str">
        <v>아파트 전월세</v>
      </c>
      <c r="E5723" s="26">
        <v>106</v>
      </c>
      <c r="F5723" s="26">
        <v>0</v>
      </c>
      <c r="G5723" s="26">
        <v>42</v>
      </c>
      <c r="H5723" s="26">
        <v>64</v>
      </c>
      <c r="I5723" s="26">
        <f>G5723+H5723</f>
        <v>106</v>
      </c>
      <c r="J5723" s="26">
        <f>SUM(F5723:H5723)</f>
        <v>106</v>
      </c>
      <c r="K5723" s="26">
        <f>E5723-J5723</f>
        <v>0</v>
      </c>
      <c r="L5723" s="27">
        <v>9727270000</v>
      </c>
      <c r="M5723" s="45">
        <v>6429.394</v>
      </c>
      <c r="N5723" s="27">
        <v>91766698</v>
      </c>
      <c r="O5723" s="27">
        <v>5001445</v>
      </c>
      <c r="P5723" s="37">
        <f>IF(I5723=0,0,H5723/I5723)</f>
        <v>0.6037735849056604</v>
      </c>
    </row>
    <row r="5724">
      <c r="A5724" s="24" t="str">
        <v>2026-06</v>
      </c>
      <c r="B5724" s="24" t="str">
        <v>비교 반영</v>
      </c>
      <c r="C5724" s="24" t="str">
        <v>여주시</v>
      </c>
      <c r="D5724" s="24" t="str">
        <v>오피스텔 매매</v>
      </c>
      <c r="E5724" s="26">
        <v>2</v>
      </c>
      <c r="F5724" s="26">
        <v>2</v>
      </c>
      <c r="G5724" s="26">
        <v>0</v>
      </c>
      <c r="H5724" s="26">
        <v>0</v>
      </c>
      <c r="I5724" s="26">
        <f>G5724+H5724</f>
        <v>0</v>
      </c>
      <c r="J5724" s="26">
        <f>SUM(F5724:H5724)</f>
        <v>2</v>
      </c>
      <c r="K5724" s="26">
        <f>E5724-J5724</f>
        <v>0</v>
      </c>
      <c r="L5724" s="27">
        <v>340000000</v>
      </c>
      <c r="M5724" s="45">
        <v>167.463</v>
      </c>
      <c r="N5724" s="27">
        <v>170000000</v>
      </c>
      <c r="O5724" s="27">
        <v>6711733</v>
      </c>
      <c r="P5724" s="37">
        <f>IF(I5724=0,0,H5724/I5724)</f>
        <v>0</v>
      </c>
    </row>
    <row r="5725">
      <c r="A5725" s="24" t="str">
        <v>2026-06</v>
      </c>
      <c r="B5725" s="24" t="str">
        <v>비교 반영</v>
      </c>
      <c r="C5725" s="24" t="str">
        <v>여주시</v>
      </c>
      <c r="D5725" s="24" t="str">
        <v>오피스텔 전월세</v>
      </c>
      <c r="E5725" s="26">
        <v>7</v>
      </c>
      <c r="F5725" s="26">
        <v>0</v>
      </c>
      <c r="G5725" s="26">
        <v>1</v>
      </c>
      <c r="H5725" s="26">
        <v>6</v>
      </c>
      <c r="I5725" s="26">
        <f>G5725+H5725</f>
        <v>7</v>
      </c>
      <c r="J5725" s="26">
        <f>SUM(F5725:H5725)</f>
        <v>7</v>
      </c>
      <c r="K5725" s="26">
        <f>E5725-J5725</f>
        <v>0</v>
      </c>
      <c r="L5725" s="27">
        <v>254000000</v>
      </c>
      <c r="M5725" s="45">
        <v>504</v>
      </c>
      <c r="N5725" s="27">
        <v>36285714</v>
      </c>
      <c r="O5725" s="27">
        <v>1666011</v>
      </c>
      <c r="P5725" s="37">
        <f>IF(I5725=0,0,H5725/I5725)</f>
        <v>0.8571428571428571</v>
      </c>
    </row>
    <row r="5726">
      <c r="A5726" s="24" t="str">
        <v>2026-06</v>
      </c>
      <c r="B5726" s="24" t="str">
        <v>비교 반영</v>
      </c>
      <c r="C5726" s="24" t="str">
        <v>여주시</v>
      </c>
      <c r="D5726" s="24" t="str">
        <v>토지</v>
      </c>
      <c r="E5726" s="26">
        <v>334</v>
      </c>
      <c r="F5726" s="26">
        <v>334</v>
      </c>
      <c r="G5726" s="26">
        <v>0</v>
      </c>
      <c r="H5726" s="26">
        <v>0</v>
      </c>
      <c r="I5726" s="26">
        <f>G5726+H5726</f>
        <v>0</v>
      </c>
      <c r="J5726" s="26">
        <f>SUM(F5726:H5726)</f>
        <v>334</v>
      </c>
      <c r="K5726" s="26">
        <f>E5726-J5726</f>
        <v>0</v>
      </c>
      <c r="L5726" s="27">
        <v>27606040000</v>
      </c>
      <c r="M5726" s="45">
        <v>378044.3</v>
      </c>
      <c r="N5726" s="27">
        <v>82652814</v>
      </c>
      <c r="O5726" s="27">
        <v>241399</v>
      </c>
      <c r="P5726" s="37">
        <f>IF(I5726=0,0,H5726/I5726)</f>
        <v>0</v>
      </c>
    </row>
    <row r="5727">
      <c r="A5727" s="24" t="str">
        <v>2026-06</v>
      </c>
      <c r="B5727" s="24" t="str">
        <v>비교 반영</v>
      </c>
      <c r="C5727" s="24" t="str">
        <v>연천군</v>
      </c>
      <c r="D5727" s="24" t="str">
        <v>공장창고</v>
      </c>
      <c r="E5727" s="26">
        <v>1</v>
      </c>
      <c r="F5727" s="26">
        <v>1</v>
      </c>
      <c r="G5727" s="26">
        <v>0</v>
      </c>
      <c r="H5727" s="26">
        <v>0</v>
      </c>
      <c r="I5727" s="26">
        <f>G5727+H5727</f>
        <v>0</v>
      </c>
      <c r="J5727" s="26">
        <f>SUM(F5727:H5727)</f>
        <v>1</v>
      </c>
      <c r="K5727" s="26">
        <f>E5727-J5727</f>
        <v>0</v>
      </c>
      <c r="L5727" s="27">
        <v>128940000</v>
      </c>
      <c r="M5727" s="45">
        <v>258.13</v>
      </c>
      <c r="N5727" s="27">
        <v>128940000</v>
      </c>
      <c r="O5727" s="27">
        <v>1651292</v>
      </c>
      <c r="P5727" s="37">
        <f>IF(I5727=0,0,H5727/I5727)</f>
        <v>0</v>
      </c>
    </row>
    <row r="5728">
      <c r="A5728" s="24" t="str">
        <v>2026-06</v>
      </c>
      <c r="B5728" s="24" t="str">
        <v>비교 반영</v>
      </c>
      <c r="C5728" s="24" t="str">
        <v>연천군</v>
      </c>
      <c r="D5728" s="24" t="str">
        <v>다가구 매매</v>
      </c>
      <c r="E5728" s="26">
        <v>16</v>
      </c>
      <c r="F5728" s="26">
        <v>16</v>
      </c>
      <c r="G5728" s="26">
        <v>0</v>
      </c>
      <c r="H5728" s="26">
        <v>0</v>
      </c>
      <c r="I5728" s="26">
        <f>G5728+H5728</f>
        <v>0</v>
      </c>
      <c r="J5728" s="26">
        <f>SUM(F5728:H5728)</f>
        <v>16</v>
      </c>
      <c r="K5728" s="26">
        <f>E5728-J5728</f>
        <v>0</v>
      </c>
      <c r="L5728" s="27">
        <v>2679430000</v>
      </c>
      <c r="M5728" s="45">
        <v>1633.93</v>
      </c>
      <c r="N5728" s="27">
        <v>167464375</v>
      </c>
      <c r="O5728" s="27">
        <v>5421052</v>
      </c>
      <c r="P5728" s="37">
        <f>IF(I5728=0,0,H5728/I5728)</f>
        <v>0</v>
      </c>
    </row>
    <row r="5729">
      <c r="A5729" s="24" t="str">
        <v>2026-06</v>
      </c>
      <c r="B5729" s="24" t="str">
        <v>비교 반영</v>
      </c>
      <c r="C5729" s="24" t="str">
        <v>연천군</v>
      </c>
      <c r="D5729" s="24" t="str">
        <v>다가구 전월세</v>
      </c>
      <c r="E5729" s="26">
        <v>12</v>
      </c>
      <c r="F5729" s="26">
        <v>0</v>
      </c>
      <c r="G5729" s="26">
        <v>2</v>
      </c>
      <c r="H5729" s="26">
        <v>10</v>
      </c>
      <c r="I5729" s="26">
        <f>G5729+H5729</f>
        <v>12</v>
      </c>
      <c r="J5729" s="26">
        <f>SUM(F5729:H5729)</f>
        <v>12</v>
      </c>
      <c r="K5729" s="26">
        <f>E5729-J5729</f>
        <v>0</v>
      </c>
      <c r="L5729" s="27">
        <v>141000000</v>
      </c>
      <c r="M5729" s="45">
        <v>966.41</v>
      </c>
      <c r="N5729" s="27">
        <v>11750000</v>
      </c>
      <c r="O5729" s="27">
        <v>482317</v>
      </c>
      <c r="P5729" s="37">
        <f>IF(I5729=0,0,H5729/I5729)</f>
        <v>0.8333333333333334</v>
      </c>
    </row>
    <row r="5730">
      <c r="A5730" s="24" t="str">
        <v>2026-06</v>
      </c>
      <c r="B5730" s="24" t="str">
        <v>비교 반영</v>
      </c>
      <c r="C5730" s="24" t="str">
        <v>연천군</v>
      </c>
      <c r="D5730" s="24" t="str">
        <v>다세대 매매</v>
      </c>
      <c r="E5730" s="26">
        <v>3</v>
      </c>
      <c r="F5730" s="26">
        <v>3</v>
      </c>
      <c r="G5730" s="26">
        <v>0</v>
      </c>
      <c r="H5730" s="26">
        <v>0</v>
      </c>
      <c r="I5730" s="26">
        <f>G5730+H5730</f>
        <v>0</v>
      </c>
      <c r="J5730" s="26">
        <f>SUM(F5730:H5730)</f>
        <v>3</v>
      </c>
      <c r="K5730" s="26">
        <f>E5730-J5730</f>
        <v>0</v>
      </c>
      <c r="L5730" s="27">
        <v>278000000</v>
      </c>
      <c r="M5730" s="45">
        <v>161.29</v>
      </c>
      <c r="N5730" s="27">
        <v>92666667</v>
      </c>
      <c r="O5730" s="27">
        <v>5697862</v>
      </c>
      <c r="P5730" s="37">
        <f>IF(I5730=0,0,H5730/I5730)</f>
        <v>0</v>
      </c>
    </row>
    <row r="5731">
      <c r="A5731" s="24" t="str">
        <v>2026-06</v>
      </c>
      <c r="B5731" s="24" t="str">
        <v>비교 반영</v>
      </c>
      <c r="C5731" s="24" t="str">
        <v>연천군</v>
      </c>
      <c r="D5731" s="24" t="str">
        <v>다세대 전월세</v>
      </c>
      <c r="E5731" s="26">
        <v>7</v>
      </c>
      <c r="F5731" s="26">
        <v>0</v>
      </c>
      <c r="G5731" s="26">
        <v>0</v>
      </c>
      <c r="H5731" s="26">
        <v>7</v>
      </c>
      <c r="I5731" s="26">
        <f>G5731+H5731</f>
        <v>7</v>
      </c>
      <c r="J5731" s="26">
        <f>SUM(F5731:H5731)</f>
        <v>7</v>
      </c>
      <c r="K5731" s="26">
        <f>E5731-J5731</f>
        <v>0</v>
      </c>
      <c r="L5731" s="27">
        <v>63000000</v>
      </c>
      <c r="M5731" s="45">
        <v>351.023</v>
      </c>
      <c r="N5731" s="27">
        <v>9000000</v>
      </c>
      <c r="O5731" s="27">
        <v>593307</v>
      </c>
      <c r="P5731" s="37">
        <f>IF(I5731=0,0,H5731/I5731)</f>
        <v>1</v>
      </c>
    </row>
    <row r="5732">
      <c r="A5732" s="24" t="str">
        <v>2026-06</v>
      </c>
      <c r="B5732" s="24" t="str">
        <v>비교 반영</v>
      </c>
      <c r="C5732" s="24" t="str">
        <v>연천군</v>
      </c>
      <c r="D5732" s="24" t="str">
        <v>분양권</v>
      </c>
      <c r="E5732" s="26">
        <v>1</v>
      </c>
      <c r="F5732" s="26">
        <v>1</v>
      </c>
      <c r="G5732" s="26">
        <v>0</v>
      </c>
      <c r="H5732" s="26">
        <v>0</v>
      </c>
      <c r="I5732" s="26">
        <f>G5732+H5732</f>
        <v>0</v>
      </c>
      <c r="J5732" s="26">
        <f>SUM(F5732:H5732)</f>
        <v>1</v>
      </c>
      <c r="K5732" s="26">
        <f>E5732-J5732</f>
        <v>0</v>
      </c>
      <c r="L5732" s="27">
        <v>471470000</v>
      </c>
      <c r="M5732" s="45">
        <v>108.829</v>
      </c>
      <c r="N5732" s="27">
        <v>471470000</v>
      </c>
      <c r="O5732" s="27">
        <v>14321352</v>
      </c>
      <c r="P5732" s="37">
        <f>IF(I5732=0,0,H5732/I5732)</f>
        <v>0</v>
      </c>
    </row>
    <row r="5733">
      <c r="A5733" s="24" t="str">
        <v>2026-06</v>
      </c>
      <c r="B5733" s="24" t="str">
        <v>비교 반영</v>
      </c>
      <c r="C5733" s="24" t="str">
        <v>연천군</v>
      </c>
      <c r="D5733" s="24" t="str">
        <v>상가</v>
      </c>
      <c r="E5733" s="26">
        <v>3</v>
      </c>
      <c r="F5733" s="26">
        <v>3</v>
      </c>
      <c r="G5733" s="26">
        <v>0</v>
      </c>
      <c r="H5733" s="26">
        <v>0</v>
      </c>
      <c r="I5733" s="26">
        <f>G5733+H5733</f>
        <v>0</v>
      </c>
      <c r="J5733" s="26">
        <f>SUM(F5733:H5733)</f>
        <v>3</v>
      </c>
      <c r="K5733" s="26">
        <f>E5733-J5733</f>
        <v>0</v>
      </c>
      <c r="L5733" s="27">
        <v>1720500000</v>
      </c>
      <c r="M5733" s="45">
        <v>1222.04</v>
      </c>
      <c r="N5733" s="27">
        <v>573500000</v>
      </c>
      <c r="O5733" s="27">
        <v>4654187</v>
      </c>
      <c r="P5733" s="37">
        <f>IF(I5733=0,0,H5733/I5733)</f>
        <v>0</v>
      </c>
    </row>
    <row r="5734">
      <c r="A5734" s="24" t="str">
        <v>2026-06</v>
      </c>
      <c r="B5734" s="24" t="str">
        <v>비교 반영</v>
      </c>
      <c r="C5734" s="24" t="str">
        <v>연천군</v>
      </c>
      <c r="D5734" s="24" t="str">
        <v>아파트 매매</v>
      </c>
      <c r="E5734" s="26">
        <v>19</v>
      </c>
      <c r="F5734" s="26">
        <v>19</v>
      </c>
      <c r="G5734" s="26">
        <v>0</v>
      </c>
      <c r="H5734" s="26">
        <v>0</v>
      </c>
      <c r="I5734" s="26">
        <f>G5734+H5734</f>
        <v>0</v>
      </c>
      <c r="J5734" s="26">
        <f>SUM(F5734:H5734)</f>
        <v>19</v>
      </c>
      <c r="K5734" s="26">
        <f>E5734-J5734</f>
        <v>0</v>
      </c>
      <c r="L5734" s="27">
        <v>3110000000</v>
      </c>
      <c r="M5734" s="45">
        <v>1289.349</v>
      </c>
      <c r="N5734" s="27">
        <v>163684211</v>
      </c>
      <c r="O5734" s="27">
        <v>7973786</v>
      </c>
      <c r="P5734" s="37">
        <f>IF(I5734=0,0,H5734/I5734)</f>
        <v>0</v>
      </c>
    </row>
    <row r="5735">
      <c r="A5735" s="24" t="str">
        <v>2026-06</v>
      </c>
      <c r="B5735" s="24" t="str">
        <v>비교 반영</v>
      </c>
      <c r="C5735" s="24" t="str">
        <v>연천군</v>
      </c>
      <c r="D5735" s="24" t="str">
        <v>아파트 전월세</v>
      </c>
      <c r="E5735" s="26">
        <v>17</v>
      </c>
      <c r="F5735" s="26">
        <v>0</v>
      </c>
      <c r="G5735" s="26">
        <v>5</v>
      </c>
      <c r="H5735" s="26">
        <v>12</v>
      </c>
      <c r="I5735" s="26">
        <f>G5735+H5735</f>
        <v>17</v>
      </c>
      <c r="J5735" s="26">
        <f>SUM(F5735:H5735)</f>
        <v>17</v>
      </c>
      <c r="K5735" s="26">
        <f>E5735-J5735</f>
        <v>0</v>
      </c>
      <c r="L5735" s="27">
        <v>1097000000</v>
      </c>
      <c r="M5735" s="45">
        <v>1306.841</v>
      </c>
      <c r="N5735" s="27">
        <v>64529412</v>
      </c>
      <c r="O5735" s="27">
        <v>2774972</v>
      </c>
      <c r="P5735" s="37">
        <f>IF(I5735=0,0,H5735/I5735)</f>
        <v>0.7058823529411765</v>
      </c>
    </row>
    <row r="5736">
      <c r="A5736" s="24" t="str">
        <v>2026-06</v>
      </c>
      <c r="B5736" s="24" t="str">
        <v>비교 반영</v>
      </c>
      <c r="C5736" s="24" t="str">
        <v>연천군</v>
      </c>
      <c r="D5736" s="24" t="str">
        <v>토지</v>
      </c>
      <c r="E5736" s="26">
        <v>153</v>
      </c>
      <c r="F5736" s="26">
        <v>153</v>
      </c>
      <c r="G5736" s="26">
        <v>0</v>
      </c>
      <c r="H5736" s="26">
        <v>0</v>
      </c>
      <c r="I5736" s="26">
        <f>G5736+H5736</f>
        <v>0</v>
      </c>
      <c r="J5736" s="26">
        <f>SUM(F5736:H5736)</f>
        <v>153</v>
      </c>
      <c r="K5736" s="26">
        <f>E5736-J5736</f>
        <v>0</v>
      </c>
      <c r="L5736" s="27">
        <v>8810140000</v>
      </c>
      <c r="M5736" s="45">
        <v>165969.27</v>
      </c>
      <c r="N5736" s="27">
        <v>57582614</v>
      </c>
      <c r="O5736" s="27">
        <v>175481</v>
      </c>
      <c r="P5736" s="37">
        <f>IF(I5736=0,0,H5736/I5736)</f>
        <v>0</v>
      </c>
    </row>
    <row r="5737">
      <c r="A5737" s="24" t="str">
        <v>2026-06</v>
      </c>
      <c r="B5737" s="24" t="str">
        <v>비교 반영</v>
      </c>
      <c r="C5737" s="24" t="str">
        <v>오산시</v>
      </c>
      <c r="D5737" s="24" t="str">
        <v>공장창고</v>
      </c>
      <c r="E5737" s="26">
        <v>2</v>
      </c>
      <c r="F5737" s="26">
        <v>2</v>
      </c>
      <c r="G5737" s="26">
        <v>0</v>
      </c>
      <c r="H5737" s="26">
        <v>0</v>
      </c>
      <c r="I5737" s="26">
        <f>G5737+H5737</f>
        <v>0</v>
      </c>
      <c r="J5737" s="26">
        <f>SUM(F5737:H5737)</f>
        <v>2</v>
      </c>
      <c r="K5737" s="26">
        <f>E5737-J5737</f>
        <v>0</v>
      </c>
      <c r="L5737" s="27">
        <v>710000000</v>
      </c>
      <c r="M5737" s="45">
        <v>287.21</v>
      </c>
      <c r="N5737" s="27">
        <v>355000000</v>
      </c>
      <c r="O5737" s="27">
        <v>8172095</v>
      </c>
      <c r="P5737" s="37">
        <f>IF(I5737=0,0,H5737/I5737)</f>
        <v>0</v>
      </c>
    </row>
    <row r="5738">
      <c r="A5738" s="24" t="str">
        <v>2026-06</v>
      </c>
      <c r="B5738" s="24" t="str">
        <v>비교 반영</v>
      </c>
      <c r="C5738" s="24" t="str">
        <v>오산시</v>
      </c>
      <c r="D5738" s="24" t="str">
        <v>다가구 매매</v>
      </c>
      <c r="E5738" s="26">
        <v>4</v>
      </c>
      <c r="F5738" s="26">
        <v>4</v>
      </c>
      <c r="G5738" s="26">
        <v>0</v>
      </c>
      <c r="H5738" s="26">
        <v>0</v>
      </c>
      <c r="I5738" s="26">
        <f>G5738+H5738</f>
        <v>0</v>
      </c>
      <c r="J5738" s="26">
        <f>SUM(F5738:H5738)</f>
        <v>4</v>
      </c>
      <c r="K5738" s="26">
        <f>E5738-J5738</f>
        <v>0</v>
      </c>
      <c r="L5738" s="27">
        <v>4508770000</v>
      </c>
      <c r="M5738" s="45">
        <v>1476.99</v>
      </c>
      <c r="N5738" s="27">
        <v>1127192500</v>
      </c>
      <c r="O5738" s="27">
        <v>10091486</v>
      </c>
      <c r="P5738" s="37">
        <f>IF(I5738=0,0,H5738/I5738)</f>
        <v>0</v>
      </c>
    </row>
    <row r="5739">
      <c r="A5739" s="24" t="str">
        <v>2026-06</v>
      </c>
      <c r="B5739" s="24" t="str">
        <v>비교 반영</v>
      </c>
      <c r="C5739" s="24" t="str">
        <v>오산시</v>
      </c>
      <c r="D5739" s="24" t="str">
        <v>다가구 전월세</v>
      </c>
      <c r="E5739" s="26">
        <v>224</v>
      </c>
      <c r="F5739" s="26">
        <v>0</v>
      </c>
      <c r="G5739" s="26">
        <v>40</v>
      </c>
      <c r="H5739" s="26">
        <v>184</v>
      </c>
      <c r="I5739" s="26">
        <f>G5739+H5739</f>
        <v>224</v>
      </c>
      <c r="J5739" s="26">
        <f>SUM(F5739:H5739)</f>
        <v>224</v>
      </c>
      <c r="K5739" s="26">
        <f>E5739-J5739</f>
        <v>0</v>
      </c>
      <c r="L5739" s="27">
        <v>6730400000</v>
      </c>
      <c r="M5739" s="45">
        <v>8664.245</v>
      </c>
      <c r="N5739" s="27">
        <v>30046429</v>
      </c>
      <c r="O5739" s="27">
        <v>2567939</v>
      </c>
      <c r="P5739" s="37">
        <f>IF(I5739=0,0,H5739/I5739)</f>
        <v>0.8214285714285714</v>
      </c>
    </row>
    <row r="5740">
      <c r="A5740" s="24" t="str">
        <v>2026-06</v>
      </c>
      <c r="B5740" s="24" t="str">
        <v>비교 반영</v>
      </c>
      <c r="C5740" s="24" t="str">
        <v>오산시</v>
      </c>
      <c r="D5740" s="24" t="str">
        <v>다세대 매매</v>
      </c>
      <c r="E5740" s="26">
        <v>12</v>
      </c>
      <c r="F5740" s="26">
        <v>12</v>
      </c>
      <c r="G5740" s="26">
        <v>0</v>
      </c>
      <c r="H5740" s="26">
        <v>0</v>
      </c>
      <c r="I5740" s="26">
        <f>G5740+H5740</f>
        <v>0</v>
      </c>
      <c r="J5740" s="26">
        <f>SUM(F5740:H5740)</f>
        <v>12</v>
      </c>
      <c r="K5740" s="26">
        <f>E5740-J5740</f>
        <v>0</v>
      </c>
      <c r="L5740" s="27">
        <v>968000000</v>
      </c>
      <c r="M5740" s="45">
        <v>532.32</v>
      </c>
      <c r="N5740" s="27">
        <v>80666667</v>
      </c>
      <c r="O5740" s="27">
        <v>6011421</v>
      </c>
      <c r="P5740" s="37">
        <f>IF(I5740=0,0,H5740/I5740)</f>
        <v>0</v>
      </c>
    </row>
    <row r="5741">
      <c r="A5741" s="24" t="str">
        <v>2026-06</v>
      </c>
      <c r="B5741" s="24" t="str">
        <v>비교 반영</v>
      </c>
      <c r="C5741" s="24" t="str">
        <v>오산시</v>
      </c>
      <c r="D5741" s="24" t="str">
        <v>다세대 전월세</v>
      </c>
      <c r="E5741" s="26">
        <v>145</v>
      </c>
      <c r="F5741" s="26">
        <v>0</v>
      </c>
      <c r="G5741" s="26">
        <v>31</v>
      </c>
      <c r="H5741" s="26">
        <v>114</v>
      </c>
      <c r="I5741" s="26">
        <f>G5741+H5741</f>
        <v>145</v>
      </c>
      <c r="J5741" s="26">
        <f>SUM(F5741:H5741)</f>
        <v>145</v>
      </c>
      <c r="K5741" s="26">
        <f>E5741-J5741</f>
        <v>0</v>
      </c>
      <c r="L5741" s="27">
        <v>5189500000</v>
      </c>
      <c r="M5741" s="45">
        <v>4472.505</v>
      </c>
      <c r="N5741" s="27">
        <v>35789655</v>
      </c>
      <c r="O5741" s="27">
        <v>3835741</v>
      </c>
      <c r="P5741" s="37">
        <f>IF(I5741=0,0,H5741/I5741)</f>
        <v>0.7862068965517242</v>
      </c>
    </row>
    <row r="5742">
      <c r="A5742" s="24" t="str">
        <v>2026-06</v>
      </c>
      <c r="B5742" s="24" t="str">
        <v>비교 반영</v>
      </c>
      <c r="C5742" s="24" t="str">
        <v>오산시</v>
      </c>
      <c r="D5742" s="24" t="str">
        <v>분양권</v>
      </c>
      <c r="E5742" s="26">
        <v>26</v>
      </c>
      <c r="F5742" s="26">
        <v>26</v>
      </c>
      <c r="G5742" s="26">
        <v>0</v>
      </c>
      <c r="H5742" s="26">
        <v>0</v>
      </c>
      <c r="I5742" s="26">
        <f>G5742+H5742</f>
        <v>0</v>
      </c>
      <c r="J5742" s="26">
        <f>SUM(F5742:H5742)</f>
        <v>26</v>
      </c>
      <c r="K5742" s="26">
        <f>E5742-J5742</f>
        <v>0</v>
      </c>
      <c r="L5742" s="27">
        <v>14788630000</v>
      </c>
      <c r="M5742" s="45">
        <v>2204.349</v>
      </c>
      <c r="N5742" s="27">
        <v>568793462</v>
      </c>
      <c r="O5742" s="27">
        <v>22177991</v>
      </c>
      <c r="P5742" s="37">
        <f>IF(I5742=0,0,H5742/I5742)</f>
        <v>0</v>
      </c>
    </row>
    <row r="5743">
      <c r="A5743" s="24" t="str">
        <v>2026-06</v>
      </c>
      <c r="B5743" s="24" t="str">
        <v>비교 반영</v>
      </c>
      <c r="C5743" s="24" t="str">
        <v>오산시</v>
      </c>
      <c r="D5743" s="24" t="str">
        <v>상가</v>
      </c>
      <c r="E5743" s="26">
        <v>23</v>
      </c>
      <c r="F5743" s="26">
        <v>23</v>
      </c>
      <c r="G5743" s="26">
        <v>0</v>
      </c>
      <c r="H5743" s="26">
        <v>0</v>
      </c>
      <c r="I5743" s="26">
        <f>G5743+H5743</f>
        <v>0</v>
      </c>
      <c r="J5743" s="26">
        <f>SUM(F5743:H5743)</f>
        <v>23</v>
      </c>
      <c r="K5743" s="26">
        <f>E5743-J5743</f>
        <v>0</v>
      </c>
      <c r="L5743" s="27">
        <v>9126890000</v>
      </c>
      <c r="M5743" s="45">
        <v>3822.24</v>
      </c>
      <c r="N5743" s="27">
        <v>396821304</v>
      </c>
      <c r="O5743" s="27">
        <v>7893679</v>
      </c>
      <c r="P5743" s="37">
        <f>IF(I5743=0,0,H5743/I5743)</f>
        <v>0</v>
      </c>
    </row>
    <row r="5744">
      <c r="A5744" s="24" t="str">
        <v>2026-06</v>
      </c>
      <c r="B5744" s="24" t="str">
        <v>비교 반영</v>
      </c>
      <c r="C5744" s="24" t="str">
        <v>오산시</v>
      </c>
      <c r="D5744" s="24" t="str">
        <v>아파트 매매</v>
      </c>
      <c r="E5744" s="26">
        <v>306</v>
      </c>
      <c r="F5744" s="26">
        <v>306</v>
      </c>
      <c r="G5744" s="26">
        <v>0</v>
      </c>
      <c r="H5744" s="26">
        <v>0</v>
      </c>
      <c r="I5744" s="26">
        <f>G5744+H5744</f>
        <v>0</v>
      </c>
      <c r="J5744" s="26">
        <f>SUM(F5744:H5744)</f>
        <v>306</v>
      </c>
      <c r="K5744" s="26">
        <f>E5744-J5744</f>
        <v>0</v>
      </c>
      <c r="L5744" s="27">
        <v>110888380000</v>
      </c>
      <c r="M5744" s="45">
        <v>23128.375</v>
      </c>
      <c r="N5744" s="27">
        <v>362380327</v>
      </c>
      <c r="O5744" s="27">
        <v>15849498</v>
      </c>
      <c r="P5744" s="37">
        <f>IF(I5744=0,0,H5744/I5744)</f>
        <v>0</v>
      </c>
    </row>
    <row r="5745">
      <c r="A5745" s="24" t="str">
        <v>2026-06</v>
      </c>
      <c r="B5745" s="24" t="str">
        <v>비교 반영</v>
      </c>
      <c r="C5745" s="24" t="str">
        <v>오산시</v>
      </c>
      <c r="D5745" s="24" t="str">
        <v>아파트 전월세</v>
      </c>
      <c r="E5745" s="26">
        <v>490</v>
      </c>
      <c r="F5745" s="26">
        <v>0</v>
      </c>
      <c r="G5745" s="26">
        <v>204</v>
      </c>
      <c r="H5745" s="26">
        <v>286</v>
      </c>
      <c r="I5745" s="26">
        <f>G5745+H5745</f>
        <v>490</v>
      </c>
      <c r="J5745" s="26">
        <f>SUM(F5745:H5745)</f>
        <v>490</v>
      </c>
      <c r="K5745" s="26">
        <f>E5745-J5745</f>
        <v>0</v>
      </c>
      <c r="L5745" s="27">
        <v>60948780000</v>
      </c>
      <c r="M5745" s="45">
        <v>30180.798</v>
      </c>
      <c r="N5745" s="27">
        <v>124385265</v>
      </c>
      <c r="O5745" s="27">
        <v>6675886</v>
      </c>
      <c r="P5745" s="37">
        <f>IF(I5745=0,0,H5745/I5745)</f>
        <v>0.5836734693877551</v>
      </c>
    </row>
    <row r="5746">
      <c r="A5746" s="24" t="str">
        <v>2026-06</v>
      </c>
      <c r="B5746" s="24" t="str">
        <v>비교 반영</v>
      </c>
      <c r="C5746" s="24" t="str">
        <v>오산시</v>
      </c>
      <c r="D5746" s="24" t="str">
        <v>오피스텔 매매</v>
      </c>
      <c r="E5746" s="26">
        <v>5</v>
      </c>
      <c r="F5746" s="26">
        <v>5</v>
      </c>
      <c r="G5746" s="26">
        <v>0</v>
      </c>
      <c r="H5746" s="26">
        <v>0</v>
      </c>
      <c r="I5746" s="26">
        <f>G5746+H5746</f>
        <v>0</v>
      </c>
      <c r="J5746" s="26">
        <f>SUM(F5746:H5746)</f>
        <v>5</v>
      </c>
      <c r="K5746" s="26">
        <f>E5746-J5746</f>
        <v>0</v>
      </c>
      <c r="L5746" s="27">
        <v>397000000</v>
      </c>
      <c r="M5746" s="45">
        <v>130.058</v>
      </c>
      <c r="N5746" s="27">
        <v>79400000</v>
      </c>
      <c r="O5746" s="27">
        <v>10090857</v>
      </c>
      <c r="P5746" s="37">
        <f>IF(I5746=0,0,H5746/I5746)</f>
        <v>0</v>
      </c>
    </row>
    <row r="5747">
      <c r="A5747" s="24" t="str">
        <v>2026-06</v>
      </c>
      <c r="B5747" s="24" t="str">
        <v>비교 반영</v>
      </c>
      <c r="C5747" s="24" t="str">
        <v>오산시</v>
      </c>
      <c r="D5747" s="24" t="str">
        <v>오피스텔 전월세</v>
      </c>
      <c r="E5747" s="26">
        <v>76</v>
      </c>
      <c r="F5747" s="26">
        <v>0</v>
      </c>
      <c r="G5747" s="26">
        <v>16</v>
      </c>
      <c r="H5747" s="26">
        <v>60</v>
      </c>
      <c r="I5747" s="26">
        <f>G5747+H5747</f>
        <v>76</v>
      </c>
      <c r="J5747" s="26">
        <f>SUM(F5747:H5747)</f>
        <v>76</v>
      </c>
      <c r="K5747" s="26">
        <f>E5747-J5747</f>
        <v>0</v>
      </c>
      <c r="L5747" s="27">
        <v>2515700000</v>
      </c>
      <c r="M5747" s="45">
        <v>2536.62</v>
      </c>
      <c r="N5747" s="27">
        <v>33101316</v>
      </c>
      <c r="O5747" s="27">
        <v>3278522</v>
      </c>
      <c r="P5747" s="37">
        <f>IF(I5747=0,0,H5747/I5747)</f>
        <v>0.7894736842105263</v>
      </c>
    </row>
    <row r="5748">
      <c r="A5748" s="24" t="str">
        <v>2026-06</v>
      </c>
      <c r="B5748" s="24" t="str">
        <v>비교 반영</v>
      </c>
      <c r="C5748" s="24" t="str">
        <v>오산시</v>
      </c>
      <c r="D5748" s="24" t="str">
        <v>토지</v>
      </c>
      <c r="E5748" s="26">
        <v>54</v>
      </c>
      <c r="F5748" s="26">
        <v>54</v>
      </c>
      <c r="G5748" s="26">
        <v>0</v>
      </c>
      <c r="H5748" s="26">
        <v>0</v>
      </c>
      <c r="I5748" s="26">
        <f>G5748+H5748</f>
        <v>0</v>
      </c>
      <c r="J5748" s="26">
        <f>SUM(F5748:H5748)</f>
        <v>54</v>
      </c>
      <c r="K5748" s="26">
        <f>E5748-J5748</f>
        <v>0</v>
      </c>
      <c r="L5748" s="27">
        <v>10753130000</v>
      </c>
      <c r="M5748" s="45">
        <v>15985.84</v>
      </c>
      <c r="N5748" s="27">
        <v>199132037</v>
      </c>
      <c r="O5748" s="27">
        <v>2223689</v>
      </c>
      <c r="P5748" s="37">
        <f>IF(I5748=0,0,H5748/I5748)</f>
        <v>0</v>
      </c>
    </row>
    <row r="5749">
      <c r="A5749" s="24" t="str">
        <v>2026-06</v>
      </c>
      <c r="B5749" s="24" t="str">
        <v>비교 반영</v>
      </c>
      <c r="C5749" s="24" t="str">
        <v>용인기흥구</v>
      </c>
      <c r="D5749" s="24" t="str">
        <v>공장창고</v>
      </c>
      <c r="E5749" s="26">
        <v>5</v>
      </c>
      <c r="F5749" s="26">
        <v>5</v>
      </c>
      <c r="G5749" s="26">
        <v>0</v>
      </c>
      <c r="H5749" s="26">
        <v>0</v>
      </c>
      <c r="I5749" s="26">
        <f>G5749+H5749</f>
        <v>0</v>
      </c>
      <c r="J5749" s="26">
        <f>SUM(F5749:H5749)</f>
        <v>5</v>
      </c>
      <c r="K5749" s="26">
        <f>E5749-J5749</f>
        <v>0</v>
      </c>
      <c r="L5749" s="27">
        <v>1662600000</v>
      </c>
      <c r="M5749" s="45">
        <v>537.87</v>
      </c>
      <c r="N5749" s="27">
        <v>332520000</v>
      </c>
      <c r="O5749" s="27">
        <v>10218451</v>
      </c>
      <c r="P5749" s="37">
        <f>IF(I5749=0,0,H5749/I5749)</f>
        <v>0</v>
      </c>
    </row>
    <row r="5750">
      <c r="A5750" s="24" t="str">
        <v>2026-06</v>
      </c>
      <c r="B5750" s="24" t="str">
        <v>비교 반영</v>
      </c>
      <c r="C5750" s="24" t="str">
        <v>용인기흥구</v>
      </c>
      <c r="D5750" s="24" t="str">
        <v>다가구 매매</v>
      </c>
      <c r="E5750" s="26">
        <v>16</v>
      </c>
      <c r="F5750" s="26">
        <v>16</v>
      </c>
      <c r="G5750" s="26">
        <v>0</v>
      </c>
      <c r="H5750" s="26">
        <v>0</v>
      </c>
      <c r="I5750" s="26">
        <f>G5750+H5750</f>
        <v>0</v>
      </c>
      <c r="J5750" s="26">
        <f>SUM(F5750:H5750)</f>
        <v>16</v>
      </c>
      <c r="K5750" s="26">
        <f>E5750-J5750</f>
        <v>0</v>
      </c>
      <c r="L5750" s="27">
        <v>13217730000</v>
      </c>
      <c r="M5750" s="45">
        <v>4512.43</v>
      </c>
      <c r="N5750" s="27">
        <v>826108125</v>
      </c>
      <c r="O5750" s="27">
        <v>9683247</v>
      </c>
      <c r="P5750" s="37">
        <f>IF(I5750=0,0,H5750/I5750)</f>
        <v>0</v>
      </c>
    </row>
    <row r="5751">
      <c r="A5751" s="24" t="str">
        <v>2026-06</v>
      </c>
      <c r="B5751" s="24" t="str">
        <v>비교 반영</v>
      </c>
      <c r="C5751" s="24" t="str">
        <v>용인기흥구</v>
      </c>
      <c r="D5751" s="24" t="str">
        <v>다가구 전월세</v>
      </c>
      <c r="E5751" s="26">
        <v>348</v>
      </c>
      <c r="F5751" s="26">
        <v>0</v>
      </c>
      <c r="G5751" s="26">
        <v>61</v>
      </c>
      <c r="H5751" s="26">
        <v>287</v>
      </c>
      <c r="I5751" s="26">
        <f>G5751+H5751</f>
        <v>348</v>
      </c>
      <c r="J5751" s="26">
        <f>SUM(F5751:H5751)</f>
        <v>348</v>
      </c>
      <c r="K5751" s="26">
        <f>E5751-J5751</f>
        <v>0</v>
      </c>
      <c r="L5751" s="27">
        <v>16493350000</v>
      </c>
      <c r="M5751" s="45">
        <v>14878.172</v>
      </c>
      <c r="N5751" s="27">
        <v>47394684</v>
      </c>
      <c r="O5751" s="27">
        <v>3664662</v>
      </c>
      <c r="P5751" s="37">
        <f>IF(I5751=0,0,H5751/I5751)</f>
        <v>0.8247126436781609</v>
      </c>
    </row>
    <row r="5752">
      <c r="A5752" s="24" t="str">
        <v>2026-06</v>
      </c>
      <c r="B5752" s="24" t="str">
        <v>비교 반영</v>
      </c>
      <c r="C5752" s="24" t="str">
        <v>용인기흥구</v>
      </c>
      <c r="D5752" s="24" t="str">
        <v>다세대 매매</v>
      </c>
      <c r="E5752" s="26">
        <v>46</v>
      </c>
      <c r="F5752" s="26">
        <v>46</v>
      </c>
      <c r="G5752" s="26">
        <v>0</v>
      </c>
      <c r="H5752" s="26">
        <v>0</v>
      </c>
      <c r="I5752" s="26">
        <f>G5752+H5752</f>
        <v>0</v>
      </c>
      <c r="J5752" s="26">
        <f>SUM(F5752:H5752)</f>
        <v>46</v>
      </c>
      <c r="K5752" s="26">
        <f>E5752-J5752</f>
        <v>0</v>
      </c>
      <c r="L5752" s="27">
        <v>19596900000</v>
      </c>
      <c r="M5752" s="45">
        <v>4002.182</v>
      </c>
      <c r="N5752" s="27">
        <v>426019565</v>
      </c>
      <c r="O5752" s="27">
        <v>16186955</v>
      </c>
      <c r="P5752" s="37">
        <f>IF(I5752=0,0,H5752/I5752)</f>
        <v>0</v>
      </c>
    </row>
    <row r="5753">
      <c r="A5753" s="24" t="str">
        <v>2026-06</v>
      </c>
      <c r="B5753" s="24" t="str">
        <v>비교 반영</v>
      </c>
      <c r="C5753" s="24" t="str">
        <v>용인기흥구</v>
      </c>
      <c r="D5753" s="24" t="str">
        <v>다세대 전월세</v>
      </c>
      <c r="E5753" s="26">
        <v>173</v>
      </c>
      <c r="F5753" s="26">
        <v>0</v>
      </c>
      <c r="G5753" s="26">
        <v>96</v>
      </c>
      <c r="H5753" s="26">
        <v>77</v>
      </c>
      <c r="I5753" s="26">
        <f>G5753+H5753</f>
        <v>173</v>
      </c>
      <c r="J5753" s="26">
        <f>SUM(F5753:H5753)</f>
        <v>173</v>
      </c>
      <c r="K5753" s="26">
        <f>E5753-J5753</f>
        <v>0</v>
      </c>
      <c r="L5753" s="27">
        <v>17135210000</v>
      </c>
      <c r="M5753" s="45">
        <v>5777.264</v>
      </c>
      <c r="N5753" s="27">
        <v>99047457</v>
      </c>
      <c r="O5753" s="27">
        <v>9804870</v>
      </c>
      <c r="P5753" s="37">
        <f>IF(I5753=0,0,H5753/I5753)</f>
        <v>0.44508670520231214</v>
      </c>
    </row>
    <row r="5754">
      <c r="A5754" s="24" t="str">
        <v>2026-06</v>
      </c>
      <c r="B5754" s="24" t="str">
        <v>비교 반영</v>
      </c>
      <c r="C5754" s="24" t="str">
        <v>용인기흥구</v>
      </c>
      <c r="D5754" s="24" t="str">
        <v>분양권</v>
      </c>
      <c r="E5754" s="26">
        <v>5</v>
      </c>
      <c r="F5754" s="26">
        <v>5</v>
      </c>
      <c r="G5754" s="26">
        <v>0</v>
      </c>
      <c r="H5754" s="26">
        <v>0</v>
      </c>
      <c r="I5754" s="26">
        <f>G5754+H5754</f>
        <v>0</v>
      </c>
      <c r="J5754" s="26">
        <f>SUM(F5754:H5754)</f>
        <v>5</v>
      </c>
      <c r="K5754" s="26">
        <f>E5754-J5754</f>
        <v>0</v>
      </c>
      <c r="L5754" s="27">
        <v>4626260000</v>
      </c>
      <c r="M5754" s="45">
        <v>422.047</v>
      </c>
      <c r="N5754" s="27">
        <v>925252000</v>
      </c>
      <c r="O5754" s="27">
        <v>36236298</v>
      </c>
      <c r="P5754" s="37">
        <f>IF(I5754=0,0,H5754/I5754)</f>
        <v>0</v>
      </c>
    </row>
    <row r="5755">
      <c r="A5755" s="24" t="str">
        <v>2026-06</v>
      </c>
      <c r="B5755" s="24" t="str">
        <v>비교 반영</v>
      </c>
      <c r="C5755" s="24" t="str">
        <v>용인기흥구</v>
      </c>
      <c r="D5755" s="24" t="str">
        <v>상가</v>
      </c>
      <c r="E5755" s="26">
        <v>25</v>
      </c>
      <c r="F5755" s="26">
        <v>25</v>
      </c>
      <c r="G5755" s="26">
        <v>0</v>
      </c>
      <c r="H5755" s="26">
        <v>0</v>
      </c>
      <c r="I5755" s="26">
        <f>G5755+H5755</f>
        <v>0</v>
      </c>
      <c r="J5755" s="26">
        <f>SUM(F5755:H5755)</f>
        <v>25</v>
      </c>
      <c r="K5755" s="26">
        <f>E5755-J5755</f>
        <v>0</v>
      </c>
      <c r="L5755" s="27">
        <v>15252830000</v>
      </c>
      <c r="M5755" s="45">
        <v>3352.92</v>
      </c>
      <c r="N5755" s="27">
        <v>610113200</v>
      </c>
      <c r="O5755" s="27">
        <v>15038407</v>
      </c>
      <c r="P5755" s="37">
        <f>IF(I5755=0,0,H5755/I5755)</f>
        <v>0</v>
      </c>
    </row>
    <row r="5756">
      <c r="A5756" s="24" t="str">
        <v>2026-06</v>
      </c>
      <c r="B5756" s="24" t="str">
        <v>비교 반영</v>
      </c>
      <c r="C5756" s="24" t="str">
        <v>용인기흥구</v>
      </c>
      <c r="D5756" s="24" t="str">
        <v>아파트 매매</v>
      </c>
      <c r="E5756" s="26">
        <v>1147</v>
      </c>
      <c r="F5756" s="26">
        <v>1147</v>
      </c>
      <c r="G5756" s="26">
        <v>0</v>
      </c>
      <c r="H5756" s="26">
        <v>0</v>
      </c>
      <c r="I5756" s="26">
        <f>G5756+H5756</f>
        <v>0</v>
      </c>
      <c r="J5756" s="26">
        <f>SUM(F5756:H5756)</f>
        <v>1147</v>
      </c>
      <c r="K5756" s="26">
        <f>E5756-J5756</f>
        <v>0</v>
      </c>
      <c r="L5756" s="27">
        <v>771671300000</v>
      </c>
      <c r="M5756" s="45">
        <v>105788.216</v>
      </c>
      <c r="N5756" s="27">
        <v>672773583</v>
      </c>
      <c r="O5756" s="27">
        <v>24114022</v>
      </c>
      <c r="P5756" s="37">
        <f>IF(I5756=0,0,H5756/I5756)</f>
        <v>0</v>
      </c>
    </row>
    <row r="5757">
      <c r="A5757" s="24" t="str">
        <v>2026-06</v>
      </c>
      <c r="B5757" s="24" t="str">
        <v>비교 반영</v>
      </c>
      <c r="C5757" s="24" t="str">
        <v>용인기흥구</v>
      </c>
      <c r="D5757" s="24" t="str">
        <v>아파트 전월세</v>
      </c>
      <c r="E5757" s="26">
        <v>713</v>
      </c>
      <c r="F5757" s="26">
        <v>0</v>
      </c>
      <c r="G5757" s="26">
        <v>427</v>
      </c>
      <c r="H5757" s="26">
        <v>286</v>
      </c>
      <c r="I5757" s="26">
        <f>G5757+H5757</f>
        <v>713</v>
      </c>
      <c r="J5757" s="26">
        <f>SUM(F5757:H5757)</f>
        <v>713</v>
      </c>
      <c r="K5757" s="26">
        <f>E5757-J5757</f>
        <v>0</v>
      </c>
      <c r="L5757" s="27">
        <v>211827620000</v>
      </c>
      <c r="M5757" s="45">
        <v>58830.427</v>
      </c>
      <c r="N5757" s="27">
        <v>297093436</v>
      </c>
      <c r="O5757" s="27">
        <v>11902966</v>
      </c>
      <c r="P5757" s="37">
        <f>IF(I5757=0,0,H5757/I5757)</f>
        <v>0.4011220196353436</v>
      </c>
    </row>
    <row r="5758">
      <c r="A5758" s="24" t="str">
        <v>2026-06</v>
      </c>
      <c r="B5758" s="24" t="str">
        <v>비교 반영</v>
      </c>
      <c r="C5758" s="24" t="str">
        <v>용인기흥구</v>
      </c>
      <c r="D5758" s="24" t="str">
        <v>오피스텔 매매</v>
      </c>
      <c r="E5758" s="26">
        <v>22</v>
      </c>
      <c r="F5758" s="26">
        <v>22</v>
      </c>
      <c r="G5758" s="26">
        <v>0</v>
      </c>
      <c r="H5758" s="26">
        <v>0</v>
      </c>
      <c r="I5758" s="26">
        <f>G5758+H5758</f>
        <v>0</v>
      </c>
      <c r="J5758" s="26">
        <f>SUM(F5758:H5758)</f>
        <v>22</v>
      </c>
      <c r="K5758" s="26">
        <f>E5758-J5758</f>
        <v>0</v>
      </c>
      <c r="L5758" s="27">
        <v>6265000000</v>
      </c>
      <c r="M5758" s="45">
        <v>1203.074</v>
      </c>
      <c r="N5758" s="27">
        <v>284772727</v>
      </c>
      <c r="O5758" s="27">
        <v>17214854</v>
      </c>
      <c r="P5758" s="37">
        <f>IF(I5758=0,0,H5758/I5758)</f>
        <v>0</v>
      </c>
    </row>
    <row r="5759">
      <c r="A5759" s="24" t="str">
        <v>2026-06</v>
      </c>
      <c r="B5759" s="24" t="str">
        <v>비교 반영</v>
      </c>
      <c r="C5759" s="24" t="str">
        <v>용인기흥구</v>
      </c>
      <c r="D5759" s="24" t="str">
        <v>오피스텔 전월세</v>
      </c>
      <c r="E5759" s="26">
        <v>104</v>
      </c>
      <c r="F5759" s="26">
        <v>0</v>
      </c>
      <c r="G5759" s="26">
        <v>33</v>
      </c>
      <c r="H5759" s="26">
        <v>71</v>
      </c>
      <c r="I5759" s="26">
        <f>G5759+H5759</f>
        <v>104</v>
      </c>
      <c r="J5759" s="26">
        <f>SUM(F5759:H5759)</f>
        <v>104</v>
      </c>
      <c r="K5759" s="26">
        <f>E5759-J5759</f>
        <v>0</v>
      </c>
      <c r="L5759" s="27">
        <v>8983880000</v>
      </c>
      <c r="M5759" s="45">
        <v>4014.63</v>
      </c>
      <c r="N5759" s="27">
        <v>86383462</v>
      </c>
      <c r="O5759" s="27">
        <v>7397637</v>
      </c>
      <c r="P5759" s="37">
        <f>IF(I5759=0,0,H5759/I5759)</f>
        <v>0.6826923076923077</v>
      </c>
    </row>
    <row r="5760">
      <c r="A5760" s="24" t="str">
        <v>2026-06</v>
      </c>
      <c r="B5760" s="24" t="str">
        <v>비교 반영</v>
      </c>
      <c r="C5760" s="24" t="str">
        <v>용인기흥구</v>
      </c>
      <c r="D5760" s="24" t="str">
        <v>토지</v>
      </c>
      <c r="E5760" s="26">
        <v>57</v>
      </c>
      <c r="F5760" s="26">
        <v>57</v>
      </c>
      <c r="G5760" s="26">
        <v>0</v>
      </c>
      <c r="H5760" s="26">
        <v>0</v>
      </c>
      <c r="I5760" s="26">
        <f>G5760+H5760</f>
        <v>0</v>
      </c>
      <c r="J5760" s="26">
        <f>SUM(F5760:H5760)</f>
        <v>57</v>
      </c>
      <c r="K5760" s="26">
        <f>E5760-J5760</f>
        <v>0</v>
      </c>
      <c r="L5760" s="27">
        <v>202554810000</v>
      </c>
      <c r="M5760" s="45">
        <v>55668.38</v>
      </c>
      <c r="N5760" s="27">
        <v>3553593158</v>
      </c>
      <c r="O5760" s="27">
        <v>12028420</v>
      </c>
      <c r="P5760" s="37">
        <f>IF(I5760=0,0,H5760/I5760)</f>
        <v>0</v>
      </c>
    </row>
    <row r="5761">
      <c r="A5761" s="24" t="str">
        <v>2026-06</v>
      </c>
      <c r="B5761" s="24" t="str">
        <v>비교 반영</v>
      </c>
      <c r="C5761" s="24" t="str">
        <v>용인수지구</v>
      </c>
      <c r="D5761" s="24" t="str">
        <v>공장창고</v>
      </c>
      <c r="E5761" s="26">
        <v>2</v>
      </c>
      <c r="F5761" s="26">
        <v>2</v>
      </c>
      <c r="G5761" s="26">
        <v>0</v>
      </c>
      <c r="H5761" s="26">
        <v>0</v>
      </c>
      <c r="I5761" s="26">
        <f>G5761+H5761</f>
        <v>0</v>
      </c>
      <c r="J5761" s="26">
        <f>SUM(F5761:H5761)</f>
        <v>2</v>
      </c>
      <c r="K5761" s="26">
        <f>E5761-J5761</f>
        <v>0</v>
      </c>
      <c r="L5761" s="27">
        <v>780000000</v>
      </c>
      <c r="M5761" s="45">
        <v>134.39</v>
      </c>
      <c r="N5761" s="27">
        <v>390000000</v>
      </c>
      <c r="O5761" s="27">
        <v>19186787</v>
      </c>
      <c r="P5761" s="37">
        <f>IF(I5761=0,0,H5761/I5761)</f>
        <v>0</v>
      </c>
    </row>
    <row r="5762">
      <c r="A5762" s="24" t="str">
        <v>2026-06</v>
      </c>
      <c r="B5762" s="24" t="str">
        <v>비교 반영</v>
      </c>
      <c r="C5762" s="24" t="str">
        <v>용인수지구</v>
      </c>
      <c r="D5762" s="24" t="str">
        <v>다가구 매매</v>
      </c>
      <c r="E5762" s="26">
        <v>6</v>
      </c>
      <c r="F5762" s="26">
        <v>6</v>
      </c>
      <c r="G5762" s="26">
        <v>0</v>
      </c>
      <c r="H5762" s="26">
        <v>0</v>
      </c>
      <c r="I5762" s="26">
        <f>G5762+H5762</f>
        <v>0</v>
      </c>
      <c r="J5762" s="26">
        <f>SUM(F5762:H5762)</f>
        <v>6</v>
      </c>
      <c r="K5762" s="26">
        <f>E5762-J5762</f>
        <v>0</v>
      </c>
      <c r="L5762" s="27">
        <v>5584000000</v>
      </c>
      <c r="M5762" s="45">
        <v>1509.33</v>
      </c>
      <c r="N5762" s="27">
        <v>930666667</v>
      </c>
      <c r="O5762" s="27">
        <v>12230263</v>
      </c>
      <c r="P5762" s="37">
        <f>IF(I5762=0,0,H5762/I5762)</f>
        <v>0</v>
      </c>
    </row>
    <row r="5763">
      <c r="A5763" s="24" t="str">
        <v>2026-06</v>
      </c>
      <c r="B5763" s="24" t="str">
        <v>비교 반영</v>
      </c>
      <c r="C5763" s="24" t="str">
        <v>용인수지구</v>
      </c>
      <c r="D5763" s="24" t="str">
        <v>다가구 전월세</v>
      </c>
      <c r="E5763" s="26">
        <v>235</v>
      </c>
      <c r="F5763" s="26">
        <v>0</v>
      </c>
      <c r="G5763" s="26">
        <v>32</v>
      </c>
      <c r="H5763" s="26">
        <v>203</v>
      </c>
      <c r="I5763" s="26">
        <f>G5763+H5763</f>
        <v>235</v>
      </c>
      <c r="J5763" s="26">
        <f>SUM(F5763:H5763)</f>
        <v>235</v>
      </c>
      <c r="K5763" s="26">
        <f>E5763-J5763</f>
        <v>0</v>
      </c>
      <c r="L5763" s="27">
        <v>14959200000</v>
      </c>
      <c r="M5763" s="45">
        <v>9463.23</v>
      </c>
      <c r="N5763" s="27">
        <v>63656170</v>
      </c>
      <c r="O5763" s="27">
        <v>5225689</v>
      </c>
      <c r="P5763" s="37">
        <f>IF(I5763=0,0,H5763/I5763)</f>
        <v>0.8638297872340426</v>
      </c>
    </row>
    <row r="5764">
      <c r="A5764" s="24" t="str">
        <v>2026-06</v>
      </c>
      <c r="B5764" s="24" t="str">
        <v>비교 반영</v>
      </c>
      <c r="C5764" s="24" t="str">
        <v>용인수지구</v>
      </c>
      <c r="D5764" s="24" t="str">
        <v>다세대 매매</v>
      </c>
      <c r="E5764" s="26">
        <v>12</v>
      </c>
      <c r="F5764" s="26">
        <v>12</v>
      </c>
      <c r="G5764" s="26">
        <v>0</v>
      </c>
      <c r="H5764" s="26">
        <v>0</v>
      </c>
      <c r="I5764" s="26">
        <f>G5764+H5764</f>
        <v>0</v>
      </c>
      <c r="J5764" s="26">
        <f>SUM(F5764:H5764)</f>
        <v>12</v>
      </c>
      <c r="K5764" s="26">
        <f>E5764-J5764</f>
        <v>0</v>
      </c>
      <c r="L5764" s="27">
        <v>4245000000</v>
      </c>
      <c r="M5764" s="45">
        <v>679.956</v>
      </c>
      <c r="N5764" s="27">
        <v>353750000</v>
      </c>
      <c r="O5764" s="27">
        <v>20638184</v>
      </c>
      <c r="P5764" s="37">
        <f>IF(I5764=0,0,H5764/I5764)</f>
        <v>0</v>
      </c>
    </row>
    <row r="5765">
      <c r="A5765" s="24" t="str">
        <v>2026-06</v>
      </c>
      <c r="B5765" s="24" t="str">
        <v>비교 반영</v>
      </c>
      <c r="C5765" s="24" t="str">
        <v>용인수지구</v>
      </c>
      <c r="D5765" s="24" t="str">
        <v>다세대 전월세</v>
      </c>
      <c r="E5765" s="26">
        <v>75</v>
      </c>
      <c r="F5765" s="26">
        <v>0</v>
      </c>
      <c r="G5765" s="26">
        <v>30</v>
      </c>
      <c r="H5765" s="26">
        <v>45</v>
      </c>
      <c r="I5765" s="26">
        <f>G5765+H5765</f>
        <v>75</v>
      </c>
      <c r="J5765" s="26">
        <f>SUM(F5765:H5765)</f>
        <v>75</v>
      </c>
      <c r="K5765" s="26">
        <f>E5765-J5765</f>
        <v>0</v>
      </c>
      <c r="L5765" s="27">
        <v>14544230000</v>
      </c>
      <c r="M5765" s="45">
        <v>3901.367</v>
      </c>
      <c r="N5765" s="27">
        <v>193923067</v>
      </c>
      <c r="O5765" s="27">
        <v>12323910</v>
      </c>
      <c r="P5765" s="37">
        <f>IF(I5765=0,0,H5765/I5765)</f>
        <v>0.6</v>
      </c>
    </row>
    <row r="5766">
      <c r="A5766" s="24" t="str">
        <v>2026-06</v>
      </c>
      <c r="B5766" s="24" t="str">
        <v>비교 반영</v>
      </c>
      <c r="C5766" s="24" t="str">
        <v>용인수지구</v>
      </c>
      <c r="D5766" s="24" t="str">
        <v>상가</v>
      </c>
      <c r="E5766" s="26">
        <v>20</v>
      </c>
      <c r="F5766" s="26">
        <v>20</v>
      </c>
      <c r="G5766" s="26">
        <v>0</v>
      </c>
      <c r="H5766" s="26">
        <v>0</v>
      </c>
      <c r="I5766" s="26">
        <f>G5766+H5766</f>
        <v>0</v>
      </c>
      <c r="J5766" s="26">
        <f>SUM(F5766:H5766)</f>
        <v>20</v>
      </c>
      <c r="K5766" s="26">
        <f>E5766-J5766</f>
        <v>0</v>
      </c>
      <c r="L5766" s="27">
        <v>9225840000</v>
      </c>
      <c r="M5766" s="45">
        <v>1904.35</v>
      </c>
      <c r="N5766" s="27">
        <v>461292000</v>
      </c>
      <c r="O5766" s="27">
        <v>16015251</v>
      </c>
      <c r="P5766" s="37">
        <f>IF(I5766=0,0,H5766/I5766)</f>
        <v>0</v>
      </c>
    </row>
    <row r="5767">
      <c r="A5767" s="24" t="str">
        <v>2026-06</v>
      </c>
      <c r="B5767" s="24" t="str">
        <v>비교 반영</v>
      </c>
      <c r="C5767" s="24" t="str">
        <v>용인수지구</v>
      </c>
      <c r="D5767" s="24" t="str">
        <v>아파트 매매</v>
      </c>
      <c r="E5767" s="26">
        <v>555</v>
      </c>
      <c r="F5767" s="26">
        <v>555</v>
      </c>
      <c r="G5767" s="26">
        <v>0</v>
      </c>
      <c r="H5767" s="26">
        <v>0</v>
      </c>
      <c r="I5767" s="26">
        <f>G5767+H5767</f>
        <v>0</v>
      </c>
      <c r="J5767" s="26">
        <f>SUM(F5767:H5767)</f>
        <v>555</v>
      </c>
      <c r="K5767" s="26">
        <f>E5767-J5767</f>
        <v>0</v>
      </c>
      <c r="L5767" s="27">
        <v>545523800000</v>
      </c>
      <c r="M5767" s="45">
        <v>54796.086</v>
      </c>
      <c r="N5767" s="27">
        <v>982925766</v>
      </c>
      <c r="O5767" s="27">
        <v>32910825</v>
      </c>
      <c r="P5767" s="37">
        <f>IF(I5767=0,0,H5767/I5767)</f>
        <v>0</v>
      </c>
    </row>
    <row r="5768">
      <c r="A5768" s="24" t="str">
        <v>2026-06</v>
      </c>
      <c r="B5768" s="24" t="str">
        <v>비교 반영</v>
      </c>
      <c r="C5768" s="24" t="str">
        <v>용인수지구</v>
      </c>
      <c r="D5768" s="24" t="str">
        <v>아파트 전월세</v>
      </c>
      <c r="E5768" s="26">
        <v>736</v>
      </c>
      <c r="F5768" s="26">
        <v>0</v>
      </c>
      <c r="G5768" s="26">
        <v>461</v>
      </c>
      <c r="H5768" s="26">
        <v>275</v>
      </c>
      <c r="I5768" s="26">
        <f>G5768+H5768</f>
        <v>736</v>
      </c>
      <c r="J5768" s="26">
        <f>SUM(F5768:H5768)</f>
        <v>736</v>
      </c>
      <c r="K5768" s="26">
        <f>E5768-J5768</f>
        <v>0</v>
      </c>
      <c r="L5768" s="27">
        <v>321331420000</v>
      </c>
      <c r="M5768" s="45">
        <v>65610.519</v>
      </c>
      <c r="N5768" s="27">
        <v>436591603</v>
      </c>
      <c r="O5768" s="27">
        <v>16190279</v>
      </c>
      <c r="P5768" s="37">
        <f>IF(I5768=0,0,H5768/I5768)</f>
        <v>0.3736413043478261</v>
      </c>
    </row>
    <row r="5769">
      <c r="A5769" s="24" t="str">
        <v>2026-06</v>
      </c>
      <c r="B5769" s="24" t="str">
        <v>비교 반영</v>
      </c>
      <c r="C5769" s="24" t="str">
        <v>용인수지구</v>
      </c>
      <c r="D5769" s="24" t="str">
        <v>오피스텔 매매</v>
      </c>
      <c r="E5769" s="26">
        <v>31</v>
      </c>
      <c r="F5769" s="26">
        <v>31</v>
      </c>
      <c r="G5769" s="26">
        <v>0</v>
      </c>
      <c r="H5769" s="26">
        <v>0</v>
      </c>
      <c r="I5769" s="26">
        <f>G5769+H5769</f>
        <v>0</v>
      </c>
      <c r="J5769" s="26">
        <f>SUM(F5769:H5769)</f>
        <v>31</v>
      </c>
      <c r="K5769" s="26">
        <f>E5769-J5769</f>
        <v>0</v>
      </c>
      <c r="L5769" s="27">
        <v>10319560000</v>
      </c>
      <c r="M5769" s="45">
        <v>1423.555</v>
      </c>
      <c r="N5769" s="27">
        <v>332889032</v>
      </c>
      <c r="O5769" s="27">
        <v>23964123</v>
      </c>
      <c r="P5769" s="37">
        <f>IF(I5769=0,0,H5769/I5769)</f>
        <v>0</v>
      </c>
    </row>
    <row r="5770">
      <c r="A5770" s="24" t="str">
        <v>2026-06</v>
      </c>
      <c r="B5770" s="24" t="str">
        <v>비교 반영</v>
      </c>
      <c r="C5770" s="24" t="str">
        <v>용인수지구</v>
      </c>
      <c r="D5770" s="24" t="str">
        <v>오피스텔 전월세</v>
      </c>
      <c r="E5770" s="26">
        <v>196</v>
      </c>
      <c r="F5770" s="26">
        <v>0</v>
      </c>
      <c r="G5770" s="26">
        <v>21</v>
      </c>
      <c r="H5770" s="26">
        <v>175</v>
      </c>
      <c r="I5770" s="26">
        <f>G5770+H5770</f>
        <v>196</v>
      </c>
      <c r="J5770" s="26">
        <f>SUM(F5770:H5770)</f>
        <v>196</v>
      </c>
      <c r="K5770" s="26">
        <f>E5770-J5770</f>
        <v>0</v>
      </c>
      <c r="L5770" s="27">
        <v>17290310000</v>
      </c>
      <c r="M5770" s="45">
        <v>6056.92</v>
      </c>
      <c r="N5770" s="27">
        <v>88215867</v>
      </c>
      <c r="O5770" s="27">
        <v>9436817</v>
      </c>
      <c r="P5770" s="37">
        <f>IF(I5770=0,0,H5770/I5770)</f>
        <v>0.8928571428571429</v>
      </c>
    </row>
    <row r="5771">
      <c r="A5771" s="24" t="str">
        <v>2026-06</v>
      </c>
      <c r="B5771" s="24" t="str">
        <v>비교 반영</v>
      </c>
      <c r="C5771" s="24" t="str">
        <v>용인수지구</v>
      </c>
      <c r="D5771" s="24" t="str">
        <v>토지</v>
      </c>
      <c r="E5771" s="26">
        <v>147</v>
      </c>
      <c r="F5771" s="26">
        <v>147</v>
      </c>
      <c r="G5771" s="26">
        <v>0</v>
      </c>
      <c r="H5771" s="26">
        <v>0</v>
      </c>
      <c r="I5771" s="26">
        <f>G5771+H5771</f>
        <v>0</v>
      </c>
      <c r="J5771" s="26">
        <f>SUM(F5771:H5771)</f>
        <v>147</v>
      </c>
      <c r="K5771" s="26">
        <f>E5771-J5771</f>
        <v>0</v>
      </c>
      <c r="L5771" s="27">
        <v>2843440000</v>
      </c>
      <c r="M5771" s="45">
        <v>7935.71</v>
      </c>
      <c r="N5771" s="27">
        <v>19343129</v>
      </c>
      <c r="O5771" s="27">
        <v>1184494</v>
      </c>
      <c r="P5771" s="37">
        <f>IF(I5771=0,0,H5771/I5771)</f>
        <v>0</v>
      </c>
    </row>
    <row r="5772">
      <c r="A5772" s="24" t="str">
        <v>2026-06</v>
      </c>
      <c r="B5772" s="24" t="str">
        <v>비교 반영</v>
      </c>
      <c r="C5772" s="24" t="str">
        <v>용인처인구</v>
      </c>
      <c r="D5772" s="24" t="str">
        <v>공장창고</v>
      </c>
      <c r="E5772" s="26">
        <v>2</v>
      </c>
      <c r="F5772" s="26">
        <v>2</v>
      </c>
      <c r="G5772" s="26">
        <v>0</v>
      </c>
      <c r="H5772" s="26">
        <v>0</v>
      </c>
      <c r="I5772" s="26">
        <f>G5772+H5772</f>
        <v>0</v>
      </c>
      <c r="J5772" s="26">
        <f>SUM(F5772:H5772)</f>
        <v>2</v>
      </c>
      <c r="K5772" s="26">
        <f>E5772-J5772</f>
        <v>0</v>
      </c>
      <c r="L5772" s="27">
        <v>6154620000</v>
      </c>
      <c r="M5772" s="45">
        <v>720.16</v>
      </c>
      <c r="N5772" s="27">
        <v>3077310000</v>
      </c>
      <c r="O5772" s="27">
        <v>28251847</v>
      </c>
      <c r="P5772" s="37">
        <f>IF(I5772=0,0,H5772/I5772)</f>
        <v>0</v>
      </c>
    </row>
    <row r="5773">
      <c r="A5773" s="24" t="str">
        <v>2026-06</v>
      </c>
      <c r="B5773" s="24" t="str">
        <v>비교 반영</v>
      </c>
      <c r="C5773" s="24" t="str">
        <v>용인처인구</v>
      </c>
      <c r="D5773" s="24" t="str">
        <v>다가구 매매</v>
      </c>
      <c r="E5773" s="26">
        <v>25</v>
      </c>
      <c r="F5773" s="26">
        <v>25</v>
      </c>
      <c r="G5773" s="26">
        <v>0</v>
      </c>
      <c r="H5773" s="26">
        <v>0</v>
      </c>
      <c r="I5773" s="26">
        <f>G5773+H5773</f>
        <v>0</v>
      </c>
      <c r="J5773" s="26">
        <f>SUM(F5773:H5773)</f>
        <v>25</v>
      </c>
      <c r="K5773" s="26">
        <f>E5773-J5773</f>
        <v>0</v>
      </c>
      <c r="L5773" s="27">
        <v>15689600000</v>
      </c>
      <c r="M5773" s="45">
        <v>4094.94</v>
      </c>
      <c r="N5773" s="27">
        <v>627584000</v>
      </c>
      <c r="O5773" s="27">
        <v>12665984</v>
      </c>
      <c r="P5773" s="37">
        <f>IF(I5773=0,0,H5773/I5773)</f>
        <v>0</v>
      </c>
    </row>
    <row r="5774">
      <c r="A5774" s="24" t="str">
        <v>2026-06</v>
      </c>
      <c r="B5774" s="24" t="str">
        <v>비교 반영</v>
      </c>
      <c r="C5774" s="24" t="str">
        <v>용인처인구</v>
      </c>
      <c r="D5774" s="24" t="str">
        <v>다가구 전월세</v>
      </c>
      <c r="E5774" s="26">
        <v>361</v>
      </c>
      <c r="F5774" s="26">
        <v>0</v>
      </c>
      <c r="G5774" s="26">
        <v>43</v>
      </c>
      <c r="H5774" s="26">
        <v>318</v>
      </c>
      <c r="I5774" s="26">
        <f>G5774+H5774</f>
        <v>361</v>
      </c>
      <c r="J5774" s="26">
        <f>SUM(F5774:H5774)</f>
        <v>361</v>
      </c>
      <c r="K5774" s="26">
        <f>E5774-J5774</f>
        <v>0</v>
      </c>
      <c r="L5774" s="27">
        <v>9021200000</v>
      </c>
      <c r="M5774" s="45">
        <v>15017.83</v>
      </c>
      <c r="N5774" s="27">
        <v>24989474</v>
      </c>
      <c r="O5774" s="27">
        <v>1985783</v>
      </c>
      <c r="P5774" s="37">
        <f>IF(I5774=0,0,H5774/I5774)</f>
        <v>0.8808864265927978</v>
      </c>
    </row>
    <row r="5775">
      <c r="A5775" s="24" t="str">
        <v>2026-06</v>
      </c>
      <c r="B5775" s="24" t="str">
        <v>비교 반영</v>
      </c>
      <c r="C5775" s="24" t="str">
        <v>용인처인구</v>
      </c>
      <c r="D5775" s="24" t="str">
        <v>다세대 매매</v>
      </c>
      <c r="E5775" s="26">
        <v>79</v>
      </c>
      <c r="F5775" s="26">
        <v>79</v>
      </c>
      <c r="G5775" s="26">
        <v>0</v>
      </c>
      <c r="H5775" s="26">
        <v>0</v>
      </c>
      <c r="I5775" s="26">
        <f>G5775+H5775</f>
        <v>0</v>
      </c>
      <c r="J5775" s="26">
        <f>SUM(F5775:H5775)</f>
        <v>79</v>
      </c>
      <c r="K5775" s="26">
        <f>E5775-J5775</f>
        <v>0</v>
      </c>
      <c r="L5775" s="27">
        <v>12737090000</v>
      </c>
      <c r="M5775" s="45">
        <v>4615.055</v>
      </c>
      <c r="N5775" s="27">
        <v>161228987</v>
      </c>
      <c r="O5775" s="27">
        <v>9123636</v>
      </c>
      <c r="P5775" s="37">
        <f>IF(I5775=0,0,H5775/I5775)</f>
        <v>0</v>
      </c>
    </row>
    <row r="5776">
      <c r="A5776" s="24" t="str">
        <v>2026-06</v>
      </c>
      <c r="B5776" s="24" t="str">
        <v>비교 반영</v>
      </c>
      <c r="C5776" s="24" t="str">
        <v>용인처인구</v>
      </c>
      <c r="D5776" s="24" t="str">
        <v>다세대 전월세</v>
      </c>
      <c r="E5776" s="26">
        <v>294</v>
      </c>
      <c r="F5776" s="26">
        <v>0</v>
      </c>
      <c r="G5776" s="26">
        <v>54</v>
      </c>
      <c r="H5776" s="26">
        <v>240</v>
      </c>
      <c r="I5776" s="26">
        <f>G5776+H5776</f>
        <v>294</v>
      </c>
      <c r="J5776" s="26">
        <f>SUM(F5776:H5776)</f>
        <v>294</v>
      </c>
      <c r="K5776" s="26">
        <f>E5776-J5776</f>
        <v>0</v>
      </c>
      <c r="L5776" s="27">
        <v>8496750000</v>
      </c>
      <c r="M5776" s="45">
        <v>11590.843</v>
      </c>
      <c r="N5776" s="27">
        <v>28900510</v>
      </c>
      <c r="O5776" s="27">
        <v>2423329</v>
      </c>
      <c r="P5776" s="37">
        <f>IF(I5776=0,0,H5776/I5776)</f>
        <v>0.8163265306122449</v>
      </c>
    </row>
    <row r="5777">
      <c r="A5777" s="24" t="str">
        <v>2026-06</v>
      </c>
      <c r="B5777" s="24" t="str">
        <v>비교 반영</v>
      </c>
      <c r="C5777" s="24" t="str">
        <v>용인처인구</v>
      </c>
      <c r="D5777" s="24" t="str">
        <v>분양권</v>
      </c>
      <c r="E5777" s="26">
        <v>53</v>
      </c>
      <c r="F5777" s="26">
        <v>53</v>
      </c>
      <c r="G5777" s="26">
        <v>0</v>
      </c>
      <c r="H5777" s="26">
        <v>0</v>
      </c>
      <c r="I5777" s="26">
        <f>G5777+H5777</f>
        <v>0</v>
      </c>
      <c r="J5777" s="26">
        <f>SUM(F5777:H5777)</f>
        <v>53</v>
      </c>
      <c r="K5777" s="26">
        <f>E5777-J5777</f>
        <v>0</v>
      </c>
      <c r="L5777" s="27">
        <v>31563720000</v>
      </c>
      <c r="M5777" s="45">
        <v>4126.03</v>
      </c>
      <c r="N5777" s="27">
        <v>595541887</v>
      </c>
      <c r="O5777" s="27">
        <v>25288927</v>
      </c>
      <c r="P5777" s="37">
        <f>IF(I5777=0,0,H5777/I5777)</f>
        <v>0</v>
      </c>
    </row>
    <row r="5778">
      <c r="A5778" s="24" t="str">
        <v>2026-06</v>
      </c>
      <c r="B5778" s="24" t="str">
        <v>비교 반영</v>
      </c>
      <c r="C5778" s="24" t="str">
        <v>용인처인구</v>
      </c>
      <c r="D5778" s="24" t="str">
        <v>상가</v>
      </c>
      <c r="E5778" s="26">
        <v>18</v>
      </c>
      <c r="F5778" s="26">
        <v>18</v>
      </c>
      <c r="G5778" s="26">
        <v>0</v>
      </c>
      <c r="H5778" s="26">
        <v>0</v>
      </c>
      <c r="I5778" s="26">
        <f>G5778+H5778</f>
        <v>0</v>
      </c>
      <c r="J5778" s="26">
        <f>SUM(F5778:H5778)</f>
        <v>18</v>
      </c>
      <c r="K5778" s="26">
        <f>E5778-J5778</f>
        <v>0</v>
      </c>
      <c r="L5778" s="27">
        <v>41739930000</v>
      </c>
      <c r="M5778" s="45">
        <v>10067.13</v>
      </c>
      <c r="N5778" s="27">
        <v>2318885000</v>
      </c>
      <c r="O5778" s="27">
        <v>13706313</v>
      </c>
      <c r="P5778" s="37">
        <f>IF(I5778=0,0,H5778/I5778)</f>
        <v>0</v>
      </c>
    </row>
    <row r="5779">
      <c r="A5779" s="24" t="str">
        <v>2026-06</v>
      </c>
      <c r="B5779" s="24" t="str">
        <v>비교 반영</v>
      </c>
      <c r="C5779" s="24" t="str">
        <v>용인처인구</v>
      </c>
      <c r="D5779" s="24" t="str">
        <v>아파트 매매</v>
      </c>
      <c r="E5779" s="26">
        <v>220</v>
      </c>
      <c r="F5779" s="26">
        <v>220</v>
      </c>
      <c r="G5779" s="26">
        <v>0</v>
      </c>
      <c r="H5779" s="26">
        <v>0</v>
      </c>
      <c r="I5779" s="26">
        <f>G5779+H5779</f>
        <v>0</v>
      </c>
      <c r="J5779" s="26">
        <f>SUM(F5779:H5779)</f>
        <v>220</v>
      </c>
      <c r="K5779" s="26">
        <f>E5779-J5779</f>
        <v>0</v>
      </c>
      <c r="L5779" s="27">
        <v>87095500000</v>
      </c>
      <c r="M5779" s="45">
        <v>16327.298</v>
      </c>
      <c r="N5779" s="27">
        <v>395888636</v>
      </c>
      <c r="O5779" s="27">
        <v>17634210</v>
      </c>
      <c r="P5779" s="37">
        <f>IF(I5779=0,0,H5779/I5779)</f>
        <v>0</v>
      </c>
    </row>
    <row r="5780">
      <c r="A5780" s="24" t="str">
        <v>2026-06</v>
      </c>
      <c r="B5780" s="24" t="str">
        <v>비교 반영</v>
      </c>
      <c r="C5780" s="24" t="str">
        <v>용인처인구</v>
      </c>
      <c r="D5780" s="24" t="str">
        <v>아파트 전월세</v>
      </c>
      <c r="E5780" s="26">
        <v>366</v>
      </c>
      <c r="F5780" s="26">
        <v>0</v>
      </c>
      <c r="G5780" s="26">
        <v>180</v>
      </c>
      <c r="H5780" s="26">
        <v>186</v>
      </c>
      <c r="I5780" s="26">
        <f>G5780+H5780</f>
        <v>366</v>
      </c>
      <c r="J5780" s="26">
        <f>SUM(F5780:H5780)</f>
        <v>366</v>
      </c>
      <c r="K5780" s="26">
        <f>E5780-J5780</f>
        <v>0</v>
      </c>
      <c r="L5780" s="27">
        <v>56714010000</v>
      </c>
      <c r="M5780" s="45">
        <v>24504.07</v>
      </c>
      <c r="N5780" s="27">
        <v>154956311</v>
      </c>
      <c r="O5780" s="27">
        <v>7651150</v>
      </c>
      <c r="P5780" s="37">
        <f>IF(I5780=0,0,H5780/I5780)</f>
        <v>0.5081967213114754</v>
      </c>
    </row>
    <row r="5781">
      <c r="A5781" s="24" t="str">
        <v>2026-06</v>
      </c>
      <c r="B5781" s="24" t="str">
        <v>비교 반영</v>
      </c>
      <c r="C5781" s="24" t="str">
        <v>용인처인구</v>
      </c>
      <c r="D5781" s="24" t="str">
        <v>오피스텔 매매</v>
      </c>
      <c r="E5781" s="26">
        <v>18</v>
      </c>
      <c r="F5781" s="26">
        <v>18</v>
      </c>
      <c r="G5781" s="26">
        <v>0</v>
      </c>
      <c r="H5781" s="26">
        <v>0</v>
      </c>
      <c r="I5781" s="26">
        <f>G5781+H5781</f>
        <v>0</v>
      </c>
      <c r="J5781" s="26">
        <f>SUM(F5781:H5781)</f>
        <v>18</v>
      </c>
      <c r="K5781" s="26">
        <f>E5781-J5781</f>
        <v>0</v>
      </c>
      <c r="L5781" s="27">
        <v>5252540000</v>
      </c>
      <c r="M5781" s="45">
        <v>1041.985</v>
      </c>
      <c r="N5781" s="27">
        <v>291807778</v>
      </c>
      <c r="O5781" s="27">
        <v>16664125</v>
      </c>
      <c r="P5781" s="37">
        <f>IF(I5781=0,0,H5781/I5781)</f>
        <v>0</v>
      </c>
    </row>
    <row r="5782">
      <c r="A5782" s="24" t="str">
        <v>2026-06</v>
      </c>
      <c r="B5782" s="24" t="str">
        <v>비교 반영</v>
      </c>
      <c r="C5782" s="24" t="str">
        <v>용인처인구</v>
      </c>
      <c r="D5782" s="24" t="str">
        <v>오피스텔 전월세</v>
      </c>
      <c r="E5782" s="26">
        <v>61</v>
      </c>
      <c r="F5782" s="26">
        <v>0</v>
      </c>
      <c r="G5782" s="26">
        <v>15</v>
      </c>
      <c r="H5782" s="26">
        <v>46</v>
      </c>
      <c r="I5782" s="26">
        <f>G5782+H5782</f>
        <v>61</v>
      </c>
      <c r="J5782" s="26">
        <f>SUM(F5782:H5782)</f>
        <v>61</v>
      </c>
      <c r="K5782" s="26">
        <f>E5782-J5782</f>
        <v>0</v>
      </c>
      <c r="L5782" s="27">
        <v>2674400000</v>
      </c>
      <c r="M5782" s="45">
        <v>1934.77</v>
      </c>
      <c r="N5782" s="27">
        <v>43842623</v>
      </c>
      <c r="O5782" s="27">
        <v>4569531</v>
      </c>
      <c r="P5782" s="37">
        <f>IF(I5782=0,0,H5782/I5782)</f>
        <v>0.7540983606557377</v>
      </c>
    </row>
    <row r="5783">
      <c r="A5783" s="24" t="str">
        <v>2026-06</v>
      </c>
      <c r="B5783" s="24" t="str">
        <v>비교 반영</v>
      </c>
      <c r="C5783" s="24" t="str">
        <v>용인처인구</v>
      </c>
      <c r="D5783" s="24" t="str">
        <v>토지</v>
      </c>
      <c r="E5783" s="26">
        <v>399</v>
      </c>
      <c r="F5783" s="26">
        <v>399</v>
      </c>
      <c r="G5783" s="26">
        <v>0</v>
      </c>
      <c r="H5783" s="26">
        <v>0</v>
      </c>
      <c r="I5783" s="26">
        <f>G5783+H5783</f>
        <v>0</v>
      </c>
      <c r="J5783" s="26">
        <f>SUM(F5783:H5783)</f>
        <v>399</v>
      </c>
      <c r="K5783" s="26">
        <f>E5783-J5783</f>
        <v>0</v>
      </c>
      <c r="L5783" s="27">
        <v>116261520000</v>
      </c>
      <c r="M5783" s="45">
        <v>287656.74</v>
      </c>
      <c r="N5783" s="27">
        <v>291382256</v>
      </c>
      <c r="O5783" s="27">
        <v>1336091</v>
      </c>
      <c r="P5783" s="37">
        <f>IF(I5783=0,0,H5783/I5783)</f>
        <v>0</v>
      </c>
    </row>
    <row r="5784">
      <c r="A5784" s="24" t="str">
        <v>2026-06</v>
      </c>
      <c r="B5784" s="24" t="str">
        <v>비교 반영</v>
      </c>
      <c r="C5784" s="24" t="str">
        <v>의왕시</v>
      </c>
      <c r="D5784" s="24" t="str">
        <v>공장창고</v>
      </c>
      <c r="E5784" s="26">
        <v>2</v>
      </c>
      <c r="F5784" s="26">
        <v>2</v>
      </c>
      <c r="G5784" s="26">
        <v>0</v>
      </c>
      <c r="H5784" s="26">
        <v>0</v>
      </c>
      <c r="I5784" s="26">
        <f>G5784+H5784</f>
        <v>0</v>
      </c>
      <c r="J5784" s="26">
        <f>SUM(F5784:H5784)</f>
        <v>2</v>
      </c>
      <c r="K5784" s="26">
        <f>E5784-J5784</f>
        <v>0</v>
      </c>
      <c r="L5784" s="27">
        <v>970000000</v>
      </c>
      <c r="M5784" s="45">
        <v>210.83</v>
      </c>
      <c r="N5784" s="27">
        <v>485000000</v>
      </c>
      <c r="O5784" s="27">
        <v>15209465</v>
      </c>
      <c r="P5784" s="37">
        <f>IF(I5784=0,0,H5784/I5784)</f>
        <v>0</v>
      </c>
    </row>
    <row r="5785">
      <c r="A5785" s="24" t="str">
        <v>2026-06</v>
      </c>
      <c r="B5785" s="24" t="str">
        <v>비교 반영</v>
      </c>
      <c r="C5785" s="24" t="str">
        <v>의왕시</v>
      </c>
      <c r="D5785" s="24" t="str">
        <v>다가구 매매</v>
      </c>
      <c r="E5785" s="26">
        <v>1</v>
      </c>
      <c r="F5785" s="26">
        <v>1</v>
      </c>
      <c r="G5785" s="26">
        <v>0</v>
      </c>
      <c r="H5785" s="26">
        <v>0</v>
      </c>
      <c r="I5785" s="26">
        <f>G5785+H5785</f>
        <v>0</v>
      </c>
      <c r="J5785" s="26">
        <f>SUM(F5785:H5785)</f>
        <v>1</v>
      </c>
      <c r="K5785" s="26">
        <f>E5785-J5785</f>
        <v>0</v>
      </c>
      <c r="L5785" s="27">
        <v>2700000000</v>
      </c>
      <c r="M5785" s="45">
        <v>593.5</v>
      </c>
      <c r="N5785" s="27">
        <v>2700000000</v>
      </c>
      <c r="O5785" s="27">
        <v>15038955</v>
      </c>
      <c r="P5785" s="37">
        <f>IF(I5785=0,0,H5785/I5785)</f>
        <v>0</v>
      </c>
    </row>
    <row r="5786">
      <c r="A5786" s="24" t="str">
        <v>2026-06</v>
      </c>
      <c r="B5786" s="24" t="str">
        <v>비교 반영</v>
      </c>
      <c r="C5786" s="24" t="str">
        <v>의왕시</v>
      </c>
      <c r="D5786" s="24" t="str">
        <v>다가구 전월세</v>
      </c>
      <c r="E5786" s="26">
        <v>80</v>
      </c>
      <c r="F5786" s="26">
        <v>0</v>
      </c>
      <c r="G5786" s="26">
        <v>18</v>
      </c>
      <c r="H5786" s="26">
        <v>62</v>
      </c>
      <c r="I5786" s="26">
        <f>G5786+H5786</f>
        <v>80</v>
      </c>
      <c r="J5786" s="26">
        <f>SUM(F5786:H5786)</f>
        <v>80</v>
      </c>
      <c r="K5786" s="26">
        <f>E5786-J5786</f>
        <v>0</v>
      </c>
      <c r="L5786" s="27">
        <v>6038500000</v>
      </c>
      <c r="M5786" s="45">
        <v>3523.638</v>
      </c>
      <c r="N5786" s="27">
        <v>75481250</v>
      </c>
      <c r="O5786" s="27">
        <v>5665163</v>
      </c>
      <c r="P5786" s="37">
        <f>IF(I5786=0,0,H5786/I5786)</f>
        <v>0.775</v>
      </c>
    </row>
    <row r="5787">
      <c r="A5787" s="24" t="str">
        <v>2026-06</v>
      </c>
      <c r="B5787" s="24" t="str">
        <v>비교 반영</v>
      </c>
      <c r="C5787" s="24" t="str">
        <v>의왕시</v>
      </c>
      <c r="D5787" s="24" t="str">
        <v>다세대 매매</v>
      </c>
      <c r="E5787" s="26">
        <v>11</v>
      </c>
      <c r="F5787" s="26">
        <v>11</v>
      </c>
      <c r="G5787" s="26">
        <v>0</v>
      </c>
      <c r="H5787" s="26">
        <v>0</v>
      </c>
      <c r="I5787" s="26">
        <f>G5787+H5787</f>
        <v>0</v>
      </c>
      <c r="J5787" s="26">
        <f>SUM(F5787:H5787)</f>
        <v>11</v>
      </c>
      <c r="K5787" s="26">
        <f>E5787-J5787</f>
        <v>0</v>
      </c>
      <c r="L5787" s="27">
        <v>3519000000</v>
      </c>
      <c r="M5787" s="45">
        <v>588.905</v>
      </c>
      <c r="N5787" s="27">
        <v>319909091</v>
      </c>
      <c r="O5787" s="27">
        <v>19753708</v>
      </c>
      <c r="P5787" s="37">
        <f>IF(I5787=0,0,H5787/I5787)</f>
        <v>0</v>
      </c>
    </row>
    <row r="5788">
      <c r="A5788" s="24" t="str">
        <v>2026-06</v>
      </c>
      <c r="B5788" s="24" t="str">
        <v>비교 반영</v>
      </c>
      <c r="C5788" s="24" t="str">
        <v>의왕시</v>
      </c>
      <c r="D5788" s="24" t="str">
        <v>다세대 전월세</v>
      </c>
      <c r="E5788" s="26">
        <v>88</v>
      </c>
      <c r="F5788" s="26">
        <v>0</v>
      </c>
      <c r="G5788" s="26">
        <v>35</v>
      </c>
      <c r="H5788" s="26">
        <v>53</v>
      </c>
      <c r="I5788" s="26">
        <f>G5788+H5788</f>
        <v>88</v>
      </c>
      <c r="J5788" s="26">
        <f>SUM(F5788:H5788)</f>
        <v>88</v>
      </c>
      <c r="K5788" s="26">
        <f>E5788-J5788</f>
        <v>0</v>
      </c>
      <c r="L5788" s="27">
        <v>9045200000</v>
      </c>
      <c r="M5788" s="45">
        <v>3739.711</v>
      </c>
      <c r="N5788" s="27">
        <v>102786364</v>
      </c>
      <c r="O5788" s="27">
        <v>7995668</v>
      </c>
      <c r="P5788" s="37">
        <f>IF(I5788=0,0,H5788/I5788)</f>
        <v>0.6022727272727273</v>
      </c>
    </row>
    <row r="5789">
      <c r="A5789" s="24" t="str">
        <v>2026-06</v>
      </c>
      <c r="B5789" s="24" t="str">
        <v>비교 반영</v>
      </c>
      <c r="C5789" s="24" t="str">
        <v>의왕시</v>
      </c>
      <c r="D5789" s="24" t="str">
        <v>분양권</v>
      </c>
      <c r="E5789" s="26">
        <v>35</v>
      </c>
      <c r="F5789" s="26">
        <v>35</v>
      </c>
      <c r="G5789" s="26">
        <v>0</v>
      </c>
      <c r="H5789" s="26">
        <v>0</v>
      </c>
      <c r="I5789" s="26">
        <f>G5789+H5789</f>
        <v>0</v>
      </c>
      <c r="J5789" s="26">
        <f>SUM(F5789:H5789)</f>
        <v>35</v>
      </c>
      <c r="K5789" s="26">
        <f>E5789-J5789</f>
        <v>0</v>
      </c>
      <c r="L5789" s="27">
        <v>36131410000</v>
      </c>
      <c r="M5789" s="45">
        <v>2508.329</v>
      </c>
      <c r="N5789" s="27">
        <v>1032326000</v>
      </c>
      <c r="O5789" s="27">
        <v>47618424</v>
      </c>
      <c r="P5789" s="37">
        <f>IF(I5789=0,0,H5789/I5789)</f>
        <v>0</v>
      </c>
    </row>
    <row r="5790">
      <c r="A5790" s="24" t="str">
        <v>2026-06</v>
      </c>
      <c r="B5790" s="24" t="str">
        <v>비교 반영</v>
      </c>
      <c r="C5790" s="24" t="str">
        <v>의왕시</v>
      </c>
      <c r="D5790" s="24" t="str">
        <v>상가</v>
      </c>
      <c r="E5790" s="26">
        <v>4</v>
      </c>
      <c r="F5790" s="26">
        <v>4</v>
      </c>
      <c r="G5790" s="26">
        <v>0</v>
      </c>
      <c r="H5790" s="26">
        <v>0</v>
      </c>
      <c r="I5790" s="26">
        <f>G5790+H5790</f>
        <v>0</v>
      </c>
      <c r="J5790" s="26">
        <f>SUM(F5790:H5790)</f>
        <v>4</v>
      </c>
      <c r="K5790" s="26">
        <f>E5790-J5790</f>
        <v>0</v>
      </c>
      <c r="L5790" s="27">
        <v>2125000000</v>
      </c>
      <c r="M5790" s="45">
        <v>267.94</v>
      </c>
      <c r="N5790" s="27">
        <v>531250000</v>
      </c>
      <c r="O5790" s="27">
        <v>26217784</v>
      </c>
      <c r="P5790" s="37">
        <f>IF(I5790=0,0,H5790/I5790)</f>
        <v>0</v>
      </c>
    </row>
    <row r="5791">
      <c r="A5791" s="24" t="str">
        <v>2026-06</v>
      </c>
      <c r="B5791" s="24" t="str">
        <v>비교 반영</v>
      </c>
      <c r="C5791" s="24" t="str">
        <v>의왕시</v>
      </c>
      <c r="D5791" s="24" t="str">
        <v>아파트 매매</v>
      </c>
      <c r="E5791" s="26">
        <v>174</v>
      </c>
      <c r="F5791" s="26">
        <v>174</v>
      </c>
      <c r="G5791" s="26">
        <v>0</v>
      </c>
      <c r="H5791" s="26">
        <v>0</v>
      </c>
      <c r="I5791" s="26">
        <f>G5791+H5791</f>
        <v>0</v>
      </c>
      <c r="J5791" s="26">
        <f>SUM(F5791:H5791)</f>
        <v>174</v>
      </c>
      <c r="K5791" s="26">
        <f>E5791-J5791</f>
        <v>0</v>
      </c>
      <c r="L5791" s="27">
        <v>134551500000</v>
      </c>
      <c r="M5791" s="45">
        <v>13721.034</v>
      </c>
      <c r="N5791" s="27">
        <v>773284483</v>
      </c>
      <c r="O5791" s="27">
        <v>32417260</v>
      </c>
      <c r="P5791" s="37">
        <f>IF(I5791=0,0,H5791/I5791)</f>
        <v>0</v>
      </c>
    </row>
    <row r="5792">
      <c r="A5792" s="24" t="str">
        <v>2026-06</v>
      </c>
      <c r="B5792" s="24" t="str">
        <v>비교 반영</v>
      </c>
      <c r="C5792" s="24" t="str">
        <v>의왕시</v>
      </c>
      <c r="D5792" s="24" t="str">
        <v>아파트 전월세</v>
      </c>
      <c r="E5792" s="26">
        <v>213</v>
      </c>
      <c r="F5792" s="26">
        <v>0</v>
      </c>
      <c r="G5792" s="26">
        <v>137</v>
      </c>
      <c r="H5792" s="26">
        <v>76</v>
      </c>
      <c r="I5792" s="26">
        <f>G5792+H5792</f>
        <v>213</v>
      </c>
      <c r="J5792" s="26">
        <f>SUM(F5792:H5792)</f>
        <v>213</v>
      </c>
      <c r="K5792" s="26">
        <f>E5792-J5792</f>
        <v>0</v>
      </c>
      <c r="L5792" s="27">
        <v>71350530000</v>
      </c>
      <c r="M5792" s="45">
        <v>15580.211</v>
      </c>
      <c r="N5792" s="27">
        <v>334979014</v>
      </c>
      <c r="O5792" s="27">
        <v>15139044</v>
      </c>
      <c r="P5792" s="37">
        <f>IF(I5792=0,0,H5792/I5792)</f>
        <v>0.3568075117370892</v>
      </c>
    </row>
    <row r="5793">
      <c r="A5793" s="24" t="str">
        <v>2026-06</v>
      </c>
      <c r="B5793" s="24" t="str">
        <v>비교 반영</v>
      </c>
      <c r="C5793" s="24" t="str">
        <v>의왕시</v>
      </c>
      <c r="D5793" s="24" t="str">
        <v>오피스텔 매매</v>
      </c>
      <c r="E5793" s="26">
        <v>6</v>
      </c>
      <c r="F5793" s="26">
        <v>6</v>
      </c>
      <c r="G5793" s="26">
        <v>0</v>
      </c>
      <c r="H5793" s="26">
        <v>0</v>
      </c>
      <c r="I5793" s="26">
        <f>G5793+H5793</f>
        <v>0</v>
      </c>
      <c r="J5793" s="26">
        <f>SUM(F5793:H5793)</f>
        <v>6</v>
      </c>
      <c r="K5793" s="26">
        <f>E5793-J5793</f>
        <v>0</v>
      </c>
      <c r="L5793" s="27">
        <v>732000000</v>
      </c>
      <c r="M5793" s="45">
        <v>226.825</v>
      </c>
      <c r="N5793" s="27">
        <v>122000000</v>
      </c>
      <c r="O5793" s="27">
        <v>10668289</v>
      </c>
      <c r="P5793" s="37">
        <f>IF(I5793=0,0,H5793/I5793)</f>
        <v>0</v>
      </c>
    </row>
    <row r="5794">
      <c r="A5794" s="24" t="str">
        <v>2026-06</v>
      </c>
      <c r="B5794" s="24" t="str">
        <v>비교 반영</v>
      </c>
      <c r="C5794" s="24" t="str">
        <v>의왕시</v>
      </c>
      <c r="D5794" s="24" t="str">
        <v>오피스텔 전월세</v>
      </c>
      <c r="E5794" s="26">
        <v>41</v>
      </c>
      <c r="F5794" s="26">
        <v>0</v>
      </c>
      <c r="G5794" s="26">
        <v>12</v>
      </c>
      <c r="H5794" s="26">
        <v>29</v>
      </c>
      <c r="I5794" s="26">
        <f>G5794+H5794</f>
        <v>41</v>
      </c>
      <c r="J5794" s="26">
        <f>SUM(F5794:H5794)</f>
        <v>41</v>
      </c>
      <c r="K5794" s="26">
        <f>E5794-J5794</f>
        <v>0</v>
      </c>
      <c r="L5794" s="27">
        <v>8802290000</v>
      </c>
      <c r="M5794" s="45">
        <v>2721.35</v>
      </c>
      <c r="N5794" s="27">
        <v>214690000</v>
      </c>
      <c r="O5794" s="27">
        <v>10692663</v>
      </c>
      <c r="P5794" s="37">
        <f>IF(I5794=0,0,H5794/I5794)</f>
        <v>0.7073170731707317</v>
      </c>
    </row>
    <row r="5795">
      <c r="A5795" s="24" t="str">
        <v>2026-06</v>
      </c>
      <c r="B5795" s="24" t="str">
        <v>비교 반영</v>
      </c>
      <c r="C5795" s="24" t="str">
        <v>의왕시</v>
      </c>
      <c r="D5795" s="24" t="str">
        <v>토지</v>
      </c>
      <c r="E5795" s="26">
        <v>30</v>
      </c>
      <c r="F5795" s="26">
        <v>30</v>
      </c>
      <c r="G5795" s="26">
        <v>0</v>
      </c>
      <c r="H5795" s="26">
        <v>0</v>
      </c>
      <c r="I5795" s="26">
        <f>G5795+H5795</f>
        <v>0</v>
      </c>
      <c r="J5795" s="26">
        <f>SUM(F5795:H5795)</f>
        <v>30</v>
      </c>
      <c r="K5795" s="26">
        <f>E5795-J5795</f>
        <v>0</v>
      </c>
      <c r="L5795" s="27">
        <v>13442690000</v>
      </c>
      <c r="M5795" s="45">
        <v>9773.57</v>
      </c>
      <c r="N5795" s="27">
        <v>448089667</v>
      </c>
      <c r="O5795" s="27">
        <v>4546818</v>
      </c>
      <c r="P5795" s="37">
        <f>IF(I5795=0,0,H5795/I5795)</f>
        <v>0</v>
      </c>
    </row>
    <row r="5796">
      <c r="A5796" s="24" t="str">
        <v>2026-06</v>
      </c>
      <c r="B5796" s="24" t="str">
        <v>비교 반영</v>
      </c>
      <c r="C5796" s="24" t="str">
        <v>의정부시</v>
      </c>
      <c r="D5796" s="24" t="str">
        <v>다가구 매매</v>
      </c>
      <c r="E5796" s="26">
        <v>6</v>
      </c>
      <c r="F5796" s="26">
        <v>6</v>
      </c>
      <c r="G5796" s="26">
        <v>0</v>
      </c>
      <c r="H5796" s="26">
        <v>0</v>
      </c>
      <c r="I5796" s="26">
        <f>G5796+H5796</f>
        <v>0</v>
      </c>
      <c r="J5796" s="26">
        <f>SUM(F5796:H5796)</f>
        <v>6</v>
      </c>
      <c r="K5796" s="26">
        <f>E5796-J5796</f>
        <v>0</v>
      </c>
      <c r="L5796" s="27">
        <v>1675000000</v>
      </c>
      <c r="M5796" s="45">
        <v>775.81</v>
      </c>
      <c r="N5796" s="27">
        <v>279166667</v>
      </c>
      <c r="O5796" s="27">
        <v>7137301</v>
      </c>
      <c r="P5796" s="37">
        <f>IF(I5796=0,0,H5796/I5796)</f>
        <v>0</v>
      </c>
    </row>
    <row r="5797">
      <c r="A5797" s="24" t="str">
        <v>2026-06</v>
      </c>
      <c r="B5797" s="24" t="str">
        <v>비교 반영</v>
      </c>
      <c r="C5797" s="24" t="str">
        <v>의정부시</v>
      </c>
      <c r="D5797" s="24" t="str">
        <v>다가구 전월세</v>
      </c>
      <c r="E5797" s="26">
        <v>273</v>
      </c>
      <c r="F5797" s="26">
        <v>0</v>
      </c>
      <c r="G5797" s="26">
        <v>50</v>
      </c>
      <c r="H5797" s="26">
        <v>223</v>
      </c>
      <c r="I5797" s="26">
        <f>G5797+H5797</f>
        <v>273</v>
      </c>
      <c r="J5797" s="26">
        <f>SUM(F5797:H5797)</f>
        <v>273</v>
      </c>
      <c r="K5797" s="26">
        <f>E5797-J5797</f>
        <v>0</v>
      </c>
      <c r="L5797" s="27">
        <v>7417150000</v>
      </c>
      <c r="M5797" s="45">
        <v>13382.529</v>
      </c>
      <c r="N5797" s="27">
        <v>27169048</v>
      </c>
      <c r="O5797" s="27">
        <v>1832203</v>
      </c>
      <c r="P5797" s="37">
        <f>IF(I5797=0,0,H5797/I5797)</f>
        <v>0.8168498168498168</v>
      </c>
    </row>
    <row r="5798">
      <c r="A5798" s="24" t="str">
        <v>2026-06</v>
      </c>
      <c r="B5798" s="24" t="str">
        <v>비교 반영</v>
      </c>
      <c r="C5798" s="24" t="str">
        <v>의정부시</v>
      </c>
      <c r="D5798" s="24" t="str">
        <v>다세대 매매</v>
      </c>
      <c r="E5798" s="26">
        <v>63</v>
      </c>
      <c r="F5798" s="26">
        <v>63</v>
      </c>
      <c r="G5798" s="26">
        <v>0</v>
      </c>
      <c r="H5798" s="26">
        <v>0</v>
      </c>
      <c r="I5798" s="26">
        <f>G5798+H5798</f>
        <v>0</v>
      </c>
      <c r="J5798" s="26">
        <f>SUM(F5798:H5798)</f>
        <v>63</v>
      </c>
      <c r="K5798" s="26">
        <f>E5798-J5798</f>
        <v>0</v>
      </c>
      <c r="L5798" s="27">
        <v>9946500000</v>
      </c>
      <c r="M5798" s="45">
        <v>3083.603</v>
      </c>
      <c r="N5798" s="27">
        <v>157880952</v>
      </c>
      <c r="O5798" s="27">
        <v>10663172</v>
      </c>
      <c r="P5798" s="37">
        <f>IF(I5798=0,0,H5798/I5798)</f>
        <v>0</v>
      </c>
    </row>
    <row r="5799">
      <c r="A5799" s="24" t="str">
        <v>2026-06</v>
      </c>
      <c r="B5799" s="24" t="str">
        <v>비교 반영</v>
      </c>
      <c r="C5799" s="24" t="str">
        <v>의정부시</v>
      </c>
      <c r="D5799" s="24" t="str">
        <v>다세대 전월세</v>
      </c>
      <c r="E5799" s="26">
        <v>123</v>
      </c>
      <c r="F5799" s="26">
        <v>0</v>
      </c>
      <c r="G5799" s="26">
        <v>46</v>
      </c>
      <c r="H5799" s="26">
        <v>77</v>
      </c>
      <c r="I5799" s="26">
        <f>G5799+H5799</f>
        <v>123</v>
      </c>
      <c r="J5799" s="26">
        <f>SUM(F5799:H5799)</f>
        <v>123</v>
      </c>
      <c r="K5799" s="26">
        <f>E5799-J5799</f>
        <v>0</v>
      </c>
      <c r="L5799" s="27">
        <v>6057130000</v>
      </c>
      <c r="M5799" s="45">
        <v>5506.084</v>
      </c>
      <c r="N5799" s="27">
        <v>49244959</v>
      </c>
      <c r="O5799" s="27">
        <v>3636626</v>
      </c>
      <c r="P5799" s="37">
        <f>IF(I5799=0,0,H5799/I5799)</f>
        <v>0.6260162601626016</v>
      </c>
    </row>
    <row r="5800">
      <c r="A5800" s="24" t="str">
        <v>2026-06</v>
      </c>
      <c r="B5800" s="24" t="str">
        <v>비교 반영</v>
      </c>
      <c r="C5800" s="24" t="str">
        <v>의정부시</v>
      </c>
      <c r="D5800" s="24" t="str">
        <v>분양권</v>
      </c>
      <c r="E5800" s="26">
        <v>22</v>
      </c>
      <c r="F5800" s="26">
        <v>22</v>
      </c>
      <c r="G5800" s="26">
        <v>0</v>
      </c>
      <c r="H5800" s="26">
        <v>0</v>
      </c>
      <c r="I5800" s="26">
        <f>G5800+H5800</f>
        <v>0</v>
      </c>
      <c r="J5800" s="26">
        <f>SUM(F5800:H5800)</f>
        <v>22</v>
      </c>
      <c r="K5800" s="26">
        <f>E5800-J5800</f>
        <v>0</v>
      </c>
      <c r="L5800" s="27">
        <v>15037790000</v>
      </c>
      <c r="M5800" s="45">
        <v>1747.926</v>
      </c>
      <c r="N5800" s="27">
        <v>683535909</v>
      </c>
      <c r="O5800" s="27">
        <v>28440392</v>
      </c>
      <c r="P5800" s="37">
        <f>IF(I5800=0,0,H5800/I5800)</f>
        <v>0</v>
      </c>
    </row>
    <row r="5801">
      <c r="A5801" s="24" t="str">
        <v>2026-06</v>
      </c>
      <c r="B5801" s="24" t="str">
        <v>비교 반영</v>
      </c>
      <c r="C5801" s="24" t="str">
        <v>의정부시</v>
      </c>
      <c r="D5801" s="24" t="str">
        <v>상가</v>
      </c>
      <c r="E5801" s="26">
        <v>9</v>
      </c>
      <c r="F5801" s="26">
        <v>9</v>
      </c>
      <c r="G5801" s="26">
        <v>0</v>
      </c>
      <c r="H5801" s="26">
        <v>0</v>
      </c>
      <c r="I5801" s="26">
        <f>G5801+H5801</f>
        <v>0</v>
      </c>
      <c r="J5801" s="26">
        <f>SUM(F5801:H5801)</f>
        <v>9</v>
      </c>
      <c r="K5801" s="26">
        <f>E5801-J5801</f>
        <v>0</v>
      </c>
      <c r="L5801" s="27">
        <v>4732750000</v>
      </c>
      <c r="M5801" s="45">
        <v>1641.03</v>
      </c>
      <c r="N5801" s="27">
        <v>525861111</v>
      </c>
      <c r="O5801" s="27">
        <v>9533923</v>
      </c>
      <c r="P5801" s="37">
        <f>IF(I5801=0,0,H5801/I5801)</f>
        <v>0</v>
      </c>
    </row>
    <row r="5802">
      <c r="A5802" s="24" t="str">
        <v>2026-06</v>
      </c>
      <c r="B5802" s="24" t="str">
        <v>비교 반영</v>
      </c>
      <c r="C5802" s="24" t="str">
        <v>의정부시</v>
      </c>
      <c r="D5802" s="24" t="str">
        <v>아파트 매매</v>
      </c>
      <c r="E5802" s="26">
        <v>495</v>
      </c>
      <c r="F5802" s="26">
        <v>495</v>
      </c>
      <c r="G5802" s="26">
        <v>0</v>
      </c>
      <c r="H5802" s="26">
        <v>0</v>
      </c>
      <c r="I5802" s="26">
        <f>G5802+H5802</f>
        <v>0</v>
      </c>
      <c r="J5802" s="26">
        <f>SUM(F5802:H5802)</f>
        <v>495</v>
      </c>
      <c r="K5802" s="26">
        <f>E5802-J5802</f>
        <v>0</v>
      </c>
      <c r="L5802" s="27">
        <v>183213000000</v>
      </c>
      <c r="M5802" s="45">
        <v>35380.328</v>
      </c>
      <c r="N5802" s="27">
        <v>370127273</v>
      </c>
      <c r="O5802" s="27">
        <v>17118631</v>
      </c>
      <c r="P5802" s="37">
        <f>IF(I5802=0,0,H5802/I5802)</f>
        <v>0</v>
      </c>
    </row>
    <row r="5803">
      <c r="A5803" s="24" t="str">
        <v>2026-06</v>
      </c>
      <c r="B5803" s="24" t="str">
        <v>비교 반영</v>
      </c>
      <c r="C5803" s="24" t="str">
        <v>의정부시</v>
      </c>
      <c r="D5803" s="24" t="str">
        <v>아파트 전월세</v>
      </c>
      <c r="E5803" s="26">
        <v>647</v>
      </c>
      <c r="F5803" s="26">
        <v>0</v>
      </c>
      <c r="G5803" s="26">
        <v>335</v>
      </c>
      <c r="H5803" s="26">
        <v>312</v>
      </c>
      <c r="I5803" s="26">
        <f>G5803+H5803</f>
        <v>647</v>
      </c>
      <c r="J5803" s="26">
        <f>SUM(F5803:H5803)</f>
        <v>647</v>
      </c>
      <c r="K5803" s="26">
        <f>E5803-J5803</f>
        <v>0</v>
      </c>
      <c r="L5803" s="27">
        <v>102484830000</v>
      </c>
      <c r="M5803" s="45">
        <v>39539.602</v>
      </c>
      <c r="N5803" s="27">
        <v>158400046</v>
      </c>
      <c r="O5803" s="27">
        <v>8568443</v>
      </c>
      <c r="P5803" s="37">
        <f>IF(I5803=0,0,H5803/I5803)</f>
        <v>0.482225656877898</v>
      </c>
    </row>
    <row r="5804">
      <c r="A5804" s="24" t="str">
        <v>2026-06</v>
      </c>
      <c r="B5804" s="24" t="str">
        <v>비교 반영</v>
      </c>
      <c r="C5804" s="24" t="str">
        <v>의정부시</v>
      </c>
      <c r="D5804" s="24" t="str">
        <v>오피스텔 매매</v>
      </c>
      <c r="E5804" s="26">
        <v>16</v>
      </c>
      <c r="F5804" s="26">
        <v>16</v>
      </c>
      <c r="G5804" s="26">
        <v>0</v>
      </c>
      <c r="H5804" s="26">
        <v>0</v>
      </c>
      <c r="I5804" s="26">
        <f>G5804+H5804</f>
        <v>0</v>
      </c>
      <c r="J5804" s="26">
        <f>SUM(F5804:H5804)</f>
        <v>16</v>
      </c>
      <c r="K5804" s="26">
        <f>E5804-J5804</f>
        <v>0</v>
      </c>
      <c r="L5804" s="27">
        <v>2791600000</v>
      </c>
      <c r="M5804" s="45">
        <v>889.81</v>
      </c>
      <c r="N5804" s="27">
        <v>174475000</v>
      </c>
      <c r="O5804" s="27">
        <v>10371236</v>
      </c>
      <c r="P5804" s="37">
        <f>IF(I5804=0,0,H5804/I5804)</f>
        <v>0</v>
      </c>
    </row>
    <row r="5805">
      <c r="A5805" s="24" t="str">
        <v>2026-06</v>
      </c>
      <c r="B5805" s="24" t="str">
        <v>비교 반영</v>
      </c>
      <c r="C5805" s="24" t="str">
        <v>의정부시</v>
      </c>
      <c r="D5805" s="24" t="str">
        <v>오피스텔 전월세</v>
      </c>
      <c r="E5805" s="26">
        <v>125</v>
      </c>
      <c r="F5805" s="26">
        <v>0</v>
      </c>
      <c r="G5805" s="26">
        <v>43</v>
      </c>
      <c r="H5805" s="26">
        <v>82</v>
      </c>
      <c r="I5805" s="26">
        <f>G5805+H5805</f>
        <v>125</v>
      </c>
      <c r="J5805" s="26">
        <f>SUM(F5805:H5805)</f>
        <v>125</v>
      </c>
      <c r="K5805" s="26">
        <f>E5805-J5805</f>
        <v>0</v>
      </c>
      <c r="L5805" s="27">
        <v>8926000000</v>
      </c>
      <c r="M5805" s="45">
        <v>5425.7</v>
      </c>
      <c r="N5805" s="27">
        <v>71408000</v>
      </c>
      <c r="O5805" s="27">
        <v>5438457</v>
      </c>
      <c r="P5805" s="37">
        <f>IF(I5805=0,0,H5805/I5805)</f>
        <v>0.656</v>
      </c>
    </row>
    <row r="5806">
      <c r="A5806" s="24" t="str">
        <v>2026-06</v>
      </c>
      <c r="B5806" s="24" t="str">
        <v>비교 반영</v>
      </c>
      <c r="C5806" s="24" t="str">
        <v>의정부시</v>
      </c>
      <c r="D5806" s="24" t="str">
        <v>토지</v>
      </c>
      <c r="E5806" s="26">
        <v>27</v>
      </c>
      <c r="F5806" s="26">
        <v>27</v>
      </c>
      <c r="G5806" s="26">
        <v>0</v>
      </c>
      <c r="H5806" s="26">
        <v>0</v>
      </c>
      <c r="I5806" s="26">
        <f>G5806+H5806</f>
        <v>0</v>
      </c>
      <c r="J5806" s="26">
        <f>SUM(F5806:H5806)</f>
        <v>27</v>
      </c>
      <c r="K5806" s="26">
        <f>E5806-J5806</f>
        <v>0</v>
      </c>
      <c r="L5806" s="27">
        <v>96729780000</v>
      </c>
      <c r="M5806" s="45">
        <v>30970.03</v>
      </c>
      <c r="N5806" s="27">
        <v>3582584444</v>
      </c>
      <c r="O5806" s="27">
        <v>10325074</v>
      </c>
      <c r="P5806" s="37">
        <f>IF(I5806=0,0,H5806/I5806)</f>
        <v>0</v>
      </c>
    </row>
    <row r="5807">
      <c r="A5807" s="24" t="str">
        <v>2026-06</v>
      </c>
      <c r="B5807" s="24" t="str">
        <v>비교 반영</v>
      </c>
      <c r="C5807" s="24" t="str">
        <v>이천시</v>
      </c>
      <c r="D5807" s="24" t="str">
        <v>공장창고</v>
      </c>
      <c r="E5807" s="26">
        <v>6</v>
      </c>
      <c r="F5807" s="26">
        <v>6</v>
      </c>
      <c r="G5807" s="26">
        <v>0</v>
      </c>
      <c r="H5807" s="26">
        <v>0</v>
      </c>
      <c r="I5807" s="26">
        <f>G5807+H5807</f>
        <v>0</v>
      </c>
      <c r="J5807" s="26">
        <f>SUM(F5807:H5807)</f>
        <v>6</v>
      </c>
      <c r="K5807" s="26">
        <f>E5807-J5807</f>
        <v>0</v>
      </c>
      <c r="L5807" s="27">
        <v>16173470000</v>
      </c>
      <c r="M5807" s="45">
        <v>9133.57</v>
      </c>
      <c r="N5807" s="27">
        <v>2695578333</v>
      </c>
      <c r="O5807" s="27">
        <v>5853792</v>
      </c>
      <c r="P5807" s="37">
        <f>IF(I5807=0,0,H5807/I5807)</f>
        <v>0</v>
      </c>
    </row>
    <row r="5808">
      <c r="A5808" s="24" t="str">
        <v>2026-06</v>
      </c>
      <c r="B5808" s="24" t="str">
        <v>비교 반영</v>
      </c>
      <c r="C5808" s="24" t="str">
        <v>이천시</v>
      </c>
      <c r="D5808" s="24" t="str">
        <v>다가구 매매</v>
      </c>
      <c r="E5808" s="26">
        <v>12</v>
      </c>
      <c r="F5808" s="26">
        <v>12</v>
      </c>
      <c r="G5808" s="26">
        <v>0</v>
      </c>
      <c r="H5808" s="26">
        <v>0</v>
      </c>
      <c r="I5808" s="26">
        <f>G5808+H5808</f>
        <v>0</v>
      </c>
      <c r="J5808" s="26">
        <f>SUM(F5808:H5808)</f>
        <v>12</v>
      </c>
      <c r="K5808" s="26">
        <f>E5808-J5808</f>
        <v>0</v>
      </c>
      <c r="L5808" s="27">
        <v>6576270000</v>
      </c>
      <c r="M5808" s="45">
        <v>2667.9</v>
      </c>
      <c r="N5808" s="27">
        <v>548022500</v>
      </c>
      <c r="O5808" s="27">
        <v>8148632</v>
      </c>
      <c r="P5808" s="37">
        <f>IF(I5808=0,0,H5808/I5808)</f>
        <v>0</v>
      </c>
    </row>
    <row r="5809">
      <c r="A5809" s="24" t="str">
        <v>2026-06</v>
      </c>
      <c r="B5809" s="24" t="str">
        <v>비교 반영</v>
      </c>
      <c r="C5809" s="24" t="str">
        <v>이천시</v>
      </c>
      <c r="D5809" s="24" t="str">
        <v>다가구 전월세</v>
      </c>
      <c r="E5809" s="26">
        <v>348</v>
      </c>
      <c r="F5809" s="26">
        <v>0</v>
      </c>
      <c r="G5809" s="26">
        <v>42</v>
      </c>
      <c r="H5809" s="26">
        <v>306</v>
      </c>
      <c r="I5809" s="26">
        <f>G5809+H5809</f>
        <v>348</v>
      </c>
      <c r="J5809" s="26">
        <f>SUM(F5809:H5809)</f>
        <v>348</v>
      </c>
      <c r="K5809" s="26">
        <f>E5809-J5809</f>
        <v>0</v>
      </c>
      <c r="L5809" s="27">
        <v>7014500000</v>
      </c>
      <c r="M5809" s="45">
        <v>12961.14</v>
      </c>
      <c r="N5809" s="27">
        <v>20156609</v>
      </c>
      <c r="O5809" s="27">
        <v>1789073</v>
      </c>
      <c r="P5809" s="37">
        <f>IF(I5809=0,0,H5809/I5809)</f>
        <v>0.8793103448275862</v>
      </c>
    </row>
    <row r="5810">
      <c r="A5810" s="24" t="str">
        <v>2026-06</v>
      </c>
      <c r="B5810" s="24" t="str">
        <v>비교 반영</v>
      </c>
      <c r="C5810" s="24" t="str">
        <v>이천시</v>
      </c>
      <c r="D5810" s="24" t="str">
        <v>다세대 매매</v>
      </c>
      <c r="E5810" s="26">
        <v>22</v>
      </c>
      <c r="F5810" s="26">
        <v>22</v>
      </c>
      <c r="G5810" s="26">
        <v>0</v>
      </c>
      <c r="H5810" s="26">
        <v>0</v>
      </c>
      <c r="I5810" s="26">
        <f>G5810+H5810</f>
        <v>0</v>
      </c>
      <c r="J5810" s="26">
        <f>SUM(F5810:H5810)</f>
        <v>22</v>
      </c>
      <c r="K5810" s="26">
        <f>E5810-J5810</f>
        <v>0</v>
      </c>
      <c r="L5810" s="27">
        <v>2854000000</v>
      </c>
      <c r="M5810" s="45">
        <v>1287.422</v>
      </c>
      <c r="N5810" s="27">
        <v>129727273</v>
      </c>
      <c r="O5810" s="27">
        <v>7328374</v>
      </c>
      <c r="P5810" s="37">
        <f>IF(I5810=0,0,H5810/I5810)</f>
        <v>0</v>
      </c>
    </row>
    <row r="5811">
      <c r="A5811" s="24" t="str">
        <v>2026-06</v>
      </c>
      <c r="B5811" s="24" t="str">
        <v>비교 반영</v>
      </c>
      <c r="C5811" s="24" t="str">
        <v>이천시</v>
      </c>
      <c r="D5811" s="24" t="str">
        <v>다세대 전월세</v>
      </c>
      <c r="E5811" s="26">
        <v>104</v>
      </c>
      <c r="F5811" s="26">
        <v>0</v>
      </c>
      <c r="G5811" s="26">
        <v>35</v>
      </c>
      <c r="H5811" s="26">
        <v>69</v>
      </c>
      <c r="I5811" s="26">
        <f>G5811+H5811</f>
        <v>104</v>
      </c>
      <c r="J5811" s="26">
        <f>SUM(F5811:H5811)</f>
        <v>104</v>
      </c>
      <c r="K5811" s="26">
        <f>E5811-J5811</f>
        <v>0</v>
      </c>
      <c r="L5811" s="27">
        <v>3230700000</v>
      </c>
      <c r="M5811" s="45">
        <v>4444.151</v>
      </c>
      <c r="N5811" s="27">
        <v>31064423</v>
      </c>
      <c r="O5811" s="27">
        <v>2403159</v>
      </c>
      <c r="P5811" s="37">
        <f>IF(I5811=0,0,H5811/I5811)</f>
        <v>0.6634615384615384</v>
      </c>
    </row>
    <row r="5812">
      <c r="A5812" s="24" t="str">
        <v>2026-06</v>
      </c>
      <c r="B5812" s="24" t="str">
        <v>비교 반영</v>
      </c>
      <c r="C5812" s="24" t="str">
        <v>이천시</v>
      </c>
      <c r="D5812" s="24" t="str">
        <v>분양권</v>
      </c>
      <c r="E5812" s="26">
        <v>43</v>
      </c>
      <c r="F5812" s="26">
        <v>43</v>
      </c>
      <c r="G5812" s="26">
        <v>0</v>
      </c>
      <c r="H5812" s="26">
        <v>0</v>
      </c>
      <c r="I5812" s="26">
        <f>G5812+H5812</f>
        <v>0</v>
      </c>
      <c r="J5812" s="26">
        <f>SUM(F5812:H5812)</f>
        <v>43</v>
      </c>
      <c r="K5812" s="26">
        <f>E5812-J5812</f>
        <v>0</v>
      </c>
      <c r="L5812" s="27">
        <v>25651180000</v>
      </c>
      <c r="M5812" s="45">
        <v>3637.805</v>
      </c>
      <c r="N5812" s="27">
        <v>596539070</v>
      </c>
      <c r="O5812" s="27">
        <v>23310014</v>
      </c>
      <c r="P5812" s="37">
        <f>IF(I5812=0,0,H5812/I5812)</f>
        <v>0</v>
      </c>
    </row>
    <row r="5813">
      <c r="A5813" s="24" t="str">
        <v>2026-06</v>
      </c>
      <c r="B5813" s="24" t="str">
        <v>비교 반영</v>
      </c>
      <c r="C5813" s="24" t="str">
        <v>이천시</v>
      </c>
      <c r="D5813" s="24" t="str">
        <v>상가</v>
      </c>
      <c r="E5813" s="26">
        <v>6</v>
      </c>
      <c r="F5813" s="26">
        <v>6</v>
      </c>
      <c r="G5813" s="26">
        <v>0</v>
      </c>
      <c r="H5813" s="26">
        <v>0</v>
      </c>
      <c r="I5813" s="26">
        <f>G5813+H5813</f>
        <v>0</v>
      </c>
      <c r="J5813" s="26">
        <f>SUM(F5813:H5813)</f>
        <v>6</v>
      </c>
      <c r="K5813" s="26">
        <f>E5813-J5813</f>
        <v>0</v>
      </c>
      <c r="L5813" s="27">
        <v>759250000</v>
      </c>
      <c r="M5813" s="45">
        <v>447.52</v>
      </c>
      <c r="N5813" s="27">
        <v>126541667</v>
      </c>
      <c r="O5813" s="27">
        <v>5608503</v>
      </c>
      <c r="P5813" s="37">
        <f>IF(I5813=0,0,H5813/I5813)</f>
        <v>0</v>
      </c>
    </row>
    <row r="5814">
      <c r="A5814" s="24" t="str">
        <v>2026-06</v>
      </c>
      <c r="B5814" s="24" t="str">
        <v>비교 반영</v>
      </c>
      <c r="C5814" s="24" t="str">
        <v>이천시</v>
      </c>
      <c r="D5814" s="24" t="str">
        <v>아파트 매매</v>
      </c>
      <c r="E5814" s="26">
        <v>173</v>
      </c>
      <c r="F5814" s="26">
        <v>173</v>
      </c>
      <c r="G5814" s="26">
        <v>0</v>
      </c>
      <c r="H5814" s="26">
        <v>0</v>
      </c>
      <c r="I5814" s="26">
        <f>G5814+H5814</f>
        <v>0</v>
      </c>
      <c r="J5814" s="26">
        <f>SUM(F5814:H5814)</f>
        <v>173</v>
      </c>
      <c r="K5814" s="26">
        <f>E5814-J5814</f>
        <v>0</v>
      </c>
      <c r="L5814" s="27">
        <v>37811500000</v>
      </c>
      <c r="M5814" s="45">
        <v>12514.059</v>
      </c>
      <c r="N5814" s="27">
        <v>218563584</v>
      </c>
      <c r="O5814" s="27">
        <v>9988501</v>
      </c>
      <c r="P5814" s="37">
        <f>IF(I5814=0,0,H5814/I5814)</f>
        <v>0</v>
      </c>
    </row>
    <row r="5815">
      <c r="A5815" s="24" t="str">
        <v>2026-06</v>
      </c>
      <c r="B5815" s="24" t="str">
        <v>비교 반영</v>
      </c>
      <c r="C5815" s="24" t="str">
        <v>이천시</v>
      </c>
      <c r="D5815" s="24" t="str">
        <v>아파트 전월세</v>
      </c>
      <c r="E5815" s="26">
        <v>296</v>
      </c>
      <c r="F5815" s="26">
        <v>0</v>
      </c>
      <c r="G5815" s="26">
        <v>150</v>
      </c>
      <c r="H5815" s="26">
        <v>146</v>
      </c>
      <c r="I5815" s="26">
        <f>G5815+H5815</f>
        <v>296</v>
      </c>
      <c r="J5815" s="26">
        <f>SUM(F5815:H5815)</f>
        <v>296</v>
      </c>
      <c r="K5815" s="26">
        <f>E5815-J5815</f>
        <v>0</v>
      </c>
      <c r="L5815" s="27">
        <v>35195680000</v>
      </c>
      <c r="M5815" s="45">
        <v>21116.062</v>
      </c>
      <c r="N5815" s="27">
        <v>118904324</v>
      </c>
      <c r="O5815" s="27">
        <v>5509993</v>
      </c>
      <c r="P5815" s="37">
        <f>IF(I5815=0,0,H5815/I5815)</f>
        <v>0.49324324324324326</v>
      </c>
    </row>
    <row r="5816">
      <c r="A5816" s="24" t="str">
        <v>2026-06</v>
      </c>
      <c r="B5816" s="24" t="str">
        <v>비교 반영</v>
      </c>
      <c r="C5816" s="24" t="str">
        <v>이천시</v>
      </c>
      <c r="D5816" s="24" t="str">
        <v>오피스텔 매매</v>
      </c>
      <c r="E5816" s="26">
        <v>8</v>
      </c>
      <c r="F5816" s="26">
        <v>8</v>
      </c>
      <c r="G5816" s="26">
        <v>0</v>
      </c>
      <c r="H5816" s="26">
        <v>0</v>
      </c>
      <c r="I5816" s="26">
        <f>G5816+H5816</f>
        <v>0</v>
      </c>
      <c r="J5816" s="26">
        <f>SUM(F5816:H5816)</f>
        <v>8</v>
      </c>
      <c r="K5816" s="26">
        <f>E5816-J5816</f>
        <v>0</v>
      </c>
      <c r="L5816" s="27">
        <v>702500000</v>
      </c>
      <c r="M5816" s="45">
        <v>195.891</v>
      </c>
      <c r="N5816" s="27">
        <v>87812500</v>
      </c>
      <c r="O5816" s="27">
        <v>11855134</v>
      </c>
      <c r="P5816" s="37">
        <f>IF(I5816=0,0,H5816/I5816)</f>
        <v>0</v>
      </c>
    </row>
    <row r="5817">
      <c r="A5817" s="24" t="str">
        <v>2026-06</v>
      </c>
      <c r="B5817" s="24" t="str">
        <v>비교 반영</v>
      </c>
      <c r="C5817" s="24" t="str">
        <v>이천시</v>
      </c>
      <c r="D5817" s="24" t="str">
        <v>오피스텔 전월세</v>
      </c>
      <c r="E5817" s="26">
        <v>70</v>
      </c>
      <c r="F5817" s="26">
        <v>0</v>
      </c>
      <c r="G5817" s="26">
        <v>17</v>
      </c>
      <c r="H5817" s="26">
        <v>53</v>
      </c>
      <c r="I5817" s="26">
        <f>G5817+H5817</f>
        <v>70</v>
      </c>
      <c r="J5817" s="26">
        <f>SUM(F5817:H5817)</f>
        <v>70</v>
      </c>
      <c r="K5817" s="26">
        <f>E5817-J5817</f>
        <v>0</v>
      </c>
      <c r="L5817" s="27">
        <v>2297500000</v>
      </c>
      <c r="M5817" s="45">
        <v>2118.78</v>
      </c>
      <c r="N5817" s="27">
        <v>32821429</v>
      </c>
      <c r="O5817" s="27">
        <v>3584629</v>
      </c>
      <c r="P5817" s="37">
        <f>IF(I5817=0,0,H5817/I5817)</f>
        <v>0.7571428571428571</v>
      </c>
    </row>
    <row r="5818">
      <c r="A5818" s="24" t="str">
        <v>2026-06</v>
      </c>
      <c r="B5818" s="24" t="str">
        <v>비교 반영</v>
      </c>
      <c r="C5818" s="24" t="str">
        <v>이천시</v>
      </c>
      <c r="D5818" s="24" t="str">
        <v>토지</v>
      </c>
      <c r="E5818" s="26">
        <v>316</v>
      </c>
      <c r="F5818" s="26">
        <v>316</v>
      </c>
      <c r="G5818" s="26">
        <v>0</v>
      </c>
      <c r="H5818" s="26">
        <v>0</v>
      </c>
      <c r="I5818" s="26">
        <f>G5818+H5818</f>
        <v>0</v>
      </c>
      <c r="J5818" s="26">
        <f>SUM(F5818:H5818)</f>
        <v>316</v>
      </c>
      <c r="K5818" s="26">
        <f>E5818-J5818</f>
        <v>0</v>
      </c>
      <c r="L5818" s="27">
        <v>44692810000</v>
      </c>
      <c r="M5818" s="45">
        <v>376445.18</v>
      </c>
      <c r="N5818" s="27">
        <v>141432943</v>
      </c>
      <c r="O5818" s="27">
        <v>392474</v>
      </c>
      <c r="P5818" s="37">
        <f>IF(I5818=0,0,H5818/I5818)</f>
        <v>0</v>
      </c>
    </row>
    <row r="5819">
      <c r="A5819" s="24" t="str">
        <v>2026-06</v>
      </c>
      <c r="B5819" s="24" t="str">
        <v>비교 반영</v>
      </c>
      <c r="C5819" s="24" t="str">
        <v>파주시</v>
      </c>
      <c r="D5819" s="24" t="str">
        <v>공장창고</v>
      </c>
      <c r="E5819" s="26">
        <v>17</v>
      </c>
      <c r="F5819" s="26">
        <v>17</v>
      </c>
      <c r="G5819" s="26">
        <v>0</v>
      </c>
      <c r="H5819" s="26">
        <v>0</v>
      </c>
      <c r="I5819" s="26">
        <f>G5819+H5819</f>
        <v>0</v>
      </c>
      <c r="J5819" s="26">
        <f>SUM(F5819:H5819)</f>
        <v>17</v>
      </c>
      <c r="K5819" s="26">
        <f>E5819-J5819</f>
        <v>0</v>
      </c>
      <c r="L5819" s="27">
        <v>11615520000</v>
      </c>
      <c r="M5819" s="45">
        <v>4914.82</v>
      </c>
      <c r="N5819" s="27">
        <v>683265882</v>
      </c>
      <c r="O5819" s="27">
        <v>7812781</v>
      </c>
      <c r="P5819" s="37">
        <f>IF(I5819=0,0,H5819/I5819)</f>
        <v>0</v>
      </c>
    </row>
    <row r="5820">
      <c r="A5820" s="24" t="str">
        <v>2026-06</v>
      </c>
      <c r="B5820" s="24" t="str">
        <v>비교 반영</v>
      </c>
      <c r="C5820" s="24" t="str">
        <v>파주시</v>
      </c>
      <c r="D5820" s="24" t="str">
        <v>다가구 매매</v>
      </c>
      <c r="E5820" s="26">
        <v>18</v>
      </c>
      <c r="F5820" s="26">
        <v>18</v>
      </c>
      <c r="G5820" s="26">
        <v>0</v>
      </c>
      <c r="H5820" s="26">
        <v>0</v>
      </c>
      <c r="I5820" s="26">
        <f>G5820+H5820</f>
        <v>0</v>
      </c>
      <c r="J5820" s="26">
        <f>SUM(F5820:H5820)</f>
        <v>18</v>
      </c>
      <c r="K5820" s="26">
        <f>E5820-J5820</f>
        <v>0</v>
      </c>
      <c r="L5820" s="27">
        <v>7236410000</v>
      </c>
      <c r="M5820" s="45">
        <v>2328.91</v>
      </c>
      <c r="N5820" s="27">
        <v>402022778</v>
      </c>
      <c r="O5820" s="27">
        <v>10271765</v>
      </c>
      <c r="P5820" s="37">
        <f>IF(I5820=0,0,H5820/I5820)</f>
        <v>0</v>
      </c>
    </row>
    <row r="5821">
      <c r="A5821" s="24" t="str">
        <v>2026-06</v>
      </c>
      <c r="B5821" s="24" t="str">
        <v>비교 반영</v>
      </c>
      <c r="C5821" s="24" t="str">
        <v>파주시</v>
      </c>
      <c r="D5821" s="24" t="str">
        <v>다가구 전월세</v>
      </c>
      <c r="E5821" s="26">
        <v>305</v>
      </c>
      <c r="F5821" s="26">
        <v>0</v>
      </c>
      <c r="G5821" s="26">
        <v>64</v>
      </c>
      <c r="H5821" s="26">
        <v>241</v>
      </c>
      <c r="I5821" s="26">
        <f>G5821+H5821</f>
        <v>305</v>
      </c>
      <c r="J5821" s="26">
        <f>SUM(F5821:H5821)</f>
        <v>305</v>
      </c>
      <c r="K5821" s="26">
        <f>E5821-J5821</f>
        <v>0</v>
      </c>
      <c r="L5821" s="27">
        <v>12548100000</v>
      </c>
      <c r="M5821" s="45">
        <v>15509.796</v>
      </c>
      <c r="N5821" s="27">
        <v>41141311</v>
      </c>
      <c r="O5821" s="27">
        <v>2674524</v>
      </c>
      <c r="P5821" s="37">
        <f>IF(I5821=0,0,H5821/I5821)</f>
        <v>0.7901639344262295</v>
      </c>
    </row>
    <row r="5822">
      <c r="A5822" s="24" t="str">
        <v>2026-06</v>
      </c>
      <c r="B5822" s="24" t="str">
        <v>비교 반영</v>
      </c>
      <c r="C5822" s="24" t="str">
        <v>파주시</v>
      </c>
      <c r="D5822" s="24" t="str">
        <v>다세대 매매</v>
      </c>
      <c r="E5822" s="26">
        <v>61</v>
      </c>
      <c r="F5822" s="26">
        <v>61</v>
      </c>
      <c r="G5822" s="26">
        <v>0</v>
      </c>
      <c r="H5822" s="26">
        <v>0</v>
      </c>
      <c r="I5822" s="26">
        <f>G5822+H5822</f>
        <v>0</v>
      </c>
      <c r="J5822" s="26">
        <f>SUM(F5822:H5822)</f>
        <v>61</v>
      </c>
      <c r="K5822" s="26">
        <f>E5822-J5822</f>
        <v>0</v>
      </c>
      <c r="L5822" s="27">
        <v>13006150000</v>
      </c>
      <c r="M5822" s="45">
        <v>3624.845</v>
      </c>
      <c r="N5822" s="27">
        <v>213215574</v>
      </c>
      <c r="O5822" s="27">
        <v>11861345</v>
      </c>
      <c r="P5822" s="37">
        <f>IF(I5822=0,0,H5822/I5822)</f>
        <v>0</v>
      </c>
    </row>
    <row r="5823">
      <c r="A5823" s="24" t="str">
        <v>2026-06</v>
      </c>
      <c r="B5823" s="24" t="str">
        <v>비교 반영</v>
      </c>
      <c r="C5823" s="24" t="str">
        <v>파주시</v>
      </c>
      <c r="D5823" s="24" t="str">
        <v>다세대 전월세</v>
      </c>
      <c r="E5823" s="26">
        <v>123</v>
      </c>
      <c r="F5823" s="26">
        <v>0</v>
      </c>
      <c r="G5823" s="26">
        <v>30</v>
      </c>
      <c r="H5823" s="26">
        <v>93</v>
      </c>
      <c r="I5823" s="26">
        <f>G5823+H5823</f>
        <v>123</v>
      </c>
      <c r="J5823" s="26">
        <f>SUM(F5823:H5823)</f>
        <v>123</v>
      </c>
      <c r="K5823" s="26">
        <f>E5823-J5823</f>
        <v>0</v>
      </c>
      <c r="L5823" s="27">
        <v>8355520000</v>
      </c>
      <c r="M5823" s="45">
        <v>6848.048</v>
      </c>
      <c r="N5823" s="27">
        <v>67931057</v>
      </c>
      <c r="O5823" s="27">
        <v>4033493</v>
      </c>
      <c r="P5823" s="37">
        <f>IF(I5823=0,0,H5823/I5823)</f>
        <v>0.7560975609756098</v>
      </c>
    </row>
    <row r="5824">
      <c r="A5824" s="24" t="str">
        <v>2026-06</v>
      </c>
      <c r="B5824" s="24" t="str">
        <v>비교 반영</v>
      </c>
      <c r="C5824" s="24" t="str">
        <v>파주시</v>
      </c>
      <c r="D5824" s="24" t="str">
        <v>분양권</v>
      </c>
      <c r="E5824" s="26">
        <v>43</v>
      </c>
      <c r="F5824" s="26">
        <v>43</v>
      </c>
      <c r="G5824" s="26">
        <v>0</v>
      </c>
      <c r="H5824" s="26">
        <v>0</v>
      </c>
      <c r="I5824" s="26">
        <f>G5824+H5824</f>
        <v>0</v>
      </c>
      <c r="J5824" s="26">
        <f>SUM(F5824:H5824)</f>
        <v>43</v>
      </c>
      <c r="K5824" s="26">
        <f>E5824-J5824</f>
        <v>0</v>
      </c>
      <c r="L5824" s="27">
        <v>25480590000</v>
      </c>
      <c r="M5824" s="45">
        <v>3851.518</v>
      </c>
      <c r="N5824" s="27">
        <v>592571860</v>
      </c>
      <c r="O5824" s="27">
        <v>21870170</v>
      </c>
      <c r="P5824" s="37">
        <f>IF(I5824=0,0,H5824/I5824)</f>
        <v>0</v>
      </c>
    </row>
    <row r="5825">
      <c r="A5825" s="24" t="str">
        <v>2026-06</v>
      </c>
      <c r="B5825" s="24" t="str">
        <v>비교 반영</v>
      </c>
      <c r="C5825" s="24" t="str">
        <v>파주시</v>
      </c>
      <c r="D5825" s="24" t="str">
        <v>상가</v>
      </c>
      <c r="E5825" s="26">
        <v>120</v>
      </c>
      <c r="F5825" s="26">
        <v>120</v>
      </c>
      <c r="G5825" s="26">
        <v>0</v>
      </c>
      <c r="H5825" s="26">
        <v>0</v>
      </c>
      <c r="I5825" s="26">
        <f>G5825+H5825</f>
        <v>0</v>
      </c>
      <c r="J5825" s="26">
        <f>SUM(F5825:H5825)</f>
        <v>120</v>
      </c>
      <c r="K5825" s="26">
        <f>E5825-J5825</f>
        <v>0</v>
      </c>
      <c r="L5825" s="27">
        <v>27563320000</v>
      </c>
      <c r="M5825" s="45">
        <v>9815.43</v>
      </c>
      <c r="N5825" s="27">
        <v>229694333</v>
      </c>
      <c r="O5825" s="27">
        <v>9283181</v>
      </c>
      <c r="P5825" s="37">
        <f>IF(I5825=0,0,H5825/I5825)</f>
        <v>0</v>
      </c>
    </row>
    <row r="5826">
      <c r="A5826" s="24" t="str">
        <v>2026-06</v>
      </c>
      <c r="B5826" s="24" t="str">
        <v>비교 반영</v>
      </c>
      <c r="C5826" s="24" t="str">
        <v>파주시</v>
      </c>
      <c r="D5826" s="24" t="str">
        <v>아파트 매매</v>
      </c>
      <c r="E5826" s="26">
        <v>412</v>
      </c>
      <c r="F5826" s="26">
        <v>412</v>
      </c>
      <c r="G5826" s="26">
        <v>0</v>
      </c>
      <c r="H5826" s="26">
        <v>0</v>
      </c>
      <c r="I5826" s="26">
        <f>G5826+H5826</f>
        <v>0</v>
      </c>
      <c r="J5826" s="26">
        <f>SUM(F5826:H5826)</f>
        <v>412</v>
      </c>
      <c r="K5826" s="26">
        <f>E5826-J5826</f>
        <v>0</v>
      </c>
      <c r="L5826" s="27">
        <v>171277510000</v>
      </c>
      <c r="M5826" s="45">
        <v>33518.638</v>
      </c>
      <c r="N5826" s="27">
        <v>415722112</v>
      </c>
      <c r="O5826" s="27">
        <v>16892292</v>
      </c>
      <c r="P5826" s="37">
        <f>IF(I5826=0,0,H5826/I5826)</f>
        <v>0</v>
      </c>
    </row>
    <row r="5827">
      <c r="A5827" s="24" t="str">
        <v>2026-06</v>
      </c>
      <c r="B5827" s="24" t="str">
        <v>비교 반영</v>
      </c>
      <c r="C5827" s="24" t="str">
        <v>파주시</v>
      </c>
      <c r="D5827" s="24" t="str">
        <v>아파트 전월세</v>
      </c>
      <c r="E5827" s="26">
        <v>1005</v>
      </c>
      <c r="F5827" s="26">
        <v>0</v>
      </c>
      <c r="G5827" s="26">
        <v>448</v>
      </c>
      <c r="H5827" s="26">
        <v>557</v>
      </c>
      <c r="I5827" s="26">
        <f>G5827+H5827</f>
        <v>1005</v>
      </c>
      <c r="J5827" s="26">
        <f>SUM(F5827:H5827)</f>
        <v>1005</v>
      </c>
      <c r="K5827" s="26">
        <f>E5827-J5827</f>
        <v>0</v>
      </c>
      <c r="L5827" s="27">
        <v>155786900000</v>
      </c>
      <c r="M5827" s="45">
        <v>71451.724</v>
      </c>
      <c r="N5827" s="27">
        <v>155011841</v>
      </c>
      <c r="O5827" s="27">
        <v>7207636</v>
      </c>
      <c r="P5827" s="37">
        <f>IF(I5827=0,0,H5827/I5827)</f>
        <v>0.554228855721393</v>
      </c>
    </row>
    <row r="5828">
      <c r="A5828" s="24" t="str">
        <v>2026-06</v>
      </c>
      <c r="B5828" s="24" t="str">
        <v>비교 반영</v>
      </c>
      <c r="C5828" s="24" t="str">
        <v>파주시</v>
      </c>
      <c r="D5828" s="24" t="str">
        <v>오피스텔 매매</v>
      </c>
      <c r="E5828" s="26">
        <v>14</v>
      </c>
      <c r="F5828" s="26">
        <v>14</v>
      </c>
      <c r="G5828" s="26">
        <v>0</v>
      </c>
      <c r="H5828" s="26">
        <v>0</v>
      </c>
      <c r="I5828" s="26">
        <f>G5828+H5828</f>
        <v>0</v>
      </c>
      <c r="J5828" s="26">
        <f>SUM(F5828:H5828)</f>
        <v>14</v>
      </c>
      <c r="K5828" s="26">
        <f>E5828-J5828</f>
        <v>0</v>
      </c>
      <c r="L5828" s="27">
        <v>1290500000</v>
      </c>
      <c r="M5828" s="45">
        <v>313.94</v>
      </c>
      <c r="N5828" s="27">
        <v>92178571</v>
      </c>
      <c r="O5828" s="27">
        <v>13588952</v>
      </c>
      <c r="P5828" s="37">
        <f>IF(I5828=0,0,H5828/I5828)</f>
        <v>0</v>
      </c>
    </row>
    <row r="5829">
      <c r="A5829" s="24" t="str">
        <v>2026-06</v>
      </c>
      <c r="B5829" s="24" t="str">
        <v>비교 반영</v>
      </c>
      <c r="C5829" s="24" t="str">
        <v>파주시</v>
      </c>
      <c r="D5829" s="24" t="str">
        <v>오피스텔 전월세</v>
      </c>
      <c r="E5829" s="26">
        <v>194</v>
      </c>
      <c r="F5829" s="26">
        <v>0</v>
      </c>
      <c r="G5829" s="26">
        <v>52</v>
      </c>
      <c r="H5829" s="26">
        <v>142</v>
      </c>
      <c r="I5829" s="26">
        <f>G5829+H5829</f>
        <v>194</v>
      </c>
      <c r="J5829" s="26">
        <f>SUM(F5829:H5829)</f>
        <v>194</v>
      </c>
      <c r="K5829" s="26">
        <f>E5829-J5829</f>
        <v>0</v>
      </c>
      <c r="L5829" s="27">
        <v>12231050000</v>
      </c>
      <c r="M5829" s="45">
        <v>6336.58</v>
      </c>
      <c r="N5829" s="27">
        <v>63046649</v>
      </c>
      <c r="O5829" s="27">
        <v>6380922</v>
      </c>
      <c r="P5829" s="37">
        <f>IF(I5829=0,0,H5829/I5829)</f>
        <v>0.7319587628865979</v>
      </c>
    </row>
    <row r="5830">
      <c r="A5830" s="24" t="str">
        <v>2026-06</v>
      </c>
      <c r="B5830" s="24" t="str">
        <v>비교 반영</v>
      </c>
      <c r="C5830" s="24" t="str">
        <v>파주시</v>
      </c>
      <c r="D5830" s="24" t="str">
        <v>토지</v>
      </c>
      <c r="E5830" s="26">
        <v>319</v>
      </c>
      <c r="F5830" s="26">
        <v>319</v>
      </c>
      <c r="G5830" s="26">
        <v>0</v>
      </c>
      <c r="H5830" s="26">
        <v>0</v>
      </c>
      <c r="I5830" s="26">
        <f>G5830+H5830</f>
        <v>0</v>
      </c>
      <c r="J5830" s="26">
        <f>SUM(F5830:H5830)</f>
        <v>319</v>
      </c>
      <c r="K5830" s="26">
        <f>E5830-J5830</f>
        <v>0</v>
      </c>
      <c r="L5830" s="27">
        <v>38792920000</v>
      </c>
      <c r="M5830" s="45">
        <v>261992.39</v>
      </c>
      <c r="N5830" s="27">
        <v>121607900</v>
      </c>
      <c r="O5830" s="27">
        <v>489484</v>
      </c>
      <c r="P5830" s="37">
        <f>IF(I5830=0,0,H5830/I5830)</f>
        <v>0</v>
      </c>
    </row>
    <row r="5831">
      <c r="A5831" s="24" t="str">
        <v>2026-06</v>
      </c>
      <c r="B5831" s="24" t="str">
        <v>비교 반영</v>
      </c>
      <c r="C5831" s="24" t="str">
        <v>평택시</v>
      </c>
      <c r="D5831" s="24" t="str">
        <v>공장창고</v>
      </c>
      <c r="E5831" s="26">
        <v>4</v>
      </c>
      <c r="F5831" s="26">
        <v>4</v>
      </c>
      <c r="G5831" s="26">
        <v>0</v>
      </c>
      <c r="H5831" s="26">
        <v>0</v>
      </c>
      <c r="I5831" s="26">
        <f>G5831+H5831</f>
        <v>0</v>
      </c>
      <c r="J5831" s="26">
        <f>SUM(F5831:H5831)</f>
        <v>4</v>
      </c>
      <c r="K5831" s="26">
        <f>E5831-J5831</f>
        <v>0</v>
      </c>
      <c r="L5831" s="27">
        <v>3163560000</v>
      </c>
      <c r="M5831" s="45">
        <v>2646.34</v>
      </c>
      <c r="N5831" s="27">
        <v>790890000</v>
      </c>
      <c r="O5831" s="27">
        <v>3951892</v>
      </c>
      <c r="P5831" s="37">
        <f>IF(I5831=0,0,H5831/I5831)</f>
        <v>0</v>
      </c>
    </row>
    <row r="5832">
      <c r="A5832" s="24" t="str">
        <v>2026-06</v>
      </c>
      <c r="B5832" s="24" t="str">
        <v>비교 반영</v>
      </c>
      <c r="C5832" s="24" t="str">
        <v>평택시</v>
      </c>
      <c r="D5832" s="24" t="str">
        <v>다가구 매매</v>
      </c>
      <c r="E5832" s="26">
        <v>22</v>
      </c>
      <c r="F5832" s="26">
        <v>22</v>
      </c>
      <c r="G5832" s="26">
        <v>0</v>
      </c>
      <c r="H5832" s="26">
        <v>0</v>
      </c>
      <c r="I5832" s="26">
        <f>G5832+H5832</f>
        <v>0</v>
      </c>
      <c r="J5832" s="26">
        <f>SUM(F5832:H5832)</f>
        <v>22</v>
      </c>
      <c r="K5832" s="26">
        <f>E5832-J5832</f>
        <v>0</v>
      </c>
      <c r="L5832" s="27">
        <v>11899810000</v>
      </c>
      <c r="M5832" s="45">
        <v>5818</v>
      </c>
      <c r="N5832" s="27">
        <v>540900455</v>
      </c>
      <c r="O5832" s="27">
        <v>6761467</v>
      </c>
      <c r="P5832" s="37">
        <f>IF(I5832=0,0,H5832/I5832)</f>
        <v>0</v>
      </c>
    </row>
    <row r="5833">
      <c r="A5833" s="24" t="str">
        <v>2026-06</v>
      </c>
      <c r="B5833" s="24" t="str">
        <v>비교 반영</v>
      </c>
      <c r="C5833" s="24" t="str">
        <v>평택시</v>
      </c>
      <c r="D5833" s="24" t="str">
        <v>다가구 전월세</v>
      </c>
      <c r="E5833" s="26">
        <v>1280</v>
      </c>
      <c r="F5833" s="26">
        <v>0</v>
      </c>
      <c r="G5833" s="26">
        <v>82</v>
      </c>
      <c r="H5833" s="26">
        <v>1198</v>
      </c>
      <c r="I5833" s="26">
        <f>G5833+H5833</f>
        <v>1280</v>
      </c>
      <c r="J5833" s="26">
        <f>SUM(F5833:H5833)</f>
        <v>1280</v>
      </c>
      <c r="K5833" s="26">
        <f>E5833-J5833</f>
        <v>0</v>
      </c>
      <c r="L5833" s="27">
        <v>14231380000</v>
      </c>
      <c r="M5833" s="45">
        <v>55611.302</v>
      </c>
      <c r="N5833" s="27">
        <v>11118266</v>
      </c>
      <c r="O5833" s="27">
        <v>845977</v>
      </c>
      <c r="P5833" s="37">
        <f>IF(I5833=0,0,H5833/I5833)</f>
        <v>0.9359375</v>
      </c>
    </row>
    <row r="5834">
      <c r="A5834" s="24" t="str">
        <v>2026-06</v>
      </c>
      <c r="B5834" s="24" t="str">
        <v>비교 반영</v>
      </c>
      <c r="C5834" s="24" t="str">
        <v>평택시</v>
      </c>
      <c r="D5834" s="24" t="str">
        <v>다세대 매매</v>
      </c>
      <c r="E5834" s="26">
        <v>51</v>
      </c>
      <c r="F5834" s="26">
        <v>51</v>
      </c>
      <c r="G5834" s="26">
        <v>0</v>
      </c>
      <c r="H5834" s="26">
        <v>0</v>
      </c>
      <c r="I5834" s="26">
        <f>G5834+H5834</f>
        <v>0</v>
      </c>
      <c r="J5834" s="26">
        <f>SUM(F5834:H5834)</f>
        <v>51</v>
      </c>
      <c r="K5834" s="26">
        <f>E5834-J5834</f>
        <v>0</v>
      </c>
      <c r="L5834" s="27">
        <v>5631100000</v>
      </c>
      <c r="M5834" s="45">
        <v>2824.675</v>
      </c>
      <c r="N5834" s="27">
        <v>110413725</v>
      </c>
      <c r="O5834" s="27">
        <v>6590212</v>
      </c>
      <c r="P5834" s="37">
        <f>IF(I5834=0,0,H5834/I5834)</f>
        <v>0</v>
      </c>
    </row>
    <row r="5835">
      <c r="A5835" s="24" t="str">
        <v>2026-06</v>
      </c>
      <c r="B5835" s="24" t="str">
        <v>비교 반영</v>
      </c>
      <c r="C5835" s="24" t="str">
        <v>평택시</v>
      </c>
      <c r="D5835" s="24" t="str">
        <v>다세대 전월세</v>
      </c>
      <c r="E5835" s="26">
        <v>377</v>
      </c>
      <c r="F5835" s="26">
        <v>0</v>
      </c>
      <c r="G5835" s="26">
        <v>41</v>
      </c>
      <c r="H5835" s="26">
        <v>336</v>
      </c>
      <c r="I5835" s="26">
        <f>G5835+H5835</f>
        <v>377</v>
      </c>
      <c r="J5835" s="26">
        <f>SUM(F5835:H5835)</f>
        <v>377</v>
      </c>
      <c r="K5835" s="26">
        <f>E5835-J5835</f>
        <v>0</v>
      </c>
      <c r="L5835" s="27">
        <v>6033580000</v>
      </c>
      <c r="M5835" s="45">
        <v>13222.584</v>
      </c>
      <c r="N5835" s="27">
        <v>16004191</v>
      </c>
      <c r="O5835" s="27">
        <v>1508458</v>
      </c>
      <c r="P5835" s="37">
        <f>IF(I5835=0,0,H5835/I5835)</f>
        <v>0.8912466843501327</v>
      </c>
    </row>
    <row r="5836">
      <c r="A5836" s="24" t="str">
        <v>2026-06</v>
      </c>
      <c r="B5836" s="24" t="str">
        <v>비교 반영</v>
      </c>
      <c r="C5836" s="24" t="str">
        <v>평택시</v>
      </c>
      <c r="D5836" s="24" t="str">
        <v>분양권</v>
      </c>
      <c r="E5836" s="26">
        <v>69</v>
      </c>
      <c r="F5836" s="26">
        <v>69</v>
      </c>
      <c r="G5836" s="26">
        <v>0</v>
      </c>
      <c r="H5836" s="26">
        <v>0</v>
      </c>
      <c r="I5836" s="26">
        <f>G5836+H5836</f>
        <v>0</v>
      </c>
      <c r="J5836" s="26">
        <f>SUM(F5836:H5836)</f>
        <v>69</v>
      </c>
      <c r="K5836" s="26">
        <f>E5836-J5836</f>
        <v>0</v>
      </c>
      <c r="L5836" s="27">
        <v>29050550000</v>
      </c>
      <c r="M5836" s="45">
        <v>5662.383</v>
      </c>
      <c r="N5836" s="27">
        <v>421022464</v>
      </c>
      <c r="O5836" s="27">
        <v>16960151</v>
      </c>
      <c r="P5836" s="37">
        <f>IF(I5836=0,0,H5836/I5836)</f>
        <v>0</v>
      </c>
    </row>
    <row r="5837">
      <c r="A5837" s="24" t="str">
        <v>2026-06</v>
      </c>
      <c r="B5837" s="24" t="str">
        <v>비교 반영</v>
      </c>
      <c r="C5837" s="24" t="str">
        <v>평택시</v>
      </c>
      <c r="D5837" s="24" t="str">
        <v>상가</v>
      </c>
      <c r="E5837" s="26">
        <v>37</v>
      </c>
      <c r="F5837" s="26">
        <v>37</v>
      </c>
      <c r="G5837" s="26">
        <v>0</v>
      </c>
      <c r="H5837" s="26">
        <v>0</v>
      </c>
      <c r="I5837" s="26">
        <f>G5837+H5837</f>
        <v>0</v>
      </c>
      <c r="J5837" s="26">
        <f>SUM(F5837:H5837)</f>
        <v>37</v>
      </c>
      <c r="K5837" s="26">
        <f>E5837-J5837</f>
        <v>0</v>
      </c>
      <c r="L5837" s="27">
        <v>13276390000</v>
      </c>
      <c r="M5837" s="45">
        <v>3494.2</v>
      </c>
      <c r="N5837" s="27">
        <v>358821351</v>
      </c>
      <c r="O5837" s="27">
        <v>12560498</v>
      </c>
      <c r="P5837" s="37">
        <f>IF(I5837=0,0,H5837/I5837)</f>
        <v>0</v>
      </c>
    </row>
    <row r="5838">
      <c r="A5838" s="24" t="str">
        <v>2026-06</v>
      </c>
      <c r="B5838" s="24" t="str">
        <v>비교 반영</v>
      </c>
      <c r="C5838" s="24" t="str">
        <v>평택시</v>
      </c>
      <c r="D5838" s="24" t="str">
        <v>아파트 매매</v>
      </c>
      <c r="E5838" s="26">
        <v>734</v>
      </c>
      <c r="F5838" s="26">
        <v>734</v>
      </c>
      <c r="G5838" s="26">
        <v>0</v>
      </c>
      <c r="H5838" s="26">
        <v>0</v>
      </c>
      <c r="I5838" s="26">
        <f>G5838+H5838</f>
        <v>0</v>
      </c>
      <c r="J5838" s="26">
        <f>SUM(F5838:H5838)</f>
        <v>734</v>
      </c>
      <c r="K5838" s="26">
        <f>E5838-J5838</f>
        <v>0</v>
      </c>
      <c r="L5838" s="27">
        <v>254345900000</v>
      </c>
      <c r="M5838" s="45">
        <v>53993.437</v>
      </c>
      <c r="N5838" s="27">
        <v>346520300</v>
      </c>
      <c r="O5838" s="27">
        <v>15572501</v>
      </c>
      <c r="P5838" s="37">
        <f>IF(I5838=0,0,H5838/I5838)</f>
        <v>0</v>
      </c>
    </row>
    <row r="5839">
      <c r="A5839" s="24" t="str">
        <v>2026-06</v>
      </c>
      <c r="B5839" s="24" t="str">
        <v>비교 반영</v>
      </c>
      <c r="C5839" s="24" t="str">
        <v>평택시</v>
      </c>
      <c r="D5839" s="24" t="str">
        <v>아파트 전월세</v>
      </c>
      <c r="E5839" s="26">
        <v>1443</v>
      </c>
      <c r="F5839" s="26">
        <v>0</v>
      </c>
      <c r="G5839" s="26">
        <v>512</v>
      </c>
      <c r="H5839" s="26">
        <v>931</v>
      </c>
      <c r="I5839" s="26">
        <f>G5839+H5839</f>
        <v>1443</v>
      </c>
      <c r="J5839" s="26">
        <f>SUM(F5839:H5839)</f>
        <v>1443</v>
      </c>
      <c r="K5839" s="26">
        <f>E5839-J5839</f>
        <v>0</v>
      </c>
      <c r="L5839" s="27">
        <v>137850040000</v>
      </c>
      <c r="M5839" s="45">
        <v>90233.275</v>
      </c>
      <c r="N5839" s="27">
        <v>95530173</v>
      </c>
      <c r="O5839" s="27">
        <v>5050272</v>
      </c>
      <c r="P5839" s="37">
        <f>IF(I5839=0,0,H5839/I5839)</f>
        <v>0.6451836451836452</v>
      </c>
    </row>
    <row r="5840">
      <c r="A5840" s="24" t="str">
        <v>2026-06</v>
      </c>
      <c r="B5840" s="24" t="str">
        <v>비교 반영</v>
      </c>
      <c r="C5840" s="24" t="str">
        <v>평택시</v>
      </c>
      <c r="D5840" s="24" t="str">
        <v>오피스텔 매매</v>
      </c>
      <c r="E5840" s="26">
        <v>9</v>
      </c>
      <c r="F5840" s="26">
        <v>9</v>
      </c>
      <c r="G5840" s="26">
        <v>0</v>
      </c>
      <c r="H5840" s="26">
        <v>0</v>
      </c>
      <c r="I5840" s="26">
        <f>G5840+H5840</f>
        <v>0</v>
      </c>
      <c r="J5840" s="26">
        <f>SUM(F5840:H5840)</f>
        <v>9</v>
      </c>
      <c r="K5840" s="26">
        <f>E5840-J5840</f>
        <v>0</v>
      </c>
      <c r="L5840" s="27">
        <v>1748000000</v>
      </c>
      <c r="M5840" s="45">
        <v>489.059</v>
      </c>
      <c r="N5840" s="27">
        <v>194222222</v>
      </c>
      <c r="O5840" s="27">
        <v>11815573</v>
      </c>
      <c r="P5840" s="37">
        <f>IF(I5840=0,0,H5840/I5840)</f>
        <v>0</v>
      </c>
    </row>
    <row r="5841">
      <c r="A5841" s="24" t="str">
        <v>2026-06</v>
      </c>
      <c r="B5841" s="24" t="str">
        <v>비교 반영</v>
      </c>
      <c r="C5841" s="24" t="str">
        <v>평택시</v>
      </c>
      <c r="D5841" s="24" t="str">
        <v>오피스텔 전월세</v>
      </c>
      <c r="E5841" s="26">
        <v>88</v>
      </c>
      <c r="F5841" s="26">
        <v>0</v>
      </c>
      <c r="G5841" s="26">
        <v>12</v>
      </c>
      <c r="H5841" s="26">
        <v>76</v>
      </c>
      <c r="I5841" s="26">
        <f>G5841+H5841</f>
        <v>88</v>
      </c>
      <c r="J5841" s="26">
        <f>SUM(F5841:H5841)</f>
        <v>88</v>
      </c>
      <c r="K5841" s="26">
        <f>E5841-J5841</f>
        <v>0</v>
      </c>
      <c r="L5841" s="27">
        <v>2321170000</v>
      </c>
      <c r="M5841" s="45">
        <v>3574.74</v>
      </c>
      <c r="N5841" s="27">
        <v>26376932</v>
      </c>
      <c r="O5841" s="27">
        <v>2146531</v>
      </c>
      <c r="P5841" s="37">
        <f>IF(I5841=0,0,H5841/I5841)</f>
        <v>0.8636363636363636</v>
      </c>
    </row>
    <row r="5842">
      <c r="A5842" s="24" t="str">
        <v>2026-06</v>
      </c>
      <c r="B5842" s="24" t="str">
        <v>비교 반영</v>
      </c>
      <c r="C5842" s="24" t="str">
        <v>평택시</v>
      </c>
      <c r="D5842" s="24" t="str">
        <v>토지</v>
      </c>
      <c r="E5842" s="26">
        <v>312</v>
      </c>
      <c r="F5842" s="26">
        <v>312</v>
      </c>
      <c r="G5842" s="26">
        <v>0</v>
      </c>
      <c r="H5842" s="26">
        <v>0</v>
      </c>
      <c r="I5842" s="26">
        <f>G5842+H5842</f>
        <v>0</v>
      </c>
      <c r="J5842" s="26">
        <f>SUM(F5842:H5842)</f>
        <v>312</v>
      </c>
      <c r="K5842" s="26">
        <f>E5842-J5842</f>
        <v>0</v>
      </c>
      <c r="L5842" s="27">
        <v>57207080000</v>
      </c>
      <c r="M5842" s="45">
        <v>222798.1</v>
      </c>
      <c r="N5842" s="27">
        <v>183356026</v>
      </c>
      <c r="O5842" s="27">
        <v>848815</v>
      </c>
      <c r="P5842" s="37">
        <f>IF(I5842=0,0,H5842/I5842)</f>
        <v>0</v>
      </c>
    </row>
    <row r="5843">
      <c r="A5843" s="24" t="str">
        <v>2026-06</v>
      </c>
      <c r="B5843" s="24" t="str">
        <v>비교 반영</v>
      </c>
      <c r="C5843" s="24" t="str">
        <v>포천시</v>
      </c>
      <c r="D5843" s="24" t="str">
        <v>공장창고</v>
      </c>
      <c r="E5843" s="26">
        <v>4</v>
      </c>
      <c r="F5843" s="26">
        <v>4</v>
      </c>
      <c r="G5843" s="26">
        <v>0</v>
      </c>
      <c r="H5843" s="26">
        <v>0</v>
      </c>
      <c r="I5843" s="26">
        <f>G5843+H5843</f>
        <v>0</v>
      </c>
      <c r="J5843" s="26">
        <f>SUM(F5843:H5843)</f>
        <v>4</v>
      </c>
      <c r="K5843" s="26">
        <f>E5843-J5843</f>
        <v>0</v>
      </c>
      <c r="L5843" s="27">
        <v>4827260000</v>
      </c>
      <c r="M5843" s="45">
        <v>4704.68</v>
      </c>
      <c r="N5843" s="27">
        <v>1206815000</v>
      </c>
      <c r="O5843" s="27">
        <v>3391917</v>
      </c>
      <c r="P5843" s="37">
        <f>IF(I5843=0,0,H5843/I5843)</f>
        <v>0</v>
      </c>
    </row>
    <row r="5844">
      <c r="A5844" s="24" t="str">
        <v>2026-06</v>
      </c>
      <c r="B5844" s="24" t="str">
        <v>비교 반영</v>
      </c>
      <c r="C5844" s="24" t="str">
        <v>포천시</v>
      </c>
      <c r="D5844" s="24" t="str">
        <v>다가구 매매</v>
      </c>
      <c r="E5844" s="26">
        <v>20</v>
      </c>
      <c r="F5844" s="26">
        <v>20</v>
      </c>
      <c r="G5844" s="26">
        <v>0</v>
      </c>
      <c r="H5844" s="26">
        <v>0</v>
      </c>
      <c r="I5844" s="26">
        <f>G5844+H5844</f>
        <v>0</v>
      </c>
      <c r="J5844" s="26">
        <f>SUM(F5844:H5844)</f>
        <v>20</v>
      </c>
      <c r="K5844" s="26">
        <f>E5844-J5844</f>
        <v>0</v>
      </c>
      <c r="L5844" s="27">
        <v>3604900000</v>
      </c>
      <c r="M5844" s="45">
        <v>2094.98</v>
      </c>
      <c r="N5844" s="27">
        <v>180245000</v>
      </c>
      <c r="O5844" s="27">
        <v>5688371</v>
      </c>
      <c r="P5844" s="37">
        <f>IF(I5844=0,0,H5844/I5844)</f>
        <v>0</v>
      </c>
    </row>
    <row r="5845">
      <c r="A5845" s="24" t="str">
        <v>2026-06</v>
      </c>
      <c r="B5845" s="24" t="str">
        <v>비교 반영</v>
      </c>
      <c r="C5845" s="24" t="str">
        <v>포천시</v>
      </c>
      <c r="D5845" s="24" t="str">
        <v>다가구 전월세</v>
      </c>
      <c r="E5845" s="26">
        <v>68</v>
      </c>
      <c r="F5845" s="26">
        <v>0</v>
      </c>
      <c r="G5845" s="26">
        <v>6</v>
      </c>
      <c r="H5845" s="26">
        <v>62</v>
      </c>
      <c r="I5845" s="26">
        <f>G5845+H5845</f>
        <v>68</v>
      </c>
      <c r="J5845" s="26">
        <f>SUM(F5845:H5845)</f>
        <v>68</v>
      </c>
      <c r="K5845" s="26">
        <f>E5845-J5845</f>
        <v>0</v>
      </c>
      <c r="L5845" s="27">
        <v>1155500000</v>
      </c>
      <c r="M5845" s="45">
        <v>3960.193</v>
      </c>
      <c r="N5845" s="27">
        <v>16992647</v>
      </c>
      <c r="O5845" s="27">
        <v>964558</v>
      </c>
      <c r="P5845" s="37">
        <f>IF(I5845=0,0,H5845/I5845)</f>
        <v>0.9117647058823529</v>
      </c>
    </row>
    <row r="5846">
      <c r="A5846" s="24" t="str">
        <v>2026-06</v>
      </c>
      <c r="B5846" s="24" t="str">
        <v>비교 반영</v>
      </c>
      <c r="C5846" s="24" t="str">
        <v>포천시</v>
      </c>
      <c r="D5846" s="24" t="str">
        <v>다세대 매매</v>
      </c>
      <c r="E5846" s="26">
        <v>24</v>
      </c>
      <c r="F5846" s="26">
        <v>24</v>
      </c>
      <c r="G5846" s="26">
        <v>0</v>
      </c>
      <c r="H5846" s="26">
        <v>0</v>
      </c>
      <c r="I5846" s="26">
        <f>G5846+H5846</f>
        <v>0</v>
      </c>
      <c r="J5846" s="26">
        <f>SUM(F5846:H5846)</f>
        <v>24</v>
      </c>
      <c r="K5846" s="26">
        <f>E5846-J5846</f>
        <v>0</v>
      </c>
      <c r="L5846" s="27">
        <v>3055000000</v>
      </c>
      <c r="M5846" s="45">
        <v>1445.043</v>
      </c>
      <c r="N5846" s="27">
        <v>127291667</v>
      </c>
      <c r="O5846" s="27">
        <v>6988839</v>
      </c>
      <c r="P5846" s="37">
        <f>IF(I5846=0,0,H5846/I5846)</f>
        <v>0</v>
      </c>
    </row>
    <row r="5847">
      <c r="A5847" s="24" t="str">
        <v>2026-06</v>
      </c>
      <c r="B5847" s="24" t="str">
        <v>비교 반영</v>
      </c>
      <c r="C5847" s="24" t="str">
        <v>포천시</v>
      </c>
      <c r="D5847" s="24" t="str">
        <v>다세대 전월세</v>
      </c>
      <c r="E5847" s="26">
        <v>67</v>
      </c>
      <c r="F5847" s="26">
        <v>0</v>
      </c>
      <c r="G5847" s="26">
        <v>15</v>
      </c>
      <c r="H5847" s="26">
        <v>52</v>
      </c>
      <c r="I5847" s="26">
        <f>G5847+H5847</f>
        <v>67</v>
      </c>
      <c r="J5847" s="26">
        <f>SUM(F5847:H5847)</f>
        <v>67</v>
      </c>
      <c r="K5847" s="26">
        <f>E5847-J5847</f>
        <v>0</v>
      </c>
      <c r="L5847" s="27">
        <v>1658600000</v>
      </c>
      <c r="M5847" s="45">
        <v>3094.804</v>
      </c>
      <c r="N5847" s="27">
        <v>24755224</v>
      </c>
      <c r="O5847" s="27">
        <v>1771671</v>
      </c>
      <c r="P5847" s="37">
        <f>IF(I5847=0,0,H5847/I5847)</f>
        <v>0.7761194029850746</v>
      </c>
    </row>
    <row r="5848">
      <c r="A5848" s="24" t="str">
        <v>2026-06</v>
      </c>
      <c r="B5848" s="24" t="str">
        <v>비교 반영</v>
      </c>
      <c r="C5848" s="24" t="str">
        <v>포천시</v>
      </c>
      <c r="D5848" s="24" t="str">
        <v>상가</v>
      </c>
      <c r="E5848" s="26">
        <v>17</v>
      </c>
      <c r="F5848" s="26">
        <v>17</v>
      </c>
      <c r="G5848" s="26">
        <v>0</v>
      </c>
      <c r="H5848" s="26">
        <v>0</v>
      </c>
      <c r="I5848" s="26">
        <f>G5848+H5848</f>
        <v>0</v>
      </c>
      <c r="J5848" s="26">
        <f>SUM(F5848:H5848)</f>
        <v>17</v>
      </c>
      <c r="K5848" s="26">
        <f>E5848-J5848</f>
        <v>0</v>
      </c>
      <c r="L5848" s="27">
        <v>7447000000</v>
      </c>
      <c r="M5848" s="45">
        <v>3405.56</v>
      </c>
      <c r="N5848" s="27">
        <v>438058824</v>
      </c>
      <c r="O5848" s="27">
        <v>7228820</v>
      </c>
      <c r="P5848" s="37">
        <f>IF(I5848=0,0,H5848/I5848)</f>
        <v>0</v>
      </c>
    </row>
    <row r="5849">
      <c r="A5849" s="24" t="str">
        <v>2026-06</v>
      </c>
      <c r="B5849" s="24" t="str">
        <v>비교 반영</v>
      </c>
      <c r="C5849" s="24" t="str">
        <v>포천시</v>
      </c>
      <c r="D5849" s="24" t="str">
        <v>아파트 매매</v>
      </c>
      <c r="E5849" s="26">
        <v>71</v>
      </c>
      <c r="F5849" s="26">
        <v>71</v>
      </c>
      <c r="G5849" s="26">
        <v>0</v>
      </c>
      <c r="H5849" s="26">
        <v>0</v>
      </c>
      <c r="I5849" s="26">
        <f>G5849+H5849</f>
        <v>0</v>
      </c>
      <c r="J5849" s="26">
        <f>SUM(F5849:H5849)</f>
        <v>71</v>
      </c>
      <c r="K5849" s="26">
        <f>E5849-J5849</f>
        <v>0</v>
      </c>
      <c r="L5849" s="27">
        <v>13907000000</v>
      </c>
      <c r="M5849" s="45">
        <v>4945.423</v>
      </c>
      <c r="N5849" s="27">
        <v>195873239</v>
      </c>
      <c r="O5849" s="27">
        <v>9296183</v>
      </c>
      <c r="P5849" s="37">
        <f>IF(I5849=0,0,H5849/I5849)</f>
        <v>0</v>
      </c>
    </row>
    <row r="5850">
      <c r="A5850" s="24" t="str">
        <v>2026-06</v>
      </c>
      <c r="B5850" s="24" t="str">
        <v>비교 반영</v>
      </c>
      <c r="C5850" s="24" t="str">
        <v>포천시</v>
      </c>
      <c r="D5850" s="24" t="str">
        <v>아파트 전월세</v>
      </c>
      <c r="E5850" s="26">
        <v>114</v>
      </c>
      <c r="F5850" s="26">
        <v>0</v>
      </c>
      <c r="G5850" s="26">
        <v>39</v>
      </c>
      <c r="H5850" s="26">
        <v>75</v>
      </c>
      <c r="I5850" s="26">
        <f>G5850+H5850</f>
        <v>114</v>
      </c>
      <c r="J5850" s="26">
        <f>SUM(F5850:H5850)</f>
        <v>114</v>
      </c>
      <c r="K5850" s="26">
        <f>E5850-J5850</f>
        <v>0</v>
      </c>
      <c r="L5850" s="27">
        <v>7485370000</v>
      </c>
      <c r="M5850" s="45">
        <v>7434.519</v>
      </c>
      <c r="N5850" s="27">
        <v>65661140</v>
      </c>
      <c r="O5850" s="27">
        <v>3328396</v>
      </c>
      <c r="P5850" s="37">
        <f>IF(I5850=0,0,H5850/I5850)</f>
        <v>0.6578947368421053</v>
      </c>
    </row>
    <row r="5851">
      <c r="A5851" s="24" t="str">
        <v>2026-06</v>
      </c>
      <c r="B5851" s="24" t="str">
        <v>비교 반영</v>
      </c>
      <c r="C5851" s="24" t="str">
        <v>포천시</v>
      </c>
      <c r="D5851" s="24" t="str">
        <v>오피스텔 전월세</v>
      </c>
      <c r="E5851" s="26">
        <v>4</v>
      </c>
      <c r="F5851" s="26">
        <v>0</v>
      </c>
      <c r="G5851" s="26">
        <v>2</v>
      </c>
      <c r="H5851" s="26">
        <v>2</v>
      </c>
      <c r="I5851" s="26">
        <f>G5851+H5851</f>
        <v>4</v>
      </c>
      <c r="J5851" s="26">
        <f>SUM(F5851:H5851)</f>
        <v>4</v>
      </c>
      <c r="K5851" s="26">
        <f>E5851-J5851</f>
        <v>0</v>
      </c>
      <c r="L5851" s="27">
        <v>240000000</v>
      </c>
      <c r="M5851" s="45">
        <v>236.07</v>
      </c>
      <c r="N5851" s="27">
        <v>60000000</v>
      </c>
      <c r="O5851" s="27">
        <v>3360818</v>
      </c>
      <c r="P5851" s="37">
        <f>IF(I5851=0,0,H5851/I5851)</f>
        <v>0.5</v>
      </c>
    </row>
    <row r="5852">
      <c r="A5852" s="24" t="str">
        <v>2026-06</v>
      </c>
      <c r="B5852" s="24" t="str">
        <v>비교 반영</v>
      </c>
      <c r="C5852" s="24" t="str">
        <v>포천시</v>
      </c>
      <c r="D5852" s="24" t="str">
        <v>토지</v>
      </c>
      <c r="E5852" s="26">
        <v>231</v>
      </c>
      <c r="F5852" s="26">
        <v>231</v>
      </c>
      <c r="G5852" s="26">
        <v>0</v>
      </c>
      <c r="H5852" s="26">
        <v>0</v>
      </c>
      <c r="I5852" s="26">
        <f>G5852+H5852</f>
        <v>0</v>
      </c>
      <c r="J5852" s="26">
        <f>SUM(F5852:H5852)</f>
        <v>231</v>
      </c>
      <c r="K5852" s="26">
        <f>E5852-J5852</f>
        <v>0</v>
      </c>
      <c r="L5852" s="27">
        <v>24382200000</v>
      </c>
      <c r="M5852" s="45">
        <v>244141.5</v>
      </c>
      <c r="N5852" s="27">
        <v>105550649</v>
      </c>
      <c r="O5852" s="27">
        <v>330146</v>
      </c>
      <c r="P5852" s="37">
        <f>IF(I5852=0,0,H5852/I5852)</f>
        <v>0</v>
      </c>
    </row>
    <row r="5853">
      <c r="A5853" s="24" t="str">
        <v>2026-06</v>
      </c>
      <c r="B5853" s="24" t="str">
        <v>비교 반영</v>
      </c>
      <c r="C5853" s="24" t="str">
        <v>하남시</v>
      </c>
      <c r="D5853" s="24" t="str">
        <v>공장창고</v>
      </c>
      <c r="E5853" s="26">
        <v>17</v>
      </c>
      <c r="F5853" s="26">
        <v>17</v>
      </c>
      <c r="G5853" s="26">
        <v>0</v>
      </c>
      <c r="H5853" s="26">
        <v>0</v>
      </c>
      <c r="I5853" s="26">
        <f>G5853+H5853</f>
        <v>0</v>
      </c>
      <c r="J5853" s="26">
        <f>SUM(F5853:H5853)</f>
        <v>17</v>
      </c>
      <c r="K5853" s="26">
        <f>E5853-J5853</f>
        <v>0</v>
      </c>
      <c r="L5853" s="27">
        <v>5518230000</v>
      </c>
      <c r="M5853" s="45">
        <v>1197.05</v>
      </c>
      <c r="N5853" s="27">
        <v>324601765</v>
      </c>
      <c r="O5853" s="27">
        <v>15239198</v>
      </c>
      <c r="P5853" s="37">
        <f>IF(I5853=0,0,H5853/I5853)</f>
        <v>0</v>
      </c>
    </row>
    <row r="5854">
      <c r="A5854" s="24" t="str">
        <v>2026-06</v>
      </c>
      <c r="B5854" s="24" t="str">
        <v>비교 반영</v>
      </c>
      <c r="C5854" s="24" t="str">
        <v>하남시</v>
      </c>
      <c r="D5854" s="24" t="str">
        <v>다가구 매매</v>
      </c>
      <c r="E5854" s="26">
        <v>10</v>
      </c>
      <c r="F5854" s="26">
        <v>10</v>
      </c>
      <c r="G5854" s="26">
        <v>0</v>
      </c>
      <c r="H5854" s="26">
        <v>0</v>
      </c>
      <c r="I5854" s="26">
        <f>G5854+H5854</f>
        <v>0</v>
      </c>
      <c r="J5854" s="26">
        <f>SUM(F5854:H5854)</f>
        <v>10</v>
      </c>
      <c r="K5854" s="26">
        <f>E5854-J5854</f>
        <v>0</v>
      </c>
      <c r="L5854" s="27">
        <v>11366180000</v>
      </c>
      <c r="M5854" s="45">
        <v>2213.46</v>
      </c>
      <c r="N5854" s="27">
        <v>1136618000</v>
      </c>
      <c r="O5854" s="27">
        <v>16975300</v>
      </c>
      <c r="P5854" s="37">
        <f>IF(I5854=0,0,H5854/I5854)</f>
        <v>0</v>
      </c>
    </row>
    <row r="5855">
      <c r="A5855" s="24" t="str">
        <v>2026-06</v>
      </c>
      <c r="B5855" s="24" t="str">
        <v>비교 반영</v>
      </c>
      <c r="C5855" s="24" t="str">
        <v>하남시</v>
      </c>
      <c r="D5855" s="24" t="str">
        <v>다가구 전월세</v>
      </c>
      <c r="E5855" s="26">
        <v>166</v>
      </c>
      <c r="F5855" s="26">
        <v>0</v>
      </c>
      <c r="G5855" s="26">
        <v>65</v>
      </c>
      <c r="H5855" s="26">
        <v>101</v>
      </c>
      <c r="I5855" s="26">
        <f>G5855+H5855</f>
        <v>166</v>
      </c>
      <c r="J5855" s="26">
        <f>SUM(F5855:H5855)</f>
        <v>166</v>
      </c>
      <c r="K5855" s="26">
        <f>E5855-J5855</f>
        <v>0</v>
      </c>
      <c r="L5855" s="27">
        <v>23145470000</v>
      </c>
      <c r="M5855" s="45">
        <v>9140</v>
      </c>
      <c r="N5855" s="27">
        <v>139430542</v>
      </c>
      <c r="O5855" s="27">
        <v>8371329</v>
      </c>
      <c r="P5855" s="37">
        <f>IF(I5855=0,0,H5855/I5855)</f>
        <v>0.608433734939759</v>
      </c>
    </row>
    <row r="5856">
      <c r="A5856" s="24" t="str">
        <v>2026-06</v>
      </c>
      <c r="B5856" s="24" t="str">
        <v>비교 반영</v>
      </c>
      <c r="C5856" s="24" t="str">
        <v>하남시</v>
      </c>
      <c r="D5856" s="24" t="str">
        <v>다세대 매매</v>
      </c>
      <c r="E5856" s="26">
        <v>10</v>
      </c>
      <c r="F5856" s="26">
        <v>10</v>
      </c>
      <c r="G5856" s="26">
        <v>0</v>
      </c>
      <c r="H5856" s="26">
        <v>0</v>
      </c>
      <c r="I5856" s="26">
        <f>G5856+H5856</f>
        <v>0</v>
      </c>
      <c r="J5856" s="26">
        <f>SUM(F5856:H5856)</f>
        <v>10</v>
      </c>
      <c r="K5856" s="26">
        <f>E5856-J5856</f>
        <v>0</v>
      </c>
      <c r="L5856" s="27">
        <v>4583000000</v>
      </c>
      <c r="M5856" s="45">
        <v>617.357</v>
      </c>
      <c r="N5856" s="27">
        <v>458300000</v>
      </c>
      <c r="O5856" s="27">
        <v>24540764</v>
      </c>
      <c r="P5856" s="37">
        <f>IF(I5856=0,0,H5856/I5856)</f>
        <v>0</v>
      </c>
    </row>
    <row r="5857">
      <c r="A5857" s="24" t="str">
        <v>2026-06</v>
      </c>
      <c r="B5857" s="24" t="str">
        <v>비교 반영</v>
      </c>
      <c r="C5857" s="24" t="str">
        <v>하남시</v>
      </c>
      <c r="D5857" s="24" t="str">
        <v>다세대 전월세</v>
      </c>
      <c r="E5857" s="26">
        <v>41</v>
      </c>
      <c r="F5857" s="26">
        <v>0</v>
      </c>
      <c r="G5857" s="26">
        <v>18</v>
      </c>
      <c r="H5857" s="26">
        <v>23</v>
      </c>
      <c r="I5857" s="26">
        <f>G5857+H5857</f>
        <v>41</v>
      </c>
      <c r="J5857" s="26">
        <f>SUM(F5857:H5857)</f>
        <v>41</v>
      </c>
      <c r="K5857" s="26">
        <f>E5857-J5857</f>
        <v>0</v>
      </c>
      <c r="L5857" s="27">
        <v>7017160000</v>
      </c>
      <c r="M5857" s="45">
        <v>1897.905</v>
      </c>
      <c r="N5857" s="27">
        <v>171150244</v>
      </c>
      <c r="O5857" s="27">
        <v>12222541</v>
      </c>
      <c r="P5857" s="37">
        <f>IF(I5857=0,0,H5857/I5857)</f>
        <v>0.5609756097560976</v>
      </c>
    </row>
    <row r="5858">
      <c r="A5858" s="24" t="str">
        <v>2026-06</v>
      </c>
      <c r="B5858" s="24" t="str">
        <v>비교 반영</v>
      </c>
      <c r="C5858" s="24" t="str">
        <v>하남시</v>
      </c>
      <c r="D5858" s="24" t="str">
        <v>상가</v>
      </c>
      <c r="E5858" s="26">
        <v>21</v>
      </c>
      <c r="F5858" s="26">
        <v>21</v>
      </c>
      <c r="G5858" s="26">
        <v>0</v>
      </c>
      <c r="H5858" s="26">
        <v>0</v>
      </c>
      <c r="I5858" s="26">
        <f>G5858+H5858</f>
        <v>0</v>
      </c>
      <c r="J5858" s="26">
        <f>SUM(F5858:H5858)</f>
        <v>21</v>
      </c>
      <c r="K5858" s="26">
        <f>E5858-J5858</f>
        <v>0</v>
      </c>
      <c r="L5858" s="27">
        <v>21891770000</v>
      </c>
      <c r="M5858" s="45">
        <v>5332.69</v>
      </c>
      <c r="N5858" s="27">
        <v>1042465238</v>
      </c>
      <c r="O5858" s="27">
        <v>13570915</v>
      </c>
      <c r="P5858" s="37">
        <f>IF(I5858=0,0,H5858/I5858)</f>
        <v>0</v>
      </c>
    </row>
    <row r="5859">
      <c r="A5859" s="24" t="str">
        <v>2026-06</v>
      </c>
      <c r="B5859" s="24" t="str">
        <v>비교 반영</v>
      </c>
      <c r="C5859" s="24" t="str">
        <v>하남시</v>
      </c>
      <c r="D5859" s="24" t="str">
        <v>아파트 매매</v>
      </c>
      <c r="E5859" s="26">
        <v>301</v>
      </c>
      <c r="F5859" s="26">
        <v>301</v>
      </c>
      <c r="G5859" s="26">
        <v>0</v>
      </c>
      <c r="H5859" s="26">
        <v>0</v>
      </c>
      <c r="I5859" s="26">
        <f>G5859+H5859</f>
        <v>0</v>
      </c>
      <c r="J5859" s="26">
        <f>SUM(F5859:H5859)</f>
        <v>301</v>
      </c>
      <c r="K5859" s="26">
        <f>E5859-J5859</f>
        <v>0</v>
      </c>
      <c r="L5859" s="27">
        <v>338122200000</v>
      </c>
      <c r="M5859" s="45">
        <v>23816.762</v>
      </c>
      <c r="N5859" s="27">
        <v>1123329568</v>
      </c>
      <c r="O5859" s="27">
        <v>46931623</v>
      </c>
      <c r="P5859" s="37">
        <f>IF(I5859=0,0,H5859/I5859)</f>
        <v>0</v>
      </c>
    </row>
    <row r="5860">
      <c r="A5860" s="24" t="str">
        <v>2026-06</v>
      </c>
      <c r="B5860" s="24" t="str">
        <v>비교 반영</v>
      </c>
      <c r="C5860" s="24" t="str">
        <v>하남시</v>
      </c>
      <c r="D5860" s="24" t="str">
        <v>아파트 전월세</v>
      </c>
      <c r="E5860" s="26">
        <v>741</v>
      </c>
      <c r="F5860" s="26">
        <v>0</v>
      </c>
      <c r="G5860" s="26">
        <v>409</v>
      </c>
      <c r="H5860" s="26">
        <v>332</v>
      </c>
      <c r="I5860" s="26">
        <f>G5860+H5860</f>
        <v>741</v>
      </c>
      <c r="J5860" s="26">
        <f>SUM(F5860:H5860)</f>
        <v>741</v>
      </c>
      <c r="K5860" s="26">
        <f>E5860-J5860</f>
        <v>0</v>
      </c>
      <c r="L5860" s="27">
        <v>310768210000</v>
      </c>
      <c r="M5860" s="45">
        <v>54321.381</v>
      </c>
      <c r="N5860" s="27">
        <v>419390297</v>
      </c>
      <c r="O5860" s="27">
        <v>18912127</v>
      </c>
      <c r="P5860" s="37">
        <f>IF(I5860=0,0,H5860/I5860)</f>
        <v>0.44804318488529016</v>
      </c>
    </row>
    <row r="5861">
      <c r="A5861" s="24" t="str">
        <v>2026-06</v>
      </c>
      <c r="B5861" s="24" t="str">
        <v>비교 반영</v>
      </c>
      <c r="C5861" s="24" t="str">
        <v>하남시</v>
      </c>
      <c r="D5861" s="24" t="str">
        <v>오피스텔 매매</v>
      </c>
      <c r="E5861" s="26">
        <v>48</v>
      </c>
      <c r="F5861" s="26">
        <v>48</v>
      </c>
      <c r="G5861" s="26">
        <v>0</v>
      </c>
      <c r="H5861" s="26">
        <v>0</v>
      </c>
      <c r="I5861" s="26">
        <f>G5861+H5861</f>
        <v>0</v>
      </c>
      <c r="J5861" s="26">
        <f>SUM(F5861:H5861)</f>
        <v>48</v>
      </c>
      <c r="K5861" s="26">
        <f>E5861-J5861</f>
        <v>0</v>
      </c>
      <c r="L5861" s="27">
        <v>15295000000</v>
      </c>
      <c r="M5861" s="45">
        <v>1874.68</v>
      </c>
      <c r="N5861" s="27">
        <v>318645833</v>
      </c>
      <c r="O5861" s="27">
        <v>26970993</v>
      </c>
      <c r="P5861" s="37">
        <f>IF(I5861=0,0,H5861/I5861)</f>
        <v>0</v>
      </c>
    </row>
    <row r="5862">
      <c r="A5862" s="24" t="str">
        <v>2026-06</v>
      </c>
      <c r="B5862" s="24" t="str">
        <v>비교 반영</v>
      </c>
      <c r="C5862" s="24" t="str">
        <v>하남시</v>
      </c>
      <c r="D5862" s="24" t="str">
        <v>오피스텔 전월세</v>
      </c>
      <c r="E5862" s="26">
        <v>688</v>
      </c>
      <c r="F5862" s="26">
        <v>0</v>
      </c>
      <c r="G5862" s="26">
        <v>139</v>
      </c>
      <c r="H5862" s="26">
        <v>549</v>
      </c>
      <c r="I5862" s="26">
        <f>G5862+H5862</f>
        <v>688</v>
      </c>
      <c r="J5862" s="26">
        <f>SUM(F5862:H5862)</f>
        <v>688</v>
      </c>
      <c r="K5862" s="26">
        <f>E5862-J5862</f>
        <v>0</v>
      </c>
      <c r="L5862" s="27">
        <v>72629740000</v>
      </c>
      <c r="M5862" s="45">
        <v>20537.47</v>
      </c>
      <c r="N5862" s="27">
        <v>105566483</v>
      </c>
      <c r="O5862" s="27">
        <v>11690744</v>
      </c>
      <c r="P5862" s="37">
        <f>IF(I5862=0,0,H5862/I5862)</f>
        <v>0.7979651162790697</v>
      </c>
    </row>
    <row r="5863">
      <c r="A5863" s="24" t="str">
        <v>2026-06</v>
      </c>
      <c r="B5863" s="24" t="str">
        <v>비교 반영</v>
      </c>
      <c r="C5863" s="24" t="str">
        <v>하남시</v>
      </c>
      <c r="D5863" s="24" t="str">
        <v>토지</v>
      </c>
      <c r="E5863" s="26">
        <v>55</v>
      </c>
      <c r="F5863" s="26">
        <v>55</v>
      </c>
      <c r="G5863" s="26">
        <v>0</v>
      </c>
      <c r="H5863" s="26">
        <v>0</v>
      </c>
      <c r="I5863" s="26">
        <f>G5863+H5863</f>
        <v>0</v>
      </c>
      <c r="J5863" s="26">
        <f>SUM(F5863:H5863)</f>
        <v>55</v>
      </c>
      <c r="K5863" s="26">
        <f>E5863-J5863</f>
        <v>0</v>
      </c>
      <c r="L5863" s="27">
        <v>28198760000</v>
      </c>
      <c r="M5863" s="45">
        <v>34283.96</v>
      </c>
      <c r="N5863" s="27">
        <v>512704727</v>
      </c>
      <c r="O5863" s="27">
        <v>2719028</v>
      </c>
      <c r="P5863" s="37">
        <f>IF(I5863=0,0,H5863/I5863)</f>
        <v>0</v>
      </c>
    </row>
    <row r="5864">
      <c r="A5864" s="24" t="str">
        <v>2026-06</v>
      </c>
      <c r="B5864" s="24" t="str">
        <v>비교 반영</v>
      </c>
      <c r="C5864" s="24" t="str">
        <v>화성동탄구</v>
      </c>
      <c r="D5864" s="24" t="str">
        <v>공장창고</v>
      </c>
      <c r="E5864" s="26">
        <v>20</v>
      </c>
      <c r="F5864" s="26">
        <v>20</v>
      </c>
      <c r="G5864" s="26">
        <v>0</v>
      </c>
      <c r="H5864" s="26">
        <v>0</v>
      </c>
      <c r="I5864" s="26">
        <f>G5864+H5864</f>
        <v>0</v>
      </c>
      <c r="J5864" s="26">
        <f>SUM(F5864:H5864)</f>
        <v>20</v>
      </c>
      <c r="K5864" s="26">
        <f>E5864-J5864</f>
        <v>0</v>
      </c>
      <c r="L5864" s="27">
        <v>10313060000</v>
      </c>
      <c r="M5864" s="45">
        <v>3077.76</v>
      </c>
      <c r="N5864" s="27">
        <v>515653000</v>
      </c>
      <c r="O5864" s="27">
        <v>11077134</v>
      </c>
      <c r="P5864" s="37">
        <f>IF(I5864=0,0,H5864/I5864)</f>
        <v>0</v>
      </c>
    </row>
    <row r="5865">
      <c r="A5865" s="24" t="str">
        <v>2026-06</v>
      </c>
      <c r="B5865" s="24" t="str">
        <v>비교 반영</v>
      </c>
      <c r="C5865" s="24" t="str">
        <v>화성동탄구</v>
      </c>
      <c r="D5865" s="24" t="str">
        <v>다가구 매매</v>
      </c>
      <c r="E5865" s="26">
        <v>13</v>
      </c>
      <c r="F5865" s="26">
        <v>13</v>
      </c>
      <c r="G5865" s="26">
        <v>0</v>
      </c>
      <c r="H5865" s="26">
        <v>0</v>
      </c>
      <c r="I5865" s="26">
        <f>G5865+H5865</f>
        <v>0</v>
      </c>
      <c r="J5865" s="26">
        <f>SUM(F5865:H5865)</f>
        <v>13</v>
      </c>
      <c r="K5865" s="26">
        <f>E5865-J5865</f>
        <v>0</v>
      </c>
      <c r="L5865" s="27">
        <v>14802950000</v>
      </c>
      <c r="M5865" s="45">
        <v>3528.84</v>
      </c>
      <c r="N5865" s="27">
        <v>1138688462</v>
      </c>
      <c r="O5865" s="27">
        <v>13867268</v>
      </c>
      <c r="P5865" s="37">
        <f>IF(I5865=0,0,H5865/I5865)</f>
        <v>0</v>
      </c>
    </row>
    <row r="5866">
      <c r="A5866" s="24" t="str">
        <v>2026-06</v>
      </c>
      <c r="B5866" s="24" t="str">
        <v>비교 반영</v>
      </c>
      <c r="C5866" s="24" t="str">
        <v>화성동탄구</v>
      </c>
      <c r="D5866" s="24" t="str">
        <v>다가구 전월세</v>
      </c>
      <c r="E5866" s="26">
        <v>180</v>
      </c>
      <c r="F5866" s="26">
        <v>0</v>
      </c>
      <c r="G5866" s="26">
        <v>47</v>
      </c>
      <c r="H5866" s="26">
        <v>133</v>
      </c>
      <c r="I5866" s="26">
        <f>G5866+H5866</f>
        <v>180</v>
      </c>
      <c r="J5866" s="26">
        <f>SUM(F5866:H5866)</f>
        <v>180</v>
      </c>
      <c r="K5866" s="26">
        <f>E5866-J5866</f>
        <v>0</v>
      </c>
      <c r="L5866" s="27">
        <v>12499400000</v>
      </c>
      <c r="M5866" s="45">
        <v>11361.09</v>
      </c>
      <c r="N5866" s="27">
        <v>69441111</v>
      </c>
      <c r="O5866" s="27">
        <v>3637004</v>
      </c>
      <c r="P5866" s="37">
        <f>IF(I5866=0,0,H5866/I5866)</f>
        <v>0.7388888888888889</v>
      </c>
    </row>
    <row r="5867">
      <c r="A5867" s="24" t="str">
        <v>2026-06</v>
      </c>
      <c r="B5867" s="24" t="str">
        <v>비교 반영</v>
      </c>
      <c r="C5867" s="24" t="str">
        <v>화성동탄구</v>
      </c>
      <c r="D5867" s="24" t="str">
        <v>다세대 매매</v>
      </c>
      <c r="E5867" s="26">
        <v>18</v>
      </c>
      <c r="F5867" s="26">
        <v>18</v>
      </c>
      <c r="G5867" s="26">
        <v>0</v>
      </c>
      <c r="H5867" s="26">
        <v>0</v>
      </c>
      <c r="I5867" s="26">
        <f>G5867+H5867</f>
        <v>0</v>
      </c>
      <c r="J5867" s="26">
        <f>SUM(F5867:H5867)</f>
        <v>18</v>
      </c>
      <c r="K5867" s="26">
        <f>E5867-J5867</f>
        <v>0</v>
      </c>
      <c r="L5867" s="27">
        <v>12956000000</v>
      </c>
      <c r="M5867" s="45">
        <v>1540.367</v>
      </c>
      <c r="N5867" s="27">
        <v>719777778</v>
      </c>
      <c r="O5867" s="27">
        <v>27804900</v>
      </c>
      <c r="P5867" s="37">
        <f>IF(I5867=0,0,H5867/I5867)</f>
        <v>0</v>
      </c>
    </row>
    <row r="5868">
      <c r="A5868" s="24" t="str">
        <v>2026-06</v>
      </c>
      <c r="B5868" s="24" t="str">
        <v>비교 반영</v>
      </c>
      <c r="C5868" s="24" t="str">
        <v>화성동탄구</v>
      </c>
      <c r="D5868" s="24" t="str">
        <v>다세대 전월세</v>
      </c>
      <c r="E5868" s="26">
        <v>18</v>
      </c>
      <c r="F5868" s="26">
        <v>0</v>
      </c>
      <c r="G5868" s="26">
        <v>2</v>
      </c>
      <c r="H5868" s="26">
        <v>16</v>
      </c>
      <c r="I5868" s="26">
        <f>G5868+H5868</f>
        <v>18</v>
      </c>
      <c r="J5868" s="26">
        <f>SUM(F5868:H5868)</f>
        <v>18</v>
      </c>
      <c r="K5868" s="26">
        <f>E5868-J5868</f>
        <v>0</v>
      </c>
      <c r="L5868" s="27">
        <v>3428000000</v>
      </c>
      <c r="M5868" s="45">
        <v>1578.177</v>
      </c>
      <c r="N5868" s="27">
        <v>190444444</v>
      </c>
      <c r="O5868" s="27">
        <v>7180583</v>
      </c>
      <c r="P5868" s="37">
        <f>IF(I5868=0,0,H5868/I5868)</f>
        <v>0.8888888888888888</v>
      </c>
    </row>
    <row r="5869">
      <c r="A5869" s="24" t="str">
        <v>2026-06</v>
      </c>
      <c r="B5869" s="24" t="str">
        <v>비교 반영</v>
      </c>
      <c r="C5869" s="24" t="str">
        <v>화성동탄구</v>
      </c>
      <c r="D5869" s="24" t="str">
        <v>상가</v>
      </c>
      <c r="E5869" s="26">
        <v>19</v>
      </c>
      <c r="F5869" s="26">
        <v>19</v>
      </c>
      <c r="G5869" s="26">
        <v>0</v>
      </c>
      <c r="H5869" s="26">
        <v>0</v>
      </c>
      <c r="I5869" s="26">
        <f>G5869+H5869</f>
        <v>0</v>
      </c>
      <c r="J5869" s="26">
        <f>SUM(F5869:H5869)</f>
        <v>19</v>
      </c>
      <c r="K5869" s="26">
        <f>E5869-J5869</f>
        <v>0</v>
      </c>
      <c r="L5869" s="27">
        <v>6043320000</v>
      </c>
      <c r="M5869" s="45">
        <v>1196.52</v>
      </c>
      <c r="N5869" s="27">
        <v>318069474</v>
      </c>
      <c r="O5869" s="27">
        <v>16696684</v>
      </c>
      <c r="P5869" s="37">
        <f>IF(I5869=0,0,H5869/I5869)</f>
        <v>0</v>
      </c>
    </row>
    <row r="5870">
      <c r="A5870" s="24" t="str">
        <v>2026-06</v>
      </c>
      <c r="B5870" s="24" t="str">
        <v>비교 반영</v>
      </c>
      <c r="C5870" s="24" t="str">
        <v>화성동탄구</v>
      </c>
      <c r="D5870" s="24" t="str">
        <v>아파트 매매</v>
      </c>
      <c r="E5870" s="26">
        <v>1951</v>
      </c>
      <c r="F5870" s="26">
        <v>1951</v>
      </c>
      <c r="G5870" s="26">
        <v>0</v>
      </c>
      <c r="H5870" s="26">
        <v>0</v>
      </c>
      <c r="I5870" s="26">
        <f>G5870+H5870</f>
        <v>0</v>
      </c>
      <c r="J5870" s="26">
        <f>SUM(F5870:H5870)</f>
        <v>1951</v>
      </c>
      <c r="K5870" s="26">
        <f>E5870-J5870</f>
        <v>0</v>
      </c>
      <c r="L5870" s="27">
        <v>1580256800000</v>
      </c>
      <c r="M5870" s="45">
        <v>160513.982</v>
      </c>
      <c r="N5870" s="27">
        <v>809972732</v>
      </c>
      <c r="O5870" s="27">
        <v>32545384</v>
      </c>
      <c r="P5870" s="37">
        <f>IF(I5870=0,0,H5870/I5870)</f>
        <v>0</v>
      </c>
    </row>
    <row r="5871">
      <c r="A5871" s="24" t="str">
        <v>2026-06</v>
      </c>
      <c r="B5871" s="24" t="str">
        <v>비교 반영</v>
      </c>
      <c r="C5871" s="24" t="str">
        <v>화성동탄구</v>
      </c>
      <c r="D5871" s="24" t="str">
        <v>아파트 전월세</v>
      </c>
      <c r="E5871" s="26">
        <v>1046</v>
      </c>
      <c r="F5871" s="26">
        <v>0</v>
      </c>
      <c r="G5871" s="26">
        <v>484</v>
      </c>
      <c r="H5871" s="26">
        <v>562</v>
      </c>
      <c r="I5871" s="26">
        <f>G5871+H5871</f>
        <v>1046</v>
      </c>
      <c r="J5871" s="26">
        <f>SUM(F5871:H5871)</f>
        <v>1046</v>
      </c>
      <c r="K5871" s="26">
        <f>E5871-J5871</f>
        <v>0</v>
      </c>
      <c r="L5871" s="27">
        <v>261392930000</v>
      </c>
      <c r="M5871" s="45">
        <v>75104.173</v>
      </c>
      <c r="N5871" s="27">
        <v>249897639</v>
      </c>
      <c r="O5871" s="27">
        <v>11505470</v>
      </c>
      <c r="P5871" s="37">
        <f>IF(I5871=0,0,H5871/I5871)</f>
        <v>0.5372848948374761</v>
      </c>
    </row>
    <row r="5872">
      <c r="A5872" s="24" t="str">
        <v>2026-06</v>
      </c>
      <c r="B5872" s="24" t="str">
        <v>비교 반영</v>
      </c>
      <c r="C5872" s="24" t="str">
        <v>화성동탄구</v>
      </c>
      <c r="D5872" s="24" t="str">
        <v>오피스텔 매매</v>
      </c>
      <c r="E5872" s="26">
        <v>46</v>
      </c>
      <c r="F5872" s="26">
        <v>46</v>
      </c>
      <c r="G5872" s="26">
        <v>0</v>
      </c>
      <c r="H5872" s="26">
        <v>0</v>
      </c>
      <c r="I5872" s="26">
        <f>G5872+H5872</f>
        <v>0</v>
      </c>
      <c r="J5872" s="26">
        <f>SUM(F5872:H5872)</f>
        <v>46</v>
      </c>
      <c r="K5872" s="26">
        <f>E5872-J5872</f>
        <v>0</v>
      </c>
      <c r="L5872" s="27">
        <v>10756400000</v>
      </c>
      <c r="M5872" s="45">
        <v>1886.608</v>
      </c>
      <c r="N5872" s="27">
        <v>233834783</v>
      </c>
      <c r="O5872" s="27">
        <v>18847766</v>
      </c>
      <c r="P5872" s="37">
        <f>IF(I5872=0,0,H5872/I5872)</f>
        <v>0</v>
      </c>
    </row>
    <row r="5873">
      <c r="A5873" s="24" t="str">
        <v>2026-06</v>
      </c>
      <c r="B5873" s="24" t="str">
        <v>비교 반영</v>
      </c>
      <c r="C5873" s="24" t="str">
        <v>화성동탄구</v>
      </c>
      <c r="D5873" s="24" t="str">
        <v>오피스텔 전월세</v>
      </c>
      <c r="E5873" s="26">
        <v>632</v>
      </c>
      <c r="F5873" s="26">
        <v>0</v>
      </c>
      <c r="G5873" s="26">
        <v>202</v>
      </c>
      <c r="H5873" s="26">
        <v>430</v>
      </c>
      <c r="I5873" s="26">
        <f>G5873+H5873</f>
        <v>632</v>
      </c>
      <c r="J5873" s="26">
        <f>SUM(F5873:H5873)</f>
        <v>632</v>
      </c>
      <c r="K5873" s="26">
        <f>E5873-J5873</f>
        <v>0</v>
      </c>
      <c r="L5873" s="27">
        <v>64102710000</v>
      </c>
      <c r="M5873" s="45">
        <v>22791.05</v>
      </c>
      <c r="N5873" s="27">
        <v>101428339</v>
      </c>
      <c r="O5873" s="27">
        <v>9297938</v>
      </c>
      <c r="P5873" s="37">
        <f>IF(I5873=0,0,H5873/I5873)</f>
        <v>0.680379746835443</v>
      </c>
    </row>
    <row r="5874">
      <c r="A5874" s="24" t="str">
        <v>2026-06</v>
      </c>
      <c r="B5874" s="24" t="str">
        <v>비교 반영</v>
      </c>
      <c r="C5874" s="24" t="str">
        <v>화성동탄구</v>
      </c>
      <c r="D5874" s="24" t="str">
        <v>토지</v>
      </c>
      <c r="E5874" s="26">
        <v>21</v>
      </c>
      <c r="F5874" s="26">
        <v>21</v>
      </c>
      <c r="G5874" s="26">
        <v>0</v>
      </c>
      <c r="H5874" s="26">
        <v>0</v>
      </c>
      <c r="I5874" s="26">
        <f>G5874+H5874</f>
        <v>0</v>
      </c>
      <c r="J5874" s="26">
        <f>SUM(F5874:H5874)</f>
        <v>21</v>
      </c>
      <c r="K5874" s="26">
        <f>E5874-J5874</f>
        <v>0</v>
      </c>
      <c r="L5874" s="27">
        <v>21366470000</v>
      </c>
      <c r="M5874" s="45">
        <v>12640.4</v>
      </c>
      <c r="N5874" s="27">
        <v>1017450952</v>
      </c>
      <c r="O5874" s="27">
        <v>5587873</v>
      </c>
      <c r="P5874" s="37">
        <f>IF(I5874=0,0,H5874/I5874)</f>
        <v>0</v>
      </c>
    </row>
    <row r="5875">
      <c r="A5875" s="24" t="str">
        <v>2026-06</v>
      </c>
      <c r="B5875" s="24" t="str">
        <v>비교 반영</v>
      </c>
      <c r="C5875" s="24" t="str">
        <v>화성만세구</v>
      </c>
      <c r="D5875" s="24" t="str">
        <v>공장창고</v>
      </c>
      <c r="E5875" s="26">
        <v>4</v>
      </c>
      <c r="F5875" s="26">
        <v>4</v>
      </c>
      <c r="G5875" s="26">
        <v>0</v>
      </c>
      <c r="H5875" s="26">
        <v>0</v>
      </c>
      <c r="I5875" s="26">
        <f>G5875+H5875</f>
        <v>0</v>
      </c>
      <c r="J5875" s="26">
        <f>SUM(F5875:H5875)</f>
        <v>4</v>
      </c>
      <c r="K5875" s="26">
        <f>E5875-J5875</f>
        <v>0</v>
      </c>
      <c r="L5875" s="27">
        <v>7915860000</v>
      </c>
      <c r="M5875" s="45">
        <v>3681.21</v>
      </c>
      <c r="N5875" s="27">
        <v>1978965000</v>
      </c>
      <c r="O5875" s="27">
        <v>7108568</v>
      </c>
      <c r="P5875" s="37">
        <f>IF(I5875=0,0,H5875/I5875)</f>
        <v>0</v>
      </c>
    </row>
    <row r="5876">
      <c r="A5876" s="24" t="str">
        <v>2026-06</v>
      </c>
      <c r="B5876" s="24" t="str">
        <v>비교 반영</v>
      </c>
      <c r="C5876" s="24" t="str">
        <v>화성만세구</v>
      </c>
      <c r="D5876" s="24" t="str">
        <v>다가구 매매</v>
      </c>
      <c r="E5876" s="26">
        <v>7</v>
      </c>
      <c r="F5876" s="26">
        <v>7</v>
      </c>
      <c r="G5876" s="26">
        <v>0</v>
      </c>
      <c r="H5876" s="26">
        <v>0</v>
      </c>
      <c r="I5876" s="26">
        <f>G5876+H5876</f>
        <v>0</v>
      </c>
      <c r="J5876" s="26">
        <f>SUM(F5876:H5876)</f>
        <v>7</v>
      </c>
      <c r="K5876" s="26">
        <f>E5876-J5876</f>
        <v>0</v>
      </c>
      <c r="L5876" s="27">
        <v>2928140000</v>
      </c>
      <c r="M5876" s="45">
        <v>926.66</v>
      </c>
      <c r="N5876" s="27">
        <v>418305714</v>
      </c>
      <c r="O5876" s="27">
        <v>10445904</v>
      </c>
      <c r="P5876" s="37">
        <f>IF(I5876=0,0,H5876/I5876)</f>
        <v>0</v>
      </c>
    </row>
    <row r="5877">
      <c r="A5877" s="24" t="str">
        <v>2026-06</v>
      </c>
      <c r="B5877" s="24" t="str">
        <v>비교 반영</v>
      </c>
      <c r="C5877" s="24" t="str">
        <v>화성만세구</v>
      </c>
      <c r="D5877" s="24" t="str">
        <v>다가구 전월세</v>
      </c>
      <c r="E5877" s="26">
        <v>458</v>
      </c>
      <c r="F5877" s="26">
        <v>0</v>
      </c>
      <c r="G5877" s="26">
        <v>52</v>
      </c>
      <c r="H5877" s="26">
        <v>406</v>
      </c>
      <c r="I5877" s="26">
        <f>G5877+H5877</f>
        <v>458</v>
      </c>
      <c r="J5877" s="26">
        <f>SUM(F5877:H5877)</f>
        <v>458</v>
      </c>
      <c r="K5877" s="26">
        <f>E5877-J5877</f>
        <v>0</v>
      </c>
      <c r="L5877" s="27">
        <v>9917800000</v>
      </c>
      <c r="M5877" s="45">
        <v>17915.949</v>
      </c>
      <c r="N5877" s="27">
        <v>21654585</v>
      </c>
      <c r="O5877" s="27">
        <v>1829996</v>
      </c>
      <c r="P5877" s="37">
        <f>IF(I5877=0,0,H5877/I5877)</f>
        <v>0.8864628820960698</v>
      </c>
    </row>
    <row r="5878">
      <c r="A5878" s="24" t="str">
        <v>2026-06</v>
      </c>
      <c r="B5878" s="24" t="str">
        <v>비교 반영</v>
      </c>
      <c r="C5878" s="24" t="str">
        <v>화성만세구</v>
      </c>
      <c r="D5878" s="24" t="str">
        <v>다세대 매매</v>
      </c>
      <c r="E5878" s="26">
        <v>14</v>
      </c>
      <c r="F5878" s="26">
        <v>14</v>
      </c>
      <c r="G5878" s="26">
        <v>0</v>
      </c>
      <c r="H5878" s="26">
        <v>0</v>
      </c>
      <c r="I5878" s="26">
        <f>G5878+H5878</f>
        <v>0</v>
      </c>
      <c r="J5878" s="26">
        <f>SUM(F5878:H5878)</f>
        <v>14</v>
      </c>
      <c r="K5878" s="26">
        <f>E5878-J5878</f>
        <v>0</v>
      </c>
      <c r="L5878" s="27">
        <v>2240000000</v>
      </c>
      <c r="M5878" s="45">
        <v>730.475</v>
      </c>
      <c r="N5878" s="27">
        <v>160000000</v>
      </c>
      <c r="O5878" s="27">
        <v>10137183</v>
      </c>
      <c r="P5878" s="37">
        <f>IF(I5878=0,0,H5878/I5878)</f>
        <v>0</v>
      </c>
    </row>
    <row r="5879">
      <c r="A5879" s="24" t="str">
        <v>2026-06</v>
      </c>
      <c r="B5879" s="24" t="str">
        <v>비교 반영</v>
      </c>
      <c r="C5879" s="24" t="str">
        <v>화성만세구</v>
      </c>
      <c r="D5879" s="24" t="str">
        <v>다세대 전월세</v>
      </c>
      <c r="E5879" s="26">
        <v>53</v>
      </c>
      <c r="F5879" s="26">
        <v>0</v>
      </c>
      <c r="G5879" s="26">
        <v>6</v>
      </c>
      <c r="H5879" s="26">
        <v>47</v>
      </c>
      <c r="I5879" s="26">
        <f>G5879+H5879</f>
        <v>53</v>
      </c>
      <c r="J5879" s="26">
        <f>SUM(F5879:H5879)</f>
        <v>53</v>
      </c>
      <c r="K5879" s="26">
        <f>E5879-J5879</f>
        <v>0</v>
      </c>
      <c r="L5879" s="27">
        <v>1111400000</v>
      </c>
      <c r="M5879" s="45">
        <v>2347.396</v>
      </c>
      <c r="N5879" s="27">
        <v>20969811</v>
      </c>
      <c r="O5879" s="27">
        <v>1565160</v>
      </c>
      <c r="P5879" s="37">
        <f>IF(I5879=0,0,H5879/I5879)</f>
        <v>0.8867924528301887</v>
      </c>
    </row>
    <row r="5880">
      <c r="A5880" s="24" t="str">
        <v>2026-06</v>
      </c>
      <c r="B5880" s="24" t="str">
        <v>비교 반영</v>
      </c>
      <c r="C5880" s="24" t="str">
        <v>화성만세구</v>
      </c>
      <c r="D5880" s="24" t="str">
        <v>상가</v>
      </c>
      <c r="E5880" s="26">
        <v>30</v>
      </c>
      <c r="F5880" s="26">
        <v>30</v>
      </c>
      <c r="G5880" s="26">
        <v>0</v>
      </c>
      <c r="H5880" s="26">
        <v>0</v>
      </c>
      <c r="I5880" s="26">
        <f>G5880+H5880</f>
        <v>0</v>
      </c>
      <c r="J5880" s="26">
        <f>SUM(F5880:H5880)</f>
        <v>30</v>
      </c>
      <c r="K5880" s="26">
        <f>E5880-J5880</f>
        <v>0</v>
      </c>
      <c r="L5880" s="27">
        <v>12087560000</v>
      </c>
      <c r="M5880" s="45">
        <v>4755.87</v>
      </c>
      <c r="N5880" s="27">
        <v>402918667</v>
      </c>
      <c r="O5880" s="27">
        <v>8402012</v>
      </c>
      <c r="P5880" s="37">
        <f>IF(I5880=0,0,H5880/I5880)</f>
        <v>0</v>
      </c>
    </row>
    <row r="5881">
      <c r="A5881" s="24" t="str">
        <v>2026-06</v>
      </c>
      <c r="B5881" s="24" t="str">
        <v>비교 반영</v>
      </c>
      <c r="C5881" s="24" t="str">
        <v>화성만세구</v>
      </c>
      <c r="D5881" s="24" t="str">
        <v>아파트 매매</v>
      </c>
      <c r="E5881" s="26">
        <v>119</v>
      </c>
      <c r="F5881" s="26">
        <v>119</v>
      </c>
      <c r="G5881" s="26">
        <v>0</v>
      </c>
      <c r="H5881" s="26">
        <v>0</v>
      </c>
      <c r="I5881" s="26">
        <f>G5881+H5881</f>
        <v>0</v>
      </c>
      <c r="J5881" s="26">
        <f>SUM(F5881:H5881)</f>
        <v>119</v>
      </c>
      <c r="K5881" s="26">
        <f>E5881-J5881</f>
        <v>0</v>
      </c>
      <c r="L5881" s="27">
        <v>44632000000</v>
      </c>
      <c r="M5881" s="45">
        <v>9520.142</v>
      </c>
      <c r="N5881" s="27">
        <v>375058824</v>
      </c>
      <c r="O5881" s="27">
        <v>15498067</v>
      </c>
      <c r="P5881" s="37">
        <f>IF(I5881=0,0,H5881/I5881)</f>
        <v>0</v>
      </c>
    </row>
    <row r="5882">
      <c r="A5882" s="24" t="str">
        <v>2026-06</v>
      </c>
      <c r="B5882" s="24" t="str">
        <v>비교 반영</v>
      </c>
      <c r="C5882" s="24" t="str">
        <v>화성만세구</v>
      </c>
      <c r="D5882" s="24" t="str">
        <v>아파트 전월세</v>
      </c>
      <c r="E5882" s="26">
        <v>361</v>
      </c>
      <c r="F5882" s="26">
        <v>0</v>
      </c>
      <c r="G5882" s="26">
        <v>188</v>
      </c>
      <c r="H5882" s="26">
        <v>173</v>
      </c>
      <c r="I5882" s="26">
        <f>G5882+H5882</f>
        <v>361</v>
      </c>
      <c r="J5882" s="26">
        <f>SUM(F5882:H5882)</f>
        <v>361</v>
      </c>
      <c r="K5882" s="26">
        <f>E5882-J5882</f>
        <v>0</v>
      </c>
      <c r="L5882" s="27">
        <v>52136920000</v>
      </c>
      <c r="M5882" s="45">
        <v>25326.54</v>
      </c>
      <c r="N5882" s="27">
        <v>144423601</v>
      </c>
      <c r="O5882" s="27">
        <v>6805251</v>
      </c>
      <c r="P5882" s="37">
        <f>IF(I5882=0,0,H5882/I5882)</f>
        <v>0.4792243767313019</v>
      </c>
    </row>
    <row r="5883">
      <c r="A5883" s="24" t="str">
        <v>2026-06</v>
      </c>
      <c r="B5883" s="24" t="str">
        <v>비교 반영</v>
      </c>
      <c r="C5883" s="24" t="str">
        <v>화성만세구</v>
      </c>
      <c r="D5883" s="24" t="str">
        <v>오피스텔 매매</v>
      </c>
      <c r="E5883" s="26">
        <v>3</v>
      </c>
      <c r="F5883" s="26">
        <v>3</v>
      </c>
      <c r="G5883" s="26">
        <v>0</v>
      </c>
      <c r="H5883" s="26">
        <v>0</v>
      </c>
      <c r="I5883" s="26">
        <f>G5883+H5883</f>
        <v>0</v>
      </c>
      <c r="J5883" s="26">
        <f>SUM(F5883:H5883)</f>
        <v>3</v>
      </c>
      <c r="K5883" s="26">
        <f>E5883-J5883</f>
        <v>0</v>
      </c>
      <c r="L5883" s="27">
        <v>442000000</v>
      </c>
      <c r="M5883" s="45">
        <v>150.46</v>
      </c>
      <c r="N5883" s="27">
        <v>147333333</v>
      </c>
      <c r="O5883" s="27">
        <v>9711265</v>
      </c>
      <c r="P5883" s="37">
        <f>IF(I5883=0,0,H5883/I5883)</f>
        <v>0</v>
      </c>
    </row>
    <row r="5884">
      <c r="A5884" s="24" t="str">
        <v>2026-06</v>
      </c>
      <c r="B5884" s="24" t="str">
        <v>비교 반영</v>
      </c>
      <c r="C5884" s="24" t="str">
        <v>화성만세구</v>
      </c>
      <c r="D5884" s="24" t="str">
        <v>오피스텔 전월세</v>
      </c>
      <c r="E5884" s="26">
        <v>49</v>
      </c>
      <c r="F5884" s="26">
        <v>0</v>
      </c>
      <c r="G5884" s="26">
        <v>2</v>
      </c>
      <c r="H5884" s="26">
        <v>47</v>
      </c>
      <c r="I5884" s="26">
        <f>G5884+H5884</f>
        <v>49</v>
      </c>
      <c r="J5884" s="26">
        <f>SUM(F5884:H5884)</f>
        <v>49</v>
      </c>
      <c r="K5884" s="26">
        <f>E5884-J5884</f>
        <v>0</v>
      </c>
      <c r="L5884" s="27">
        <v>503400000</v>
      </c>
      <c r="M5884" s="45">
        <v>1510.97</v>
      </c>
      <c r="N5884" s="27">
        <v>10273469</v>
      </c>
      <c r="O5884" s="27">
        <v>1101367</v>
      </c>
      <c r="P5884" s="37">
        <f>IF(I5884=0,0,H5884/I5884)</f>
        <v>0.9591836734693877</v>
      </c>
    </row>
    <row r="5885">
      <c r="A5885" s="24" t="str">
        <v>2026-06</v>
      </c>
      <c r="B5885" s="24" t="str">
        <v>비교 반영</v>
      </c>
      <c r="C5885" s="24" t="str">
        <v>화성만세구</v>
      </c>
      <c r="D5885" s="24" t="str">
        <v>토지</v>
      </c>
      <c r="E5885" s="26">
        <v>541</v>
      </c>
      <c r="F5885" s="26">
        <v>541</v>
      </c>
      <c r="G5885" s="26">
        <v>0</v>
      </c>
      <c r="H5885" s="26">
        <v>0</v>
      </c>
      <c r="I5885" s="26">
        <f>G5885+H5885</f>
        <v>0</v>
      </c>
      <c r="J5885" s="26">
        <f>SUM(F5885:H5885)</f>
        <v>541</v>
      </c>
      <c r="K5885" s="26">
        <f>E5885-J5885</f>
        <v>0</v>
      </c>
      <c r="L5885" s="27">
        <v>96425240000</v>
      </c>
      <c r="M5885" s="45">
        <v>365657.26</v>
      </c>
      <c r="N5885" s="27">
        <v>178235194</v>
      </c>
      <c r="O5885" s="27">
        <v>871748</v>
      </c>
      <c r="P5885" s="37">
        <f>IF(I5885=0,0,H5885/I5885)</f>
        <v>0</v>
      </c>
    </row>
    <row r="5886">
      <c r="A5886" s="24" t="str">
        <v>2026-06</v>
      </c>
      <c r="B5886" s="24" t="str">
        <v>비교 반영</v>
      </c>
      <c r="C5886" s="24" t="str">
        <v>화성병점구</v>
      </c>
      <c r="D5886" s="24" t="str">
        <v>공장창고</v>
      </c>
      <c r="E5886" s="26">
        <v>3</v>
      </c>
      <c r="F5886" s="26">
        <v>3</v>
      </c>
      <c r="G5886" s="26">
        <v>0</v>
      </c>
      <c r="H5886" s="26">
        <v>0</v>
      </c>
      <c r="I5886" s="26">
        <f>G5886+H5886</f>
        <v>0</v>
      </c>
      <c r="J5886" s="26">
        <f>SUM(F5886:H5886)</f>
        <v>3</v>
      </c>
      <c r="K5886" s="26">
        <f>E5886-J5886</f>
        <v>0</v>
      </c>
      <c r="L5886" s="27">
        <v>2595970000</v>
      </c>
      <c r="M5886" s="45">
        <v>1483.26</v>
      </c>
      <c r="N5886" s="27">
        <v>865323333</v>
      </c>
      <c r="O5886" s="27">
        <v>5785714</v>
      </c>
      <c r="P5886" s="37">
        <f>IF(I5886=0,0,H5886/I5886)</f>
        <v>0</v>
      </c>
    </row>
    <row r="5887">
      <c r="A5887" s="24" t="str">
        <v>2026-06</v>
      </c>
      <c r="B5887" s="24" t="str">
        <v>비교 반영</v>
      </c>
      <c r="C5887" s="24" t="str">
        <v>화성병점구</v>
      </c>
      <c r="D5887" s="24" t="str">
        <v>다가구 매매</v>
      </c>
      <c r="E5887" s="26">
        <v>2</v>
      </c>
      <c r="F5887" s="26">
        <v>2</v>
      </c>
      <c r="G5887" s="26">
        <v>0</v>
      </c>
      <c r="H5887" s="26">
        <v>0</v>
      </c>
      <c r="I5887" s="26">
        <f>G5887+H5887</f>
        <v>0</v>
      </c>
      <c r="J5887" s="26">
        <f>SUM(F5887:H5887)</f>
        <v>2</v>
      </c>
      <c r="K5887" s="26">
        <f>E5887-J5887</f>
        <v>0</v>
      </c>
      <c r="L5887" s="27">
        <v>1180000000</v>
      </c>
      <c r="M5887" s="45">
        <v>739.68</v>
      </c>
      <c r="N5887" s="27">
        <v>590000000</v>
      </c>
      <c r="O5887" s="27">
        <v>5273667</v>
      </c>
      <c r="P5887" s="37">
        <f>IF(I5887=0,0,H5887/I5887)</f>
        <v>0</v>
      </c>
    </row>
    <row r="5888">
      <c r="A5888" s="24" t="str">
        <v>2026-06</v>
      </c>
      <c r="B5888" s="24" t="str">
        <v>비교 반영</v>
      </c>
      <c r="C5888" s="24" t="str">
        <v>화성병점구</v>
      </c>
      <c r="D5888" s="24" t="str">
        <v>다가구 전월세</v>
      </c>
      <c r="E5888" s="26">
        <v>148</v>
      </c>
      <c r="F5888" s="26">
        <v>0</v>
      </c>
      <c r="G5888" s="26">
        <v>25</v>
      </c>
      <c r="H5888" s="26">
        <v>123</v>
      </c>
      <c r="I5888" s="26">
        <f>G5888+H5888</f>
        <v>148</v>
      </c>
      <c r="J5888" s="26">
        <f>SUM(F5888:H5888)</f>
        <v>148</v>
      </c>
      <c r="K5888" s="26">
        <f>E5888-J5888</f>
        <v>0</v>
      </c>
      <c r="L5888" s="27">
        <v>4125280000</v>
      </c>
      <c r="M5888" s="45">
        <v>4521.68</v>
      </c>
      <c r="N5888" s="27">
        <v>27873514</v>
      </c>
      <c r="O5888" s="27">
        <v>3015978</v>
      </c>
      <c r="P5888" s="37">
        <f>IF(I5888=0,0,H5888/I5888)</f>
        <v>0.831081081081081</v>
      </c>
    </row>
    <row r="5889">
      <c r="A5889" s="24" t="str">
        <v>2026-06</v>
      </c>
      <c r="B5889" s="24" t="str">
        <v>비교 반영</v>
      </c>
      <c r="C5889" s="24" t="str">
        <v>화성병점구</v>
      </c>
      <c r="D5889" s="24" t="str">
        <v>다세대 매매</v>
      </c>
      <c r="E5889" s="26">
        <v>22</v>
      </c>
      <c r="F5889" s="26">
        <v>22</v>
      </c>
      <c r="G5889" s="26">
        <v>0</v>
      </c>
      <c r="H5889" s="26">
        <v>0</v>
      </c>
      <c r="I5889" s="26">
        <f>G5889+H5889</f>
        <v>0</v>
      </c>
      <c r="J5889" s="26">
        <f>SUM(F5889:H5889)</f>
        <v>22</v>
      </c>
      <c r="K5889" s="26">
        <f>E5889-J5889</f>
        <v>0</v>
      </c>
      <c r="L5889" s="27">
        <v>1872180000</v>
      </c>
      <c r="M5889" s="45">
        <v>609.09</v>
      </c>
      <c r="N5889" s="27">
        <v>85099091</v>
      </c>
      <c r="O5889" s="27">
        <v>10161100</v>
      </c>
      <c r="P5889" s="37">
        <f>IF(I5889=0,0,H5889/I5889)</f>
        <v>0</v>
      </c>
    </row>
    <row r="5890">
      <c r="A5890" s="24" t="str">
        <v>2026-06</v>
      </c>
      <c r="B5890" s="24" t="str">
        <v>비교 반영</v>
      </c>
      <c r="C5890" s="24" t="str">
        <v>화성병점구</v>
      </c>
      <c r="D5890" s="24" t="str">
        <v>다세대 전월세</v>
      </c>
      <c r="E5890" s="26">
        <v>77</v>
      </c>
      <c r="F5890" s="26">
        <v>0</v>
      </c>
      <c r="G5890" s="26">
        <v>29</v>
      </c>
      <c r="H5890" s="26">
        <v>48</v>
      </c>
      <c r="I5890" s="26">
        <f>G5890+H5890</f>
        <v>77</v>
      </c>
      <c r="J5890" s="26">
        <f>SUM(F5890:H5890)</f>
        <v>77</v>
      </c>
      <c r="K5890" s="26">
        <f>E5890-J5890</f>
        <v>0</v>
      </c>
      <c r="L5890" s="27">
        <v>4887550000</v>
      </c>
      <c r="M5890" s="45">
        <v>2255.278</v>
      </c>
      <c r="N5890" s="27">
        <v>63474675</v>
      </c>
      <c r="O5890" s="27">
        <v>7164168</v>
      </c>
      <c r="P5890" s="37">
        <f>IF(I5890=0,0,H5890/I5890)</f>
        <v>0.6233766233766234</v>
      </c>
    </row>
    <row r="5891">
      <c r="A5891" s="24" t="str">
        <v>2026-06</v>
      </c>
      <c r="B5891" s="24" t="str">
        <v>비교 반영</v>
      </c>
      <c r="C5891" s="24" t="str">
        <v>화성병점구</v>
      </c>
      <c r="D5891" s="24" t="str">
        <v>상가</v>
      </c>
      <c r="E5891" s="26">
        <v>7</v>
      </c>
      <c r="F5891" s="26">
        <v>7</v>
      </c>
      <c r="G5891" s="26">
        <v>0</v>
      </c>
      <c r="H5891" s="26">
        <v>0</v>
      </c>
      <c r="I5891" s="26">
        <f>G5891+H5891</f>
        <v>0</v>
      </c>
      <c r="J5891" s="26">
        <f>SUM(F5891:H5891)</f>
        <v>7</v>
      </c>
      <c r="K5891" s="26">
        <f>E5891-J5891</f>
        <v>0</v>
      </c>
      <c r="L5891" s="27">
        <v>1995490000</v>
      </c>
      <c r="M5891" s="45">
        <v>1275.89</v>
      </c>
      <c r="N5891" s="27">
        <v>285070000</v>
      </c>
      <c r="O5891" s="27">
        <v>5170243</v>
      </c>
      <c r="P5891" s="37">
        <f>IF(I5891=0,0,H5891/I5891)</f>
        <v>0</v>
      </c>
    </row>
    <row r="5892">
      <c r="A5892" s="24" t="str">
        <v>2026-06</v>
      </c>
      <c r="B5892" s="24" t="str">
        <v>비교 반영</v>
      </c>
      <c r="C5892" s="24" t="str">
        <v>화성병점구</v>
      </c>
      <c r="D5892" s="24" t="str">
        <v>아파트 매매</v>
      </c>
      <c r="E5892" s="26">
        <v>412</v>
      </c>
      <c r="F5892" s="26">
        <v>412</v>
      </c>
      <c r="G5892" s="26">
        <v>0</v>
      </c>
      <c r="H5892" s="26">
        <v>0</v>
      </c>
      <c r="I5892" s="26">
        <f>G5892+H5892</f>
        <v>0</v>
      </c>
      <c r="J5892" s="26">
        <f>SUM(F5892:H5892)</f>
        <v>412</v>
      </c>
      <c r="K5892" s="26">
        <f>E5892-J5892</f>
        <v>0</v>
      </c>
      <c r="L5892" s="27">
        <v>218735500000</v>
      </c>
      <c r="M5892" s="45">
        <v>33067.236</v>
      </c>
      <c r="N5892" s="27">
        <v>530911408</v>
      </c>
      <c r="O5892" s="27">
        <v>21867341</v>
      </c>
      <c r="P5892" s="37">
        <f>IF(I5892=0,0,H5892/I5892)</f>
        <v>0</v>
      </c>
    </row>
    <row r="5893">
      <c r="A5893" s="24" t="str">
        <v>2026-06</v>
      </c>
      <c r="B5893" s="24" t="str">
        <v>비교 반영</v>
      </c>
      <c r="C5893" s="24" t="str">
        <v>화성병점구</v>
      </c>
      <c r="D5893" s="24" t="str">
        <v>아파트 전월세</v>
      </c>
      <c r="E5893" s="26">
        <v>415</v>
      </c>
      <c r="F5893" s="26">
        <v>0</v>
      </c>
      <c r="G5893" s="26">
        <v>141</v>
      </c>
      <c r="H5893" s="26">
        <v>274</v>
      </c>
      <c r="I5893" s="26">
        <f>G5893+H5893</f>
        <v>415</v>
      </c>
      <c r="J5893" s="26">
        <f>SUM(F5893:H5893)</f>
        <v>415</v>
      </c>
      <c r="K5893" s="26">
        <f>E5893-J5893</f>
        <v>0</v>
      </c>
      <c r="L5893" s="27">
        <v>64244510000</v>
      </c>
      <c r="M5893" s="45">
        <v>27851.464</v>
      </c>
      <c r="N5893" s="27">
        <v>154806048</v>
      </c>
      <c r="O5893" s="27">
        <v>7625399</v>
      </c>
      <c r="P5893" s="37">
        <f>IF(I5893=0,0,H5893/I5893)</f>
        <v>0.6602409638554216</v>
      </c>
    </row>
    <row r="5894">
      <c r="A5894" s="24" t="str">
        <v>2026-06</v>
      </c>
      <c r="B5894" s="24" t="str">
        <v>비교 반영</v>
      </c>
      <c r="C5894" s="24" t="str">
        <v>화성병점구</v>
      </c>
      <c r="D5894" s="24" t="str">
        <v>오피스텔 매매</v>
      </c>
      <c r="E5894" s="26">
        <v>1</v>
      </c>
      <c r="F5894" s="26">
        <v>1</v>
      </c>
      <c r="G5894" s="26">
        <v>0</v>
      </c>
      <c r="H5894" s="26">
        <v>0</v>
      </c>
      <c r="I5894" s="26">
        <f>G5894+H5894</f>
        <v>0</v>
      </c>
      <c r="J5894" s="26">
        <f>SUM(F5894:H5894)</f>
        <v>1</v>
      </c>
      <c r="K5894" s="26">
        <f>E5894-J5894</f>
        <v>0</v>
      </c>
      <c r="L5894" s="27">
        <v>230000000</v>
      </c>
      <c r="M5894" s="45">
        <v>59.872</v>
      </c>
      <c r="N5894" s="27">
        <v>230000000</v>
      </c>
      <c r="O5894" s="27">
        <v>12699268</v>
      </c>
      <c r="P5894" s="37">
        <f>IF(I5894=0,0,H5894/I5894)</f>
        <v>0</v>
      </c>
    </row>
    <row r="5895">
      <c r="A5895" s="24" t="str">
        <v>2026-06</v>
      </c>
      <c r="B5895" s="24" t="str">
        <v>비교 반영</v>
      </c>
      <c r="C5895" s="24" t="str">
        <v>화성병점구</v>
      </c>
      <c r="D5895" s="24" t="str">
        <v>오피스텔 전월세</v>
      </c>
      <c r="E5895" s="26">
        <v>61</v>
      </c>
      <c r="F5895" s="26">
        <v>0</v>
      </c>
      <c r="G5895" s="26">
        <v>8</v>
      </c>
      <c r="H5895" s="26">
        <v>53</v>
      </c>
      <c r="I5895" s="26">
        <f>G5895+H5895</f>
        <v>61</v>
      </c>
      <c r="J5895" s="26">
        <f>SUM(F5895:H5895)</f>
        <v>61</v>
      </c>
      <c r="K5895" s="26">
        <f>E5895-J5895</f>
        <v>0</v>
      </c>
      <c r="L5895" s="27">
        <v>3268690000</v>
      </c>
      <c r="M5895" s="45">
        <v>1908.01</v>
      </c>
      <c r="N5895" s="27">
        <v>53585082</v>
      </c>
      <c r="O5895" s="27">
        <v>5663276</v>
      </c>
      <c r="P5895" s="37">
        <f>IF(I5895=0,0,H5895/I5895)</f>
        <v>0.8688524590163934</v>
      </c>
    </row>
    <row r="5896">
      <c r="A5896" s="24" t="str">
        <v>2026-06</v>
      </c>
      <c r="B5896" s="24" t="str">
        <v>비교 반영</v>
      </c>
      <c r="C5896" s="24" t="str">
        <v>화성병점구</v>
      </c>
      <c r="D5896" s="24" t="str">
        <v>토지</v>
      </c>
      <c r="E5896" s="26">
        <v>14</v>
      </c>
      <c r="F5896" s="26">
        <v>14</v>
      </c>
      <c r="G5896" s="26">
        <v>0</v>
      </c>
      <c r="H5896" s="26">
        <v>0</v>
      </c>
      <c r="I5896" s="26">
        <f>G5896+H5896</f>
        <v>0</v>
      </c>
      <c r="J5896" s="26">
        <f>SUM(F5896:H5896)</f>
        <v>14</v>
      </c>
      <c r="K5896" s="26">
        <f>E5896-J5896</f>
        <v>0</v>
      </c>
      <c r="L5896" s="27">
        <v>2845420000</v>
      </c>
      <c r="M5896" s="45">
        <v>3965.19</v>
      </c>
      <c r="N5896" s="27">
        <v>203244286</v>
      </c>
      <c r="O5896" s="27">
        <v>2372231</v>
      </c>
      <c r="P5896" s="37">
        <f>IF(I5896=0,0,H5896/I5896)</f>
        <v>0</v>
      </c>
    </row>
    <row r="5897">
      <c r="A5897" s="24" t="str">
        <v>2026-06</v>
      </c>
      <c r="B5897" s="24" t="str">
        <v>비교 반영</v>
      </c>
      <c r="C5897" s="24" t="str">
        <v>화성효행구</v>
      </c>
      <c r="D5897" s="24" t="str">
        <v>공장창고</v>
      </c>
      <c r="E5897" s="26">
        <v>4</v>
      </c>
      <c r="F5897" s="26">
        <v>4</v>
      </c>
      <c r="G5897" s="26">
        <v>0</v>
      </c>
      <c r="H5897" s="26">
        <v>0</v>
      </c>
      <c r="I5897" s="26">
        <f>G5897+H5897</f>
        <v>0</v>
      </c>
      <c r="J5897" s="26">
        <f>SUM(F5897:H5897)</f>
        <v>4</v>
      </c>
      <c r="K5897" s="26">
        <f>E5897-J5897</f>
        <v>0</v>
      </c>
      <c r="L5897" s="27">
        <v>10713000000</v>
      </c>
      <c r="M5897" s="45">
        <v>3853.9</v>
      </c>
      <c r="N5897" s="27">
        <v>2678250000</v>
      </c>
      <c r="O5897" s="27">
        <v>9189360</v>
      </c>
      <c r="P5897" s="37">
        <f>IF(I5897=0,0,H5897/I5897)</f>
        <v>0</v>
      </c>
    </row>
    <row r="5898">
      <c r="A5898" s="24" t="str">
        <v>2026-06</v>
      </c>
      <c r="B5898" s="24" t="str">
        <v>비교 반영</v>
      </c>
      <c r="C5898" s="24" t="str">
        <v>화성효행구</v>
      </c>
      <c r="D5898" s="24" t="str">
        <v>다가구 매매</v>
      </c>
      <c r="E5898" s="26">
        <v>2</v>
      </c>
      <c r="F5898" s="26">
        <v>2</v>
      </c>
      <c r="G5898" s="26">
        <v>0</v>
      </c>
      <c r="H5898" s="26">
        <v>0</v>
      </c>
      <c r="I5898" s="26">
        <f>G5898+H5898</f>
        <v>0</v>
      </c>
      <c r="J5898" s="26">
        <f>SUM(F5898:H5898)</f>
        <v>2</v>
      </c>
      <c r="K5898" s="26">
        <f>E5898-J5898</f>
        <v>0</v>
      </c>
      <c r="L5898" s="27">
        <v>928300000</v>
      </c>
      <c r="M5898" s="45">
        <v>273.02</v>
      </c>
      <c r="N5898" s="27">
        <v>464150000</v>
      </c>
      <c r="O5898" s="27">
        <v>11240056</v>
      </c>
      <c r="P5898" s="37">
        <f>IF(I5898=0,0,H5898/I5898)</f>
        <v>0</v>
      </c>
    </row>
    <row r="5899">
      <c r="A5899" s="24" t="str">
        <v>2026-06</v>
      </c>
      <c r="B5899" s="24" t="str">
        <v>비교 반영</v>
      </c>
      <c r="C5899" s="24" t="str">
        <v>화성효행구</v>
      </c>
      <c r="D5899" s="24" t="str">
        <v>다가구 전월세</v>
      </c>
      <c r="E5899" s="26">
        <v>59</v>
      </c>
      <c r="F5899" s="26">
        <v>0</v>
      </c>
      <c r="G5899" s="26">
        <v>11</v>
      </c>
      <c r="H5899" s="26">
        <v>48</v>
      </c>
      <c r="I5899" s="26">
        <f>G5899+H5899</f>
        <v>59</v>
      </c>
      <c r="J5899" s="26">
        <f>SUM(F5899:H5899)</f>
        <v>59</v>
      </c>
      <c r="K5899" s="26">
        <f>E5899-J5899</f>
        <v>0</v>
      </c>
      <c r="L5899" s="27">
        <v>2214500000</v>
      </c>
      <c r="M5899" s="45">
        <v>2347.46</v>
      </c>
      <c r="N5899" s="27">
        <v>37533898</v>
      </c>
      <c r="O5899" s="27">
        <v>3118546</v>
      </c>
      <c r="P5899" s="37">
        <f>IF(I5899=0,0,H5899/I5899)</f>
        <v>0.8135593220338984</v>
      </c>
    </row>
    <row r="5900">
      <c r="A5900" s="24" t="str">
        <v>2026-06</v>
      </c>
      <c r="B5900" s="24" t="str">
        <v>비교 반영</v>
      </c>
      <c r="C5900" s="24" t="str">
        <v>화성효행구</v>
      </c>
      <c r="D5900" s="24" t="str">
        <v>다세대 매매</v>
      </c>
      <c r="E5900" s="26">
        <v>16</v>
      </c>
      <c r="F5900" s="26">
        <v>16</v>
      </c>
      <c r="G5900" s="26">
        <v>0</v>
      </c>
      <c r="H5900" s="26">
        <v>0</v>
      </c>
      <c r="I5900" s="26">
        <f>G5900+H5900</f>
        <v>0</v>
      </c>
      <c r="J5900" s="26">
        <f>SUM(F5900:H5900)</f>
        <v>16</v>
      </c>
      <c r="K5900" s="26">
        <f>E5900-J5900</f>
        <v>0</v>
      </c>
      <c r="L5900" s="27">
        <v>1692000000</v>
      </c>
      <c r="M5900" s="45">
        <v>942.58</v>
      </c>
      <c r="N5900" s="27">
        <v>105750000</v>
      </c>
      <c r="O5900" s="27">
        <v>5934126</v>
      </c>
      <c r="P5900" s="37">
        <f>IF(I5900=0,0,H5900/I5900)</f>
        <v>0</v>
      </c>
    </row>
    <row r="5901">
      <c r="A5901" s="24" t="str">
        <v>2026-06</v>
      </c>
      <c r="B5901" s="24" t="str">
        <v>비교 반영</v>
      </c>
      <c r="C5901" s="24" t="str">
        <v>화성효행구</v>
      </c>
      <c r="D5901" s="24" t="str">
        <v>다세대 전월세</v>
      </c>
      <c r="E5901" s="26">
        <v>55</v>
      </c>
      <c r="F5901" s="26">
        <v>0</v>
      </c>
      <c r="G5901" s="26">
        <v>6</v>
      </c>
      <c r="H5901" s="26">
        <v>49</v>
      </c>
      <c r="I5901" s="26">
        <f>G5901+H5901</f>
        <v>55</v>
      </c>
      <c r="J5901" s="26">
        <f>SUM(F5901:H5901)</f>
        <v>55</v>
      </c>
      <c r="K5901" s="26">
        <f>E5901-J5901</f>
        <v>0</v>
      </c>
      <c r="L5901" s="27">
        <v>1131410000</v>
      </c>
      <c r="M5901" s="45">
        <v>2202.135</v>
      </c>
      <c r="N5901" s="27">
        <v>20571091</v>
      </c>
      <c r="O5901" s="27">
        <v>1698442</v>
      </c>
      <c r="P5901" s="37">
        <f>IF(I5901=0,0,H5901/I5901)</f>
        <v>0.8909090909090909</v>
      </c>
    </row>
    <row r="5902">
      <c r="A5902" s="24" t="str">
        <v>2026-06</v>
      </c>
      <c r="B5902" s="24" t="str">
        <v>비교 반영</v>
      </c>
      <c r="C5902" s="24" t="str">
        <v>화성효행구</v>
      </c>
      <c r="D5902" s="24" t="str">
        <v>분양권</v>
      </c>
      <c r="E5902" s="26">
        <v>22</v>
      </c>
      <c r="F5902" s="26">
        <v>22</v>
      </c>
      <c r="G5902" s="26">
        <v>0</v>
      </c>
      <c r="H5902" s="26">
        <v>0</v>
      </c>
      <c r="I5902" s="26">
        <f>G5902+H5902</f>
        <v>0</v>
      </c>
      <c r="J5902" s="26">
        <f>SUM(F5902:H5902)</f>
        <v>22</v>
      </c>
      <c r="K5902" s="26">
        <f>E5902-J5902</f>
        <v>0</v>
      </c>
      <c r="L5902" s="27">
        <v>11764000000</v>
      </c>
      <c r="M5902" s="45">
        <v>1866.887</v>
      </c>
      <c r="N5902" s="27">
        <v>534727273</v>
      </c>
      <c r="O5902" s="27">
        <v>20831071</v>
      </c>
      <c r="P5902" s="37">
        <f>IF(I5902=0,0,H5902/I5902)</f>
        <v>0</v>
      </c>
    </row>
    <row r="5903">
      <c r="A5903" s="24" t="str">
        <v>2026-06</v>
      </c>
      <c r="B5903" s="24" t="str">
        <v>비교 반영</v>
      </c>
      <c r="C5903" s="24" t="str">
        <v>화성효행구</v>
      </c>
      <c r="D5903" s="24" t="str">
        <v>상가</v>
      </c>
      <c r="E5903" s="26">
        <v>29</v>
      </c>
      <c r="F5903" s="26">
        <v>29</v>
      </c>
      <c r="G5903" s="26">
        <v>0</v>
      </c>
      <c r="H5903" s="26">
        <v>0</v>
      </c>
      <c r="I5903" s="26">
        <f>G5903+H5903</f>
        <v>0</v>
      </c>
      <c r="J5903" s="26">
        <f>SUM(F5903:H5903)</f>
        <v>29</v>
      </c>
      <c r="K5903" s="26">
        <f>E5903-J5903</f>
        <v>0</v>
      </c>
      <c r="L5903" s="27">
        <v>12016590000</v>
      </c>
      <c r="M5903" s="45">
        <v>3933.25</v>
      </c>
      <c r="N5903" s="27">
        <v>414365172</v>
      </c>
      <c r="O5903" s="27">
        <v>10099603</v>
      </c>
      <c r="P5903" s="37">
        <f>IF(I5903=0,0,H5903/I5903)</f>
        <v>0</v>
      </c>
    </row>
    <row r="5904">
      <c r="A5904" s="24" t="str">
        <v>2026-06</v>
      </c>
      <c r="B5904" s="24" t="str">
        <v>비교 반영</v>
      </c>
      <c r="C5904" s="24" t="str">
        <v>화성효행구</v>
      </c>
      <c r="D5904" s="24" t="str">
        <v>아파트 매매</v>
      </c>
      <c r="E5904" s="26">
        <v>157</v>
      </c>
      <c r="F5904" s="26">
        <v>157</v>
      </c>
      <c r="G5904" s="26">
        <v>0</v>
      </c>
      <c r="H5904" s="26">
        <v>0</v>
      </c>
      <c r="I5904" s="26">
        <f>G5904+H5904</f>
        <v>0</v>
      </c>
      <c r="J5904" s="26">
        <f>SUM(F5904:H5904)</f>
        <v>157</v>
      </c>
      <c r="K5904" s="26">
        <f>E5904-J5904</f>
        <v>0</v>
      </c>
      <c r="L5904" s="27">
        <v>58264000000</v>
      </c>
      <c r="M5904" s="45">
        <v>12137.583</v>
      </c>
      <c r="N5904" s="27">
        <v>371108280</v>
      </c>
      <c r="O5904" s="27">
        <v>15868749</v>
      </c>
      <c r="P5904" s="37">
        <f>IF(I5904=0,0,H5904/I5904)</f>
        <v>0</v>
      </c>
    </row>
    <row r="5905">
      <c r="A5905" s="24" t="str">
        <v>2026-06</v>
      </c>
      <c r="B5905" s="24" t="str">
        <v>비교 반영</v>
      </c>
      <c r="C5905" s="24" t="str">
        <v>화성효행구</v>
      </c>
      <c r="D5905" s="24" t="str">
        <v>아파트 전월세</v>
      </c>
      <c r="E5905" s="26">
        <v>211</v>
      </c>
      <c r="F5905" s="26">
        <v>0</v>
      </c>
      <c r="G5905" s="26">
        <v>77</v>
      </c>
      <c r="H5905" s="26">
        <v>134</v>
      </c>
      <c r="I5905" s="26">
        <f>G5905+H5905</f>
        <v>211</v>
      </c>
      <c r="J5905" s="26">
        <f>SUM(F5905:H5905)</f>
        <v>211</v>
      </c>
      <c r="K5905" s="26">
        <f>E5905-J5905</f>
        <v>0</v>
      </c>
      <c r="L5905" s="27">
        <v>28221030000</v>
      </c>
      <c r="M5905" s="45">
        <v>14005.261</v>
      </c>
      <c r="N5905" s="27">
        <v>133748957</v>
      </c>
      <c r="O5905" s="27">
        <v>6661258</v>
      </c>
      <c r="P5905" s="37">
        <f>IF(I5905=0,0,H5905/I5905)</f>
        <v>0.6350710900473934</v>
      </c>
    </row>
    <row r="5906">
      <c r="A5906" s="24" t="str">
        <v>2026-06</v>
      </c>
      <c r="B5906" s="24" t="str">
        <v>비교 반영</v>
      </c>
      <c r="C5906" s="24" t="str">
        <v>화성효행구</v>
      </c>
      <c r="D5906" s="24" t="str">
        <v>오피스텔 매매</v>
      </c>
      <c r="E5906" s="26">
        <v>5</v>
      </c>
      <c r="F5906" s="26">
        <v>5</v>
      </c>
      <c r="G5906" s="26">
        <v>0</v>
      </c>
      <c r="H5906" s="26">
        <v>0</v>
      </c>
      <c r="I5906" s="26">
        <f>G5906+H5906</f>
        <v>0</v>
      </c>
      <c r="J5906" s="26">
        <f>SUM(F5906:H5906)</f>
        <v>5</v>
      </c>
      <c r="K5906" s="26">
        <f>E5906-J5906</f>
        <v>0</v>
      </c>
      <c r="L5906" s="27">
        <v>452980000</v>
      </c>
      <c r="M5906" s="45">
        <v>175.979</v>
      </c>
      <c r="N5906" s="27">
        <v>90596000</v>
      </c>
      <c r="O5906" s="27">
        <v>8509279</v>
      </c>
      <c r="P5906" s="37">
        <f>IF(I5906=0,0,H5906/I5906)</f>
        <v>0</v>
      </c>
    </row>
    <row r="5907">
      <c r="A5907" s="24" t="str">
        <v>2026-06</v>
      </c>
      <c r="B5907" s="24" t="str">
        <v>비교 반영</v>
      </c>
      <c r="C5907" s="24" t="str">
        <v>화성효행구</v>
      </c>
      <c r="D5907" s="24" t="str">
        <v>오피스텔 전월세</v>
      </c>
      <c r="E5907" s="26">
        <v>21</v>
      </c>
      <c r="F5907" s="26">
        <v>0</v>
      </c>
      <c r="G5907" s="26">
        <v>5</v>
      </c>
      <c r="H5907" s="26">
        <v>16</v>
      </c>
      <c r="I5907" s="26">
        <f>G5907+H5907</f>
        <v>21</v>
      </c>
      <c r="J5907" s="26">
        <f>SUM(F5907:H5907)</f>
        <v>21</v>
      </c>
      <c r="K5907" s="26">
        <f>E5907-J5907</f>
        <v>0</v>
      </c>
      <c r="L5907" s="27">
        <v>790000000</v>
      </c>
      <c r="M5907" s="45">
        <v>738.86</v>
      </c>
      <c r="N5907" s="27">
        <v>37619048</v>
      </c>
      <c r="O5907" s="27">
        <v>3534594</v>
      </c>
      <c r="P5907" s="37">
        <f>IF(I5907=0,0,H5907/I5907)</f>
        <v>0.7619047619047619</v>
      </c>
    </row>
    <row r="5908">
      <c r="A5908" s="24" t="str">
        <v>2026-06</v>
      </c>
      <c r="B5908" s="24" t="str">
        <v>비교 반영</v>
      </c>
      <c r="C5908" s="24" t="str">
        <v>화성효행구</v>
      </c>
      <c r="D5908" s="24" t="str">
        <v>토지</v>
      </c>
      <c r="E5908" s="26">
        <v>165</v>
      </c>
      <c r="F5908" s="26">
        <v>165</v>
      </c>
      <c r="G5908" s="26">
        <v>0</v>
      </c>
      <c r="H5908" s="26">
        <v>0</v>
      </c>
      <c r="I5908" s="26">
        <f>G5908+H5908</f>
        <v>0</v>
      </c>
      <c r="J5908" s="26">
        <f>SUM(F5908:H5908)</f>
        <v>165</v>
      </c>
      <c r="K5908" s="26">
        <f>E5908-J5908</f>
        <v>0</v>
      </c>
      <c r="L5908" s="27">
        <v>46463300000</v>
      </c>
      <c r="M5908" s="45">
        <v>84907.75</v>
      </c>
      <c r="N5908" s="27">
        <v>281595758</v>
      </c>
      <c r="O5908" s="27">
        <v>1808995</v>
      </c>
      <c r="P5908" s="37">
        <f>IF(I5908=0,0,H5908/I5908)</f>
        <v>0</v>
      </c>
    </row>
    <row r="5909">
      <c r="A5909" s="30" t="str">
        <v>2026-07</v>
      </c>
      <c r="B5909" s="30" t="str">
        <v>집계 중</v>
      </c>
      <c r="C5909" s="30" t="str">
        <v>가평군</v>
      </c>
      <c r="D5909" s="30" t="str">
        <v>다가구 매매</v>
      </c>
      <c r="E5909" s="32">
        <v>17</v>
      </c>
      <c r="F5909" s="32">
        <v>17</v>
      </c>
      <c r="G5909" s="32">
        <v>0</v>
      </c>
      <c r="H5909" s="32">
        <v>0</v>
      </c>
      <c r="I5909" s="32">
        <f>G5909+H5909</f>
        <v>0</v>
      </c>
      <c r="J5909" s="32">
        <f>SUM(F5909:H5909)</f>
        <v>17</v>
      </c>
      <c r="K5909" s="32">
        <f>E5909-J5909</f>
        <v>0</v>
      </c>
      <c r="L5909" s="30">
        <v>4754420000</v>
      </c>
      <c r="M5909" s="30">
        <v>2338.55</v>
      </c>
      <c r="N5909" s="30">
        <v>279671765</v>
      </c>
      <c r="O5909" s="30">
        <v>6720870</v>
      </c>
      <c r="P5909" s="30">
        <f>IF(I5909=0,0,H5909/I5909)</f>
        <v>0</v>
      </c>
    </row>
    <row r="5910">
      <c r="A5910" s="30" t="str">
        <v>2026-07</v>
      </c>
      <c r="B5910" s="30" t="str">
        <v>집계 중</v>
      </c>
      <c r="C5910" s="30" t="str">
        <v>가평군</v>
      </c>
      <c r="D5910" s="30" t="str">
        <v>다가구 전월세</v>
      </c>
      <c r="E5910" s="32">
        <v>23</v>
      </c>
      <c r="F5910" s="32">
        <v>0</v>
      </c>
      <c r="G5910" s="32">
        <v>4</v>
      </c>
      <c r="H5910" s="32">
        <v>19</v>
      </c>
      <c r="I5910" s="32">
        <f>G5910+H5910</f>
        <v>23</v>
      </c>
      <c r="J5910" s="32">
        <f>SUM(F5910:H5910)</f>
        <v>23</v>
      </c>
      <c r="K5910" s="32">
        <f>E5910-J5910</f>
        <v>0</v>
      </c>
      <c r="L5910" s="30">
        <v>528000000</v>
      </c>
      <c r="M5910" s="30">
        <v>1570.08</v>
      </c>
      <c r="N5910" s="30">
        <v>22956522</v>
      </c>
      <c r="O5910" s="30">
        <v>1111698</v>
      </c>
      <c r="P5910" s="30">
        <f>IF(I5910=0,0,H5910/I5910)</f>
        <v>0.8260869565217391</v>
      </c>
    </row>
    <row r="5911">
      <c r="A5911" s="30" t="str">
        <v>2026-07</v>
      </c>
      <c r="B5911" s="30" t="str">
        <v>집계 중</v>
      </c>
      <c r="C5911" s="30" t="str">
        <v>가평군</v>
      </c>
      <c r="D5911" s="30" t="str">
        <v>다세대 매매</v>
      </c>
      <c r="E5911" s="32">
        <v>14</v>
      </c>
      <c r="F5911" s="32">
        <v>14</v>
      </c>
      <c r="G5911" s="32">
        <v>0</v>
      </c>
      <c r="H5911" s="32">
        <v>0</v>
      </c>
      <c r="I5911" s="32">
        <f>G5911+H5911</f>
        <v>0</v>
      </c>
      <c r="J5911" s="32">
        <f>SUM(F5911:H5911)</f>
        <v>14</v>
      </c>
      <c r="K5911" s="32">
        <f>E5911-J5911</f>
        <v>0</v>
      </c>
      <c r="L5911" s="30">
        <v>1467000000</v>
      </c>
      <c r="M5911" s="30">
        <v>847.88</v>
      </c>
      <c r="N5911" s="30">
        <v>104785714</v>
      </c>
      <c r="O5911" s="30">
        <v>5719662</v>
      </c>
      <c r="P5911" s="30">
        <f>IF(I5911=0,0,H5911/I5911)</f>
        <v>0</v>
      </c>
    </row>
    <row r="5912">
      <c r="A5912" s="30" t="str">
        <v>2026-07</v>
      </c>
      <c r="B5912" s="30" t="str">
        <v>집계 중</v>
      </c>
      <c r="C5912" s="30" t="str">
        <v>가평군</v>
      </c>
      <c r="D5912" s="30" t="str">
        <v>다세대 전월세</v>
      </c>
      <c r="E5912" s="32">
        <v>34</v>
      </c>
      <c r="F5912" s="32">
        <v>0</v>
      </c>
      <c r="G5912" s="32">
        <v>5</v>
      </c>
      <c r="H5912" s="32">
        <v>29</v>
      </c>
      <c r="I5912" s="32">
        <f>G5912+H5912</f>
        <v>34</v>
      </c>
      <c r="J5912" s="32">
        <f>SUM(F5912:H5912)</f>
        <v>34</v>
      </c>
      <c r="K5912" s="32">
        <f>E5912-J5912</f>
        <v>0</v>
      </c>
      <c r="L5912" s="30">
        <v>906000000</v>
      </c>
      <c r="M5912" s="30">
        <v>1762.995</v>
      </c>
      <c r="N5912" s="30">
        <v>26647059</v>
      </c>
      <c r="O5912" s="30">
        <v>1698837</v>
      </c>
      <c r="P5912" s="30">
        <f>IF(I5912=0,0,H5912/I5912)</f>
        <v>0.8529411764705882</v>
      </c>
    </row>
    <row r="5913">
      <c r="A5913" s="30" t="str">
        <v>2026-07</v>
      </c>
      <c r="B5913" s="30" t="str">
        <v>집계 중</v>
      </c>
      <c r="C5913" s="30" t="str">
        <v>가평군</v>
      </c>
      <c r="D5913" s="30" t="str">
        <v>상가</v>
      </c>
      <c r="E5913" s="32">
        <v>6</v>
      </c>
      <c r="F5913" s="32">
        <v>6</v>
      </c>
      <c r="G5913" s="32">
        <v>0</v>
      </c>
      <c r="H5913" s="32">
        <v>0</v>
      </c>
      <c r="I5913" s="32">
        <f>G5913+H5913</f>
        <v>0</v>
      </c>
      <c r="J5913" s="32">
        <f>SUM(F5913:H5913)</f>
        <v>6</v>
      </c>
      <c r="K5913" s="32">
        <f>E5913-J5913</f>
        <v>0</v>
      </c>
      <c r="L5913" s="30">
        <v>3707200000</v>
      </c>
      <c r="M5913" s="30">
        <v>1189.03</v>
      </c>
      <c r="N5913" s="30">
        <v>617866667</v>
      </c>
      <c r="O5913" s="30">
        <v>10306894</v>
      </c>
      <c r="P5913" s="30">
        <f>IF(I5913=0,0,H5913/I5913)</f>
        <v>0</v>
      </c>
    </row>
    <row r="5914">
      <c r="A5914" s="30" t="str">
        <v>2026-07</v>
      </c>
      <c r="B5914" s="30" t="str">
        <v>집계 중</v>
      </c>
      <c r="C5914" s="30" t="str">
        <v>가평군</v>
      </c>
      <c r="D5914" s="30" t="str">
        <v>아파트 매매</v>
      </c>
      <c r="E5914" s="32">
        <v>19</v>
      </c>
      <c r="F5914" s="32">
        <v>19</v>
      </c>
      <c r="G5914" s="32">
        <v>0</v>
      </c>
      <c r="H5914" s="32">
        <v>0</v>
      </c>
      <c r="I5914" s="32">
        <f>G5914+H5914</f>
        <v>0</v>
      </c>
      <c r="J5914" s="32">
        <f>SUM(F5914:H5914)</f>
        <v>19</v>
      </c>
      <c r="K5914" s="32">
        <f>E5914-J5914</f>
        <v>0</v>
      </c>
      <c r="L5914" s="30">
        <v>4930000000</v>
      </c>
      <c r="M5914" s="30">
        <v>1581.644</v>
      </c>
      <c r="N5914" s="30">
        <v>259473684</v>
      </c>
      <c r="O5914" s="30">
        <v>10304162</v>
      </c>
      <c r="P5914" s="30">
        <f>IF(I5914=0,0,H5914/I5914)</f>
        <v>0</v>
      </c>
    </row>
    <row r="5915">
      <c r="A5915" s="30" t="str">
        <v>2026-07</v>
      </c>
      <c r="B5915" s="30" t="str">
        <v>집계 중</v>
      </c>
      <c r="C5915" s="30" t="str">
        <v>가평군</v>
      </c>
      <c r="D5915" s="30" t="str">
        <v>아파트 전월세</v>
      </c>
      <c r="E5915" s="32">
        <v>17</v>
      </c>
      <c r="F5915" s="32">
        <v>0</v>
      </c>
      <c r="G5915" s="32">
        <v>8</v>
      </c>
      <c r="H5915" s="32">
        <v>9</v>
      </c>
      <c r="I5915" s="32">
        <f>G5915+H5915</f>
        <v>17</v>
      </c>
      <c r="J5915" s="32">
        <f>SUM(F5915:H5915)</f>
        <v>17</v>
      </c>
      <c r="K5915" s="32">
        <f>E5915-J5915</f>
        <v>0</v>
      </c>
      <c r="L5915" s="30">
        <v>1826000000</v>
      </c>
      <c r="M5915" s="30">
        <v>1394.279</v>
      </c>
      <c r="N5915" s="30">
        <v>107411765</v>
      </c>
      <c r="O5915" s="30">
        <v>4329379</v>
      </c>
      <c r="P5915" s="30">
        <f>IF(I5915=0,0,H5915/I5915)</f>
        <v>0.5294117647058824</v>
      </c>
    </row>
    <row r="5916">
      <c r="A5916" s="30" t="str">
        <v>2026-07</v>
      </c>
      <c r="B5916" s="30" t="str">
        <v>집계 중</v>
      </c>
      <c r="C5916" s="30" t="str">
        <v>가평군</v>
      </c>
      <c r="D5916" s="30" t="str">
        <v>오피스텔 전월세</v>
      </c>
      <c r="E5916" s="32">
        <v>1</v>
      </c>
      <c r="F5916" s="32">
        <v>0</v>
      </c>
      <c r="G5916" s="32">
        <v>0</v>
      </c>
      <c r="H5916" s="32">
        <v>1</v>
      </c>
      <c r="I5916" s="32">
        <f>G5916+H5916</f>
        <v>1</v>
      </c>
      <c r="J5916" s="32">
        <f>SUM(F5916:H5916)</f>
        <v>1</v>
      </c>
      <c r="K5916" s="32">
        <f>E5916-J5916</f>
        <v>0</v>
      </c>
      <c r="L5916" s="30">
        <v>20000000</v>
      </c>
      <c r="M5916" s="30">
        <v>59.54</v>
      </c>
      <c r="N5916" s="30">
        <v>20000000</v>
      </c>
      <c r="O5916" s="30">
        <v>1110442</v>
      </c>
      <c r="P5916" s="30">
        <f>IF(I5916=0,0,H5916/I5916)</f>
        <v>1</v>
      </c>
    </row>
    <row r="5917">
      <c r="A5917" s="30" t="str">
        <v>2026-07</v>
      </c>
      <c r="B5917" s="30" t="str">
        <v>집계 중</v>
      </c>
      <c r="C5917" s="30" t="str">
        <v>가평군</v>
      </c>
      <c r="D5917" s="30" t="str">
        <v>토지</v>
      </c>
      <c r="E5917" s="32">
        <v>175</v>
      </c>
      <c r="F5917" s="32">
        <v>175</v>
      </c>
      <c r="G5917" s="32">
        <v>0</v>
      </c>
      <c r="H5917" s="32">
        <v>0</v>
      </c>
      <c r="I5917" s="32">
        <f>G5917+H5917</f>
        <v>0</v>
      </c>
      <c r="J5917" s="32">
        <f>SUM(F5917:H5917)</f>
        <v>175</v>
      </c>
      <c r="K5917" s="32">
        <f>E5917-J5917</f>
        <v>0</v>
      </c>
      <c r="L5917" s="30">
        <v>12433210000</v>
      </c>
      <c r="M5917" s="30">
        <v>544695.04</v>
      </c>
      <c r="N5917" s="30">
        <v>71046914</v>
      </c>
      <c r="O5917" s="30">
        <v>75458</v>
      </c>
      <c r="P5917" s="30">
        <f>IF(I5917=0,0,H5917/I5917)</f>
        <v>0</v>
      </c>
    </row>
    <row r="5918">
      <c r="A5918" s="30" t="str">
        <v>2026-07</v>
      </c>
      <c r="B5918" s="30" t="str">
        <v>집계 중</v>
      </c>
      <c r="C5918" s="30" t="str">
        <v>고양덕양구</v>
      </c>
      <c r="D5918" s="30" t="str">
        <v>공장창고</v>
      </c>
      <c r="E5918" s="32">
        <v>11</v>
      </c>
      <c r="F5918" s="32">
        <v>11</v>
      </c>
      <c r="G5918" s="32">
        <v>0</v>
      </c>
      <c r="H5918" s="32">
        <v>0</v>
      </c>
      <c r="I5918" s="32">
        <f>G5918+H5918</f>
        <v>0</v>
      </c>
      <c r="J5918" s="32">
        <f>SUM(F5918:H5918)</f>
        <v>11</v>
      </c>
      <c r="K5918" s="32">
        <f>E5918-J5918</f>
        <v>0</v>
      </c>
      <c r="L5918" s="30">
        <v>4499510000</v>
      </c>
      <c r="M5918" s="30">
        <v>1299.64</v>
      </c>
      <c r="N5918" s="30">
        <v>409046364</v>
      </c>
      <c r="O5918" s="30">
        <v>11445025</v>
      </c>
      <c r="P5918" s="30">
        <f>IF(I5918=0,0,H5918/I5918)</f>
        <v>0</v>
      </c>
    </row>
    <row r="5919">
      <c r="A5919" s="30" t="str">
        <v>2026-07</v>
      </c>
      <c r="B5919" s="30" t="str">
        <v>집계 중</v>
      </c>
      <c r="C5919" s="30" t="str">
        <v>고양덕양구</v>
      </c>
      <c r="D5919" s="30" t="str">
        <v>다가구 매매</v>
      </c>
      <c r="E5919" s="32">
        <v>12</v>
      </c>
      <c r="F5919" s="32">
        <v>12</v>
      </c>
      <c r="G5919" s="32">
        <v>0</v>
      </c>
      <c r="H5919" s="32">
        <v>0</v>
      </c>
      <c r="I5919" s="32">
        <f>G5919+H5919</f>
        <v>0</v>
      </c>
      <c r="J5919" s="32">
        <f>SUM(F5919:H5919)</f>
        <v>12</v>
      </c>
      <c r="K5919" s="32">
        <f>E5919-J5919</f>
        <v>0</v>
      </c>
      <c r="L5919" s="30">
        <v>6703720000</v>
      </c>
      <c r="M5919" s="30">
        <v>2277.19</v>
      </c>
      <c r="N5919" s="30">
        <v>558643333</v>
      </c>
      <c r="O5919" s="30">
        <v>9731756</v>
      </c>
      <c r="P5919" s="30">
        <f>IF(I5919=0,0,H5919/I5919)</f>
        <v>0</v>
      </c>
    </row>
    <row r="5920">
      <c r="A5920" s="30" t="str">
        <v>2026-07</v>
      </c>
      <c r="B5920" s="30" t="str">
        <v>집계 중</v>
      </c>
      <c r="C5920" s="30" t="str">
        <v>고양덕양구</v>
      </c>
      <c r="D5920" s="30" t="str">
        <v>다가구 전월세</v>
      </c>
      <c r="E5920" s="32">
        <v>298</v>
      </c>
      <c r="F5920" s="32">
        <v>0</v>
      </c>
      <c r="G5920" s="32">
        <v>73</v>
      </c>
      <c r="H5920" s="32">
        <v>225</v>
      </c>
      <c r="I5920" s="32">
        <f>G5920+H5920</f>
        <v>298</v>
      </c>
      <c r="J5920" s="32">
        <f>SUM(F5920:H5920)</f>
        <v>298</v>
      </c>
      <c r="K5920" s="32">
        <f>E5920-J5920</f>
        <v>0</v>
      </c>
      <c r="L5920" s="30">
        <v>20156010000</v>
      </c>
      <c r="M5920" s="30">
        <v>13738.586</v>
      </c>
      <c r="N5920" s="30">
        <v>67637617</v>
      </c>
      <c r="O5920" s="30">
        <v>4849949</v>
      </c>
      <c r="P5920" s="30">
        <f>IF(I5920=0,0,H5920/I5920)</f>
        <v>0.7550335570469798</v>
      </c>
    </row>
    <row r="5921">
      <c r="A5921" s="30" t="str">
        <v>2026-07</v>
      </c>
      <c r="B5921" s="30" t="str">
        <v>집계 중</v>
      </c>
      <c r="C5921" s="30" t="str">
        <v>고양덕양구</v>
      </c>
      <c r="D5921" s="30" t="str">
        <v>다세대 매매</v>
      </c>
      <c r="E5921" s="32">
        <v>81</v>
      </c>
      <c r="F5921" s="32">
        <v>81</v>
      </c>
      <c r="G5921" s="32">
        <v>0</v>
      </c>
      <c r="H5921" s="32">
        <v>0</v>
      </c>
      <c r="I5921" s="32">
        <f>G5921+H5921</f>
        <v>0</v>
      </c>
      <c r="J5921" s="32">
        <f>SUM(F5921:H5921)</f>
        <v>81</v>
      </c>
      <c r="K5921" s="32">
        <f>E5921-J5921</f>
        <v>0</v>
      </c>
      <c r="L5921" s="30">
        <v>19967990000</v>
      </c>
      <c r="M5921" s="30">
        <v>4329.343</v>
      </c>
      <c r="N5921" s="30">
        <v>246518395</v>
      </c>
      <c r="O5921" s="30">
        <v>15247090</v>
      </c>
      <c r="P5921" s="30">
        <f>IF(I5921=0,0,H5921/I5921)</f>
        <v>0</v>
      </c>
    </row>
    <row r="5922">
      <c r="A5922" s="30" t="str">
        <v>2026-07</v>
      </c>
      <c r="B5922" s="30" t="str">
        <v>집계 중</v>
      </c>
      <c r="C5922" s="30" t="str">
        <v>고양덕양구</v>
      </c>
      <c r="D5922" s="30" t="str">
        <v>다세대 전월세</v>
      </c>
      <c r="E5922" s="32">
        <v>126</v>
      </c>
      <c r="F5922" s="32">
        <v>0</v>
      </c>
      <c r="G5922" s="32">
        <v>47</v>
      </c>
      <c r="H5922" s="32">
        <v>79</v>
      </c>
      <c r="I5922" s="32">
        <f>G5922+H5922</f>
        <v>126</v>
      </c>
      <c r="J5922" s="32">
        <f>SUM(F5922:H5922)</f>
        <v>126</v>
      </c>
      <c r="K5922" s="32">
        <f>E5922-J5922</f>
        <v>0</v>
      </c>
      <c r="L5922" s="30">
        <v>15197480000</v>
      </c>
      <c r="M5922" s="30">
        <v>6278.399</v>
      </c>
      <c r="N5922" s="30">
        <v>120614921</v>
      </c>
      <c r="O5922" s="30">
        <v>8001977</v>
      </c>
      <c r="P5922" s="30">
        <f>IF(I5922=0,0,H5922/I5922)</f>
        <v>0.626984126984127</v>
      </c>
    </row>
    <row r="5923">
      <c r="A5923" s="30" t="str">
        <v>2026-07</v>
      </c>
      <c r="B5923" s="30" t="str">
        <v>집계 중</v>
      </c>
      <c r="C5923" s="30" t="str">
        <v>고양덕양구</v>
      </c>
      <c r="D5923" s="30" t="str">
        <v>분양권</v>
      </c>
      <c r="E5923" s="32">
        <v>6</v>
      </c>
      <c r="F5923" s="32">
        <v>6</v>
      </c>
      <c r="G5923" s="32">
        <v>0</v>
      </c>
      <c r="H5923" s="32">
        <v>0</v>
      </c>
      <c r="I5923" s="32">
        <f>G5923+H5923</f>
        <v>0</v>
      </c>
      <c r="J5923" s="32">
        <f>SUM(F5923:H5923)</f>
        <v>6</v>
      </c>
      <c r="K5923" s="32">
        <f>E5923-J5923</f>
        <v>0</v>
      </c>
      <c r="L5923" s="30">
        <v>3770130000</v>
      </c>
      <c r="M5923" s="30">
        <v>464.923</v>
      </c>
      <c r="N5923" s="30">
        <v>628355000</v>
      </c>
      <c r="O5923" s="30">
        <v>26807104</v>
      </c>
      <c r="P5923" s="30">
        <f>IF(I5923=0,0,H5923/I5923)</f>
        <v>0</v>
      </c>
    </row>
    <row r="5924">
      <c r="A5924" s="30" t="str">
        <v>2026-07</v>
      </c>
      <c r="B5924" s="30" t="str">
        <v>집계 중</v>
      </c>
      <c r="C5924" s="30" t="str">
        <v>고양덕양구</v>
      </c>
      <c r="D5924" s="30" t="str">
        <v>상가</v>
      </c>
      <c r="E5924" s="32">
        <v>18</v>
      </c>
      <c r="F5924" s="32">
        <v>18</v>
      </c>
      <c r="G5924" s="32">
        <v>0</v>
      </c>
      <c r="H5924" s="32">
        <v>0</v>
      </c>
      <c r="I5924" s="32">
        <f>G5924+H5924</f>
        <v>0</v>
      </c>
      <c r="J5924" s="32">
        <f>SUM(F5924:H5924)</f>
        <v>18</v>
      </c>
      <c r="K5924" s="32">
        <f>E5924-J5924</f>
        <v>0</v>
      </c>
      <c r="L5924" s="30">
        <v>6678960000</v>
      </c>
      <c r="M5924" s="30">
        <v>1432.58</v>
      </c>
      <c r="N5924" s="30">
        <v>371053333</v>
      </c>
      <c r="O5924" s="30">
        <v>15412197</v>
      </c>
      <c r="P5924" s="30">
        <f>IF(I5924=0,0,H5924/I5924)</f>
        <v>0</v>
      </c>
    </row>
    <row r="5925">
      <c r="A5925" s="30" t="str">
        <v>2026-07</v>
      </c>
      <c r="B5925" s="30" t="str">
        <v>집계 중</v>
      </c>
      <c r="C5925" s="30" t="str">
        <v>고양덕양구</v>
      </c>
      <c r="D5925" s="30" t="str">
        <v>아파트 매매</v>
      </c>
      <c r="E5925" s="32">
        <v>436</v>
      </c>
      <c r="F5925" s="32">
        <v>436</v>
      </c>
      <c r="G5925" s="32">
        <v>0</v>
      </c>
      <c r="H5925" s="32">
        <v>0</v>
      </c>
      <c r="I5925" s="32">
        <f>G5925+H5925</f>
        <v>0</v>
      </c>
      <c r="J5925" s="32">
        <f>SUM(F5925:H5925)</f>
        <v>436</v>
      </c>
      <c r="K5925" s="32">
        <f>E5925-J5925</f>
        <v>0</v>
      </c>
      <c r="L5925" s="30">
        <v>262113800000</v>
      </c>
      <c r="M5925" s="30">
        <v>32380.838</v>
      </c>
      <c r="N5925" s="30">
        <v>601178440</v>
      </c>
      <c r="O5925" s="30">
        <v>26759403</v>
      </c>
      <c r="P5925" s="30">
        <f>IF(I5925=0,0,H5925/I5925)</f>
        <v>0</v>
      </c>
    </row>
    <row r="5926">
      <c r="A5926" s="30" t="str">
        <v>2026-07</v>
      </c>
      <c r="B5926" s="30" t="str">
        <v>집계 중</v>
      </c>
      <c r="C5926" s="30" t="str">
        <v>고양덕양구</v>
      </c>
      <c r="D5926" s="30" t="str">
        <v>아파트 전월세</v>
      </c>
      <c r="E5926" s="32">
        <v>699</v>
      </c>
      <c r="F5926" s="32">
        <v>0</v>
      </c>
      <c r="G5926" s="32">
        <v>419</v>
      </c>
      <c r="H5926" s="32">
        <v>280</v>
      </c>
      <c r="I5926" s="32">
        <f>G5926+H5926</f>
        <v>699</v>
      </c>
      <c r="J5926" s="32">
        <f>SUM(F5926:H5926)</f>
        <v>699</v>
      </c>
      <c r="K5926" s="32">
        <f>E5926-J5926</f>
        <v>0</v>
      </c>
      <c r="L5926" s="30">
        <v>185067650000</v>
      </c>
      <c r="M5926" s="30">
        <v>46770.696</v>
      </c>
      <c r="N5926" s="30">
        <v>264760587</v>
      </c>
      <c r="O5926" s="30">
        <v>13080709</v>
      </c>
      <c r="P5926" s="30">
        <f>IF(I5926=0,0,H5926/I5926)</f>
        <v>0.4005722460658083</v>
      </c>
    </row>
    <row r="5927">
      <c r="A5927" s="30" t="str">
        <v>2026-07</v>
      </c>
      <c r="B5927" s="30" t="str">
        <v>집계 중</v>
      </c>
      <c r="C5927" s="30" t="str">
        <v>고양덕양구</v>
      </c>
      <c r="D5927" s="30" t="str">
        <v>오피스텔 매매</v>
      </c>
      <c r="E5927" s="32">
        <v>40</v>
      </c>
      <c r="F5927" s="32">
        <v>40</v>
      </c>
      <c r="G5927" s="32">
        <v>0</v>
      </c>
      <c r="H5927" s="32">
        <v>0</v>
      </c>
      <c r="I5927" s="32">
        <f>G5927+H5927</f>
        <v>0</v>
      </c>
      <c r="J5927" s="32">
        <f>SUM(F5927:H5927)</f>
        <v>40</v>
      </c>
      <c r="K5927" s="32">
        <f>E5927-J5927</f>
        <v>0</v>
      </c>
      <c r="L5927" s="30">
        <v>16941350000</v>
      </c>
      <c r="M5927" s="30">
        <v>2193.018</v>
      </c>
      <c r="N5927" s="30">
        <v>423533750</v>
      </c>
      <c r="O5927" s="30">
        <v>25537620</v>
      </c>
      <c r="P5927" s="30">
        <f>IF(I5927=0,0,H5927/I5927)</f>
        <v>0</v>
      </c>
    </row>
    <row r="5928">
      <c r="A5928" s="30" t="str">
        <v>2026-07</v>
      </c>
      <c r="B5928" s="30" t="str">
        <v>집계 중</v>
      </c>
      <c r="C5928" s="30" t="str">
        <v>고양덕양구</v>
      </c>
      <c r="D5928" s="30" t="str">
        <v>오피스텔 전월세</v>
      </c>
      <c r="E5928" s="32">
        <v>390</v>
      </c>
      <c r="F5928" s="32">
        <v>0</v>
      </c>
      <c r="G5928" s="32">
        <v>119</v>
      </c>
      <c r="H5928" s="32">
        <v>271</v>
      </c>
      <c r="I5928" s="32">
        <f>G5928+H5928</f>
        <v>390</v>
      </c>
      <c r="J5928" s="32">
        <f>SUM(F5928:H5928)</f>
        <v>390</v>
      </c>
      <c r="K5928" s="32">
        <f>E5928-J5928</f>
        <v>0</v>
      </c>
      <c r="L5928" s="30">
        <v>62136550000</v>
      </c>
      <c r="M5928" s="30">
        <v>17537.28</v>
      </c>
      <c r="N5928" s="30">
        <v>159324487</v>
      </c>
      <c r="O5928" s="30">
        <v>11712767</v>
      </c>
      <c r="P5928" s="30">
        <f>IF(I5928=0,0,H5928/I5928)</f>
        <v>0.6948717948717948</v>
      </c>
    </row>
    <row r="5929">
      <c r="A5929" s="30" t="str">
        <v>2026-07</v>
      </c>
      <c r="B5929" s="30" t="str">
        <v>집계 중</v>
      </c>
      <c r="C5929" s="30" t="str">
        <v>고양덕양구</v>
      </c>
      <c r="D5929" s="30" t="str">
        <v>토지</v>
      </c>
      <c r="E5929" s="32">
        <v>75</v>
      </c>
      <c r="F5929" s="32">
        <v>75</v>
      </c>
      <c r="G5929" s="32">
        <v>0</v>
      </c>
      <c r="H5929" s="32">
        <v>0</v>
      </c>
      <c r="I5929" s="32">
        <f>G5929+H5929</f>
        <v>0</v>
      </c>
      <c r="J5929" s="32">
        <f>SUM(F5929:H5929)</f>
        <v>75</v>
      </c>
      <c r="K5929" s="32">
        <f>E5929-J5929</f>
        <v>0</v>
      </c>
      <c r="L5929" s="30">
        <v>7554660000</v>
      </c>
      <c r="M5929" s="30">
        <v>24708.54</v>
      </c>
      <c r="N5929" s="30">
        <v>100728800</v>
      </c>
      <c r="O5929" s="30">
        <v>1010747</v>
      </c>
      <c r="P5929" s="30">
        <f>IF(I5929=0,0,H5929/I5929)</f>
        <v>0</v>
      </c>
    </row>
    <row r="5930">
      <c r="A5930" s="30" t="str">
        <v>2026-07</v>
      </c>
      <c r="B5930" s="30" t="str">
        <v>집계 중</v>
      </c>
      <c r="C5930" s="30" t="str">
        <v>고양일산동구</v>
      </c>
      <c r="D5930" s="30" t="str">
        <v>공장창고</v>
      </c>
      <c r="E5930" s="32">
        <v>6</v>
      </c>
      <c r="F5930" s="32">
        <v>6</v>
      </c>
      <c r="G5930" s="32">
        <v>0</v>
      </c>
      <c r="H5930" s="32">
        <v>0</v>
      </c>
      <c r="I5930" s="32">
        <f>G5930+H5930</f>
        <v>0</v>
      </c>
      <c r="J5930" s="32">
        <f>SUM(F5930:H5930)</f>
        <v>6</v>
      </c>
      <c r="K5930" s="32">
        <f>E5930-J5930</f>
        <v>0</v>
      </c>
      <c r="L5930" s="30">
        <v>6029000000</v>
      </c>
      <c r="M5930" s="30">
        <v>2290.44</v>
      </c>
      <c r="N5930" s="30">
        <v>1004833333</v>
      </c>
      <c r="O5930" s="30">
        <v>8701637</v>
      </c>
      <c r="P5930" s="30">
        <f>IF(I5930=0,0,H5930/I5930)</f>
        <v>0</v>
      </c>
    </row>
    <row r="5931">
      <c r="A5931" s="30" t="str">
        <v>2026-07</v>
      </c>
      <c r="B5931" s="30" t="str">
        <v>집계 중</v>
      </c>
      <c r="C5931" s="30" t="str">
        <v>고양일산동구</v>
      </c>
      <c r="D5931" s="30" t="str">
        <v>다가구 매매</v>
      </c>
      <c r="E5931" s="32">
        <v>6</v>
      </c>
      <c r="F5931" s="32">
        <v>6</v>
      </c>
      <c r="G5931" s="32">
        <v>0</v>
      </c>
      <c r="H5931" s="32">
        <v>0</v>
      </c>
      <c r="I5931" s="32">
        <f>G5931+H5931</f>
        <v>0</v>
      </c>
      <c r="J5931" s="32">
        <f>SUM(F5931:H5931)</f>
        <v>6</v>
      </c>
      <c r="K5931" s="32">
        <f>E5931-J5931</f>
        <v>0</v>
      </c>
      <c r="L5931" s="30">
        <v>5057400000</v>
      </c>
      <c r="M5931" s="30">
        <v>1057.14</v>
      </c>
      <c r="N5931" s="30">
        <v>842900000</v>
      </c>
      <c r="O5931" s="30">
        <v>15815008</v>
      </c>
      <c r="P5931" s="30">
        <f>IF(I5931=0,0,H5931/I5931)</f>
        <v>0</v>
      </c>
    </row>
    <row r="5932">
      <c r="A5932" s="30" t="str">
        <v>2026-07</v>
      </c>
      <c r="B5932" s="30" t="str">
        <v>집계 중</v>
      </c>
      <c r="C5932" s="30" t="str">
        <v>고양일산동구</v>
      </c>
      <c r="D5932" s="30" t="str">
        <v>다가구 전월세</v>
      </c>
      <c r="E5932" s="32">
        <v>172</v>
      </c>
      <c r="F5932" s="32">
        <v>0</v>
      </c>
      <c r="G5932" s="32">
        <v>27</v>
      </c>
      <c r="H5932" s="32">
        <v>145</v>
      </c>
      <c r="I5932" s="32">
        <f>G5932+H5932</f>
        <v>172</v>
      </c>
      <c r="J5932" s="32">
        <f>SUM(F5932:H5932)</f>
        <v>172</v>
      </c>
      <c r="K5932" s="32">
        <f>E5932-J5932</f>
        <v>0</v>
      </c>
      <c r="L5932" s="30">
        <v>7363500000</v>
      </c>
      <c r="M5932" s="30">
        <v>9354.14</v>
      </c>
      <c r="N5932" s="30">
        <v>42811047</v>
      </c>
      <c r="O5932" s="30">
        <v>2602286</v>
      </c>
      <c r="P5932" s="30">
        <f>IF(I5932=0,0,H5932/I5932)</f>
        <v>0.8430232558139535</v>
      </c>
    </row>
    <row r="5933">
      <c r="A5933" s="30" t="str">
        <v>2026-07</v>
      </c>
      <c r="B5933" s="30" t="str">
        <v>집계 중</v>
      </c>
      <c r="C5933" s="30" t="str">
        <v>고양일산동구</v>
      </c>
      <c r="D5933" s="30" t="str">
        <v>다세대 매매</v>
      </c>
      <c r="E5933" s="32">
        <v>29</v>
      </c>
      <c r="F5933" s="32">
        <v>29</v>
      </c>
      <c r="G5933" s="32">
        <v>0</v>
      </c>
      <c r="H5933" s="32">
        <v>0</v>
      </c>
      <c r="I5933" s="32">
        <f>G5933+H5933</f>
        <v>0</v>
      </c>
      <c r="J5933" s="32">
        <f>SUM(F5933:H5933)</f>
        <v>29</v>
      </c>
      <c r="K5933" s="32">
        <f>E5933-J5933</f>
        <v>0</v>
      </c>
      <c r="L5933" s="30">
        <v>9071500000</v>
      </c>
      <c r="M5933" s="30">
        <v>2043.962</v>
      </c>
      <c r="N5933" s="30">
        <v>312810345</v>
      </c>
      <c r="O5933" s="30">
        <v>14671715</v>
      </c>
      <c r="P5933" s="30">
        <f>IF(I5933=0,0,H5933/I5933)</f>
        <v>0</v>
      </c>
    </row>
    <row r="5934">
      <c r="A5934" s="30" t="str">
        <v>2026-07</v>
      </c>
      <c r="B5934" s="30" t="str">
        <v>집계 중</v>
      </c>
      <c r="C5934" s="30" t="str">
        <v>고양일산동구</v>
      </c>
      <c r="D5934" s="30" t="str">
        <v>다세대 전월세</v>
      </c>
      <c r="E5934" s="32">
        <v>47</v>
      </c>
      <c r="F5934" s="32">
        <v>0</v>
      </c>
      <c r="G5934" s="32">
        <v>24</v>
      </c>
      <c r="H5934" s="32">
        <v>23</v>
      </c>
      <c r="I5934" s="32">
        <f>G5934+H5934</f>
        <v>47</v>
      </c>
      <c r="J5934" s="32">
        <f>SUM(F5934:H5934)</f>
        <v>47</v>
      </c>
      <c r="K5934" s="32">
        <f>E5934-J5934</f>
        <v>0</v>
      </c>
      <c r="L5934" s="30">
        <v>6971500000</v>
      </c>
      <c r="M5934" s="30">
        <v>3150.789</v>
      </c>
      <c r="N5934" s="30">
        <v>148329787</v>
      </c>
      <c r="O5934" s="30">
        <v>7314447</v>
      </c>
      <c r="P5934" s="30">
        <f>IF(I5934=0,0,H5934/I5934)</f>
        <v>0.48936170212765956</v>
      </c>
    </row>
    <row r="5935">
      <c r="A5935" s="30" t="str">
        <v>2026-07</v>
      </c>
      <c r="B5935" s="30" t="str">
        <v>집계 중</v>
      </c>
      <c r="C5935" s="30" t="str">
        <v>고양일산동구</v>
      </c>
      <c r="D5935" s="30" t="str">
        <v>분양권</v>
      </c>
      <c r="E5935" s="32">
        <v>11</v>
      </c>
      <c r="F5935" s="32">
        <v>11</v>
      </c>
      <c r="G5935" s="32">
        <v>0</v>
      </c>
      <c r="H5935" s="32">
        <v>0</v>
      </c>
      <c r="I5935" s="32">
        <f>G5935+H5935</f>
        <v>0</v>
      </c>
      <c r="J5935" s="32">
        <f>SUM(F5935:H5935)</f>
        <v>11</v>
      </c>
      <c r="K5935" s="32">
        <f>E5935-J5935</f>
        <v>0</v>
      </c>
      <c r="L5935" s="30">
        <v>6282750000</v>
      </c>
      <c r="M5935" s="30">
        <v>786.146</v>
      </c>
      <c r="N5935" s="30">
        <v>571159091</v>
      </c>
      <c r="O5935" s="30">
        <v>26419292</v>
      </c>
      <c r="P5935" s="30">
        <f>IF(I5935=0,0,H5935/I5935)</f>
        <v>0</v>
      </c>
    </row>
    <row r="5936">
      <c r="A5936" s="30" t="str">
        <v>2026-07</v>
      </c>
      <c r="B5936" s="30" t="str">
        <v>집계 중</v>
      </c>
      <c r="C5936" s="30" t="str">
        <v>고양일산동구</v>
      </c>
      <c r="D5936" s="30" t="str">
        <v>상가</v>
      </c>
      <c r="E5936" s="32">
        <v>11</v>
      </c>
      <c r="F5936" s="32">
        <v>11</v>
      </c>
      <c r="G5936" s="32">
        <v>0</v>
      </c>
      <c r="H5936" s="32">
        <v>0</v>
      </c>
      <c r="I5936" s="32">
        <f>G5936+H5936</f>
        <v>0</v>
      </c>
      <c r="J5936" s="32">
        <f>SUM(F5936:H5936)</f>
        <v>11</v>
      </c>
      <c r="K5936" s="32">
        <f>E5936-J5936</f>
        <v>0</v>
      </c>
      <c r="L5936" s="30">
        <v>1022600000</v>
      </c>
      <c r="M5936" s="30">
        <v>469.74</v>
      </c>
      <c r="N5936" s="30">
        <v>92963636</v>
      </c>
      <c r="O5936" s="30">
        <v>7196525</v>
      </c>
      <c r="P5936" s="30">
        <f>IF(I5936=0,0,H5936/I5936)</f>
        <v>0</v>
      </c>
    </row>
    <row r="5937">
      <c r="A5937" s="30" t="str">
        <v>2026-07</v>
      </c>
      <c r="B5937" s="30" t="str">
        <v>집계 중</v>
      </c>
      <c r="C5937" s="30" t="str">
        <v>고양일산동구</v>
      </c>
      <c r="D5937" s="30" t="str">
        <v>아파트 매매</v>
      </c>
      <c r="E5937" s="32">
        <v>176</v>
      </c>
      <c r="F5937" s="32">
        <v>176</v>
      </c>
      <c r="G5937" s="32">
        <v>0</v>
      </c>
      <c r="H5937" s="32">
        <v>0</v>
      </c>
      <c r="I5937" s="32">
        <f>G5937+H5937</f>
        <v>0</v>
      </c>
      <c r="J5937" s="32">
        <f>SUM(F5937:H5937)</f>
        <v>176</v>
      </c>
      <c r="K5937" s="32">
        <f>E5937-J5937</f>
        <v>0</v>
      </c>
      <c r="L5937" s="30">
        <v>96691500000</v>
      </c>
      <c r="M5937" s="30">
        <v>15087.681</v>
      </c>
      <c r="N5937" s="30">
        <v>549383523</v>
      </c>
      <c r="O5937" s="30">
        <v>21185582</v>
      </c>
      <c r="P5937" s="30">
        <f>IF(I5937=0,0,H5937/I5937)</f>
        <v>0</v>
      </c>
    </row>
    <row r="5938">
      <c r="A5938" s="30" t="str">
        <v>2026-07</v>
      </c>
      <c r="B5938" s="30" t="str">
        <v>집계 중</v>
      </c>
      <c r="C5938" s="30" t="str">
        <v>고양일산동구</v>
      </c>
      <c r="D5938" s="30" t="str">
        <v>아파트 전월세</v>
      </c>
      <c r="E5938" s="32">
        <v>340</v>
      </c>
      <c r="F5938" s="32">
        <v>0</v>
      </c>
      <c r="G5938" s="32">
        <v>216</v>
      </c>
      <c r="H5938" s="32">
        <v>124</v>
      </c>
      <c r="I5938" s="32">
        <f>G5938+H5938</f>
        <v>340</v>
      </c>
      <c r="J5938" s="32">
        <f>SUM(F5938:H5938)</f>
        <v>340</v>
      </c>
      <c r="K5938" s="32">
        <f>E5938-J5938</f>
        <v>0</v>
      </c>
      <c r="L5938" s="30">
        <v>94916300000</v>
      </c>
      <c r="M5938" s="30">
        <v>27595.989</v>
      </c>
      <c r="N5938" s="30">
        <v>279165588</v>
      </c>
      <c r="O5938" s="30">
        <v>11370235</v>
      </c>
      <c r="P5938" s="30">
        <f>IF(I5938=0,0,H5938/I5938)</f>
        <v>0.36470588235294116</v>
      </c>
    </row>
    <row r="5939">
      <c r="A5939" s="30" t="str">
        <v>2026-07</v>
      </c>
      <c r="B5939" s="30" t="str">
        <v>집계 중</v>
      </c>
      <c r="C5939" s="30" t="str">
        <v>고양일산동구</v>
      </c>
      <c r="D5939" s="30" t="str">
        <v>오피스텔 매매</v>
      </c>
      <c r="E5939" s="32">
        <v>48</v>
      </c>
      <c r="F5939" s="32">
        <v>48</v>
      </c>
      <c r="G5939" s="32">
        <v>0</v>
      </c>
      <c r="H5939" s="32">
        <v>0</v>
      </c>
      <c r="I5939" s="32">
        <f>G5939+H5939</f>
        <v>0</v>
      </c>
      <c r="J5939" s="32">
        <f>SUM(F5939:H5939)</f>
        <v>48</v>
      </c>
      <c r="K5939" s="32">
        <f>E5939-J5939</f>
        <v>0</v>
      </c>
      <c r="L5939" s="30">
        <v>10377700000</v>
      </c>
      <c r="M5939" s="30">
        <v>2990.374</v>
      </c>
      <c r="N5939" s="30">
        <v>216202083</v>
      </c>
      <c r="O5939" s="30">
        <v>11472292</v>
      </c>
      <c r="P5939" s="30">
        <f>IF(I5939=0,0,H5939/I5939)</f>
        <v>0</v>
      </c>
    </row>
    <row r="5940">
      <c r="A5940" s="30" t="str">
        <v>2026-07</v>
      </c>
      <c r="B5940" s="30" t="str">
        <v>집계 중</v>
      </c>
      <c r="C5940" s="30" t="str">
        <v>고양일산동구</v>
      </c>
      <c r="D5940" s="30" t="str">
        <v>오피스텔 전월세</v>
      </c>
      <c r="E5940" s="32">
        <v>322</v>
      </c>
      <c r="F5940" s="32">
        <v>0</v>
      </c>
      <c r="G5940" s="32">
        <v>52</v>
      </c>
      <c r="H5940" s="32">
        <v>270</v>
      </c>
      <c r="I5940" s="32">
        <f>G5940+H5940</f>
        <v>322</v>
      </c>
      <c r="J5940" s="32">
        <f>SUM(F5940:H5940)</f>
        <v>322</v>
      </c>
      <c r="K5940" s="32">
        <f>E5940-J5940</f>
        <v>0</v>
      </c>
      <c r="L5940" s="30">
        <v>16541000000</v>
      </c>
      <c r="M5940" s="30">
        <v>12932.69</v>
      </c>
      <c r="N5940" s="30">
        <v>51369565</v>
      </c>
      <c r="O5940" s="30">
        <v>4228122</v>
      </c>
      <c r="P5940" s="30">
        <f>IF(I5940=0,0,H5940/I5940)</f>
        <v>0.8385093167701864</v>
      </c>
    </row>
    <row r="5941">
      <c r="A5941" s="30" t="str">
        <v>2026-07</v>
      </c>
      <c r="B5941" s="30" t="str">
        <v>집계 중</v>
      </c>
      <c r="C5941" s="30" t="str">
        <v>고양일산동구</v>
      </c>
      <c r="D5941" s="30" t="str">
        <v>토지</v>
      </c>
      <c r="E5941" s="32">
        <v>35</v>
      </c>
      <c r="F5941" s="32">
        <v>35</v>
      </c>
      <c r="G5941" s="32">
        <v>0</v>
      </c>
      <c r="H5941" s="32">
        <v>0</v>
      </c>
      <c r="I5941" s="32">
        <f>G5941+H5941</f>
        <v>0</v>
      </c>
      <c r="J5941" s="32">
        <f>SUM(F5941:H5941)</f>
        <v>35</v>
      </c>
      <c r="K5941" s="32">
        <f>E5941-J5941</f>
        <v>0</v>
      </c>
      <c r="L5941" s="30">
        <v>8277010000</v>
      </c>
      <c r="M5941" s="30">
        <v>7630.58</v>
      </c>
      <c r="N5941" s="30">
        <v>236486000</v>
      </c>
      <c r="O5941" s="30">
        <v>3585837</v>
      </c>
      <c r="P5941" s="30">
        <f>IF(I5941=0,0,H5941/I5941)</f>
        <v>0</v>
      </c>
    </row>
    <row r="5942">
      <c r="A5942" s="30" t="str">
        <v>2026-07</v>
      </c>
      <c r="B5942" s="30" t="str">
        <v>집계 중</v>
      </c>
      <c r="C5942" s="30" t="str">
        <v>고양일산서구</v>
      </c>
      <c r="D5942" s="30" t="str">
        <v>공장창고</v>
      </c>
      <c r="E5942" s="32">
        <v>1</v>
      </c>
      <c r="F5942" s="32">
        <v>1</v>
      </c>
      <c r="G5942" s="32">
        <v>0</v>
      </c>
      <c r="H5942" s="32">
        <v>0</v>
      </c>
      <c r="I5942" s="32">
        <f>G5942+H5942</f>
        <v>0</v>
      </c>
      <c r="J5942" s="32">
        <f>SUM(F5942:H5942)</f>
        <v>1</v>
      </c>
      <c r="K5942" s="32">
        <f>E5942-J5942</f>
        <v>0</v>
      </c>
      <c r="L5942" s="30">
        <v>660000000</v>
      </c>
      <c r="M5942" s="30">
        <v>198.5</v>
      </c>
      <c r="N5942" s="30">
        <v>660000000</v>
      </c>
      <c r="O5942" s="30">
        <v>10991527</v>
      </c>
      <c r="P5942" s="30">
        <f>IF(I5942=0,0,H5942/I5942)</f>
        <v>0</v>
      </c>
    </row>
    <row r="5943">
      <c r="A5943" s="30" t="str">
        <v>2026-07</v>
      </c>
      <c r="B5943" s="30" t="str">
        <v>집계 중</v>
      </c>
      <c r="C5943" s="30" t="str">
        <v>고양일산서구</v>
      </c>
      <c r="D5943" s="30" t="str">
        <v>다가구 전월세</v>
      </c>
      <c r="E5943" s="32">
        <v>101</v>
      </c>
      <c r="F5943" s="32">
        <v>0</v>
      </c>
      <c r="G5943" s="32">
        <v>11</v>
      </c>
      <c r="H5943" s="32">
        <v>90</v>
      </c>
      <c r="I5943" s="32">
        <f>G5943+H5943</f>
        <v>101</v>
      </c>
      <c r="J5943" s="32">
        <f>SUM(F5943:H5943)</f>
        <v>101</v>
      </c>
      <c r="K5943" s="32">
        <f>E5943-J5943</f>
        <v>0</v>
      </c>
      <c r="L5943" s="30">
        <v>2531000000</v>
      </c>
      <c r="M5943" s="30">
        <v>4225.338</v>
      </c>
      <c r="N5943" s="30">
        <v>25059406</v>
      </c>
      <c r="O5943" s="30">
        <v>1980183</v>
      </c>
      <c r="P5943" s="30">
        <f>IF(I5943=0,0,H5943/I5943)</f>
        <v>0.8910891089108911</v>
      </c>
    </row>
    <row r="5944">
      <c r="A5944" s="30" t="str">
        <v>2026-07</v>
      </c>
      <c r="B5944" s="30" t="str">
        <v>집계 중</v>
      </c>
      <c r="C5944" s="30" t="str">
        <v>고양일산서구</v>
      </c>
      <c r="D5944" s="30" t="str">
        <v>다세대 매매</v>
      </c>
      <c r="E5944" s="32">
        <v>14</v>
      </c>
      <c r="F5944" s="32">
        <v>14</v>
      </c>
      <c r="G5944" s="32">
        <v>0</v>
      </c>
      <c r="H5944" s="32">
        <v>0</v>
      </c>
      <c r="I5944" s="32">
        <f>G5944+H5944</f>
        <v>0</v>
      </c>
      <c r="J5944" s="32">
        <f>SUM(F5944:H5944)</f>
        <v>14</v>
      </c>
      <c r="K5944" s="32">
        <f>E5944-J5944</f>
        <v>0</v>
      </c>
      <c r="L5944" s="30">
        <v>3186000000</v>
      </c>
      <c r="M5944" s="30">
        <v>899.8</v>
      </c>
      <c r="N5944" s="30">
        <v>227571429</v>
      </c>
      <c r="O5944" s="30">
        <v>11705080</v>
      </c>
      <c r="P5944" s="30">
        <f>IF(I5944=0,0,H5944/I5944)</f>
        <v>0</v>
      </c>
    </row>
    <row r="5945">
      <c r="A5945" s="30" t="str">
        <v>2026-07</v>
      </c>
      <c r="B5945" s="30" t="str">
        <v>집계 중</v>
      </c>
      <c r="C5945" s="30" t="str">
        <v>고양일산서구</v>
      </c>
      <c r="D5945" s="30" t="str">
        <v>다세대 전월세</v>
      </c>
      <c r="E5945" s="32">
        <v>24</v>
      </c>
      <c r="F5945" s="32">
        <v>0</v>
      </c>
      <c r="G5945" s="32">
        <v>10</v>
      </c>
      <c r="H5945" s="32">
        <v>14</v>
      </c>
      <c r="I5945" s="32">
        <f>G5945+H5945</f>
        <v>24</v>
      </c>
      <c r="J5945" s="32">
        <f>SUM(F5945:H5945)</f>
        <v>24</v>
      </c>
      <c r="K5945" s="32">
        <f>E5945-J5945</f>
        <v>0</v>
      </c>
      <c r="L5945" s="30">
        <v>2801000000</v>
      </c>
      <c r="M5945" s="30">
        <v>1544.511</v>
      </c>
      <c r="N5945" s="30">
        <v>116708333</v>
      </c>
      <c r="O5945" s="30">
        <v>5995104</v>
      </c>
      <c r="P5945" s="30">
        <f>IF(I5945=0,0,H5945/I5945)</f>
        <v>0.5833333333333334</v>
      </c>
    </row>
    <row r="5946">
      <c r="A5946" s="30" t="str">
        <v>2026-07</v>
      </c>
      <c r="B5946" s="30" t="str">
        <v>집계 중</v>
      </c>
      <c r="C5946" s="30" t="str">
        <v>고양일산서구</v>
      </c>
      <c r="D5946" s="30" t="str">
        <v>상가</v>
      </c>
      <c r="E5946" s="32">
        <v>13</v>
      </c>
      <c r="F5946" s="32">
        <v>13</v>
      </c>
      <c r="G5946" s="32">
        <v>0</v>
      </c>
      <c r="H5946" s="32">
        <v>0</v>
      </c>
      <c r="I5946" s="32">
        <f>G5946+H5946</f>
        <v>0</v>
      </c>
      <c r="J5946" s="32">
        <f>SUM(F5946:H5946)</f>
        <v>13</v>
      </c>
      <c r="K5946" s="32">
        <f>E5946-J5946</f>
        <v>0</v>
      </c>
      <c r="L5946" s="30">
        <v>6698500000</v>
      </c>
      <c r="M5946" s="30">
        <v>2174.77</v>
      </c>
      <c r="N5946" s="30">
        <v>515269231</v>
      </c>
      <c r="O5946" s="30">
        <v>10182135</v>
      </c>
      <c r="P5946" s="30">
        <f>IF(I5946=0,0,H5946/I5946)</f>
        <v>0</v>
      </c>
    </row>
    <row r="5947">
      <c r="A5947" s="30" t="str">
        <v>2026-07</v>
      </c>
      <c r="B5947" s="30" t="str">
        <v>집계 중</v>
      </c>
      <c r="C5947" s="30" t="str">
        <v>고양일산서구</v>
      </c>
      <c r="D5947" s="30" t="str">
        <v>아파트 매매</v>
      </c>
      <c r="E5947" s="32">
        <v>243</v>
      </c>
      <c r="F5947" s="32">
        <v>243</v>
      </c>
      <c r="G5947" s="32">
        <v>0</v>
      </c>
      <c r="H5947" s="32">
        <v>0</v>
      </c>
      <c r="I5947" s="32">
        <f>G5947+H5947</f>
        <v>0</v>
      </c>
      <c r="J5947" s="32">
        <f>SUM(F5947:H5947)</f>
        <v>243</v>
      </c>
      <c r="K5947" s="32">
        <f>E5947-J5947</f>
        <v>0</v>
      </c>
      <c r="L5947" s="30">
        <v>102155000000</v>
      </c>
      <c r="M5947" s="30">
        <v>19937.01</v>
      </c>
      <c r="N5947" s="30">
        <v>420390947</v>
      </c>
      <c r="O5947" s="30">
        <v>16938471</v>
      </c>
      <c r="P5947" s="30">
        <f>IF(I5947=0,0,H5947/I5947)</f>
        <v>0</v>
      </c>
    </row>
    <row r="5948">
      <c r="A5948" s="30" t="str">
        <v>2026-07</v>
      </c>
      <c r="B5948" s="30" t="str">
        <v>집계 중</v>
      </c>
      <c r="C5948" s="30" t="str">
        <v>고양일산서구</v>
      </c>
      <c r="D5948" s="30" t="str">
        <v>아파트 전월세</v>
      </c>
      <c r="E5948" s="32">
        <v>532</v>
      </c>
      <c r="F5948" s="32">
        <v>0</v>
      </c>
      <c r="G5948" s="32">
        <v>356</v>
      </c>
      <c r="H5948" s="32">
        <v>176</v>
      </c>
      <c r="I5948" s="32">
        <f>G5948+H5948</f>
        <v>532</v>
      </c>
      <c r="J5948" s="32">
        <f>SUM(F5948:H5948)</f>
        <v>532</v>
      </c>
      <c r="K5948" s="32">
        <f>E5948-J5948</f>
        <v>0</v>
      </c>
      <c r="L5948" s="30">
        <v>123758940000</v>
      </c>
      <c r="M5948" s="30">
        <v>41740.531</v>
      </c>
      <c r="N5948" s="30">
        <v>232629586</v>
      </c>
      <c r="O5948" s="30">
        <v>9801515</v>
      </c>
      <c r="P5948" s="30">
        <f>IF(I5948=0,0,H5948/I5948)</f>
        <v>0.3308270676691729</v>
      </c>
    </row>
    <row r="5949">
      <c r="A5949" s="30" t="str">
        <v>2026-07</v>
      </c>
      <c r="B5949" s="30" t="str">
        <v>집계 중</v>
      </c>
      <c r="C5949" s="30" t="str">
        <v>고양일산서구</v>
      </c>
      <c r="D5949" s="30" t="str">
        <v>오피스텔 매매</v>
      </c>
      <c r="E5949" s="32">
        <v>14</v>
      </c>
      <c r="F5949" s="32">
        <v>14</v>
      </c>
      <c r="G5949" s="32">
        <v>0</v>
      </c>
      <c r="H5949" s="32">
        <v>0</v>
      </c>
      <c r="I5949" s="32">
        <f>G5949+H5949</f>
        <v>0</v>
      </c>
      <c r="J5949" s="32">
        <f>SUM(F5949:H5949)</f>
        <v>14</v>
      </c>
      <c r="K5949" s="32">
        <f>E5949-J5949</f>
        <v>0</v>
      </c>
      <c r="L5949" s="30">
        <v>6810000000</v>
      </c>
      <c r="M5949" s="30">
        <v>988.726</v>
      </c>
      <c r="N5949" s="30">
        <v>486428571</v>
      </c>
      <c r="O5949" s="30">
        <v>22769095</v>
      </c>
      <c r="P5949" s="30">
        <f>IF(I5949=0,0,H5949/I5949)</f>
        <v>0</v>
      </c>
    </row>
    <row r="5950">
      <c r="A5950" s="30" t="str">
        <v>2026-07</v>
      </c>
      <c r="B5950" s="30" t="str">
        <v>집계 중</v>
      </c>
      <c r="C5950" s="30" t="str">
        <v>고양일산서구</v>
      </c>
      <c r="D5950" s="30" t="str">
        <v>오피스텔 전월세</v>
      </c>
      <c r="E5950" s="32">
        <v>119</v>
      </c>
      <c r="F5950" s="32">
        <v>0</v>
      </c>
      <c r="G5950" s="32">
        <v>46</v>
      </c>
      <c r="H5950" s="32">
        <v>73</v>
      </c>
      <c r="I5950" s="32">
        <f>G5950+H5950</f>
        <v>119</v>
      </c>
      <c r="J5950" s="32">
        <f>SUM(F5950:H5950)</f>
        <v>119</v>
      </c>
      <c r="K5950" s="32">
        <f>E5950-J5950</f>
        <v>0</v>
      </c>
      <c r="L5950" s="30">
        <v>20130980000</v>
      </c>
      <c r="M5950" s="30">
        <v>7230.81</v>
      </c>
      <c r="N5950" s="30">
        <v>169167899</v>
      </c>
      <c r="O5950" s="30">
        <v>9203491</v>
      </c>
      <c r="P5950" s="30">
        <f>IF(I5950=0,0,H5950/I5950)</f>
        <v>0.6134453781512605</v>
      </c>
    </row>
    <row r="5951">
      <c r="A5951" s="30" t="str">
        <v>2026-07</v>
      </c>
      <c r="B5951" s="30" t="str">
        <v>집계 중</v>
      </c>
      <c r="C5951" s="30" t="str">
        <v>고양일산서구</v>
      </c>
      <c r="D5951" s="30" t="str">
        <v>토지</v>
      </c>
      <c r="E5951" s="32">
        <v>12</v>
      </c>
      <c r="F5951" s="32">
        <v>12</v>
      </c>
      <c r="G5951" s="32">
        <v>0</v>
      </c>
      <c r="H5951" s="32">
        <v>0</v>
      </c>
      <c r="I5951" s="32">
        <f>G5951+H5951</f>
        <v>0</v>
      </c>
      <c r="J5951" s="32">
        <f>SUM(F5951:H5951)</f>
        <v>12</v>
      </c>
      <c r="K5951" s="32">
        <f>E5951-J5951</f>
        <v>0</v>
      </c>
      <c r="L5951" s="30">
        <v>6182560000</v>
      </c>
      <c r="M5951" s="30">
        <v>14348.99</v>
      </c>
      <c r="N5951" s="30">
        <v>515213333</v>
      </c>
      <c r="O5951" s="30">
        <v>1424366</v>
      </c>
      <c r="P5951" s="30">
        <f>IF(I5951=0,0,H5951/I5951)</f>
        <v>0</v>
      </c>
    </row>
    <row r="5952">
      <c r="A5952" s="30" t="str">
        <v>2026-07</v>
      </c>
      <c r="B5952" s="30" t="str">
        <v>집계 중</v>
      </c>
      <c r="C5952" s="30" t="str">
        <v>과천시</v>
      </c>
      <c r="D5952" s="30" t="str">
        <v>공장창고</v>
      </c>
      <c r="E5952" s="32">
        <v>1</v>
      </c>
      <c r="F5952" s="32">
        <v>1</v>
      </c>
      <c r="G5952" s="32">
        <v>0</v>
      </c>
      <c r="H5952" s="32">
        <v>0</v>
      </c>
      <c r="I5952" s="32">
        <f>G5952+H5952</f>
        <v>0</v>
      </c>
      <c r="J5952" s="32">
        <f>SUM(F5952:H5952)</f>
        <v>1</v>
      </c>
      <c r="K5952" s="32">
        <f>E5952-J5952</f>
        <v>0</v>
      </c>
      <c r="L5952" s="30">
        <v>3070000000</v>
      </c>
      <c r="M5952" s="30">
        <v>360.18</v>
      </c>
      <c r="N5952" s="30">
        <v>3070000000</v>
      </c>
      <c r="O5952" s="30">
        <v>28176911</v>
      </c>
      <c r="P5952" s="30">
        <f>IF(I5952=0,0,H5952/I5952)</f>
        <v>0</v>
      </c>
    </row>
    <row r="5953">
      <c r="A5953" s="30" t="str">
        <v>2026-07</v>
      </c>
      <c r="B5953" s="30" t="str">
        <v>집계 중</v>
      </c>
      <c r="C5953" s="30" t="str">
        <v>과천시</v>
      </c>
      <c r="D5953" s="30" t="str">
        <v>다가구 매매</v>
      </c>
      <c r="E5953" s="32">
        <v>1</v>
      </c>
      <c r="F5953" s="32">
        <v>1</v>
      </c>
      <c r="G5953" s="32">
        <v>0</v>
      </c>
      <c r="H5953" s="32">
        <v>0</v>
      </c>
      <c r="I5953" s="32">
        <f>G5953+H5953</f>
        <v>0</v>
      </c>
      <c r="J5953" s="32">
        <f>SUM(F5953:H5953)</f>
        <v>1</v>
      </c>
      <c r="K5953" s="32">
        <f>E5953-J5953</f>
        <v>0</v>
      </c>
      <c r="L5953" s="30">
        <v>1350000000</v>
      </c>
      <c r="M5953" s="30">
        <v>160.68</v>
      </c>
      <c r="N5953" s="30">
        <v>1350000000</v>
      </c>
      <c r="O5953" s="30">
        <v>27774519</v>
      </c>
      <c r="P5953" s="30">
        <f>IF(I5953=0,0,H5953/I5953)</f>
        <v>0</v>
      </c>
    </row>
    <row r="5954">
      <c r="A5954" s="30" t="str">
        <v>2026-07</v>
      </c>
      <c r="B5954" s="30" t="str">
        <v>집계 중</v>
      </c>
      <c r="C5954" s="30" t="str">
        <v>과천시</v>
      </c>
      <c r="D5954" s="30" t="str">
        <v>다가구 전월세</v>
      </c>
      <c r="E5954" s="32">
        <v>81</v>
      </c>
      <c r="F5954" s="32">
        <v>0</v>
      </c>
      <c r="G5954" s="32">
        <v>22</v>
      </c>
      <c r="H5954" s="32">
        <v>59</v>
      </c>
      <c r="I5954" s="32">
        <f>G5954+H5954</f>
        <v>81</v>
      </c>
      <c r="J5954" s="32">
        <f>SUM(F5954:H5954)</f>
        <v>81</v>
      </c>
      <c r="K5954" s="32">
        <f>E5954-J5954</f>
        <v>0</v>
      </c>
      <c r="L5954" s="30">
        <v>16284500000</v>
      </c>
      <c r="M5954" s="30">
        <v>5125.225</v>
      </c>
      <c r="N5954" s="30">
        <v>201043210</v>
      </c>
      <c r="O5954" s="30">
        <v>10503550</v>
      </c>
      <c r="P5954" s="30">
        <f>IF(I5954=0,0,H5954/I5954)</f>
        <v>0.7283950617283951</v>
      </c>
    </row>
    <row r="5955">
      <c r="A5955" s="30" t="str">
        <v>2026-07</v>
      </c>
      <c r="B5955" s="30" t="str">
        <v>집계 중</v>
      </c>
      <c r="C5955" s="30" t="str">
        <v>과천시</v>
      </c>
      <c r="D5955" s="30" t="str">
        <v>다세대 매매</v>
      </c>
      <c r="E5955" s="32">
        <v>10</v>
      </c>
      <c r="F5955" s="32">
        <v>10</v>
      </c>
      <c r="G5955" s="32">
        <v>0</v>
      </c>
      <c r="H5955" s="32">
        <v>0</v>
      </c>
      <c r="I5955" s="32">
        <f>G5955+H5955</f>
        <v>0</v>
      </c>
      <c r="J5955" s="32">
        <f>SUM(F5955:H5955)</f>
        <v>10</v>
      </c>
      <c r="K5955" s="32">
        <f>E5955-J5955</f>
        <v>0</v>
      </c>
      <c r="L5955" s="30">
        <v>8942000000</v>
      </c>
      <c r="M5955" s="30">
        <v>652.66</v>
      </c>
      <c r="N5955" s="30">
        <v>894200000</v>
      </c>
      <c r="O5955" s="30">
        <v>45292081</v>
      </c>
      <c r="P5955" s="30">
        <f>IF(I5955=0,0,H5955/I5955)</f>
        <v>0</v>
      </c>
    </row>
    <row r="5956">
      <c r="A5956" s="30" t="str">
        <v>2026-07</v>
      </c>
      <c r="B5956" s="30" t="str">
        <v>집계 중</v>
      </c>
      <c r="C5956" s="30" t="str">
        <v>과천시</v>
      </c>
      <c r="D5956" s="30" t="str">
        <v>다세대 전월세</v>
      </c>
      <c r="E5956" s="32">
        <v>49</v>
      </c>
      <c r="F5956" s="32">
        <v>0</v>
      </c>
      <c r="G5956" s="32">
        <v>27</v>
      </c>
      <c r="H5956" s="32">
        <v>22</v>
      </c>
      <c r="I5956" s="32">
        <f>G5956+H5956</f>
        <v>49</v>
      </c>
      <c r="J5956" s="32">
        <f>SUM(F5956:H5956)</f>
        <v>49</v>
      </c>
      <c r="K5956" s="32">
        <f>E5956-J5956</f>
        <v>0</v>
      </c>
      <c r="L5956" s="30">
        <v>18691500000</v>
      </c>
      <c r="M5956" s="30">
        <v>3123.508</v>
      </c>
      <c r="N5956" s="30">
        <v>381459184</v>
      </c>
      <c r="O5956" s="30">
        <v>19782271</v>
      </c>
      <c r="P5956" s="30">
        <f>IF(I5956=0,0,H5956/I5956)</f>
        <v>0.4489795918367347</v>
      </c>
    </row>
    <row r="5957">
      <c r="A5957" s="30" t="str">
        <v>2026-07</v>
      </c>
      <c r="B5957" s="30" t="str">
        <v>집계 중</v>
      </c>
      <c r="C5957" s="30" t="str">
        <v>과천시</v>
      </c>
      <c r="D5957" s="30" t="str">
        <v>분양권</v>
      </c>
      <c r="E5957" s="32">
        <v>1</v>
      </c>
      <c r="F5957" s="32">
        <v>1</v>
      </c>
      <c r="G5957" s="32">
        <v>0</v>
      </c>
      <c r="H5957" s="32">
        <v>0</v>
      </c>
      <c r="I5957" s="32">
        <f>G5957+H5957</f>
        <v>0</v>
      </c>
      <c r="J5957" s="32">
        <f>SUM(F5957:H5957)</f>
        <v>1</v>
      </c>
      <c r="K5957" s="32">
        <f>E5957-J5957</f>
        <v>0</v>
      </c>
      <c r="L5957" s="30">
        <v>2090000000</v>
      </c>
      <c r="M5957" s="30">
        <v>59.991</v>
      </c>
      <c r="N5957" s="30">
        <v>2090000000</v>
      </c>
      <c r="O5957" s="30">
        <v>115168786</v>
      </c>
      <c r="P5957" s="30">
        <f>IF(I5957=0,0,H5957/I5957)</f>
        <v>0</v>
      </c>
    </row>
    <row r="5958">
      <c r="A5958" s="30" t="str">
        <v>2026-07</v>
      </c>
      <c r="B5958" s="30" t="str">
        <v>집계 중</v>
      </c>
      <c r="C5958" s="30" t="str">
        <v>과천시</v>
      </c>
      <c r="D5958" s="30" t="str">
        <v>상가</v>
      </c>
      <c r="E5958" s="32">
        <v>5</v>
      </c>
      <c r="F5958" s="32">
        <v>5</v>
      </c>
      <c r="G5958" s="32">
        <v>0</v>
      </c>
      <c r="H5958" s="32">
        <v>0</v>
      </c>
      <c r="I5958" s="32">
        <f>G5958+H5958</f>
        <v>0</v>
      </c>
      <c r="J5958" s="32">
        <f>SUM(F5958:H5958)</f>
        <v>5</v>
      </c>
      <c r="K5958" s="32">
        <f>E5958-J5958</f>
        <v>0</v>
      </c>
      <c r="L5958" s="30">
        <v>910000000</v>
      </c>
      <c r="M5958" s="30">
        <v>108.08</v>
      </c>
      <c r="N5958" s="30">
        <v>182000000</v>
      </c>
      <c r="O5958" s="30">
        <v>27833682</v>
      </c>
      <c r="P5958" s="30">
        <f>IF(I5958=0,0,H5958/I5958)</f>
        <v>0</v>
      </c>
    </row>
    <row r="5959">
      <c r="A5959" s="30" t="str">
        <v>2026-07</v>
      </c>
      <c r="B5959" s="30" t="str">
        <v>집계 중</v>
      </c>
      <c r="C5959" s="30" t="str">
        <v>과천시</v>
      </c>
      <c r="D5959" s="30" t="str">
        <v>아파트 매매</v>
      </c>
      <c r="E5959" s="32">
        <v>20</v>
      </c>
      <c r="F5959" s="32">
        <v>20</v>
      </c>
      <c r="G5959" s="32">
        <v>0</v>
      </c>
      <c r="H5959" s="32">
        <v>0</v>
      </c>
      <c r="I5959" s="32">
        <f>G5959+H5959</f>
        <v>0</v>
      </c>
      <c r="J5959" s="32">
        <f>SUM(F5959:H5959)</f>
        <v>20</v>
      </c>
      <c r="K5959" s="32">
        <f>E5959-J5959</f>
        <v>0</v>
      </c>
      <c r="L5959" s="30">
        <v>44970000000</v>
      </c>
      <c r="M5959" s="30">
        <v>1545.563</v>
      </c>
      <c r="N5959" s="30">
        <v>2248500000</v>
      </c>
      <c r="O5959" s="30">
        <v>96185741</v>
      </c>
      <c r="P5959" s="30">
        <f>IF(I5959=0,0,H5959/I5959)</f>
        <v>0</v>
      </c>
    </row>
    <row r="5960">
      <c r="A5960" s="30" t="str">
        <v>2026-07</v>
      </c>
      <c r="B5960" s="30" t="str">
        <v>집계 중</v>
      </c>
      <c r="C5960" s="30" t="str">
        <v>과천시</v>
      </c>
      <c r="D5960" s="30" t="str">
        <v>아파트 전월세</v>
      </c>
      <c r="E5960" s="32">
        <v>123</v>
      </c>
      <c r="F5960" s="32">
        <v>0</v>
      </c>
      <c r="G5960" s="32">
        <v>88</v>
      </c>
      <c r="H5960" s="32">
        <v>35</v>
      </c>
      <c r="I5960" s="32">
        <f>G5960+H5960</f>
        <v>123</v>
      </c>
      <c r="J5960" s="32">
        <f>SUM(F5960:H5960)</f>
        <v>123</v>
      </c>
      <c r="K5960" s="32">
        <f>E5960-J5960</f>
        <v>0</v>
      </c>
      <c r="L5960" s="30">
        <v>96924640000</v>
      </c>
      <c r="M5960" s="30">
        <v>10149.255</v>
      </c>
      <c r="N5960" s="30">
        <v>788005203</v>
      </c>
      <c r="O5960" s="30">
        <v>31570004</v>
      </c>
      <c r="P5960" s="30">
        <f>IF(I5960=0,0,H5960/I5960)</f>
        <v>0.2845528455284553</v>
      </c>
    </row>
    <row r="5961">
      <c r="A5961" s="30" t="str">
        <v>2026-07</v>
      </c>
      <c r="B5961" s="30" t="str">
        <v>집계 중</v>
      </c>
      <c r="C5961" s="30" t="str">
        <v>과천시</v>
      </c>
      <c r="D5961" s="30" t="str">
        <v>오피스텔 매매</v>
      </c>
      <c r="E5961" s="32">
        <v>5</v>
      </c>
      <c r="F5961" s="32">
        <v>5</v>
      </c>
      <c r="G5961" s="32">
        <v>0</v>
      </c>
      <c r="H5961" s="32">
        <v>0</v>
      </c>
      <c r="I5961" s="32">
        <f>G5961+H5961</f>
        <v>0</v>
      </c>
      <c r="J5961" s="32">
        <f>SUM(F5961:H5961)</f>
        <v>5</v>
      </c>
      <c r="K5961" s="32">
        <f>E5961-J5961</f>
        <v>0</v>
      </c>
      <c r="L5961" s="30">
        <v>2980000000</v>
      </c>
      <c r="M5961" s="30">
        <v>282.271</v>
      </c>
      <c r="N5961" s="30">
        <v>596000000</v>
      </c>
      <c r="O5961" s="30">
        <v>34899934</v>
      </c>
      <c r="P5961" s="30">
        <f>IF(I5961=0,0,H5961/I5961)</f>
        <v>0</v>
      </c>
    </row>
    <row r="5962">
      <c r="A5962" s="30" t="str">
        <v>2026-07</v>
      </c>
      <c r="B5962" s="30" t="str">
        <v>집계 중</v>
      </c>
      <c r="C5962" s="30" t="str">
        <v>과천시</v>
      </c>
      <c r="D5962" s="30" t="str">
        <v>오피스텔 전월세</v>
      </c>
      <c r="E5962" s="32">
        <v>37</v>
      </c>
      <c r="F5962" s="32">
        <v>0</v>
      </c>
      <c r="G5962" s="32">
        <v>15</v>
      </c>
      <c r="H5962" s="32">
        <v>22</v>
      </c>
      <c r="I5962" s="32">
        <f>G5962+H5962</f>
        <v>37</v>
      </c>
      <c r="J5962" s="32">
        <f>SUM(F5962:H5962)</f>
        <v>37</v>
      </c>
      <c r="K5962" s="32">
        <f>E5962-J5962</f>
        <v>0</v>
      </c>
      <c r="L5962" s="30">
        <v>12137250000</v>
      </c>
      <c r="M5962" s="30">
        <v>1805.09</v>
      </c>
      <c r="N5962" s="30">
        <v>328033784</v>
      </c>
      <c r="O5962" s="30">
        <v>22227778</v>
      </c>
      <c r="P5962" s="30">
        <f>IF(I5962=0,0,H5962/I5962)</f>
        <v>0.5945945945945946</v>
      </c>
    </row>
    <row r="5963">
      <c r="A5963" s="30" t="str">
        <v>2026-07</v>
      </c>
      <c r="B5963" s="30" t="str">
        <v>집계 중</v>
      </c>
      <c r="C5963" s="30" t="str">
        <v>과천시</v>
      </c>
      <c r="D5963" s="30" t="str">
        <v>토지</v>
      </c>
      <c r="E5963" s="32">
        <v>10</v>
      </c>
      <c r="F5963" s="32">
        <v>10</v>
      </c>
      <c r="G5963" s="32">
        <v>0</v>
      </c>
      <c r="H5963" s="32">
        <v>0</v>
      </c>
      <c r="I5963" s="32">
        <f>G5963+H5963</f>
        <v>0</v>
      </c>
      <c r="J5963" s="32">
        <f>SUM(F5963:H5963)</f>
        <v>10</v>
      </c>
      <c r="K5963" s="32">
        <f>E5963-J5963</f>
        <v>0</v>
      </c>
      <c r="L5963" s="30">
        <v>3841200000</v>
      </c>
      <c r="M5963" s="30">
        <v>9180.39</v>
      </c>
      <c r="N5963" s="30">
        <v>384120000</v>
      </c>
      <c r="O5963" s="30">
        <v>1383185</v>
      </c>
      <c r="P5963" s="30">
        <f>IF(I5963=0,0,H5963/I5963)</f>
        <v>0</v>
      </c>
    </row>
    <row r="5964">
      <c r="A5964" s="30" t="str">
        <v>2026-07</v>
      </c>
      <c r="B5964" s="30" t="str">
        <v>집계 중</v>
      </c>
      <c r="C5964" s="30" t="str">
        <v>광명시</v>
      </c>
      <c r="D5964" s="30" t="str">
        <v>공장창고</v>
      </c>
      <c r="E5964" s="32">
        <v>3</v>
      </c>
      <c r="F5964" s="32">
        <v>3</v>
      </c>
      <c r="G5964" s="32">
        <v>0</v>
      </c>
      <c r="H5964" s="32">
        <v>0</v>
      </c>
      <c r="I5964" s="32">
        <f>G5964+H5964</f>
        <v>0</v>
      </c>
      <c r="J5964" s="32">
        <f>SUM(F5964:H5964)</f>
        <v>3</v>
      </c>
      <c r="K5964" s="32">
        <f>E5964-J5964</f>
        <v>0</v>
      </c>
      <c r="L5964" s="30">
        <v>2275400000</v>
      </c>
      <c r="M5964" s="30">
        <v>529.43</v>
      </c>
      <c r="N5964" s="30">
        <v>758466667</v>
      </c>
      <c r="O5964" s="30">
        <v>14207701</v>
      </c>
      <c r="P5964" s="30">
        <f>IF(I5964=0,0,H5964/I5964)</f>
        <v>0</v>
      </c>
    </row>
    <row r="5965">
      <c r="A5965" s="30" t="str">
        <v>2026-07</v>
      </c>
      <c r="B5965" s="30" t="str">
        <v>집계 중</v>
      </c>
      <c r="C5965" s="30" t="str">
        <v>광명시</v>
      </c>
      <c r="D5965" s="30" t="str">
        <v>다가구 매매</v>
      </c>
      <c r="E5965" s="32">
        <v>2</v>
      </c>
      <c r="F5965" s="32">
        <v>2</v>
      </c>
      <c r="G5965" s="32">
        <v>0</v>
      </c>
      <c r="H5965" s="32">
        <v>0</v>
      </c>
      <c r="I5965" s="32">
        <f>G5965+H5965</f>
        <v>0</v>
      </c>
      <c r="J5965" s="32">
        <f>SUM(F5965:H5965)</f>
        <v>2</v>
      </c>
      <c r="K5965" s="32">
        <f>E5965-J5965</f>
        <v>0</v>
      </c>
      <c r="L5965" s="30">
        <v>1990000000</v>
      </c>
      <c r="M5965" s="30">
        <v>478.95</v>
      </c>
      <c r="N5965" s="30">
        <v>995000000</v>
      </c>
      <c r="O5965" s="30">
        <v>13735280</v>
      </c>
      <c r="P5965" s="30">
        <f>IF(I5965=0,0,H5965/I5965)</f>
        <v>0</v>
      </c>
    </row>
    <row r="5966">
      <c r="A5966" s="30" t="str">
        <v>2026-07</v>
      </c>
      <c r="B5966" s="30" t="str">
        <v>집계 중</v>
      </c>
      <c r="C5966" s="30" t="str">
        <v>광명시</v>
      </c>
      <c r="D5966" s="30" t="str">
        <v>다가구 전월세</v>
      </c>
      <c r="E5966" s="32">
        <v>95</v>
      </c>
      <c r="F5966" s="32">
        <v>0</v>
      </c>
      <c r="G5966" s="32">
        <v>16</v>
      </c>
      <c r="H5966" s="32">
        <v>79</v>
      </c>
      <c r="I5966" s="32">
        <f>G5966+H5966</f>
        <v>95</v>
      </c>
      <c r="J5966" s="32">
        <f>SUM(F5966:H5966)</f>
        <v>95</v>
      </c>
      <c r="K5966" s="32">
        <f>E5966-J5966</f>
        <v>0</v>
      </c>
      <c r="L5966" s="30">
        <v>5641000000</v>
      </c>
      <c r="M5966" s="30">
        <v>4303.29</v>
      </c>
      <c r="N5966" s="30">
        <v>59378947</v>
      </c>
      <c r="O5966" s="30">
        <v>4333413</v>
      </c>
      <c r="P5966" s="30">
        <f>IF(I5966=0,0,H5966/I5966)</f>
        <v>0.8315789473684211</v>
      </c>
    </row>
    <row r="5967">
      <c r="A5967" s="30" t="str">
        <v>2026-07</v>
      </c>
      <c r="B5967" s="30" t="str">
        <v>집계 중</v>
      </c>
      <c r="C5967" s="30" t="str">
        <v>광명시</v>
      </c>
      <c r="D5967" s="30" t="str">
        <v>다세대 매매</v>
      </c>
      <c r="E5967" s="32">
        <v>38</v>
      </c>
      <c r="F5967" s="32">
        <v>38</v>
      </c>
      <c r="G5967" s="32">
        <v>0</v>
      </c>
      <c r="H5967" s="32">
        <v>0</v>
      </c>
      <c r="I5967" s="32">
        <f>G5967+H5967</f>
        <v>0</v>
      </c>
      <c r="J5967" s="32">
        <f>SUM(F5967:H5967)</f>
        <v>38</v>
      </c>
      <c r="K5967" s="32">
        <f>E5967-J5967</f>
        <v>0</v>
      </c>
      <c r="L5967" s="30">
        <v>16610000000</v>
      </c>
      <c r="M5967" s="30">
        <v>1979.89</v>
      </c>
      <c r="N5967" s="30">
        <v>437105263</v>
      </c>
      <c r="O5967" s="30">
        <v>27733404</v>
      </c>
      <c r="P5967" s="30">
        <f>IF(I5967=0,0,H5967/I5967)</f>
        <v>0</v>
      </c>
    </row>
    <row r="5968">
      <c r="A5968" s="30" t="str">
        <v>2026-07</v>
      </c>
      <c r="B5968" s="30" t="str">
        <v>집계 중</v>
      </c>
      <c r="C5968" s="30" t="str">
        <v>광명시</v>
      </c>
      <c r="D5968" s="30" t="str">
        <v>다세대 전월세</v>
      </c>
      <c r="E5968" s="32">
        <v>59</v>
      </c>
      <c r="F5968" s="32">
        <v>0</v>
      </c>
      <c r="G5968" s="32">
        <v>40</v>
      </c>
      <c r="H5968" s="32">
        <v>19</v>
      </c>
      <c r="I5968" s="32">
        <f>G5968+H5968</f>
        <v>59</v>
      </c>
      <c r="J5968" s="32">
        <f>SUM(F5968:H5968)</f>
        <v>59</v>
      </c>
      <c r="K5968" s="32">
        <f>E5968-J5968</f>
        <v>0</v>
      </c>
      <c r="L5968" s="30">
        <v>8492000000</v>
      </c>
      <c r="M5968" s="30">
        <v>2821.745</v>
      </c>
      <c r="N5968" s="30">
        <v>143932203</v>
      </c>
      <c r="O5968" s="30">
        <v>9948711</v>
      </c>
      <c r="P5968" s="30">
        <f>IF(I5968=0,0,H5968/I5968)</f>
        <v>0.3220338983050847</v>
      </c>
    </row>
    <row r="5969">
      <c r="A5969" s="30" t="str">
        <v>2026-07</v>
      </c>
      <c r="B5969" s="30" t="str">
        <v>집계 중</v>
      </c>
      <c r="C5969" s="30" t="str">
        <v>광명시</v>
      </c>
      <c r="D5969" s="30" t="str">
        <v>분양권</v>
      </c>
      <c r="E5969" s="32">
        <v>20</v>
      </c>
      <c r="F5969" s="32">
        <v>20</v>
      </c>
      <c r="G5969" s="32">
        <v>0</v>
      </c>
      <c r="H5969" s="32">
        <v>0</v>
      </c>
      <c r="I5969" s="32">
        <f>G5969+H5969</f>
        <v>0</v>
      </c>
      <c r="J5969" s="32">
        <f>SUM(F5969:H5969)</f>
        <v>20</v>
      </c>
      <c r="K5969" s="32">
        <f>E5969-J5969</f>
        <v>0</v>
      </c>
      <c r="L5969" s="30">
        <v>22264630000</v>
      </c>
      <c r="M5969" s="30">
        <v>1152.082</v>
      </c>
      <c r="N5969" s="30">
        <v>1113231500</v>
      </c>
      <c r="O5969" s="30">
        <v>63886147</v>
      </c>
      <c r="P5969" s="30">
        <f>IF(I5969=0,0,H5969/I5969)</f>
        <v>0</v>
      </c>
    </row>
    <row r="5970">
      <c r="A5970" s="30" t="str">
        <v>2026-07</v>
      </c>
      <c r="B5970" s="30" t="str">
        <v>집계 중</v>
      </c>
      <c r="C5970" s="30" t="str">
        <v>광명시</v>
      </c>
      <c r="D5970" s="30" t="str">
        <v>상가</v>
      </c>
      <c r="E5970" s="32">
        <v>5</v>
      </c>
      <c r="F5970" s="32">
        <v>5</v>
      </c>
      <c r="G5970" s="32">
        <v>0</v>
      </c>
      <c r="H5970" s="32">
        <v>0</v>
      </c>
      <c r="I5970" s="32">
        <f>G5970+H5970</f>
        <v>0</v>
      </c>
      <c r="J5970" s="32">
        <f>SUM(F5970:H5970)</f>
        <v>5</v>
      </c>
      <c r="K5970" s="32">
        <f>E5970-J5970</f>
        <v>0</v>
      </c>
      <c r="L5970" s="30">
        <v>1436500000</v>
      </c>
      <c r="M5970" s="30">
        <v>71.26</v>
      </c>
      <c r="N5970" s="30">
        <v>287300000</v>
      </c>
      <c r="O5970" s="30">
        <v>66639912</v>
      </c>
      <c r="P5970" s="30">
        <f>IF(I5970=0,0,H5970/I5970)</f>
        <v>0</v>
      </c>
    </row>
    <row r="5971">
      <c r="A5971" s="30" t="str">
        <v>2026-07</v>
      </c>
      <c r="B5971" s="30" t="str">
        <v>집계 중</v>
      </c>
      <c r="C5971" s="30" t="str">
        <v>광명시</v>
      </c>
      <c r="D5971" s="30" t="str">
        <v>아파트 매매</v>
      </c>
      <c r="E5971" s="32">
        <v>263</v>
      </c>
      <c r="F5971" s="32">
        <v>263</v>
      </c>
      <c r="G5971" s="32">
        <v>0</v>
      </c>
      <c r="H5971" s="32">
        <v>0</v>
      </c>
      <c r="I5971" s="32">
        <f>G5971+H5971</f>
        <v>0</v>
      </c>
      <c r="J5971" s="32">
        <f>SUM(F5971:H5971)</f>
        <v>263</v>
      </c>
      <c r="K5971" s="32">
        <f>E5971-J5971</f>
        <v>0</v>
      </c>
      <c r="L5971" s="30">
        <v>241656500000</v>
      </c>
      <c r="M5971" s="30">
        <v>18887.151</v>
      </c>
      <c r="N5971" s="30">
        <v>918846008</v>
      </c>
      <c r="O5971" s="30">
        <v>42296714</v>
      </c>
      <c r="P5971" s="30">
        <f>IF(I5971=0,0,H5971/I5971)</f>
        <v>0</v>
      </c>
    </row>
    <row r="5972">
      <c r="A5972" s="30" t="str">
        <v>2026-07</v>
      </c>
      <c r="B5972" s="30" t="str">
        <v>집계 중</v>
      </c>
      <c r="C5972" s="30" t="str">
        <v>광명시</v>
      </c>
      <c r="D5972" s="30" t="str">
        <v>아파트 전월세</v>
      </c>
      <c r="E5972" s="32">
        <v>444</v>
      </c>
      <c r="F5972" s="32">
        <v>0</v>
      </c>
      <c r="G5972" s="32">
        <v>290</v>
      </c>
      <c r="H5972" s="32">
        <v>154</v>
      </c>
      <c r="I5972" s="32">
        <f>G5972+H5972</f>
        <v>444</v>
      </c>
      <c r="J5972" s="32">
        <f>SUM(F5972:H5972)</f>
        <v>444</v>
      </c>
      <c r="K5972" s="32">
        <f>E5972-J5972</f>
        <v>0</v>
      </c>
      <c r="L5972" s="30">
        <v>150054980000</v>
      </c>
      <c r="M5972" s="30">
        <v>28891.792</v>
      </c>
      <c r="N5972" s="30">
        <v>337961667</v>
      </c>
      <c r="O5972" s="30">
        <v>17169219</v>
      </c>
      <c r="P5972" s="30">
        <f>IF(I5972=0,0,H5972/I5972)</f>
        <v>0.34684684684684686</v>
      </c>
    </row>
    <row r="5973">
      <c r="A5973" s="30" t="str">
        <v>2026-07</v>
      </c>
      <c r="B5973" s="30" t="str">
        <v>집계 중</v>
      </c>
      <c r="C5973" s="30" t="str">
        <v>광명시</v>
      </c>
      <c r="D5973" s="30" t="str">
        <v>오피스텔 매매</v>
      </c>
      <c r="E5973" s="32">
        <v>20</v>
      </c>
      <c r="F5973" s="32">
        <v>20</v>
      </c>
      <c r="G5973" s="32">
        <v>0</v>
      </c>
      <c r="H5973" s="32">
        <v>0</v>
      </c>
      <c r="I5973" s="32">
        <f>G5973+H5973</f>
        <v>0</v>
      </c>
      <c r="J5973" s="32">
        <f>SUM(F5973:H5973)</f>
        <v>20</v>
      </c>
      <c r="K5973" s="32">
        <f>E5973-J5973</f>
        <v>0</v>
      </c>
      <c r="L5973" s="30">
        <v>4600670000</v>
      </c>
      <c r="M5973" s="30">
        <v>761.362</v>
      </c>
      <c r="N5973" s="30">
        <v>230033500</v>
      </c>
      <c r="O5973" s="30">
        <v>19975814</v>
      </c>
      <c r="P5973" s="30">
        <f>IF(I5973=0,0,H5973/I5973)</f>
        <v>0</v>
      </c>
    </row>
    <row r="5974">
      <c r="A5974" s="30" t="str">
        <v>2026-07</v>
      </c>
      <c r="B5974" s="30" t="str">
        <v>집계 중</v>
      </c>
      <c r="C5974" s="30" t="str">
        <v>광명시</v>
      </c>
      <c r="D5974" s="30" t="str">
        <v>오피스텔 전월세</v>
      </c>
      <c r="E5974" s="32">
        <v>158</v>
      </c>
      <c r="F5974" s="32">
        <v>0</v>
      </c>
      <c r="G5974" s="32">
        <v>31</v>
      </c>
      <c r="H5974" s="32">
        <v>127</v>
      </c>
      <c r="I5974" s="32">
        <f>G5974+H5974</f>
        <v>158</v>
      </c>
      <c r="J5974" s="32">
        <f>SUM(F5974:H5974)</f>
        <v>158</v>
      </c>
      <c r="K5974" s="32">
        <f>E5974-J5974</f>
        <v>0</v>
      </c>
      <c r="L5974" s="30">
        <v>11272700000</v>
      </c>
      <c r="M5974" s="30">
        <v>4946.19</v>
      </c>
      <c r="N5974" s="30">
        <v>71346203</v>
      </c>
      <c r="O5974" s="30">
        <v>7534107</v>
      </c>
      <c r="P5974" s="30">
        <f>IF(I5974=0,0,H5974/I5974)</f>
        <v>0.8037974683544303</v>
      </c>
    </row>
    <row r="5975">
      <c r="A5975" s="30" t="str">
        <v>2026-07</v>
      </c>
      <c r="B5975" s="30" t="str">
        <v>집계 중</v>
      </c>
      <c r="C5975" s="30" t="str">
        <v>광명시</v>
      </c>
      <c r="D5975" s="30" t="str">
        <v>토지</v>
      </c>
      <c r="E5975" s="32">
        <v>11</v>
      </c>
      <c r="F5975" s="32">
        <v>11</v>
      </c>
      <c r="G5975" s="32">
        <v>0</v>
      </c>
      <c r="H5975" s="32">
        <v>0</v>
      </c>
      <c r="I5975" s="32">
        <f>G5975+H5975</f>
        <v>0</v>
      </c>
      <c r="J5975" s="32">
        <f>SUM(F5975:H5975)</f>
        <v>11</v>
      </c>
      <c r="K5975" s="32">
        <f>E5975-J5975</f>
        <v>0</v>
      </c>
      <c r="L5975" s="30">
        <v>1568380000</v>
      </c>
      <c r="M5975" s="30">
        <v>2077.19</v>
      </c>
      <c r="N5975" s="30">
        <v>142580000</v>
      </c>
      <c r="O5975" s="30">
        <v>2496029</v>
      </c>
      <c r="P5975" s="30">
        <f>IF(I5975=0,0,H5975/I5975)</f>
        <v>0</v>
      </c>
    </row>
    <row r="5976">
      <c r="A5976" s="30" t="str">
        <v>2026-07</v>
      </c>
      <c r="B5976" s="30" t="str">
        <v>집계 중</v>
      </c>
      <c r="C5976" s="30" t="str">
        <v>광주시</v>
      </c>
      <c r="D5976" s="30" t="str">
        <v>공장창고</v>
      </c>
      <c r="E5976" s="32">
        <v>4</v>
      </c>
      <c r="F5976" s="32">
        <v>4</v>
      </c>
      <c r="G5976" s="32">
        <v>0</v>
      </c>
      <c r="H5976" s="32">
        <v>0</v>
      </c>
      <c r="I5976" s="32">
        <f>G5976+H5976</f>
        <v>0</v>
      </c>
      <c r="J5976" s="32">
        <f>SUM(F5976:H5976)</f>
        <v>4</v>
      </c>
      <c r="K5976" s="32">
        <f>E5976-J5976</f>
        <v>0</v>
      </c>
      <c r="L5976" s="30">
        <v>10053610000</v>
      </c>
      <c r="M5976" s="30">
        <v>1598.3</v>
      </c>
      <c r="N5976" s="30">
        <v>2513402500</v>
      </c>
      <c r="O5976" s="30">
        <v>20794014</v>
      </c>
      <c r="P5976" s="30">
        <f>IF(I5976=0,0,H5976/I5976)</f>
        <v>0</v>
      </c>
    </row>
    <row r="5977">
      <c r="A5977" s="30" t="str">
        <v>2026-07</v>
      </c>
      <c r="B5977" s="30" t="str">
        <v>집계 중</v>
      </c>
      <c r="C5977" s="30" t="str">
        <v>광주시</v>
      </c>
      <c r="D5977" s="30" t="str">
        <v>다가구 매매</v>
      </c>
      <c r="E5977" s="32">
        <v>13</v>
      </c>
      <c r="F5977" s="32">
        <v>13</v>
      </c>
      <c r="G5977" s="32">
        <v>0</v>
      </c>
      <c r="H5977" s="32">
        <v>0</v>
      </c>
      <c r="I5977" s="32">
        <f>G5977+H5977</f>
        <v>0</v>
      </c>
      <c r="J5977" s="32">
        <f>SUM(F5977:H5977)</f>
        <v>13</v>
      </c>
      <c r="K5977" s="32">
        <f>E5977-J5977</f>
        <v>0</v>
      </c>
      <c r="L5977" s="30">
        <v>10557220000</v>
      </c>
      <c r="M5977" s="30">
        <v>3034.95</v>
      </c>
      <c r="N5977" s="30">
        <v>812093846</v>
      </c>
      <c r="O5977" s="30">
        <v>11499333</v>
      </c>
      <c r="P5977" s="30">
        <f>IF(I5977=0,0,H5977/I5977)</f>
        <v>0</v>
      </c>
    </row>
    <row r="5978">
      <c r="A5978" s="30" t="str">
        <v>2026-07</v>
      </c>
      <c r="B5978" s="30" t="str">
        <v>집계 중</v>
      </c>
      <c r="C5978" s="30" t="str">
        <v>광주시</v>
      </c>
      <c r="D5978" s="30" t="str">
        <v>다가구 전월세</v>
      </c>
      <c r="E5978" s="32">
        <v>406</v>
      </c>
      <c r="F5978" s="32">
        <v>0</v>
      </c>
      <c r="G5978" s="32">
        <v>83</v>
      </c>
      <c r="H5978" s="32">
        <v>323</v>
      </c>
      <c r="I5978" s="32">
        <f>G5978+H5978</f>
        <v>406</v>
      </c>
      <c r="J5978" s="32">
        <f>SUM(F5978:H5978)</f>
        <v>406</v>
      </c>
      <c r="K5978" s="32">
        <f>E5978-J5978</f>
        <v>0</v>
      </c>
      <c r="L5978" s="30">
        <v>14418530000</v>
      </c>
      <c r="M5978" s="30">
        <v>17294.178</v>
      </c>
      <c r="N5978" s="30">
        <v>35513621</v>
      </c>
      <c r="O5978" s="30">
        <v>2756104</v>
      </c>
      <c r="P5978" s="30">
        <f>IF(I5978=0,0,H5978/I5978)</f>
        <v>0.7955665024630542</v>
      </c>
    </row>
    <row r="5979">
      <c r="A5979" s="30" t="str">
        <v>2026-07</v>
      </c>
      <c r="B5979" s="30" t="str">
        <v>집계 중</v>
      </c>
      <c r="C5979" s="30" t="str">
        <v>광주시</v>
      </c>
      <c r="D5979" s="30" t="str">
        <v>다세대 매매</v>
      </c>
      <c r="E5979" s="32">
        <v>185</v>
      </c>
      <c r="F5979" s="32">
        <v>185</v>
      </c>
      <c r="G5979" s="32">
        <v>0</v>
      </c>
      <c r="H5979" s="32">
        <v>0</v>
      </c>
      <c r="I5979" s="32">
        <f>G5979+H5979</f>
        <v>0</v>
      </c>
      <c r="J5979" s="32">
        <f>SUM(F5979:H5979)</f>
        <v>185</v>
      </c>
      <c r="K5979" s="32">
        <f>E5979-J5979</f>
        <v>0</v>
      </c>
      <c r="L5979" s="30">
        <v>34993310000</v>
      </c>
      <c r="M5979" s="30">
        <v>11703.798</v>
      </c>
      <c r="N5979" s="30">
        <v>189153027</v>
      </c>
      <c r="O5979" s="30">
        <v>9884002</v>
      </c>
      <c r="P5979" s="30">
        <f>IF(I5979=0,0,H5979/I5979)</f>
        <v>0</v>
      </c>
    </row>
    <row r="5980">
      <c r="A5980" s="30" t="str">
        <v>2026-07</v>
      </c>
      <c r="B5980" s="30" t="str">
        <v>집계 중</v>
      </c>
      <c r="C5980" s="30" t="str">
        <v>광주시</v>
      </c>
      <c r="D5980" s="30" t="str">
        <v>다세대 전월세</v>
      </c>
      <c r="E5980" s="32">
        <v>262</v>
      </c>
      <c r="F5980" s="32">
        <v>0</v>
      </c>
      <c r="G5980" s="32">
        <v>91</v>
      </c>
      <c r="H5980" s="32">
        <v>171</v>
      </c>
      <c r="I5980" s="32">
        <f>G5980+H5980</f>
        <v>262</v>
      </c>
      <c r="J5980" s="32">
        <f>SUM(F5980:H5980)</f>
        <v>262</v>
      </c>
      <c r="K5980" s="32">
        <f>E5980-J5980</f>
        <v>0</v>
      </c>
      <c r="L5980" s="30">
        <v>22830660000</v>
      </c>
      <c r="M5980" s="30">
        <v>15549.759</v>
      </c>
      <c r="N5980" s="30">
        <v>87139924</v>
      </c>
      <c r="O5980" s="30">
        <v>4853661</v>
      </c>
      <c r="P5980" s="30">
        <f>IF(I5980=0,0,H5980/I5980)</f>
        <v>0.6526717557251909</v>
      </c>
    </row>
    <row r="5981">
      <c r="A5981" s="30" t="str">
        <v>2026-07</v>
      </c>
      <c r="B5981" s="30" t="str">
        <v>집계 중</v>
      </c>
      <c r="C5981" s="30" t="str">
        <v>광주시</v>
      </c>
      <c r="D5981" s="30" t="str">
        <v>분양권</v>
      </c>
      <c r="E5981" s="32">
        <v>30</v>
      </c>
      <c r="F5981" s="32">
        <v>30</v>
      </c>
      <c r="G5981" s="32">
        <v>0</v>
      </c>
      <c r="H5981" s="32">
        <v>0</v>
      </c>
      <c r="I5981" s="32">
        <f>G5981+H5981</f>
        <v>0</v>
      </c>
      <c r="J5981" s="32">
        <f>SUM(F5981:H5981)</f>
        <v>30</v>
      </c>
      <c r="K5981" s="32">
        <f>E5981-J5981</f>
        <v>0</v>
      </c>
      <c r="L5981" s="30">
        <v>17644180000</v>
      </c>
      <c r="M5981" s="30">
        <v>2458.784</v>
      </c>
      <c r="N5981" s="30">
        <v>588139333</v>
      </c>
      <c r="O5981" s="30">
        <v>23722241</v>
      </c>
      <c r="P5981" s="30">
        <f>IF(I5981=0,0,H5981/I5981)</f>
        <v>0</v>
      </c>
    </row>
    <row r="5982">
      <c r="A5982" s="30" t="str">
        <v>2026-07</v>
      </c>
      <c r="B5982" s="30" t="str">
        <v>집계 중</v>
      </c>
      <c r="C5982" s="30" t="str">
        <v>광주시</v>
      </c>
      <c r="D5982" s="30" t="str">
        <v>상가</v>
      </c>
      <c r="E5982" s="32">
        <v>15</v>
      </c>
      <c r="F5982" s="32">
        <v>15</v>
      </c>
      <c r="G5982" s="32">
        <v>0</v>
      </c>
      <c r="H5982" s="32">
        <v>0</v>
      </c>
      <c r="I5982" s="32">
        <f>G5982+H5982</f>
        <v>0</v>
      </c>
      <c r="J5982" s="32">
        <f>SUM(F5982:H5982)</f>
        <v>15</v>
      </c>
      <c r="K5982" s="32">
        <f>E5982-J5982</f>
        <v>0</v>
      </c>
      <c r="L5982" s="30">
        <v>14306840000</v>
      </c>
      <c r="M5982" s="30">
        <v>4665.85</v>
      </c>
      <c r="N5982" s="30">
        <v>953789333</v>
      </c>
      <c r="O5982" s="30">
        <v>10136489</v>
      </c>
      <c r="P5982" s="30">
        <f>IF(I5982=0,0,H5982/I5982)</f>
        <v>0</v>
      </c>
    </row>
    <row r="5983">
      <c r="A5983" s="30" t="str">
        <v>2026-07</v>
      </c>
      <c r="B5983" s="30" t="str">
        <v>집계 중</v>
      </c>
      <c r="C5983" s="30" t="str">
        <v>광주시</v>
      </c>
      <c r="D5983" s="30" t="str">
        <v>아파트 매매</v>
      </c>
      <c r="E5983" s="32">
        <v>321</v>
      </c>
      <c r="F5983" s="32">
        <v>321</v>
      </c>
      <c r="G5983" s="32">
        <v>0</v>
      </c>
      <c r="H5983" s="32">
        <v>0</v>
      </c>
      <c r="I5983" s="32">
        <f>G5983+H5983</f>
        <v>0</v>
      </c>
      <c r="J5983" s="32">
        <f>SUM(F5983:H5983)</f>
        <v>321</v>
      </c>
      <c r="K5983" s="32">
        <f>E5983-J5983</f>
        <v>0</v>
      </c>
      <c r="L5983" s="30">
        <v>154939500000</v>
      </c>
      <c r="M5983" s="30">
        <v>26546.105</v>
      </c>
      <c r="N5983" s="30">
        <v>482677570</v>
      </c>
      <c r="O5983" s="30">
        <v>19294608</v>
      </c>
      <c r="P5983" s="30">
        <f>IF(I5983=0,0,H5983/I5983)</f>
        <v>0</v>
      </c>
    </row>
    <row r="5984">
      <c r="A5984" s="30" t="str">
        <v>2026-07</v>
      </c>
      <c r="B5984" s="30" t="str">
        <v>집계 중</v>
      </c>
      <c r="C5984" s="30" t="str">
        <v>광주시</v>
      </c>
      <c r="D5984" s="30" t="str">
        <v>아파트 전월세</v>
      </c>
      <c r="E5984" s="32">
        <v>414</v>
      </c>
      <c r="F5984" s="32">
        <v>0</v>
      </c>
      <c r="G5984" s="32">
        <v>288</v>
      </c>
      <c r="H5984" s="32">
        <v>126</v>
      </c>
      <c r="I5984" s="32">
        <f>G5984+H5984</f>
        <v>414</v>
      </c>
      <c r="J5984" s="32">
        <f>SUM(F5984:H5984)</f>
        <v>414</v>
      </c>
      <c r="K5984" s="32">
        <f>E5984-J5984</f>
        <v>0</v>
      </c>
      <c r="L5984" s="30">
        <v>109501880000</v>
      </c>
      <c r="M5984" s="30">
        <v>33259.807</v>
      </c>
      <c r="N5984" s="30">
        <v>264497295</v>
      </c>
      <c r="O5984" s="30">
        <v>10883697</v>
      </c>
      <c r="P5984" s="30">
        <f>IF(I5984=0,0,H5984/I5984)</f>
        <v>0.30434782608695654</v>
      </c>
    </row>
    <row r="5985">
      <c r="A5985" s="30" t="str">
        <v>2026-07</v>
      </c>
      <c r="B5985" s="30" t="str">
        <v>집계 중</v>
      </c>
      <c r="C5985" s="30" t="str">
        <v>광주시</v>
      </c>
      <c r="D5985" s="30" t="str">
        <v>오피스텔 전월세</v>
      </c>
      <c r="E5985" s="32">
        <v>2</v>
      </c>
      <c r="F5985" s="32">
        <v>0</v>
      </c>
      <c r="G5985" s="32">
        <v>0</v>
      </c>
      <c r="H5985" s="32">
        <v>2</v>
      </c>
      <c r="I5985" s="32">
        <f>G5985+H5985</f>
        <v>2</v>
      </c>
      <c r="J5985" s="32">
        <f>SUM(F5985:H5985)</f>
        <v>2</v>
      </c>
      <c r="K5985" s="32">
        <f>E5985-J5985</f>
        <v>0</v>
      </c>
      <c r="L5985" s="30">
        <v>25000000</v>
      </c>
      <c r="M5985" s="30">
        <v>81.57</v>
      </c>
      <c r="N5985" s="30">
        <v>12500000</v>
      </c>
      <c r="O5985" s="30">
        <v>1013174</v>
      </c>
      <c r="P5985" s="30">
        <f>IF(I5985=0,0,H5985/I5985)</f>
        <v>1</v>
      </c>
    </row>
    <row r="5986">
      <c r="A5986" s="30" t="str">
        <v>2026-07</v>
      </c>
      <c r="B5986" s="30" t="str">
        <v>집계 중</v>
      </c>
      <c r="C5986" s="30" t="str">
        <v>광주시</v>
      </c>
      <c r="D5986" s="30" t="str">
        <v>토지</v>
      </c>
      <c r="E5986" s="32">
        <v>123</v>
      </c>
      <c r="F5986" s="32">
        <v>123</v>
      </c>
      <c r="G5986" s="32">
        <v>0</v>
      </c>
      <c r="H5986" s="32">
        <v>0</v>
      </c>
      <c r="I5986" s="32">
        <f>G5986+H5986</f>
        <v>0</v>
      </c>
      <c r="J5986" s="32">
        <f>SUM(F5986:H5986)</f>
        <v>123</v>
      </c>
      <c r="K5986" s="32">
        <f>E5986-J5986</f>
        <v>0</v>
      </c>
      <c r="L5986" s="30">
        <v>19947190000</v>
      </c>
      <c r="M5986" s="30">
        <v>236377.8</v>
      </c>
      <c r="N5986" s="30">
        <v>162172276</v>
      </c>
      <c r="O5986" s="30">
        <v>278965</v>
      </c>
      <c r="P5986" s="30">
        <f>IF(I5986=0,0,H5986/I5986)</f>
        <v>0</v>
      </c>
    </row>
    <row r="5987">
      <c r="A5987" s="30" t="str">
        <v>2026-07</v>
      </c>
      <c r="B5987" s="30" t="str">
        <v>집계 중</v>
      </c>
      <c r="C5987" s="30" t="str">
        <v>구리시</v>
      </c>
      <c r="D5987" s="30" t="str">
        <v>공장창고</v>
      </c>
      <c r="E5987" s="32">
        <v>1</v>
      </c>
      <c r="F5987" s="32">
        <v>1</v>
      </c>
      <c r="G5987" s="32">
        <v>0</v>
      </c>
      <c r="H5987" s="32">
        <v>0</v>
      </c>
      <c r="I5987" s="32">
        <f>G5987+H5987</f>
        <v>0</v>
      </c>
      <c r="J5987" s="32">
        <f>SUM(F5987:H5987)</f>
        <v>1</v>
      </c>
      <c r="K5987" s="32">
        <f>E5987-J5987</f>
        <v>0</v>
      </c>
      <c r="L5987" s="30">
        <v>154000000</v>
      </c>
      <c r="M5987" s="30">
        <v>35.63</v>
      </c>
      <c r="N5987" s="30">
        <v>154000000</v>
      </c>
      <c r="O5987" s="30">
        <v>14288265</v>
      </c>
      <c r="P5987" s="30">
        <f>IF(I5987=0,0,H5987/I5987)</f>
        <v>0</v>
      </c>
    </row>
    <row r="5988">
      <c r="A5988" s="30" t="str">
        <v>2026-07</v>
      </c>
      <c r="B5988" s="30" t="str">
        <v>집계 중</v>
      </c>
      <c r="C5988" s="30" t="str">
        <v>구리시</v>
      </c>
      <c r="D5988" s="30" t="str">
        <v>다가구 매매</v>
      </c>
      <c r="E5988" s="32">
        <v>3</v>
      </c>
      <c r="F5988" s="32">
        <v>3</v>
      </c>
      <c r="G5988" s="32">
        <v>0</v>
      </c>
      <c r="H5988" s="32">
        <v>0</v>
      </c>
      <c r="I5988" s="32">
        <f>G5988+H5988</f>
        <v>0</v>
      </c>
      <c r="J5988" s="32">
        <f>SUM(F5988:H5988)</f>
        <v>3</v>
      </c>
      <c r="K5988" s="32">
        <f>E5988-J5988</f>
        <v>0</v>
      </c>
      <c r="L5988" s="30">
        <v>2423140000</v>
      </c>
      <c r="M5988" s="30">
        <v>669.38</v>
      </c>
      <c r="N5988" s="30">
        <v>807713333</v>
      </c>
      <c r="O5988" s="30">
        <v>11966865</v>
      </c>
      <c r="P5988" s="30">
        <f>IF(I5988=0,0,H5988/I5988)</f>
        <v>0</v>
      </c>
    </row>
    <row r="5989">
      <c r="A5989" s="30" t="str">
        <v>2026-07</v>
      </c>
      <c r="B5989" s="30" t="str">
        <v>집계 중</v>
      </c>
      <c r="C5989" s="30" t="str">
        <v>구리시</v>
      </c>
      <c r="D5989" s="30" t="str">
        <v>다가구 전월세</v>
      </c>
      <c r="E5989" s="32">
        <v>150</v>
      </c>
      <c r="F5989" s="32">
        <v>0</v>
      </c>
      <c r="G5989" s="32">
        <v>32</v>
      </c>
      <c r="H5989" s="32">
        <v>118</v>
      </c>
      <c r="I5989" s="32">
        <f>G5989+H5989</f>
        <v>150</v>
      </c>
      <c r="J5989" s="32">
        <f>SUM(F5989:H5989)</f>
        <v>150</v>
      </c>
      <c r="K5989" s="32">
        <f>E5989-J5989</f>
        <v>0</v>
      </c>
      <c r="L5989" s="30">
        <v>8061700000</v>
      </c>
      <c r="M5989" s="30">
        <v>6666.522</v>
      </c>
      <c r="N5989" s="30">
        <v>53744667</v>
      </c>
      <c r="O5989" s="30">
        <v>3997624</v>
      </c>
      <c r="P5989" s="30">
        <f>IF(I5989=0,0,H5989/I5989)</f>
        <v>0.7866666666666666</v>
      </c>
    </row>
    <row r="5990">
      <c r="A5990" s="30" t="str">
        <v>2026-07</v>
      </c>
      <c r="B5990" s="30" t="str">
        <v>집계 중</v>
      </c>
      <c r="C5990" s="30" t="str">
        <v>구리시</v>
      </c>
      <c r="D5990" s="30" t="str">
        <v>다세대 매매</v>
      </c>
      <c r="E5990" s="32">
        <v>23</v>
      </c>
      <c r="F5990" s="32">
        <v>23</v>
      </c>
      <c r="G5990" s="32">
        <v>0</v>
      </c>
      <c r="H5990" s="32">
        <v>0</v>
      </c>
      <c r="I5990" s="32">
        <f>G5990+H5990</f>
        <v>0</v>
      </c>
      <c r="J5990" s="32">
        <f>SUM(F5990:H5990)</f>
        <v>23</v>
      </c>
      <c r="K5990" s="32">
        <f>E5990-J5990</f>
        <v>0</v>
      </c>
      <c r="L5990" s="30">
        <v>9585000000</v>
      </c>
      <c r="M5990" s="30">
        <v>1210.193</v>
      </c>
      <c r="N5990" s="30">
        <v>416739130</v>
      </c>
      <c r="O5990" s="30">
        <v>26182559</v>
      </c>
      <c r="P5990" s="30">
        <f>IF(I5990=0,0,H5990/I5990)</f>
        <v>0</v>
      </c>
    </row>
    <row r="5991">
      <c r="A5991" s="30" t="str">
        <v>2026-07</v>
      </c>
      <c r="B5991" s="30" t="str">
        <v>집계 중</v>
      </c>
      <c r="C5991" s="30" t="str">
        <v>구리시</v>
      </c>
      <c r="D5991" s="30" t="str">
        <v>다세대 전월세</v>
      </c>
      <c r="E5991" s="32">
        <v>39</v>
      </c>
      <c r="F5991" s="32">
        <v>0</v>
      </c>
      <c r="G5991" s="32">
        <v>23</v>
      </c>
      <c r="H5991" s="32">
        <v>16</v>
      </c>
      <c r="I5991" s="32">
        <f>G5991+H5991</f>
        <v>39</v>
      </c>
      <c r="J5991" s="32">
        <f>SUM(F5991:H5991)</f>
        <v>39</v>
      </c>
      <c r="K5991" s="32">
        <f>E5991-J5991</f>
        <v>0</v>
      </c>
      <c r="L5991" s="30">
        <v>6109400000</v>
      </c>
      <c r="M5991" s="30">
        <v>1865.451</v>
      </c>
      <c r="N5991" s="30">
        <v>156651282</v>
      </c>
      <c r="O5991" s="30">
        <v>10826531</v>
      </c>
      <c r="P5991" s="30">
        <f>IF(I5991=0,0,H5991/I5991)</f>
        <v>0.41025641025641024</v>
      </c>
    </row>
    <row r="5992">
      <c r="A5992" s="30" t="str">
        <v>2026-07</v>
      </c>
      <c r="B5992" s="30" t="str">
        <v>집계 중</v>
      </c>
      <c r="C5992" s="30" t="str">
        <v>구리시</v>
      </c>
      <c r="D5992" s="30" t="str">
        <v>분양권</v>
      </c>
      <c r="E5992" s="32">
        <v>1</v>
      </c>
      <c r="F5992" s="32">
        <v>1</v>
      </c>
      <c r="G5992" s="32">
        <v>0</v>
      </c>
      <c r="H5992" s="32">
        <v>0</v>
      </c>
      <c r="I5992" s="32">
        <f>G5992+H5992</f>
        <v>0</v>
      </c>
      <c r="J5992" s="32">
        <f>SUM(F5992:H5992)</f>
        <v>1</v>
      </c>
      <c r="K5992" s="32">
        <f>E5992-J5992</f>
        <v>0</v>
      </c>
      <c r="L5992" s="30">
        <v>1212350000</v>
      </c>
      <c r="M5992" s="30">
        <v>84.991</v>
      </c>
      <c r="N5992" s="30">
        <v>1212350000</v>
      </c>
      <c r="O5992" s="30">
        <v>47155210</v>
      </c>
      <c r="P5992" s="30">
        <f>IF(I5992=0,0,H5992/I5992)</f>
        <v>0</v>
      </c>
    </row>
    <row r="5993">
      <c r="A5993" s="30" t="str">
        <v>2026-07</v>
      </c>
      <c r="B5993" s="30" t="str">
        <v>집계 중</v>
      </c>
      <c r="C5993" s="30" t="str">
        <v>구리시</v>
      </c>
      <c r="D5993" s="30" t="str">
        <v>상가</v>
      </c>
      <c r="E5993" s="32">
        <v>13</v>
      </c>
      <c r="F5993" s="32">
        <v>13</v>
      </c>
      <c r="G5993" s="32">
        <v>0</v>
      </c>
      <c r="H5993" s="32">
        <v>0</v>
      </c>
      <c r="I5993" s="32">
        <f>G5993+H5993</f>
        <v>0</v>
      </c>
      <c r="J5993" s="32">
        <f>SUM(F5993:H5993)</f>
        <v>13</v>
      </c>
      <c r="K5993" s="32">
        <f>E5993-J5993</f>
        <v>0</v>
      </c>
      <c r="L5993" s="30">
        <v>6644500000</v>
      </c>
      <c r="M5993" s="30">
        <v>1571.04</v>
      </c>
      <c r="N5993" s="30">
        <v>511115385</v>
      </c>
      <c r="O5993" s="30">
        <v>13981368</v>
      </c>
      <c r="P5993" s="30">
        <f>IF(I5993=0,0,H5993/I5993)</f>
        <v>0</v>
      </c>
    </row>
    <row r="5994">
      <c r="A5994" s="30" t="str">
        <v>2026-07</v>
      </c>
      <c r="B5994" s="30" t="str">
        <v>집계 중</v>
      </c>
      <c r="C5994" s="30" t="str">
        <v>구리시</v>
      </c>
      <c r="D5994" s="30" t="str">
        <v>아파트 매매</v>
      </c>
      <c r="E5994" s="32">
        <v>67</v>
      </c>
      <c r="F5994" s="32">
        <v>67</v>
      </c>
      <c r="G5994" s="32">
        <v>0</v>
      </c>
      <c r="H5994" s="32">
        <v>0</v>
      </c>
      <c r="I5994" s="32">
        <f>G5994+H5994</f>
        <v>0</v>
      </c>
      <c r="J5994" s="32">
        <f>SUM(F5994:H5994)</f>
        <v>67</v>
      </c>
      <c r="K5994" s="32">
        <f>E5994-J5994</f>
        <v>0</v>
      </c>
      <c r="L5994" s="30">
        <v>47778000000</v>
      </c>
      <c r="M5994" s="30">
        <v>4797.69</v>
      </c>
      <c r="N5994" s="30">
        <v>713104478</v>
      </c>
      <c r="O5994" s="30">
        <v>32920803</v>
      </c>
      <c r="P5994" s="30">
        <f>IF(I5994=0,0,H5994/I5994)</f>
        <v>0</v>
      </c>
    </row>
    <row r="5995">
      <c r="A5995" s="30" t="str">
        <v>2026-07</v>
      </c>
      <c r="B5995" s="30" t="str">
        <v>집계 중</v>
      </c>
      <c r="C5995" s="30" t="str">
        <v>구리시</v>
      </c>
      <c r="D5995" s="30" t="str">
        <v>아파트 전월세</v>
      </c>
      <c r="E5995" s="32">
        <v>340</v>
      </c>
      <c r="F5995" s="32">
        <v>0</v>
      </c>
      <c r="G5995" s="32">
        <v>217</v>
      </c>
      <c r="H5995" s="32">
        <v>123</v>
      </c>
      <c r="I5995" s="32">
        <f>G5995+H5995</f>
        <v>340</v>
      </c>
      <c r="J5995" s="32">
        <f>SUM(F5995:H5995)</f>
        <v>340</v>
      </c>
      <c r="K5995" s="32">
        <f>E5995-J5995</f>
        <v>0</v>
      </c>
      <c r="L5995" s="30">
        <v>116774690000</v>
      </c>
      <c r="M5995" s="30">
        <v>23737.59</v>
      </c>
      <c r="N5995" s="30">
        <v>343454971</v>
      </c>
      <c r="O5995" s="30">
        <v>16262477</v>
      </c>
      <c r="P5995" s="30">
        <f>IF(I5995=0,0,H5995/I5995)</f>
        <v>0.36176470588235293</v>
      </c>
    </row>
    <row r="5996">
      <c r="A5996" s="30" t="str">
        <v>2026-07</v>
      </c>
      <c r="B5996" s="30" t="str">
        <v>집계 중</v>
      </c>
      <c r="C5996" s="30" t="str">
        <v>구리시</v>
      </c>
      <c r="D5996" s="30" t="str">
        <v>오피스텔 매매</v>
      </c>
      <c r="E5996" s="32">
        <v>5</v>
      </c>
      <c r="F5996" s="32">
        <v>5</v>
      </c>
      <c r="G5996" s="32">
        <v>0</v>
      </c>
      <c r="H5996" s="32">
        <v>0</v>
      </c>
      <c r="I5996" s="32">
        <f>G5996+H5996</f>
        <v>0</v>
      </c>
      <c r="J5996" s="32">
        <f>SUM(F5996:H5996)</f>
        <v>5</v>
      </c>
      <c r="K5996" s="32">
        <f>E5996-J5996</f>
        <v>0</v>
      </c>
      <c r="L5996" s="30">
        <v>808000000</v>
      </c>
      <c r="M5996" s="30">
        <v>182.304</v>
      </c>
      <c r="N5996" s="30">
        <v>161600000</v>
      </c>
      <c r="O5996" s="30">
        <v>14651759</v>
      </c>
      <c r="P5996" s="30">
        <f>IF(I5996=0,0,H5996/I5996)</f>
        <v>0</v>
      </c>
    </row>
    <row r="5997">
      <c r="A5997" s="30" t="str">
        <v>2026-07</v>
      </c>
      <c r="B5997" s="30" t="str">
        <v>집계 중</v>
      </c>
      <c r="C5997" s="30" t="str">
        <v>구리시</v>
      </c>
      <c r="D5997" s="30" t="str">
        <v>오피스텔 전월세</v>
      </c>
      <c r="E5997" s="32">
        <v>79</v>
      </c>
      <c r="F5997" s="32">
        <v>0</v>
      </c>
      <c r="G5997" s="32">
        <v>28</v>
      </c>
      <c r="H5997" s="32">
        <v>51</v>
      </c>
      <c r="I5997" s="32">
        <f>G5997+H5997</f>
        <v>79</v>
      </c>
      <c r="J5997" s="32">
        <f>SUM(F5997:H5997)</f>
        <v>79</v>
      </c>
      <c r="K5997" s="32">
        <f>E5997-J5997</f>
        <v>0</v>
      </c>
      <c r="L5997" s="30">
        <v>7092900000</v>
      </c>
      <c r="M5997" s="30">
        <v>2815.58</v>
      </c>
      <c r="N5997" s="30">
        <v>89783544</v>
      </c>
      <c r="O5997" s="30">
        <v>8327805</v>
      </c>
      <c r="P5997" s="30">
        <f>IF(I5997=0,0,H5997/I5997)</f>
        <v>0.6455696202531646</v>
      </c>
    </row>
    <row r="5998">
      <c r="A5998" s="30" t="str">
        <v>2026-07</v>
      </c>
      <c r="B5998" s="30" t="str">
        <v>집계 중</v>
      </c>
      <c r="C5998" s="30" t="str">
        <v>구리시</v>
      </c>
      <c r="D5998" s="30" t="str">
        <v>토지</v>
      </c>
      <c r="E5998" s="32">
        <v>5</v>
      </c>
      <c r="F5998" s="32">
        <v>5</v>
      </c>
      <c r="G5998" s="32">
        <v>0</v>
      </c>
      <c r="H5998" s="32">
        <v>0</v>
      </c>
      <c r="I5998" s="32">
        <f>G5998+H5998</f>
        <v>0</v>
      </c>
      <c r="J5998" s="32">
        <f>SUM(F5998:H5998)</f>
        <v>5</v>
      </c>
      <c r="K5998" s="32">
        <f>E5998-J5998</f>
        <v>0</v>
      </c>
      <c r="L5998" s="30">
        <v>254870000</v>
      </c>
      <c r="M5998" s="30">
        <v>294</v>
      </c>
      <c r="N5998" s="30">
        <v>50974000</v>
      </c>
      <c r="O5998" s="30">
        <v>2865801</v>
      </c>
      <c r="P5998" s="30">
        <f>IF(I5998=0,0,H5998/I5998)</f>
        <v>0</v>
      </c>
    </row>
    <row r="5999">
      <c r="A5999" s="30" t="str">
        <v>2026-07</v>
      </c>
      <c r="B5999" s="30" t="str">
        <v>집계 중</v>
      </c>
      <c r="C5999" s="30" t="str">
        <v>군포시</v>
      </c>
      <c r="D5999" s="30" t="str">
        <v>공장창고</v>
      </c>
      <c r="E5999" s="32">
        <v>3</v>
      </c>
      <c r="F5999" s="32">
        <v>3</v>
      </c>
      <c r="G5999" s="32">
        <v>0</v>
      </c>
      <c r="H5999" s="32">
        <v>0</v>
      </c>
      <c r="I5999" s="32">
        <f>G5999+H5999</f>
        <v>0</v>
      </c>
      <c r="J5999" s="32">
        <f>SUM(F5999:H5999)</f>
        <v>3</v>
      </c>
      <c r="K5999" s="32">
        <f>E5999-J5999</f>
        <v>0</v>
      </c>
      <c r="L5999" s="30">
        <v>1480000000</v>
      </c>
      <c r="M5999" s="30">
        <v>684.41</v>
      </c>
      <c r="N5999" s="30">
        <v>493333333</v>
      </c>
      <c r="O5999" s="30">
        <v>7148583</v>
      </c>
      <c r="P5999" s="30">
        <f>IF(I5999=0,0,H5999/I5999)</f>
        <v>0</v>
      </c>
    </row>
    <row r="6000">
      <c r="A6000" s="30" t="str">
        <v>2026-07</v>
      </c>
      <c r="B6000" s="30" t="str">
        <v>집계 중</v>
      </c>
      <c r="C6000" s="30" t="str">
        <v>군포시</v>
      </c>
      <c r="D6000" s="30" t="str">
        <v>다가구 매매</v>
      </c>
      <c r="E6000" s="32">
        <v>3</v>
      </c>
      <c r="F6000" s="32">
        <v>3</v>
      </c>
      <c r="G6000" s="32">
        <v>0</v>
      </c>
      <c r="H6000" s="32">
        <v>0</v>
      </c>
      <c r="I6000" s="32">
        <f>G6000+H6000</f>
        <v>0</v>
      </c>
      <c r="J6000" s="32">
        <f>SUM(F6000:H6000)</f>
        <v>3</v>
      </c>
      <c r="K6000" s="32">
        <f>E6000-J6000</f>
        <v>0</v>
      </c>
      <c r="L6000" s="30">
        <v>1283000000</v>
      </c>
      <c r="M6000" s="30">
        <v>565.825</v>
      </c>
      <c r="N6000" s="30">
        <v>427666667</v>
      </c>
      <c r="O6000" s="30">
        <v>7495820</v>
      </c>
      <c r="P6000" s="30">
        <f>IF(I6000=0,0,H6000/I6000)</f>
        <v>0</v>
      </c>
    </row>
    <row r="6001">
      <c r="A6001" s="30" t="str">
        <v>2026-07</v>
      </c>
      <c r="B6001" s="30" t="str">
        <v>집계 중</v>
      </c>
      <c r="C6001" s="30" t="str">
        <v>군포시</v>
      </c>
      <c r="D6001" s="30" t="str">
        <v>다가구 전월세</v>
      </c>
      <c r="E6001" s="32">
        <v>138</v>
      </c>
      <c r="F6001" s="32">
        <v>0</v>
      </c>
      <c r="G6001" s="32">
        <v>30</v>
      </c>
      <c r="H6001" s="32">
        <v>108</v>
      </c>
      <c r="I6001" s="32">
        <f>G6001+H6001</f>
        <v>138</v>
      </c>
      <c r="J6001" s="32">
        <f>SUM(F6001:H6001)</f>
        <v>138</v>
      </c>
      <c r="K6001" s="32">
        <f>E6001-J6001</f>
        <v>0</v>
      </c>
      <c r="L6001" s="30">
        <v>6066000000</v>
      </c>
      <c r="M6001" s="30">
        <v>5873.882</v>
      </c>
      <c r="N6001" s="30">
        <v>43956522</v>
      </c>
      <c r="O6001" s="30">
        <v>3413908</v>
      </c>
      <c r="P6001" s="30">
        <f>IF(I6001=0,0,H6001/I6001)</f>
        <v>0.782608695652174</v>
      </c>
    </row>
    <row r="6002">
      <c r="A6002" s="30" t="str">
        <v>2026-07</v>
      </c>
      <c r="B6002" s="30" t="str">
        <v>집계 중</v>
      </c>
      <c r="C6002" s="30" t="str">
        <v>군포시</v>
      </c>
      <c r="D6002" s="30" t="str">
        <v>다세대 매매</v>
      </c>
      <c r="E6002" s="32">
        <v>34</v>
      </c>
      <c r="F6002" s="32">
        <v>34</v>
      </c>
      <c r="G6002" s="32">
        <v>0</v>
      </c>
      <c r="H6002" s="32">
        <v>0</v>
      </c>
      <c r="I6002" s="32">
        <f>G6002+H6002</f>
        <v>0</v>
      </c>
      <c r="J6002" s="32">
        <f>SUM(F6002:H6002)</f>
        <v>34</v>
      </c>
      <c r="K6002" s="32">
        <f>E6002-J6002</f>
        <v>0</v>
      </c>
      <c r="L6002" s="30">
        <v>9872350000</v>
      </c>
      <c r="M6002" s="30">
        <v>1489.764</v>
      </c>
      <c r="N6002" s="30">
        <v>290363235</v>
      </c>
      <c r="O6002" s="30">
        <v>21906736</v>
      </c>
      <c r="P6002" s="30">
        <f>IF(I6002=0,0,H6002/I6002)</f>
        <v>0</v>
      </c>
    </row>
    <row r="6003">
      <c r="A6003" s="30" t="str">
        <v>2026-07</v>
      </c>
      <c r="B6003" s="30" t="str">
        <v>집계 중</v>
      </c>
      <c r="C6003" s="30" t="str">
        <v>군포시</v>
      </c>
      <c r="D6003" s="30" t="str">
        <v>다세대 전월세</v>
      </c>
      <c r="E6003" s="32">
        <v>92</v>
      </c>
      <c r="F6003" s="32">
        <v>0</v>
      </c>
      <c r="G6003" s="32">
        <v>38</v>
      </c>
      <c r="H6003" s="32">
        <v>54</v>
      </c>
      <c r="I6003" s="32">
        <f>G6003+H6003</f>
        <v>92</v>
      </c>
      <c r="J6003" s="32">
        <f>SUM(F6003:H6003)</f>
        <v>92</v>
      </c>
      <c r="K6003" s="32">
        <f>E6003-J6003</f>
        <v>0</v>
      </c>
      <c r="L6003" s="30">
        <v>7609400000</v>
      </c>
      <c r="M6003" s="30">
        <v>3590.646</v>
      </c>
      <c r="N6003" s="30">
        <v>82710870</v>
      </c>
      <c r="O6003" s="30">
        <v>7005714</v>
      </c>
      <c r="P6003" s="30">
        <f>IF(I6003=0,0,H6003/I6003)</f>
        <v>0.5869565217391305</v>
      </c>
    </row>
    <row r="6004">
      <c r="A6004" s="30" t="str">
        <v>2026-07</v>
      </c>
      <c r="B6004" s="30" t="str">
        <v>집계 중</v>
      </c>
      <c r="C6004" s="30" t="str">
        <v>군포시</v>
      </c>
      <c r="D6004" s="30" t="str">
        <v>분양권</v>
      </c>
      <c r="E6004" s="32">
        <v>14</v>
      </c>
      <c r="F6004" s="32">
        <v>14</v>
      </c>
      <c r="G6004" s="32">
        <v>0</v>
      </c>
      <c r="H6004" s="32">
        <v>0</v>
      </c>
      <c r="I6004" s="32">
        <f>G6004+H6004</f>
        <v>0</v>
      </c>
      <c r="J6004" s="32">
        <f>SUM(F6004:H6004)</f>
        <v>14</v>
      </c>
      <c r="K6004" s="32">
        <f>E6004-J6004</f>
        <v>0</v>
      </c>
      <c r="L6004" s="30">
        <v>11629410000</v>
      </c>
      <c r="M6004" s="30">
        <v>905.078</v>
      </c>
      <c r="N6004" s="30">
        <v>830672143</v>
      </c>
      <c r="O6004" s="30">
        <v>42476261</v>
      </c>
      <c r="P6004" s="30">
        <f>IF(I6004=0,0,H6004/I6004)</f>
        <v>0</v>
      </c>
    </row>
    <row r="6005">
      <c r="A6005" s="30" t="str">
        <v>2026-07</v>
      </c>
      <c r="B6005" s="30" t="str">
        <v>집계 중</v>
      </c>
      <c r="C6005" s="30" t="str">
        <v>군포시</v>
      </c>
      <c r="D6005" s="30" t="str">
        <v>상가</v>
      </c>
      <c r="E6005" s="32">
        <v>3</v>
      </c>
      <c r="F6005" s="32">
        <v>3</v>
      </c>
      <c r="G6005" s="32">
        <v>0</v>
      </c>
      <c r="H6005" s="32">
        <v>0</v>
      </c>
      <c r="I6005" s="32">
        <f>G6005+H6005</f>
        <v>0</v>
      </c>
      <c r="J6005" s="32">
        <f>SUM(F6005:H6005)</f>
        <v>3</v>
      </c>
      <c r="K6005" s="32">
        <f>E6005-J6005</f>
        <v>0</v>
      </c>
      <c r="L6005" s="30">
        <v>1120500000</v>
      </c>
      <c r="M6005" s="30">
        <v>543.62</v>
      </c>
      <c r="N6005" s="30">
        <v>373500000</v>
      </c>
      <c r="O6005" s="30">
        <v>6813826</v>
      </c>
      <c r="P6005" s="30">
        <f>IF(I6005=0,0,H6005/I6005)</f>
        <v>0</v>
      </c>
    </row>
    <row r="6006">
      <c r="A6006" s="30" t="str">
        <v>2026-07</v>
      </c>
      <c r="B6006" s="30" t="str">
        <v>집계 중</v>
      </c>
      <c r="C6006" s="30" t="str">
        <v>군포시</v>
      </c>
      <c r="D6006" s="30" t="str">
        <v>아파트 매매</v>
      </c>
      <c r="E6006" s="32">
        <v>453</v>
      </c>
      <c r="F6006" s="32">
        <v>453</v>
      </c>
      <c r="G6006" s="32">
        <v>0</v>
      </c>
      <c r="H6006" s="32">
        <v>0</v>
      </c>
      <c r="I6006" s="32">
        <f>G6006+H6006</f>
        <v>0</v>
      </c>
      <c r="J6006" s="32">
        <f>SUM(F6006:H6006)</f>
        <v>453</v>
      </c>
      <c r="K6006" s="32">
        <f>E6006-J6006</f>
        <v>0</v>
      </c>
      <c r="L6006" s="30">
        <v>220961500000</v>
      </c>
      <c r="M6006" s="30">
        <v>31002.579</v>
      </c>
      <c r="N6006" s="30">
        <v>487773731</v>
      </c>
      <c r="O6006" s="30">
        <v>23560983</v>
      </c>
      <c r="P6006" s="30">
        <f>IF(I6006=0,0,H6006/I6006)</f>
        <v>0</v>
      </c>
    </row>
    <row r="6007">
      <c r="A6007" s="30" t="str">
        <v>2026-07</v>
      </c>
      <c r="B6007" s="30" t="str">
        <v>집계 중</v>
      </c>
      <c r="C6007" s="30" t="str">
        <v>군포시</v>
      </c>
      <c r="D6007" s="30" t="str">
        <v>아파트 전월세</v>
      </c>
      <c r="E6007" s="32">
        <v>384</v>
      </c>
      <c r="F6007" s="32">
        <v>0</v>
      </c>
      <c r="G6007" s="32">
        <v>252</v>
      </c>
      <c r="H6007" s="32">
        <v>132</v>
      </c>
      <c r="I6007" s="32">
        <f>G6007+H6007</f>
        <v>384</v>
      </c>
      <c r="J6007" s="32">
        <f>SUM(F6007:H6007)</f>
        <v>384</v>
      </c>
      <c r="K6007" s="32">
        <f>E6007-J6007</f>
        <v>0</v>
      </c>
      <c r="L6007" s="30">
        <v>87866130000</v>
      </c>
      <c r="M6007" s="30">
        <v>23052.095</v>
      </c>
      <c r="N6007" s="30">
        <v>228818047</v>
      </c>
      <c r="O6007" s="30">
        <v>12600440</v>
      </c>
      <c r="P6007" s="30">
        <f>IF(I6007=0,0,H6007/I6007)</f>
        <v>0.34375</v>
      </c>
    </row>
    <row r="6008">
      <c r="A6008" s="30" t="str">
        <v>2026-07</v>
      </c>
      <c r="B6008" s="30" t="str">
        <v>집계 중</v>
      </c>
      <c r="C6008" s="30" t="str">
        <v>군포시</v>
      </c>
      <c r="D6008" s="30" t="str">
        <v>오피스텔 매매</v>
      </c>
      <c r="E6008" s="32">
        <v>166</v>
      </c>
      <c r="F6008" s="32">
        <v>166</v>
      </c>
      <c r="G6008" s="32">
        <v>0</v>
      </c>
      <c r="H6008" s="32">
        <v>0</v>
      </c>
      <c r="I6008" s="32">
        <f>G6008+H6008</f>
        <v>0</v>
      </c>
      <c r="J6008" s="32">
        <f>SUM(F6008:H6008)</f>
        <v>166</v>
      </c>
      <c r="K6008" s="32">
        <f>E6008-J6008</f>
        <v>0</v>
      </c>
      <c r="L6008" s="30">
        <v>87870060000</v>
      </c>
      <c r="M6008" s="30">
        <v>12595.155</v>
      </c>
      <c r="N6008" s="30">
        <v>529337711</v>
      </c>
      <c r="O6008" s="30">
        <v>23062799</v>
      </c>
      <c r="P6008" s="30">
        <f>IF(I6008=0,0,H6008/I6008)</f>
        <v>0</v>
      </c>
    </row>
    <row r="6009">
      <c r="A6009" s="30" t="str">
        <v>2026-07</v>
      </c>
      <c r="B6009" s="30" t="str">
        <v>집계 중</v>
      </c>
      <c r="C6009" s="30" t="str">
        <v>군포시</v>
      </c>
      <c r="D6009" s="30" t="str">
        <v>오피스텔 전월세</v>
      </c>
      <c r="E6009" s="32">
        <v>65</v>
      </c>
      <c r="F6009" s="32">
        <v>0</v>
      </c>
      <c r="G6009" s="32">
        <v>23</v>
      </c>
      <c r="H6009" s="32">
        <v>42</v>
      </c>
      <c r="I6009" s="32">
        <f>G6009+H6009</f>
        <v>65</v>
      </c>
      <c r="J6009" s="32">
        <f>SUM(F6009:H6009)</f>
        <v>65</v>
      </c>
      <c r="K6009" s="32">
        <f>E6009-J6009</f>
        <v>0</v>
      </c>
      <c r="L6009" s="30">
        <v>7009000000</v>
      </c>
      <c r="M6009" s="30">
        <v>2449.09</v>
      </c>
      <c r="N6009" s="30">
        <v>107830769</v>
      </c>
      <c r="O6009" s="30">
        <v>9460758</v>
      </c>
      <c r="P6009" s="30">
        <f>IF(I6009=0,0,H6009/I6009)</f>
        <v>0.6461538461538462</v>
      </c>
    </row>
    <row r="6010">
      <c r="A6010" s="30" t="str">
        <v>2026-07</v>
      </c>
      <c r="B6010" s="30" t="str">
        <v>집계 중</v>
      </c>
      <c r="C6010" s="30" t="str">
        <v>군포시</v>
      </c>
      <c r="D6010" s="30" t="str">
        <v>토지</v>
      </c>
      <c r="E6010" s="32">
        <v>2</v>
      </c>
      <c r="F6010" s="32">
        <v>2</v>
      </c>
      <c r="G6010" s="32">
        <v>0</v>
      </c>
      <c r="H6010" s="32">
        <v>0</v>
      </c>
      <c r="I6010" s="32">
        <f>G6010+H6010</f>
        <v>0</v>
      </c>
      <c r="J6010" s="32">
        <f>SUM(F6010:H6010)</f>
        <v>2</v>
      </c>
      <c r="K6010" s="32">
        <f>E6010-J6010</f>
        <v>0</v>
      </c>
      <c r="L6010" s="30">
        <v>980500000</v>
      </c>
      <c r="M6010" s="30">
        <v>466.9</v>
      </c>
      <c r="N6010" s="30">
        <v>490250000</v>
      </c>
      <c r="O6010" s="30">
        <v>6942219</v>
      </c>
      <c r="P6010" s="30">
        <f>IF(I6010=0,0,H6010/I6010)</f>
        <v>0</v>
      </c>
    </row>
    <row r="6011">
      <c r="A6011" s="30" t="str">
        <v>2026-07</v>
      </c>
      <c r="B6011" s="30" t="str">
        <v>집계 중</v>
      </c>
      <c r="C6011" s="30" t="str">
        <v>김포시</v>
      </c>
      <c r="D6011" s="30" t="str">
        <v>공장창고</v>
      </c>
      <c r="E6011" s="32">
        <v>15</v>
      </c>
      <c r="F6011" s="32">
        <v>15</v>
      </c>
      <c r="G6011" s="32">
        <v>0</v>
      </c>
      <c r="H6011" s="32">
        <v>0</v>
      </c>
      <c r="I6011" s="32">
        <f>G6011+H6011</f>
        <v>0</v>
      </c>
      <c r="J6011" s="32">
        <f>SUM(F6011:H6011)</f>
        <v>15</v>
      </c>
      <c r="K6011" s="32">
        <f>E6011-J6011</f>
        <v>0</v>
      </c>
      <c r="L6011" s="30">
        <v>23432910000</v>
      </c>
      <c r="M6011" s="30">
        <v>8896.4</v>
      </c>
      <c r="N6011" s="30">
        <v>1562194000</v>
      </c>
      <c r="O6011" s="30">
        <v>8707361</v>
      </c>
      <c r="P6011" s="30">
        <f>IF(I6011=0,0,H6011/I6011)</f>
        <v>0</v>
      </c>
    </row>
    <row r="6012">
      <c r="A6012" s="30" t="str">
        <v>2026-07</v>
      </c>
      <c r="B6012" s="30" t="str">
        <v>집계 중</v>
      </c>
      <c r="C6012" s="30" t="str">
        <v>김포시</v>
      </c>
      <c r="D6012" s="30" t="str">
        <v>다가구 매매</v>
      </c>
      <c r="E6012" s="32">
        <v>5</v>
      </c>
      <c r="F6012" s="32">
        <v>5</v>
      </c>
      <c r="G6012" s="32">
        <v>0</v>
      </c>
      <c r="H6012" s="32">
        <v>0</v>
      </c>
      <c r="I6012" s="32">
        <f>G6012+H6012</f>
        <v>0</v>
      </c>
      <c r="J6012" s="32">
        <f>SUM(F6012:H6012)</f>
        <v>5</v>
      </c>
      <c r="K6012" s="32">
        <f>E6012-J6012</f>
        <v>0</v>
      </c>
      <c r="L6012" s="30">
        <v>3018000000</v>
      </c>
      <c r="M6012" s="30">
        <v>1026.22</v>
      </c>
      <c r="N6012" s="30">
        <v>603600000</v>
      </c>
      <c r="O6012" s="30">
        <v>9721950</v>
      </c>
      <c r="P6012" s="30">
        <f>IF(I6012=0,0,H6012/I6012)</f>
        <v>0</v>
      </c>
    </row>
    <row r="6013">
      <c r="A6013" s="30" t="str">
        <v>2026-07</v>
      </c>
      <c r="B6013" s="30" t="str">
        <v>집계 중</v>
      </c>
      <c r="C6013" s="30" t="str">
        <v>김포시</v>
      </c>
      <c r="D6013" s="30" t="str">
        <v>다가구 전월세</v>
      </c>
      <c r="E6013" s="32">
        <v>262</v>
      </c>
      <c r="F6013" s="32">
        <v>0</v>
      </c>
      <c r="G6013" s="32">
        <v>36</v>
      </c>
      <c r="H6013" s="32">
        <v>226</v>
      </c>
      <c r="I6013" s="32">
        <f>G6013+H6013</f>
        <v>262</v>
      </c>
      <c r="J6013" s="32">
        <f>SUM(F6013:H6013)</f>
        <v>262</v>
      </c>
      <c r="K6013" s="32">
        <f>E6013-J6013</f>
        <v>0</v>
      </c>
      <c r="L6013" s="30">
        <v>7330360000</v>
      </c>
      <c r="M6013" s="30">
        <v>11044.58</v>
      </c>
      <c r="N6013" s="30">
        <v>27978473</v>
      </c>
      <c r="O6013" s="30">
        <v>2194071</v>
      </c>
      <c r="P6013" s="30">
        <f>IF(I6013=0,0,H6013/I6013)</f>
        <v>0.8625954198473282</v>
      </c>
    </row>
    <row r="6014">
      <c r="A6014" s="30" t="str">
        <v>2026-07</v>
      </c>
      <c r="B6014" s="30" t="str">
        <v>집계 중</v>
      </c>
      <c r="C6014" s="30" t="str">
        <v>김포시</v>
      </c>
      <c r="D6014" s="30" t="str">
        <v>다세대 매매</v>
      </c>
      <c r="E6014" s="32">
        <v>35</v>
      </c>
      <c r="F6014" s="32">
        <v>35</v>
      </c>
      <c r="G6014" s="32">
        <v>0</v>
      </c>
      <c r="H6014" s="32">
        <v>0</v>
      </c>
      <c r="I6014" s="32">
        <f>G6014+H6014</f>
        <v>0</v>
      </c>
      <c r="J6014" s="32">
        <f>SUM(F6014:H6014)</f>
        <v>35</v>
      </c>
      <c r="K6014" s="32">
        <f>E6014-J6014</f>
        <v>0</v>
      </c>
      <c r="L6014" s="30">
        <v>6211000000</v>
      </c>
      <c r="M6014" s="30">
        <v>2021.164</v>
      </c>
      <c r="N6014" s="30">
        <v>177457143</v>
      </c>
      <c r="O6014" s="30">
        <v>10158617</v>
      </c>
      <c r="P6014" s="30">
        <f>IF(I6014=0,0,H6014/I6014)</f>
        <v>0</v>
      </c>
    </row>
    <row r="6015">
      <c r="A6015" s="30" t="str">
        <v>2026-07</v>
      </c>
      <c r="B6015" s="30" t="str">
        <v>집계 중</v>
      </c>
      <c r="C6015" s="30" t="str">
        <v>김포시</v>
      </c>
      <c r="D6015" s="30" t="str">
        <v>다세대 전월세</v>
      </c>
      <c r="E6015" s="32">
        <v>61</v>
      </c>
      <c r="F6015" s="32">
        <v>0</v>
      </c>
      <c r="G6015" s="32">
        <v>16</v>
      </c>
      <c r="H6015" s="32">
        <v>45</v>
      </c>
      <c r="I6015" s="32">
        <f>G6015+H6015</f>
        <v>61</v>
      </c>
      <c r="J6015" s="32">
        <f>SUM(F6015:H6015)</f>
        <v>61</v>
      </c>
      <c r="K6015" s="32">
        <f>E6015-J6015</f>
        <v>0</v>
      </c>
      <c r="L6015" s="30">
        <v>6383670000</v>
      </c>
      <c r="M6015" s="30">
        <v>3723.332</v>
      </c>
      <c r="N6015" s="30">
        <v>104650328</v>
      </c>
      <c r="O6015" s="30">
        <v>5667784</v>
      </c>
      <c r="P6015" s="30">
        <f>IF(I6015=0,0,H6015/I6015)</f>
        <v>0.7377049180327869</v>
      </c>
    </row>
    <row r="6016">
      <c r="A6016" s="30" t="str">
        <v>2026-07</v>
      </c>
      <c r="B6016" s="30" t="str">
        <v>집계 중</v>
      </c>
      <c r="C6016" s="30" t="str">
        <v>김포시</v>
      </c>
      <c r="D6016" s="30" t="str">
        <v>분양권</v>
      </c>
      <c r="E6016" s="32">
        <v>15</v>
      </c>
      <c r="F6016" s="32">
        <v>15</v>
      </c>
      <c r="G6016" s="32">
        <v>0</v>
      </c>
      <c r="H6016" s="32">
        <v>0</v>
      </c>
      <c r="I6016" s="32">
        <f>G6016+H6016</f>
        <v>0</v>
      </c>
      <c r="J6016" s="32">
        <f>SUM(F6016:H6016)</f>
        <v>15</v>
      </c>
      <c r="K6016" s="32">
        <f>E6016-J6016</f>
        <v>0</v>
      </c>
      <c r="L6016" s="30">
        <v>8487500000</v>
      </c>
      <c r="M6016" s="30">
        <v>1029.212</v>
      </c>
      <c r="N6016" s="30">
        <v>565833333</v>
      </c>
      <c r="O6016" s="30">
        <v>27261488</v>
      </c>
      <c r="P6016" s="30">
        <f>IF(I6016=0,0,H6016/I6016)</f>
        <v>0</v>
      </c>
    </row>
    <row r="6017">
      <c r="A6017" s="30" t="str">
        <v>2026-07</v>
      </c>
      <c r="B6017" s="30" t="str">
        <v>집계 중</v>
      </c>
      <c r="C6017" s="30" t="str">
        <v>김포시</v>
      </c>
      <c r="D6017" s="30" t="str">
        <v>상가</v>
      </c>
      <c r="E6017" s="32">
        <v>29</v>
      </c>
      <c r="F6017" s="32">
        <v>29</v>
      </c>
      <c r="G6017" s="32">
        <v>0</v>
      </c>
      <c r="H6017" s="32">
        <v>0</v>
      </c>
      <c r="I6017" s="32">
        <f>G6017+H6017</f>
        <v>0</v>
      </c>
      <c r="J6017" s="32">
        <f>SUM(F6017:H6017)</f>
        <v>29</v>
      </c>
      <c r="K6017" s="32">
        <f>E6017-J6017</f>
        <v>0</v>
      </c>
      <c r="L6017" s="30">
        <v>21760790000</v>
      </c>
      <c r="M6017" s="30">
        <v>6462.52</v>
      </c>
      <c r="N6017" s="30">
        <v>750372069</v>
      </c>
      <c r="O6017" s="30">
        <v>11131338</v>
      </c>
      <c r="P6017" s="30">
        <f>IF(I6017=0,0,H6017/I6017)</f>
        <v>0</v>
      </c>
    </row>
    <row r="6018">
      <c r="A6018" s="30" t="str">
        <v>2026-07</v>
      </c>
      <c r="B6018" s="30" t="str">
        <v>집계 중</v>
      </c>
      <c r="C6018" s="30" t="str">
        <v>김포시</v>
      </c>
      <c r="D6018" s="30" t="str">
        <v>아파트 매매</v>
      </c>
      <c r="E6018" s="32">
        <v>351</v>
      </c>
      <c r="F6018" s="32">
        <v>351</v>
      </c>
      <c r="G6018" s="32">
        <v>0</v>
      </c>
      <c r="H6018" s="32">
        <v>0</v>
      </c>
      <c r="I6018" s="32">
        <f>G6018+H6018</f>
        <v>0</v>
      </c>
      <c r="J6018" s="32">
        <f>SUM(F6018:H6018)</f>
        <v>351</v>
      </c>
      <c r="K6018" s="32">
        <f>E6018-J6018</f>
        <v>0</v>
      </c>
      <c r="L6018" s="30">
        <v>160760900000</v>
      </c>
      <c r="M6018" s="30">
        <v>28686.109</v>
      </c>
      <c r="N6018" s="30">
        <v>458008262</v>
      </c>
      <c r="O6018" s="30">
        <v>18526074</v>
      </c>
      <c r="P6018" s="30">
        <f>IF(I6018=0,0,H6018/I6018)</f>
        <v>0</v>
      </c>
    </row>
    <row r="6019">
      <c r="A6019" s="30" t="str">
        <v>2026-07</v>
      </c>
      <c r="B6019" s="30" t="str">
        <v>집계 중</v>
      </c>
      <c r="C6019" s="30" t="str">
        <v>김포시</v>
      </c>
      <c r="D6019" s="30" t="str">
        <v>아파트 전월세</v>
      </c>
      <c r="E6019" s="32">
        <v>840</v>
      </c>
      <c r="F6019" s="32">
        <v>0</v>
      </c>
      <c r="G6019" s="32">
        <v>444</v>
      </c>
      <c r="H6019" s="32">
        <v>396</v>
      </c>
      <c r="I6019" s="32">
        <f>G6019+H6019</f>
        <v>840</v>
      </c>
      <c r="J6019" s="32">
        <f>SUM(F6019:H6019)</f>
        <v>840</v>
      </c>
      <c r="K6019" s="32">
        <f>E6019-J6019</f>
        <v>0</v>
      </c>
      <c r="L6019" s="30">
        <v>180944890000</v>
      </c>
      <c r="M6019" s="30">
        <v>64067.538</v>
      </c>
      <c r="N6019" s="30">
        <v>215410583</v>
      </c>
      <c r="O6019" s="30">
        <v>9336474</v>
      </c>
      <c r="P6019" s="30">
        <f>IF(I6019=0,0,H6019/I6019)</f>
        <v>0.4714285714285714</v>
      </c>
    </row>
    <row r="6020">
      <c r="A6020" s="30" t="str">
        <v>2026-07</v>
      </c>
      <c r="B6020" s="30" t="str">
        <v>집계 중</v>
      </c>
      <c r="C6020" s="30" t="str">
        <v>김포시</v>
      </c>
      <c r="D6020" s="30" t="str">
        <v>오피스텔 매매</v>
      </c>
      <c r="E6020" s="32">
        <v>26</v>
      </c>
      <c r="F6020" s="32">
        <v>26</v>
      </c>
      <c r="G6020" s="32">
        <v>0</v>
      </c>
      <c r="H6020" s="32">
        <v>0</v>
      </c>
      <c r="I6020" s="32">
        <f>G6020+H6020</f>
        <v>0</v>
      </c>
      <c r="J6020" s="32">
        <f>SUM(F6020:H6020)</f>
        <v>26</v>
      </c>
      <c r="K6020" s="32">
        <f>E6020-J6020</f>
        <v>0</v>
      </c>
      <c r="L6020" s="30">
        <v>2588000000</v>
      </c>
      <c r="M6020" s="30">
        <v>728.568</v>
      </c>
      <c r="N6020" s="30">
        <v>99538462</v>
      </c>
      <c r="O6020" s="30">
        <v>11742722</v>
      </c>
      <c r="P6020" s="30">
        <f>IF(I6020=0,0,H6020/I6020)</f>
        <v>0</v>
      </c>
    </row>
    <row r="6021">
      <c r="A6021" s="30" t="str">
        <v>2026-07</v>
      </c>
      <c r="B6021" s="30" t="str">
        <v>집계 중</v>
      </c>
      <c r="C6021" s="30" t="str">
        <v>김포시</v>
      </c>
      <c r="D6021" s="30" t="str">
        <v>오피스텔 전월세</v>
      </c>
      <c r="E6021" s="32">
        <v>451</v>
      </c>
      <c r="F6021" s="32">
        <v>0</v>
      </c>
      <c r="G6021" s="32">
        <v>120</v>
      </c>
      <c r="H6021" s="32">
        <v>331</v>
      </c>
      <c r="I6021" s="32">
        <f>G6021+H6021</f>
        <v>451</v>
      </c>
      <c r="J6021" s="32">
        <f>SUM(F6021:H6021)</f>
        <v>451</v>
      </c>
      <c r="K6021" s="32">
        <f>E6021-J6021</f>
        <v>0</v>
      </c>
      <c r="L6021" s="30">
        <v>18048720000</v>
      </c>
      <c r="M6021" s="30">
        <v>12664.66</v>
      </c>
      <c r="N6021" s="30">
        <v>40019335</v>
      </c>
      <c r="O6021" s="30">
        <v>4711156</v>
      </c>
      <c r="P6021" s="30">
        <f>IF(I6021=0,0,H6021/I6021)</f>
        <v>0.7339246119733924</v>
      </c>
    </row>
    <row r="6022">
      <c r="A6022" s="30" t="str">
        <v>2026-07</v>
      </c>
      <c r="B6022" s="30" t="str">
        <v>집계 중</v>
      </c>
      <c r="C6022" s="30" t="str">
        <v>김포시</v>
      </c>
      <c r="D6022" s="30" t="str">
        <v>토지</v>
      </c>
      <c r="E6022" s="32">
        <v>162</v>
      </c>
      <c r="F6022" s="32">
        <v>162</v>
      </c>
      <c r="G6022" s="32">
        <v>0</v>
      </c>
      <c r="H6022" s="32">
        <v>0</v>
      </c>
      <c r="I6022" s="32">
        <f>G6022+H6022</f>
        <v>0</v>
      </c>
      <c r="J6022" s="32">
        <f>SUM(F6022:H6022)</f>
        <v>162</v>
      </c>
      <c r="K6022" s="32">
        <f>E6022-J6022</f>
        <v>0</v>
      </c>
      <c r="L6022" s="30">
        <v>55102350000</v>
      </c>
      <c r="M6022" s="30">
        <v>94964.49</v>
      </c>
      <c r="N6022" s="30">
        <v>340137963</v>
      </c>
      <c r="O6022" s="30">
        <v>1918154</v>
      </c>
      <c r="P6022" s="30">
        <f>IF(I6022=0,0,H6022/I6022)</f>
        <v>0</v>
      </c>
    </row>
    <row r="6023">
      <c r="A6023" s="30" t="str">
        <v>2026-07</v>
      </c>
      <c r="B6023" s="30" t="str">
        <v>집계 중</v>
      </c>
      <c r="C6023" s="30" t="str">
        <v>남양주시</v>
      </c>
      <c r="D6023" s="30" t="str">
        <v>공장창고</v>
      </c>
      <c r="E6023" s="32">
        <v>16</v>
      </c>
      <c r="F6023" s="32">
        <v>16</v>
      </c>
      <c r="G6023" s="32">
        <v>0</v>
      </c>
      <c r="H6023" s="32">
        <v>0</v>
      </c>
      <c r="I6023" s="32">
        <f>G6023+H6023</f>
        <v>0</v>
      </c>
      <c r="J6023" s="32">
        <f>SUM(F6023:H6023)</f>
        <v>16</v>
      </c>
      <c r="K6023" s="32">
        <f>E6023-J6023</f>
        <v>0</v>
      </c>
      <c r="L6023" s="30">
        <v>9335020000</v>
      </c>
      <c r="M6023" s="30">
        <v>2725.9</v>
      </c>
      <c r="N6023" s="30">
        <v>583438750</v>
      </c>
      <c r="O6023" s="30">
        <v>11320874</v>
      </c>
      <c r="P6023" s="30">
        <f>IF(I6023=0,0,H6023/I6023)</f>
        <v>0</v>
      </c>
    </row>
    <row r="6024">
      <c r="A6024" s="30" t="str">
        <v>2026-07</v>
      </c>
      <c r="B6024" s="30" t="str">
        <v>집계 중</v>
      </c>
      <c r="C6024" s="30" t="str">
        <v>남양주시</v>
      </c>
      <c r="D6024" s="30" t="str">
        <v>다가구 매매</v>
      </c>
      <c r="E6024" s="32">
        <v>14</v>
      </c>
      <c r="F6024" s="32">
        <v>14</v>
      </c>
      <c r="G6024" s="32">
        <v>0</v>
      </c>
      <c r="H6024" s="32">
        <v>0</v>
      </c>
      <c r="I6024" s="32">
        <f>G6024+H6024</f>
        <v>0</v>
      </c>
      <c r="J6024" s="32">
        <f>SUM(F6024:H6024)</f>
        <v>14</v>
      </c>
      <c r="K6024" s="32">
        <f>E6024-J6024</f>
        <v>0</v>
      </c>
      <c r="L6024" s="30">
        <v>6648000000</v>
      </c>
      <c r="M6024" s="30">
        <v>2691.03</v>
      </c>
      <c r="N6024" s="30">
        <v>474857143</v>
      </c>
      <c r="O6024" s="30">
        <v>8166709</v>
      </c>
      <c r="P6024" s="30">
        <f>IF(I6024=0,0,H6024/I6024)</f>
        <v>0</v>
      </c>
    </row>
    <row r="6025">
      <c r="A6025" s="30" t="str">
        <v>2026-07</v>
      </c>
      <c r="B6025" s="30" t="str">
        <v>집계 중</v>
      </c>
      <c r="C6025" s="30" t="str">
        <v>남양주시</v>
      </c>
      <c r="D6025" s="30" t="str">
        <v>다가구 전월세</v>
      </c>
      <c r="E6025" s="32">
        <v>335</v>
      </c>
      <c r="F6025" s="32">
        <v>0</v>
      </c>
      <c r="G6025" s="32">
        <v>84</v>
      </c>
      <c r="H6025" s="32">
        <v>251</v>
      </c>
      <c r="I6025" s="32">
        <f>G6025+H6025</f>
        <v>335</v>
      </c>
      <c r="J6025" s="32">
        <f>SUM(F6025:H6025)</f>
        <v>335</v>
      </c>
      <c r="K6025" s="32">
        <f>E6025-J6025</f>
        <v>0</v>
      </c>
      <c r="L6025" s="30">
        <v>25869160000</v>
      </c>
      <c r="M6025" s="30">
        <v>16770.775</v>
      </c>
      <c r="N6025" s="30">
        <v>77221373</v>
      </c>
      <c r="O6025" s="30">
        <v>5099221</v>
      </c>
      <c r="P6025" s="30">
        <f>IF(I6025=0,0,H6025/I6025)</f>
        <v>0.7492537313432835</v>
      </c>
    </row>
    <row r="6026">
      <c r="A6026" s="30" t="str">
        <v>2026-07</v>
      </c>
      <c r="B6026" s="30" t="str">
        <v>집계 중</v>
      </c>
      <c r="C6026" s="30" t="str">
        <v>남양주시</v>
      </c>
      <c r="D6026" s="30" t="str">
        <v>다세대 매매</v>
      </c>
      <c r="E6026" s="32">
        <v>87</v>
      </c>
      <c r="F6026" s="32">
        <v>87</v>
      </c>
      <c r="G6026" s="32">
        <v>0</v>
      </c>
      <c r="H6026" s="32">
        <v>0</v>
      </c>
      <c r="I6026" s="32">
        <f>G6026+H6026</f>
        <v>0</v>
      </c>
      <c r="J6026" s="32">
        <f>SUM(F6026:H6026)</f>
        <v>87</v>
      </c>
      <c r="K6026" s="32">
        <f>E6026-J6026</f>
        <v>0</v>
      </c>
      <c r="L6026" s="30">
        <v>15974810000</v>
      </c>
      <c r="M6026" s="30">
        <v>4929.058</v>
      </c>
      <c r="N6026" s="30">
        <v>183618506</v>
      </c>
      <c r="O6026" s="30">
        <v>10713870</v>
      </c>
      <c r="P6026" s="30">
        <f>IF(I6026=0,0,H6026/I6026)</f>
        <v>0</v>
      </c>
    </row>
    <row r="6027">
      <c r="A6027" s="30" t="str">
        <v>2026-07</v>
      </c>
      <c r="B6027" s="30" t="str">
        <v>집계 중</v>
      </c>
      <c r="C6027" s="30" t="str">
        <v>남양주시</v>
      </c>
      <c r="D6027" s="30" t="str">
        <v>다세대 전월세</v>
      </c>
      <c r="E6027" s="32">
        <v>180</v>
      </c>
      <c r="F6027" s="32">
        <v>0</v>
      </c>
      <c r="G6027" s="32">
        <v>75</v>
      </c>
      <c r="H6027" s="32">
        <v>105</v>
      </c>
      <c r="I6027" s="32">
        <f>G6027+H6027</f>
        <v>180</v>
      </c>
      <c r="J6027" s="32">
        <f>SUM(F6027:H6027)</f>
        <v>180</v>
      </c>
      <c r="K6027" s="32">
        <f>E6027-J6027</f>
        <v>0</v>
      </c>
      <c r="L6027" s="30">
        <v>11225510000</v>
      </c>
      <c r="M6027" s="30">
        <v>9424.569</v>
      </c>
      <c r="N6027" s="30">
        <v>62363944</v>
      </c>
      <c r="O6027" s="30">
        <v>3937487</v>
      </c>
      <c r="P6027" s="30">
        <f>IF(I6027=0,0,H6027/I6027)</f>
        <v>0.5833333333333334</v>
      </c>
    </row>
    <row r="6028">
      <c r="A6028" s="30" t="str">
        <v>2026-07</v>
      </c>
      <c r="B6028" s="30" t="str">
        <v>집계 중</v>
      </c>
      <c r="C6028" s="30" t="str">
        <v>남양주시</v>
      </c>
      <c r="D6028" s="30" t="str">
        <v>분양권</v>
      </c>
      <c r="E6028" s="32">
        <v>10</v>
      </c>
      <c r="F6028" s="32">
        <v>10</v>
      </c>
      <c r="G6028" s="32">
        <v>0</v>
      </c>
      <c r="H6028" s="32">
        <v>0</v>
      </c>
      <c r="I6028" s="32">
        <f>G6028+H6028</f>
        <v>0</v>
      </c>
      <c r="J6028" s="32">
        <f>SUM(F6028:H6028)</f>
        <v>10</v>
      </c>
      <c r="K6028" s="32">
        <f>E6028-J6028</f>
        <v>0</v>
      </c>
      <c r="L6028" s="30">
        <v>7105980000</v>
      </c>
      <c r="M6028" s="30">
        <v>762.823</v>
      </c>
      <c r="N6028" s="30">
        <v>710598000</v>
      </c>
      <c r="O6028" s="30">
        <v>30794617</v>
      </c>
      <c r="P6028" s="30">
        <f>IF(I6028=0,0,H6028/I6028)</f>
        <v>0</v>
      </c>
    </row>
    <row r="6029">
      <c r="A6029" s="30" t="str">
        <v>2026-07</v>
      </c>
      <c r="B6029" s="30" t="str">
        <v>집계 중</v>
      </c>
      <c r="C6029" s="30" t="str">
        <v>남양주시</v>
      </c>
      <c r="D6029" s="30" t="str">
        <v>상가</v>
      </c>
      <c r="E6029" s="32">
        <v>29</v>
      </c>
      <c r="F6029" s="32">
        <v>29</v>
      </c>
      <c r="G6029" s="32">
        <v>0</v>
      </c>
      <c r="H6029" s="32">
        <v>0</v>
      </c>
      <c r="I6029" s="32">
        <f>G6029+H6029</f>
        <v>0</v>
      </c>
      <c r="J6029" s="32">
        <f>SUM(F6029:H6029)</f>
        <v>29</v>
      </c>
      <c r="K6029" s="32">
        <f>E6029-J6029</f>
        <v>0</v>
      </c>
      <c r="L6029" s="30">
        <v>12107090000</v>
      </c>
      <c r="M6029" s="30">
        <v>2872.58</v>
      </c>
      <c r="N6029" s="30">
        <v>417485862</v>
      </c>
      <c r="O6029" s="30">
        <v>13932923</v>
      </c>
      <c r="P6029" s="30">
        <f>IF(I6029=0,0,H6029/I6029)</f>
        <v>0</v>
      </c>
    </row>
    <row r="6030">
      <c r="A6030" s="30" t="str">
        <v>2026-07</v>
      </c>
      <c r="B6030" s="30" t="str">
        <v>집계 중</v>
      </c>
      <c r="C6030" s="30" t="str">
        <v>남양주시</v>
      </c>
      <c r="D6030" s="30" t="str">
        <v>아파트 매매</v>
      </c>
      <c r="E6030" s="32">
        <v>1018</v>
      </c>
      <c r="F6030" s="32">
        <v>1018</v>
      </c>
      <c r="G6030" s="32">
        <v>0</v>
      </c>
      <c r="H6030" s="32">
        <v>0</v>
      </c>
      <c r="I6030" s="32">
        <f>G6030+H6030</f>
        <v>0</v>
      </c>
      <c r="J6030" s="32">
        <f>SUM(F6030:H6030)</f>
        <v>1018</v>
      </c>
      <c r="K6030" s="32">
        <f>E6030-J6030</f>
        <v>0</v>
      </c>
      <c r="L6030" s="30">
        <v>592945600000</v>
      </c>
      <c r="M6030" s="30">
        <v>84565.233</v>
      </c>
      <c r="N6030" s="30">
        <v>582461297</v>
      </c>
      <c r="O6030" s="30">
        <v>23179155</v>
      </c>
      <c r="P6030" s="30">
        <f>IF(I6030=0,0,H6030/I6030)</f>
        <v>0</v>
      </c>
    </row>
    <row r="6031">
      <c r="A6031" s="30" t="str">
        <v>2026-07</v>
      </c>
      <c r="B6031" s="30" t="str">
        <v>집계 중</v>
      </c>
      <c r="C6031" s="30" t="str">
        <v>남양주시</v>
      </c>
      <c r="D6031" s="30" t="str">
        <v>아파트 전월세</v>
      </c>
      <c r="E6031" s="32">
        <v>1537</v>
      </c>
      <c r="F6031" s="32">
        <v>0</v>
      </c>
      <c r="G6031" s="32">
        <v>756</v>
      </c>
      <c r="H6031" s="32">
        <v>781</v>
      </c>
      <c r="I6031" s="32">
        <f>G6031+H6031</f>
        <v>1537</v>
      </c>
      <c r="J6031" s="32">
        <f>SUM(F6031:H6031)</f>
        <v>1537</v>
      </c>
      <c r="K6031" s="32">
        <f>E6031-J6031</f>
        <v>0</v>
      </c>
      <c r="L6031" s="30">
        <v>351459440000</v>
      </c>
      <c r="M6031" s="30">
        <v>107700.056</v>
      </c>
      <c r="N6031" s="30">
        <v>228665869</v>
      </c>
      <c r="O6031" s="30">
        <v>10787825</v>
      </c>
      <c r="P6031" s="30">
        <f>IF(I6031=0,0,H6031/I6031)</f>
        <v>0.5081327260897853</v>
      </c>
    </row>
    <row r="6032">
      <c r="A6032" s="30" t="str">
        <v>2026-07</v>
      </c>
      <c r="B6032" s="30" t="str">
        <v>집계 중</v>
      </c>
      <c r="C6032" s="30" t="str">
        <v>남양주시</v>
      </c>
      <c r="D6032" s="30" t="str">
        <v>오피스텔 매매</v>
      </c>
      <c r="E6032" s="32">
        <v>21</v>
      </c>
      <c r="F6032" s="32">
        <v>21</v>
      </c>
      <c r="G6032" s="32">
        <v>0</v>
      </c>
      <c r="H6032" s="32">
        <v>0</v>
      </c>
      <c r="I6032" s="32">
        <f>G6032+H6032</f>
        <v>0</v>
      </c>
      <c r="J6032" s="32">
        <f>SUM(F6032:H6032)</f>
        <v>21</v>
      </c>
      <c r="K6032" s="32">
        <f>E6032-J6032</f>
        <v>0</v>
      </c>
      <c r="L6032" s="30">
        <v>5777000000</v>
      </c>
      <c r="M6032" s="30">
        <v>906.58</v>
      </c>
      <c r="N6032" s="30">
        <v>275095238</v>
      </c>
      <c r="O6032" s="30">
        <v>21065455</v>
      </c>
      <c r="P6032" s="30">
        <f>IF(I6032=0,0,H6032/I6032)</f>
        <v>0</v>
      </c>
    </row>
    <row r="6033">
      <c r="A6033" s="30" t="str">
        <v>2026-07</v>
      </c>
      <c r="B6033" s="30" t="str">
        <v>집계 중</v>
      </c>
      <c r="C6033" s="30" t="str">
        <v>남양주시</v>
      </c>
      <c r="D6033" s="30" t="str">
        <v>오피스텔 전월세</v>
      </c>
      <c r="E6033" s="32">
        <v>161</v>
      </c>
      <c r="F6033" s="32">
        <v>0</v>
      </c>
      <c r="G6033" s="32">
        <v>49</v>
      </c>
      <c r="H6033" s="32">
        <v>112</v>
      </c>
      <c r="I6033" s="32">
        <f>G6033+H6033</f>
        <v>161</v>
      </c>
      <c r="J6033" s="32">
        <f>SUM(F6033:H6033)</f>
        <v>161</v>
      </c>
      <c r="K6033" s="32">
        <f>E6033-J6033</f>
        <v>0</v>
      </c>
      <c r="L6033" s="30">
        <v>16948000000</v>
      </c>
      <c r="M6033" s="30">
        <v>6095.5</v>
      </c>
      <c r="N6033" s="30">
        <v>105267081</v>
      </c>
      <c r="O6033" s="30">
        <v>9191444</v>
      </c>
      <c r="P6033" s="30">
        <f>IF(I6033=0,0,H6033/I6033)</f>
        <v>0.6956521739130435</v>
      </c>
    </row>
    <row r="6034">
      <c r="A6034" s="30" t="str">
        <v>2026-07</v>
      </c>
      <c r="B6034" s="30" t="str">
        <v>집계 중</v>
      </c>
      <c r="C6034" s="30" t="str">
        <v>남양주시</v>
      </c>
      <c r="D6034" s="30" t="str">
        <v>토지</v>
      </c>
      <c r="E6034" s="32">
        <v>174</v>
      </c>
      <c r="F6034" s="32">
        <v>174</v>
      </c>
      <c r="G6034" s="32">
        <v>0</v>
      </c>
      <c r="H6034" s="32">
        <v>0</v>
      </c>
      <c r="I6034" s="32">
        <f>G6034+H6034</f>
        <v>0</v>
      </c>
      <c r="J6034" s="32">
        <f>SUM(F6034:H6034)</f>
        <v>174</v>
      </c>
      <c r="K6034" s="32">
        <f>E6034-J6034</f>
        <v>0</v>
      </c>
      <c r="L6034" s="30">
        <v>23869070000</v>
      </c>
      <c r="M6034" s="30">
        <v>86036</v>
      </c>
      <c r="N6034" s="30">
        <v>137178563</v>
      </c>
      <c r="O6034" s="30">
        <v>917128</v>
      </c>
      <c r="P6034" s="30">
        <f>IF(I6034=0,0,H6034/I6034)</f>
        <v>0</v>
      </c>
    </row>
    <row r="6035">
      <c r="A6035" s="30" t="str">
        <v>2026-07</v>
      </c>
      <c r="B6035" s="30" t="str">
        <v>집계 중</v>
      </c>
      <c r="C6035" s="30" t="str">
        <v>동두천시</v>
      </c>
      <c r="D6035" s="30" t="str">
        <v>다가구 매매</v>
      </c>
      <c r="E6035" s="32">
        <v>4</v>
      </c>
      <c r="F6035" s="32">
        <v>4</v>
      </c>
      <c r="G6035" s="32">
        <v>0</v>
      </c>
      <c r="H6035" s="32">
        <v>0</v>
      </c>
      <c r="I6035" s="32">
        <f>G6035+H6035</f>
        <v>0</v>
      </c>
      <c r="J6035" s="32">
        <f>SUM(F6035:H6035)</f>
        <v>4</v>
      </c>
      <c r="K6035" s="32">
        <f>E6035-J6035</f>
        <v>0</v>
      </c>
      <c r="L6035" s="30">
        <v>649000000</v>
      </c>
      <c r="M6035" s="30">
        <v>304.39</v>
      </c>
      <c r="N6035" s="30">
        <v>162250000</v>
      </c>
      <c r="O6035" s="30">
        <v>7048374</v>
      </c>
      <c r="P6035" s="30">
        <f>IF(I6035=0,0,H6035/I6035)</f>
        <v>0</v>
      </c>
    </row>
    <row r="6036">
      <c r="A6036" s="30" t="str">
        <v>2026-07</v>
      </c>
      <c r="B6036" s="30" t="str">
        <v>집계 중</v>
      </c>
      <c r="C6036" s="30" t="str">
        <v>동두천시</v>
      </c>
      <c r="D6036" s="30" t="str">
        <v>다가구 전월세</v>
      </c>
      <c r="E6036" s="32">
        <v>35</v>
      </c>
      <c r="F6036" s="32">
        <v>0</v>
      </c>
      <c r="G6036" s="32">
        <v>4</v>
      </c>
      <c r="H6036" s="32">
        <v>31</v>
      </c>
      <c r="I6036" s="32">
        <f>G6036+H6036</f>
        <v>35</v>
      </c>
      <c r="J6036" s="32">
        <f>SUM(F6036:H6036)</f>
        <v>35</v>
      </c>
      <c r="K6036" s="32">
        <f>E6036-J6036</f>
        <v>0</v>
      </c>
      <c r="L6036" s="30">
        <v>718500000</v>
      </c>
      <c r="M6036" s="30">
        <v>1857.06</v>
      </c>
      <c r="N6036" s="30">
        <v>20528571</v>
      </c>
      <c r="O6036" s="30">
        <v>1279014</v>
      </c>
      <c r="P6036" s="30">
        <f>IF(I6036=0,0,H6036/I6036)</f>
        <v>0.8857142857142857</v>
      </c>
    </row>
    <row r="6037">
      <c r="A6037" s="30" t="str">
        <v>2026-07</v>
      </c>
      <c r="B6037" s="30" t="str">
        <v>집계 중</v>
      </c>
      <c r="C6037" s="30" t="str">
        <v>동두천시</v>
      </c>
      <c r="D6037" s="30" t="str">
        <v>다세대 매매</v>
      </c>
      <c r="E6037" s="32">
        <v>16</v>
      </c>
      <c r="F6037" s="32">
        <v>16</v>
      </c>
      <c r="G6037" s="32">
        <v>0</v>
      </c>
      <c r="H6037" s="32">
        <v>0</v>
      </c>
      <c r="I6037" s="32">
        <f>G6037+H6037</f>
        <v>0</v>
      </c>
      <c r="J6037" s="32">
        <f>SUM(F6037:H6037)</f>
        <v>16</v>
      </c>
      <c r="K6037" s="32">
        <f>E6037-J6037</f>
        <v>0</v>
      </c>
      <c r="L6037" s="30">
        <v>1150400000</v>
      </c>
      <c r="M6037" s="30">
        <v>830.523</v>
      </c>
      <c r="N6037" s="30">
        <v>71900000</v>
      </c>
      <c r="O6037" s="30">
        <v>4579012</v>
      </c>
      <c r="P6037" s="30">
        <f>IF(I6037=0,0,H6037/I6037)</f>
        <v>0</v>
      </c>
    </row>
    <row r="6038">
      <c r="A6038" s="30" t="str">
        <v>2026-07</v>
      </c>
      <c r="B6038" s="30" t="str">
        <v>집계 중</v>
      </c>
      <c r="C6038" s="30" t="str">
        <v>동두천시</v>
      </c>
      <c r="D6038" s="30" t="str">
        <v>다세대 전월세</v>
      </c>
      <c r="E6038" s="32">
        <v>47</v>
      </c>
      <c r="F6038" s="32">
        <v>0</v>
      </c>
      <c r="G6038" s="32">
        <v>12</v>
      </c>
      <c r="H6038" s="32">
        <v>35</v>
      </c>
      <c r="I6038" s="32">
        <f>G6038+H6038</f>
        <v>47</v>
      </c>
      <c r="J6038" s="32">
        <f>SUM(F6038:H6038)</f>
        <v>47</v>
      </c>
      <c r="K6038" s="32">
        <f>E6038-J6038</f>
        <v>0</v>
      </c>
      <c r="L6038" s="30">
        <v>1154730000</v>
      </c>
      <c r="M6038" s="30">
        <v>2268.94</v>
      </c>
      <c r="N6038" s="30">
        <v>24568723</v>
      </c>
      <c r="O6038" s="30">
        <v>1682411</v>
      </c>
      <c r="P6038" s="30">
        <f>IF(I6038=0,0,H6038/I6038)</f>
        <v>0.7446808510638298</v>
      </c>
    </row>
    <row r="6039">
      <c r="A6039" s="30" t="str">
        <v>2026-07</v>
      </c>
      <c r="B6039" s="30" t="str">
        <v>집계 중</v>
      </c>
      <c r="C6039" s="30" t="str">
        <v>동두천시</v>
      </c>
      <c r="D6039" s="30" t="str">
        <v>상가</v>
      </c>
      <c r="E6039" s="32">
        <v>2</v>
      </c>
      <c r="F6039" s="32">
        <v>2</v>
      </c>
      <c r="G6039" s="32">
        <v>0</v>
      </c>
      <c r="H6039" s="32">
        <v>0</v>
      </c>
      <c r="I6039" s="32">
        <f>G6039+H6039</f>
        <v>0</v>
      </c>
      <c r="J6039" s="32">
        <f>SUM(F6039:H6039)</f>
        <v>2</v>
      </c>
      <c r="K6039" s="32">
        <f>E6039-J6039</f>
        <v>0</v>
      </c>
      <c r="L6039" s="30">
        <v>325000000</v>
      </c>
      <c r="M6039" s="30">
        <v>201.94</v>
      </c>
      <c r="N6039" s="30">
        <v>162500000</v>
      </c>
      <c r="O6039" s="30">
        <v>5320294</v>
      </c>
      <c r="P6039" s="30">
        <f>IF(I6039=0,0,H6039/I6039)</f>
        <v>0</v>
      </c>
    </row>
    <row r="6040">
      <c r="A6040" s="30" t="str">
        <v>2026-07</v>
      </c>
      <c r="B6040" s="30" t="str">
        <v>집계 중</v>
      </c>
      <c r="C6040" s="30" t="str">
        <v>동두천시</v>
      </c>
      <c r="D6040" s="30" t="str">
        <v>아파트 매매</v>
      </c>
      <c r="E6040" s="32">
        <v>92</v>
      </c>
      <c r="F6040" s="32">
        <v>92</v>
      </c>
      <c r="G6040" s="32">
        <v>0</v>
      </c>
      <c r="H6040" s="32">
        <v>0</v>
      </c>
      <c r="I6040" s="32">
        <f>G6040+H6040</f>
        <v>0</v>
      </c>
      <c r="J6040" s="32">
        <f>SUM(F6040:H6040)</f>
        <v>92</v>
      </c>
      <c r="K6040" s="32">
        <f>E6040-J6040</f>
        <v>0</v>
      </c>
      <c r="L6040" s="30">
        <v>15125500000</v>
      </c>
      <c r="M6040" s="30">
        <v>6147.364</v>
      </c>
      <c r="N6040" s="30">
        <v>164407609</v>
      </c>
      <c r="O6040" s="30">
        <v>8133836</v>
      </c>
      <c r="P6040" s="30">
        <f>IF(I6040=0,0,H6040/I6040)</f>
        <v>0</v>
      </c>
    </row>
    <row r="6041">
      <c r="A6041" s="30" t="str">
        <v>2026-07</v>
      </c>
      <c r="B6041" s="30" t="str">
        <v>집계 중</v>
      </c>
      <c r="C6041" s="30" t="str">
        <v>동두천시</v>
      </c>
      <c r="D6041" s="30" t="str">
        <v>아파트 전월세</v>
      </c>
      <c r="E6041" s="32">
        <v>84</v>
      </c>
      <c r="F6041" s="32">
        <v>0</v>
      </c>
      <c r="G6041" s="32">
        <v>42</v>
      </c>
      <c r="H6041" s="32">
        <v>42</v>
      </c>
      <c r="I6041" s="32">
        <f>G6041+H6041</f>
        <v>84</v>
      </c>
      <c r="J6041" s="32">
        <f>SUM(F6041:H6041)</f>
        <v>84</v>
      </c>
      <c r="K6041" s="32">
        <f>E6041-J6041</f>
        <v>0</v>
      </c>
      <c r="L6041" s="30">
        <v>6710270000</v>
      </c>
      <c r="M6041" s="30">
        <v>5738.677</v>
      </c>
      <c r="N6041" s="30">
        <v>79884167</v>
      </c>
      <c r="O6041" s="30">
        <v>3865474</v>
      </c>
      <c r="P6041" s="30">
        <f>IF(I6041=0,0,H6041/I6041)</f>
        <v>0.5</v>
      </c>
    </row>
    <row r="6042">
      <c r="A6042" s="30" t="str">
        <v>2026-07</v>
      </c>
      <c r="B6042" s="30" t="str">
        <v>집계 중</v>
      </c>
      <c r="C6042" s="30" t="str">
        <v>동두천시</v>
      </c>
      <c r="D6042" s="30" t="str">
        <v>오피스텔 전월세</v>
      </c>
      <c r="E6042" s="32">
        <v>4</v>
      </c>
      <c r="F6042" s="32">
        <v>0</v>
      </c>
      <c r="G6042" s="32">
        <v>1</v>
      </c>
      <c r="H6042" s="32">
        <v>3</v>
      </c>
      <c r="I6042" s="32">
        <f>G6042+H6042</f>
        <v>4</v>
      </c>
      <c r="J6042" s="32">
        <f>SUM(F6042:H6042)</f>
        <v>4</v>
      </c>
      <c r="K6042" s="32">
        <f>E6042-J6042</f>
        <v>0</v>
      </c>
      <c r="L6042" s="30">
        <v>116000000</v>
      </c>
      <c r="M6042" s="30">
        <v>222.18</v>
      </c>
      <c r="N6042" s="30">
        <v>29000000</v>
      </c>
      <c r="O6042" s="30">
        <v>1725948</v>
      </c>
      <c r="P6042" s="30">
        <f>IF(I6042=0,0,H6042/I6042)</f>
        <v>0.75</v>
      </c>
    </row>
    <row r="6043">
      <c r="A6043" s="30" t="str">
        <v>2026-07</v>
      </c>
      <c r="B6043" s="30" t="str">
        <v>집계 중</v>
      </c>
      <c r="C6043" s="30" t="str">
        <v>동두천시</v>
      </c>
      <c r="D6043" s="30" t="str">
        <v>토지</v>
      </c>
      <c r="E6043" s="32">
        <v>22</v>
      </c>
      <c r="F6043" s="32">
        <v>22</v>
      </c>
      <c r="G6043" s="32">
        <v>0</v>
      </c>
      <c r="H6043" s="32">
        <v>0</v>
      </c>
      <c r="I6043" s="32">
        <f>G6043+H6043</f>
        <v>0</v>
      </c>
      <c r="J6043" s="32">
        <f>SUM(F6043:H6043)</f>
        <v>22</v>
      </c>
      <c r="K6043" s="32">
        <f>E6043-J6043</f>
        <v>0</v>
      </c>
      <c r="L6043" s="30">
        <v>1685120000</v>
      </c>
      <c r="M6043" s="30">
        <v>15865.2</v>
      </c>
      <c r="N6043" s="30">
        <v>76596364</v>
      </c>
      <c r="O6043" s="30">
        <v>351123</v>
      </c>
      <c r="P6043" s="30">
        <f>IF(I6043=0,0,H6043/I6043)</f>
        <v>0</v>
      </c>
    </row>
    <row r="6044">
      <c r="A6044" s="30" t="str">
        <v>2026-07</v>
      </c>
      <c r="B6044" s="30" t="str">
        <v>집계 중</v>
      </c>
      <c r="C6044" s="30" t="str">
        <v>부천소사구</v>
      </c>
      <c r="D6044" s="30" t="str">
        <v>공장창고</v>
      </c>
      <c r="E6044" s="32">
        <v>5</v>
      </c>
      <c r="F6044" s="32">
        <v>5</v>
      </c>
      <c r="G6044" s="32">
        <v>0</v>
      </c>
      <c r="H6044" s="32">
        <v>0</v>
      </c>
      <c r="I6044" s="32">
        <f>G6044+H6044</f>
        <v>0</v>
      </c>
      <c r="J6044" s="32">
        <f>SUM(F6044:H6044)</f>
        <v>5</v>
      </c>
      <c r="K6044" s="32">
        <f>E6044-J6044</f>
        <v>0</v>
      </c>
      <c r="L6044" s="30">
        <v>1382000000</v>
      </c>
      <c r="M6044" s="30">
        <v>306.65</v>
      </c>
      <c r="N6044" s="30">
        <v>276400000</v>
      </c>
      <c r="O6044" s="30">
        <v>14898402</v>
      </c>
      <c r="P6044" s="30">
        <f>IF(I6044=0,0,H6044/I6044)</f>
        <v>0</v>
      </c>
    </row>
    <row r="6045">
      <c r="A6045" s="30" t="str">
        <v>2026-07</v>
      </c>
      <c r="B6045" s="30" t="str">
        <v>집계 중</v>
      </c>
      <c r="C6045" s="30" t="str">
        <v>부천소사구</v>
      </c>
      <c r="D6045" s="30" t="str">
        <v>다가구 매매</v>
      </c>
      <c r="E6045" s="32">
        <v>2</v>
      </c>
      <c r="F6045" s="32">
        <v>2</v>
      </c>
      <c r="G6045" s="32">
        <v>0</v>
      </c>
      <c r="H6045" s="32">
        <v>0</v>
      </c>
      <c r="I6045" s="32">
        <f>G6045+H6045</f>
        <v>0</v>
      </c>
      <c r="J6045" s="32">
        <f>SUM(F6045:H6045)</f>
        <v>2</v>
      </c>
      <c r="K6045" s="32">
        <f>E6045-J6045</f>
        <v>0</v>
      </c>
      <c r="L6045" s="30">
        <v>1010670000</v>
      </c>
      <c r="M6045" s="30">
        <v>408.77</v>
      </c>
      <c r="N6045" s="30">
        <v>505335000</v>
      </c>
      <c r="O6045" s="30">
        <v>8173442</v>
      </c>
      <c r="P6045" s="30">
        <f>IF(I6045=0,0,H6045/I6045)</f>
        <v>0</v>
      </c>
    </row>
    <row r="6046">
      <c r="A6046" s="30" t="str">
        <v>2026-07</v>
      </c>
      <c r="B6046" s="30" t="str">
        <v>집계 중</v>
      </c>
      <c r="C6046" s="30" t="str">
        <v>부천소사구</v>
      </c>
      <c r="D6046" s="30" t="str">
        <v>다가구 전월세</v>
      </c>
      <c r="E6046" s="32">
        <v>155</v>
      </c>
      <c r="F6046" s="32">
        <v>0</v>
      </c>
      <c r="G6046" s="32">
        <v>47</v>
      </c>
      <c r="H6046" s="32">
        <v>108</v>
      </c>
      <c r="I6046" s="32">
        <f>G6046+H6046</f>
        <v>155</v>
      </c>
      <c r="J6046" s="32">
        <f>SUM(F6046:H6046)</f>
        <v>155</v>
      </c>
      <c r="K6046" s="32">
        <f>E6046-J6046</f>
        <v>0</v>
      </c>
      <c r="L6046" s="30">
        <v>7609000000</v>
      </c>
      <c r="M6046" s="30">
        <v>7359.613</v>
      </c>
      <c r="N6046" s="30">
        <v>49090323</v>
      </c>
      <c r="O6046" s="30">
        <v>3417804</v>
      </c>
      <c r="P6046" s="30">
        <f>IF(I6046=0,0,H6046/I6046)</f>
        <v>0.6967741935483871</v>
      </c>
    </row>
    <row r="6047">
      <c r="A6047" s="30" t="str">
        <v>2026-07</v>
      </c>
      <c r="B6047" s="30" t="str">
        <v>집계 중</v>
      </c>
      <c r="C6047" s="30" t="str">
        <v>부천소사구</v>
      </c>
      <c r="D6047" s="30" t="str">
        <v>다세대 매매</v>
      </c>
      <c r="E6047" s="32">
        <v>68</v>
      </c>
      <c r="F6047" s="32">
        <v>68</v>
      </c>
      <c r="G6047" s="32">
        <v>0</v>
      </c>
      <c r="H6047" s="32">
        <v>0</v>
      </c>
      <c r="I6047" s="32">
        <f>G6047+H6047</f>
        <v>0</v>
      </c>
      <c r="J6047" s="32">
        <f>SUM(F6047:H6047)</f>
        <v>68</v>
      </c>
      <c r="K6047" s="32">
        <f>E6047-J6047</f>
        <v>0</v>
      </c>
      <c r="L6047" s="30">
        <v>12531000000</v>
      </c>
      <c r="M6047" s="30">
        <v>3171.31</v>
      </c>
      <c r="N6047" s="30">
        <v>184279412</v>
      </c>
      <c r="O6047" s="30">
        <v>13062360</v>
      </c>
      <c r="P6047" s="30">
        <f>IF(I6047=0,0,H6047/I6047)</f>
        <v>0</v>
      </c>
    </row>
    <row r="6048">
      <c r="A6048" s="30" t="str">
        <v>2026-07</v>
      </c>
      <c r="B6048" s="30" t="str">
        <v>집계 중</v>
      </c>
      <c r="C6048" s="30" t="str">
        <v>부천소사구</v>
      </c>
      <c r="D6048" s="30" t="str">
        <v>다세대 전월세</v>
      </c>
      <c r="E6048" s="32">
        <v>92</v>
      </c>
      <c r="F6048" s="32">
        <v>0</v>
      </c>
      <c r="G6048" s="32">
        <v>35</v>
      </c>
      <c r="H6048" s="32">
        <v>57</v>
      </c>
      <c r="I6048" s="32">
        <f>G6048+H6048</f>
        <v>92</v>
      </c>
      <c r="J6048" s="32">
        <f>SUM(F6048:H6048)</f>
        <v>92</v>
      </c>
      <c r="K6048" s="32">
        <f>E6048-J6048</f>
        <v>0</v>
      </c>
      <c r="L6048" s="30">
        <v>6499400000</v>
      </c>
      <c r="M6048" s="30">
        <v>4402.454</v>
      </c>
      <c r="N6048" s="30">
        <v>70645652</v>
      </c>
      <c r="O6048" s="30">
        <v>4880373</v>
      </c>
      <c r="P6048" s="30">
        <f>IF(I6048=0,0,H6048/I6048)</f>
        <v>0.6195652173913043</v>
      </c>
    </row>
    <row r="6049">
      <c r="A6049" s="30" t="str">
        <v>2026-07</v>
      </c>
      <c r="B6049" s="30" t="str">
        <v>집계 중</v>
      </c>
      <c r="C6049" s="30" t="str">
        <v>부천소사구</v>
      </c>
      <c r="D6049" s="30" t="str">
        <v>분양권</v>
      </c>
      <c r="E6049" s="32">
        <v>27</v>
      </c>
      <c r="F6049" s="32">
        <v>27</v>
      </c>
      <c r="G6049" s="32">
        <v>0</v>
      </c>
      <c r="H6049" s="32">
        <v>0</v>
      </c>
      <c r="I6049" s="32">
        <f>G6049+H6049</f>
        <v>0</v>
      </c>
      <c r="J6049" s="32">
        <f>SUM(F6049:H6049)</f>
        <v>27</v>
      </c>
      <c r="K6049" s="32">
        <f>E6049-J6049</f>
        <v>0</v>
      </c>
      <c r="L6049" s="30">
        <v>19380460000</v>
      </c>
      <c r="M6049" s="30">
        <v>1722.259</v>
      </c>
      <c r="N6049" s="30">
        <v>717794815</v>
      </c>
      <c r="O6049" s="30">
        <v>37199767</v>
      </c>
      <c r="P6049" s="30">
        <f>IF(I6049=0,0,H6049/I6049)</f>
        <v>0</v>
      </c>
    </row>
    <row r="6050">
      <c r="A6050" s="30" t="str">
        <v>2026-07</v>
      </c>
      <c r="B6050" s="30" t="str">
        <v>집계 중</v>
      </c>
      <c r="C6050" s="30" t="str">
        <v>부천소사구</v>
      </c>
      <c r="D6050" s="30" t="str">
        <v>상가</v>
      </c>
      <c r="E6050" s="32">
        <v>12</v>
      </c>
      <c r="F6050" s="32">
        <v>12</v>
      </c>
      <c r="G6050" s="32">
        <v>0</v>
      </c>
      <c r="H6050" s="32">
        <v>0</v>
      </c>
      <c r="I6050" s="32">
        <f>G6050+H6050</f>
        <v>0</v>
      </c>
      <c r="J6050" s="32">
        <f>SUM(F6050:H6050)</f>
        <v>12</v>
      </c>
      <c r="K6050" s="32">
        <f>E6050-J6050</f>
        <v>0</v>
      </c>
      <c r="L6050" s="30">
        <v>1997000000</v>
      </c>
      <c r="M6050" s="30">
        <v>516.19</v>
      </c>
      <c r="N6050" s="30">
        <v>166416667</v>
      </c>
      <c r="O6050" s="30">
        <v>12789191</v>
      </c>
      <c r="P6050" s="30">
        <f>IF(I6050=0,0,H6050/I6050)</f>
        <v>0</v>
      </c>
    </row>
    <row r="6051">
      <c r="A6051" s="30" t="str">
        <v>2026-07</v>
      </c>
      <c r="B6051" s="30" t="str">
        <v>집계 중</v>
      </c>
      <c r="C6051" s="30" t="str">
        <v>부천소사구</v>
      </c>
      <c r="D6051" s="30" t="str">
        <v>아파트 매매</v>
      </c>
      <c r="E6051" s="32">
        <v>227</v>
      </c>
      <c r="F6051" s="32">
        <v>227</v>
      </c>
      <c r="G6051" s="32">
        <v>0</v>
      </c>
      <c r="H6051" s="32">
        <v>0</v>
      </c>
      <c r="I6051" s="32">
        <f>G6051+H6051</f>
        <v>0</v>
      </c>
      <c r="J6051" s="32">
        <f>SUM(F6051:H6051)</f>
        <v>227</v>
      </c>
      <c r="K6051" s="32">
        <f>E6051-J6051</f>
        <v>0</v>
      </c>
      <c r="L6051" s="30">
        <v>123300500000</v>
      </c>
      <c r="M6051" s="30">
        <v>16834.22</v>
      </c>
      <c r="N6051" s="30">
        <v>543174009</v>
      </c>
      <c r="O6051" s="30">
        <v>24212879</v>
      </c>
      <c r="P6051" s="30">
        <f>IF(I6051=0,0,H6051/I6051)</f>
        <v>0</v>
      </c>
    </row>
    <row r="6052">
      <c r="A6052" s="30" t="str">
        <v>2026-07</v>
      </c>
      <c r="B6052" s="30" t="str">
        <v>집계 중</v>
      </c>
      <c r="C6052" s="30" t="str">
        <v>부천소사구</v>
      </c>
      <c r="D6052" s="30" t="str">
        <v>아파트 전월세</v>
      </c>
      <c r="E6052" s="32">
        <v>204</v>
      </c>
      <c r="F6052" s="32">
        <v>0</v>
      </c>
      <c r="G6052" s="32">
        <v>110</v>
      </c>
      <c r="H6052" s="32">
        <v>94</v>
      </c>
      <c r="I6052" s="32">
        <f>G6052+H6052</f>
        <v>204</v>
      </c>
      <c r="J6052" s="32">
        <f>SUM(F6052:H6052)</f>
        <v>204</v>
      </c>
      <c r="K6052" s="32">
        <f>E6052-J6052</f>
        <v>0</v>
      </c>
      <c r="L6052" s="30">
        <v>45736990000</v>
      </c>
      <c r="M6052" s="30">
        <v>13011.438</v>
      </c>
      <c r="N6052" s="30">
        <v>224200931</v>
      </c>
      <c r="O6052" s="30">
        <v>11620288</v>
      </c>
      <c r="P6052" s="30">
        <f>IF(I6052=0,0,H6052/I6052)</f>
        <v>0.46078431372549017</v>
      </c>
    </row>
    <row r="6053">
      <c r="A6053" s="30" t="str">
        <v>2026-07</v>
      </c>
      <c r="B6053" s="30" t="str">
        <v>집계 중</v>
      </c>
      <c r="C6053" s="30" t="str">
        <v>부천소사구</v>
      </c>
      <c r="D6053" s="30" t="str">
        <v>오피스텔 매매</v>
      </c>
      <c r="E6053" s="32">
        <v>14</v>
      </c>
      <c r="F6053" s="32">
        <v>14</v>
      </c>
      <c r="G6053" s="32">
        <v>0</v>
      </c>
      <c r="H6053" s="32">
        <v>0</v>
      </c>
      <c r="I6053" s="32">
        <f>G6053+H6053</f>
        <v>0</v>
      </c>
      <c r="J6053" s="32">
        <f>SUM(F6053:H6053)</f>
        <v>14</v>
      </c>
      <c r="K6053" s="32">
        <f>E6053-J6053</f>
        <v>0</v>
      </c>
      <c r="L6053" s="30">
        <v>3042000000</v>
      </c>
      <c r="M6053" s="30">
        <v>849.183</v>
      </c>
      <c r="N6053" s="30">
        <v>217285714</v>
      </c>
      <c r="O6053" s="30">
        <v>11842204</v>
      </c>
      <c r="P6053" s="30">
        <f>IF(I6053=0,0,H6053/I6053)</f>
        <v>0</v>
      </c>
    </row>
    <row r="6054">
      <c r="A6054" s="30" t="str">
        <v>2026-07</v>
      </c>
      <c r="B6054" s="30" t="str">
        <v>집계 중</v>
      </c>
      <c r="C6054" s="30" t="str">
        <v>부천소사구</v>
      </c>
      <c r="D6054" s="30" t="str">
        <v>오피스텔 전월세</v>
      </c>
      <c r="E6054" s="32">
        <v>55</v>
      </c>
      <c r="F6054" s="32">
        <v>0</v>
      </c>
      <c r="G6054" s="32">
        <v>28</v>
      </c>
      <c r="H6054" s="32">
        <v>27</v>
      </c>
      <c r="I6054" s="32">
        <f>G6054+H6054</f>
        <v>55</v>
      </c>
      <c r="J6054" s="32">
        <f>SUM(F6054:H6054)</f>
        <v>55</v>
      </c>
      <c r="K6054" s="32">
        <f>E6054-J6054</f>
        <v>0</v>
      </c>
      <c r="L6054" s="30">
        <v>7402400000</v>
      </c>
      <c r="M6054" s="30">
        <v>2843.67</v>
      </c>
      <c r="N6054" s="30">
        <v>134589091</v>
      </c>
      <c r="O6054" s="30">
        <v>8605338</v>
      </c>
      <c r="P6054" s="30">
        <f>IF(I6054=0,0,H6054/I6054)</f>
        <v>0.4909090909090909</v>
      </c>
    </row>
    <row r="6055">
      <c r="A6055" s="30" t="str">
        <v>2026-07</v>
      </c>
      <c r="B6055" s="30" t="str">
        <v>집계 중</v>
      </c>
      <c r="C6055" s="30" t="str">
        <v>부천소사구</v>
      </c>
      <c r="D6055" s="30" t="str">
        <v>토지</v>
      </c>
      <c r="E6055" s="32">
        <v>8</v>
      </c>
      <c r="F6055" s="32">
        <v>8</v>
      </c>
      <c r="G6055" s="32">
        <v>0</v>
      </c>
      <c r="H6055" s="32">
        <v>0</v>
      </c>
      <c r="I6055" s="32">
        <f>G6055+H6055</f>
        <v>0</v>
      </c>
      <c r="J6055" s="32">
        <f>SUM(F6055:H6055)</f>
        <v>8</v>
      </c>
      <c r="K6055" s="32">
        <f>E6055-J6055</f>
        <v>0</v>
      </c>
      <c r="L6055" s="30">
        <v>880300000</v>
      </c>
      <c r="M6055" s="30">
        <v>1131.51</v>
      </c>
      <c r="N6055" s="30">
        <v>110037500</v>
      </c>
      <c r="O6055" s="30">
        <v>2571858</v>
      </c>
      <c r="P6055" s="30">
        <f>IF(I6055=0,0,H6055/I6055)</f>
        <v>0</v>
      </c>
    </row>
    <row r="6056">
      <c r="A6056" s="30" t="str">
        <v>2026-07</v>
      </c>
      <c r="B6056" s="30" t="str">
        <v>집계 중</v>
      </c>
      <c r="C6056" s="30" t="str">
        <v>부천오정구</v>
      </c>
      <c r="D6056" s="30" t="str">
        <v>공장창고</v>
      </c>
      <c r="E6056" s="32">
        <v>5</v>
      </c>
      <c r="F6056" s="32">
        <v>5</v>
      </c>
      <c r="G6056" s="32">
        <v>0</v>
      </c>
      <c r="H6056" s="32">
        <v>0</v>
      </c>
      <c r="I6056" s="32">
        <f>G6056+H6056</f>
        <v>0</v>
      </c>
      <c r="J6056" s="32">
        <f>SUM(F6056:H6056)</f>
        <v>5</v>
      </c>
      <c r="K6056" s="32">
        <f>E6056-J6056</f>
        <v>0</v>
      </c>
      <c r="L6056" s="30">
        <v>7458000000</v>
      </c>
      <c r="M6056" s="30">
        <v>2349.07</v>
      </c>
      <c r="N6056" s="30">
        <v>1491600000</v>
      </c>
      <c r="O6056" s="30">
        <v>10495449</v>
      </c>
      <c r="P6056" s="30">
        <f>IF(I6056=0,0,H6056/I6056)</f>
        <v>0</v>
      </c>
    </row>
    <row r="6057">
      <c r="A6057" s="30" t="str">
        <v>2026-07</v>
      </c>
      <c r="B6057" s="30" t="str">
        <v>집계 중</v>
      </c>
      <c r="C6057" s="30" t="str">
        <v>부천오정구</v>
      </c>
      <c r="D6057" s="30" t="str">
        <v>다가구 매매</v>
      </c>
      <c r="E6057" s="32">
        <v>2</v>
      </c>
      <c r="F6057" s="32">
        <v>2</v>
      </c>
      <c r="G6057" s="32">
        <v>0</v>
      </c>
      <c r="H6057" s="32">
        <v>0</v>
      </c>
      <c r="I6057" s="32">
        <f>G6057+H6057</f>
        <v>0</v>
      </c>
      <c r="J6057" s="32">
        <f>SUM(F6057:H6057)</f>
        <v>2</v>
      </c>
      <c r="K6057" s="32">
        <f>E6057-J6057</f>
        <v>0</v>
      </c>
      <c r="L6057" s="30">
        <v>590000000</v>
      </c>
      <c r="M6057" s="30">
        <v>319.59</v>
      </c>
      <c r="N6057" s="30">
        <v>295000000</v>
      </c>
      <c r="O6057" s="30">
        <v>6102860</v>
      </c>
      <c r="P6057" s="30">
        <f>IF(I6057=0,0,H6057/I6057)</f>
        <v>0</v>
      </c>
    </row>
    <row r="6058">
      <c r="A6058" s="30" t="str">
        <v>2026-07</v>
      </c>
      <c r="B6058" s="30" t="str">
        <v>집계 중</v>
      </c>
      <c r="C6058" s="30" t="str">
        <v>부천오정구</v>
      </c>
      <c r="D6058" s="30" t="str">
        <v>다가구 전월세</v>
      </c>
      <c r="E6058" s="32">
        <v>44</v>
      </c>
      <c r="F6058" s="32">
        <v>0</v>
      </c>
      <c r="G6058" s="32">
        <v>12</v>
      </c>
      <c r="H6058" s="32">
        <v>32</v>
      </c>
      <c r="I6058" s="32">
        <f>G6058+H6058</f>
        <v>44</v>
      </c>
      <c r="J6058" s="32">
        <f>SUM(F6058:H6058)</f>
        <v>44</v>
      </c>
      <c r="K6058" s="32">
        <f>E6058-J6058</f>
        <v>0</v>
      </c>
      <c r="L6058" s="30">
        <v>2529470000</v>
      </c>
      <c r="M6058" s="30">
        <v>2144.23</v>
      </c>
      <c r="N6058" s="30">
        <v>57487955</v>
      </c>
      <c r="O6058" s="30">
        <v>3899714</v>
      </c>
      <c r="P6058" s="30">
        <f>IF(I6058=0,0,H6058/I6058)</f>
        <v>0.7272727272727273</v>
      </c>
    </row>
    <row r="6059">
      <c r="A6059" s="30" t="str">
        <v>2026-07</v>
      </c>
      <c r="B6059" s="30" t="str">
        <v>집계 중</v>
      </c>
      <c r="C6059" s="30" t="str">
        <v>부천오정구</v>
      </c>
      <c r="D6059" s="30" t="str">
        <v>다세대 매매</v>
      </c>
      <c r="E6059" s="32">
        <v>90</v>
      </c>
      <c r="F6059" s="32">
        <v>90</v>
      </c>
      <c r="G6059" s="32">
        <v>0</v>
      </c>
      <c r="H6059" s="32">
        <v>0</v>
      </c>
      <c r="I6059" s="32">
        <f>G6059+H6059</f>
        <v>0</v>
      </c>
      <c r="J6059" s="32">
        <f>SUM(F6059:H6059)</f>
        <v>90</v>
      </c>
      <c r="K6059" s="32">
        <f>E6059-J6059</f>
        <v>0</v>
      </c>
      <c r="L6059" s="30">
        <v>13764830000</v>
      </c>
      <c r="M6059" s="30">
        <v>4073.1</v>
      </c>
      <c r="N6059" s="30">
        <v>152942556</v>
      </c>
      <c r="O6059" s="30">
        <v>11171729</v>
      </c>
      <c r="P6059" s="30">
        <f>IF(I6059=0,0,H6059/I6059)</f>
        <v>0</v>
      </c>
    </row>
    <row r="6060">
      <c r="A6060" s="30" t="str">
        <v>2026-07</v>
      </c>
      <c r="B6060" s="30" t="str">
        <v>집계 중</v>
      </c>
      <c r="C6060" s="30" t="str">
        <v>부천오정구</v>
      </c>
      <c r="D6060" s="30" t="str">
        <v>다세대 전월세</v>
      </c>
      <c r="E6060" s="32">
        <v>163</v>
      </c>
      <c r="F6060" s="32">
        <v>0</v>
      </c>
      <c r="G6060" s="32">
        <v>84</v>
      </c>
      <c r="H6060" s="32">
        <v>79</v>
      </c>
      <c r="I6060" s="32">
        <f>G6060+H6060</f>
        <v>163</v>
      </c>
      <c r="J6060" s="32">
        <f>SUM(F6060:H6060)</f>
        <v>163</v>
      </c>
      <c r="K6060" s="32">
        <f>E6060-J6060</f>
        <v>0</v>
      </c>
      <c r="L6060" s="30">
        <v>10374980000</v>
      </c>
      <c r="M6060" s="30">
        <v>6831.16</v>
      </c>
      <c r="N6060" s="30">
        <v>63650184</v>
      </c>
      <c r="O6060" s="30">
        <v>5020736</v>
      </c>
      <c r="P6060" s="30">
        <f>IF(I6060=0,0,H6060/I6060)</f>
        <v>0.48466257668711654</v>
      </c>
    </row>
    <row r="6061">
      <c r="A6061" s="30" t="str">
        <v>2026-07</v>
      </c>
      <c r="B6061" s="30" t="str">
        <v>집계 중</v>
      </c>
      <c r="C6061" s="30" t="str">
        <v>부천오정구</v>
      </c>
      <c r="D6061" s="30" t="str">
        <v>분양권</v>
      </c>
      <c r="E6061" s="32">
        <v>1</v>
      </c>
      <c r="F6061" s="32">
        <v>1</v>
      </c>
      <c r="G6061" s="32">
        <v>0</v>
      </c>
      <c r="H6061" s="32">
        <v>0</v>
      </c>
      <c r="I6061" s="32">
        <f>G6061+H6061</f>
        <v>0</v>
      </c>
      <c r="J6061" s="32">
        <f>SUM(F6061:H6061)</f>
        <v>1</v>
      </c>
      <c r="K6061" s="32">
        <f>E6061-J6061</f>
        <v>0</v>
      </c>
      <c r="L6061" s="30">
        <v>374300000</v>
      </c>
      <c r="M6061" s="30">
        <v>46.347</v>
      </c>
      <c r="N6061" s="30">
        <v>374300000</v>
      </c>
      <c r="O6061" s="30">
        <v>26697636</v>
      </c>
      <c r="P6061" s="30">
        <f>IF(I6061=0,0,H6061/I6061)</f>
        <v>0</v>
      </c>
    </row>
    <row r="6062">
      <c r="A6062" s="30" t="str">
        <v>2026-07</v>
      </c>
      <c r="B6062" s="30" t="str">
        <v>집계 중</v>
      </c>
      <c r="C6062" s="30" t="str">
        <v>부천오정구</v>
      </c>
      <c r="D6062" s="30" t="str">
        <v>상가</v>
      </c>
      <c r="E6062" s="32">
        <v>6</v>
      </c>
      <c r="F6062" s="32">
        <v>6</v>
      </c>
      <c r="G6062" s="32">
        <v>0</v>
      </c>
      <c r="H6062" s="32">
        <v>0</v>
      </c>
      <c r="I6062" s="32">
        <f>G6062+H6062</f>
        <v>0</v>
      </c>
      <c r="J6062" s="32">
        <f>SUM(F6062:H6062)</f>
        <v>6</v>
      </c>
      <c r="K6062" s="32">
        <f>E6062-J6062</f>
        <v>0</v>
      </c>
      <c r="L6062" s="30">
        <v>1800000000</v>
      </c>
      <c r="M6062" s="30">
        <v>480.71</v>
      </c>
      <c r="N6062" s="30">
        <v>300000000</v>
      </c>
      <c r="O6062" s="30">
        <v>12378384</v>
      </c>
      <c r="P6062" s="30">
        <f>IF(I6062=0,0,H6062/I6062)</f>
        <v>0</v>
      </c>
    </row>
    <row r="6063">
      <c r="A6063" s="30" t="str">
        <v>2026-07</v>
      </c>
      <c r="B6063" s="30" t="str">
        <v>집계 중</v>
      </c>
      <c r="C6063" s="30" t="str">
        <v>부천오정구</v>
      </c>
      <c r="D6063" s="30" t="str">
        <v>아파트 매매</v>
      </c>
      <c r="E6063" s="32">
        <v>59</v>
      </c>
      <c r="F6063" s="32">
        <v>59</v>
      </c>
      <c r="G6063" s="32">
        <v>0</v>
      </c>
      <c r="H6063" s="32">
        <v>0</v>
      </c>
      <c r="I6063" s="32">
        <f>G6063+H6063</f>
        <v>0</v>
      </c>
      <c r="J6063" s="32">
        <f>SUM(F6063:H6063)</f>
        <v>59</v>
      </c>
      <c r="K6063" s="32">
        <f>E6063-J6063</f>
        <v>0</v>
      </c>
      <c r="L6063" s="30">
        <v>22698000000</v>
      </c>
      <c r="M6063" s="30">
        <v>3861.209</v>
      </c>
      <c r="N6063" s="30">
        <v>384711864</v>
      </c>
      <c r="O6063" s="30">
        <v>19432957</v>
      </c>
      <c r="P6063" s="30">
        <f>IF(I6063=0,0,H6063/I6063)</f>
        <v>0</v>
      </c>
    </row>
    <row r="6064">
      <c r="A6064" s="30" t="str">
        <v>2026-07</v>
      </c>
      <c r="B6064" s="30" t="str">
        <v>집계 중</v>
      </c>
      <c r="C6064" s="30" t="str">
        <v>부천오정구</v>
      </c>
      <c r="D6064" s="30" t="str">
        <v>아파트 전월세</v>
      </c>
      <c r="E6064" s="32">
        <v>141</v>
      </c>
      <c r="F6064" s="32">
        <v>0</v>
      </c>
      <c r="G6064" s="32">
        <v>55</v>
      </c>
      <c r="H6064" s="32">
        <v>86</v>
      </c>
      <c r="I6064" s="32">
        <f>G6064+H6064</f>
        <v>141</v>
      </c>
      <c r="J6064" s="32">
        <f>SUM(F6064:H6064)</f>
        <v>141</v>
      </c>
      <c r="K6064" s="32">
        <f>E6064-J6064</f>
        <v>0</v>
      </c>
      <c r="L6064" s="30">
        <v>15031010000</v>
      </c>
      <c r="M6064" s="30">
        <v>6666.829</v>
      </c>
      <c r="N6064" s="30">
        <v>106602908</v>
      </c>
      <c r="O6064" s="30">
        <v>7453212</v>
      </c>
      <c r="P6064" s="30">
        <f>IF(I6064=0,0,H6064/I6064)</f>
        <v>0.6099290780141844</v>
      </c>
    </row>
    <row r="6065">
      <c r="A6065" s="30" t="str">
        <v>2026-07</v>
      </c>
      <c r="B6065" s="30" t="str">
        <v>집계 중</v>
      </c>
      <c r="C6065" s="30" t="str">
        <v>부천오정구</v>
      </c>
      <c r="D6065" s="30" t="str">
        <v>오피스텔 전월세</v>
      </c>
      <c r="E6065" s="32">
        <v>4</v>
      </c>
      <c r="F6065" s="32">
        <v>0</v>
      </c>
      <c r="G6065" s="32">
        <v>4</v>
      </c>
      <c r="H6065" s="32">
        <v>0</v>
      </c>
      <c r="I6065" s="32">
        <f>G6065+H6065</f>
        <v>4</v>
      </c>
      <c r="J6065" s="32">
        <f>SUM(F6065:H6065)</f>
        <v>4</v>
      </c>
      <c r="K6065" s="32">
        <f>E6065-J6065</f>
        <v>0</v>
      </c>
      <c r="L6065" s="30">
        <v>1003000000</v>
      </c>
      <c r="M6065" s="30">
        <v>274.8</v>
      </c>
      <c r="N6065" s="30">
        <v>250750000</v>
      </c>
      <c r="O6065" s="30">
        <v>12065875</v>
      </c>
      <c r="P6065" s="30">
        <f>IF(I6065=0,0,H6065/I6065)</f>
        <v>0</v>
      </c>
    </row>
    <row r="6066">
      <c r="A6066" s="30" t="str">
        <v>2026-07</v>
      </c>
      <c r="B6066" s="30" t="str">
        <v>집계 중</v>
      </c>
      <c r="C6066" s="30" t="str">
        <v>부천오정구</v>
      </c>
      <c r="D6066" s="30" t="str">
        <v>토지</v>
      </c>
      <c r="E6066" s="32">
        <v>61</v>
      </c>
      <c r="F6066" s="32">
        <v>61</v>
      </c>
      <c r="G6066" s="32">
        <v>0</v>
      </c>
      <c r="H6066" s="32">
        <v>0</v>
      </c>
      <c r="I6066" s="32">
        <f>G6066+H6066</f>
        <v>0</v>
      </c>
      <c r="J6066" s="32">
        <f>SUM(F6066:H6066)</f>
        <v>61</v>
      </c>
      <c r="K6066" s="32">
        <f>E6066-J6066</f>
        <v>0</v>
      </c>
      <c r="L6066" s="30">
        <v>6781080000</v>
      </c>
      <c r="M6066" s="30">
        <v>19182.6</v>
      </c>
      <c r="N6066" s="30">
        <v>111165246</v>
      </c>
      <c r="O6066" s="30">
        <v>1168600</v>
      </c>
      <c r="P6066" s="30">
        <f>IF(I6066=0,0,H6066/I6066)</f>
        <v>0</v>
      </c>
    </row>
    <row r="6067">
      <c r="A6067" s="30" t="str">
        <v>2026-07</v>
      </c>
      <c r="B6067" s="30" t="str">
        <v>집계 중</v>
      </c>
      <c r="C6067" s="30" t="str">
        <v>부천원미구</v>
      </c>
      <c r="D6067" s="30" t="str">
        <v>공장창고</v>
      </c>
      <c r="E6067" s="32">
        <v>6</v>
      </c>
      <c r="F6067" s="32">
        <v>6</v>
      </c>
      <c r="G6067" s="32">
        <v>0</v>
      </c>
      <c r="H6067" s="32">
        <v>0</v>
      </c>
      <c r="I6067" s="32">
        <f>G6067+H6067</f>
        <v>0</v>
      </c>
      <c r="J6067" s="32">
        <f>SUM(F6067:H6067)</f>
        <v>6</v>
      </c>
      <c r="K6067" s="32">
        <f>E6067-J6067</f>
        <v>0</v>
      </c>
      <c r="L6067" s="30">
        <v>7781650000</v>
      </c>
      <c r="M6067" s="30">
        <v>2540.62</v>
      </c>
      <c r="N6067" s="30">
        <v>1296941667</v>
      </c>
      <c r="O6067" s="30">
        <v>10125269</v>
      </c>
      <c r="P6067" s="30">
        <f>IF(I6067=0,0,H6067/I6067)</f>
        <v>0</v>
      </c>
    </row>
    <row r="6068">
      <c r="A6068" s="30" t="str">
        <v>2026-07</v>
      </c>
      <c r="B6068" s="30" t="str">
        <v>집계 중</v>
      </c>
      <c r="C6068" s="30" t="str">
        <v>부천원미구</v>
      </c>
      <c r="D6068" s="30" t="str">
        <v>다가구 매매</v>
      </c>
      <c r="E6068" s="32">
        <v>10</v>
      </c>
      <c r="F6068" s="32">
        <v>10</v>
      </c>
      <c r="G6068" s="32">
        <v>0</v>
      </c>
      <c r="H6068" s="32">
        <v>0</v>
      </c>
      <c r="I6068" s="32">
        <f>G6068+H6068</f>
        <v>0</v>
      </c>
      <c r="J6068" s="32">
        <f>SUM(F6068:H6068)</f>
        <v>10</v>
      </c>
      <c r="K6068" s="32">
        <f>E6068-J6068</f>
        <v>0</v>
      </c>
      <c r="L6068" s="30">
        <v>4050000000</v>
      </c>
      <c r="M6068" s="30">
        <v>1659.72</v>
      </c>
      <c r="N6068" s="30">
        <v>405000000</v>
      </c>
      <c r="O6068" s="30">
        <v>8066679</v>
      </c>
      <c r="P6068" s="30">
        <f>IF(I6068=0,0,H6068/I6068)</f>
        <v>0</v>
      </c>
    </row>
    <row r="6069">
      <c r="A6069" s="30" t="str">
        <v>2026-07</v>
      </c>
      <c r="B6069" s="30" t="str">
        <v>집계 중</v>
      </c>
      <c r="C6069" s="30" t="str">
        <v>부천원미구</v>
      </c>
      <c r="D6069" s="30" t="str">
        <v>다가구 전월세</v>
      </c>
      <c r="E6069" s="32">
        <v>202</v>
      </c>
      <c r="F6069" s="32">
        <v>0</v>
      </c>
      <c r="G6069" s="32">
        <v>40</v>
      </c>
      <c r="H6069" s="32">
        <v>162</v>
      </c>
      <c r="I6069" s="32">
        <f>G6069+H6069</f>
        <v>202</v>
      </c>
      <c r="J6069" s="32">
        <f>SUM(F6069:H6069)</f>
        <v>202</v>
      </c>
      <c r="K6069" s="32">
        <f>E6069-J6069</f>
        <v>0</v>
      </c>
      <c r="L6069" s="30">
        <v>6823500000</v>
      </c>
      <c r="M6069" s="30">
        <v>9751.718</v>
      </c>
      <c r="N6069" s="30">
        <v>33779703</v>
      </c>
      <c r="O6069" s="30">
        <v>2313133</v>
      </c>
      <c r="P6069" s="30">
        <f>IF(I6069=0,0,H6069/I6069)</f>
        <v>0.801980198019802</v>
      </c>
    </row>
    <row r="6070">
      <c r="A6070" s="30" t="str">
        <v>2026-07</v>
      </c>
      <c r="B6070" s="30" t="str">
        <v>집계 중</v>
      </c>
      <c r="C6070" s="30" t="str">
        <v>부천원미구</v>
      </c>
      <c r="D6070" s="30" t="str">
        <v>다세대 매매</v>
      </c>
      <c r="E6070" s="32">
        <v>73</v>
      </c>
      <c r="F6070" s="32">
        <v>73</v>
      </c>
      <c r="G6070" s="32">
        <v>0</v>
      </c>
      <c r="H6070" s="32">
        <v>0</v>
      </c>
      <c r="I6070" s="32">
        <f>G6070+H6070</f>
        <v>0</v>
      </c>
      <c r="J6070" s="32">
        <f>SUM(F6070:H6070)</f>
        <v>73</v>
      </c>
      <c r="K6070" s="32">
        <f>E6070-J6070</f>
        <v>0</v>
      </c>
      <c r="L6070" s="30">
        <v>12935500000</v>
      </c>
      <c r="M6070" s="30">
        <v>3390.465</v>
      </c>
      <c r="N6070" s="30">
        <v>177198630</v>
      </c>
      <c r="O6070" s="30">
        <v>12612424</v>
      </c>
      <c r="P6070" s="30">
        <f>IF(I6070=0,0,H6070/I6070)</f>
        <v>0</v>
      </c>
    </row>
    <row r="6071">
      <c r="A6071" s="30" t="str">
        <v>2026-07</v>
      </c>
      <c r="B6071" s="30" t="str">
        <v>집계 중</v>
      </c>
      <c r="C6071" s="30" t="str">
        <v>부천원미구</v>
      </c>
      <c r="D6071" s="30" t="str">
        <v>다세대 전월세</v>
      </c>
      <c r="E6071" s="32">
        <v>144</v>
      </c>
      <c r="F6071" s="32">
        <v>0</v>
      </c>
      <c r="G6071" s="32">
        <v>45</v>
      </c>
      <c r="H6071" s="32">
        <v>99</v>
      </c>
      <c r="I6071" s="32">
        <f>G6071+H6071</f>
        <v>144</v>
      </c>
      <c r="J6071" s="32">
        <f>SUM(F6071:H6071)</f>
        <v>144</v>
      </c>
      <c r="K6071" s="32">
        <f>E6071-J6071</f>
        <v>0</v>
      </c>
      <c r="L6071" s="30">
        <v>7799540000</v>
      </c>
      <c r="M6071" s="30">
        <v>5597.96</v>
      </c>
      <c r="N6071" s="30">
        <v>54163472</v>
      </c>
      <c r="O6071" s="30">
        <v>4605893</v>
      </c>
      <c r="P6071" s="30">
        <f>IF(I6071=0,0,H6071/I6071)</f>
        <v>0.6875</v>
      </c>
    </row>
    <row r="6072">
      <c r="A6072" s="30" t="str">
        <v>2026-07</v>
      </c>
      <c r="B6072" s="30" t="str">
        <v>집계 중</v>
      </c>
      <c r="C6072" s="30" t="str">
        <v>부천원미구</v>
      </c>
      <c r="D6072" s="30" t="str">
        <v>상가</v>
      </c>
      <c r="E6072" s="32">
        <v>34</v>
      </c>
      <c r="F6072" s="32">
        <v>34</v>
      </c>
      <c r="G6072" s="32">
        <v>0</v>
      </c>
      <c r="H6072" s="32">
        <v>0</v>
      </c>
      <c r="I6072" s="32">
        <f>G6072+H6072</f>
        <v>0</v>
      </c>
      <c r="J6072" s="32">
        <f>SUM(F6072:H6072)</f>
        <v>34</v>
      </c>
      <c r="K6072" s="32">
        <f>E6072-J6072</f>
        <v>0</v>
      </c>
      <c r="L6072" s="30">
        <v>8136070000</v>
      </c>
      <c r="M6072" s="30">
        <v>2945.86</v>
      </c>
      <c r="N6072" s="30">
        <v>239296176</v>
      </c>
      <c r="O6072" s="30">
        <v>9130135</v>
      </c>
      <c r="P6072" s="30">
        <f>IF(I6072=0,0,H6072/I6072)</f>
        <v>0</v>
      </c>
    </row>
    <row r="6073">
      <c r="A6073" s="30" t="str">
        <v>2026-07</v>
      </c>
      <c r="B6073" s="30" t="str">
        <v>집계 중</v>
      </c>
      <c r="C6073" s="30" t="str">
        <v>부천원미구</v>
      </c>
      <c r="D6073" s="30" t="str">
        <v>아파트 매매</v>
      </c>
      <c r="E6073" s="32">
        <v>460</v>
      </c>
      <c r="F6073" s="32">
        <v>460</v>
      </c>
      <c r="G6073" s="32">
        <v>0</v>
      </c>
      <c r="H6073" s="32">
        <v>0</v>
      </c>
      <c r="I6073" s="32">
        <f>G6073+H6073</f>
        <v>0</v>
      </c>
      <c r="J6073" s="32">
        <f>SUM(F6073:H6073)</f>
        <v>460</v>
      </c>
      <c r="K6073" s="32">
        <f>E6073-J6073</f>
        <v>0</v>
      </c>
      <c r="L6073" s="30">
        <v>258033700000</v>
      </c>
      <c r="M6073" s="30">
        <v>33184.941</v>
      </c>
      <c r="N6073" s="30">
        <v>560942826</v>
      </c>
      <c r="O6073" s="30">
        <v>25704549</v>
      </c>
      <c r="P6073" s="30">
        <f>IF(I6073=0,0,H6073/I6073)</f>
        <v>0</v>
      </c>
    </row>
    <row r="6074">
      <c r="A6074" s="30" t="str">
        <v>2026-07</v>
      </c>
      <c r="B6074" s="30" t="str">
        <v>집계 중</v>
      </c>
      <c r="C6074" s="30" t="str">
        <v>부천원미구</v>
      </c>
      <c r="D6074" s="30" t="str">
        <v>아파트 전월세</v>
      </c>
      <c r="E6074" s="32">
        <v>495</v>
      </c>
      <c r="F6074" s="32">
        <v>0</v>
      </c>
      <c r="G6074" s="32">
        <v>281</v>
      </c>
      <c r="H6074" s="32">
        <v>214</v>
      </c>
      <c r="I6074" s="32">
        <f>G6074+H6074</f>
        <v>495</v>
      </c>
      <c r="J6074" s="32">
        <f>SUM(F6074:H6074)</f>
        <v>495</v>
      </c>
      <c r="K6074" s="32">
        <f>E6074-J6074</f>
        <v>0</v>
      </c>
      <c r="L6074" s="30">
        <v>109620240000</v>
      </c>
      <c r="M6074" s="30">
        <v>28526.03</v>
      </c>
      <c r="N6074" s="30">
        <v>221455030</v>
      </c>
      <c r="O6074" s="30">
        <v>12703518</v>
      </c>
      <c r="P6074" s="30">
        <f>IF(I6074=0,0,H6074/I6074)</f>
        <v>0.43232323232323233</v>
      </c>
    </row>
    <row r="6075">
      <c r="A6075" s="30" t="str">
        <v>2026-07</v>
      </c>
      <c r="B6075" s="30" t="str">
        <v>집계 중</v>
      </c>
      <c r="C6075" s="30" t="str">
        <v>부천원미구</v>
      </c>
      <c r="D6075" s="30" t="str">
        <v>오피스텔 매매</v>
      </c>
      <c r="E6075" s="32">
        <v>29</v>
      </c>
      <c r="F6075" s="32">
        <v>29</v>
      </c>
      <c r="G6075" s="32">
        <v>0</v>
      </c>
      <c r="H6075" s="32">
        <v>0</v>
      </c>
      <c r="I6075" s="32">
        <f>G6075+H6075</f>
        <v>0</v>
      </c>
      <c r="J6075" s="32">
        <f>SUM(F6075:H6075)</f>
        <v>29</v>
      </c>
      <c r="K6075" s="32">
        <f>E6075-J6075</f>
        <v>0</v>
      </c>
      <c r="L6075" s="30">
        <v>7441300000</v>
      </c>
      <c r="M6075" s="30">
        <v>1719.853</v>
      </c>
      <c r="N6075" s="30">
        <v>256596552</v>
      </c>
      <c r="O6075" s="30">
        <v>14303163</v>
      </c>
      <c r="P6075" s="30">
        <f>IF(I6075=0,0,H6075/I6075)</f>
        <v>0</v>
      </c>
    </row>
    <row r="6076">
      <c r="A6076" s="30" t="str">
        <v>2026-07</v>
      </c>
      <c r="B6076" s="30" t="str">
        <v>집계 중</v>
      </c>
      <c r="C6076" s="30" t="str">
        <v>부천원미구</v>
      </c>
      <c r="D6076" s="30" t="str">
        <v>오피스텔 전월세</v>
      </c>
      <c r="E6076" s="32">
        <v>198</v>
      </c>
      <c r="F6076" s="32">
        <v>0</v>
      </c>
      <c r="G6076" s="32">
        <v>31</v>
      </c>
      <c r="H6076" s="32">
        <v>167</v>
      </c>
      <c r="I6076" s="32">
        <f>G6076+H6076</f>
        <v>198</v>
      </c>
      <c r="J6076" s="32">
        <f>SUM(F6076:H6076)</f>
        <v>198</v>
      </c>
      <c r="K6076" s="32">
        <f>E6076-J6076</f>
        <v>0</v>
      </c>
      <c r="L6076" s="30">
        <v>11717830000</v>
      </c>
      <c r="M6076" s="30">
        <v>7637.73</v>
      </c>
      <c r="N6076" s="30">
        <v>59180960</v>
      </c>
      <c r="O6076" s="30">
        <v>5071746</v>
      </c>
      <c r="P6076" s="30">
        <f>IF(I6076=0,0,H6076/I6076)</f>
        <v>0.8434343434343434</v>
      </c>
    </row>
    <row r="6077">
      <c r="A6077" s="30" t="str">
        <v>2026-07</v>
      </c>
      <c r="B6077" s="30" t="str">
        <v>집계 중</v>
      </c>
      <c r="C6077" s="30" t="str">
        <v>부천원미구</v>
      </c>
      <c r="D6077" s="30" t="str">
        <v>토지</v>
      </c>
      <c r="E6077" s="32">
        <v>5</v>
      </c>
      <c r="F6077" s="32">
        <v>5</v>
      </c>
      <c r="G6077" s="32">
        <v>0</v>
      </c>
      <c r="H6077" s="32">
        <v>0</v>
      </c>
      <c r="I6077" s="32">
        <f>G6077+H6077</f>
        <v>0</v>
      </c>
      <c r="J6077" s="32">
        <f>SUM(F6077:H6077)</f>
        <v>5</v>
      </c>
      <c r="K6077" s="32">
        <f>E6077-J6077</f>
        <v>0</v>
      </c>
      <c r="L6077" s="30">
        <v>5319710000</v>
      </c>
      <c r="M6077" s="30">
        <v>735</v>
      </c>
      <c r="N6077" s="30">
        <v>1063942000</v>
      </c>
      <c r="O6077" s="30">
        <v>23926282</v>
      </c>
      <c r="P6077" s="30">
        <f>IF(I6077=0,0,H6077/I6077)</f>
        <v>0</v>
      </c>
    </row>
    <row r="6078">
      <c r="A6078" s="30" t="str">
        <v>2026-07</v>
      </c>
      <c r="B6078" s="30" t="str">
        <v>집계 중</v>
      </c>
      <c r="C6078" s="30" t="str">
        <v>성남분당구</v>
      </c>
      <c r="D6078" s="30" t="str">
        <v>다가구 매매</v>
      </c>
      <c r="E6078" s="32">
        <v>7</v>
      </c>
      <c r="F6078" s="32">
        <v>7</v>
      </c>
      <c r="G6078" s="32">
        <v>0</v>
      </c>
      <c r="H6078" s="32">
        <v>0</v>
      </c>
      <c r="I6078" s="32">
        <f>G6078+H6078</f>
        <v>0</v>
      </c>
      <c r="J6078" s="32">
        <f>SUM(F6078:H6078)</f>
        <v>7</v>
      </c>
      <c r="K6078" s="32">
        <f>E6078-J6078</f>
        <v>0</v>
      </c>
      <c r="L6078" s="30">
        <v>19036500000</v>
      </c>
      <c r="M6078" s="30">
        <v>2966.36</v>
      </c>
      <c r="N6078" s="30">
        <v>2719500000</v>
      </c>
      <c r="O6078" s="30">
        <v>21214747</v>
      </c>
      <c r="P6078" s="30">
        <f>IF(I6078=0,0,H6078/I6078)</f>
        <v>0</v>
      </c>
    </row>
    <row r="6079">
      <c r="A6079" s="30" t="str">
        <v>2026-07</v>
      </c>
      <c r="B6079" s="30" t="str">
        <v>집계 중</v>
      </c>
      <c r="C6079" s="30" t="str">
        <v>성남분당구</v>
      </c>
      <c r="D6079" s="30" t="str">
        <v>다가구 전월세</v>
      </c>
      <c r="E6079" s="32">
        <v>303</v>
      </c>
      <c r="F6079" s="32">
        <v>0</v>
      </c>
      <c r="G6079" s="32">
        <v>69</v>
      </c>
      <c r="H6079" s="32">
        <v>234</v>
      </c>
      <c r="I6079" s="32">
        <f>G6079+H6079</f>
        <v>303</v>
      </c>
      <c r="J6079" s="32">
        <f>SUM(F6079:H6079)</f>
        <v>303</v>
      </c>
      <c r="K6079" s="32">
        <f>E6079-J6079</f>
        <v>0</v>
      </c>
      <c r="L6079" s="30">
        <v>28542750000</v>
      </c>
      <c r="M6079" s="30">
        <v>13468.87</v>
      </c>
      <c r="N6079" s="30">
        <v>94200495</v>
      </c>
      <c r="O6079" s="30">
        <v>7005502</v>
      </c>
      <c r="P6079" s="30">
        <f>IF(I6079=0,0,H6079/I6079)</f>
        <v>0.7722772277227723</v>
      </c>
    </row>
    <row r="6080">
      <c r="A6080" s="30" t="str">
        <v>2026-07</v>
      </c>
      <c r="B6080" s="30" t="str">
        <v>집계 중</v>
      </c>
      <c r="C6080" s="30" t="str">
        <v>성남분당구</v>
      </c>
      <c r="D6080" s="30" t="str">
        <v>다세대 매매</v>
      </c>
      <c r="E6080" s="32">
        <v>24</v>
      </c>
      <c r="F6080" s="32">
        <v>24</v>
      </c>
      <c r="G6080" s="32">
        <v>0</v>
      </c>
      <c r="H6080" s="32">
        <v>0</v>
      </c>
      <c r="I6080" s="32">
        <f>G6080+H6080</f>
        <v>0</v>
      </c>
      <c r="J6080" s="32">
        <f>SUM(F6080:H6080)</f>
        <v>24</v>
      </c>
      <c r="K6080" s="32">
        <f>E6080-J6080</f>
        <v>0</v>
      </c>
      <c r="L6080" s="30">
        <v>26883000000</v>
      </c>
      <c r="M6080" s="30">
        <v>2308.154</v>
      </c>
      <c r="N6080" s="30">
        <v>1120125000</v>
      </c>
      <c r="O6080" s="30">
        <v>38502378</v>
      </c>
      <c r="P6080" s="30">
        <f>IF(I6080=0,0,H6080/I6080)</f>
        <v>0</v>
      </c>
    </row>
    <row r="6081">
      <c r="A6081" s="30" t="str">
        <v>2026-07</v>
      </c>
      <c r="B6081" s="30" t="str">
        <v>집계 중</v>
      </c>
      <c r="C6081" s="30" t="str">
        <v>성남분당구</v>
      </c>
      <c r="D6081" s="30" t="str">
        <v>다세대 전월세</v>
      </c>
      <c r="E6081" s="32">
        <v>64</v>
      </c>
      <c r="F6081" s="32">
        <v>0</v>
      </c>
      <c r="G6081" s="32">
        <v>41</v>
      </c>
      <c r="H6081" s="32">
        <v>23</v>
      </c>
      <c r="I6081" s="32">
        <f>G6081+H6081</f>
        <v>64</v>
      </c>
      <c r="J6081" s="32">
        <f>SUM(F6081:H6081)</f>
        <v>64</v>
      </c>
      <c r="K6081" s="32">
        <f>E6081-J6081</f>
        <v>0</v>
      </c>
      <c r="L6081" s="30">
        <v>29075700000</v>
      </c>
      <c r="M6081" s="30">
        <v>5131.78</v>
      </c>
      <c r="N6081" s="30">
        <v>454307813</v>
      </c>
      <c r="O6081" s="30">
        <v>18729956</v>
      </c>
      <c r="P6081" s="30">
        <f>IF(I6081=0,0,H6081/I6081)</f>
        <v>0.359375</v>
      </c>
    </row>
    <row r="6082">
      <c r="A6082" s="30" t="str">
        <v>2026-07</v>
      </c>
      <c r="B6082" s="30" t="str">
        <v>집계 중</v>
      </c>
      <c r="C6082" s="30" t="str">
        <v>성남분당구</v>
      </c>
      <c r="D6082" s="30" t="str">
        <v>상가</v>
      </c>
      <c r="E6082" s="32">
        <v>97</v>
      </c>
      <c r="F6082" s="32">
        <v>97</v>
      </c>
      <c r="G6082" s="32">
        <v>0</v>
      </c>
      <c r="H6082" s="32">
        <v>0</v>
      </c>
      <c r="I6082" s="32">
        <f>G6082+H6082</f>
        <v>0</v>
      </c>
      <c r="J6082" s="32">
        <f>SUM(F6082:H6082)</f>
        <v>97</v>
      </c>
      <c r="K6082" s="32">
        <f>E6082-J6082</f>
        <v>0</v>
      </c>
      <c r="L6082" s="30">
        <v>403247390000</v>
      </c>
      <c r="M6082" s="30">
        <v>55022.97</v>
      </c>
      <c r="N6082" s="30">
        <v>4157189588</v>
      </c>
      <c r="O6082" s="30">
        <v>24227140</v>
      </c>
      <c r="P6082" s="30">
        <f>IF(I6082=0,0,H6082/I6082)</f>
        <v>0</v>
      </c>
    </row>
    <row r="6083">
      <c r="A6083" s="30" t="str">
        <v>2026-07</v>
      </c>
      <c r="B6083" s="30" t="str">
        <v>집계 중</v>
      </c>
      <c r="C6083" s="30" t="str">
        <v>성남분당구</v>
      </c>
      <c r="D6083" s="30" t="str">
        <v>아파트 매매</v>
      </c>
      <c r="E6083" s="32">
        <v>425</v>
      </c>
      <c r="F6083" s="32">
        <v>425</v>
      </c>
      <c r="G6083" s="32">
        <v>0</v>
      </c>
      <c r="H6083" s="32">
        <v>0</v>
      </c>
      <c r="I6083" s="32">
        <f>G6083+H6083</f>
        <v>0</v>
      </c>
      <c r="J6083" s="32">
        <f>SUM(F6083:H6083)</f>
        <v>425</v>
      </c>
      <c r="K6083" s="32">
        <f>E6083-J6083</f>
        <v>0</v>
      </c>
      <c r="L6083" s="30">
        <v>684852430000</v>
      </c>
      <c r="M6083" s="30">
        <v>31819.817</v>
      </c>
      <c r="N6083" s="30">
        <v>1611417482</v>
      </c>
      <c r="O6083" s="30">
        <v>71149840</v>
      </c>
      <c r="P6083" s="30">
        <f>IF(I6083=0,0,H6083/I6083)</f>
        <v>0</v>
      </c>
    </row>
    <row r="6084">
      <c r="A6084" s="30" t="str">
        <v>2026-07</v>
      </c>
      <c r="B6084" s="30" t="str">
        <v>집계 중</v>
      </c>
      <c r="C6084" s="30" t="str">
        <v>성남분당구</v>
      </c>
      <c r="D6084" s="30" t="str">
        <v>아파트 전월세</v>
      </c>
      <c r="E6084" s="32">
        <v>968</v>
      </c>
      <c r="F6084" s="32">
        <v>0</v>
      </c>
      <c r="G6084" s="32">
        <v>538</v>
      </c>
      <c r="H6084" s="32">
        <v>430</v>
      </c>
      <c r="I6084" s="32">
        <f>G6084+H6084</f>
        <v>968</v>
      </c>
      <c r="J6084" s="32">
        <f>SUM(F6084:H6084)</f>
        <v>968</v>
      </c>
      <c r="K6084" s="32">
        <f>E6084-J6084</f>
        <v>0</v>
      </c>
      <c r="L6084" s="30">
        <v>480906300000</v>
      </c>
      <c r="M6084" s="30">
        <v>74638.469</v>
      </c>
      <c r="N6084" s="30">
        <v>496804029</v>
      </c>
      <c r="O6084" s="30">
        <v>21299644</v>
      </c>
      <c r="P6084" s="30">
        <f>IF(I6084=0,0,H6084/I6084)</f>
        <v>0.44421487603305787</v>
      </c>
    </row>
    <row r="6085">
      <c r="A6085" s="30" t="str">
        <v>2026-07</v>
      </c>
      <c r="B6085" s="30" t="str">
        <v>집계 중</v>
      </c>
      <c r="C6085" s="30" t="str">
        <v>성남분당구</v>
      </c>
      <c r="D6085" s="30" t="str">
        <v>오피스텔 매매</v>
      </c>
      <c r="E6085" s="32">
        <v>70</v>
      </c>
      <c r="F6085" s="32">
        <v>70</v>
      </c>
      <c r="G6085" s="32">
        <v>0</v>
      </c>
      <c r="H6085" s="32">
        <v>0</v>
      </c>
      <c r="I6085" s="32">
        <f>G6085+H6085</f>
        <v>0</v>
      </c>
      <c r="J6085" s="32">
        <f>SUM(F6085:H6085)</f>
        <v>70</v>
      </c>
      <c r="K6085" s="32">
        <f>E6085-J6085</f>
        <v>0</v>
      </c>
      <c r="L6085" s="30">
        <v>33642000000</v>
      </c>
      <c r="M6085" s="30">
        <v>3960.512</v>
      </c>
      <c r="N6085" s="30">
        <v>480600000</v>
      </c>
      <c r="O6085" s="30">
        <v>28080516</v>
      </c>
      <c r="P6085" s="30">
        <f>IF(I6085=0,0,H6085/I6085)</f>
        <v>0</v>
      </c>
    </row>
    <row r="6086">
      <c r="A6086" s="30" t="str">
        <v>2026-07</v>
      </c>
      <c r="B6086" s="30" t="str">
        <v>집계 중</v>
      </c>
      <c r="C6086" s="30" t="str">
        <v>성남분당구</v>
      </c>
      <c r="D6086" s="30" t="str">
        <v>오피스텔 전월세</v>
      </c>
      <c r="E6086" s="32">
        <v>412</v>
      </c>
      <c r="F6086" s="32">
        <v>0</v>
      </c>
      <c r="G6086" s="32">
        <v>118</v>
      </c>
      <c r="H6086" s="32">
        <v>294</v>
      </c>
      <c r="I6086" s="32">
        <f>G6086+H6086</f>
        <v>412</v>
      </c>
      <c r="J6086" s="32">
        <f>SUM(F6086:H6086)</f>
        <v>412</v>
      </c>
      <c r="K6086" s="32">
        <f>E6086-J6086</f>
        <v>0</v>
      </c>
      <c r="L6086" s="30">
        <v>64176050000</v>
      </c>
      <c r="M6086" s="30">
        <v>16412.83</v>
      </c>
      <c r="N6086" s="30">
        <v>155767112</v>
      </c>
      <c r="O6086" s="30">
        <v>12925999</v>
      </c>
      <c r="P6086" s="30">
        <f>IF(I6086=0,0,H6086/I6086)</f>
        <v>0.7135922330097088</v>
      </c>
    </row>
    <row r="6087">
      <c r="A6087" s="30" t="str">
        <v>2026-07</v>
      </c>
      <c r="B6087" s="30" t="str">
        <v>집계 중</v>
      </c>
      <c r="C6087" s="30" t="str">
        <v>성남분당구</v>
      </c>
      <c r="D6087" s="30" t="str">
        <v>토지</v>
      </c>
      <c r="E6087" s="32">
        <v>25</v>
      </c>
      <c r="F6087" s="32">
        <v>25</v>
      </c>
      <c r="G6087" s="32">
        <v>0</v>
      </c>
      <c r="H6087" s="32">
        <v>0</v>
      </c>
      <c r="I6087" s="32">
        <f>G6087+H6087</f>
        <v>0</v>
      </c>
      <c r="J6087" s="32">
        <f>SUM(F6087:H6087)</f>
        <v>25</v>
      </c>
      <c r="K6087" s="32">
        <f>E6087-J6087</f>
        <v>0</v>
      </c>
      <c r="L6087" s="30">
        <v>5462230000</v>
      </c>
      <c r="M6087" s="30">
        <v>5033.42</v>
      </c>
      <c r="N6087" s="30">
        <v>218489200</v>
      </c>
      <c r="O6087" s="30">
        <v>3587413</v>
      </c>
      <c r="P6087" s="30">
        <f>IF(I6087=0,0,H6087/I6087)</f>
        <v>0</v>
      </c>
    </row>
    <row r="6088">
      <c r="A6088" s="30" t="str">
        <v>2026-07</v>
      </c>
      <c r="B6088" s="30" t="str">
        <v>집계 중</v>
      </c>
      <c r="C6088" s="30" t="str">
        <v>성남수정구</v>
      </c>
      <c r="D6088" s="30" t="str">
        <v>다가구 매매</v>
      </c>
      <c r="E6088" s="32">
        <v>41</v>
      </c>
      <c r="F6088" s="32">
        <v>41</v>
      </c>
      <c r="G6088" s="32">
        <v>0</v>
      </c>
      <c r="H6088" s="32">
        <v>0</v>
      </c>
      <c r="I6088" s="32">
        <f>G6088+H6088</f>
        <v>0</v>
      </c>
      <c r="J6088" s="32">
        <f>SUM(F6088:H6088)</f>
        <v>41</v>
      </c>
      <c r="K6088" s="32">
        <f>E6088-J6088</f>
        <v>0</v>
      </c>
      <c r="L6088" s="30">
        <v>32844650000</v>
      </c>
      <c r="M6088" s="30">
        <v>5043.085</v>
      </c>
      <c r="N6088" s="30">
        <v>801089024</v>
      </c>
      <c r="O6088" s="30">
        <v>21529947</v>
      </c>
      <c r="P6088" s="30">
        <f>IF(I6088=0,0,H6088/I6088)</f>
        <v>0</v>
      </c>
    </row>
    <row r="6089">
      <c r="A6089" s="30" t="str">
        <v>2026-07</v>
      </c>
      <c r="B6089" s="30" t="str">
        <v>집계 중</v>
      </c>
      <c r="C6089" s="30" t="str">
        <v>성남수정구</v>
      </c>
      <c r="D6089" s="30" t="str">
        <v>다가구 전월세</v>
      </c>
      <c r="E6089" s="32">
        <v>503</v>
      </c>
      <c r="F6089" s="32">
        <v>0</v>
      </c>
      <c r="G6089" s="32">
        <v>158</v>
      </c>
      <c r="H6089" s="32">
        <v>345</v>
      </c>
      <c r="I6089" s="32">
        <f>G6089+H6089</f>
        <v>503</v>
      </c>
      <c r="J6089" s="32">
        <f>SUM(F6089:H6089)</f>
        <v>503</v>
      </c>
      <c r="K6089" s="32">
        <f>E6089-J6089</f>
        <v>0</v>
      </c>
      <c r="L6089" s="30">
        <v>35815360000</v>
      </c>
      <c r="M6089" s="30">
        <v>20363.864</v>
      </c>
      <c r="N6089" s="30">
        <v>71203499</v>
      </c>
      <c r="O6089" s="30">
        <v>5814117</v>
      </c>
      <c r="P6089" s="30">
        <f>IF(I6089=0,0,H6089/I6089)</f>
        <v>0.6858846918489065</v>
      </c>
    </row>
    <row r="6090">
      <c r="A6090" s="30" t="str">
        <v>2026-07</v>
      </c>
      <c r="B6090" s="30" t="str">
        <v>집계 중</v>
      </c>
      <c r="C6090" s="30" t="str">
        <v>성남수정구</v>
      </c>
      <c r="D6090" s="30" t="str">
        <v>다세대 매매</v>
      </c>
      <c r="E6090" s="32">
        <v>48</v>
      </c>
      <c r="F6090" s="32">
        <v>48</v>
      </c>
      <c r="G6090" s="32">
        <v>0</v>
      </c>
      <c r="H6090" s="32">
        <v>0</v>
      </c>
      <c r="I6090" s="32">
        <f>G6090+H6090</f>
        <v>0</v>
      </c>
      <c r="J6090" s="32">
        <f>SUM(F6090:H6090)</f>
        <v>48</v>
      </c>
      <c r="K6090" s="32">
        <f>E6090-J6090</f>
        <v>0</v>
      </c>
      <c r="L6090" s="30">
        <v>16490890000</v>
      </c>
      <c r="M6090" s="30">
        <v>2645.349</v>
      </c>
      <c r="N6090" s="30">
        <v>343560208</v>
      </c>
      <c r="O6090" s="30">
        <v>20607994</v>
      </c>
      <c r="P6090" s="30">
        <f>IF(I6090=0,0,H6090/I6090)</f>
        <v>0</v>
      </c>
    </row>
    <row r="6091">
      <c r="A6091" s="30" t="str">
        <v>2026-07</v>
      </c>
      <c r="B6091" s="30" t="str">
        <v>집계 중</v>
      </c>
      <c r="C6091" s="30" t="str">
        <v>성남수정구</v>
      </c>
      <c r="D6091" s="30" t="str">
        <v>다세대 전월세</v>
      </c>
      <c r="E6091" s="32">
        <v>85</v>
      </c>
      <c r="F6091" s="32">
        <v>0</v>
      </c>
      <c r="G6091" s="32">
        <v>56</v>
      </c>
      <c r="H6091" s="32">
        <v>29</v>
      </c>
      <c r="I6091" s="32">
        <f>G6091+H6091</f>
        <v>85</v>
      </c>
      <c r="J6091" s="32">
        <f>SUM(F6091:H6091)</f>
        <v>85</v>
      </c>
      <c r="K6091" s="32">
        <f>E6091-J6091</f>
        <v>0</v>
      </c>
      <c r="L6091" s="30">
        <v>14587300000</v>
      </c>
      <c r="M6091" s="30">
        <v>4475.281</v>
      </c>
      <c r="N6091" s="30">
        <v>171615294</v>
      </c>
      <c r="O6091" s="30">
        <v>10775296</v>
      </c>
      <c r="P6091" s="30">
        <f>IF(I6091=0,0,H6091/I6091)</f>
        <v>0.3411764705882353</v>
      </c>
    </row>
    <row r="6092">
      <c r="A6092" s="30" t="str">
        <v>2026-07</v>
      </c>
      <c r="B6092" s="30" t="str">
        <v>집계 중</v>
      </c>
      <c r="C6092" s="30" t="str">
        <v>성남수정구</v>
      </c>
      <c r="D6092" s="30" t="str">
        <v>분양권</v>
      </c>
      <c r="E6092" s="32">
        <v>5</v>
      </c>
      <c r="F6092" s="32">
        <v>5</v>
      </c>
      <c r="G6092" s="32">
        <v>0</v>
      </c>
      <c r="H6092" s="32">
        <v>0</v>
      </c>
      <c r="I6092" s="32">
        <f>G6092+H6092</f>
        <v>0</v>
      </c>
      <c r="J6092" s="32">
        <f>SUM(F6092:H6092)</f>
        <v>5</v>
      </c>
      <c r="K6092" s="32">
        <f>E6092-J6092</f>
        <v>0</v>
      </c>
      <c r="L6092" s="30">
        <v>7247960000</v>
      </c>
      <c r="M6092" s="30">
        <v>324.27</v>
      </c>
      <c r="N6092" s="30">
        <v>1449592000</v>
      </c>
      <c r="O6092" s="30">
        <v>73889652</v>
      </c>
      <c r="P6092" s="30">
        <f>IF(I6092=0,0,H6092/I6092)</f>
        <v>0</v>
      </c>
    </row>
    <row r="6093">
      <c r="A6093" s="30" t="str">
        <v>2026-07</v>
      </c>
      <c r="B6093" s="30" t="str">
        <v>집계 중</v>
      </c>
      <c r="C6093" s="30" t="str">
        <v>성남수정구</v>
      </c>
      <c r="D6093" s="30" t="str">
        <v>상가</v>
      </c>
      <c r="E6093" s="32">
        <v>16</v>
      </c>
      <c r="F6093" s="32">
        <v>16</v>
      </c>
      <c r="G6093" s="32">
        <v>0</v>
      </c>
      <c r="H6093" s="32">
        <v>0</v>
      </c>
      <c r="I6093" s="32">
        <f>G6093+H6093</f>
        <v>0</v>
      </c>
      <c r="J6093" s="32">
        <f>SUM(F6093:H6093)</f>
        <v>16</v>
      </c>
      <c r="K6093" s="32">
        <f>E6093-J6093</f>
        <v>0</v>
      </c>
      <c r="L6093" s="30">
        <v>11608500000</v>
      </c>
      <c r="M6093" s="30">
        <v>2528.25</v>
      </c>
      <c r="N6093" s="30">
        <v>725531250</v>
      </c>
      <c r="O6093" s="30">
        <v>15178564</v>
      </c>
      <c r="P6093" s="30">
        <f>IF(I6093=0,0,H6093/I6093)</f>
        <v>0</v>
      </c>
    </row>
    <row r="6094">
      <c r="A6094" s="30" t="str">
        <v>2026-07</v>
      </c>
      <c r="B6094" s="30" t="str">
        <v>집계 중</v>
      </c>
      <c r="C6094" s="30" t="str">
        <v>성남수정구</v>
      </c>
      <c r="D6094" s="30" t="str">
        <v>아파트 매매</v>
      </c>
      <c r="E6094" s="32">
        <v>119</v>
      </c>
      <c r="F6094" s="32">
        <v>119</v>
      </c>
      <c r="G6094" s="32">
        <v>0</v>
      </c>
      <c r="H6094" s="32">
        <v>0</v>
      </c>
      <c r="I6094" s="32">
        <f>G6094+H6094</f>
        <v>0</v>
      </c>
      <c r="J6094" s="32">
        <f>SUM(F6094:H6094)</f>
        <v>119</v>
      </c>
      <c r="K6094" s="32">
        <f>E6094-J6094</f>
        <v>0</v>
      </c>
      <c r="L6094" s="30">
        <v>147330590000</v>
      </c>
      <c r="M6094" s="30">
        <v>9087.673</v>
      </c>
      <c r="N6094" s="30">
        <v>1238072185</v>
      </c>
      <c r="O6094" s="30">
        <v>53593835</v>
      </c>
      <c r="P6094" s="30">
        <f>IF(I6094=0,0,H6094/I6094)</f>
        <v>0</v>
      </c>
    </row>
    <row r="6095">
      <c r="A6095" s="30" t="str">
        <v>2026-07</v>
      </c>
      <c r="B6095" s="30" t="str">
        <v>집계 중</v>
      </c>
      <c r="C6095" s="30" t="str">
        <v>성남수정구</v>
      </c>
      <c r="D6095" s="30" t="str">
        <v>아파트 전월세</v>
      </c>
      <c r="E6095" s="32">
        <v>309</v>
      </c>
      <c r="F6095" s="32">
        <v>0</v>
      </c>
      <c r="G6095" s="32">
        <v>165</v>
      </c>
      <c r="H6095" s="32">
        <v>144</v>
      </c>
      <c r="I6095" s="32">
        <f>G6095+H6095</f>
        <v>309</v>
      </c>
      <c r="J6095" s="32">
        <f>SUM(F6095:H6095)</f>
        <v>309</v>
      </c>
      <c r="K6095" s="32">
        <f>E6095-J6095</f>
        <v>0</v>
      </c>
      <c r="L6095" s="30">
        <v>149242480000</v>
      </c>
      <c r="M6095" s="30">
        <v>22279.62</v>
      </c>
      <c r="N6095" s="30">
        <v>482985372</v>
      </c>
      <c r="O6095" s="30">
        <v>22144164</v>
      </c>
      <c r="P6095" s="30">
        <f>IF(I6095=0,0,H6095/I6095)</f>
        <v>0.46601941747572817</v>
      </c>
    </row>
    <row r="6096">
      <c r="A6096" s="30" t="str">
        <v>2026-07</v>
      </c>
      <c r="B6096" s="30" t="str">
        <v>집계 중</v>
      </c>
      <c r="C6096" s="30" t="str">
        <v>성남수정구</v>
      </c>
      <c r="D6096" s="30" t="str">
        <v>오피스텔 매매</v>
      </c>
      <c r="E6096" s="32">
        <v>16</v>
      </c>
      <c r="F6096" s="32">
        <v>16</v>
      </c>
      <c r="G6096" s="32">
        <v>0</v>
      </c>
      <c r="H6096" s="32">
        <v>0</v>
      </c>
      <c r="I6096" s="32">
        <f>G6096+H6096</f>
        <v>0</v>
      </c>
      <c r="J6096" s="32">
        <f>SUM(F6096:H6096)</f>
        <v>16</v>
      </c>
      <c r="K6096" s="32">
        <f>E6096-J6096</f>
        <v>0</v>
      </c>
      <c r="L6096" s="30">
        <v>5473000000</v>
      </c>
      <c r="M6096" s="30">
        <v>796.192</v>
      </c>
      <c r="N6096" s="30">
        <v>342062500</v>
      </c>
      <c r="O6096" s="30">
        <v>22723867</v>
      </c>
      <c r="P6096" s="30">
        <f>IF(I6096=0,0,H6096/I6096)</f>
        <v>0</v>
      </c>
    </row>
    <row r="6097">
      <c r="A6097" s="30" t="str">
        <v>2026-07</v>
      </c>
      <c r="B6097" s="30" t="str">
        <v>집계 중</v>
      </c>
      <c r="C6097" s="30" t="str">
        <v>성남수정구</v>
      </c>
      <c r="D6097" s="30" t="str">
        <v>오피스텔 전월세</v>
      </c>
      <c r="E6097" s="32">
        <v>69</v>
      </c>
      <c r="F6097" s="32">
        <v>0</v>
      </c>
      <c r="G6097" s="32">
        <v>22</v>
      </c>
      <c r="H6097" s="32">
        <v>47</v>
      </c>
      <c r="I6097" s="32">
        <f>G6097+H6097</f>
        <v>69</v>
      </c>
      <c r="J6097" s="32">
        <f>SUM(F6097:H6097)</f>
        <v>69</v>
      </c>
      <c r="K6097" s="32">
        <f>E6097-J6097</f>
        <v>0</v>
      </c>
      <c r="L6097" s="30">
        <v>11222520000</v>
      </c>
      <c r="M6097" s="30">
        <v>2705.46</v>
      </c>
      <c r="N6097" s="30">
        <v>162645217</v>
      </c>
      <c r="O6097" s="30">
        <v>13712728</v>
      </c>
      <c r="P6097" s="30">
        <f>IF(I6097=0,0,H6097/I6097)</f>
        <v>0.6811594202898551</v>
      </c>
    </row>
    <row r="6098">
      <c r="A6098" s="30" t="str">
        <v>2026-07</v>
      </c>
      <c r="B6098" s="30" t="str">
        <v>집계 중</v>
      </c>
      <c r="C6098" s="30" t="str">
        <v>성남수정구</v>
      </c>
      <c r="D6098" s="30" t="str">
        <v>토지</v>
      </c>
      <c r="E6098" s="32">
        <v>13</v>
      </c>
      <c r="F6098" s="32">
        <v>13</v>
      </c>
      <c r="G6098" s="32">
        <v>0</v>
      </c>
      <c r="H6098" s="32">
        <v>0</v>
      </c>
      <c r="I6098" s="32">
        <f>G6098+H6098</f>
        <v>0</v>
      </c>
      <c r="J6098" s="32">
        <f>SUM(F6098:H6098)</f>
        <v>13</v>
      </c>
      <c r="K6098" s="32">
        <f>E6098-J6098</f>
        <v>0</v>
      </c>
      <c r="L6098" s="30">
        <v>11660270000</v>
      </c>
      <c r="M6098" s="30">
        <v>5255.67</v>
      </c>
      <c r="N6098" s="30">
        <v>896943846</v>
      </c>
      <c r="O6098" s="30">
        <v>7334240</v>
      </c>
      <c r="P6098" s="30">
        <f>IF(I6098=0,0,H6098/I6098)</f>
        <v>0</v>
      </c>
    </row>
    <row r="6099">
      <c r="A6099" s="30" t="str">
        <v>2026-07</v>
      </c>
      <c r="B6099" s="30" t="str">
        <v>집계 중</v>
      </c>
      <c r="C6099" s="30" t="str">
        <v>성남중원구</v>
      </c>
      <c r="D6099" s="30" t="str">
        <v>공장창고</v>
      </c>
      <c r="E6099" s="32">
        <v>19</v>
      </c>
      <c r="F6099" s="32">
        <v>19</v>
      </c>
      <c r="G6099" s="32">
        <v>0</v>
      </c>
      <c r="H6099" s="32">
        <v>0</v>
      </c>
      <c r="I6099" s="32">
        <f>G6099+H6099</f>
        <v>0</v>
      </c>
      <c r="J6099" s="32">
        <f>SUM(F6099:H6099)</f>
        <v>19</v>
      </c>
      <c r="K6099" s="32">
        <f>E6099-J6099</f>
        <v>0</v>
      </c>
      <c r="L6099" s="30">
        <v>8909500000</v>
      </c>
      <c r="M6099" s="30">
        <v>2314.92</v>
      </c>
      <c r="N6099" s="30">
        <v>468921053</v>
      </c>
      <c r="O6099" s="30">
        <v>12723071</v>
      </c>
      <c r="P6099" s="30">
        <f>IF(I6099=0,0,H6099/I6099)</f>
        <v>0</v>
      </c>
    </row>
    <row r="6100">
      <c r="A6100" s="30" t="str">
        <v>2026-07</v>
      </c>
      <c r="B6100" s="30" t="str">
        <v>집계 중</v>
      </c>
      <c r="C6100" s="30" t="str">
        <v>성남중원구</v>
      </c>
      <c r="D6100" s="30" t="str">
        <v>다가구 매매</v>
      </c>
      <c r="E6100" s="32">
        <v>24</v>
      </c>
      <c r="F6100" s="32">
        <v>24</v>
      </c>
      <c r="G6100" s="32">
        <v>0</v>
      </c>
      <c r="H6100" s="32">
        <v>0</v>
      </c>
      <c r="I6100" s="32">
        <f>G6100+H6100</f>
        <v>0</v>
      </c>
      <c r="J6100" s="32">
        <f>SUM(F6100:H6100)</f>
        <v>24</v>
      </c>
      <c r="K6100" s="32">
        <f>E6100-J6100</f>
        <v>0</v>
      </c>
      <c r="L6100" s="30">
        <v>20642070000</v>
      </c>
      <c r="M6100" s="30">
        <v>5302.165</v>
      </c>
      <c r="N6100" s="30">
        <v>860086250</v>
      </c>
      <c r="O6100" s="30">
        <v>12869883</v>
      </c>
      <c r="P6100" s="30">
        <f>IF(I6100=0,0,H6100/I6100)</f>
        <v>0</v>
      </c>
    </row>
    <row r="6101">
      <c r="A6101" s="30" t="str">
        <v>2026-07</v>
      </c>
      <c r="B6101" s="30" t="str">
        <v>집계 중</v>
      </c>
      <c r="C6101" s="30" t="str">
        <v>성남중원구</v>
      </c>
      <c r="D6101" s="30" t="str">
        <v>다가구 전월세</v>
      </c>
      <c r="E6101" s="32">
        <v>229</v>
      </c>
      <c r="F6101" s="32">
        <v>0</v>
      </c>
      <c r="G6101" s="32">
        <v>63</v>
      </c>
      <c r="H6101" s="32">
        <v>166</v>
      </c>
      <c r="I6101" s="32">
        <f>G6101+H6101</f>
        <v>229</v>
      </c>
      <c r="J6101" s="32">
        <f>SUM(F6101:H6101)</f>
        <v>229</v>
      </c>
      <c r="K6101" s="32">
        <f>E6101-J6101</f>
        <v>0</v>
      </c>
      <c r="L6101" s="30">
        <v>13842400000</v>
      </c>
      <c r="M6101" s="30">
        <v>9480.448</v>
      </c>
      <c r="N6101" s="30">
        <v>60447162</v>
      </c>
      <c r="O6101" s="30">
        <v>4826776</v>
      </c>
      <c r="P6101" s="30">
        <f>IF(I6101=0,0,H6101/I6101)</f>
        <v>0.7248908296943232</v>
      </c>
    </row>
    <row r="6102">
      <c r="A6102" s="30" t="str">
        <v>2026-07</v>
      </c>
      <c r="B6102" s="30" t="str">
        <v>집계 중</v>
      </c>
      <c r="C6102" s="30" t="str">
        <v>성남중원구</v>
      </c>
      <c r="D6102" s="30" t="str">
        <v>다세대 매매</v>
      </c>
      <c r="E6102" s="32">
        <v>72</v>
      </c>
      <c r="F6102" s="32">
        <v>72</v>
      </c>
      <c r="G6102" s="32">
        <v>0</v>
      </c>
      <c r="H6102" s="32">
        <v>0</v>
      </c>
      <c r="I6102" s="32">
        <f>G6102+H6102</f>
        <v>0</v>
      </c>
      <c r="J6102" s="32">
        <f>SUM(F6102:H6102)</f>
        <v>72</v>
      </c>
      <c r="K6102" s="32">
        <f>E6102-J6102</f>
        <v>0</v>
      </c>
      <c r="L6102" s="30">
        <v>21711500000</v>
      </c>
      <c r="M6102" s="30">
        <v>3797.154</v>
      </c>
      <c r="N6102" s="30">
        <v>301548611</v>
      </c>
      <c r="O6102" s="30">
        <v>18901933</v>
      </c>
      <c r="P6102" s="30">
        <f>IF(I6102=0,0,H6102/I6102)</f>
        <v>0</v>
      </c>
    </row>
    <row r="6103">
      <c r="A6103" s="30" t="str">
        <v>2026-07</v>
      </c>
      <c r="B6103" s="30" t="str">
        <v>집계 중</v>
      </c>
      <c r="C6103" s="30" t="str">
        <v>성남중원구</v>
      </c>
      <c r="D6103" s="30" t="str">
        <v>다세대 전월세</v>
      </c>
      <c r="E6103" s="32">
        <v>147</v>
      </c>
      <c r="F6103" s="32">
        <v>0</v>
      </c>
      <c r="G6103" s="32">
        <v>90</v>
      </c>
      <c r="H6103" s="32">
        <v>57</v>
      </c>
      <c r="I6103" s="32">
        <f>G6103+H6103</f>
        <v>147</v>
      </c>
      <c r="J6103" s="32">
        <f>SUM(F6103:H6103)</f>
        <v>147</v>
      </c>
      <c r="K6103" s="32">
        <f>E6103-J6103</f>
        <v>0</v>
      </c>
      <c r="L6103" s="30">
        <v>21464840000</v>
      </c>
      <c r="M6103" s="30">
        <v>7446.133</v>
      </c>
      <c r="N6103" s="30">
        <v>146019320</v>
      </c>
      <c r="O6103" s="30">
        <v>9529530</v>
      </c>
      <c r="P6103" s="30">
        <f>IF(I6103=0,0,H6103/I6103)</f>
        <v>0.3877551020408163</v>
      </c>
    </row>
    <row r="6104">
      <c r="A6104" s="30" t="str">
        <v>2026-07</v>
      </c>
      <c r="B6104" s="30" t="str">
        <v>집계 중</v>
      </c>
      <c r="C6104" s="30" t="str">
        <v>성남중원구</v>
      </c>
      <c r="D6104" s="30" t="str">
        <v>분양권</v>
      </c>
      <c r="E6104" s="32">
        <v>7</v>
      </c>
      <c r="F6104" s="32">
        <v>7</v>
      </c>
      <c r="G6104" s="32">
        <v>0</v>
      </c>
      <c r="H6104" s="32">
        <v>0</v>
      </c>
      <c r="I6104" s="32">
        <f>G6104+H6104</f>
        <v>0</v>
      </c>
      <c r="J6104" s="32">
        <f>SUM(F6104:H6104)</f>
        <v>7</v>
      </c>
      <c r="K6104" s="32">
        <f>E6104-J6104</f>
        <v>0</v>
      </c>
      <c r="L6104" s="30">
        <v>8485010000</v>
      </c>
      <c r="M6104" s="30">
        <v>469.584</v>
      </c>
      <c r="N6104" s="30">
        <v>1212144286</v>
      </c>
      <c r="O6104" s="30">
        <v>59732910</v>
      </c>
      <c r="P6104" s="30">
        <f>IF(I6104=0,0,H6104/I6104)</f>
        <v>0</v>
      </c>
    </row>
    <row r="6105">
      <c r="A6105" s="30" t="str">
        <v>2026-07</v>
      </c>
      <c r="B6105" s="30" t="str">
        <v>집계 중</v>
      </c>
      <c r="C6105" s="30" t="str">
        <v>성남중원구</v>
      </c>
      <c r="D6105" s="30" t="str">
        <v>상가</v>
      </c>
      <c r="E6105" s="32">
        <v>12</v>
      </c>
      <c r="F6105" s="32">
        <v>12</v>
      </c>
      <c r="G6105" s="32">
        <v>0</v>
      </c>
      <c r="H6105" s="32">
        <v>0</v>
      </c>
      <c r="I6105" s="32">
        <f>G6105+H6105</f>
        <v>0</v>
      </c>
      <c r="J6105" s="32">
        <f>SUM(F6105:H6105)</f>
        <v>12</v>
      </c>
      <c r="K6105" s="32">
        <f>E6105-J6105</f>
        <v>0</v>
      </c>
      <c r="L6105" s="30">
        <v>5692570000</v>
      </c>
      <c r="M6105" s="30">
        <v>1155.76</v>
      </c>
      <c r="N6105" s="30">
        <v>474380833</v>
      </c>
      <c r="O6105" s="30">
        <v>16282284</v>
      </c>
      <c r="P6105" s="30">
        <f>IF(I6105=0,0,H6105/I6105)</f>
        <v>0</v>
      </c>
    </row>
    <row r="6106">
      <c r="A6106" s="30" t="str">
        <v>2026-07</v>
      </c>
      <c r="B6106" s="30" t="str">
        <v>집계 중</v>
      </c>
      <c r="C6106" s="30" t="str">
        <v>성남중원구</v>
      </c>
      <c r="D6106" s="30" t="str">
        <v>아파트 매매</v>
      </c>
      <c r="E6106" s="32">
        <v>133</v>
      </c>
      <c r="F6106" s="32">
        <v>133</v>
      </c>
      <c r="G6106" s="32">
        <v>0</v>
      </c>
      <c r="H6106" s="32">
        <v>0</v>
      </c>
      <c r="I6106" s="32">
        <f>G6106+H6106</f>
        <v>0</v>
      </c>
      <c r="J6106" s="32">
        <f>SUM(F6106:H6106)</f>
        <v>133</v>
      </c>
      <c r="K6106" s="32">
        <f>E6106-J6106</f>
        <v>0</v>
      </c>
      <c r="L6106" s="30">
        <v>116816930000</v>
      </c>
      <c r="M6106" s="30">
        <v>8851.611</v>
      </c>
      <c r="N6106" s="30">
        <v>878322782</v>
      </c>
      <c r="O6106" s="30">
        <v>43627273</v>
      </c>
      <c r="P6106" s="30">
        <f>IF(I6106=0,0,H6106/I6106)</f>
        <v>0</v>
      </c>
    </row>
    <row r="6107">
      <c r="A6107" s="30" t="str">
        <v>2026-07</v>
      </c>
      <c r="B6107" s="30" t="str">
        <v>집계 중</v>
      </c>
      <c r="C6107" s="30" t="str">
        <v>성남중원구</v>
      </c>
      <c r="D6107" s="30" t="str">
        <v>아파트 전월세</v>
      </c>
      <c r="E6107" s="32">
        <v>181</v>
      </c>
      <c r="F6107" s="32">
        <v>0</v>
      </c>
      <c r="G6107" s="32">
        <v>110</v>
      </c>
      <c r="H6107" s="32">
        <v>71</v>
      </c>
      <c r="I6107" s="32">
        <f>G6107+H6107</f>
        <v>181</v>
      </c>
      <c r="J6107" s="32">
        <f>SUM(F6107:H6107)</f>
        <v>181</v>
      </c>
      <c r="K6107" s="32">
        <f>E6107-J6107</f>
        <v>0</v>
      </c>
      <c r="L6107" s="30">
        <v>65706010000</v>
      </c>
      <c r="M6107" s="30">
        <v>11830.072</v>
      </c>
      <c r="N6107" s="30">
        <v>363016630</v>
      </c>
      <c r="O6107" s="30">
        <v>18360831</v>
      </c>
      <c r="P6107" s="30">
        <f>IF(I6107=0,0,H6107/I6107)</f>
        <v>0.39226519337016574</v>
      </c>
    </row>
    <row r="6108">
      <c r="A6108" s="30" t="str">
        <v>2026-07</v>
      </c>
      <c r="B6108" s="30" t="str">
        <v>집계 중</v>
      </c>
      <c r="C6108" s="30" t="str">
        <v>성남중원구</v>
      </c>
      <c r="D6108" s="30" t="str">
        <v>오피스텔 매매</v>
      </c>
      <c r="E6108" s="32">
        <v>66</v>
      </c>
      <c r="F6108" s="32">
        <v>66</v>
      </c>
      <c r="G6108" s="32">
        <v>0</v>
      </c>
      <c r="H6108" s="32">
        <v>0</v>
      </c>
      <c r="I6108" s="32">
        <f>G6108+H6108</f>
        <v>0</v>
      </c>
      <c r="J6108" s="32">
        <f>SUM(F6108:H6108)</f>
        <v>66</v>
      </c>
      <c r="K6108" s="32">
        <f>E6108-J6108</f>
        <v>0</v>
      </c>
      <c r="L6108" s="30">
        <v>16206680000</v>
      </c>
      <c r="M6108" s="30">
        <v>2162.494</v>
      </c>
      <c r="N6108" s="30">
        <v>245555758</v>
      </c>
      <c r="O6108" s="30">
        <v>24775005</v>
      </c>
      <c r="P6108" s="30">
        <f>IF(I6108=0,0,H6108/I6108)</f>
        <v>0</v>
      </c>
    </row>
    <row r="6109">
      <c r="A6109" s="30" t="str">
        <v>2026-07</v>
      </c>
      <c r="B6109" s="30" t="str">
        <v>집계 중</v>
      </c>
      <c r="C6109" s="30" t="str">
        <v>성남중원구</v>
      </c>
      <c r="D6109" s="30" t="str">
        <v>오피스텔 전월세</v>
      </c>
      <c r="E6109" s="32">
        <v>99</v>
      </c>
      <c r="F6109" s="32">
        <v>0</v>
      </c>
      <c r="G6109" s="32">
        <v>17</v>
      </c>
      <c r="H6109" s="32">
        <v>82</v>
      </c>
      <c r="I6109" s="32">
        <f>G6109+H6109</f>
        <v>99</v>
      </c>
      <c r="J6109" s="32">
        <f>SUM(F6109:H6109)</f>
        <v>99</v>
      </c>
      <c r="K6109" s="32">
        <f>E6109-J6109</f>
        <v>0</v>
      </c>
      <c r="L6109" s="30">
        <v>9240000000</v>
      </c>
      <c r="M6109" s="30">
        <v>2942.97</v>
      </c>
      <c r="N6109" s="30">
        <v>93333333</v>
      </c>
      <c r="O6109" s="30">
        <v>10379125</v>
      </c>
      <c r="P6109" s="30">
        <f>IF(I6109=0,0,H6109/I6109)</f>
        <v>0.8282828282828283</v>
      </c>
    </row>
    <row r="6110">
      <c r="A6110" s="30" t="str">
        <v>2026-07</v>
      </c>
      <c r="B6110" s="30" t="str">
        <v>집계 중</v>
      </c>
      <c r="C6110" s="30" t="str">
        <v>성남중원구</v>
      </c>
      <c r="D6110" s="30" t="str">
        <v>토지</v>
      </c>
      <c r="E6110" s="32">
        <v>46</v>
      </c>
      <c r="F6110" s="32">
        <v>46</v>
      </c>
      <c r="G6110" s="32">
        <v>0</v>
      </c>
      <c r="H6110" s="32">
        <v>0</v>
      </c>
      <c r="I6110" s="32">
        <f>G6110+H6110</f>
        <v>0</v>
      </c>
      <c r="J6110" s="32">
        <f>SUM(F6110:H6110)</f>
        <v>46</v>
      </c>
      <c r="K6110" s="32">
        <f>E6110-J6110</f>
        <v>0</v>
      </c>
      <c r="L6110" s="30">
        <v>1588580000</v>
      </c>
      <c r="M6110" s="30">
        <v>10908.14</v>
      </c>
      <c r="N6110" s="30">
        <v>34534348</v>
      </c>
      <c r="O6110" s="30">
        <v>481430</v>
      </c>
      <c r="P6110" s="30">
        <f>IF(I6110=0,0,H6110/I6110)</f>
        <v>0</v>
      </c>
    </row>
    <row r="6111">
      <c r="A6111" s="30" t="str">
        <v>2026-07</v>
      </c>
      <c r="B6111" s="30" t="str">
        <v>집계 중</v>
      </c>
      <c r="C6111" s="30" t="str">
        <v>수원권선구</v>
      </c>
      <c r="D6111" s="30" t="str">
        <v>공장창고</v>
      </c>
      <c r="E6111" s="32">
        <v>6</v>
      </c>
      <c r="F6111" s="32">
        <v>6</v>
      </c>
      <c r="G6111" s="32">
        <v>0</v>
      </c>
      <c r="H6111" s="32">
        <v>0</v>
      </c>
      <c r="I6111" s="32">
        <f>G6111+H6111</f>
        <v>0</v>
      </c>
      <c r="J6111" s="32">
        <f>SUM(F6111:H6111)</f>
        <v>6</v>
      </c>
      <c r="K6111" s="32">
        <f>E6111-J6111</f>
        <v>0</v>
      </c>
      <c r="L6111" s="30">
        <v>4881000000</v>
      </c>
      <c r="M6111" s="30">
        <v>804.54</v>
      </c>
      <c r="N6111" s="30">
        <v>813500000</v>
      </c>
      <c r="O6111" s="30">
        <v>20055605</v>
      </c>
      <c r="P6111" s="30">
        <f>IF(I6111=0,0,H6111/I6111)</f>
        <v>0</v>
      </c>
    </row>
    <row r="6112">
      <c r="A6112" s="30" t="str">
        <v>2026-07</v>
      </c>
      <c r="B6112" s="30" t="str">
        <v>집계 중</v>
      </c>
      <c r="C6112" s="30" t="str">
        <v>수원권선구</v>
      </c>
      <c r="D6112" s="30" t="str">
        <v>다가구 매매</v>
      </c>
      <c r="E6112" s="32">
        <v>5</v>
      </c>
      <c r="F6112" s="32">
        <v>5</v>
      </c>
      <c r="G6112" s="32">
        <v>0</v>
      </c>
      <c r="H6112" s="32">
        <v>0</v>
      </c>
      <c r="I6112" s="32">
        <f>G6112+H6112</f>
        <v>0</v>
      </c>
      <c r="J6112" s="32">
        <f>SUM(F6112:H6112)</f>
        <v>5</v>
      </c>
      <c r="K6112" s="32">
        <f>E6112-J6112</f>
        <v>0</v>
      </c>
      <c r="L6112" s="30">
        <v>5595000000</v>
      </c>
      <c r="M6112" s="30">
        <v>2661.66</v>
      </c>
      <c r="N6112" s="30">
        <v>1119000000</v>
      </c>
      <c r="O6112" s="30">
        <v>6948997</v>
      </c>
      <c r="P6112" s="30">
        <f>IF(I6112=0,0,H6112/I6112)</f>
        <v>0</v>
      </c>
    </row>
    <row r="6113">
      <c r="A6113" s="30" t="str">
        <v>2026-07</v>
      </c>
      <c r="B6113" s="30" t="str">
        <v>집계 중</v>
      </c>
      <c r="C6113" s="30" t="str">
        <v>수원권선구</v>
      </c>
      <c r="D6113" s="30" t="str">
        <v>다가구 전월세</v>
      </c>
      <c r="E6113" s="32">
        <v>235</v>
      </c>
      <c r="F6113" s="32">
        <v>0</v>
      </c>
      <c r="G6113" s="32">
        <v>38</v>
      </c>
      <c r="H6113" s="32">
        <v>197</v>
      </c>
      <c r="I6113" s="32">
        <f>G6113+H6113</f>
        <v>235</v>
      </c>
      <c r="J6113" s="32">
        <f>SUM(F6113:H6113)</f>
        <v>235</v>
      </c>
      <c r="K6113" s="32">
        <f>E6113-J6113</f>
        <v>0</v>
      </c>
      <c r="L6113" s="30">
        <v>6237980000</v>
      </c>
      <c r="M6113" s="30">
        <v>10024.89</v>
      </c>
      <c r="N6113" s="30">
        <v>26544596</v>
      </c>
      <c r="O6113" s="30">
        <v>2057022</v>
      </c>
      <c r="P6113" s="30">
        <f>IF(I6113=0,0,H6113/I6113)</f>
        <v>0.8382978723404255</v>
      </c>
    </row>
    <row r="6114">
      <c r="A6114" s="30" t="str">
        <v>2026-07</v>
      </c>
      <c r="B6114" s="30" t="str">
        <v>집계 중</v>
      </c>
      <c r="C6114" s="30" t="str">
        <v>수원권선구</v>
      </c>
      <c r="D6114" s="30" t="str">
        <v>다세대 매매</v>
      </c>
      <c r="E6114" s="32">
        <v>58</v>
      </c>
      <c r="F6114" s="32">
        <v>58</v>
      </c>
      <c r="G6114" s="32">
        <v>0</v>
      </c>
      <c r="H6114" s="32">
        <v>0</v>
      </c>
      <c r="I6114" s="32">
        <f>G6114+H6114</f>
        <v>0</v>
      </c>
      <c r="J6114" s="32">
        <f>SUM(F6114:H6114)</f>
        <v>58</v>
      </c>
      <c r="K6114" s="32">
        <f>E6114-J6114</f>
        <v>0</v>
      </c>
      <c r="L6114" s="30">
        <v>10969500000</v>
      </c>
      <c r="M6114" s="30">
        <v>3082.689</v>
      </c>
      <c r="N6114" s="30">
        <v>189129310</v>
      </c>
      <c r="O6114" s="30">
        <v>11763369</v>
      </c>
      <c r="P6114" s="30">
        <f>IF(I6114=0,0,H6114/I6114)</f>
        <v>0</v>
      </c>
    </row>
    <row r="6115">
      <c r="A6115" s="30" t="str">
        <v>2026-07</v>
      </c>
      <c r="B6115" s="30" t="str">
        <v>집계 중</v>
      </c>
      <c r="C6115" s="30" t="str">
        <v>수원권선구</v>
      </c>
      <c r="D6115" s="30" t="str">
        <v>다세대 전월세</v>
      </c>
      <c r="E6115" s="32">
        <v>158</v>
      </c>
      <c r="F6115" s="32">
        <v>0</v>
      </c>
      <c r="G6115" s="32">
        <v>56</v>
      </c>
      <c r="H6115" s="32">
        <v>102</v>
      </c>
      <c r="I6115" s="32">
        <f>G6115+H6115</f>
        <v>158</v>
      </c>
      <c r="J6115" s="32">
        <f>SUM(F6115:H6115)</f>
        <v>158</v>
      </c>
      <c r="K6115" s="32">
        <f>E6115-J6115</f>
        <v>0</v>
      </c>
      <c r="L6115" s="30">
        <v>10016000000</v>
      </c>
      <c r="M6115" s="30">
        <v>5598.823</v>
      </c>
      <c r="N6115" s="30">
        <v>63392405</v>
      </c>
      <c r="O6115" s="30">
        <v>5913876</v>
      </c>
      <c r="P6115" s="30">
        <f>IF(I6115=0,0,H6115/I6115)</f>
        <v>0.6455696202531646</v>
      </c>
    </row>
    <row r="6116">
      <c r="A6116" s="30" t="str">
        <v>2026-07</v>
      </c>
      <c r="B6116" s="30" t="str">
        <v>집계 중</v>
      </c>
      <c r="C6116" s="30" t="str">
        <v>수원권선구</v>
      </c>
      <c r="D6116" s="30" t="str">
        <v>분양권</v>
      </c>
      <c r="E6116" s="32">
        <v>66</v>
      </c>
      <c r="F6116" s="32">
        <v>66</v>
      </c>
      <c r="G6116" s="32">
        <v>0</v>
      </c>
      <c r="H6116" s="32">
        <v>0</v>
      </c>
      <c r="I6116" s="32">
        <f>G6116+H6116</f>
        <v>0</v>
      </c>
      <c r="J6116" s="32">
        <f>SUM(F6116:H6116)</f>
        <v>66</v>
      </c>
      <c r="K6116" s="32">
        <f>E6116-J6116</f>
        <v>0</v>
      </c>
      <c r="L6116" s="30">
        <v>60790970000</v>
      </c>
      <c r="M6116" s="30">
        <v>5316.102</v>
      </c>
      <c r="N6116" s="30">
        <v>921075303</v>
      </c>
      <c r="O6116" s="30">
        <v>37802487</v>
      </c>
      <c r="P6116" s="30">
        <f>IF(I6116=0,0,H6116/I6116)</f>
        <v>0</v>
      </c>
    </row>
    <row r="6117">
      <c r="A6117" s="30" t="str">
        <v>2026-07</v>
      </c>
      <c r="B6117" s="30" t="str">
        <v>집계 중</v>
      </c>
      <c r="C6117" s="30" t="str">
        <v>수원권선구</v>
      </c>
      <c r="D6117" s="30" t="str">
        <v>상가</v>
      </c>
      <c r="E6117" s="32">
        <v>9</v>
      </c>
      <c r="F6117" s="32">
        <v>9</v>
      </c>
      <c r="G6117" s="32">
        <v>0</v>
      </c>
      <c r="H6117" s="32">
        <v>0</v>
      </c>
      <c r="I6117" s="32">
        <f>G6117+H6117</f>
        <v>0</v>
      </c>
      <c r="J6117" s="32">
        <f>SUM(F6117:H6117)</f>
        <v>9</v>
      </c>
      <c r="K6117" s="32">
        <f>E6117-J6117</f>
        <v>0</v>
      </c>
      <c r="L6117" s="30">
        <v>4391400000</v>
      </c>
      <c r="M6117" s="30">
        <v>1091.54</v>
      </c>
      <c r="N6117" s="30">
        <v>487933333</v>
      </c>
      <c r="O6117" s="30">
        <v>13299581</v>
      </c>
      <c r="P6117" s="30">
        <f>IF(I6117=0,0,H6117/I6117)</f>
        <v>0</v>
      </c>
    </row>
    <row r="6118">
      <c r="A6118" s="30" t="str">
        <v>2026-07</v>
      </c>
      <c r="B6118" s="30" t="str">
        <v>집계 중</v>
      </c>
      <c r="C6118" s="30" t="str">
        <v>수원권선구</v>
      </c>
      <c r="D6118" s="30" t="str">
        <v>아파트 매매</v>
      </c>
      <c r="E6118" s="32">
        <v>632</v>
      </c>
      <c r="F6118" s="32">
        <v>632</v>
      </c>
      <c r="G6118" s="32">
        <v>0</v>
      </c>
      <c r="H6118" s="32">
        <v>0</v>
      </c>
      <c r="I6118" s="32">
        <f>G6118+H6118</f>
        <v>0</v>
      </c>
      <c r="J6118" s="32">
        <f>SUM(F6118:H6118)</f>
        <v>632</v>
      </c>
      <c r="K6118" s="32">
        <f>E6118-J6118</f>
        <v>0</v>
      </c>
      <c r="L6118" s="30">
        <v>323495000000</v>
      </c>
      <c r="M6118" s="30">
        <v>48134.181</v>
      </c>
      <c r="N6118" s="30">
        <v>511859177</v>
      </c>
      <c r="O6118" s="30">
        <v>22217162</v>
      </c>
      <c r="P6118" s="30">
        <f>IF(I6118=0,0,H6118/I6118)</f>
        <v>0</v>
      </c>
    </row>
    <row r="6119">
      <c r="A6119" s="30" t="str">
        <v>2026-07</v>
      </c>
      <c r="B6119" s="30" t="str">
        <v>집계 중</v>
      </c>
      <c r="C6119" s="30" t="str">
        <v>수원권선구</v>
      </c>
      <c r="D6119" s="30" t="str">
        <v>아파트 전월세</v>
      </c>
      <c r="E6119" s="32">
        <v>573</v>
      </c>
      <c r="F6119" s="32">
        <v>0</v>
      </c>
      <c r="G6119" s="32">
        <v>259</v>
      </c>
      <c r="H6119" s="32">
        <v>314</v>
      </c>
      <c r="I6119" s="32">
        <f>G6119+H6119</f>
        <v>573</v>
      </c>
      <c r="J6119" s="32">
        <f>SUM(F6119:H6119)</f>
        <v>573</v>
      </c>
      <c r="K6119" s="32">
        <f>E6119-J6119</f>
        <v>0</v>
      </c>
      <c r="L6119" s="30">
        <v>112836620000</v>
      </c>
      <c r="M6119" s="30">
        <v>40824.785</v>
      </c>
      <c r="N6119" s="30">
        <v>196922548</v>
      </c>
      <c r="O6119" s="30">
        <v>9136940</v>
      </c>
      <c r="P6119" s="30">
        <f>IF(I6119=0,0,H6119/I6119)</f>
        <v>0.5479930191972077</v>
      </c>
    </row>
    <row r="6120">
      <c r="A6120" s="30" t="str">
        <v>2026-07</v>
      </c>
      <c r="B6120" s="30" t="str">
        <v>집계 중</v>
      </c>
      <c r="C6120" s="30" t="str">
        <v>수원권선구</v>
      </c>
      <c r="D6120" s="30" t="str">
        <v>오피스텔 매매</v>
      </c>
      <c r="E6120" s="32">
        <v>80</v>
      </c>
      <c r="F6120" s="32">
        <v>80</v>
      </c>
      <c r="G6120" s="32">
        <v>0</v>
      </c>
      <c r="H6120" s="32">
        <v>0</v>
      </c>
      <c r="I6120" s="32">
        <f>G6120+H6120</f>
        <v>0</v>
      </c>
      <c r="J6120" s="32">
        <f>SUM(F6120:H6120)</f>
        <v>80</v>
      </c>
      <c r="K6120" s="32">
        <f>E6120-J6120</f>
        <v>0</v>
      </c>
      <c r="L6120" s="30">
        <v>32711980000</v>
      </c>
      <c r="M6120" s="30">
        <v>6196.812</v>
      </c>
      <c r="N6120" s="30">
        <v>408899750</v>
      </c>
      <c r="O6120" s="30">
        <v>17450711</v>
      </c>
      <c r="P6120" s="30">
        <f>IF(I6120=0,0,H6120/I6120)</f>
        <v>0</v>
      </c>
    </row>
    <row r="6121">
      <c r="A6121" s="30" t="str">
        <v>2026-07</v>
      </c>
      <c r="B6121" s="30" t="str">
        <v>집계 중</v>
      </c>
      <c r="C6121" s="30" t="str">
        <v>수원권선구</v>
      </c>
      <c r="D6121" s="30" t="str">
        <v>오피스텔 전월세</v>
      </c>
      <c r="E6121" s="32">
        <v>123</v>
      </c>
      <c r="F6121" s="32">
        <v>0</v>
      </c>
      <c r="G6121" s="32">
        <v>44</v>
      </c>
      <c r="H6121" s="32">
        <v>79</v>
      </c>
      <c r="I6121" s="32">
        <f>G6121+H6121</f>
        <v>123</v>
      </c>
      <c r="J6121" s="32">
        <f>SUM(F6121:H6121)</f>
        <v>123</v>
      </c>
      <c r="K6121" s="32">
        <f>E6121-J6121</f>
        <v>0</v>
      </c>
      <c r="L6121" s="30">
        <v>10544650000</v>
      </c>
      <c r="M6121" s="30">
        <v>5046.29</v>
      </c>
      <c r="N6121" s="30">
        <v>85728862</v>
      </c>
      <c r="O6121" s="30">
        <v>6907718</v>
      </c>
      <c r="P6121" s="30">
        <f>IF(I6121=0,0,H6121/I6121)</f>
        <v>0.6422764227642277</v>
      </c>
    </row>
    <row r="6122">
      <c r="A6122" s="30" t="str">
        <v>2026-07</v>
      </c>
      <c r="B6122" s="30" t="str">
        <v>집계 중</v>
      </c>
      <c r="C6122" s="30" t="str">
        <v>수원권선구</v>
      </c>
      <c r="D6122" s="30" t="str">
        <v>토지</v>
      </c>
      <c r="E6122" s="32">
        <v>18</v>
      </c>
      <c r="F6122" s="32">
        <v>18</v>
      </c>
      <c r="G6122" s="32">
        <v>0</v>
      </c>
      <c r="H6122" s="32">
        <v>0</v>
      </c>
      <c r="I6122" s="32">
        <f>G6122+H6122</f>
        <v>0</v>
      </c>
      <c r="J6122" s="32">
        <f>SUM(F6122:H6122)</f>
        <v>18</v>
      </c>
      <c r="K6122" s="32">
        <f>E6122-J6122</f>
        <v>0</v>
      </c>
      <c r="L6122" s="30">
        <v>23791210000</v>
      </c>
      <c r="M6122" s="30">
        <v>10995.22</v>
      </c>
      <c r="N6122" s="30">
        <v>1321733889</v>
      </c>
      <c r="O6122" s="30">
        <v>7152983</v>
      </c>
      <c r="P6122" s="30">
        <f>IF(I6122=0,0,H6122/I6122)</f>
        <v>0</v>
      </c>
    </row>
    <row r="6123">
      <c r="A6123" s="30" t="str">
        <v>2026-07</v>
      </c>
      <c r="B6123" s="30" t="str">
        <v>집계 중</v>
      </c>
      <c r="C6123" s="30" t="str">
        <v>수원영통구</v>
      </c>
      <c r="D6123" s="30" t="str">
        <v>공장창고</v>
      </c>
      <c r="E6123" s="32">
        <v>6</v>
      </c>
      <c r="F6123" s="32">
        <v>6</v>
      </c>
      <c r="G6123" s="32">
        <v>0</v>
      </c>
      <c r="H6123" s="32">
        <v>0</v>
      </c>
      <c r="I6123" s="32">
        <f>G6123+H6123</f>
        <v>0</v>
      </c>
      <c r="J6123" s="32">
        <f>SUM(F6123:H6123)</f>
        <v>6</v>
      </c>
      <c r="K6123" s="32">
        <f>E6123-J6123</f>
        <v>0</v>
      </c>
      <c r="L6123" s="30">
        <v>2715000000</v>
      </c>
      <c r="M6123" s="30">
        <v>732.5</v>
      </c>
      <c r="N6123" s="30">
        <v>452500000</v>
      </c>
      <c r="O6123" s="30">
        <v>12252841</v>
      </c>
      <c r="P6123" s="30">
        <f>IF(I6123=0,0,H6123/I6123)</f>
        <v>0</v>
      </c>
    </row>
    <row r="6124">
      <c r="A6124" s="30" t="str">
        <v>2026-07</v>
      </c>
      <c r="B6124" s="30" t="str">
        <v>집계 중</v>
      </c>
      <c r="C6124" s="30" t="str">
        <v>수원영통구</v>
      </c>
      <c r="D6124" s="30" t="str">
        <v>다가구 매매</v>
      </c>
      <c r="E6124" s="32">
        <v>1</v>
      </c>
      <c r="F6124" s="32">
        <v>1</v>
      </c>
      <c r="G6124" s="32">
        <v>0</v>
      </c>
      <c r="H6124" s="32">
        <v>0</v>
      </c>
      <c r="I6124" s="32">
        <f>G6124+H6124</f>
        <v>0</v>
      </c>
      <c r="J6124" s="32">
        <f>SUM(F6124:H6124)</f>
        <v>1</v>
      </c>
      <c r="K6124" s="32">
        <f>E6124-J6124</f>
        <v>0</v>
      </c>
      <c r="L6124" s="30">
        <v>510000000</v>
      </c>
      <c r="M6124" s="30">
        <v>214.83</v>
      </c>
      <c r="N6124" s="30">
        <v>510000000</v>
      </c>
      <c r="O6124" s="30">
        <v>7847835</v>
      </c>
      <c r="P6124" s="30">
        <f>IF(I6124=0,0,H6124/I6124)</f>
        <v>0</v>
      </c>
    </row>
    <row r="6125">
      <c r="A6125" s="30" t="str">
        <v>2026-07</v>
      </c>
      <c r="B6125" s="30" t="str">
        <v>집계 중</v>
      </c>
      <c r="C6125" s="30" t="str">
        <v>수원영통구</v>
      </c>
      <c r="D6125" s="30" t="str">
        <v>다가구 전월세</v>
      </c>
      <c r="E6125" s="32">
        <v>355</v>
      </c>
      <c r="F6125" s="32">
        <v>0</v>
      </c>
      <c r="G6125" s="32">
        <v>94</v>
      </c>
      <c r="H6125" s="32">
        <v>261</v>
      </c>
      <c r="I6125" s="32">
        <f>G6125+H6125</f>
        <v>355</v>
      </c>
      <c r="J6125" s="32">
        <f>SUM(F6125:H6125)</f>
        <v>355</v>
      </c>
      <c r="K6125" s="32">
        <f>E6125-J6125</f>
        <v>0</v>
      </c>
      <c r="L6125" s="30">
        <v>19445500000</v>
      </c>
      <c r="M6125" s="30">
        <v>13672.79</v>
      </c>
      <c r="N6125" s="30">
        <v>54776056</v>
      </c>
      <c r="O6125" s="30">
        <v>4701501</v>
      </c>
      <c r="P6125" s="30">
        <f>IF(I6125=0,0,H6125/I6125)</f>
        <v>0.7352112676056338</v>
      </c>
    </row>
    <row r="6126">
      <c r="A6126" s="30" t="str">
        <v>2026-07</v>
      </c>
      <c r="B6126" s="30" t="str">
        <v>집계 중</v>
      </c>
      <c r="C6126" s="30" t="str">
        <v>수원영통구</v>
      </c>
      <c r="D6126" s="30" t="str">
        <v>다세대 매매</v>
      </c>
      <c r="E6126" s="32">
        <v>8</v>
      </c>
      <c r="F6126" s="32">
        <v>8</v>
      </c>
      <c r="G6126" s="32">
        <v>0</v>
      </c>
      <c r="H6126" s="32">
        <v>0</v>
      </c>
      <c r="I6126" s="32">
        <f>G6126+H6126</f>
        <v>0</v>
      </c>
      <c r="J6126" s="32">
        <f>SUM(F6126:H6126)</f>
        <v>8</v>
      </c>
      <c r="K6126" s="32">
        <f>E6126-J6126</f>
        <v>0</v>
      </c>
      <c r="L6126" s="30">
        <v>7357000000</v>
      </c>
      <c r="M6126" s="30">
        <v>780.313</v>
      </c>
      <c r="N6126" s="30">
        <v>919625000</v>
      </c>
      <c r="O6126" s="30">
        <v>31167827</v>
      </c>
      <c r="P6126" s="30">
        <f>IF(I6126=0,0,H6126/I6126)</f>
        <v>0</v>
      </c>
    </row>
    <row r="6127">
      <c r="A6127" s="30" t="str">
        <v>2026-07</v>
      </c>
      <c r="B6127" s="30" t="str">
        <v>집계 중</v>
      </c>
      <c r="C6127" s="30" t="str">
        <v>수원영통구</v>
      </c>
      <c r="D6127" s="30" t="str">
        <v>다세대 전월세</v>
      </c>
      <c r="E6127" s="32">
        <v>46</v>
      </c>
      <c r="F6127" s="32">
        <v>0</v>
      </c>
      <c r="G6127" s="32">
        <v>14</v>
      </c>
      <c r="H6127" s="32">
        <v>32</v>
      </c>
      <c r="I6127" s="32">
        <f>G6127+H6127</f>
        <v>46</v>
      </c>
      <c r="J6127" s="32">
        <f>SUM(F6127:H6127)</f>
        <v>46</v>
      </c>
      <c r="K6127" s="32">
        <f>E6127-J6127</f>
        <v>0</v>
      </c>
      <c r="L6127" s="30">
        <v>6094360000</v>
      </c>
      <c r="M6127" s="30">
        <v>2037.55</v>
      </c>
      <c r="N6127" s="30">
        <v>132486087</v>
      </c>
      <c r="O6127" s="30">
        <v>9887681</v>
      </c>
      <c r="P6127" s="30">
        <f>IF(I6127=0,0,H6127/I6127)</f>
        <v>0.6956521739130435</v>
      </c>
    </row>
    <row r="6128">
      <c r="A6128" s="30" t="str">
        <v>2026-07</v>
      </c>
      <c r="B6128" s="30" t="str">
        <v>집계 중</v>
      </c>
      <c r="C6128" s="30" t="str">
        <v>수원영통구</v>
      </c>
      <c r="D6128" s="30" t="str">
        <v>상가</v>
      </c>
      <c r="E6128" s="32">
        <v>22</v>
      </c>
      <c r="F6128" s="32">
        <v>22</v>
      </c>
      <c r="G6128" s="32">
        <v>0</v>
      </c>
      <c r="H6128" s="32">
        <v>0</v>
      </c>
      <c r="I6128" s="32">
        <f>G6128+H6128</f>
        <v>0</v>
      </c>
      <c r="J6128" s="32">
        <f>SUM(F6128:H6128)</f>
        <v>22</v>
      </c>
      <c r="K6128" s="32">
        <f>E6128-J6128</f>
        <v>0</v>
      </c>
      <c r="L6128" s="30">
        <v>10206330000</v>
      </c>
      <c r="M6128" s="30">
        <v>2078.13</v>
      </c>
      <c r="N6128" s="30">
        <v>463924091</v>
      </c>
      <c r="O6128" s="30">
        <v>16235718</v>
      </c>
      <c r="P6128" s="30">
        <f>IF(I6128=0,0,H6128/I6128)</f>
        <v>0</v>
      </c>
    </row>
    <row r="6129">
      <c r="A6129" s="30" t="str">
        <v>2026-07</v>
      </c>
      <c r="B6129" s="30" t="str">
        <v>집계 중</v>
      </c>
      <c r="C6129" s="30" t="str">
        <v>수원영통구</v>
      </c>
      <c r="D6129" s="30" t="str">
        <v>아파트 매매</v>
      </c>
      <c r="E6129" s="32">
        <v>614</v>
      </c>
      <c r="F6129" s="32">
        <v>614</v>
      </c>
      <c r="G6129" s="32">
        <v>0</v>
      </c>
      <c r="H6129" s="32">
        <v>0</v>
      </c>
      <c r="I6129" s="32">
        <f>G6129+H6129</f>
        <v>0</v>
      </c>
      <c r="J6129" s="32">
        <f>SUM(F6129:H6129)</f>
        <v>614</v>
      </c>
      <c r="K6129" s="32">
        <f>E6129-J6129</f>
        <v>0</v>
      </c>
      <c r="L6129" s="30">
        <v>489428000000</v>
      </c>
      <c r="M6129" s="30">
        <v>47543.04</v>
      </c>
      <c r="N6129" s="30">
        <v>797114007</v>
      </c>
      <c r="O6129" s="30">
        <v>34031138</v>
      </c>
      <c r="P6129" s="30">
        <f>IF(I6129=0,0,H6129/I6129)</f>
        <v>0</v>
      </c>
    </row>
    <row r="6130">
      <c r="A6130" s="30" t="str">
        <v>2026-07</v>
      </c>
      <c r="B6130" s="30" t="str">
        <v>집계 중</v>
      </c>
      <c r="C6130" s="30" t="str">
        <v>수원영통구</v>
      </c>
      <c r="D6130" s="30" t="str">
        <v>아파트 전월세</v>
      </c>
      <c r="E6130" s="32">
        <v>733</v>
      </c>
      <c r="F6130" s="32">
        <v>0</v>
      </c>
      <c r="G6130" s="32">
        <v>424</v>
      </c>
      <c r="H6130" s="32">
        <v>309</v>
      </c>
      <c r="I6130" s="32">
        <f>G6130+H6130</f>
        <v>733</v>
      </c>
      <c r="J6130" s="32">
        <f>SUM(F6130:H6130)</f>
        <v>733</v>
      </c>
      <c r="K6130" s="32">
        <f>E6130-J6130</f>
        <v>0</v>
      </c>
      <c r="L6130" s="30">
        <v>235107640000</v>
      </c>
      <c r="M6130" s="30">
        <v>52249.97</v>
      </c>
      <c r="N6130" s="30">
        <v>320747121</v>
      </c>
      <c r="O6130" s="30">
        <v>14874943</v>
      </c>
      <c r="P6130" s="30">
        <f>IF(I6130=0,0,H6130/I6130)</f>
        <v>0.42155525238744884</v>
      </c>
    </row>
    <row r="6131">
      <c r="A6131" s="30" t="str">
        <v>2026-07</v>
      </c>
      <c r="B6131" s="30" t="str">
        <v>집계 중</v>
      </c>
      <c r="C6131" s="30" t="str">
        <v>수원영통구</v>
      </c>
      <c r="D6131" s="30" t="str">
        <v>오피스텔 매매</v>
      </c>
      <c r="E6131" s="32">
        <v>45</v>
      </c>
      <c r="F6131" s="32">
        <v>45</v>
      </c>
      <c r="G6131" s="32">
        <v>0</v>
      </c>
      <c r="H6131" s="32">
        <v>0</v>
      </c>
      <c r="I6131" s="32">
        <f>G6131+H6131</f>
        <v>0</v>
      </c>
      <c r="J6131" s="32">
        <f>SUM(F6131:H6131)</f>
        <v>45</v>
      </c>
      <c r="K6131" s="32">
        <f>E6131-J6131</f>
        <v>0</v>
      </c>
      <c r="L6131" s="30">
        <v>15376920000</v>
      </c>
      <c r="M6131" s="30">
        <v>1949.859</v>
      </c>
      <c r="N6131" s="30">
        <v>341709333</v>
      </c>
      <c r="O6131" s="30">
        <v>26069983</v>
      </c>
      <c r="P6131" s="30">
        <f>IF(I6131=0,0,H6131/I6131)</f>
        <v>0</v>
      </c>
    </row>
    <row r="6132">
      <c r="A6132" s="30" t="str">
        <v>2026-07</v>
      </c>
      <c r="B6132" s="30" t="str">
        <v>집계 중</v>
      </c>
      <c r="C6132" s="30" t="str">
        <v>수원영통구</v>
      </c>
      <c r="D6132" s="30" t="str">
        <v>오피스텔 전월세</v>
      </c>
      <c r="E6132" s="32">
        <v>390</v>
      </c>
      <c r="F6132" s="32">
        <v>0</v>
      </c>
      <c r="G6132" s="32">
        <v>88</v>
      </c>
      <c r="H6132" s="32">
        <v>302</v>
      </c>
      <c r="I6132" s="32">
        <f>G6132+H6132</f>
        <v>390</v>
      </c>
      <c r="J6132" s="32">
        <f>SUM(F6132:H6132)</f>
        <v>390</v>
      </c>
      <c r="K6132" s="32">
        <f>E6132-J6132</f>
        <v>0</v>
      </c>
      <c r="L6132" s="30">
        <v>60256300000</v>
      </c>
      <c r="M6132" s="30">
        <v>15430.24</v>
      </c>
      <c r="N6132" s="30">
        <v>154503333</v>
      </c>
      <c r="O6132" s="30">
        <v>12909350</v>
      </c>
      <c r="P6132" s="30">
        <f>IF(I6132=0,0,H6132/I6132)</f>
        <v>0.7743589743589744</v>
      </c>
    </row>
    <row r="6133">
      <c r="A6133" s="30" t="str">
        <v>2026-07</v>
      </c>
      <c r="B6133" s="30" t="str">
        <v>집계 중</v>
      </c>
      <c r="C6133" s="30" t="str">
        <v>수원영통구</v>
      </c>
      <c r="D6133" s="30" t="str">
        <v>토지</v>
      </c>
      <c r="E6133" s="32">
        <v>42</v>
      </c>
      <c r="F6133" s="32">
        <v>42</v>
      </c>
      <c r="G6133" s="32">
        <v>0</v>
      </c>
      <c r="H6133" s="32">
        <v>0</v>
      </c>
      <c r="I6133" s="32">
        <f>G6133+H6133</f>
        <v>0</v>
      </c>
      <c r="J6133" s="32">
        <f>SUM(F6133:H6133)</f>
        <v>42</v>
      </c>
      <c r="K6133" s="32">
        <f>E6133-J6133</f>
        <v>0</v>
      </c>
      <c r="L6133" s="30">
        <v>10622920000</v>
      </c>
      <c r="M6133" s="30">
        <v>174552.73</v>
      </c>
      <c r="N6133" s="30">
        <v>252926667</v>
      </c>
      <c r="O6133" s="30">
        <v>201183</v>
      </c>
      <c r="P6133" s="30">
        <f>IF(I6133=0,0,H6133/I6133)</f>
        <v>0</v>
      </c>
    </row>
    <row r="6134">
      <c r="A6134" s="30" t="str">
        <v>2026-07</v>
      </c>
      <c r="B6134" s="30" t="str">
        <v>집계 중</v>
      </c>
      <c r="C6134" s="30" t="str">
        <v>수원장안구</v>
      </c>
      <c r="D6134" s="30" t="str">
        <v>공장창고</v>
      </c>
      <c r="E6134" s="32">
        <v>3</v>
      </c>
      <c r="F6134" s="32">
        <v>3</v>
      </c>
      <c r="G6134" s="32">
        <v>0</v>
      </c>
      <c r="H6134" s="32">
        <v>0</v>
      </c>
      <c r="I6134" s="32">
        <f>G6134+H6134</f>
        <v>0</v>
      </c>
      <c r="J6134" s="32">
        <f>SUM(F6134:H6134)</f>
        <v>3</v>
      </c>
      <c r="K6134" s="32">
        <f>E6134-J6134</f>
        <v>0</v>
      </c>
      <c r="L6134" s="30">
        <v>3021220000</v>
      </c>
      <c r="M6134" s="30">
        <v>1207.83</v>
      </c>
      <c r="N6134" s="30">
        <v>1007073333</v>
      </c>
      <c r="O6134" s="30">
        <v>8268965</v>
      </c>
      <c r="P6134" s="30">
        <f>IF(I6134=0,0,H6134/I6134)</f>
        <v>0</v>
      </c>
    </row>
    <row r="6135">
      <c r="A6135" s="30" t="str">
        <v>2026-07</v>
      </c>
      <c r="B6135" s="30" t="str">
        <v>집계 중</v>
      </c>
      <c r="C6135" s="30" t="str">
        <v>수원장안구</v>
      </c>
      <c r="D6135" s="30" t="str">
        <v>다가구 매매</v>
      </c>
      <c r="E6135" s="32">
        <v>7</v>
      </c>
      <c r="F6135" s="32">
        <v>7</v>
      </c>
      <c r="G6135" s="32">
        <v>0</v>
      </c>
      <c r="H6135" s="32">
        <v>0</v>
      </c>
      <c r="I6135" s="32">
        <f>G6135+H6135</f>
        <v>0</v>
      </c>
      <c r="J6135" s="32">
        <f>SUM(F6135:H6135)</f>
        <v>7</v>
      </c>
      <c r="K6135" s="32">
        <f>E6135-J6135</f>
        <v>0</v>
      </c>
      <c r="L6135" s="30">
        <v>2017000000</v>
      </c>
      <c r="M6135" s="30">
        <v>1014.7</v>
      </c>
      <c r="N6135" s="30">
        <v>288142857</v>
      </c>
      <c r="O6135" s="30">
        <v>6571172</v>
      </c>
      <c r="P6135" s="30">
        <f>IF(I6135=0,0,H6135/I6135)</f>
        <v>0</v>
      </c>
    </row>
    <row r="6136">
      <c r="A6136" s="30" t="str">
        <v>2026-07</v>
      </c>
      <c r="B6136" s="30" t="str">
        <v>집계 중</v>
      </c>
      <c r="C6136" s="30" t="str">
        <v>수원장안구</v>
      </c>
      <c r="D6136" s="30" t="str">
        <v>다가구 전월세</v>
      </c>
      <c r="E6136" s="32">
        <v>264</v>
      </c>
      <c r="F6136" s="32">
        <v>0</v>
      </c>
      <c r="G6136" s="32">
        <v>48</v>
      </c>
      <c r="H6136" s="32">
        <v>216</v>
      </c>
      <c r="I6136" s="32">
        <f>G6136+H6136</f>
        <v>264</v>
      </c>
      <c r="J6136" s="32">
        <f>SUM(F6136:H6136)</f>
        <v>264</v>
      </c>
      <c r="K6136" s="32">
        <f>E6136-J6136</f>
        <v>0</v>
      </c>
      <c r="L6136" s="30">
        <v>8750800000</v>
      </c>
      <c r="M6136" s="30">
        <v>9642.912</v>
      </c>
      <c r="N6136" s="30">
        <v>33146970</v>
      </c>
      <c r="O6136" s="30">
        <v>2999951</v>
      </c>
      <c r="P6136" s="30">
        <f>IF(I6136=0,0,H6136/I6136)</f>
        <v>0.8181818181818182</v>
      </c>
    </row>
    <row r="6137">
      <c r="A6137" s="30" t="str">
        <v>2026-07</v>
      </c>
      <c r="B6137" s="30" t="str">
        <v>집계 중</v>
      </c>
      <c r="C6137" s="30" t="str">
        <v>수원장안구</v>
      </c>
      <c r="D6137" s="30" t="str">
        <v>다세대 매매</v>
      </c>
      <c r="E6137" s="32">
        <v>40</v>
      </c>
      <c r="F6137" s="32">
        <v>40</v>
      </c>
      <c r="G6137" s="32">
        <v>0</v>
      </c>
      <c r="H6137" s="32">
        <v>0</v>
      </c>
      <c r="I6137" s="32">
        <f>G6137+H6137</f>
        <v>0</v>
      </c>
      <c r="J6137" s="32">
        <f>SUM(F6137:H6137)</f>
        <v>40</v>
      </c>
      <c r="K6137" s="32">
        <f>E6137-J6137</f>
        <v>0</v>
      </c>
      <c r="L6137" s="30">
        <v>6075850000</v>
      </c>
      <c r="M6137" s="30">
        <v>1929.76</v>
      </c>
      <c r="N6137" s="30">
        <v>151896250</v>
      </c>
      <c r="O6137" s="30">
        <v>10408265</v>
      </c>
      <c r="P6137" s="30">
        <f>IF(I6137=0,0,H6137/I6137)</f>
        <v>0</v>
      </c>
    </row>
    <row r="6138">
      <c r="A6138" s="30" t="str">
        <v>2026-07</v>
      </c>
      <c r="B6138" s="30" t="str">
        <v>집계 중</v>
      </c>
      <c r="C6138" s="30" t="str">
        <v>수원장안구</v>
      </c>
      <c r="D6138" s="30" t="str">
        <v>다세대 전월세</v>
      </c>
      <c r="E6138" s="32">
        <v>124</v>
      </c>
      <c r="F6138" s="32">
        <v>0</v>
      </c>
      <c r="G6138" s="32">
        <v>29</v>
      </c>
      <c r="H6138" s="32">
        <v>95</v>
      </c>
      <c r="I6138" s="32">
        <f>G6138+H6138</f>
        <v>124</v>
      </c>
      <c r="J6138" s="32">
        <f>SUM(F6138:H6138)</f>
        <v>124</v>
      </c>
      <c r="K6138" s="32">
        <f>E6138-J6138</f>
        <v>0</v>
      </c>
      <c r="L6138" s="30">
        <v>5908500000</v>
      </c>
      <c r="M6138" s="30">
        <v>4323.717</v>
      </c>
      <c r="N6138" s="30">
        <v>47649194</v>
      </c>
      <c r="O6138" s="30">
        <v>4517463</v>
      </c>
      <c r="P6138" s="30">
        <f>IF(I6138=0,0,H6138/I6138)</f>
        <v>0.7661290322580645</v>
      </c>
    </row>
    <row r="6139">
      <c r="A6139" s="30" t="str">
        <v>2026-07</v>
      </c>
      <c r="B6139" s="30" t="str">
        <v>집계 중</v>
      </c>
      <c r="C6139" s="30" t="str">
        <v>수원장안구</v>
      </c>
      <c r="D6139" s="30" t="str">
        <v>상가</v>
      </c>
      <c r="E6139" s="32">
        <v>6</v>
      </c>
      <c r="F6139" s="32">
        <v>6</v>
      </c>
      <c r="G6139" s="32">
        <v>0</v>
      </c>
      <c r="H6139" s="32">
        <v>0</v>
      </c>
      <c r="I6139" s="32">
        <f>G6139+H6139</f>
        <v>0</v>
      </c>
      <c r="J6139" s="32">
        <f>SUM(F6139:H6139)</f>
        <v>6</v>
      </c>
      <c r="K6139" s="32">
        <f>E6139-J6139</f>
        <v>0</v>
      </c>
      <c r="L6139" s="30">
        <v>2550000000</v>
      </c>
      <c r="M6139" s="30">
        <v>695.26</v>
      </c>
      <c r="N6139" s="30">
        <v>425000000</v>
      </c>
      <c r="O6139" s="30">
        <v>12124603</v>
      </c>
      <c r="P6139" s="30">
        <f>IF(I6139=0,0,H6139/I6139)</f>
        <v>0</v>
      </c>
    </row>
    <row r="6140">
      <c r="A6140" s="30" t="str">
        <v>2026-07</v>
      </c>
      <c r="B6140" s="30" t="str">
        <v>집계 중</v>
      </c>
      <c r="C6140" s="30" t="str">
        <v>수원장안구</v>
      </c>
      <c r="D6140" s="30" t="str">
        <v>아파트 매매</v>
      </c>
      <c r="E6140" s="32">
        <v>293</v>
      </c>
      <c r="F6140" s="32">
        <v>293</v>
      </c>
      <c r="G6140" s="32">
        <v>0</v>
      </c>
      <c r="H6140" s="32">
        <v>0</v>
      </c>
      <c r="I6140" s="32">
        <f>G6140+H6140</f>
        <v>0</v>
      </c>
      <c r="J6140" s="32">
        <f>SUM(F6140:H6140)</f>
        <v>293</v>
      </c>
      <c r="K6140" s="32">
        <f>E6140-J6140</f>
        <v>0</v>
      </c>
      <c r="L6140" s="30">
        <v>186526500000</v>
      </c>
      <c r="M6140" s="30">
        <v>22008.761</v>
      </c>
      <c r="N6140" s="30">
        <v>636609215</v>
      </c>
      <c r="O6140" s="30">
        <v>28016866</v>
      </c>
      <c r="P6140" s="30">
        <f>IF(I6140=0,0,H6140/I6140)</f>
        <v>0</v>
      </c>
    </row>
    <row r="6141">
      <c r="A6141" s="30" t="str">
        <v>2026-07</v>
      </c>
      <c r="B6141" s="30" t="str">
        <v>집계 중</v>
      </c>
      <c r="C6141" s="30" t="str">
        <v>수원장안구</v>
      </c>
      <c r="D6141" s="30" t="str">
        <v>아파트 전월세</v>
      </c>
      <c r="E6141" s="32">
        <v>303</v>
      </c>
      <c r="F6141" s="32">
        <v>0</v>
      </c>
      <c r="G6141" s="32">
        <v>191</v>
      </c>
      <c r="H6141" s="32">
        <v>112</v>
      </c>
      <c r="I6141" s="32">
        <f>G6141+H6141</f>
        <v>303</v>
      </c>
      <c r="J6141" s="32">
        <f>SUM(F6141:H6141)</f>
        <v>303</v>
      </c>
      <c r="K6141" s="32">
        <f>E6141-J6141</f>
        <v>0</v>
      </c>
      <c r="L6141" s="30">
        <v>75200850000</v>
      </c>
      <c r="M6141" s="30">
        <v>21253.856</v>
      </c>
      <c r="N6141" s="30">
        <v>248187624</v>
      </c>
      <c r="O6141" s="30">
        <v>11696599</v>
      </c>
      <c r="P6141" s="30">
        <f>IF(I6141=0,0,H6141/I6141)</f>
        <v>0.3696369636963696</v>
      </c>
    </row>
    <row r="6142">
      <c r="A6142" s="30" t="str">
        <v>2026-07</v>
      </c>
      <c r="B6142" s="30" t="str">
        <v>집계 중</v>
      </c>
      <c r="C6142" s="30" t="str">
        <v>수원장안구</v>
      </c>
      <c r="D6142" s="30" t="str">
        <v>오피스텔 매매</v>
      </c>
      <c r="E6142" s="32">
        <v>11</v>
      </c>
      <c r="F6142" s="32">
        <v>11</v>
      </c>
      <c r="G6142" s="32">
        <v>0</v>
      </c>
      <c r="H6142" s="32">
        <v>0</v>
      </c>
      <c r="I6142" s="32">
        <f>G6142+H6142</f>
        <v>0</v>
      </c>
      <c r="J6142" s="32">
        <f>SUM(F6142:H6142)</f>
        <v>11</v>
      </c>
      <c r="K6142" s="32">
        <f>E6142-J6142</f>
        <v>0</v>
      </c>
      <c r="L6142" s="30">
        <v>3143000000</v>
      </c>
      <c r="M6142" s="30">
        <v>690.864</v>
      </c>
      <c r="N6142" s="30">
        <v>285727273</v>
      </c>
      <c r="O6142" s="30">
        <v>15039258</v>
      </c>
      <c r="P6142" s="30">
        <f>IF(I6142=0,0,H6142/I6142)</f>
        <v>0</v>
      </c>
    </row>
    <row r="6143">
      <c r="A6143" s="30" t="str">
        <v>2026-07</v>
      </c>
      <c r="B6143" s="30" t="str">
        <v>집계 중</v>
      </c>
      <c r="C6143" s="30" t="str">
        <v>수원장안구</v>
      </c>
      <c r="D6143" s="30" t="str">
        <v>오피스텔 전월세</v>
      </c>
      <c r="E6143" s="32">
        <v>21</v>
      </c>
      <c r="F6143" s="32">
        <v>0</v>
      </c>
      <c r="G6143" s="32">
        <v>6</v>
      </c>
      <c r="H6143" s="32">
        <v>15</v>
      </c>
      <c r="I6143" s="32">
        <f>G6143+H6143</f>
        <v>21</v>
      </c>
      <c r="J6143" s="32">
        <f>SUM(F6143:H6143)</f>
        <v>21</v>
      </c>
      <c r="K6143" s="32">
        <f>E6143-J6143</f>
        <v>0</v>
      </c>
      <c r="L6143" s="30">
        <v>2905000000</v>
      </c>
      <c r="M6143" s="30">
        <v>1202.18</v>
      </c>
      <c r="N6143" s="30">
        <v>138333333</v>
      </c>
      <c r="O6143" s="30">
        <v>7988243</v>
      </c>
      <c r="P6143" s="30">
        <f>IF(I6143=0,0,H6143/I6143)</f>
        <v>0.7142857142857143</v>
      </c>
    </row>
    <row r="6144">
      <c r="A6144" s="30" t="str">
        <v>2026-07</v>
      </c>
      <c r="B6144" s="30" t="str">
        <v>집계 중</v>
      </c>
      <c r="C6144" s="30" t="str">
        <v>수원장안구</v>
      </c>
      <c r="D6144" s="30" t="str">
        <v>토지</v>
      </c>
      <c r="E6144" s="32">
        <v>8</v>
      </c>
      <c r="F6144" s="32">
        <v>8</v>
      </c>
      <c r="G6144" s="32">
        <v>0</v>
      </c>
      <c r="H6144" s="32">
        <v>0</v>
      </c>
      <c r="I6144" s="32">
        <f>G6144+H6144</f>
        <v>0</v>
      </c>
      <c r="J6144" s="32">
        <f>SUM(F6144:H6144)</f>
        <v>8</v>
      </c>
      <c r="K6144" s="32">
        <f>E6144-J6144</f>
        <v>0</v>
      </c>
      <c r="L6144" s="30">
        <v>477860000</v>
      </c>
      <c r="M6144" s="30">
        <v>319.6</v>
      </c>
      <c r="N6144" s="30">
        <v>59732500</v>
      </c>
      <c r="O6144" s="30">
        <v>4942748</v>
      </c>
      <c r="P6144" s="30">
        <f>IF(I6144=0,0,H6144/I6144)</f>
        <v>0</v>
      </c>
    </row>
    <row r="6145">
      <c r="A6145" s="30" t="str">
        <v>2026-07</v>
      </c>
      <c r="B6145" s="30" t="str">
        <v>집계 중</v>
      </c>
      <c r="C6145" s="30" t="str">
        <v>수원팔달구</v>
      </c>
      <c r="D6145" s="30" t="str">
        <v>다가구 매매</v>
      </c>
      <c r="E6145" s="32">
        <v>6</v>
      </c>
      <c r="F6145" s="32">
        <v>6</v>
      </c>
      <c r="G6145" s="32">
        <v>0</v>
      </c>
      <c r="H6145" s="32">
        <v>0</v>
      </c>
      <c r="I6145" s="32">
        <f>G6145+H6145</f>
        <v>0</v>
      </c>
      <c r="J6145" s="32">
        <f>SUM(F6145:H6145)</f>
        <v>6</v>
      </c>
      <c r="K6145" s="32">
        <f>E6145-J6145</f>
        <v>0</v>
      </c>
      <c r="L6145" s="30">
        <v>4195000000</v>
      </c>
      <c r="M6145" s="30">
        <v>1154.27</v>
      </c>
      <c r="N6145" s="30">
        <v>699166667</v>
      </c>
      <c r="O6145" s="30">
        <v>12014319</v>
      </c>
      <c r="P6145" s="30">
        <f>IF(I6145=0,0,H6145/I6145)</f>
        <v>0</v>
      </c>
    </row>
    <row r="6146">
      <c r="A6146" s="30" t="str">
        <v>2026-07</v>
      </c>
      <c r="B6146" s="30" t="str">
        <v>집계 중</v>
      </c>
      <c r="C6146" s="30" t="str">
        <v>수원팔달구</v>
      </c>
      <c r="D6146" s="30" t="str">
        <v>다가구 전월세</v>
      </c>
      <c r="E6146" s="32">
        <v>178</v>
      </c>
      <c r="F6146" s="32">
        <v>0</v>
      </c>
      <c r="G6146" s="32">
        <v>24</v>
      </c>
      <c r="H6146" s="32">
        <v>154</v>
      </c>
      <c r="I6146" s="32">
        <f>G6146+H6146</f>
        <v>178</v>
      </c>
      <c r="J6146" s="32">
        <f>SUM(F6146:H6146)</f>
        <v>178</v>
      </c>
      <c r="K6146" s="32">
        <f>E6146-J6146</f>
        <v>0</v>
      </c>
      <c r="L6146" s="30">
        <v>4805480000</v>
      </c>
      <c r="M6146" s="30">
        <v>8629.136</v>
      </c>
      <c r="N6146" s="30">
        <v>26997079</v>
      </c>
      <c r="O6146" s="30">
        <v>1840959</v>
      </c>
      <c r="P6146" s="30">
        <f>IF(I6146=0,0,H6146/I6146)</f>
        <v>0.8651685393258427</v>
      </c>
    </row>
    <row r="6147">
      <c r="A6147" s="30" t="str">
        <v>2026-07</v>
      </c>
      <c r="B6147" s="30" t="str">
        <v>집계 중</v>
      </c>
      <c r="C6147" s="30" t="str">
        <v>수원팔달구</v>
      </c>
      <c r="D6147" s="30" t="str">
        <v>다세대 매매</v>
      </c>
      <c r="E6147" s="32">
        <v>26</v>
      </c>
      <c r="F6147" s="32">
        <v>26</v>
      </c>
      <c r="G6147" s="32">
        <v>0</v>
      </c>
      <c r="H6147" s="32">
        <v>0</v>
      </c>
      <c r="I6147" s="32">
        <f>G6147+H6147</f>
        <v>0</v>
      </c>
      <c r="J6147" s="32">
        <f>SUM(F6147:H6147)</f>
        <v>26</v>
      </c>
      <c r="K6147" s="32">
        <f>E6147-J6147</f>
        <v>0</v>
      </c>
      <c r="L6147" s="30">
        <v>6937500000</v>
      </c>
      <c r="M6147" s="30">
        <v>1149.55</v>
      </c>
      <c r="N6147" s="30">
        <v>266826923</v>
      </c>
      <c r="O6147" s="30">
        <v>19950314</v>
      </c>
      <c r="P6147" s="30">
        <f>IF(I6147=0,0,H6147/I6147)</f>
        <v>0</v>
      </c>
    </row>
    <row r="6148">
      <c r="A6148" s="30" t="str">
        <v>2026-07</v>
      </c>
      <c r="B6148" s="30" t="str">
        <v>집계 중</v>
      </c>
      <c r="C6148" s="30" t="str">
        <v>수원팔달구</v>
      </c>
      <c r="D6148" s="30" t="str">
        <v>다세대 전월세</v>
      </c>
      <c r="E6148" s="32">
        <v>152</v>
      </c>
      <c r="F6148" s="32">
        <v>0</v>
      </c>
      <c r="G6148" s="32">
        <v>42</v>
      </c>
      <c r="H6148" s="32">
        <v>110</v>
      </c>
      <c r="I6148" s="32">
        <f>G6148+H6148</f>
        <v>152</v>
      </c>
      <c r="J6148" s="32">
        <f>SUM(F6148:H6148)</f>
        <v>152</v>
      </c>
      <c r="K6148" s="32">
        <f>E6148-J6148</f>
        <v>0</v>
      </c>
      <c r="L6148" s="30">
        <v>11139000000</v>
      </c>
      <c r="M6148" s="30">
        <v>4914.858</v>
      </c>
      <c r="N6148" s="30">
        <v>73282895</v>
      </c>
      <c r="O6148" s="30">
        <v>7492208</v>
      </c>
      <c r="P6148" s="30">
        <f>IF(I6148=0,0,H6148/I6148)</f>
        <v>0.7236842105263158</v>
      </c>
    </row>
    <row r="6149">
      <c r="A6149" s="30" t="str">
        <v>2026-07</v>
      </c>
      <c r="B6149" s="30" t="str">
        <v>집계 중</v>
      </c>
      <c r="C6149" s="30" t="str">
        <v>수원팔달구</v>
      </c>
      <c r="D6149" s="30" t="str">
        <v>분양권</v>
      </c>
      <c r="E6149" s="32">
        <v>7</v>
      </c>
      <c r="F6149" s="32">
        <v>7</v>
      </c>
      <c r="G6149" s="32">
        <v>0</v>
      </c>
      <c r="H6149" s="32">
        <v>0</v>
      </c>
      <c r="I6149" s="32">
        <f>G6149+H6149</f>
        <v>0</v>
      </c>
      <c r="J6149" s="32">
        <f>SUM(F6149:H6149)</f>
        <v>7</v>
      </c>
      <c r="K6149" s="32">
        <f>E6149-J6149</f>
        <v>0</v>
      </c>
      <c r="L6149" s="30">
        <v>4471920000</v>
      </c>
      <c r="M6149" s="30">
        <v>559.454</v>
      </c>
      <c r="N6149" s="30">
        <v>638845714</v>
      </c>
      <c r="O6149" s="30">
        <v>26424346</v>
      </c>
      <c r="P6149" s="30">
        <f>IF(I6149=0,0,H6149/I6149)</f>
        <v>0</v>
      </c>
    </row>
    <row r="6150">
      <c r="A6150" s="30" t="str">
        <v>2026-07</v>
      </c>
      <c r="B6150" s="30" t="str">
        <v>집계 중</v>
      </c>
      <c r="C6150" s="30" t="str">
        <v>수원팔달구</v>
      </c>
      <c r="D6150" s="30" t="str">
        <v>상가</v>
      </c>
      <c r="E6150" s="32">
        <v>9</v>
      </c>
      <c r="F6150" s="32">
        <v>9</v>
      </c>
      <c r="G6150" s="32">
        <v>0</v>
      </c>
      <c r="H6150" s="32">
        <v>0</v>
      </c>
      <c r="I6150" s="32">
        <f>G6150+H6150</f>
        <v>0</v>
      </c>
      <c r="J6150" s="32">
        <f>SUM(F6150:H6150)</f>
        <v>9</v>
      </c>
      <c r="K6150" s="32">
        <f>E6150-J6150</f>
        <v>0</v>
      </c>
      <c r="L6150" s="30">
        <v>3968500000</v>
      </c>
      <c r="M6150" s="30">
        <v>1358.73</v>
      </c>
      <c r="N6150" s="30">
        <v>440944444</v>
      </c>
      <c r="O6150" s="30">
        <v>9655346</v>
      </c>
      <c r="P6150" s="30">
        <f>IF(I6150=0,0,H6150/I6150)</f>
        <v>0</v>
      </c>
    </row>
    <row r="6151">
      <c r="A6151" s="30" t="str">
        <v>2026-07</v>
      </c>
      <c r="B6151" s="30" t="str">
        <v>집계 중</v>
      </c>
      <c r="C6151" s="30" t="str">
        <v>수원팔달구</v>
      </c>
      <c r="D6151" s="30" t="str">
        <v>아파트 매매</v>
      </c>
      <c r="E6151" s="32">
        <v>259</v>
      </c>
      <c r="F6151" s="32">
        <v>259</v>
      </c>
      <c r="G6151" s="32">
        <v>0</v>
      </c>
      <c r="H6151" s="32">
        <v>0</v>
      </c>
      <c r="I6151" s="32">
        <f>G6151+H6151</f>
        <v>0</v>
      </c>
      <c r="J6151" s="32">
        <f>SUM(F6151:H6151)</f>
        <v>259</v>
      </c>
      <c r="K6151" s="32">
        <f>E6151-J6151</f>
        <v>0</v>
      </c>
      <c r="L6151" s="30">
        <v>178114800000</v>
      </c>
      <c r="M6151" s="30">
        <v>18590.173</v>
      </c>
      <c r="N6151" s="30">
        <v>687701931</v>
      </c>
      <c r="O6151" s="30">
        <v>31673145</v>
      </c>
      <c r="P6151" s="30">
        <f>IF(I6151=0,0,H6151/I6151)</f>
        <v>0</v>
      </c>
    </row>
    <row r="6152">
      <c r="A6152" s="30" t="str">
        <v>2026-07</v>
      </c>
      <c r="B6152" s="30" t="str">
        <v>집계 중</v>
      </c>
      <c r="C6152" s="30" t="str">
        <v>수원팔달구</v>
      </c>
      <c r="D6152" s="30" t="str">
        <v>아파트 전월세</v>
      </c>
      <c r="E6152" s="32">
        <v>350</v>
      </c>
      <c r="F6152" s="32">
        <v>0</v>
      </c>
      <c r="G6152" s="32">
        <v>215</v>
      </c>
      <c r="H6152" s="32">
        <v>135</v>
      </c>
      <c r="I6152" s="32">
        <f>G6152+H6152</f>
        <v>350</v>
      </c>
      <c r="J6152" s="32">
        <f>SUM(F6152:H6152)</f>
        <v>350</v>
      </c>
      <c r="K6152" s="32">
        <f>E6152-J6152</f>
        <v>0</v>
      </c>
      <c r="L6152" s="30">
        <v>90248630000</v>
      </c>
      <c r="M6152" s="30">
        <v>21005.596</v>
      </c>
      <c r="N6152" s="30">
        <v>257853229</v>
      </c>
      <c r="O6152" s="30">
        <v>14203004</v>
      </c>
      <c r="P6152" s="30">
        <f>IF(I6152=0,0,H6152/I6152)</f>
        <v>0.38571428571428573</v>
      </c>
    </row>
    <row r="6153">
      <c r="A6153" s="30" t="str">
        <v>2026-07</v>
      </c>
      <c r="B6153" s="30" t="str">
        <v>집계 중</v>
      </c>
      <c r="C6153" s="30" t="str">
        <v>수원팔달구</v>
      </c>
      <c r="D6153" s="30" t="str">
        <v>오피스텔 매매</v>
      </c>
      <c r="E6153" s="32">
        <v>27</v>
      </c>
      <c r="F6153" s="32">
        <v>27</v>
      </c>
      <c r="G6153" s="32">
        <v>0</v>
      </c>
      <c r="H6153" s="32">
        <v>0</v>
      </c>
      <c r="I6153" s="32">
        <f>G6153+H6153</f>
        <v>0</v>
      </c>
      <c r="J6153" s="32">
        <f>SUM(F6153:H6153)</f>
        <v>27</v>
      </c>
      <c r="K6153" s="32">
        <f>E6153-J6153</f>
        <v>0</v>
      </c>
      <c r="L6153" s="30">
        <v>3336500000</v>
      </c>
      <c r="M6153" s="30">
        <v>1345.111</v>
      </c>
      <c r="N6153" s="30">
        <v>123574074</v>
      </c>
      <c r="O6153" s="30">
        <v>8199882</v>
      </c>
      <c r="P6153" s="30">
        <f>IF(I6153=0,0,H6153/I6153)</f>
        <v>0</v>
      </c>
    </row>
    <row r="6154">
      <c r="A6154" s="30" t="str">
        <v>2026-07</v>
      </c>
      <c r="B6154" s="30" t="str">
        <v>집계 중</v>
      </c>
      <c r="C6154" s="30" t="str">
        <v>수원팔달구</v>
      </c>
      <c r="D6154" s="30" t="str">
        <v>오피스텔 전월세</v>
      </c>
      <c r="E6154" s="32">
        <v>69</v>
      </c>
      <c r="F6154" s="32">
        <v>0</v>
      </c>
      <c r="G6154" s="32">
        <v>17</v>
      </c>
      <c r="H6154" s="32">
        <v>52</v>
      </c>
      <c r="I6154" s="32">
        <f>G6154+H6154</f>
        <v>69</v>
      </c>
      <c r="J6154" s="32">
        <f>SUM(F6154:H6154)</f>
        <v>69</v>
      </c>
      <c r="K6154" s="32">
        <f>E6154-J6154</f>
        <v>0</v>
      </c>
      <c r="L6154" s="30">
        <v>4937750000</v>
      </c>
      <c r="M6154" s="30">
        <v>3007.64</v>
      </c>
      <c r="N6154" s="30">
        <v>71561594</v>
      </c>
      <c r="O6154" s="30">
        <v>5427225</v>
      </c>
      <c r="P6154" s="30">
        <f>IF(I6154=0,0,H6154/I6154)</f>
        <v>0.7536231884057971</v>
      </c>
    </row>
    <row r="6155">
      <c r="A6155" s="30" t="str">
        <v>2026-07</v>
      </c>
      <c r="B6155" s="30" t="str">
        <v>집계 중</v>
      </c>
      <c r="C6155" s="30" t="str">
        <v>수원팔달구</v>
      </c>
      <c r="D6155" s="30" t="str">
        <v>토지</v>
      </c>
      <c r="E6155" s="32">
        <v>8</v>
      </c>
      <c r="F6155" s="32">
        <v>8</v>
      </c>
      <c r="G6155" s="32">
        <v>0</v>
      </c>
      <c r="H6155" s="32">
        <v>0</v>
      </c>
      <c r="I6155" s="32">
        <f>G6155+H6155</f>
        <v>0</v>
      </c>
      <c r="J6155" s="32">
        <f>SUM(F6155:H6155)</f>
        <v>8</v>
      </c>
      <c r="K6155" s="32">
        <f>E6155-J6155</f>
        <v>0</v>
      </c>
      <c r="L6155" s="30">
        <v>14734730000</v>
      </c>
      <c r="M6155" s="30">
        <v>1643.3</v>
      </c>
      <c r="N6155" s="30">
        <v>1841841250</v>
      </c>
      <c r="O6155" s="30">
        <v>29641483</v>
      </c>
      <c r="P6155" s="30">
        <f>IF(I6155=0,0,H6155/I6155)</f>
        <v>0</v>
      </c>
    </row>
    <row r="6156">
      <c r="A6156" s="30" t="str">
        <v>2026-07</v>
      </c>
      <c r="B6156" s="30" t="str">
        <v>집계 중</v>
      </c>
      <c r="C6156" s="30" t="str">
        <v>시흥시</v>
      </c>
      <c r="D6156" s="30" t="str">
        <v>공장창고</v>
      </c>
      <c r="E6156" s="32">
        <v>3</v>
      </c>
      <c r="F6156" s="32">
        <v>3</v>
      </c>
      <c r="G6156" s="32">
        <v>0</v>
      </c>
      <c r="H6156" s="32">
        <v>0</v>
      </c>
      <c r="I6156" s="32">
        <f>G6156+H6156</f>
        <v>0</v>
      </c>
      <c r="J6156" s="32">
        <f>SUM(F6156:H6156)</f>
        <v>3</v>
      </c>
      <c r="K6156" s="32">
        <f>E6156-J6156</f>
        <v>0</v>
      </c>
      <c r="L6156" s="30">
        <v>2878000000</v>
      </c>
      <c r="M6156" s="30">
        <v>770.12</v>
      </c>
      <c r="N6156" s="30">
        <v>959333333</v>
      </c>
      <c r="O6156" s="30">
        <v>12353983</v>
      </c>
      <c r="P6156" s="30">
        <f>IF(I6156=0,0,H6156/I6156)</f>
        <v>0</v>
      </c>
    </row>
    <row r="6157">
      <c r="A6157" s="30" t="str">
        <v>2026-07</v>
      </c>
      <c r="B6157" s="30" t="str">
        <v>집계 중</v>
      </c>
      <c r="C6157" s="30" t="str">
        <v>시흥시</v>
      </c>
      <c r="D6157" s="30" t="str">
        <v>다가구 매매</v>
      </c>
      <c r="E6157" s="32">
        <v>6</v>
      </c>
      <c r="F6157" s="32">
        <v>6</v>
      </c>
      <c r="G6157" s="32">
        <v>0</v>
      </c>
      <c r="H6157" s="32">
        <v>0</v>
      </c>
      <c r="I6157" s="32">
        <f>G6157+H6157</f>
        <v>0</v>
      </c>
      <c r="J6157" s="32">
        <f>SUM(F6157:H6157)</f>
        <v>6</v>
      </c>
      <c r="K6157" s="32">
        <f>E6157-J6157</f>
        <v>0</v>
      </c>
      <c r="L6157" s="30">
        <v>3671510000</v>
      </c>
      <c r="M6157" s="30">
        <v>1217.06</v>
      </c>
      <c r="N6157" s="30">
        <v>611918333</v>
      </c>
      <c r="O6157" s="30">
        <v>9972575</v>
      </c>
      <c r="P6157" s="30">
        <f>IF(I6157=0,0,H6157/I6157)</f>
        <v>0</v>
      </c>
    </row>
    <row r="6158">
      <c r="A6158" s="30" t="str">
        <v>2026-07</v>
      </c>
      <c r="B6158" s="30" t="str">
        <v>집계 중</v>
      </c>
      <c r="C6158" s="30" t="str">
        <v>시흥시</v>
      </c>
      <c r="D6158" s="30" t="str">
        <v>다가구 전월세</v>
      </c>
      <c r="E6158" s="32">
        <v>154</v>
      </c>
      <c r="F6158" s="32">
        <v>0</v>
      </c>
      <c r="G6158" s="32">
        <v>27</v>
      </c>
      <c r="H6158" s="32">
        <v>127</v>
      </c>
      <c r="I6158" s="32">
        <f>G6158+H6158</f>
        <v>154</v>
      </c>
      <c r="J6158" s="32">
        <f>SUM(F6158:H6158)</f>
        <v>154</v>
      </c>
      <c r="K6158" s="32">
        <f>E6158-J6158</f>
        <v>0</v>
      </c>
      <c r="L6158" s="30">
        <v>4217400000</v>
      </c>
      <c r="M6158" s="30">
        <v>7993.525</v>
      </c>
      <c r="N6158" s="30">
        <v>27385714</v>
      </c>
      <c r="O6158" s="30">
        <v>1744139</v>
      </c>
      <c r="P6158" s="30">
        <f>IF(I6158=0,0,H6158/I6158)</f>
        <v>0.8246753246753247</v>
      </c>
    </row>
    <row r="6159">
      <c r="A6159" s="30" t="str">
        <v>2026-07</v>
      </c>
      <c r="B6159" s="30" t="str">
        <v>집계 중</v>
      </c>
      <c r="C6159" s="30" t="str">
        <v>시흥시</v>
      </c>
      <c r="D6159" s="30" t="str">
        <v>다세대 매매</v>
      </c>
      <c r="E6159" s="32">
        <v>47</v>
      </c>
      <c r="F6159" s="32">
        <v>47</v>
      </c>
      <c r="G6159" s="32">
        <v>0</v>
      </c>
      <c r="H6159" s="32">
        <v>0</v>
      </c>
      <c r="I6159" s="32">
        <f>G6159+H6159</f>
        <v>0</v>
      </c>
      <c r="J6159" s="32">
        <f>SUM(F6159:H6159)</f>
        <v>47</v>
      </c>
      <c r="K6159" s="32">
        <f>E6159-J6159</f>
        <v>0</v>
      </c>
      <c r="L6159" s="30">
        <v>5222000000</v>
      </c>
      <c r="M6159" s="30">
        <v>2375.271</v>
      </c>
      <c r="N6159" s="30">
        <v>111106383</v>
      </c>
      <c r="O6159" s="30">
        <v>7267722</v>
      </c>
      <c r="P6159" s="30">
        <f>IF(I6159=0,0,H6159/I6159)</f>
        <v>0</v>
      </c>
    </row>
    <row r="6160">
      <c r="A6160" s="30" t="str">
        <v>2026-07</v>
      </c>
      <c r="B6160" s="30" t="str">
        <v>집계 중</v>
      </c>
      <c r="C6160" s="30" t="str">
        <v>시흥시</v>
      </c>
      <c r="D6160" s="30" t="str">
        <v>다세대 전월세</v>
      </c>
      <c r="E6160" s="32">
        <v>155</v>
      </c>
      <c r="F6160" s="32">
        <v>0</v>
      </c>
      <c r="G6160" s="32">
        <v>45</v>
      </c>
      <c r="H6160" s="32">
        <v>110</v>
      </c>
      <c r="I6160" s="32">
        <f>G6160+H6160</f>
        <v>155</v>
      </c>
      <c r="J6160" s="32">
        <f>SUM(F6160:H6160)</f>
        <v>155</v>
      </c>
      <c r="K6160" s="32">
        <f>E6160-J6160</f>
        <v>0</v>
      </c>
      <c r="L6160" s="30">
        <v>5173000000</v>
      </c>
      <c r="M6160" s="30">
        <v>5881.01</v>
      </c>
      <c r="N6160" s="30">
        <v>33374194</v>
      </c>
      <c r="O6160" s="30">
        <v>2907804</v>
      </c>
      <c r="P6160" s="30">
        <f>IF(I6160=0,0,H6160/I6160)</f>
        <v>0.7096774193548387</v>
      </c>
    </row>
    <row r="6161">
      <c r="A6161" s="30" t="str">
        <v>2026-07</v>
      </c>
      <c r="B6161" s="30" t="str">
        <v>집계 중</v>
      </c>
      <c r="C6161" s="30" t="str">
        <v>시흥시</v>
      </c>
      <c r="D6161" s="30" t="str">
        <v>분양권</v>
      </c>
      <c r="E6161" s="32">
        <v>18</v>
      </c>
      <c r="F6161" s="32">
        <v>18</v>
      </c>
      <c r="G6161" s="32">
        <v>0</v>
      </c>
      <c r="H6161" s="32">
        <v>0</v>
      </c>
      <c r="I6161" s="32">
        <f>G6161+H6161</f>
        <v>0</v>
      </c>
      <c r="J6161" s="32">
        <f>SUM(F6161:H6161)</f>
        <v>18</v>
      </c>
      <c r="K6161" s="32">
        <f>E6161-J6161</f>
        <v>0</v>
      </c>
      <c r="L6161" s="30">
        <v>10339900000</v>
      </c>
      <c r="M6161" s="30">
        <v>1554.464</v>
      </c>
      <c r="N6161" s="30">
        <v>574438889</v>
      </c>
      <c r="O6161" s="30">
        <v>21989243</v>
      </c>
      <c r="P6161" s="30">
        <f>IF(I6161=0,0,H6161/I6161)</f>
        <v>0</v>
      </c>
    </row>
    <row r="6162">
      <c r="A6162" s="30" t="str">
        <v>2026-07</v>
      </c>
      <c r="B6162" s="30" t="str">
        <v>집계 중</v>
      </c>
      <c r="C6162" s="30" t="str">
        <v>시흥시</v>
      </c>
      <c r="D6162" s="30" t="str">
        <v>상가</v>
      </c>
      <c r="E6162" s="32">
        <v>38</v>
      </c>
      <c r="F6162" s="32">
        <v>38</v>
      </c>
      <c r="G6162" s="32">
        <v>0</v>
      </c>
      <c r="H6162" s="32">
        <v>0</v>
      </c>
      <c r="I6162" s="32">
        <f>G6162+H6162</f>
        <v>0</v>
      </c>
      <c r="J6162" s="32">
        <f>SUM(F6162:H6162)</f>
        <v>38</v>
      </c>
      <c r="K6162" s="32">
        <f>E6162-J6162</f>
        <v>0</v>
      </c>
      <c r="L6162" s="30">
        <v>18163300000</v>
      </c>
      <c r="M6162" s="30">
        <v>4754.72</v>
      </c>
      <c r="N6162" s="30">
        <v>477981579</v>
      </c>
      <c r="O6162" s="30">
        <v>12628286</v>
      </c>
      <c r="P6162" s="30">
        <f>IF(I6162=0,0,H6162/I6162)</f>
        <v>0</v>
      </c>
    </row>
    <row r="6163">
      <c r="A6163" s="30" t="str">
        <v>2026-07</v>
      </c>
      <c r="B6163" s="30" t="str">
        <v>집계 중</v>
      </c>
      <c r="C6163" s="30" t="str">
        <v>시흥시</v>
      </c>
      <c r="D6163" s="30" t="str">
        <v>아파트 매매</v>
      </c>
      <c r="E6163" s="32">
        <v>546</v>
      </c>
      <c r="F6163" s="32">
        <v>546</v>
      </c>
      <c r="G6163" s="32">
        <v>0</v>
      </c>
      <c r="H6163" s="32">
        <v>0</v>
      </c>
      <c r="I6163" s="32">
        <f>G6163+H6163</f>
        <v>0</v>
      </c>
      <c r="J6163" s="32">
        <f>SUM(F6163:H6163)</f>
        <v>546</v>
      </c>
      <c r="K6163" s="32">
        <f>E6163-J6163</f>
        <v>0</v>
      </c>
      <c r="L6163" s="30">
        <v>236455000000</v>
      </c>
      <c r="M6163" s="30">
        <v>39244.843</v>
      </c>
      <c r="N6163" s="30">
        <v>433067766</v>
      </c>
      <c r="O6163" s="30">
        <v>19917761</v>
      </c>
      <c r="P6163" s="30">
        <f>IF(I6163=0,0,H6163/I6163)</f>
        <v>0</v>
      </c>
    </row>
    <row r="6164">
      <c r="A6164" s="30" t="str">
        <v>2026-07</v>
      </c>
      <c r="B6164" s="30" t="str">
        <v>집계 중</v>
      </c>
      <c r="C6164" s="30" t="str">
        <v>시흥시</v>
      </c>
      <c r="D6164" s="30" t="str">
        <v>아파트 전월세</v>
      </c>
      <c r="E6164" s="32">
        <v>763</v>
      </c>
      <c r="F6164" s="32">
        <v>0</v>
      </c>
      <c r="G6164" s="32">
        <v>373</v>
      </c>
      <c r="H6164" s="32">
        <v>390</v>
      </c>
      <c r="I6164" s="32">
        <f>G6164+H6164</f>
        <v>763</v>
      </c>
      <c r="J6164" s="32">
        <f>SUM(F6164:H6164)</f>
        <v>763</v>
      </c>
      <c r="K6164" s="32">
        <f>E6164-J6164</f>
        <v>0</v>
      </c>
      <c r="L6164" s="30">
        <v>127401950000</v>
      </c>
      <c r="M6164" s="30">
        <v>50181.785</v>
      </c>
      <c r="N6164" s="30">
        <v>166975033</v>
      </c>
      <c r="O6164" s="30">
        <v>8392756</v>
      </c>
      <c r="P6164" s="30">
        <f>IF(I6164=0,0,H6164/I6164)</f>
        <v>0.5111402359108781</v>
      </c>
    </row>
    <row r="6165">
      <c r="A6165" s="30" t="str">
        <v>2026-07</v>
      </c>
      <c r="B6165" s="30" t="str">
        <v>집계 중</v>
      </c>
      <c r="C6165" s="30" t="str">
        <v>시흥시</v>
      </c>
      <c r="D6165" s="30" t="str">
        <v>오피스텔 매매</v>
      </c>
      <c r="E6165" s="32">
        <v>27</v>
      </c>
      <c r="F6165" s="32">
        <v>27</v>
      </c>
      <c r="G6165" s="32">
        <v>0</v>
      </c>
      <c r="H6165" s="32">
        <v>0</v>
      </c>
      <c r="I6165" s="32">
        <f>G6165+H6165</f>
        <v>0</v>
      </c>
      <c r="J6165" s="32">
        <f>SUM(F6165:H6165)</f>
        <v>27</v>
      </c>
      <c r="K6165" s="32">
        <f>E6165-J6165</f>
        <v>0</v>
      </c>
      <c r="L6165" s="30">
        <v>3381000000</v>
      </c>
      <c r="M6165" s="30">
        <v>905.607</v>
      </c>
      <c r="N6165" s="30">
        <v>125222222</v>
      </c>
      <c r="O6165" s="30">
        <v>12341843</v>
      </c>
      <c r="P6165" s="30">
        <f>IF(I6165=0,0,H6165/I6165)</f>
        <v>0</v>
      </c>
    </row>
    <row r="6166">
      <c r="A6166" s="30" t="str">
        <v>2026-07</v>
      </c>
      <c r="B6166" s="30" t="str">
        <v>집계 중</v>
      </c>
      <c r="C6166" s="30" t="str">
        <v>시흥시</v>
      </c>
      <c r="D6166" s="30" t="str">
        <v>오피스텔 전월세</v>
      </c>
      <c r="E6166" s="32">
        <v>286</v>
      </c>
      <c r="F6166" s="32">
        <v>0</v>
      </c>
      <c r="G6166" s="32">
        <v>86</v>
      </c>
      <c r="H6166" s="32">
        <v>200</v>
      </c>
      <c r="I6166" s="32">
        <f>G6166+H6166</f>
        <v>286</v>
      </c>
      <c r="J6166" s="32">
        <f>SUM(F6166:H6166)</f>
        <v>286</v>
      </c>
      <c r="K6166" s="32">
        <f>E6166-J6166</f>
        <v>0</v>
      </c>
      <c r="L6166" s="30">
        <v>12704460000</v>
      </c>
      <c r="M6166" s="30">
        <v>8481.97</v>
      </c>
      <c r="N6166" s="30">
        <v>44421189</v>
      </c>
      <c r="O6166" s="30">
        <v>4951469</v>
      </c>
      <c r="P6166" s="30">
        <f>IF(I6166=0,0,H6166/I6166)</f>
        <v>0.6993006993006993</v>
      </c>
    </row>
    <row r="6167">
      <c r="A6167" s="30" t="str">
        <v>2026-07</v>
      </c>
      <c r="B6167" s="30" t="str">
        <v>집계 중</v>
      </c>
      <c r="C6167" s="30" t="str">
        <v>시흥시</v>
      </c>
      <c r="D6167" s="30" t="str">
        <v>토지</v>
      </c>
      <c r="E6167" s="32">
        <v>73</v>
      </c>
      <c r="F6167" s="32">
        <v>73</v>
      </c>
      <c r="G6167" s="32">
        <v>0</v>
      </c>
      <c r="H6167" s="32">
        <v>0</v>
      </c>
      <c r="I6167" s="32">
        <f>G6167+H6167</f>
        <v>0</v>
      </c>
      <c r="J6167" s="32">
        <f>SUM(F6167:H6167)</f>
        <v>73</v>
      </c>
      <c r="K6167" s="32">
        <f>E6167-J6167</f>
        <v>0</v>
      </c>
      <c r="L6167" s="30">
        <v>23658180000</v>
      </c>
      <c r="M6167" s="30">
        <v>75108.45</v>
      </c>
      <c r="N6167" s="30">
        <v>324084658</v>
      </c>
      <c r="O6167" s="30">
        <v>1041279</v>
      </c>
      <c r="P6167" s="30">
        <f>IF(I6167=0,0,H6167/I6167)</f>
        <v>0</v>
      </c>
    </row>
    <row r="6168">
      <c r="A6168" s="30" t="str">
        <v>2026-07</v>
      </c>
      <c r="B6168" s="30" t="str">
        <v>집계 중</v>
      </c>
      <c r="C6168" s="30" t="str">
        <v>안산단원구</v>
      </c>
      <c r="D6168" s="30" t="str">
        <v>공장창고</v>
      </c>
      <c r="E6168" s="32">
        <v>19</v>
      </c>
      <c r="F6168" s="32">
        <v>19</v>
      </c>
      <c r="G6168" s="32">
        <v>0</v>
      </c>
      <c r="H6168" s="32">
        <v>0</v>
      </c>
      <c r="I6168" s="32">
        <f>G6168+H6168</f>
        <v>0</v>
      </c>
      <c r="J6168" s="32">
        <f>SUM(F6168:H6168)</f>
        <v>19</v>
      </c>
      <c r="K6168" s="32">
        <f>E6168-J6168</f>
        <v>0</v>
      </c>
      <c r="L6168" s="30">
        <v>239473530000</v>
      </c>
      <c r="M6168" s="30">
        <v>91259.19</v>
      </c>
      <c r="N6168" s="30">
        <v>12603870000</v>
      </c>
      <c r="O6168" s="30">
        <v>8674721</v>
      </c>
      <c r="P6168" s="30">
        <f>IF(I6168=0,0,H6168/I6168)</f>
        <v>0</v>
      </c>
    </row>
    <row r="6169">
      <c r="A6169" s="30" t="str">
        <v>2026-07</v>
      </c>
      <c r="B6169" s="30" t="str">
        <v>집계 중</v>
      </c>
      <c r="C6169" s="30" t="str">
        <v>안산단원구</v>
      </c>
      <c r="D6169" s="30" t="str">
        <v>다가구 매매</v>
      </c>
      <c r="E6169" s="32">
        <v>5</v>
      </c>
      <c r="F6169" s="32">
        <v>5</v>
      </c>
      <c r="G6169" s="32">
        <v>0</v>
      </c>
      <c r="H6169" s="32">
        <v>0</v>
      </c>
      <c r="I6169" s="32">
        <f>G6169+H6169</f>
        <v>0</v>
      </c>
      <c r="J6169" s="32">
        <f>SUM(F6169:H6169)</f>
        <v>5</v>
      </c>
      <c r="K6169" s="32">
        <f>E6169-J6169</f>
        <v>0</v>
      </c>
      <c r="L6169" s="30">
        <v>2327100000</v>
      </c>
      <c r="M6169" s="30">
        <v>1256.99</v>
      </c>
      <c r="N6169" s="30">
        <v>465420000</v>
      </c>
      <c r="O6169" s="30">
        <v>6120090</v>
      </c>
      <c r="P6169" s="30">
        <f>IF(I6169=0,0,H6169/I6169)</f>
        <v>0</v>
      </c>
    </row>
    <row r="6170">
      <c r="A6170" s="30" t="str">
        <v>2026-07</v>
      </c>
      <c r="B6170" s="30" t="str">
        <v>집계 중</v>
      </c>
      <c r="C6170" s="30" t="str">
        <v>안산단원구</v>
      </c>
      <c r="D6170" s="30" t="str">
        <v>다가구 전월세</v>
      </c>
      <c r="E6170" s="32">
        <v>155</v>
      </c>
      <c r="F6170" s="32">
        <v>0</v>
      </c>
      <c r="G6170" s="32">
        <v>34</v>
      </c>
      <c r="H6170" s="32">
        <v>121</v>
      </c>
      <c r="I6170" s="32">
        <f>G6170+H6170</f>
        <v>155</v>
      </c>
      <c r="J6170" s="32">
        <f>SUM(F6170:H6170)</f>
        <v>155</v>
      </c>
      <c r="K6170" s="32">
        <f>E6170-J6170</f>
        <v>0</v>
      </c>
      <c r="L6170" s="30">
        <v>4350750000</v>
      </c>
      <c r="M6170" s="30">
        <v>7398.175</v>
      </c>
      <c r="N6170" s="30">
        <v>28069355</v>
      </c>
      <c r="O6170" s="30">
        <v>1944080</v>
      </c>
      <c r="P6170" s="30">
        <f>IF(I6170=0,0,H6170/I6170)</f>
        <v>0.7806451612903226</v>
      </c>
    </row>
    <row r="6171">
      <c r="A6171" s="30" t="str">
        <v>2026-07</v>
      </c>
      <c r="B6171" s="30" t="str">
        <v>집계 중</v>
      </c>
      <c r="C6171" s="30" t="str">
        <v>안산단원구</v>
      </c>
      <c r="D6171" s="30" t="str">
        <v>다세대 매매</v>
      </c>
      <c r="E6171" s="32">
        <v>51</v>
      </c>
      <c r="F6171" s="32">
        <v>51</v>
      </c>
      <c r="G6171" s="32">
        <v>0</v>
      </c>
      <c r="H6171" s="32">
        <v>0</v>
      </c>
      <c r="I6171" s="32">
        <f>G6171+H6171</f>
        <v>0</v>
      </c>
      <c r="J6171" s="32">
        <f>SUM(F6171:H6171)</f>
        <v>51</v>
      </c>
      <c r="K6171" s="32">
        <f>E6171-J6171</f>
        <v>0</v>
      </c>
      <c r="L6171" s="30">
        <v>10563040000</v>
      </c>
      <c r="M6171" s="30">
        <v>2809.132</v>
      </c>
      <c r="N6171" s="30">
        <v>207118431</v>
      </c>
      <c r="O6171" s="30">
        <v>12430580</v>
      </c>
      <c r="P6171" s="30">
        <f>IF(I6171=0,0,H6171/I6171)</f>
        <v>0</v>
      </c>
    </row>
    <row r="6172">
      <c r="A6172" s="30" t="str">
        <v>2026-07</v>
      </c>
      <c r="B6172" s="30" t="str">
        <v>집계 중</v>
      </c>
      <c r="C6172" s="30" t="str">
        <v>안산단원구</v>
      </c>
      <c r="D6172" s="30" t="str">
        <v>다세대 전월세</v>
      </c>
      <c r="E6172" s="32">
        <v>126</v>
      </c>
      <c r="F6172" s="32">
        <v>0</v>
      </c>
      <c r="G6172" s="32">
        <v>42</v>
      </c>
      <c r="H6172" s="32">
        <v>84</v>
      </c>
      <c r="I6172" s="32">
        <f>G6172+H6172</f>
        <v>126</v>
      </c>
      <c r="J6172" s="32">
        <f>SUM(F6172:H6172)</f>
        <v>126</v>
      </c>
      <c r="K6172" s="32">
        <f>E6172-J6172</f>
        <v>0</v>
      </c>
      <c r="L6172" s="30">
        <v>5647400000</v>
      </c>
      <c r="M6172" s="30">
        <v>5628.311</v>
      </c>
      <c r="N6172" s="30">
        <v>44820635</v>
      </c>
      <c r="O6172" s="30">
        <v>3316997</v>
      </c>
      <c r="P6172" s="30">
        <f>IF(I6172=0,0,H6172/I6172)</f>
        <v>0.6666666666666666</v>
      </c>
    </row>
    <row r="6173">
      <c r="A6173" s="30" t="str">
        <v>2026-07</v>
      </c>
      <c r="B6173" s="30" t="str">
        <v>집계 중</v>
      </c>
      <c r="C6173" s="30" t="str">
        <v>안산단원구</v>
      </c>
      <c r="D6173" s="30" t="str">
        <v>분양권</v>
      </c>
      <c r="E6173" s="32">
        <v>3</v>
      </c>
      <c r="F6173" s="32">
        <v>3</v>
      </c>
      <c r="G6173" s="32">
        <v>0</v>
      </c>
      <c r="H6173" s="32">
        <v>0</v>
      </c>
      <c r="I6173" s="32">
        <f>G6173+H6173</f>
        <v>0</v>
      </c>
      <c r="J6173" s="32">
        <f>SUM(F6173:H6173)</f>
        <v>3</v>
      </c>
      <c r="K6173" s="32">
        <f>E6173-J6173</f>
        <v>0</v>
      </c>
      <c r="L6173" s="30">
        <v>1573600000</v>
      </c>
      <c r="M6173" s="30">
        <v>167.962</v>
      </c>
      <c r="N6173" s="30">
        <v>524533333</v>
      </c>
      <c r="O6173" s="30">
        <v>30971192</v>
      </c>
      <c r="P6173" s="30">
        <f>IF(I6173=0,0,H6173/I6173)</f>
        <v>0</v>
      </c>
    </row>
    <row r="6174">
      <c r="A6174" s="30" t="str">
        <v>2026-07</v>
      </c>
      <c r="B6174" s="30" t="str">
        <v>집계 중</v>
      </c>
      <c r="C6174" s="30" t="str">
        <v>안산단원구</v>
      </c>
      <c r="D6174" s="30" t="str">
        <v>상가</v>
      </c>
      <c r="E6174" s="32">
        <v>37</v>
      </c>
      <c r="F6174" s="32">
        <v>37</v>
      </c>
      <c r="G6174" s="32">
        <v>0</v>
      </c>
      <c r="H6174" s="32">
        <v>0</v>
      </c>
      <c r="I6174" s="32">
        <f>G6174+H6174</f>
        <v>0</v>
      </c>
      <c r="J6174" s="32">
        <f>SUM(F6174:H6174)</f>
        <v>37</v>
      </c>
      <c r="K6174" s="32">
        <f>E6174-J6174</f>
        <v>0</v>
      </c>
      <c r="L6174" s="30">
        <v>11695340000</v>
      </c>
      <c r="M6174" s="30">
        <v>3025.45</v>
      </c>
      <c r="N6174" s="30">
        <v>316090270</v>
      </c>
      <c r="O6174" s="30">
        <v>12779018</v>
      </c>
      <c r="P6174" s="30">
        <f>IF(I6174=0,0,H6174/I6174)</f>
        <v>0</v>
      </c>
    </row>
    <row r="6175">
      <c r="A6175" s="30" t="str">
        <v>2026-07</v>
      </c>
      <c r="B6175" s="30" t="str">
        <v>집계 중</v>
      </c>
      <c r="C6175" s="30" t="str">
        <v>안산단원구</v>
      </c>
      <c r="D6175" s="30" t="str">
        <v>아파트 매매</v>
      </c>
      <c r="E6175" s="32">
        <v>233</v>
      </c>
      <c r="F6175" s="32">
        <v>233</v>
      </c>
      <c r="G6175" s="32">
        <v>0</v>
      </c>
      <c r="H6175" s="32">
        <v>0</v>
      </c>
      <c r="I6175" s="32">
        <f>G6175+H6175</f>
        <v>0</v>
      </c>
      <c r="J6175" s="32">
        <f>SUM(F6175:H6175)</f>
        <v>233</v>
      </c>
      <c r="K6175" s="32">
        <f>E6175-J6175</f>
        <v>0</v>
      </c>
      <c r="L6175" s="30">
        <v>114701990000</v>
      </c>
      <c r="M6175" s="30">
        <v>16089.958</v>
      </c>
      <c r="N6175" s="30">
        <v>492283219</v>
      </c>
      <c r="O6175" s="30">
        <v>23566260</v>
      </c>
      <c r="P6175" s="30">
        <f>IF(I6175=0,0,H6175/I6175)</f>
        <v>0</v>
      </c>
    </row>
    <row r="6176">
      <c r="A6176" s="30" t="str">
        <v>2026-07</v>
      </c>
      <c r="B6176" s="30" t="str">
        <v>집계 중</v>
      </c>
      <c r="C6176" s="30" t="str">
        <v>안산단원구</v>
      </c>
      <c r="D6176" s="30" t="str">
        <v>아파트 전월세</v>
      </c>
      <c r="E6176" s="32">
        <v>314</v>
      </c>
      <c r="F6176" s="32">
        <v>0</v>
      </c>
      <c r="G6176" s="32">
        <v>198</v>
      </c>
      <c r="H6176" s="32">
        <v>116</v>
      </c>
      <c r="I6176" s="32">
        <f>G6176+H6176</f>
        <v>314</v>
      </c>
      <c r="J6176" s="32">
        <f>SUM(F6176:H6176)</f>
        <v>314</v>
      </c>
      <c r="K6176" s="32">
        <f>E6176-J6176</f>
        <v>0</v>
      </c>
      <c r="L6176" s="30">
        <v>63355960000</v>
      </c>
      <c r="M6176" s="30">
        <v>20186.959</v>
      </c>
      <c r="N6176" s="30">
        <v>201770573</v>
      </c>
      <c r="O6176" s="30">
        <v>10375074</v>
      </c>
      <c r="P6176" s="30">
        <f>IF(I6176=0,0,H6176/I6176)</f>
        <v>0.36942675159235666</v>
      </c>
    </row>
    <row r="6177">
      <c r="A6177" s="30" t="str">
        <v>2026-07</v>
      </c>
      <c r="B6177" s="30" t="str">
        <v>집계 중</v>
      </c>
      <c r="C6177" s="30" t="str">
        <v>안산단원구</v>
      </c>
      <c r="D6177" s="30" t="str">
        <v>오피스텔 매매</v>
      </c>
      <c r="E6177" s="32">
        <v>30</v>
      </c>
      <c r="F6177" s="32">
        <v>30</v>
      </c>
      <c r="G6177" s="32">
        <v>0</v>
      </c>
      <c r="H6177" s="32">
        <v>0</v>
      </c>
      <c r="I6177" s="32">
        <f>G6177+H6177</f>
        <v>0</v>
      </c>
      <c r="J6177" s="32">
        <f>SUM(F6177:H6177)</f>
        <v>30</v>
      </c>
      <c r="K6177" s="32">
        <f>E6177-J6177</f>
        <v>0</v>
      </c>
      <c r="L6177" s="30">
        <v>3688800000</v>
      </c>
      <c r="M6177" s="30">
        <v>1015.639</v>
      </c>
      <c r="N6177" s="30">
        <v>122960000</v>
      </c>
      <c r="O6177" s="30">
        <v>12006608</v>
      </c>
      <c r="P6177" s="30">
        <f>IF(I6177=0,0,H6177/I6177)</f>
        <v>0</v>
      </c>
    </row>
    <row r="6178">
      <c r="A6178" s="30" t="str">
        <v>2026-07</v>
      </c>
      <c r="B6178" s="30" t="str">
        <v>집계 중</v>
      </c>
      <c r="C6178" s="30" t="str">
        <v>안산단원구</v>
      </c>
      <c r="D6178" s="30" t="str">
        <v>오피스텔 전월세</v>
      </c>
      <c r="E6178" s="32">
        <v>223</v>
      </c>
      <c r="F6178" s="32">
        <v>0</v>
      </c>
      <c r="G6178" s="32">
        <v>42</v>
      </c>
      <c r="H6178" s="32">
        <v>181</v>
      </c>
      <c r="I6178" s="32">
        <f>G6178+H6178</f>
        <v>223</v>
      </c>
      <c r="J6178" s="32">
        <f>SUM(F6178:H6178)</f>
        <v>223</v>
      </c>
      <c r="K6178" s="32">
        <f>E6178-J6178</f>
        <v>0</v>
      </c>
      <c r="L6178" s="30">
        <v>5922700000</v>
      </c>
      <c r="M6178" s="30">
        <v>6285.95</v>
      </c>
      <c r="N6178" s="30">
        <v>26559193</v>
      </c>
      <c r="O6178" s="30">
        <v>3114752</v>
      </c>
      <c r="P6178" s="30">
        <f>IF(I6178=0,0,H6178/I6178)</f>
        <v>0.8116591928251121</v>
      </c>
    </row>
    <row r="6179">
      <c r="A6179" s="30" t="str">
        <v>2026-07</v>
      </c>
      <c r="B6179" s="30" t="str">
        <v>집계 중</v>
      </c>
      <c r="C6179" s="30" t="str">
        <v>안산단원구</v>
      </c>
      <c r="D6179" s="30" t="str">
        <v>토지</v>
      </c>
      <c r="E6179" s="32">
        <v>87</v>
      </c>
      <c r="F6179" s="32">
        <v>87</v>
      </c>
      <c r="G6179" s="32">
        <v>0</v>
      </c>
      <c r="H6179" s="32">
        <v>0</v>
      </c>
      <c r="I6179" s="32">
        <f>G6179+H6179</f>
        <v>0</v>
      </c>
      <c r="J6179" s="32">
        <f>SUM(F6179:H6179)</f>
        <v>87</v>
      </c>
      <c r="K6179" s="32">
        <f>E6179-J6179</f>
        <v>0</v>
      </c>
      <c r="L6179" s="30">
        <v>13881140000</v>
      </c>
      <c r="M6179" s="30">
        <v>23257.84</v>
      </c>
      <c r="N6179" s="30">
        <v>159553333</v>
      </c>
      <c r="O6179" s="30">
        <v>1973015</v>
      </c>
      <c r="P6179" s="30">
        <f>IF(I6179=0,0,H6179/I6179)</f>
        <v>0</v>
      </c>
    </row>
    <row r="6180">
      <c r="A6180" s="30" t="str">
        <v>2026-07</v>
      </c>
      <c r="B6180" s="30" t="str">
        <v>집계 중</v>
      </c>
      <c r="C6180" s="30" t="str">
        <v>안산상록구</v>
      </c>
      <c r="D6180" s="30" t="str">
        <v>공장창고</v>
      </c>
      <c r="E6180" s="32">
        <v>2</v>
      </c>
      <c r="F6180" s="32">
        <v>2</v>
      </c>
      <c r="G6180" s="32">
        <v>0</v>
      </c>
      <c r="H6180" s="32">
        <v>0</v>
      </c>
      <c r="I6180" s="32">
        <f>G6180+H6180</f>
        <v>0</v>
      </c>
      <c r="J6180" s="32">
        <f>SUM(F6180:H6180)</f>
        <v>2</v>
      </c>
      <c r="K6180" s="32">
        <f>E6180-J6180</f>
        <v>0</v>
      </c>
      <c r="L6180" s="30">
        <v>6208920000</v>
      </c>
      <c r="M6180" s="30">
        <v>2891.71</v>
      </c>
      <c r="N6180" s="30">
        <v>3104460000</v>
      </c>
      <c r="O6180" s="30">
        <v>7097999</v>
      </c>
      <c r="P6180" s="30">
        <f>IF(I6180=0,0,H6180/I6180)</f>
        <v>0</v>
      </c>
    </row>
    <row r="6181">
      <c r="A6181" s="30" t="str">
        <v>2026-07</v>
      </c>
      <c r="B6181" s="30" t="str">
        <v>집계 중</v>
      </c>
      <c r="C6181" s="30" t="str">
        <v>안산상록구</v>
      </c>
      <c r="D6181" s="30" t="str">
        <v>다가구 매매</v>
      </c>
      <c r="E6181" s="32">
        <v>1</v>
      </c>
      <c r="F6181" s="32">
        <v>1</v>
      </c>
      <c r="G6181" s="32">
        <v>0</v>
      </c>
      <c r="H6181" s="32">
        <v>0</v>
      </c>
      <c r="I6181" s="32">
        <f>G6181+H6181</f>
        <v>0</v>
      </c>
      <c r="J6181" s="32">
        <f>SUM(F6181:H6181)</f>
        <v>1</v>
      </c>
      <c r="K6181" s="32">
        <f>E6181-J6181</f>
        <v>0</v>
      </c>
      <c r="L6181" s="30">
        <v>1050000000</v>
      </c>
      <c r="M6181" s="30">
        <v>644.28</v>
      </c>
      <c r="N6181" s="30">
        <v>1050000000</v>
      </c>
      <c r="O6181" s="30">
        <v>5387524</v>
      </c>
      <c r="P6181" s="30">
        <f>IF(I6181=0,0,H6181/I6181)</f>
        <v>0</v>
      </c>
    </row>
    <row r="6182">
      <c r="A6182" s="30" t="str">
        <v>2026-07</v>
      </c>
      <c r="B6182" s="30" t="str">
        <v>집계 중</v>
      </c>
      <c r="C6182" s="30" t="str">
        <v>안산상록구</v>
      </c>
      <c r="D6182" s="30" t="str">
        <v>다가구 전월세</v>
      </c>
      <c r="E6182" s="32">
        <v>354</v>
      </c>
      <c r="F6182" s="32">
        <v>0</v>
      </c>
      <c r="G6182" s="32">
        <v>51</v>
      </c>
      <c r="H6182" s="32">
        <v>303</v>
      </c>
      <c r="I6182" s="32">
        <f>G6182+H6182</f>
        <v>354</v>
      </c>
      <c r="J6182" s="32">
        <f>SUM(F6182:H6182)</f>
        <v>354</v>
      </c>
      <c r="K6182" s="32">
        <f>E6182-J6182</f>
        <v>0</v>
      </c>
      <c r="L6182" s="30">
        <v>7761700000</v>
      </c>
      <c r="M6182" s="30">
        <v>16050.731</v>
      </c>
      <c r="N6182" s="30">
        <v>21925706</v>
      </c>
      <c r="O6182" s="30">
        <v>1598588</v>
      </c>
      <c r="P6182" s="30">
        <f>IF(I6182=0,0,H6182/I6182)</f>
        <v>0.8559322033898306</v>
      </c>
    </row>
    <row r="6183">
      <c r="A6183" s="30" t="str">
        <v>2026-07</v>
      </c>
      <c r="B6183" s="30" t="str">
        <v>집계 중</v>
      </c>
      <c r="C6183" s="30" t="str">
        <v>안산상록구</v>
      </c>
      <c r="D6183" s="30" t="str">
        <v>다세대 매매</v>
      </c>
      <c r="E6183" s="32">
        <v>149</v>
      </c>
      <c r="F6183" s="32">
        <v>149</v>
      </c>
      <c r="G6183" s="32">
        <v>0</v>
      </c>
      <c r="H6183" s="32">
        <v>0</v>
      </c>
      <c r="I6183" s="32">
        <f>G6183+H6183</f>
        <v>0</v>
      </c>
      <c r="J6183" s="32">
        <f>SUM(F6183:H6183)</f>
        <v>149</v>
      </c>
      <c r="K6183" s="32">
        <f>E6183-J6183</f>
        <v>0</v>
      </c>
      <c r="L6183" s="30">
        <v>18261670000</v>
      </c>
      <c r="M6183" s="30">
        <v>7489.938</v>
      </c>
      <c r="N6183" s="30">
        <v>122561544</v>
      </c>
      <c r="O6183" s="30">
        <v>8060034</v>
      </c>
      <c r="P6183" s="30">
        <f>IF(I6183=0,0,H6183/I6183)</f>
        <v>0</v>
      </c>
    </row>
    <row r="6184">
      <c r="A6184" s="30" t="str">
        <v>2026-07</v>
      </c>
      <c r="B6184" s="30" t="str">
        <v>집계 중</v>
      </c>
      <c r="C6184" s="30" t="str">
        <v>안산상록구</v>
      </c>
      <c r="D6184" s="30" t="str">
        <v>다세대 전월세</v>
      </c>
      <c r="E6184" s="32">
        <v>238</v>
      </c>
      <c r="F6184" s="32">
        <v>0</v>
      </c>
      <c r="G6184" s="32">
        <v>45</v>
      </c>
      <c r="H6184" s="32">
        <v>193</v>
      </c>
      <c r="I6184" s="32">
        <f>G6184+H6184</f>
        <v>238</v>
      </c>
      <c r="J6184" s="32">
        <f>SUM(F6184:H6184)</f>
        <v>238</v>
      </c>
      <c r="K6184" s="32">
        <f>E6184-J6184</f>
        <v>0</v>
      </c>
      <c r="L6184" s="30">
        <v>7701900000</v>
      </c>
      <c r="M6184" s="30">
        <v>9853.265</v>
      </c>
      <c r="N6184" s="30">
        <v>32360924</v>
      </c>
      <c r="O6184" s="30">
        <v>2583999</v>
      </c>
      <c r="P6184" s="30">
        <f>IF(I6184=0,0,H6184/I6184)</f>
        <v>0.8109243697478992</v>
      </c>
    </row>
    <row r="6185">
      <c r="A6185" s="30" t="str">
        <v>2026-07</v>
      </c>
      <c r="B6185" s="30" t="str">
        <v>집계 중</v>
      </c>
      <c r="C6185" s="30" t="str">
        <v>안산상록구</v>
      </c>
      <c r="D6185" s="30" t="str">
        <v>상가</v>
      </c>
      <c r="E6185" s="32">
        <v>10</v>
      </c>
      <c r="F6185" s="32">
        <v>10</v>
      </c>
      <c r="G6185" s="32">
        <v>0</v>
      </c>
      <c r="H6185" s="32">
        <v>0</v>
      </c>
      <c r="I6185" s="32">
        <f>G6185+H6185</f>
        <v>0</v>
      </c>
      <c r="J6185" s="32">
        <f>SUM(F6185:H6185)</f>
        <v>10</v>
      </c>
      <c r="K6185" s="32">
        <f>E6185-J6185</f>
        <v>0</v>
      </c>
      <c r="L6185" s="30">
        <v>5311000000</v>
      </c>
      <c r="M6185" s="30">
        <v>1981.02</v>
      </c>
      <c r="N6185" s="30">
        <v>531100000</v>
      </c>
      <c r="O6185" s="30">
        <v>8862618</v>
      </c>
      <c r="P6185" s="30">
        <f>IF(I6185=0,0,H6185/I6185)</f>
        <v>0</v>
      </c>
    </row>
    <row r="6186">
      <c r="A6186" s="30" t="str">
        <v>2026-07</v>
      </c>
      <c r="B6186" s="30" t="str">
        <v>집계 중</v>
      </c>
      <c r="C6186" s="30" t="str">
        <v>안산상록구</v>
      </c>
      <c r="D6186" s="30" t="str">
        <v>아파트 매매</v>
      </c>
      <c r="E6186" s="32">
        <v>117</v>
      </c>
      <c r="F6186" s="32">
        <v>117</v>
      </c>
      <c r="G6186" s="32">
        <v>0</v>
      </c>
      <c r="H6186" s="32">
        <v>0</v>
      </c>
      <c r="I6186" s="32">
        <f>G6186+H6186</f>
        <v>0</v>
      </c>
      <c r="J6186" s="32">
        <f>SUM(F6186:H6186)</f>
        <v>117</v>
      </c>
      <c r="K6186" s="32">
        <f>E6186-J6186</f>
        <v>0</v>
      </c>
      <c r="L6186" s="30">
        <v>47694000000</v>
      </c>
      <c r="M6186" s="30">
        <v>8570.654</v>
      </c>
      <c r="N6186" s="30">
        <v>407641026</v>
      </c>
      <c r="O6186" s="30">
        <v>18396043</v>
      </c>
      <c r="P6186" s="30">
        <f>IF(I6186=0,0,H6186/I6186)</f>
        <v>0</v>
      </c>
    </row>
    <row r="6187">
      <c r="A6187" s="30" t="str">
        <v>2026-07</v>
      </c>
      <c r="B6187" s="30" t="str">
        <v>집계 중</v>
      </c>
      <c r="C6187" s="30" t="str">
        <v>안산상록구</v>
      </c>
      <c r="D6187" s="30" t="str">
        <v>아파트 전월세</v>
      </c>
      <c r="E6187" s="32">
        <v>194</v>
      </c>
      <c r="F6187" s="32">
        <v>0</v>
      </c>
      <c r="G6187" s="32">
        <v>127</v>
      </c>
      <c r="H6187" s="32">
        <v>67</v>
      </c>
      <c r="I6187" s="32">
        <f>G6187+H6187</f>
        <v>194</v>
      </c>
      <c r="J6187" s="32">
        <f>SUM(F6187:H6187)</f>
        <v>194</v>
      </c>
      <c r="K6187" s="32">
        <f>E6187-J6187</f>
        <v>0</v>
      </c>
      <c r="L6187" s="30">
        <v>33683550000</v>
      </c>
      <c r="M6187" s="30">
        <v>13056.11</v>
      </c>
      <c r="N6187" s="30">
        <v>173626546</v>
      </c>
      <c r="O6187" s="30">
        <v>8528618</v>
      </c>
      <c r="P6187" s="30">
        <f>IF(I6187=0,0,H6187/I6187)</f>
        <v>0.34536082474226804</v>
      </c>
    </row>
    <row r="6188">
      <c r="A6188" s="30" t="str">
        <v>2026-07</v>
      </c>
      <c r="B6188" s="30" t="str">
        <v>집계 중</v>
      </c>
      <c r="C6188" s="30" t="str">
        <v>안산상록구</v>
      </c>
      <c r="D6188" s="30" t="str">
        <v>오피스텔 매매</v>
      </c>
      <c r="E6188" s="32">
        <v>12</v>
      </c>
      <c r="F6188" s="32">
        <v>12</v>
      </c>
      <c r="G6188" s="32">
        <v>0</v>
      </c>
      <c r="H6188" s="32">
        <v>0</v>
      </c>
      <c r="I6188" s="32">
        <f>G6188+H6188</f>
        <v>0</v>
      </c>
      <c r="J6188" s="32">
        <f>SUM(F6188:H6188)</f>
        <v>12</v>
      </c>
      <c r="K6188" s="32">
        <f>E6188-J6188</f>
        <v>0</v>
      </c>
      <c r="L6188" s="30">
        <v>1271000000</v>
      </c>
      <c r="M6188" s="30">
        <v>475.431</v>
      </c>
      <c r="N6188" s="30">
        <v>105916667</v>
      </c>
      <c r="O6188" s="30">
        <v>8837566</v>
      </c>
      <c r="P6188" s="30">
        <f>IF(I6188=0,0,H6188/I6188)</f>
        <v>0</v>
      </c>
    </row>
    <row r="6189">
      <c r="A6189" s="30" t="str">
        <v>2026-07</v>
      </c>
      <c r="B6189" s="30" t="str">
        <v>집계 중</v>
      </c>
      <c r="C6189" s="30" t="str">
        <v>안산상록구</v>
      </c>
      <c r="D6189" s="30" t="str">
        <v>오피스텔 전월세</v>
      </c>
      <c r="E6189" s="32">
        <v>42</v>
      </c>
      <c r="F6189" s="32">
        <v>0</v>
      </c>
      <c r="G6189" s="32">
        <v>15</v>
      </c>
      <c r="H6189" s="32">
        <v>27</v>
      </c>
      <c r="I6189" s="32">
        <f>G6189+H6189</f>
        <v>42</v>
      </c>
      <c r="J6189" s="32">
        <f>SUM(F6189:H6189)</f>
        <v>42</v>
      </c>
      <c r="K6189" s="32">
        <f>E6189-J6189</f>
        <v>0</v>
      </c>
      <c r="L6189" s="30">
        <v>3487750000</v>
      </c>
      <c r="M6189" s="30">
        <v>1820.23</v>
      </c>
      <c r="N6189" s="30">
        <v>83041667</v>
      </c>
      <c r="O6189" s="30">
        <v>6334228</v>
      </c>
      <c r="P6189" s="30">
        <f>IF(I6189=0,0,H6189/I6189)</f>
        <v>0.6428571428571429</v>
      </c>
    </row>
    <row r="6190">
      <c r="A6190" s="30" t="str">
        <v>2026-07</v>
      </c>
      <c r="B6190" s="30" t="str">
        <v>집계 중</v>
      </c>
      <c r="C6190" s="30" t="str">
        <v>안산상록구</v>
      </c>
      <c r="D6190" s="30" t="str">
        <v>토지</v>
      </c>
      <c r="E6190" s="32">
        <v>9</v>
      </c>
      <c r="F6190" s="32">
        <v>9</v>
      </c>
      <c r="G6190" s="32">
        <v>0</v>
      </c>
      <c r="H6190" s="32">
        <v>0</v>
      </c>
      <c r="I6190" s="32">
        <f>G6190+H6190</f>
        <v>0</v>
      </c>
      <c r="J6190" s="32">
        <f>SUM(F6190:H6190)</f>
        <v>9</v>
      </c>
      <c r="K6190" s="32">
        <f>E6190-J6190</f>
        <v>0</v>
      </c>
      <c r="L6190" s="30">
        <v>3534000000</v>
      </c>
      <c r="M6190" s="30">
        <v>6560.02</v>
      </c>
      <c r="N6190" s="30">
        <v>392666667</v>
      </c>
      <c r="O6190" s="30">
        <v>1780885</v>
      </c>
      <c r="P6190" s="30">
        <f>IF(I6190=0,0,H6190/I6190)</f>
        <v>0</v>
      </c>
    </row>
    <row r="6191">
      <c r="A6191" s="30" t="str">
        <v>2026-07</v>
      </c>
      <c r="B6191" s="30" t="str">
        <v>집계 중</v>
      </c>
      <c r="C6191" s="30" t="str">
        <v>안성시</v>
      </c>
      <c r="D6191" s="30" t="str">
        <v>공장창고</v>
      </c>
      <c r="E6191" s="32">
        <v>12</v>
      </c>
      <c r="F6191" s="32">
        <v>12</v>
      </c>
      <c r="G6191" s="32">
        <v>0</v>
      </c>
      <c r="H6191" s="32">
        <v>0</v>
      </c>
      <c r="I6191" s="32">
        <f>G6191+H6191</f>
        <v>0</v>
      </c>
      <c r="J6191" s="32">
        <f>SUM(F6191:H6191)</f>
        <v>12</v>
      </c>
      <c r="K6191" s="32">
        <f>E6191-J6191</f>
        <v>0</v>
      </c>
      <c r="L6191" s="30">
        <v>16923290000</v>
      </c>
      <c r="M6191" s="30">
        <v>11436.93</v>
      </c>
      <c r="N6191" s="30">
        <v>1410274167</v>
      </c>
      <c r="O6191" s="30">
        <v>4891589</v>
      </c>
      <c r="P6191" s="30">
        <f>IF(I6191=0,0,H6191/I6191)</f>
        <v>0</v>
      </c>
    </row>
    <row r="6192">
      <c r="A6192" s="30" t="str">
        <v>2026-07</v>
      </c>
      <c r="B6192" s="30" t="str">
        <v>집계 중</v>
      </c>
      <c r="C6192" s="30" t="str">
        <v>안성시</v>
      </c>
      <c r="D6192" s="30" t="str">
        <v>다가구 매매</v>
      </c>
      <c r="E6192" s="32">
        <v>14</v>
      </c>
      <c r="F6192" s="32">
        <v>14</v>
      </c>
      <c r="G6192" s="32">
        <v>0</v>
      </c>
      <c r="H6192" s="32">
        <v>0</v>
      </c>
      <c r="I6192" s="32">
        <f>G6192+H6192</f>
        <v>0</v>
      </c>
      <c r="J6192" s="32">
        <f>SUM(F6192:H6192)</f>
        <v>14</v>
      </c>
      <c r="K6192" s="32">
        <f>E6192-J6192</f>
        <v>0</v>
      </c>
      <c r="L6192" s="30">
        <v>2771140000</v>
      </c>
      <c r="M6192" s="30">
        <v>1750.02</v>
      </c>
      <c r="N6192" s="30">
        <v>197938571</v>
      </c>
      <c r="O6192" s="30">
        <v>5234679</v>
      </c>
      <c r="P6192" s="30">
        <f>IF(I6192=0,0,H6192/I6192)</f>
        <v>0</v>
      </c>
    </row>
    <row r="6193">
      <c r="A6193" s="30" t="str">
        <v>2026-07</v>
      </c>
      <c r="B6193" s="30" t="str">
        <v>집계 중</v>
      </c>
      <c r="C6193" s="30" t="str">
        <v>안성시</v>
      </c>
      <c r="D6193" s="30" t="str">
        <v>다가구 전월세</v>
      </c>
      <c r="E6193" s="32">
        <v>142</v>
      </c>
      <c r="F6193" s="32">
        <v>0</v>
      </c>
      <c r="G6193" s="32">
        <v>11</v>
      </c>
      <c r="H6193" s="32">
        <v>131</v>
      </c>
      <c r="I6193" s="32">
        <f>G6193+H6193</f>
        <v>142</v>
      </c>
      <c r="J6193" s="32">
        <f>SUM(F6193:H6193)</f>
        <v>142</v>
      </c>
      <c r="K6193" s="32">
        <f>E6193-J6193</f>
        <v>0</v>
      </c>
      <c r="L6193" s="30">
        <v>1363100000</v>
      </c>
      <c r="M6193" s="30">
        <v>5780.487</v>
      </c>
      <c r="N6193" s="30">
        <v>9599296</v>
      </c>
      <c r="O6193" s="30">
        <v>779539</v>
      </c>
      <c r="P6193" s="30">
        <f>IF(I6193=0,0,H6193/I6193)</f>
        <v>0.9225352112676056</v>
      </c>
    </row>
    <row r="6194">
      <c r="A6194" s="30" t="str">
        <v>2026-07</v>
      </c>
      <c r="B6194" s="30" t="str">
        <v>집계 중</v>
      </c>
      <c r="C6194" s="30" t="str">
        <v>안성시</v>
      </c>
      <c r="D6194" s="30" t="str">
        <v>다세대 매매</v>
      </c>
      <c r="E6194" s="32">
        <v>13</v>
      </c>
      <c r="F6194" s="32">
        <v>13</v>
      </c>
      <c r="G6194" s="32">
        <v>0</v>
      </c>
      <c r="H6194" s="32">
        <v>0</v>
      </c>
      <c r="I6194" s="32">
        <f>G6194+H6194</f>
        <v>0</v>
      </c>
      <c r="J6194" s="32">
        <f>SUM(F6194:H6194)</f>
        <v>13</v>
      </c>
      <c r="K6194" s="32">
        <f>E6194-J6194</f>
        <v>0</v>
      </c>
      <c r="L6194" s="30">
        <v>857000000</v>
      </c>
      <c r="M6194" s="30">
        <v>684.32</v>
      </c>
      <c r="N6194" s="30">
        <v>65923077</v>
      </c>
      <c r="O6194" s="30">
        <v>4139960</v>
      </c>
      <c r="P6194" s="30">
        <f>IF(I6194=0,0,H6194/I6194)</f>
        <v>0</v>
      </c>
    </row>
    <row r="6195">
      <c r="A6195" s="30" t="str">
        <v>2026-07</v>
      </c>
      <c r="B6195" s="30" t="str">
        <v>집계 중</v>
      </c>
      <c r="C6195" s="30" t="str">
        <v>안성시</v>
      </c>
      <c r="D6195" s="30" t="str">
        <v>다세대 전월세</v>
      </c>
      <c r="E6195" s="32">
        <v>45</v>
      </c>
      <c r="F6195" s="32">
        <v>0</v>
      </c>
      <c r="G6195" s="32">
        <v>3</v>
      </c>
      <c r="H6195" s="32">
        <v>42</v>
      </c>
      <c r="I6195" s="32">
        <f>G6195+H6195</f>
        <v>45</v>
      </c>
      <c r="J6195" s="32">
        <f>SUM(F6195:H6195)</f>
        <v>45</v>
      </c>
      <c r="K6195" s="32">
        <f>E6195-J6195</f>
        <v>0</v>
      </c>
      <c r="L6195" s="30">
        <v>456900000</v>
      </c>
      <c r="M6195" s="30">
        <v>1624.192</v>
      </c>
      <c r="N6195" s="30">
        <v>10153333</v>
      </c>
      <c r="O6195" s="30">
        <v>929947</v>
      </c>
      <c r="P6195" s="30">
        <f>IF(I6195=0,0,H6195/I6195)</f>
        <v>0.9333333333333333</v>
      </c>
    </row>
    <row r="6196">
      <c r="A6196" s="30" t="str">
        <v>2026-07</v>
      </c>
      <c r="B6196" s="30" t="str">
        <v>집계 중</v>
      </c>
      <c r="C6196" s="30" t="str">
        <v>안성시</v>
      </c>
      <c r="D6196" s="30" t="str">
        <v>분양권</v>
      </c>
      <c r="E6196" s="32">
        <v>10</v>
      </c>
      <c r="F6196" s="32">
        <v>10</v>
      </c>
      <c r="G6196" s="32">
        <v>0</v>
      </c>
      <c r="H6196" s="32">
        <v>0</v>
      </c>
      <c r="I6196" s="32">
        <f>G6196+H6196</f>
        <v>0</v>
      </c>
      <c r="J6196" s="32">
        <f>SUM(F6196:H6196)</f>
        <v>10</v>
      </c>
      <c r="K6196" s="32">
        <f>E6196-J6196</f>
        <v>0</v>
      </c>
      <c r="L6196" s="30">
        <v>3972250000</v>
      </c>
      <c r="M6196" s="30">
        <v>818.946</v>
      </c>
      <c r="N6196" s="30">
        <v>397225000</v>
      </c>
      <c r="O6196" s="30">
        <v>16034518</v>
      </c>
      <c r="P6196" s="30">
        <f>IF(I6196=0,0,H6196/I6196)</f>
        <v>0</v>
      </c>
    </row>
    <row r="6197">
      <c r="A6197" s="30" t="str">
        <v>2026-07</v>
      </c>
      <c r="B6197" s="30" t="str">
        <v>집계 중</v>
      </c>
      <c r="C6197" s="30" t="str">
        <v>안성시</v>
      </c>
      <c r="D6197" s="30" t="str">
        <v>상가</v>
      </c>
      <c r="E6197" s="32">
        <v>3</v>
      </c>
      <c r="F6197" s="32">
        <v>3</v>
      </c>
      <c r="G6197" s="32">
        <v>0</v>
      </c>
      <c r="H6197" s="32">
        <v>0</v>
      </c>
      <c r="I6197" s="32">
        <f>G6197+H6197</f>
        <v>0</v>
      </c>
      <c r="J6197" s="32">
        <f>SUM(F6197:H6197)</f>
        <v>3</v>
      </c>
      <c r="K6197" s="32">
        <f>E6197-J6197</f>
        <v>0</v>
      </c>
      <c r="L6197" s="30">
        <v>1433000000</v>
      </c>
      <c r="M6197" s="30">
        <v>340.01</v>
      </c>
      <c r="N6197" s="30">
        <v>477666667</v>
      </c>
      <c r="O6197" s="30">
        <v>13932502</v>
      </c>
      <c r="P6197" s="30">
        <f>IF(I6197=0,0,H6197/I6197)</f>
        <v>0</v>
      </c>
    </row>
    <row r="6198">
      <c r="A6198" s="30" t="str">
        <v>2026-07</v>
      </c>
      <c r="B6198" s="30" t="str">
        <v>집계 중</v>
      </c>
      <c r="C6198" s="30" t="str">
        <v>안성시</v>
      </c>
      <c r="D6198" s="30" t="str">
        <v>아파트 매매</v>
      </c>
      <c r="E6198" s="32">
        <v>152</v>
      </c>
      <c r="F6198" s="32">
        <v>152</v>
      </c>
      <c r="G6198" s="32">
        <v>0</v>
      </c>
      <c r="H6198" s="32">
        <v>0</v>
      </c>
      <c r="I6198" s="32">
        <f>G6198+H6198</f>
        <v>0</v>
      </c>
      <c r="J6198" s="32">
        <f>SUM(F6198:H6198)</f>
        <v>152</v>
      </c>
      <c r="K6198" s="32">
        <f>E6198-J6198</f>
        <v>0</v>
      </c>
      <c r="L6198" s="30">
        <v>31253100000</v>
      </c>
      <c r="M6198" s="30">
        <v>10179.624</v>
      </c>
      <c r="N6198" s="30">
        <v>205612500</v>
      </c>
      <c r="O6198" s="30">
        <v>10149297</v>
      </c>
      <c r="P6198" s="30">
        <f>IF(I6198=0,0,H6198/I6198)</f>
        <v>0</v>
      </c>
    </row>
    <row r="6199">
      <c r="A6199" s="30" t="str">
        <v>2026-07</v>
      </c>
      <c r="B6199" s="30" t="str">
        <v>집계 중</v>
      </c>
      <c r="C6199" s="30" t="str">
        <v>안성시</v>
      </c>
      <c r="D6199" s="30" t="str">
        <v>아파트 전월세</v>
      </c>
      <c r="E6199" s="32">
        <v>474</v>
      </c>
      <c r="F6199" s="32">
        <v>0</v>
      </c>
      <c r="G6199" s="32">
        <v>126</v>
      </c>
      <c r="H6199" s="32">
        <v>348</v>
      </c>
      <c r="I6199" s="32">
        <f>G6199+H6199</f>
        <v>474</v>
      </c>
      <c r="J6199" s="32">
        <f>SUM(F6199:H6199)</f>
        <v>474</v>
      </c>
      <c r="K6199" s="32">
        <f>E6199-J6199</f>
        <v>0</v>
      </c>
      <c r="L6199" s="30">
        <v>36229640000</v>
      </c>
      <c r="M6199" s="30">
        <v>27848.696</v>
      </c>
      <c r="N6199" s="30">
        <v>76433840</v>
      </c>
      <c r="O6199" s="30">
        <v>4300647</v>
      </c>
      <c r="P6199" s="30">
        <f>IF(I6199=0,0,H6199/I6199)</f>
        <v>0.7341772151898734</v>
      </c>
    </row>
    <row r="6200">
      <c r="A6200" s="30" t="str">
        <v>2026-07</v>
      </c>
      <c r="B6200" s="30" t="str">
        <v>집계 중</v>
      </c>
      <c r="C6200" s="30" t="str">
        <v>안성시</v>
      </c>
      <c r="D6200" s="30" t="str">
        <v>오피스텔 매매</v>
      </c>
      <c r="E6200" s="32">
        <v>3</v>
      </c>
      <c r="F6200" s="32">
        <v>3</v>
      </c>
      <c r="G6200" s="32">
        <v>0</v>
      </c>
      <c r="H6200" s="32">
        <v>0</v>
      </c>
      <c r="I6200" s="32">
        <f>G6200+H6200</f>
        <v>0</v>
      </c>
      <c r="J6200" s="32">
        <f>SUM(F6200:H6200)</f>
        <v>3</v>
      </c>
      <c r="K6200" s="32">
        <f>E6200-J6200</f>
        <v>0</v>
      </c>
      <c r="L6200" s="30">
        <v>339000000</v>
      </c>
      <c r="M6200" s="30">
        <v>140.06</v>
      </c>
      <c r="N6200" s="30">
        <v>113000000</v>
      </c>
      <c r="O6200" s="30">
        <v>8001293</v>
      </c>
      <c r="P6200" s="30">
        <f>IF(I6200=0,0,H6200/I6200)</f>
        <v>0</v>
      </c>
    </row>
    <row r="6201">
      <c r="A6201" s="30" t="str">
        <v>2026-07</v>
      </c>
      <c r="B6201" s="30" t="str">
        <v>집계 중</v>
      </c>
      <c r="C6201" s="30" t="str">
        <v>안성시</v>
      </c>
      <c r="D6201" s="30" t="str">
        <v>오피스텔 전월세</v>
      </c>
      <c r="E6201" s="32">
        <v>8</v>
      </c>
      <c r="F6201" s="32">
        <v>0</v>
      </c>
      <c r="G6201" s="32">
        <v>0</v>
      </c>
      <c r="H6201" s="32">
        <v>8</v>
      </c>
      <c r="I6201" s="32">
        <f>G6201+H6201</f>
        <v>8</v>
      </c>
      <c r="J6201" s="32">
        <f>SUM(F6201:H6201)</f>
        <v>8</v>
      </c>
      <c r="K6201" s="32">
        <f>E6201-J6201</f>
        <v>0</v>
      </c>
      <c r="L6201" s="30">
        <v>31000000</v>
      </c>
      <c r="M6201" s="30">
        <v>198.02</v>
      </c>
      <c r="N6201" s="30">
        <v>3875000</v>
      </c>
      <c r="O6201" s="30">
        <v>517520</v>
      </c>
      <c r="P6201" s="30">
        <f>IF(I6201=0,0,H6201/I6201)</f>
        <v>1</v>
      </c>
    </row>
    <row r="6202">
      <c r="A6202" s="30" t="str">
        <v>2026-07</v>
      </c>
      <c r="B6202" s="30" t="str">
        <v>집계 중</v>
      </c>
      <c r="C6202" s="30" t="str">
        <v>안성시</v>
      </c>
      <c r="D6202" s="30" t="str">
        <v>토지</v>
      </c>
      <c r="E6202" s="32">
        <v>160</v>
      </c>
      <c r="F6202" s="32">
        <v>160</v>
      </c>
      <c r="G6202" s="32">
        <v>0</v>
      </c>
      <c r="H6202" s="32">
        <v>0</v>
      </c>
      <c r="I6202" s="32">
        <f>G6202+H6202</f>
        <v>0</v>
      </c>
      <c r="J6202" s="32">
        <f>SUM(F6202:H6202)</f>
        <v>160</v>
      </c>
      <c r="K6202" s="32">
        <f>E6202-J6202</f>
        <v>0</v>
      </c>
      <c r="L6202" s="30">
        <v>20377040000</v>
      </c>
      <c r="M6202" s="30">
        <v>117431.96</v>
      </c>
      <c r="N6202" s="30">
        <v>127356500</v>
      </c>
      <c r="O6202" s="30">
        <v>573627</v>
      </c>
      <c r="P6202" s="30">
        <f>IF(I6202=0,0,H6202/I6202)</f>
        <v>0</v>
      </c>
    </row>
    <row r="6203">
      <c r="A6203" s="30" t="str">
        <v>2026-07</v>
      </c>
      <c r="B6203" s="30" t="str">
        <v>집계 중</v>
      </c>
      <c r="C6203" s="30" t="str">
        <v>안양동안구</v>
      </c>
      <c r="D6203" s="30" t="str">
        <v>공장창고</v>
      </c>
      <c r="E6203" s="32">
        <v>14</v>
      </c>
      <c r="F6203" s="32">
        <v>14</v>
      </c>
      <c r="G6203" s="32">
        <v>0</v>
      </c>
      <c r="H6203" s="32">
        <v>0</v>
      </c>
      <c r="I6203" s="32">
        <f>G6203+H6203</f>
        <v>0</v>
      </c>
      <c r="J6203" s="32">
        <f>SUM(F6203:H6203)</f>
        <v>14</v>
      </c>
      <c r="K6203" s="32">
        <f>E6203-J6203</f>
        <v>0</v>
      </c>
      <c r="L6203" s="30">
        <v>5403070000</v>
      </c>
      <c r="M6203" s="30">
        <v>1427.95</v>
      </c>
      <c r="N6203" s="30">
        <v>385933571</v>
      </c>
      <c r="O6203" s="30">
        <v>12508413</v>
      </c>
      <c r="P6203" s="30">
        <f>IF(I6203=0,0,H6203/I6203)</f>
        <v>0</v>
      </c>
    </row>
    <row r="6204">
      <c r="A6204" s="30" t="str">
        <v>2026-07</v>
      </c>
      <c r="B6204" s="30" t="str">
        <v>집계 중</v>
      </c>
      <c r="C6204" s="30" t="str">
        <v>안양동안구</v>
      </c>
      <c r="D6204" s="30" t="str">
        <v>다가구 매매</v>
      </c>
      <c r="E6204" s="32">
        <v>1</v>
      </c>
      <c r="F6204" s="32">
        <v>1</v>
      </c>
      <c r="G6204" s="32">
        <v>0</v>
      </c>
      <c r="H6204" s="32">
        <v>0</v>
      </c>
      <c r="I6204" s="32">
        <f>G6204+H6204</f>
        <v>0</v>
      </c>
      <c r="J6204" s="32">
        <f>SUM(F6204:H6204)</f>
        <v>1</v>
      </c>
      <c r="K6204" s="32">
        <f>E6204-J6204</f>
        <v>0</v>
      </c>
      <c r="L6204" s="30">
        <v>2550000000</v>
      </c>
      <c r="M6204" s="30">
        <v>467.07</v>
      </c>
      <c r="N6204" s="30">
        <v>2550000000</v>
      </c>
      <c r="O6204" s="30">
        <v>18048155</v>
      </c>
      <c r="P6204" s="30">
        <f>IF(I6204=0,0,H6204/I6204)</f>
        <v>0</v>
      </c>
    </row>
    <row r="6205">
      <c r="A6205" s="30" t="str">
        <v>2026-07</v>
      </c>
      <c r="B6205" s="30" t="str">
        <v>집계 중</v>
      </c>
      <c r="C6205" s="30" t="str">
        <v>안양동안구</v>
      </c>
      <c r="D6205" s="30" t="str">
        <v>다가구 전월세</v>
      </c>
      <c r="E6205" s="32">
        <v>84</v>
      </c>
      <c r="F6205" s="32">
        <v>0</v>
      </c>
      <c r="G6205" s="32">
        <v>18</v>
      </c>
      <c r="H6205" s="32">
        <v>66</v>
      </c>
      <c r="I6205" s="32">
        <f>G6205+H6205</f>
        <v>84</v>
      </c>
      <c r="J6205" s="32">
        <f>SUM(F6205:H6205)</f>
        <v>84</v>
      </c>
      <c r="K6205" s="32">
        <f>E6205-J6205</f>
        <v>0</v>
      </c>
      <c r="L6205" s="30">
        <v>6755500000</v>
      </c>
      <c r="M6205" s="30">
        <v>4058.963</v>
      </c>
      <c r="N6205" s="30">
        <v>80422619</v>
      </c>
      <c r="O6205" s="30">
        <v>5501955</v>
      </c>
      <c r="P6205" s="30">
        <f>IF(I6205=0,0,H6205/I6205)</f>
        <v>0.7857142857142857</v>
      </c>
    </row>
    <row r="6206">
      <c r="A6206" s="30" t="str">
        <v>2026-07</v>
      </c>
      <c r="B6206" s="30" t="str">
        <v>집계 중</v>
      </c>
      <c r="C6206" s="30" t="str">
        <v>안양동안구</v>
      </c>
      <c r="D6206" s="30" t="str">
        <v>다세대 매매</v>
      </c>
      <c r="E6206" s="32">
        <v>31</v>
      </c>
      <c r="F6206" s="32">
        <v>31</v>
      </c>
      <c r="G6206" s="32">
        <v>0</v>
      </c>
      <c r="H6206" s="32">
        <v>0</v>
      </c>
      <c r="I6206" s="32">
        <f>G6206+H6206</f>
        <v>0</v>
      </c>
      <c r="J6206" s="32">
        <f>SUM(F6206:H6206)</f>
        <v>31</v>
      </c>
      <c r="K6206" s="32">
        <f>E6206-J6206</f>
        <v>0</v>
      </c>
      <c r="L6206" s="30">
        <v>13400000000</v>
      </c>
      <c r="M6206" s="30">
        <v>1304.968</v>
      </c>
      <c r="N6206" s="30">
        <v>432258065</v>
      </c>
      <c r="O6206" s="30">
        <v>33945291</v>
      </c>
      <c r="P6206" s="30">
        <f>IF(I6206=0,0,H6206/I6206)</f>
        <v>0</v>
      </c>
    </row>
    <row r="6207">
      <c r="A6207" s="30" t="str">
        <v>2026-07</v>
      </c>
      <c r="B6207" s="30" t="str">
        <v>집계 중</v>
      </c>
      <c r="C6207" s="30" t="str">
        <v>안양동안구</v>
      </c>
      <c r="D6207" s="30" t="str">
        <v>다세대 전월세</v>
      </c>
      <c r="E6207" s="32">
        <v>99</v>
      </c>
      <c r="F6207" s="32">
        <v>0</v>
      </c>
      <c r="G6207" s="32">
        <v>56</v>
      </c>
      <c r="H6207" s="32">
        <v>43</v>
      </c>
      <c r="I6207" s="32">
        <f>G6207+H6207</f>
        <v>99</v>
      </c>
      <c r="J6207" s="32">
        <f>SUM(F6207:H6207)</f>
        <v>99</v>
      </c>
      <c r="K6207" s="32">
        <f>E6207-J6207</f>
        <v>0</v>
      </c>
      <c r="L6207" s="30">
        <v>11567970000</v>
      </c>
      <c r="M6207" s="30">
        <v>3990.552</v>
      </c>
      <c r="N6207" s="30">
        <v>116848182</v>
      </c>
      <c r="O6207" s="30">
        <v>9582940</v>
      </c>
      <c r="P6207" s="30">
        <f>IF(I6207=0,0,H6207/I6207)</f>
        <v>0.43434343434343436</v>
      </c>
    </row>
    <row r="6208">
      <c r="A6208" s="30" t="str">
        <v>2026-07</v>
      </c>
      <c r="B6208" s="30" t="str">
        <v>집계 중</v>
      </c>
      <c r="C6208" s="30" t="str">
        <v>안양동안구</v>
      </c>
      <c r="D6208" s="30" t="str">
        <v>분양권</v>
      </c>
      <c r="E6208" s="32">
        <v>9</v>
      </c>
      <c r="F6208" s="32">
        <v>9</v>
      </c>
      <c r="G6208" s="32">
        <v>0</v>
      </c>
      <c r="H6208" s="32">
        <v>0</v>
      </c>
      <c r="I6208" s="32">
        <f>G6208+H6208</f>
        <v>0</v>
      </c>
      <c r="J6208" s="32">
        <f>SUM(F6208:H6208)</f>
        <v>9</v>
      </c>
      <c r="K6208" s="32">
        <f>E6208-J6208</f>
        <v>0</v>
      </c>
      <c r="L6208" s="30">
        <v>10477020000</v>
      </c>
      <c r="M6208" s="30">
        <v>693.512</v>
      </c>
      <c r="N6208" s="30">
        <v>1164113333</v>
      </c>
      <c r="O6208" s="30">
        <v>49941134</v>
      </c>
      <c r="P6208" s="30">
        <f>IF(I6208=0,0,H6208/I6208)</f>
        <v>0</v>
      </c>
    </row>
    <row r="6209">
      <c r="A6209" s="30" t="str">
        <v>2026-07</v>
      </c>
      <c r="B6209" s="30" t="str">
        <v>집계 중</v>
      </c>
      <c r="C6209" s="30" t="str">
        <v>안양동안구</v>
      </c>
      <c r="D6209" s="30" t="str">
        <v>상가</v>
      </c>
      <c r="E6209" s="32">
        <v>14</v>
      </c>
      <c r="F6209" s="32">
        <v>14</v>
      </c>
      <c r="G6209" s="32">
        <v>0</v>
      </c>
      <c r="H6209" s="32">
        <v>0</v>
      </c>
      <c r="I6209" s="32">
        <f>G6209+H6209</f>
        <v>0</v>
      </c>
      <c r="J6209" s="32">
        <f>SUM(F6209:H6209)</f>
        <v>14</v>
      </c>
      <c r="K6209" s="32">
        <f>E6209-J6209</f>
        <v>0</v>
      </c>
      <c r="L6209" s="30">
        <v>3456160000</v>
      </c>
      <c r="M6209" s="30">
        <v>1028.95</v>
      </c>
      <c r="N6209" s="30">
        <v>246868571</v>
      </c>
      <c r="O6209" s="30">
        <v>11103865</v>
      </c>
      <c r="P6209" s="30">
        <f>IF(I6209=0,0,H6209/I6209)</f>
        <v>0</v>
      </c>
    </row>
    <row r="6210">
      <c r="A6210" s="30" t="str">
        <v>2026-07</v>
      </c>
      <c r="B6210" s="30" t="str">
        <v>집계 중</v>
      </c>
      <c r="C6210" s="30" t="str">
        <v>안양동안구</v>
      </c>
      <c r="D6210" s="30" t="str">
        <v>아파트 매매</v>
      </c>
      <c r="E6210" s="32">
        <v>474</v>
      </c>
      <c r="F6210" s="32">
        <v>474</v>
      </c>
      <c r="G6210" s="32">
        <v>0</v>
      </c>
      <c r="H6210" s="32">
        <v>0</v>
      </c>
      <c r="I6210" s="32">
        <f>G6210+H6210</f>
        <v>0</v>
      </c>
      <c r="J6210" s="32">
        <f>SUM(F6210:H6210)</f>
        <v>474</v>
      </c>
      <c r="K6210" s="32">
        <f>E6210-J6210</f>
        <v>0</v>
      </c>
      <c r="L6210" s="30">
        <v>396687000000</v>
      </c>
      <c r="M6210" s="30">
        <v>32229.364</v>
      </c>
      <c r="N6210" s="30">
        <v>836892405</v>
      </c>
      <c r="O6210" s="30">
        <v>40688421</v>
      </c>
      <c r="P6210" s="30">
        <f>IF(I6210=0,0,H6210/I6210)</f>
        <v>0</v>
      </c>
    </row>
    <row r="6211">
      <c r="A6211" s="30" t="str">
        <v>2026-07</v>
      </c>
      <c r="B6211" s="30" t="str">
        <v>집계 중</v>
      </c>
      <c r="C6211" s="30" t="str">
        <v>안양동안구</v>
      </c>
      <c r="D6211" s="30" t="str">
        <v>아파트 전월세</v>
      </c>
      <c r="E6211" s="32">
        <v>813</v>
      </c>
      <c r="F6211" s="32">
        <v>0</v>
      </c>
      <c r="G6211" s="32">
        <v>533</v>
      </c>
      <c r="H6211" s="32">
        <v>280</v>
      </c>
      <c r="I6211" s="32">
        <f>G6211+H6211</f>
        <v>813</v>
      </c>
      <c r="J6211" s="32">
        <f>SUM(F6211:H6211)</f>
        <v>813</v>
      </c>
      <c r="K6211" s="32">
        <f>E6211-J6211</f>
        <v>0</v>
      </c>
      <c r="L6211" s="30">
        <v>266336580000</v>
      </c>
      <c r="M6211" s="30">
        <v>50596.174</v>
      </c>
      <c r="N6211" s="30">
        <v>327597269</v>
      </c>
      <c r="O6211" s="30">
        <v>17401543</v>
      </c>
      <c r="P6211" s="30">
        <f>IF(I6211=0,0,H6211/I6211)</f>
        <v>0.34440344403444034</v>
      </c>
    </row>
    <row r="6212">
      <c r="A6212" s="30" t="str">
        <v>2026-07</v>
      </c>
      <c r="B6212" s="30" t="str">
        <v>집계 중</v>
      </c>
      <c r="C6212" s="30" t="str">
        <v>안양동안구</v>
      </c>
      <c r="D6212" s="30" t="str">
        <v>오피스텔 매매</v>
      </c>
      <c r="E6212" s="32">
        <v>30</v>
      </c>
      <c r="F6212" s="32">
        <v>30</v>
      </c>
      <c r="G6212" s="32">
        <v>0</v>
      </c>
      <c r="H6212" s="32">
        <v>0</v>
      </c>
      <c r="I6212" s="32">
        <f>G6212+H6212</f>
        <v>0</v>
      </c>
      <c r="J6212" s="32">
        <f>SUM(F6212:H6212)</f>
        <v>30</v>
      </c>
      <c r="K6212" s="32">
        <f>E6212-J6212</f>
        <v>0</v>
      </c>
      <c r="L6212" s="30">
        <v>13194000000</v>
      </c>
      <c r="M6212" s="30">
        <v>1833.642</v>
      </c>
      <c r="N6212" s="30">
        <v>439800000</v>
      </c>
      <c r="O6212" s="30">
        <v>23786828</v>
      </c>
      <c r="P6212" s="30">
        <f>IF(I6212=0,0,H6212/I6212)</f>
        <v>0</v>
      </c>
    </row>
    <row r="6213">
      <c r="A6213" s="30" t="str">
        <v>2026-07</v>
      </c>
      <c r="B6213" s="30" t="str">
        <v>집계 중</v>
      </c>
      <c r="C6213" s="30" t="str">
        <v>안양동안구</v>
      </c>
      <c r="D6213" s="30" t="str">
        <v>오피스텔 전월세</v>
      </c>
      <c r="E6213" s="32">
        <v>131</v>
      </c>
      <c r="F6213" s="32">
        <v>0</v>
      </c>
      <c r="G6213" s="32">
        <v>37</v>
      </c>
      <c r="H6213" s="32">
        <v>94</v>
      </c>
      <c r="I6213" s="32">
        <f>G6213+H6213</f>
        <v>131</v>
      </c>
      <c r="J6213" s="32">
        <f>SUM(F6213:H6213)</f>
        <v>131</v>
      </c>
      <c r="K6213" s="32">
        <f>E6213-J6213</f>
        <v>0</v>
      </c>
      <c r="L6213" s="30">
        <v>19641900000</v>
      </c>
      <c r="M6213" s="30">
        <v>6708.83</v>
      </c>
      <c r="N6213" s="30">
        <v>149938168</v>
      </c>
      <c r="O6213" s="30">
        <v>9678573</v>
      </c>
      <c r="P6213" s="30">
        <f>IF(I6213=0,0,H6213/I6213)</f>
        <v>0.7175572519083969</v>
      </c>
    </row>
    <row r="6214">
      <c r="A6214" s="30" t="str">
        <v>2026-07</v>
      </c>
      <c r="B6214" s="30" t="str">
        <v>집계 중</v>
      </c>
      <c r="C6214" s="30" t="str">
        <v>안양동안구</v>
      </c>
      <c r="D6214" s="30" t="str">
        <v>토지</v>
      </c>
      <c r="E6214" s="32">
        <v>4</v>
      </c>
      <c r="F6214" s="32">
        <v>4</v>
      </c>
      <c r="G6214" s="32">
        <v>0</v>
      </c>
      <c r="H6214" s="32">
        <v>0</v>
      </c>
      <c r="I6214" s="32">
        <f>G6214+H6214</f>
        <v>0</v>
      </c>
      <c r="J6214" s="32">
        <f>SUM(F6214:H6214)</f>
        <v>4</v>
      </c>
      <c r="K6214" s="32">
        <f>E6214-J6214</f>
        <v>0</v>
      </c>
      <c r="L6214" s="30">
        <v>15077620000</v>
      </c>
      <c r="M6214" s="30">
        <v>1964.8</v>
      </c>
      <c r="N6214" s="30">
        <v>3769405000</v>
      </c>
      <c r="O6214" s="30">
        <v>25368165</v>
      </c>
      <c r="P6214" s="30">
        <f>IF(I6214=0,0,H6214/I6214)</f>
        <v>0</v>
      </c>
    </row>
    <row r="6215">
      <c r="A6215" s="30" t="str">
        <v>2026-07</v>
      </c>
      <c r="B6215" s="30" t="str">
        <v>집계 중</v>
      </c>
      <c r="C6215" s="30" t="str">
        <v>안양만안구</v>
      </c>
      <c r="D6215" s="30" t="str">
        <v>공장창고</v>
      </c>
      <c r="E6215" s="32">
        <v>7</v>
      </c>
      <c r="F6215" s="32">
        <v>7</v>
      </c>
      <c r="G6215" s="32">
        <v>0</v>
      </c>
      <c r="H6215" s="32">
        <v>0</v>
      </c>
      <c r="I6215" s="32">
        <f>G6215+H6215</f>
        <v>0</v>
      </c>
      <c r="J6215" s="32">
        <f>SUM(F6215:H6215)</f>
        <v>7</v>
      </c>
      <c r="K6215" s="32">
        <f>E6215-J6215</f>
        <v>0</v>
      </c>
      <c r="L6215" s="30">
        <v>3375000000</v>
      </c>
      <c r="M6215" s="30">
        <v>788.27</v>
      </c>
      <c r="N6215" s="30">
        <v>482142857</v>
      </c>
      <c r="O6215" s="30">
        <v>14153811</v>
      </c>
      <c r="P6215" s="30">
        <f>IF(I6215=0,0,H6215/I6215)</f>
        <v>0</v>
      </c>
    </row>
    <row r="6216">
      <c r="A6216" s="30" t="str">
        <v>2026-07</v>
      </c>
      <c r="B6216" s="30" t="str">
        <v>집계 중</v>
      </c>
      <c r="C6216" s="30" t="str">
        <v>안양만안구</v>
      </c>
      <c r="D6216" s="30" t="str">
        <v>다가구 매매</v>
      </c>
      <c r="E6216" s="32">
        <v>4</v>
      </c>
      <c r="F6216" s="32">
        <v>4</v>
      </c>
      <c r="G6216" s="32">
        <v>0</v>
      </c>
      <c r="H6216" s="32">
        <v>0</v>
      </c>
      <c r="I6216" s="32">
        <f>G6216+H6216</f>
        <v>0</v>
      </c>
      <c r="J6216" s="32">
        <f>SUM(F6216:H6216)</f>
        <v>4</v>
      </c>
      <c r="K6216" s="32">
        <f>E6216-J6216</f>
        <v>0</v>
      </c>
      <c r="L6216" s="30">
        <v>3721900000</v>
      </c>
      <c r="M6216" s="30">
        <v>1017.3</v>
      </c>
      <c r="N6216" s="30">
        <v>930475000</v>
      </c>
      <c r="O6216" s="30">
        <v>12094565</v>
      </c>
      <c r="P6216" s="30">
        <f>IF(I6216=0,0,H6216/I6216)</f>
        <v>0</v>
      </c>
    </row>
    <row r="6217">
      <c r="A6217" s="30" t="str">
        <v>2026-07</v>
      </c>
      <c r="B6217" s="30" t="str">
        <v>집계 중</v>
      </c>
      <c r="C6217" s="30" t="str">
        <v>안양만안구</v>
      </c>
      <c r="D6217" s="30" t="str">
        <v>다가구 전월세</v>
      </c>
      <c r="E6217" s="32">
        <v>129</v>
      </c>
      <c r="F6217" s="32">
        <v>0</v>
      </c>
      <c r="G6217" s="32">
        <v>30</v>
      </c>
      <c r="H6217" s="32">
        <v>99</v>
      </c>
      <c r="I6217" s="32">
        <f>G6217+H6217</f>
        <v>129</v>
      </c>
      <c r="J6217" s="32">
        <f>SUM(F6217:H6217)</f>
        <v>129</v>
      </c>
      <c r="K6217" s="32">
        <f>E6217-J6217</f>
        <v>0</v>
      </c>
      <c r="L6217" s="30">
        <v>6768500000</v>
      </c>
      <c r="M6217" s="30">
        <v>6251.13</v>
      </c>
      <c r="N6217" s="30">
        <v>52468992</v>
      </c>
      <c r="O6217" s="30">
        <v>3579386</v>
      </c>
      <c r="P6217" s="30">
        <f>IF(I6217=0,0,H6217/I6217)</f>
        <v>0.7674418604651163</v>
      </c>
    </row>
    <row r="6218">
      <c r="A6218" s="30" t="str">
        <v>2026-07</v>
      </c>
      <c r="B6218" s="30" t="str">
        <v>집계 중</v>
      </c>
      <c r="C6218" s="30" t="str">
        <v>안양만안구</v>
      </c>
      <c r="D6218" s="30" t="str">
        <v>다세대 매매</v>
      </c>
      <c r="E6218" s="32">
        <v>53</v>
      </c>
      <c r="F6218" s="32">
        <v>53</v>
      </c>
      <c r="G6218" s="32">
        <v>0</v>
      </c>
      <c r="H6218" s="32">
        <v>0</v>
      </c>
      <c r="I6218" s="32">
        <f>G6218+H6218</f>
        <v>0</v>
      </c>
      <c r="J6218" s="32">
        <f>SUM(F6218:H6218)</f>
        <v>53</v>
      </c>
      <c r="K6218" s="32">
        <f>E6218-J6218</f>
        <v>0</v>
      </c>
      <c r="L6218" s="30">
        <v>12889300000</v>
      </c>
      <c r="M6218" s="30">
        <v>2695.216</v>
      </c>
      <c r="N6218" s="30">
        <v>243194340</v>
      </c>
      <c r="O6218" s="30">
        <v>15809217</v>
      </c>
      <c r="P6218" s="30">
        <f>IF(I6218=0,0,H6218/I6218)</f>
        <v>0</v>
      </c>
    </row>
    <row r="6219">
      <c r="A6219" s="30" t="str">
        <v>2026-07</v>
      </c>
      <c r="B6219" s="30" t="str">
        <v>집계 중</v>
      </c>
      <c r="C6219" s="30" t="str">
        <v>안양만안구</v>
      </c>
      <c r="D6219" s="30" t="str">
        <v>다세대 전월세</v>
      </c>
      <c r="E6219" s="32">
        <v>113</v>
      </c>
      <c r="F6219" s="32">
        <v>0</v>
      </c>
      <c r="G6219" s="32">
        <v>50</v>
      </c>
      <c r="H6219" s="32">
        <v>63</v>
      </c>
      <c r="I6219" s="32">
        <f>G6219+H6219</f>
        <v>113</v>
      </c>
      <c r="J6219" s="32">
        <f>SUM(F6219:H6219)</f>
        <v>113</v>
      </c>
      <c r="K6219" s="32">
        <f>E6219-J6219</f>
        <v>0</v>
      </c>
      <c r="L6219" s="30">
        <v>10742200000</v>
      </c>
      <c r="M6219" s="30">
        <v>4915.996</v>
      </c>
      <c r="N6219" s="30">
        <v>95063717</v>
      </c>
      <c r="O6219" s="30">
        <v>7223644</v>
      </c>
      <c r="P6219" s="30">
        <f>IF(I6219=0,0,H6219/I6219)</f>
        <v>0.5575221238938053</v>
      </c>
    </row>
    <row r="6220">
      <c r="A6220" s="30" t="str">
        <v>2026-07</v>
      </c>
      <c r="B6220" s="30" t="str">
        <v>집계 중</v>
      </c>
      <c r="C6220" s="30" t="str">
        <v>안양만안구</v>
      </c>
      <c r="D6220" s="30" t="str">
        <v>분양권</v>
      </c>
      <c r="E6220" s="32">
        <v>1</v>
      </c>
      <c r="F6220" s="32">
        <v>1</v>
      </c>
      <c r="G6220" s="32">
        <v>0</v>
      </c>
      <c r="H6220" s="32">
        <v>0</v>
      </c>
      <c r="I6220" s="32">
        <f>G6220+H6220</f>
        <v>0</v>
      </c>
      <c r="J6220" s="32">
        <f>SUM(F6220:H6220)</f>
        <v>1</v>
      </c>
      <c r="K6220" s="32">
        <f>E6220-J6220</f>
        <v>0</v>
      </c>
      <c r="L6220" s="30">
        <v>837100000</v>
      </c>
      <c r="M6220" s="30">
        <v>72.858</v>
      </c>
      <c r="N6220" s="30">
        <v>837100000</v>
      </c>
      <c r="O6220" s="30">
        <v>37981726</v>
      </c>
      <c r="P6220" s="30">
        <f>IF(I6220=0,0,H6220/I6220)</f>
        <v>0</v>
      </c>
    </row>
    <row r="6221">
      <c r="A6221" s="30" t="str">
        <v>2026-07</v>
      </c>
      <c r="B6221" s="30" t="str">
        <v>집계 중</v>
      </c>
      <c r="C6221" s="30" t="str">
        <v>안양만안구</v>
      </c>
      <c r="D6221" s="30" t="str">
        <v>상가</v>
      </c>
      <c r="E6221" s="32">
        <v>4</v>
      </c>
      <c r="F6221" s="32">
        <v>4</v>
      </c>
      <c r="G6221" s="32">
        <v>0</v>
      </c>
      <c r="H6221" s="32">
        <v>0</v>
      </c>
      <c r="I6221" s="32">
        <f>G6221+H6221</f>
        <v>0</v>
      </c>
      <c r="J6221" s="32">
        <f>SUM(F6221:H6221)</f>
        <v>4</v>
      </c>
      <c r="K6221" s="32">
        <f>E6221-J6221</f>
        <v>0</v>
      </c>
      <c r="L6221" s="30">
        <v>4212210000</v>
      </c>
      <c r="M6221" s="30">
        <v>834.12</v>
      </c>
      <c r="N6221" s="30">
        <v>1053052500</v>
      </c>
      <c r="O6221" s="30">
        <v>16693834</v>
      </c>
      <c r="P6221" s="30">
        <f>IF(I6221=0,0,H6221/I6221)</f>
        <v>0</v>
      </c>
    </row>
    <row r="6222">
      <c r="A6222" s="30" t="str">
        <v>2026-07</v>
      </c>
      <c r="B6222" s="30" t="str">
        <v>집계 중</v>
      </c>
      <c r="C6222" s="30" t="str">
        <v>안양만안구</v>
      </c>
      <c r="D6222" s="30" t="str">
        <v>아파트 매매</v>
      </c>
      <c r="E6222" s="32">
        <v>301</v>
      </c>
      <c r="F6222" s="32">
        <v>301</v>
      </c>
      <c r="G6222" s="32">
        <v>0</v>
      </c>
      <c r="H6222" s="32">
        <v>0</v>
      </c>
      <c r="I6222" s="32">
        <f>G6222+H6222</f>
        <v>0</v>
      </c>
      <c r="J6222" s="32">
        <f>SUM(F6222:H6222)</f>
        <v>301</v>
      </c>
      <c r="K6222" s="32">
        <f>E6222-J6222</f>
        <v>0</v>
      </c>
      <c r="L6222" s="30">
        <v>188093750000</v>
      </c>
      <c r="M6222" s="30">
        <v>21505.166</v>
      </c>
      <c r="N6222" s="30">
        <v>624896179</v>
      </c>
      <c r="O6222" s="30">
        <v>28913867</v>
      </c>
      <c r="P6222" s="30">
        <f>IF(I6222=0,0,H6222/I6222)</f>
        <v>0</v>
      </c>
    </row>
    <row r="6223">
      <c r="A6223" s="30" t="str">
        <v>2026-07</v>
      </c>
      <c r="B6223" s="30" t="str">
        <v>집계 중</v>
      </c>
      <c r="C6223" s="30" t="str">
        <v>안양만안구</v>
      </c>
      <c r="D6223" s="30" t="str">
        <v>아파트 전월세</v>
      </c>
      <c r="E6223" s="32">
        <v>183</v>
      </c>
      <c r="F6223" s="32">
        <v>0</v>
      </c>
      <c r="G6223" s="32">
        <v>119</v>
      </c>
      <c r="H6223" s="32">
        <v>64</v>
      </c>
      <c r="I6223" s="32">
        <f>G6223+H6223</f>
        <v>183</v>
      </c>
      <c r="J6223" s="32">
        <f>SUM(F6223:H6223)</f>
        <v>183</v>
      </c>
      <c r="K6223" s="32">
        <f>E6223-J6223</f>
        <v>0</v>
      </c>
      <c r="L6223" s="30">
        <v>51694430000</v>
      </c>
      <c r="M6223" s="30">
        <v>11462.735</v>
      </c>
      <c r="N6223" s="30">
        <v>282483224</v>
      </c>
      <c r="O6223" s="30">
        <v>14908368</v>
      </c>
      <c r="P6223" s="30">
        <f>IF(I6223=0,0,H6223/I6223)</f>
        <v>0.34972677595628415</v>
      </c>
    </row>
    <row r="6224">
      <c r="A6224" s="30" t="str">
        <v>2026-07</v>
      </c>
      <c r="B6224" s="30" t="str">
        <v>집계 중</v>
      </c>
      <c r="C6224" s="30" t="str">
        <v>안양만안구</v>
      </c>
      <c r="D6224" s="30" t="str">
        <v>오피스텔 매매</v>
      </c>
      <c r="E6224" s="32">
        <v>18</v>
      </c>
      <c r="F6224" s="32">
        <v>18</v>
      </c>
      <c r="G6224" s="32">
        <v>0</v>
      </c>
      <c r="H6224" s="32">
        <v>0</v>
      </c>
      <c r="I6224" s="32">
        <f>G6224+H6224</f>
        <v>0</v>
      </c>
      <c r="J6224" s="32">
        <f>SUM(F6224:H6224)</f>
        <v>18</v>
      </c>
      <c r="K6224" s="32">
        <f>E6224-J6224</f>
        <v>0</v>
      </c>
      <c r="L6224" s="30">
        <v>4560000000</v>
      </c>
      <c r="M6224" s="30">
        <v>1047.159</v>
      </c>
      <c r="N6224" s="30">
        <v>253333333</v>
      </c>
      <c r="O6224" s="30">
        <v>14395502</v>
      </c>
      <c r="P6224" s="30">
        <f>IF(I6224=0,0,H6224/I6224)</f>
        <v>0</v>
      </c>
    </row>
    <row r="6225">
      <c r="A6225" s="30" t="str">
        <v>2026-07</v>
      </c>
      <c r="B6225" s="30" t="str">
        <v>집계 중</v>
      </c>
      <c r="C6225" s="30" t="str">
        <v>안양만안구</v>
      </c>
      <c r="D6225" s="30" t="str">
        <v>오피스텔 전월세</v>
      </c>
      <c r="E6225" s="32">
        <v>96</v>
      </c>
      <c r="F6225" s="32">
        <v>0</v>
      </c>
      <c r="G6225" s="32">
        <v>46</v>
      </c>
      <c r="H6225" s="32">
        <v>50</v>
      </c>
      <c r="I6225" s="32">
        <f>G6225+H6225</f>
        <v>96</v>
      </c>
      <c r="J6225" s="32">
        <f>SUM(F6225:H6225)</f>
        <v>96</v>
      </c>
      <c r="K6225" s="32">
        <f>E6225-J6225</f>
        <v>0</v>
      </c>
      <c r="L6225" s="30">
        <v>13716300000</v>
      </c>
      <c r="M6225" s="30">
        <v>3996.81</v>
      </c>
      <c r="N6225" s="30">
        <v>142878125</v>
      </c>
      <c r="O6225" s="30">
        <v>11344832</v>
      </c>
      <c r="P6225" s="30">
        <f>IF(I6225=0,0,H6225/I6225)</f>
        <v>0.5208333333333334</v>
      </c>
    </row>
    <row r="6226">
      <c r="A6226" s="30" t="str">
        <v>2026-07</v>
      </c>
      <c r="B6226" s="30" t="str">
        <v>집계 중</v>
      </c>
      <c r="C6226" s="30" t="str">
        <v>안양만안구</v>
      </c>
      <c r="D6226" s="30" t="str">
        <v>토지</v>
      </c>
      <c r="E6226" s="32">
        <v>12</v>
      </c>
      <c r="F6226" s="32">
        <v>12</v>
      </c>
      <c r="G6226" s="32">
        <v>0</v>
      </c>
      <c r="H6226" s="32">
        <v>0</v>
      </c>
      <c r="I6226" s="32">
        <f>G6226+H6226</f>
        <v>0</v>
      </c>
      <c r="J6226" s="32">
        <f>SUM(F6226:H6226)</f>
        <v>12</v>
      </c>
      <c r="K6226" s="32">
        <f>E6226-J6226</f>
        <v>0</v>
      </c>
      <c r="L6226" s="30">
        <v>1653360000</v>
      </c>
      <c r="M6226" s="30">
        <v>4395.5</v>
      </c>
      <c r="N6226" s="30">
        <v>137780000</v>
      </c>
      <c r="O6226" s="30">
        <v>1243466</v>
      </c>
      <c r="P6226" s="30">
        <f>IF(I6226=0,0,H6226/I6226)</f>
        <v>0</v>
      </c>
    </row>
    <row r="6227">
      <c r="A6227" s="30" t="str">
        <v>2026-07</v>
      </c>
      <c r="B6227" s="30" t="str">
        <v>집계 중</v>
      </c>
      <c r="C6227" s="30" t="str">
        <v>양주시</v>
      </c>
      <c r="D6227" s="30" t="str">
        <v>공장창고</v>
      </c>
      <c r="E6227" s="32">
        <v>3</v>
      </c>
      <c r="F6227" s="32">
        <v>3</v>
      </c>
      <c r="G6227" s="32">
        <v>0</v>
      </c>
      <c r="H6227" s="32">
        <v>0</v>
      </c>
      <c r="I6227" s="32">
        <f>G6227+H6227</f>
        <v>0</v>
      </c>
      <c r="J6227" s="32">
        <f>SUM(F6227:H6227)</f>
        <v>3</v>
      </c>
      <c r="K6227" s="32">
        <f>E6227-J6227</f>
        <v>0</v>
      </c>
      <c r="L6227" s="30">
        <v>3393100000</v>
      </c>
      <c r="M6227" s="30">
        <v>2351.72</v>
      </c>
      <c r="N6227" s="30">
        <v>1131033333</v>
      </c>
      <c r="O6227" s="30">
        <v>4769641</v>
      </c>
      <c r="P6227" s="30">
        <f>IF(I6227=0,0,H6227/I6227)</f>
        <v>0</v>
      </c>
    </row>
    <row r="6228">
      <c r="A6228" s="30" t="str">
        <v>2026-07</v>
      </c>
      <c r="B6228" s="30" t="str">
        <v>집계 중</v>
      </c>
      <c r="C6228" s="30" t="str">
        <v>양주시</v>
      </c>
      <c r="D6228" s="30" t="str">
        <v>다가구 매매</v>
      </c>
      <c r="E6228" s="32">
        <v>8</v>
      </c>
      <c r="F6228" s="32">
        <v>8</v>
      </c>
      <c r="G6228" s="32">
        <v>0</v>
      </c>
      <c r="H6228" s="32">
        <v>0</v>
      </c>
      <c r="I6228" s="32">
        <f>G6228+H6228</f>
        <v>0</v>
      </c>
      <c r="J6228" s="32">
        <f>SUM(F6228:H6228)</f>
        <v>8</v>
      </c>
      <c r="K6228" s="32">
        <f>E6228-J6228</f>
        <v>0</v>
      </c>
      <c r="L6228" s="30">
        <v>3709000000</v>
      </c>
      <c r="M6228" s="30">
        <v>1066.7</v>
      </c>
      <c r="N6228" s="30">
        <v>463625000</v>
      </c>
      <c r="O6228" s="30">
        <v>11494475</v>
      </c>
      <c r="P6228" s="30">
        <f>IF(I6228=0,0,H6228/I6228)</f>
        <v>0</v>
      </c>
    </row>
    <row r="6229">
      <c r="A6229" s="30" t="str">
        <v>2026-07</v>
      </c>
      <c r="B6229" s="30" t="str">
        <v>집계 중</v>
      </c>
      <c r="C6229" s="30" t="str">
        <v>양주시</v>
      </c>
      <c r="D6229" s="30" t="str">
        <v>다가구 전월세</v>
      </c>
      <c r="E6229" s="32">
        <v>94</v>
      </c>
      <c r="F6229" s="32">
        <v>0</v>
      </c>
      <c r="G6229" s="32">
        <v>7</v>
      </c>
      <c r="H6229" s="32">
        <v>87</v>
      </c>
      <c r="I6229" s="32">
        <f>G6229+H6229</f>
        <v>94</v>
      </c>
      <c r="J6229" s="32">
        <f>SUM(F6229:H6229)</f>
        <v>94</v>
      </c>
      <c r="K6229" s="32">
        <f>E6229-J6229</f>
        <v>0</v>
      </c>
      <c r="L6229" s="30">
        <v>1098000000</v>
      </c>
      <c r="M6229" s="30">
        <v>3846.417</v>
      </c>
      <c r="N6229" s="30">
        <v>11680851</v>
      </c>
      <c r="O6229" s="30">
        <v>943671</v>
      </c>
      <c r="P6229" s="30">
        <f>IF(I6229=0,0,H6229/I6229)</f>
        <v>0.925531914893617</v>
      </c>
    </row>
    <row r="6230">
      <c r="A6230" s="30" t="str">
        <v>2026-07</v>
      </c>
      <c r="B6230" s="30" t="str">
        <v>집계 중</v>
      </c>
      <c r="C6230" s="30" t="str">
        <v>양주시</v>
      </c>
      <c r="D6230" s="30" t="str">
        <v>다세대 매매</v>
      </c>
      <c r="E6230" s="32">
        <v>28</v>
      </c>
      <c r="F6230" s="32">
        <v>28</v>
      </c>
      <c r="G6230" s="32">
        <v>0</v>
      </c>
      <c r="H6230" s="32">
        <v>0</v>
      </c>
      <c r="I6230" s="32">
        <f>G6230+H6230</f>
        <v>0</v>
      </c>
      <c r="J6230" s="32">
        <f>SUM(F6230:H6230)</f>
        <v>28</v>
      </c>
      <c r="K6230" s="32">
        <f>E6230-J6230</f>
        <v>0</v>
      </c>
      <c r="L6230" s="30">
        <v>4910810000</v>
      </c>
      <c r="M6230" s="30">
        <v>1749.467</v>
      </c>
      <c r="N6230" s="30">
        <v>175386071</v>
      </c>
      <c r="O6230" s="30">
        <v>9279445</v>
      </c>
      <c r="P6230" s="30">
        <f>IF(I6230=0,0,H6230/I6230)</f>
        <v>0</v>
      </c>
    </row>
    <row r="6231">
      <c r="A6231" s="30" t="str">
        <v>2026-07</v>
      </c>
      <c r="B6231" s="30" t="str">
        <v>집계 중</v>
      </c>
      <c r="C6231" s="30" t="str">
        <v>양주시</v>
      </c>
      <c r="D6231" s="30" t="str">
        <v>다세대 전월세</v>
      </c>
      <c r="E6231" s="32">
        <v>45</v>
      </c>
      <c r="F6231" s="32">
        <v>0</v>
      </c>
      <c r="G6231" s="32">
        <v>12</v>
      </c>
      <c r="H6231" s="32">
        <v>33</v>
      </c>
      <c r="I6231" s="32">
        <f>G6231+H6231</f>
        <v>45</v>
      </c>
      <c r="J6231" s="32">
        <f>SUM(F6231:H6231)</f>
        <v>45</v>
      </c>
      <c r="K6231" s="32">
        <f>E6231-J6231</f>
        <v>0</v>
      </c>
      <c r="L6231" s="30">
        <v>3085000000</v>
      </c>
      <c r="M6231" s="30">
        <v>2703.548</v>
      </c>
      <c r="N6231" s="30">
        <v>68555556</v>
      </c>
      <c r="O6231" s="30">
        <v>3772208</v>
      </c>
      <c r="P6231" s="30">
        <f>IF(I6231=0,0,H6231/I6231)</f>
        <v>0.7333333333333333</v>
      </c>
    </row>
    <row r="6232">
      <c r="A6232" s="30" t="str">
        <v>2026-07</v>
      </c>
      <c r="B6232" s="30" t="str">
        <v>집계 중</v>
      </c>
      <c r="C6232" s="30" t="str">
        <v>양주시</v>
      </c>
      <c r="D6232" s="30" t="str">
        <v>분양권</v>
      </c>
      <c r="E6232" s="32">
        <v>16</v>
      </c>
      <c r="F6232" s="32">
        <v>16</v>
      </c>
      <c r="G6232" s="32">
        <v>0</v>
      </c>
      <c r="H6232" s="32">
        <v>0</v>
      </c>
      <c r="I6232" s="32">
        <f>G6232+H6232</f>
        <v>0</v>
      </c>
      <c r="J6232" s="32">
        <f>SUM(F6232:H6232)</f>
        <v>16</v>
      </c>
      <c r="K6232" s="32">
        <f>E6232-J6232</f>
        <v>0</v>
      </c>
      <c r="L6232" s="30">
        <v>7723810000</v>
      </c>
      <c r="M6232" s="30">
        <v>1292.376</v>
      </c>
      <c r="N6232" s="30">
        <v>482738125</v>
      </c>
      <c r="O6232" s="30">
        <v>19756832</v>
      </c>
      <c r="P6232" s="30">
        <f>IF(I6232=0,0,H6232/I6232)</f>
        <v>0</v>
      </c>
    </row>
    <row r="6233">
      <c r="A6233" s="30" t="str">
        <v>2026-07</v>
      </c>
      <c r="B6233" s="30" t="str">
        <v>집계 중</v>
      </c>
      <c r="C6233" s="30" t="str">
        <v>양주시</v>
      </c>
      <c r="D6233" s="30" t="str">
        <v>상가</v>
      </c>
      <c r="E6233" s="32">
        <v>12</v>
      </c>
      <c r="F6233" s="32">
        <v>12</v>
      </c>
      <c r="G6233" s="32">
        <v>0</v>
      </c>
      <c r="H6233" s="32">
        <v>0</v>
      </c>
      <c r="I6233" s="32">
        <f>G6233+H6233</f>
        <v>0</v>
      </c>
      <c r="J6233" s="32">
        <f>SUM(F6233:H6233)</f>
        <v>12</v>
      </c>
      <c r="K6233" s="32">
        <f>E6233-J6233</f>
        <v>0</v>
      </c>
      <c r="L6233" s="30">
        <v>15231000000</v>
      </c>
      <c r="M6233" s="30">
        <v>4654.04</v>
      </c>
      <c r="N6233" s="30">
        <v>1269250000</v>
      </c>
      <c r="O6233" s="30">
        <v>10818646</v>
      </c>
      <c r="P6233" s="30">
        <f>IF(I6233=0,0,H6233/I6233)</f>
        <v>0</v>
      </c>
    </row>
    <row r="6234">
      <c r="A6234" s="30" t="str">
        <v>2026-07</v>
      </c>
      <c r="B6234" s="30" t="str">
        <v>집계 중</v>
      </c>
      <c r="C6234" s="30" t="str">
        <v>양주시</v>
      </c>
      <c r="D6234" s="30" t="str">
        <v>아파트 매매</v>
      </c>
      <c r="E6234" s="32">
        <v>264</v>
      </c>
      <c r="F6234" s="32">
        <v>264</v>
      </c>
      <c r="G6234" s="32">
        <v>0</v>
      </c>
      <c r="H6234" s="32">
        <v>0</v>
      </c>
      <c r="I6234" s="32">
        <f>G6234+H6234</f>
        <v>0</v>
      </c>
      <c r="J6234" s="32">
        <f>SUM(F6234:H6234)</f>
        <v>264</v>
      </c>
      <c r="K6234" s="32">
        <f>E6234-J6234</f>
        <v>0</v>
      </c>
      <c r="L6234" s="30">
        <v>79693500000</v>
      </c>
      <c r="M6234" s="30">
        <v>19790.226</v>
      </c>
      <c r="N6234" s="30">
        <v>301869318</v>
      </c>
      <c r="O6234" s="30">
        <v>13312106</v>
      </c>
      <c r="P6234" s="30">
        <f>IF(I6234=0,0,H6234/I6234)</f>
        <v>0</v>
      </c>
    </row>
    <row r="6235">
      <c r="A6235" s="30" t="str">
        <v>2026-07</v>
      </c>
      <c r="B6235" s="30" t="str">
        <v>집계 중</v>
      </c>
      <c r="C6235" s="30" t="str">
        <v>양주시</v>
      </c>
      <c r="D6235" s="30" t="str">
        <v>아파트 전월세</v>
      </c>
      <c r="E6235" s="32">
        <v>632</v>
      </c>
      <c r="F6235" s="32">
        <v>0</v>
      </c>
      <c r="G6235" s="32">
        <v>267</v>
      </c>
      <c r="H6235" s="32">
        <v>365</v>
      </c>
      <c r="I6235" s="32">
        <f>G6235+H6235</f>
        <v>632</v>
      </c>
      <c r="J6235" s="32">
        <f>SUM(F6235:H6235)</f>
        <v>632</v>
      </c>
      <c r="K6235" s="32">
        <f>E6235-J6235</f>
        <v>0</v>
      </c>
      <c r="L6235" s="30">
        <v>76756520000</v>
      </c>
      <c r="M6235" s="30">
        <v>42454.588</v>
      </c>
      <c r="N6235" s="30">
        <v>121450190</v>
      </c>
      <c r="O6235" s="30">
        <v>5976752</v>
      </c>
      <c r="P6235" s="30">
        <f>IF(I6235=0,0,H6235/I6235)</f>
        <v>0.5775316455696202</v>
      </c>
    </row>
    <row r="6236">
      <c r="A6236" s="30" t="str">
        <v>2026-07</v>
      </c>
      <c r="B6236" s="30" t="str">
        <v>집계 중</v>
      </c>
      <c r="C6236" s="30" t="str">
        <v>양주시</v>
      </c>
      <c r="D6236" s="30" t="str">
        <v>오피스텔 매매</v>
      </c>
      <c r="E6236" s="32">
        <v>1</v>
      </c>
      <c r="F6236" s="32">
        <v>1</v>
      </c>
      <c r="G6236" s="32">
        <v>0</v>
      </c>
      <c r="H6236" s="32">
        <v>0</v>
      </c>
      <c r="I6236" s="32">
        <f>G6236+H6236</f>
        <v>0</v>
      </c>
      <c r="J6236" s="32">
        <f>SUM(F6236:H6236)</f>
        <v>1</v>
      </c>
      <c r="K6236" s="32">
        <f>E6236-J6236</f>
        <v>0</v>
      </c>
      <c r="L6236" s="30">
        <v>319000000</v>
      </c>
      <c r="M6236" s="30">
        <v>67.368</v>
      </c>
      <c r="N6236" s="30">
        <v>319000000</v>
      </c>
      <c r="O6236" s="30">
        <v>15653506</v>
      </c>
      <c r="P6236" s="30">
        <f>IF(I6236=0,0,H6236/I6236)</f>
        <v>0</v>
      </c>
    </row>
    <row r="6237">
      <c r="A6237" s="30" t="str">
        <v>2026-07</v>
      </c>
      <c r="B6237" s="30" t="str">
        <v>집계 중</v>
      </c>
      <c r="C6237" s="30" t="str">
        <v>양주시</v>
      </c>
      <c r="D6237" s="30" t="str">
        <v>오피스텔 전월세</v>
      </c>
      <c r="E6237" s="32">
        <v>21</v>
      </c>
      <c r="F6237" s="32">
        <v>0</v>
      </c>
      <c r="G6237" s="32">
        <v>6</v>
      </c>
      <c r="H6237" s="32">
        <v>15</v>
      </c>
      <c r="I6237" s="32">
        <f>G6237+H6237</f>
        <v>21</v>
      </c>
      <c r="J6237" s="32">
        <f>SUM(F6237:H6237)</f>
        <v>21</v>
      </c>
      <c r="K6237" s="32">
        <f>E6237-J6237</f>
        <v>0</v>
      </c>
      <c r="L6237" s="30">
        <v>747000000</v>
      </c>
      <c r="M6237" s="30">
        <v>729.21</v>
      </c>
      <c r="N6237" s="30">
        <v>35571429</v>
      </c>
      <c r="O6237" s="30">
        <v>3386434</v>
      </c>
      <c r="P6237" s="30">
        <f>IF(I6237=0,0,H6237/I6237)</f>
        <v>0.7142857142857143</v>
      </c>
    </row>
    <row r="6238">
      <c r="A6238" s="30" t="str">
        <v>2026-07</v>
      </c>
      <c r="B6238" s="30" t="str">
        <v>집계 중</v>
      </c>
      <c r="C6238" s="30" t="str">
        <v>양주시</v>
      </c>
      <c r="D6238" s="30" t="str">
        <v>토지</v>
      </c>
      <c r="E6238" s="32">
        <v>94</v>
      </c>
      <c r="F6238" s="32">
        <v>94</v>
      </c>
      <c r="G6238" s="32">
        <v>0</v>
      </c>
      <c r="H6238" s="32">
        <v>0</v>
      </c>
      <c r="I6238" s="32">
        <f>G6238+H6238</f>
        <v>0</v>
      </c>
      <c r="J6238" s="32">
        <f>SUM(F6238:H6238)</f>
        <v>94</v>
      </c>
      <c r="K6238" s="32">
        <f>E6238-J6238</f>
        <v>0</v>
      </c>
      <c r="L6238" s="30">
        <v>12687610000</v>
      </c>
      <c r="M6238" s="30">
        <v>44995.87</v>
      </c>
      <c r="N6238" s="30">
        <v>134974574</v>
      </c>
      <c r="O6238" s="30">
        <v>932141</v>
      </c>
      <c r="P6238" s="30">
        <f>IF(I6238=0,0,H6238/I6238)</f>
        <v>0</v>
      </c>
    </row>
    <row r="6239">
      <c r="A6239" s="30" t="str">
        <v>2026-07</v>
      </c>
      <c r="B6239" s="30" t="str">
        <v>집계 중</v>
      </c>
      <c r="C6239" s="30" t="str">
        <v>양평군</v>
      </c>
      <c r="D6239" s="30" t="str">
        <v>공장창고</v>
      </c>
      <c r="E6239" s="32">
        <v>1</v>
      </c>
      <c r="F6239" s="32">
        <v>1</v>
      </c>
      <c r="G6239" s="32">
        <v>0</v>
      </c>
      <c r="H6239" s="32">
        <v>0</v>
      </c>
      <c r="I6239" s="32">
        <f>G6239+H6239</f>
        <v>0</v>
      </c>
      <c r="J6239" s="32">
        <f>SUM(F6239:H6239)</f>
        <v>1</v>
      </c>
      <c r="K6239" s="32">
        <f>E6239-J6239</f>
        <v>0</v>
      </c>
      <c r="L6239" s="30">
        <v>174500000</v>
      </c>
      <c r="M6239" s="30">
        <v>19.04</v>
      </c>
      <c r="N6239" s="30">
        <v>174500000</v>
      </c>
      <c r="O6239" s="30">
        <v>30297242</v>
      </c>
      <c r="P6239" s="30">
        <f>IF(I6239=0,0,H6239/I6239)</f>
        <v>0</v>
      </c>
    </row>
    <row r="6240">
      <c r="A6240" s="30" t="str">
        <v>2026-07</v>
      </c>
      <c r="B6240" s="30" t="str">
        <v>집계 중</v>
      </c>
      <c r="C6240" s="30" t="str">
        <v>양평군</v>
      </c>
      <c r="D6240" s="30" t="str">
        <v>다가구 매매</v>
      </c>
      <c r="E6240" s="32">
        <v>36</v>
      </c>
      <c r="F6240" s="32">
        <v>36</v>
      </c>
      <c r="G6240" s="32">
        <v>0</v>
      </c>
      <c r="H6240" s="32">
        <v>0</v>
      </c>
      <c r="I6240" s="32">
        <f>G6240+H6240</f>
        <v>0</v>
      </c>
      <c r="J6240" s="32">
        <f>SUM(F6240:H6240)</f>
        <v>36</v>
      </c>
      <c r="K6240" s="32">
        <f>E6240-J6240</f>
        <v>0</v>
      </c>
      <c r="L6240" s="30">
        <v>12145140000</v>
      </c>
      <c r="M6240" s="30">
        <v>4538.748</v>
      </c>
      <c r="N6240" s="30">
        <v>337365000</v>
      </c>
      <c r="O6240" s="30">
        <v>8845880</v>
      </c>
      <c r="P6240" s="30">
        <f>IF(I6240=0,0,H6240/I6240)</f>
        <v>0</v>
      </c>
    </row>
    <row r="6241">
      <c r="A6241" s="30" t="str">
        <v>2026-07</v>
      </c>
      <c r="B6241" s="30" t="str">
        <v>집계 중</v>
      </c>
      <c r="C6241" s="30" t="str">
        <v>양평군</v>
      </c>
      <c r="D6241" s="30" t="str">
        <v>다가구 전월세</v>
      </c>
      <c r="E6241" s="32">
        <v>82</v>
      </c>
      <c r="F6241" s="32">
        <v>0</v>
      </c>
      <c r="G6241" s="32">
        <v>26</v>
      </c>
      <c r="H6241" s="32">
        <v>56</v>
      </c>
      <c r="I6241" s="32">
        <f>G6241+H6241</f>
        <v>82</v>
      </c>
      <c r="J6241" s="32">
        <f>SUM(F6241:H6241)</f>
        <v>82</v>
      </c>
      <c r="K6241" s="32">
        <f>E6241-J6241</f>
        <v>0</v>
      </c>
      <c r="L6241" s="30">
        <v>5040500000</v>
      </c>
      <c r="M6241" s="30">
        <v>6057.547</v>
      </c>
      <c r="N6241" s="30">
        <v>61469512</v>
      </c>
      <c r="O6241" s="30">
        <v>2750752</v>
      </c>
      <c r="P6241" s="30">
        <f>IF(I6241=0,0,H6241/I6241)</f>
        <v>0.6829268292682927</v>
      </c>
    </row>
    <row r="6242">
      <c r="A6242" s="30" t="str">
        <v>2026-07</v>
      </c>
      <c r="B6242" s="30" t="str">
        <v>집계 중</v>
      </c>
      <c r="C6242" s="30" t="str">
        <v>양평군</v>
      </c>
      <c r="D6242" s="30" t="str">
        <v>다세대 매매</v>
      </c>
      <c r="E6242" s="32">
        <v>27</v>
      </c>
      <c r="F6242" s="32">
        <v>27</v>
      </c>
      <c r="G6242" s="32">
        <v>0</v>
      </c>
      <c r="H6242" s="32">
        <v>0</v>
      </c>
      <c r="I6242" s="32">
        <f>G6242+H6242</f>
        <v>0</v>
      </c>
      <c r="J6242" s="32">
        <f>SUM(F6242:H6242)</f>
        <v>27</v>
      </c>
      <c r="K6242" s="32">
        <f>E6242-J6242</f>
        <v>0</v>
      </c>
      <c r="L6242" s="30">
        <v>4476000000</v>
      </c>
      <c r="M6242" s="30">
        <v>1622.441</v>
      </c>
      <c r="N6242" s="30">
        <v>165777778</v>
      </c>
      <c r="O6242" s="30">
        <v>9120020</v>
      </c>
      <c r="P6242" s="30">
        <f>IF(I6242=0,0,H6242/I6242)</f>
        <v>0</v>
      </c>
    </row>
    <row r="6243">
      <c r="A6243" s="30" t="str">
        <v>2026-07</v>
      </c>
      <c r="B6243" s="30" t="str">
        <v>집계 중</v>
      </c>
      <c r="C6243" s="30" t="str">
        <v>양평군</v>
      </c>
      <c r="D6243" s="30" t="str">
        <v>다세대 전월세</v>
      </c>
      <c r="E6243" s="32">
        <v>30</v>
      </c>
      <c r="F6243" s="32">
        <v>0</v>
      </c>
      <c r="G6243" s="32">
        <v>11</v>
      </c>
      <c r="H6243" s="32">
        <v>19</v>
      </c>
      <c r="I6243" s="32">
        <f>G6243+H6243</f>
        <v>30</v>
      </c>
      <c r="J6243" s="32">
        <f>SUM(F6243:H6243)</f>
        <v>30</v>
      </c>
      <c r="K6243" s="32">
        <f>E6243-J6243</f>
        <v>0</v>
      </c>
      <c r="L6243" s="30">
        <v>2123650000</v>
      </c>
      <c r="M6243" s="30">
        <v>1742.777</v>
      </c>
      <c r="N6243" s="30">
        <v>70788333</v>
      </c>
      <c r="O6243" s="30">
        <v>4028244</v>
      </c>
      <c r="P6243" s="30">
        <f>IF(I6243=0,0,H6243/I6243)</f>
        <v>0.6333333333333333</v>
      </c>
    </row>
    <row r="6244">
      <c r="A6244" s="30" t="str">
        <v>2026-07</v>
      </c>
      <c r="B6244" s="30" t="str">
        <v>집계 중</v>
      </c>
      <c r="C6244" s="30" t="str">
        <v>양평군</v>
      </c>
      <c r="D6244" s="30" t="str">
        <v>분양권</v>
      </c>
      <c r="E6244" s="32">
        <v>11</v>
      </c>
      <c r="F6244" s="32">
        <v>11</v>
      </c>
      <c r="G6244" s="32">
        <v>0</v>
      </c>
      <c r="H6244" s="32">
        <v>0</v>
      </c>
      <c r="I6244" s="32">
        <f>G6244+H6244</f>
        <v>0</v>
      </c>
      <c r="J6244" s="32">
        <f>SUM(F6244:H6244)</f>
        <v>11</v>
      </c>
      <c r="K6244" s="32">
        <f>E6244-J6244</f>
        <v>0</v>
      </c>
      <c r="L6244" s="30">
        <v>5685570000</v>
      </c>
      <c r="M6244" s="30">
        <v>884.616</v>
      </c>
      <c r="N6244" s="30">
        <v>516870000</v>
      </c>
      <c r="O6244" s="30">
        <v>21246814</v>
      </c>
      <c r="P6244" s="30">
        <f>IF(I6244=0,0,H6244/I6244)</f>
        <v>0</v>
      </c>
    </row>
    <row r="6245">
      <c r="A6245" s="30" t="str">
        <v>2026-07</v>
      </c>
      <c r="B6245" s="30" t="str">
        <v>집계 중</v>
      </c>
      <c r="C6245" s="30" t="str">
        <v>양평군</v>
      </c>
      <c r="D6245" s="30" t="str">
        <v>상가</v>
      </c>
      <c r="E6245" s="32">
        <v>27</v>
      </c>
      <c r="F6245" s="32">
        <v>27</v>
      </c>
      <c r="G6245" s="32">
        <v>0</v>
      </c>
      <c r="H6245" s="32">
        <v>0</v>
      </c>
      <c r="I6245" s="32">
        <f>G6245+H6245</f>
        <v>0</v>
      </c>
      <c r="J6245" s="32">
        <f>SUM(F6245:H6245)</f>
        <v>27</v>
      </c>
      <c r="K6245" s="32">
        <f>E6245-J6245</f>
        <v>0</v>
      </c>
      <c r="L6245" s="30">
        <v>3888190000</v>
      </c>
      <c r="M6245" s="30">
        <v>1342.68</v>
      </c>
      <c r="N6245" s="30">
        <v>144007037</v>
      </c>
      <c r="O6245" s="30">
        <v>9573033</v>
      </c>
      <c r="P6245" s="30">
        <f>IF(I6245=0,0,H6245/I6245)</f>
        <v>0</v>
      </c>
    </row>
    <row r="6246">
      <c r="A6246" s="30" t="str">
        <v>2026-07</v>
      </c>
      <c r="B6246" s="30" t="str">
        <v>집계 중</v>
      </c>
      <c r="C6246" s="30" t="str">
        <v>양평군</v>
      </c>
      <c r="D6246" s="30" t="str">
        <v>아파트 매매</v>
      </c>
      <c r="E6246" s="32">
        <v>49</v>
      </c>
      <c r="F6246" s="32">
        <v>49</v>
      </c>
      <c r="G6246" s="32">
        <v>0</v>
      </c>
      <c r="H6246" s="32">
        <v>0</v>
      </c>
      <c r="I6246" s="32">
        <f>G6246+H6246</f>
        <v>0</v>
      </c>
      <c r="J6246" s="32">
        <f>SUM(F6246:H6246)</f>
        <v>49</v>
      </c>
      <c r="K6246" s="32">
        <f>E6246-J6246</f>
        <v>0</v>
      </c>
      <c r="L6246" s="30">
        <v>18236410000</v>
      </c>
      <c r="M6246" s="30">
        <v>3722.304</v>
      </c>
      <c r="N6246" s="30">
        <v>372171633</v>
      </c>
      <c r="O6246" s="30">
        <v>16195789</v>
      </c>
      <c r="P6246" s="30">
        <f>IF(I6246=0,0,H6246/I6246)</f>
        <v>0</v>
      </c>
    </row>
    <row r="6247">
      <c r="A6247" s="30" t="str">
        <v>2026-07</v>
      </c>
      <c r="B6247" s="30" t="str">
        <v>집계 중</v>
      </c>
      <c r="C6247" s="30" t="str">
        <v>양평군</v>
      </c>
      <c r="D6247" s="30" t="str">
        <v>아파트 전월세</v>
      </c>
      <c r="E6247" s="32">
        <v>54</v>
      </c>
      <c r="F6247" s="32">
        <v>0</v>
      </c>
      <c r="G6247" s="32">
        <v>32</v>
      </c>
      <c r="H6247" s="32">
        <v>22</v>
      </c>
      <c r="I6247" s="32">
        <f>G6247+H6247</f>
        <v>54</v>
      </c>
      <c r="J6247" s="32">
        <f>SUM(F6247:H6247)</f>
        <v>54</v>
      </c>
      <c r="K6247" s="32">
        <f>E6247-J6247</f>
        <v>0</v>
      </c>
      <c r="L6247" s="30">
        <v>8568950000</v>
      </c>
      <c r="M6247" s="30">
        <v>4297.44</v>
      </c>
      <c r="N6247" s="30">
        <v>158684259</v>
      </c>
      <c r="O6247" s="30">
        <v>6591624</v>
      </c>
      <c r="P6247" s="30">
        <f>IF(I6247=0,0,H6247/I6247)</f>
        <v>0.4074074074074074</v>
      </c>
    </row>
    <row r="6248">
      <c r="A6248" s="30" t="str">
        <v>2026-07</v>
      </c>
      <c r="B6248" s="30" t="str">
        <v>집계 중</v>
      </c>
      <c r="C6248" s="30" t="str">
        <v>양평군</v>
      </c>
      <c r="D6248" s="30" t="str">
        <v>오피스텔 매매</v>
      </c>
      <c r="E6248" s="32">
        <v>1</v>
      </c>
      <c r="F6248" s="32">
        <v>1</v>
      </c>
      <c r="G6248" s="32">
        <v>0</v>
      </c>
      <c r="H6248" s="32">
        <v>0</v>
      </c>
      <c r="I6248" s="32">
        <f>G6248+H6248</f>
        <v>0</v>
      </c>
      <c r="J6248" s="32">
        <f>SUM(F6248:H6248)</f>
        <v>1</v>
      </c>
      <c r="K6248" s="32">
        <f>E6248-J6248</f>
        <v>0</v>
      </c>
      <c r="L6248" s="30">
        <v>290000000</v>
      </c>
      <c r="M6248" s="30">
        <v>73.54</v>
      </c>
      <c r="N6248" s="30">
        <v>290000000</v>
      </c>
      <c r="O6248" s="30">
        <v>13036139</v>
      </c>
      <c r="P6248" s="30">
        <f>IF(I6248=0,0,H6248/I6248)</f>
        <v>0</v>
      </c>
    </row>
    <row r="6249">
      <c r="A6249" s="30" t="str">
        <v>2026-07</v>
      </c>
      <c r="B6249" s="30" t="str">
        <v>집계 중</v>
      </c>
      <c r="C6249" s="30" t="str">
        <v>양평군</v>
      </c>
      <c r="D6249" s="30" t="str">
        <v>오피스텔 전월세</v>
      </c>
      <c r="E6249" s="32">
        <v>5</v>
      </c>
      <c r="F6249" s="32">
        <v>0</v>
      </c>
      <c r="G6249" s="32">
        <v>1</v>
      </c>
      <c r="H6249" s="32">
        <v>4</v>
      </c>
      <c r="I6249" s="32">
        <f>G6249+H6249</f>
        <v>5</v>
      </c>
      <c r="J6249" s="32">
        <f>SUM(F6249:H6249)</f>
        <v>5</v>
      </c>
      <c r="K6249" s="32">
        <f>E6249-J6249</f>
        <v>0</v>
      </c>
      <c r="L6249" s="30">
        <v>373000000</v>
      </c>
      <c r="M6249" s="30">
        <v>211.01</v>
      </c>
      <c r="N6249" s="30">
        <v>74600000</v>
      </c>
      <c r="O6249" s="30">
        <v>5843599</v>
      </c>
      <c r="P6249" s="30">
        <f>IF(I6249=0,0,H6249/I6249)</f>
        <v>0.8</v>
      </c>
    </row>
    <row r="6250">
      <c r="A6250" s="30" t="str">
        <v>2026-07</v>
      </c>
      <c r="B6250" s="30" t="str">
        <v>집계 중</v>
      </c>
      <c r="C6250" s="30" t="str">
        <v>양평군</v>
      </c>
      <c r="D6250" s="30" t="str">
        <v>토지</v>
      </c>
      <c r="E6250" s="32">
        <v>368</v>
      </c>
      <c r="F6250" s="32">
        <v>368</v>
      </c>
      <c r="G6250" s="32">
        <v>0</v>
      </c>
      <c r="H6250" s="32">
        <v>0</v>
      </c>
      <c r="I6250" s="32">
        <f>G6250+H6250</f>
        <v>0</v>
      </c>
      <c r="J6250" s="32">
        <f>SUM(F6250:H6250)</f>
        <v>368</v>
      </c>
      <c r="K6250" s="32">
        <f>E6250-J6250</f>
        <v>0</v>
      </c>
      <c r="L6250" s="30">
        <v>18735430000</v>
      </c>
      <c r="M6250" s="30">
        <v>197360.73</v>
      </c>
      <c r="N6250" s="30">
        <v>50911495</v>
      </c>
      <c r="O6250" s="30">
        <v>313818</v>
      </c>
      <c r="P6250" s="30">
        <f>IF(I6250=0,0,H6250/I6250)</f>
        <v>0</v>
      </c>
    </row>
    <row r="6251">
      <c r="A6251" s="30" t="str">
        <v>2026-07</v>
      </c>
      <c r="B6251" s="30" t="str">
        <v>집계 중</v>
      </c>
      <c r="C6251" s="30" t="str">
        <v>여주시</v>
      </c>
      <c r="D6251" s="30" t="str">
        <v>공장창고</v>
      </c>
      <c r="E6251" s="32">
        <v>2</v>
      </c>
      <c r="F6251" s="32">
        <v>2</v>
      </c>
      <c r="G6251" s="32">
        <v>0</v>
      </c>
      <c r="H6251" s="32">
        <v>0</v>
      </c>
      <c r="I6251" s="32">
        <f>G6251+H6251</f>
        <v>0</v>
      </c>
      <c r="J6251" s="32">
        <f>SUM(F6251:H6251)</f>
        <v>2</v>
      </c>
      <c r="K6251" s="32">
        <f>E6251-J6251</f>
        <v>0</v>
      </c>
      <c r="L6251" s="30">
        <v>2669590000</v>
      </c>
      <c r="M6251" s="30">
        <v>1560.28</v>
      </c>
      <c r="N6251" s="30">
        <v>1334795000</v>
      </c>
      <c r="O6251" s="30">
        <v>5656094</v>
      </c>
      <c r="P6251" s="30">
        <f>IF(I6251=0,0,H6251/I6251)</f>
        <v>0</v>
      </c>
    </row>
    <row r="6252">
      <c r="A6252" s="30" t="str">
        <v>2026-07</v>
      </c>
      <c r="B6252" s="30" t="str">
        <v>집계 중</v>
      </c>
      <c r="C6252" s="30" t="str">
        <v>여주시</v>
      </c>
      <c r="D6252" s="30" t="str">
        <v>다가구 매매</v>
      </c>
      <c r="E6252" s="32">
        <v>11</v>
      </c>
      <c r="F6252" s="32">
        <v>11</v>
      </c>
      <c r="G6252" s="32">
        <v>0</v>
      </c>
      <c r="H6252" s="32">
        <v>0</v>
      </c>
      <c r="I6252" s="32">
        <f>G6252+H6252</f>
        <v>0</v>
      </c>
      <c r="J6252" s="32">
        <f>SUM(F6252:H6252)</f>
        <v>11</v>
      </c>
      <c r="K6252" s="32">
        <f>E6252-J6252</f>
        <v>0</v>
      </c>
      <c r="L6252" s="30">
        <v>2670390000</v>
      </c>
      <c r="M6252" s="30">
        <v>1262.64</v>
      </c>
      <c r="N6252" s="30">
        <v>242762727</v>
      </c>
      <c r="O6252" s="30">
        <v>6991490</v>
      </c>
      <c r="P6252" s="30">
        <f>IF(I6252=0,0,H6252/I6252)</f>
        <v>0</v>
      </c>
    </row>
    <row r="6253">
      <c r="A6253" s="30" t="str">
        <v>2026-07</v>
      </c>
      <c r="B6253" s="30" t="str">
        <v>집계 중</v>
      </c>
      <c r="C6253" s="30" t="str">
        <v>여주시</v>
      </c>
      <c r="D6253" s="30" t="str">
        <v>다가구 전월세</v>
      </c>
      <c r="E6253" s="32">
        <v>111</v>
      </c>
      <c r="F6253" s="32">
        <v>0</v>
      </c>
      <c r="G6253" s="32">
        <v>14</v>
      </c>
      <c r="H6253" s="32">
        <v>97</v>
      </c>
      <c r="I6253" s="32">
        <f>G6253+H6253</f>
        <v>111</v>
      </c>
      <c r="J6253" s="32">
        <f>SUM(F6253:H6253)</f>
        <v>111</v>
      </c>
      <c r="K6253" s="32">
        <f>E6253-J6253</f>
        <v>0</v>
      </c>
      <c r="L6253" s="30">
        <v>2475000000</v>
      </c>
      <c r="M6253" s="30">
        <v>4922.508</v>
      </c>
      <c r="N6253" s="30">
        <v>22297297</v>
      </c>
      <c r="O6253" s="30">
        <v>1662124</v>
      </c>
      <c r="P6253" s="30">
        <f>IF(I6253=0,0,H6253/I6253)</f>
        <v>0.8738738738738738</v>
      </c>
    </row>
    <row r="6254">
      <c r="A6254" s="30" t="str">
        <v>2026-07</v>
      </c>
      <c r="B6254" s="30" t="str">
        <v>집계 중</v>
      </c>
      <c r="C6254" s="30" t="str">
        <v>여주시</v>
      </c>
      <c r="D6254" s="30" t="str">
        <v>다세대 매매</v>
      </c>
      <c r="E6254" s="32">
        <v>15</v>
      </c>
      <c r="F6254" s="32">
        <v>15</v>
      </c>
      <c r="G6254" s="32">
        <v>0</v>
      </c>
      <c r="H6254" s="32">
        <v>0</v>
      </c>
      <c r="I6254" s="32">
        <f>G6254+H6254</f>
        <v>0</v>
      </c>
      <c r="J6254" s="32">
        <f>SUM(F6254:H6254)</f>
        <v>15</v>
      </c>
      <c r="K6254" s="32">
        <f>E6254-J6254</f>
        <v>0</v>
      </c>
      <c r="L6254" s="30">
        <v>1924000000</v>
      </c>
      <c r="M6254" s="30">
        <v>968.943</v>
      </c>
      <c r="N6254" s="30">
        <v>128266667</v>
      </c>
      <c r="O6254" s="30">
        <v>6564195</v>
      </c>
      <c r="P6254" s="30">
        <f>IF(I6254=0,0,H6254/I6254)</f>
        <v>0</v>
      </c>
    </row>
    <row r="6255">
      <c r="A6255" s="30" t="str">
        <v>2026-07</v>
      </c>
      <c r="B6255" s="30" t="str">
        <v>집계 중</v>
      </c>
      <c r="C6255" s="30" t="str">
        <v>여주시</v>
      </c>
      <c r="D6255" s="30" t="str">
        <v>다세대 전월세</v>
      </c>
      <c r="E6255" s="32">
        <v>28</v>
      </c>
      <c r="F6255" s="32">
        <v>0</v>
      </c>
      <c r="G6255" s="32">
        <v>6</v>
      </c>
      <c r="H6255" s="32">
        <v>22</v>
      </c>
      <c r="I6255" s="32">
        <f>G6255+H6255</f>
        <v>28</v>
      </c>
      <c r="J6255" s="32">
        <f>SUM(F6255:H6255)</f>
        <v>28</v>
      </c>
      <c r="K6255" s="32">
        <f>E6255-J6255</f>
        <v>0</v>
      </c>
      <c r="L6255" s="30">
        <v>981000000</v>
      </c>
      <c r="M6255" s="30">
        <v>1433.28</v>
      </c>
      <c r="N6255" s="30">
        <v>35035714</v>
      </c>
      <c r="O6255" s="30">
        <v>2262625</v>
      </c>
      <c r="P6255" s="30">
        <f>IF(I6255=0,0,H6255/I6255)</f>
        <v>0.7857142857142857</v>
      </c>
    </row>
    <row r="6256">
      <c r="A6256" s="30" t="str">
        <v>2026-07</v>
      </c>
      <c r="B6256" s="30" t="str">
        <v>집계 중</v>
      </c>
      <c r="C6256" s="30" t="str">
        <v>여주시</v>
      </c>
      <c r="D6256" s="30" t="str">
        <v>분양권</v>
      </c>
      <c r="E6256" s="32">
        <v>3</v>
      </c>
      <c r="F6256" s="32">
        <v>3</v>
      </c>
      <c r="G6256" s="32">
        <v>0</v>
      </c>
      <c r="H6256" s="32">
        <v>0</v>
      </c>
      <c r="I6256" s="32">
        <f>G6256+H6256</f>
        <v>0</v>
      </c>
      <c r="J6256" s="32">
        <f>SUM(F6256:H6256)</f>
        <v>3</v>
      </c>
      <c r="K6256" s="32">
        <f>E6256-J6256</f>
        <v>0</v>
      </c>
      <c r="L6256" s="30">
        <v>1604470000</v>
      </c>
      <c r="M6256" s="30">
        <v>244.865</v>
      </c>
      <c r="N6256" s="30">
        <v>534823333</v>
      </c>
      <c r="O6256" s="30">
        <v>21661049</v>
      </c>
      <c r="P6256" s="30">
        <f>IF(I6256=0,0,H6256/I6256)</f>
        <v>0</v>
      </c>
    </row>
    <row r="6257">
      <c r="A6257" s="30" t="str">
        <v>2026-07</v>
      </c>
      <c r="B6257" s="30" t="str">
        <v>집계 중</v>
      </c>
      <c r="C6257" s="30" t="str">
        <v>여주시</v>
      </c>
      <c r="D6257" s="30" t="str">
        <v>상가</v>
      </c>
      <c r="E6257" s="32">
        <v>1</v>
      </c>
      <c r="F6257" s="32">
        <v>1</v>
      </c>
      <c r="G6257" s="32">
        <v>0</v>
      </c>
      <c r="H6257" s="32">
        <v>0</v>
      </c>
      <c r="I6257" s="32">
        <f>G6257+H6257</f>
        <v>0</v>
      </c>
      <c r="J6257" s="32">
        <f>SUM(F6257:H6257)</f>
        <v>1</v>
      </c>
      <c r="K6257" s="32">
        <f>E6257-J6257</f>
        <v>0</v>
      </c>
      <c r="L6257" s="30">
        <v>230000000</v>
      </c>
      <c r="M6257" s="30">
        <v>36.12</v>
      </c>
      <c r="N6257" s="30">
        <v>230000000</v>
      </c>
      <c r="O6257" s="30">
        <v>21050126</v>
      </c>
      <c r="P6257" s="30">
        <f>IF(I6257=0,0,H6257/I6257)</f>
        <v>0</v>
      </c>
    </row>
    <row r="6258">
      <c r="A6258" s="30" t="str">
        <v>2026-07</v>
      </c>
      <c r="B6258" s="30" t="str">
        <v>집계 중</v>
      </c>
      <c r="C6258" s="30" t="str">
        <v>여주시</v>
      </c>
      <c r="D6258" s="30" t="str">
        <v>아파트 매매</v>
      </c>
      <c r="E6258" s="32">
        <v>61</v>
      </c>
      <c r="F6258" s="32">
        <v>61</v>
      </c>
      <c r="G6258" s="32">
        <v>0</v>
      </c>
      <c r="H6258" s="32">
        <v>0</v>
      </c>
      <c r="I6258" s="32">
        <f>G6258+H6258</f>
        <v>0</v>
      </c>
      <c r="J6258" s="32">
        <f>SUM(F6258:H6258)</f>
        <v>61</v>
      </c>
      <c r="K6258" s="32">
        <f>E6258-J6258</f>
        <v>0</v>
      </c>
      <c r="L6258" s="30">
        <v>14124000000</v>
      </c>
      <c r="M6258" s="30">
        <v>4266.365</v>
      </c>
      <c r="N6258" s="30">
        <v>231540984</v>
      </c>
      <c r="O6258" s="30">
        <v>10943955</v>
      </c>
      <c r="P6258" s="30">
        <f>IF(I6258=0,0,H6258/I6258)</f>
        <v>0</v>
      </c>
    </row>
    <row r="6259">
      <c r="A6259" s="30" t="str">
        <v>2026-07</v>
      </c>
      <c r="B6259" s="30" t="str">
        <v>집계 중</v>
      </c>
      <c r="C6259" s="30" t="str">
        <v>여주시</v>
      </c>
      <c r="D6259" s="30" t="str">
        <v>아파트 전월세</v>
      </c>
      <c r="E6259" s="32">
        <v>86</v>
      </c>
      <c r="F6259" s="32">
        <v>0</v>
      </c>
      <c r="G6259" s="32">
        <v>32</v>
      </c>
      <c r="H6259" s="32">
        <v>54</v>
      </c>
      <c r="I6259" s="32">
        <f>G6259+H6259</f>
        <v>86</v>
      </c>
      <c r="J6259" s="32">
        <f>SUM(F6259:H6259)</f>
        <v>86</v>
      </c>
      <c r="K6259" s="32">
        <f>E6259-J6259</f>
        <v>0</v>
      </c>
      <c r="L6259" s="30">
        <v>7426470000</v>
      </c>
      <c r="M6259" s="30">
        <v>5232.262</v>
      </c>
      <c r="N6259" s="30">
        <v>86354302</v>
      </c>
      <c r="O6259" s="30">
        <v>4692103</v>
      </c>
      <c r="P6259" s="30">
        <f>IF(I6259=0,0,H6259/I6259)</f>
        <v>0.627906976744186</v>
      </c>
    </row>
    <row r="6260">
      <c r="A6260" s="30" t="str">
        <v>2026-07</v>
      </c>
      <c r="B6260" s="30" t="str">
        <v>집계 중</v>
      </c>
      <c r="C6260" s="30" t="str">
        <v>여주시</v>
      </c>
      <c r="D6260" s="30" t="str">
        <v>오피스텔 매매</v>
      </c>
      <c r="E6260" s="32">
        <v>1</v>
      </c>
      <c r="F6260" s="32">
        <v>1</v>
      </c>
      <c r="G6260" s="32">
        <v>0</v>
      </c>
      <c r="H6260" s="32">
        <v>0</v>
      </c>
      <c r="I6260" s="32">
        <f>G6260+H6260</f>
        <v>0</v>
      </c>
      <c r="J6260" s="32">
        <f>SUM(F6260:H6260)</f>
        <v>1</v>
      </c>
      <c r="K6260" s="32">
        <f>E6260-J6260</f>
        <v>0</v>
      </c>
      <c r="L6260" s="30">
        <v>140000000</v>
      </c>
      <c r="M6260" s="30">
        <v>82.79</v>
      </c>
      <c r="N6260" s="30">
        <v>140000000</v>
      </c>
      <c r="O6260" s="30">
        <v>5590167</v>
      </c>
      <c r="P6260" s="30">
        <f>IF(I6260=0,0,H6260/I6260)</f>
        <v>0</v>
      </c>
    </row>
    <row r="6261">
      <c r="A6261" s="30" t="str">
        <v>2026-07</v>
      </c>
      <c r="B6261" s="30" t="str">
        <v>집계 중</v>
      </c>
      <c r="C6261" s="30" t="str">
        <v>여주시</v>
      </c>
      <c r="D6261" s="30" t="str">
        <v>오피스텔 전월세</v>
      </c>
      <c r="E6261" s="32">
        <v>8</v>
      </c>
      <c r="F6261" s="32">
        <v>0</v>
      </c>
      <c r="G6261" s="32">
        <v>5</v>
      </c>
      <c r="H6261" s="32">
        <v>3</v>
      </c>
      <c r="I6261" s="32">
        <f>G6261+H6261</f>
        <v>8</v>
      </c>
      <c r="J6261" s="32">
        <f>SUM(F6261:H6261)</f>
        <v>8</v>
      </c>
      <c r="K6261" s="32">
        <f>E6261-J6261</f>
        <v>0</v>
      </c>
      <c r="L6261" s="30">
        <v>977500000</v>
      </c>
      <c r="M6261" s="30">
        <v>641.8</v>
      </c>
      <c r="N6261" s="30">
        <v>122187500</v>
      </c>
      <c r="O6261" s="30">
        <v>5034909</v>
      </c>
      <c r="P6261" s="30">
        <f>IF(I6261=0,0,H6261/I6261)</f>
        <v>0.375</v>
      </c>
    </row>
    <row r="6262">
      <c r="A6262" s="30" t="str">
        <v>2026-07</v>
      </c>
      <c r="B6262" s="30" t="str">
        <v>집계 중</v>
      </c>
      <c r="C6262" s="30" t="str">
        <v>여주시</v>
      </c>
      <c r="D6262" s="30" t="str">
        <v>토지</v>
      </c>
      <c r="E6262" s="32">
        <v>257</v>
      </c>
      <c r="F6262" s="32">
        <v>257</v>
      </c>
      <c r="G6262" s="32">
        <v>0</v>
      </c>
      <c r="H6262" s="32">
        <v>0</v>
      </c>
      <c r="I6262" s="32">
        <f>G6262+H6262</f>
        <v>0</v>
      </c>
      <c r="J6262" s="32">
        <f>SUM(F6262:H6262)</f>
        <v>257</v>
      </c>
      <c r="K6262" s="32">
        <f>E6262-J6262</f>
        <v>0</v>
      </c>
      <c r="L6262" s="30">
        <v>32898780000</v>
      </c>
      <c r="M6262" s="30">
        <v>325042.2</v>
      </c>
      <c r="N6262" s="30">
        <v>128010817</v>
      </c>
      <c r="O6262" s="30">
        <v>334591</v>
      </c>
      <c r="P6262" s="30">
        <f>IF(I6262=0,0,H6262/I6262)</f>
        <v>0</v>
      </c>
    </row>
    <row r="6263">
      <c r="A6263" s="30" t="str">
        <v>2026-07</v>
      </c>
      <c r="B6263" s="30" t="str">
        <v>집계 중</v>
      </c>
      <c r="C6263" s="30" t="str">
        <v>연천군</v>
      </c>
      <c r="D6263" s="30" t="str">
        <v>다가구 매매</v>
      </c>
      <c r="E6263" s="32">
        <v>4</v>
      </c>
      <c r="F6263" s="32">
        <v>4</v>
      </c>
      <c r="G6263" s="32">
        <v>0</v>
      </c>
      <c r="H6263" s="32">
        <v>0</v>
      </c>
      <c r="I6263" s="32">
        <f>G6263+H6263</f>
        <v>0</v>
      </c>
      <c r="J6263" s="32">
        <f>SUM(F6263:H6263)</f>
        <v>4</v>
      </c>
      <c r="K6263" s="32">
        <f>E6263-J6263</f>
        <v>0</v>
      </c>
      <c r="L6263" s="30">
        <v>439220000</v>
      </c>
      <c r="M6263" s="30">
        <v>394.26</v>
      </c>
      <c r="N6263" s="30">
        <v>109805000</v>
      </c>
      <c r="O6263" s="30">
        <v>3682765</v>
      </c>
      <c r="P6263" s="30">
        <f>IF(I6263=0,0,H6263/I6263)</f>
        <v>0</v>
      </c>
    </row>
    <row r="6264">
      <c r="A6264" s="30" t="str">
        <v>2026-07</v>
      </c>
      <c r="B6264" s="30" t="str">
        <v>집계 중</v>
      </c>
      <c r="C6264" s="30" t="str">
        <v>연천군</v>
      </c>
      <c r="D6264" s="30" t="str">
        <v>다가구 전월세</v>
      </c>
      <c r="E6264" s="32">
        <v>7</v>
      </c>
      <c r="F6264" s="32">
        <v>0</v>
      </c>
      <c r="G6264" s="32">
        <v>2</v>
      </c>
      <c r="H6264" s="32">
        <v>5</v>
      </c>
      <c r="I6264" s="32">
        <f>G6264+H6264</f>
        <v>7</v>
      </c>
      <c r="J6264" s="32">
        <f>SUM(F6264:H6264)</f>
        <v>7</v>
      </c>
      <c r="K6264" s="32">
        <f>E6264-J6264</f>
        <v>0</v>
      </c>
      <c r="L6264" s="30">
        <v>325000000</v>
      </c>
      <c r="M6264" s="30">
        <v>469.4</v>
      </c>
      <c r="N6264" s="30">
        <v>46428571</v>
      </c>
      <c r="O6264" s="30">
        <v>2288837</v>
      </c>
      <c r="P6264" s="30">
        <f>IF(I6264=0,0,H6264/I6264)</f>
        <v>0.7142857142857143</v>
      </c>
    </row>
    <row r="6265">
      <c r="A6265" s="30" t="str">
        <v>2026-07</v>
      </c>
      <c r="B6265" s="30" t="str">
        <v>집계 중</v>
      </c>
      <c r="C6265" s="30" t="str">
        <v>연천군</v>
      </c>
      <c r="D6265" s="30" t="str">
        <v>다세대 매매</v>
      </c>
      <c r="E6265" s="32">
        <v>3</v>
      </c>
      <c r="F6265" s="32">
        <v>3</v>
      </c>
      <c r="G6265" s="32">
        <v>0</v>
      </c>
      <c r="H6265" s="32">
        <v>0</v>
      </c>
      <c r="I6265" s="32">
        <f>G6265+H6265</f>
        <v>0</v>
      </c>
      <c r="J6265" s="32">
        <f>SUM(F6265:H6265)</f>
        <v>3</v>
      </c>
      <c r="K6265" s="32">
        <f>E6265-J6265</f>
        <v>0</v>
      </c>
      <c r="L6265" s="30">
        <v>121000000</v>
      </c>
      <c r="M6265" s="30">
        <v>147.25</v>
      </c>
      <c r="N6265" s="30">
        <v>40333333</v>
      </c>
      <c r="O6265" s="30">
        <v>2716468</v>
      </c>
      <c r="P6265" s="30">
        <f>IF(I6265=0,0,H6265/I6265)</f>
        <v>0</v>
      </c>
    </row>
    <row r="6266">
      <c r="A6266" s="30" t="str">
        <v>2026-07</v>
      </c>
      <c r="B6266" s="30" t="str">
        <v>집계 중</v>
      </c>
      <c r="C6266" s="30" t="str">
        <v>연천군</v>
      </c>
      <c r="D6266" s="30" t="str">
        <v>다세대 전월세</v>
      </c>
      <c r="E6266" s="32">
        <v>2</v>
      </c>
      <c r="F6266" s="32">
        <v>0</v>
      </c>
      <c r="G6266" s="32">
        <v>1</v>
      </c>
      <c r="H6266" s="32">
        <v>1</v>
      </c>
      <c r="I6266" s="32">
        <f>G6266+H6266</f>
        <v>2</v>
      </c>
      <c r="J6266" s="32">
        <f>SUM(F6266:H6266)</f>
        <v>2</v>
      </c>
      <c r="K6266" s="32">
        <f>E6266-J6266</f>
        <v>0</v>
      </c>
      <c r="L6266" s="30">
        <v>70000000</v>
      </c>
      <c r="M6266" s="30">
        <v>119.28</v>
      </c>
      <c r="N6266" s="30">
        <v>35000000</v>
      </c>
      <c r="O6266" s="30">
        <v>1940015</v>
      </c>
      <c r="P6266" s="30">
        <f>IF(I6266=0,0,H6266/I6266)</f>
        <v>0.5</v>
      </c>
    </row>
    <row r="6267">
      <c r="A6267" s="30" t="str">
        <v>2026-07</v>
      </c>
      <c r="B6267" s="30" t="str">
        <v>집계 중</v>
      </c>
      <c r="C6267" s="30" t="str">
        <v>연천군</v>
      </c>
      <c r="D6267" s="30" t="str">
        <v>아파트 매매</v>
      </c>
      <c r="E6267" s="32">
        <v>5</v>
      </c>
      <c r="F6267" s="32">
        <v>5</v>
      </c>
      <c r="G6267" s="32">
        <v>0</v>
      </c>
      <c r="H6267" s="32">
        <v>0</v>
      </c>
      <c r="I6267" s="32">
        <f>G6267+H6267</f>
        <v>0</v>
      </c>
      <c r="J6267" s="32">
        <f>SUM(F6267:H6267)</f>
        <v>5</v>
      </c>
      <c r="K6267" s="32">
        <f>E6267-J6267</f>
        <v>0</v>
      </c>
      <c r="L6267" s="30">
        <v>596000000</v>
      </c>
      <c r="M6267" s="30">
        <v>339.932</v>
      </c>
      <c r="N6267" s="30">
        <v>119200000</v>
      </c>
      <c r="O6267" s="30">
        <v>5796002</v>
      </c>
      <c r="P6267" s="30">
        <f>IF(I6267=0,0,H6267/I6267)</f>
        <v>0</v>
      </c>
    </row>
    <row r="6268">
      <c r="A6268" s="30" t="str">
        <v>2026-07</v>
      </c>
      <c r="B6268" s="30" t="str">
        <v>집계 중</v>
      </c>
      <c r="C6268" s="30" t="str">
        <v>연천군</v>
      </c>
      <c r="D6268" s="30" t="str">
        <v>아파트 전월세</v>
      </c>
      <c r="E6268" s="32">
        <v>11</v>
      </c>
      <c r="F6268" s="32">
        <v>0</v>
      </c>
      <c r="G6268" s="32">
        <v>6</v>
      </c>
      <c r="H6268" s="32">
        <v>5</v>
      </c>
      <c r="I6268" s="32">
        <f>G6268+H6268</f>
        <v>11</v>
      </c>
      <c r="J6268" s="32">
        <f>SUM(F6268:H6268)</f>
        <v>11</v>
      </c>
      <c r="K6268" s="32">
        <f>E6268-J6268</f>
        <v>0</v>
      </c>
      <c r="L6268" s="30">
        <v>1005330000</v>
      </c>
      <c r="M6268" s="30">
        <v>819.971</v>
      </c>
      <c r="N6268" s="30">
        <v>91393636</v>
      </c>
      <c r="O6268" s="30">
        <v>4053077</v>
      </c>
      <c r="P6268" s="30">
        <f>IF(I6268=0,0,H6268/I6268)</f>
        <v>0.45454545454545453</v>
      </c>
    </row>
    <row r="6269">
      <c r="A6269" s="30" t="str">
        <v>2026-07</v>
      </c>
      <c r="B6269" s="30" t="str">
        <v>집계 중</v>
      </c>
      <c r="C6269" s="30" t="str">
        <v>연천군</v>
      </c>
      <c r="D6269" s="30" t="str">
        <v>토지</v>
      </c>
      <c r="E6269" s="32">
        <v>125</v>
      </c>
      <c r="F6269" s="32">
        <v>125</v>
      </c>
      <c r="G6269" s="32">
        <v>0</v>
      </c>
      <c r="H6269" s="32">
        <v>0</v>
      </c>
      <c r="I6269" s="32">
        <f>G6269+H6269</f>
        <v>0</v>
      </c>
      <c r="J6269" s="32">
        <f>SUM(F6269:H6269)</f>
        <v>125</v>
      </c>
      <c r="K6269" s="32">
        <f>E6269-J6269</f>
        <v>0</v>
      </c>
      <c r="L6269" s="30">
        <v>7008830000</v>
      </c>
      <c r="M6269" s="30">
        <v>191229.24</v>
      </c>
      <c r="N6269" s="30">
        <v>56070640</v>
      </c>
      <c r="O6269" s="30">
        <v>121162</v>
      </c>
      <c r="P6269" s="30">
        <f>IF(I6269=0,0,H6269/I6269)</f>
        <v>0</v>
      </c>
    </row>
    <row r="6270">
      <c r="A6270" s="30" t="str">
        <v>2026-07</v>
      </c>
      <c r="B6270" s="30" t="str">
        <v>집계 중</v>
      </c>
      <c r="C6270" s="30" t="str">
        <v>오산시</v>
      </c>
      <c r="D6270" s="30" t="str">
        <v>다가구 매매</v>
      </c>
      <c r="E6270" s="32">
        <v>2</v>
      </c>
      <c r="F6270" s="32">
        <v>2</v>
      </c>
      <c r="G6270" s="32">
        <v>0</v>
      </c>
      <c r="H6270" s="32">
        <v>0</v>
      </c>
      <c r="I6270" s="32">
        <f>G6270+H6270</f>
        <v>0</v>
      </c>
      <c r="J6270" s="32">
        <f>SUM(F6270:H6270)</f>
        <v>2</v>
      </c>
      <c r="K6270" s="32">
        <f>E6270-J6270</f>
        <v>0</v>
      </c>
      <c r="L6270" s="30">
        <v>1320000000</v>
      </c>
      <c r="M6270" s="30">
        <v>514.24</v>
      </c>
      <c r="N6270" s="30">
        <v>660000000</v>
      </c>
      <c r="O6270" s="30">
        <v>8485602</v>
      </c>
      <c r="P6270" s="30">
        <f>IF(I6270=0,0,H6270/I6270)</f>
        <v>0</v>
      </c>
    </row>
    <row r="6271">
      <c r="A6271" s="30" t="str">
        <v>2026-07</v>
      </c>
      <c r="B6271" s="30" t="str">
        <v>집계 중</v>
      </c>
      <c r="C6271" s="30" t="str">
        <v>오산시</v>
      </c>
      <c r="D6271" s="30" t="str">
        <v>다가구 전월세</v>
      </c>
      <c r="E6271" s="32">
        <v>213</v>
      </c>
      <c r="F6271" s="32">
        <v>0</v>
      </c>
      <c r="G6271" s="32">
        <v>35</v>
      </c>
      <c r="H6271" s="32">
        <v>178</v>
      </c>
      <c r="I6271" s="32">
        <f>G6271+H6271</f>
        <v>213</v>
      </c>
      <c r="J6271" s="32">
        <f>SUM(F6271:H6271)</f>
        <v>213</v>
      </c>
      <c r="K6271" s="32">
        <f>E6271-J6271</f>
        <v>0</v>
      </c>
      <c r="L6271" s="30">
        <v>4417900000</v>
      </c>
      <c r="M6271" s="30">
        <v>7577.72</v>
      </c>
      <c r="N6271" s="30">
        <v>20741315</v>
      </c>
      <c r="O6271" s="30">
        <v>1927312</v>
      </c>
      <c r="P6271" s="30">
        <f>IF(I6271=0,0,H6271/I6271)</f>
        <v>0.8356807511737089</v>
      </c>
    </row>
    <row r="6272">
      <c r="A6272" s="30" t="str">
        <v>2026-07</v>
      </c>
      <c r="B6272" s="30" t="str">
        <v>집계 중</v>
      </c>
      <c r="C6272" s="30" t="str">
        <v>오산시</v>
      </c>
      <c r="D6272" s="30" t="str">
        <v>다세대 매매</v>
      </c>
      <c r="E6272" s="32">
        <v>12</v>
      </c>
      <c r="F6272" s="32">
        <v>12</v>
      </c>
      <c r="G6272" s="32">
        <v>0</v>
      </c>
      <c r="H6272" s="32">
        <v>0</v>
      </c>
      <c r="I6272" s="32">
        <f>G6272+H6272</f>
        <v>0</v>
      </c>
      <c r="J6272" s="32">
        <f>SUM(F6272:H6272)</f>
        <v>12</v>
      </c>
      <c r="K6272" s="32">
        <f>E6272-J6272</f>
        <v>0</v>
      </c>
      <c r="L6272" s="30">
        <v>2295000000</v>
      </c>
      <c r="M6272" s="30">
        <v>599.457</v>
      </c>
      <c r="N6272" s="30">
        <v>191250000</v>
      </c>
      <c r="O6272" s="30">
        <v>12656081</v>
      </c>
      <c r="P6272" s="30">
        <f>IF(I6272=0,0,H6272/I6272)</f>
        <v>0</v>
      </c>
    </row>
    <row r="6273">
      <c r="A6273" s="30" t="str">
        <v>2026-07</v>
      </c>
      <c r="B6273" s="30" t="str">
        <v>집계 중</v>
      </c>
      <c r="C6273" s="30" t="str">
        <v>오산시</v>
      </c>
      <c r="D6273" s="30" t="str">
        <v>다세대 전월세</v>
      </c>
      <c r="E6273" s="32">
        <v>96</v>
      </c>
      <c r="F6273" s="32">
        <v>0</v>
      </c>
      <c r="G6273" s="32">
        <v>13</v>
      </c>
      <c r="H6273" s="32">
        <v>83</v>
      </c>
      <c r="I6273" s="32">
        <f>G6273+H6273</f>
        <v>96</v>
      </c>
      <c r="J6273" s="32">
        <f>SUM(F6273:H6273)</f>
        <v>96</v>
      </c>
      <c r="K6273" s="32">
        <f>E6273-J6273</f>
        <v>0</v>
      </c>
      <c r="L6273" s="30">
        <v>3026800000</v>
      </c>
      <c r="M6273" s="30">
        <v>3174.326</v>
      </c>
      <c r="N6273" s="30">
        <v>31529167</v>
      </c>
      <c r="O6273" s="30">
        <v>3152149</v>
      </c>
      <c r="P6273" s="30">
        <f>IF(I6273=0,0,H6273/I6273)</f>
        <v>0.8645833333333334</v>
      </c>
    </row>
    <row r="6274">
      <c r="A6274" s="30" t="str">
        <v>2026-07</v>
      </c>
      <c r="B6274" s="30" t="str">
        <v>집계 중</v>
      </c>
      <c r="C6274" s="30" t="str">
        <v>오산시</v>
      </c>
      <c r="D6274" s="30" t="str">
        <v>분양권</v>
      </c>
      <c r="E6274" s="32">
        <v>56</v>
      </c>
      <c r="F6274" s="32">
        <v>56</v>
      </c>
      <c r="G6274" s="32">
        <v>0</v>
      </c>
      <c r="H6274" s="32">
        <v>0</v>
      </c>
      <c r="I6274" s="32">
        <f>G6274+H6274</f>
        <v>0</v>
      </c>
      <c r="J6274" s="32">
        <f>SUM(F6274:H6274)</f>
        <v>56</v>
      </c>
      <c r="K6274" s="32">
        <f>E6274-J6274</f>
        <v>0</v>
      </c>
      <c r="L6274" s="30">
        <v>32347560000</v>
      </c>
      <c r="M6274" s="30">
        <v>4561.053</v>
      </c>
      <c r="N6274" s="30">
        <v>577635000</v>
      </c>
      <c r="O6274" s="30">
        <v>23445042</v>
      </c>
      <c r="P6274" s="30">
        <f>IF(I6274=0,0,H6274/I6274)</f>
        <v>0</v>
      </c>
    </row>
    <row r="6275">
      <c r="A6275" s="30" t="str">
        <v>2026-07</v>
      </c>
      <c r="B6275" s="30" t="str">
        <v>집계 중</v>
      </c>
      <c r="C6275" s="30" t="str">
        <v>오산시</v>
      </c>
      <c r="D6275" s="30" t="str">
        <v>상가</v>
      </c>
      <c r="E6275" s="32">
        <v>10</v>
      </c>
      <c r="F6275" s="32">
        <v>10</v>
      </c>
      <c r="G6275" s="32">
        <v>0</v>
      </c>
      <c r="H6275" s="32">
        <v>0</v>
      </c>
      <c r="I6275" s="32">
        <f>G6275+H6275</f>
        <v>0</v>
      </c>
      <c r="J6275" s="32">
        <f>SUM(F6275:H6275)</f>
        <v>10</v>
      </c>
      <c r="K6275" s="32">
        <f>E6275-J6275</f>
        <v>0</v>
      </c>
      <c r="L6275" s="30">
        <v>17149000000</v>
      </c>
      <c r="M6275" s="30">
        <v>6328.94</v>
      </c>
      <c r="N6275" s="30">
        <v>1714900000</v>
      </c>
      <c r="O6275" s="30">
        <v>8957409</v>
      </c>
      <c r="P6275" s="30">
        <f>IF(I6275=0,0,H6275/I6275)</f>
        <v>0</v>
      </c>
    </row>
    <row r="6276">
      <c r="A6276" s="30" t="str">
        <v>2026-07</v>
      </c>
      <c r="B6276" s="30" t="str">
        <v>집계 중</v>
      </c>
      <c r="C6276" s="30" t="str">
        <v>오산시</v>
      </c>
      <c r="D6276" s="30" t="str">
        <v>아파트 매매</v>
      </c>
      <c r="E6276" s="32">
        <v>424</v>
      </c>
      <c r="F6276" s="32">
        <v>424</v>
      </c>
      <c r="G6276" s="32">
        <v>0</v>
      </c>
      <c r="H6276" s="32">
        <v>0</v>
      </c>
      <c r="I6276" s="32">
        <f>G6276+H6276</f>
        <v>0</v>
      </c>
      <c r="J6276" s="32">
        <f>SUM(F6276:H6276)</f>
        <v>424</v>
      </c>
      <c r="K6276" s="32">
        <f>E6276-J6276</f>
        <v>0</v>
      </c>
      <c r="L6276" s="30">
        <v>168661770000</v>
      </c>
      <c r="M6276" s="30">
        <v>33642.061</v>
      </c>
      <c r="N6276" s="30">
        <v>397787193</v>
      </c>
      <c r="O6276" s="30">
        <v>16573288</v>
      </c>
      <c r="P6276" s="30">
        <f>IF(I6276=0,0,H6276/I6276)</f>
        <v>0</v>
      </c>
    </row>
    <row r="6277">
      <c r="A6277" s="30" t="str">
        <v>2026-07</v>
      </c>
      <c r="B6277" s="30" t="str">
        <v>집계 중</v>
      </c>
      <c r="C6277" s="30" t="str">
        <v>오산시</v>
      </c>
      <c r="D6277" s="30" t="str">
        <v>아파트 전월세</v>
      </c>
      <c r="E6277" s="32">
        <v>477</v>
      </c>
      <c r="F6277" s="32">
        <v>0</v>
      </c>
      <c r="G6277" s="32">
        <v>173</v>
      </c>
      <c r="H6277" s="32">
        <v>304</v>
      </c>
      <c r="I6277" s="32">
        <f>G6277+H6277</f>
        <v>477</v>
      </c>
      <c r="J6277" s="32">
        <f>SUM(F6277:H6277)</f>
        <v>477</v>
      </c>
      <c r="K6277" s="32">
        <f>E6277-J6277</f>
        <v>0</v>
      </c>
      <c r="L6277" s="30">
        <v>55745610000</v>
      </c>
      <c r="M6277" s="30">
        <v>28936.787</v>
      </c>
      <c r="N6277" s="30">
        <v>116867107</v>
      </c>
      <c r="O6277" s="30">
        <v>6368468</v>
      </c>
      <c r="P6277" s="30">
        <f>IF(I6277=0,0,H6277/I6277)</f>
        <v>0.6373165618448637</v>
      </c>
    </row>
    <row r="6278">
      <c r="A6278" s="30" t="str">
        <v>2026-07</v>
      </c>
      <c r="B6278" s="30" t="str">
        <v>집계 중</v>
      </c>
      <c r="C6278" s="30" t="str">
        <v>오산시</v>
      </c>
      <c r="D6278" s="30" t="str">
        <v>오피스텔 매매</v>
      </c>
      <c r="E6278" s="32">
        <v>115</v>
      </c>
      <c r="F6278" s="32">
        <v>115</v>
      </c>
      <c r="G6278" s="32">
        <v>0</v>
      </c>
      <c r="H6278" s="32">
        <v>0</v>
      </c>
      <c r="I6278" s="32">
        <f>G6278+H6278</f>
        <v>0</v>
      </c>
      <c r="J6278" s="32">
        <f>SUM(F6278:H6278)</f>
        <v>115</v>
      </c>
      <c r="K6278" s="32">
        <f>E6278-J6278</f>
        <v>0</v>
      </c>
      <c r="L6278" s="30">
        <v>44788540000</v>
      </c>
      <c r="M6278" s="30">
        <v>8847.24</v>
      </c>
      <c r="N6278" s="30">
        <v>389465565</v>
      </c>
      <c r="O6278" s="30">
        <v>16735308</v>
      </c>
      <c r="P6278" s="30">
        <f>IF(I6278=0,0,H6278/I6278)</f>
        <v>0</v>
      </c>
    </row>
    <row r="6279">
      <c r="A6279" s="30" t="str">
        <v>2026-07</v>
      </c>
      <c r="B6279" s="30" t="str">
        <v>집계 중</v>
      </c>
      <c r="C6279" s="30" t="str">
        <v>오산시</v>
      </c>
      <c r="D6279" s="30" t="str">
        <v>오피스텔 전월세</v>
      </c>
      <c r="E6279" s="32">
        <v>51</v>
      </c>
      <c r="F6279" s="32">
        <v>0</v>
      </c>
      <c r="G6279" s="32">
        <v>12</v>
      </c>
      <c r="H6279" s="32">
        <v>39</v>
      </c>
      <c r="I6279" s="32">
        <f>G6279+H6279</f>
        <v>51</v>
      </c>
      <c r="J6279" s="32">
        <f>SUM(F6279:H6279)</f>
        <v>51</v>
      </c>
      <c r="K6279" s="32">
        <f>E6279-J6279</f>
        <v>0</v>
      </c>
      <c r="L6279" s="30">
        <v>2014800000</v>
      </c>
      <c r="M6279" s="30">
        <v>1601.52</v>
      </c>
      <c r="N6279" s="30">
        <v>39505882</v>
      </c>
      <c r="O6279" s="30">
        <v>4158859</v>
      </c>
      <c r="P6279" s="30">
        <f>IF(I6279=0,0,H6279/I6279)</f>
        <v>0.7647058823529411</v>
      </c>
    </row>
    <row r="6280">
      <c r="A6280" s="30" t="str">
        <v>2026-07</v>
      </c>
      <c r="B6280" s="30" t="str">
        <v>집계 중</v>
      </c>
      <c r="C6280" s="30" t="str">
        <v>오산시</v>
      </c>
      <c r="D6280" s="30" t="str">
        <v>토지</v>
      </c>
      <c r="E6280" s="32">
        <v>63</v>
      </c>
      <c r="F6280" s="32">
        <v>63</v>
      </c>
      <c r="G6280" s="32">
        <v>0</v>
      </c>
      <c r="H6280" s="32">
        <v>0</v>
      </c>
      <c r="I6280" s="32">
        <f>G6280+H6280</f>
        <v>0</v>
      </c>
      <c r="J6280" s="32">
        <f>SUM(F6280:H6280)</f>
        <v>63</v>
      </c>
      <c r="K6280" s="32">
        <f>E6280-J6280</f>
        <v>0</v>
      </c>
      <c r="L6280" s="30">
        <v>119371220000</v>
      </c>
      <c r="M6280" s="30">
        <v>99238.85</v>
      </c>
      <c r="N6280" s="30">
        <v>1894781270</v>
      </c>
      <c r="O6280" s="30">
        <v>3976422</v>
      </c>
      <c r="P6280" s="30">
        <f>IF(I6280=0,0,H6280/I6280)</f>
        <v>0</v>
      </c>
    </row>
    <row r="6281">
      <c r="A6281" s="30" t="str">
        <v>2026-07</v>
      </c>
      <c r="B6281" s="30" t="str">
        <v>집계 중</v>
      </c>
      <c r="C6281" s="30" t="str">
        <v>용인기흥구</v>
      </c>
      <c r="D6281" s="30" t="str">
        <v>공장창고</v>
      </c>
      <c r="E6281" s="32">
        <v>4</v>
      </c>
      <c r="F6281" s="32">
        <v>4</v>
      </c>
      <c r="G6281" s="32">
        <v>0</v>
      </c>
      <c r="H6281" s="32">
        <v>0</v>
      </c>
      <c r="I6281" s="32">
        <f>G6281+H6281</f>
        <v>0</v>
      </c>
      <c r="J6281" s="32">
        <f>SUM(F6281:H6281)</f>
        <v>4</v>
      </c>
      <c r="K6281" s="32">
        <f>E6281-J6281</f>
        <v>0</v>
      </c>
      <c r="L6281" s="30">
        <v>6404600000</v>
      </c>
      <c r="M6281" s="30">
        <v>1025.17</v>
      </c>
      <c r="N6281" s="30">
        <v>1601150000</v>
      </c>
      <c r="O6281" s="30">
        <v>20652409</v>
      </c>
      <c r="P6281" s="30">
        <f>IF(I6281=0,0,H6281/I6281)</f>
        <v>0</v>
      </c>
    </row>
    <row r="6282">
      <c r="A6282" s="30" t="str">
        <v>2026-07</v>
      </c>
      <c r="B6282" s="30" t="str">
        <v>집계 중</v>
      </c>
      <c r="C6282" s="30" t="str">
        <v>용인기흥구</v>
      </c>
      <c r="D6282" s="30" t="str">
        <v>다가구 매매</v>
      </c>
      <c r="E6282" s="32">
        <v>7</v>
      </c>
      <c r="F6282" s="32">
        <v>7</v>
      </c>
      <c r="G6282" s="32">
        <v>0</v>
      </c>
      <c r="H6282" s="32">
        <v>0</v>
      </c>
      <c r="I6282" s="32">
        <f>G6282+H6282</f>
        <v>0</v>
      </c>
      <c r="J6282" s="32">
        <f>SUM(F6282:H6282)</f>
        <v>7</v>
      </c>
      <c r="K6282" s="32">
        <f>E6282-J6282</f>
        <v>0</v>
      </c>
      <c r="L6282" s="30">
        <v>4805000000</v>
      </c>
      <c r="M6282" s="30">
        <v>1547.48</v>
      </c>
      <c r="N6282" s="30">
        <v>686428571</v>
      </c>
      <c r="O6282" s="30">
        <v>10264622</v>
      </c>
      <c r="P6282" s="30">
        <f>IF(I6282=0,0,H6282/I6282)</f>
        <v>0</v>
      </c>
    </row>
    <row r="6283">
      <c r="A6283" s="30" t="str">
        <v>2026-07</v>
      </c>
      <c r="B6283" s="30" t="str">
        <v>집계 중</v>
      </c>
      <c r="C6283" s="30" t="str">
        <v>용인기흥구</v>
      </c>
      <c r="D6283" s="30" t="str">
        <v>다가구 전월세</v>
      </c>
      <c r="E6283" s="32">
        <v>276</v>
      </c>
      <c r="F6283" s="32">
        <v>0</v>
      </c>
      <c r="G6283" s="32">
        <v>43</v>
      </c>
      <c r="H6283" s="32">
        <v>233</v>
      </c>
      <c r="I6283" s="32">
        <f>G6283+H6283</f>
        <v>276</v>
      </c>
      <c r="J6283" s="32">
        <f>SUM(F6283:H6283)</f>
        <v>276</v>
      </c>
      <c r="K6283" s="32">
        <f>E6283-J6283</f>
        <v>0</v>
      </c>
      <c r="L6283" s="30">
        <v>10897020000</v>
      </c>
      <c r="M6283" s="30">
        <v>11898.291</v>
      </c>
      <c r="N6283" s="30">
        <v>39481957</v>
      </c>
      <c r="O6283" s="30">
        <v>3027595</v>
      </c>
      <c r="P6283" s="30">
        <f>IF(I6283=0,0,H6283/I6283)</f>
        <v>0.8442028985507246</v>
      </c>
    </row>
    <row r="6284">
      <c r="A6284" s="30" t="str">
        <v>2026-07</v>
      </c>
      <c r="B6284" s="30" t="str">
        <v>집계 중</v>
      </c>
      <c r="C6284" s="30" t="str">
        <v>용인기흥구</v>
      </c>
      <c r="D6284" s="30" t="str">
        <v>다세대 매매</v>
      </c>
      <c r="E6284" s="32">
        <v>22</v>
      </c>
      <c r="F6284" s="32">
        <v>22</v>
      </c>
      <c r="G6284" s="32">
        <v>0</v>
      </c>
      <c r="H6284" s="32">
        <v>0</v>
      </c>
      <c r="I6284" s="32">
        <f>G6284+H6284</f>
        <v>0</v>
      </c>
      <c r="J6284" s="32">
        <f>SUM(F6284:H6284)</f>
        <v>22</v>
      </c>
      <c r="K6284" s="32">
        <f>E6284-J6284</f>
        <v>0</v>
      </c>
      <c r="L6284" s="30">
        <v>8562000000</v>
      </c>
      <c r="M6284" s="30">
        <v>1737.194</v>
      </c>
      <c r="N6284" s="30">
        <v>389181818</v>
      </c>
      <c r="O6284" s="30">
        <v>16293017</v>
      </c>
      <c r="P6284" s="30">
        <f>IF(I6284=0,0,H6284/I6284)</f>
        <v>0</v>
      </c>
    </row>
    <row r="6285">
      <c r="A6285" s="30" t="str">
        <v>2026-07</v>
      </c>
      <c r="B6285" s="30" t="str">
        <v>집계 중</v>
      </c>
      <c r="C6285" s="30" t="str">
        <v>용인기흥구</v>
      </c>
      <c r="D6285" s="30" t="str">
        <v>다세대 전월세</v>
      </c>
      <c r="E6285" s="32">
        <v>85</v>
      </c>
      <c r="F6285" s="32">
        <v>0</v>
      </c>
      <c r="G6285" s="32">
        <v>32</v>
      </c>
      <c r="H6285" s="32">
        <v>53</v>
      </c>
      <c r="I6285" s="32">
        <f>G6285+H6285</f>
        <v>85</v>
      </c>
      <c r="J6285" s="32">
        <f>SUM(F6285:H6285)</f>
        <v>85</v>
      </c>
      <c r="K6285" s="32">
        <f>E6285-J6285</f>
        <v>0</v>
      </c>
      <c r="L6285" s="30">
        <v>10042010000</v>
      </c>
      <c r="M6285" s="30">
        <v>4596.905</v>
      </c>
      <c r="N6285" s="30">
        <v>118141294</v>
      </c>
      <c r="O6285" s="30">
        <v>7221538</v>
      </c>
      <c r="P6285" s="30">
        <f>IF(I6285=0,0,H6285/I6285)</f>
        <v>0.6235294117647059</v>
      </c>
    </row>
    <row r="6286">
      <c r="A6286" s="30" t="str">
        <v>2026-07</v>
      </c>
      <c r="B6286" s="30" t="str">
        <v>집계 중</v>
      </c>
      <c r="C6286" s="30" t="str">
        <v>용인기흥구</v>
      </c>
      <c r="D6286" s="30" t="str">
        <v>상가</v>
      </c>
      <c r="E6286" s="32">
        <v>16</v>
      </c>
      <c r="F6286" s="32">
        <v>16</v>
      </c>
      <c r="G6286" s="32">
        <v>0</v>
      </c>
      <c r="H6286" s="32">
        <v>0</v>
      </c>
      <c r="I6286" s="32">
        <f>G6286+H6286</f>
        <v>0</v>
      </c>
      <c r="J6286" s="32">
        <f>SUM(F6286:H6286)</f>
        <v>16</v>
      </c>
      <c r="K6286" s="32">
        <f>E6286-J6286</f>
        <v>0</v>
      </c>
      <c r="L6286" s="30">
        <v>18048950000</v>
      </c>
      <c r="M6286" s="30">
        <v>3706.57</v>
      </c>
      <c r="N6286" s="30">
        <v>1128059375</v>
      </c>
      <c r="O6286" s="30">
        <v>16097348</v>
      </c>
      <c r="P6286" s="30">
        <f>IF(I6286=0,0,H6286/I6286)</f>
        <v>0</v>
      </c>
    </row>
    <row r="6287">
      <c r="A6287" s="30" t="str">
        <v>2026-07</v>
      </c>
      <c r="B6287" s="30" t="str">
        <v>집계 중</v>
      </c>
      <c r="C6287" s="30" t="str">
        <v>용인기흥구</v>
      </c>
      <c r="D6287" s="30" t="str">
        <v>아파트 매매</v>
      </c>
      <c r="E6287" s="32">
        <v>211</v>
      </c>
      <c r="F6287" s="32">
        <v>211</v>
      </c>
      <c r="G6287" s="32">
        <v>0</v>
      </c>
      <c r="H6287" s="32">
        <v>0</v>
      </c>
      <c r="I6287" s="32">
        <f>G6287+H6287</f>
        <v>0</v>
      </c>
      <c r="J6287" s="32">
        <f>SUM(F6287:H6287)</f>
        <v>211</v>
      </c>
      <c r="K6287" s="32">
        <f>E6287-J6287</f>
        <v>0</v>
      </c>
      <c r="L6287" s="30">
        <v>121581500000</v>
      </c>
      <c r="M6287" s="30">
        <v>17643.651</v>
      </c>
      <c r="N6287" s="30">
        <v>576215640</v>
      </c>
      <c r="O6287" s="30">
        <v>22779996</v>
      </c>
      <c r="P6287" s="30">
        <f>IF(I6287=0,0,H6287/I6287)</f>
        <v>0</v>
      </c>
    </row>
    <row r="6288">
      <c r="A6288" s="30" t="str">
        <v>2026-07</v>
      </c>
      <c r="B6288" s="30" t="str">
        <v>집계 중</v>
      </c>
      <c r="C6288" s="30" t="str">
        <v>용인기흥구</v>
      </c>
      <c r="D6288" s="30" t="str">
        <v>아파트 전월세</v>
      </c>
      <c r="E6288" s="32">
        <v>711</v>
      </c>
      <c r="F6288" s="32">
        <v>0</v>
      </c>
      <c r="G6288" s="32">
        <v>428</v>
      </c>
      <c r="H6288" s="32">
        <v>283</v>
      </c>
      <c r="I6288" s="32">
        <f>G6288+H6288</f>
        <v>711</v>
      </c>
      <c r="J6288" s="32">
        <f>SUM(F6288:H6288)</f>
        <v>711</v>
      </c>
      <c r="K6288" s="32">
        <f>E6288-J6288</f>
        <v>0</v>
      </c>
      <c r="L6288" s="30">
        <v>204167880000</v>
      </c>
      <c r="M6288" s="30">
        <v>57276.901</v>
      </c>
      <c r="N6288" s="30">
        <v>287155949</v>
      </c>
      <c r="O6288" s="30">
        <v>11783723</v>
      </c>
      <c r="P6288" s="30">
        <f>IF(I6288=0,0,H6288/I6288)</f>
        <v>0.3980309423347398</v>
      </c>
    </row>
    <row r="6289">
      <c r="A6289" s="30" t="str">
        <v>2026-07</v>
      </c>
      <c r="B6289" s="30" t="str">
        <v>집계 중</v>
      </c>
      <c r="C6289" s="30" t="str">
        <v>용인기흥구</v>
      </c>
      <c r="D6289" s="30" t="str">
        <v>오피스텔 매매</v>
      </c>
      <c r="E6289" s="32">
        <v>10</v>
      </c>
      <c r="F6289" s="32">
        <v>10</v>
      </c>
      <c r="G6289" s="32">
        <v>0</v>
      </c>
      <c r="H6289" s="32">
        <v>0</v>
      </c>
      <c r="I6289" s="32">
        <f>G6289+H6289</f>
        <v>0</v>
      </c>
      <c r="J6289" s="32">
        <f>SUM(F6289:H6289)</f>
        <v>10</v>
      </c>
      <c r="K6289" s="32">
        <f>E6289-J6289</f>
        <v>0</v>
      </c>
      <c r="L6289" s="30">
        <v>3263500000</v>
      </c>
      <c r="M6289" s="30">
        <v>602.792</v>
      </c>
      <c r="N6289" s="30">
        <v>326350000</v>
      </c>
      <c r="O6289" s="30">
        <v>17897433</v>
      </c>
      <c r="P6289" s="30">
        <f>IF(I6289=0,0,H6289/I6289)</f>
        <v>0</v>
      </c>
    </row>
    <row r="6290">
      <c r="A6290" s="30" t="str">
        <v>2026-07</v>
      </c>
      <c r="B6290" s="30" t="str">
        <v>집계 중</v>
      </c>
      <c r="C6290" s="30" t="str">
        <v>용인기흥구</v>
      </c>
      <c r="D6290" s="30" t="str">
        <v>오피스텔 전월세</v>
      </c>
      <c r="E6290" s="32">
        <v>106</v>
      </c>
      <c r="F6290" s="32">
        <v>0</v>
      </c>
      <c r="G6290" s="32">
        <v>30</v>
      </c>
      <c r="H6290" s="32">
        <v>76</v>
      </c>
      <c r="I6290" s="32">
        <f>G6290+H6290</f>
        <v>106</v>
      </c>
      <c r="J6290" s="32">
        <f>SUM(F6290:H6290)</f>
        <v>106</v>
      </c>
      <c r="K6290" s="32">
        <f>E6290-J6290</f>
        <v>0</v>
      </c>
      <c r="L6290" s="30">
        <v>10282010000</v>
      </c>
      <c r="M6290" s="30">
        <v>3877.21</v>
      </c>
      <c r="N6290" s="30">
        <v>97000094</v>
      </c>
      <c r="O6290" s="30">
        <v>8766643</v>
      </c>
      <c r="P6290" s="30">
        <f>IF(I6290=0,0,H6290/I6290)</f>
        <v>0.7169811320754716</v>
      </c>
    </row>
    <row r="6291">
      <c r="A6291" s="30" t="str">
        <v>2026-07</v>
      </c>
      <c r="B6291" s="30" t="str">
        <v>집계 중</v>
      </c>
      <c r="C6291" s="30" t="str">
        <v>용인기흥구</v>
      </c>
      <c r="D6291" s="30" t="str">
        <v>토지</v>
      </c>
      <c r="E6291" s="32">
        <v>51</v>
      </c>
      <c r="F6291" s="32">
        <v>51</v>
      </c>
      <c r="G6291" s="32">
        <v>0</v>
      </c>
      <c r="H6291" s="32">
        <v>0</v>
      </c>
      <c r="I6291" s="32">
        <f>G6291+H6291</f>
        <v>0</v>
      </c>
      <c r="J6291" s="32">
        <f>SUM(F6291:H6291)</f>
        <v>51</v>
      </c>
      <c r="K6291" s="32">
        <f>E6291-J6291</f>
        <v>0</v>
      </c>
      <c r="L6291" s="30">
        <v>30371590000</v>
      </c>
      <c r="M6291" s="30">
        <v>32911.32</v>
      </c>
      <c r="N6291" s="30">
        <v>595521373</v>
      </c>
      <c r="O6291" s="30">
        <v>3050681</v>
      </c>
      <c r="P6291" s="30">
        <f>IF(I6291=0,0,H6291/I6291)</f>
        <v>0</v>
      </c>
    </row>
    <row r="6292">
      <c r="A6292" s="30" t="str">
        <v>2026-07</v>
      </c>
      <c r="B6292" s="30" t="str">
        <v>집계 중</v>
      </c>
      <c r="C6292" s="30" t="str">
        <v>용인수지구</v>
      </c>
      <c r="D6292" s="30" t="str">
        <v>공장창고</v>
      </c>
      <c r="E6292" s="32">
        <v>5</v>
      </c>
      <c r="F6292" s="32">
        <v>5</v>
      </c>
      <c r="G6292" s="32">
        <v>0</v>
      </c>
      <c r="H6292" s="32">
        <v>0</v>
      </c>
      <c r="I6292" s="32">
        <f>G6292+H6292</f>
        <v>0</v>
      </c>
      <c r="J6292" s="32">
        <f>SUM(F6292:H6292)</f>
        <v>5</v>
      </c>
      <c r="K6292" s="32">
        <f>E6292-J6292</f>
        <v>0</v>
      </c>
      <c r="L6292" s="30">
        <v>6100000000</v>
      </c>
      <c r="M6292" s="30">
        <v>661.61</v>
      </c>
      <c r="N6292" s="30">
        <v>1220000000</v>
      </c>
      <c r="O6292" s="30">
        <v>30479117</v>
      </c>
      <c r="P6292" s="30">
        <f>IF(I6292=0,0,H6292/I6292)</f>
        <v>0</v>
      </c>
    </row>
    <row r="6293">
      <c r="A6293" s="30" t="str">
        <v>2026-07</v>
      </c>
      <c r="B6293" s="30" t="str">
        <v>집계 중</v>
      </c>
      <c r="C6293" s="30" t="str">
        <v>용인수지구</v>
      </c>
      <c r="D6293" s="30" t="str">
        <v>다가구 매매</v>
      </c>
      <c r="E6293" s="32">
        <v>8</v>
      </c>
      <c r="F6293" s="32">
        <v>8</v>
      </c>
      <c r="G6293" s="32">
        <v>0</v>
      </c>
      <c r="H6293" s="32">
        <v>0</v>
      </c>
      <c r="I6293" s="32">
        <f>G6293+H6293</f>
        <v>0</v>
      </c>
      <c r="J6293" s="32">
        <f>SUM(F6293:H6293)</f>
        <v>8</v>
      </c>
      <c r="K6293" s="32">
        <f>E6293-J6293</f>
        <v>0</v>
      </c>
      <c r="L6293" s="30">
        <v>8035110000</v>
      </c>
      <c r="M6293" s="30">
        <v>2428.11</v>
      </c>
      <c r="N6293" s="30">
        <v>1004388750</v>
      </c>
      <c r="O6293" s="30">
        <v>10939515</v>
      </c>
      <c r="P6293" s="30">
        <f>IF(I6293=0,0,H6293/I6293)</f>
        <v>0</v>
      </c>
    </row>
    <row r="6294">
      <c r="A6294" s="30" t="str">
        <v>2026-07</v>
      </c>
      <c r="B6294" s="30" t="str">
        <v>집계 중</v>
      </c>
      <c r="C6294" s="30" t="str">
        <v>용인수지구</v>
      </c>
      <c r="D6294" s="30" t="str">
        <v>다가구 전월세</v>
      </c>
      <c r="E6294" s="32">
        <v>174</v>
      </c>
      <c r="F6294" s="32">
        <v>0</v>
      </c>
      <c r="G6294" s="32">
        <v>25</v>
      </c>
      <c r="H6294" s="32">
        <v>149</v>
      </c>
      <c r="I6294" s="32">
        <f>G6294+H6294</f>
        <v>174</v>
      </c>
      <c r="J6294" s="32">
        <f>SUM(F6294:H6294)</f>
        <v>174</v>
      </c>
      <c r="K6294" s="32">
        <f>E6294-J6294</f>
        <v>0</v>
      </c>
      <c r="L6294" s="30">
        <v>9311380000</v>
      </c>
      <c r="M6294" s="30">
        <v>7190.175</v>
      </c>
      <c r="N6294" s="30">
        <v>53513678</v>
      </c>
      <c r="O6294" s="30">
        <v>4281039</v>
      </c>
      <c r="P6294" s="30">
        <f>IF(I6294=0,0,H6294/I6294)</f>
        <v>0.8563218390804598</v>
      </c>
    </row>
    <row r="6295">
      <c r="A6295" s="30" t="str">
        <v>2026-07</v>
      </c>
      <c r="B6295" s="30" t="str">
        <v>집계 중</v>
      </c>
      <c r="C6295" s="30" t="str">
        <v>용인수지구</v>
      </c>
      <c r="D6295" s="30" t="str">
        <v>다세대 매매</v>
      </c>
      <c r="E6295" s="32">
        <v>11</v>
      </c>
      <c r="F6295" s="32">
        <v>11</v>
      </c>
      <c r="G6295" s="32">
        <v>0</v>
      </c>
      <c r="H6295" s="32">
        <v>0</v>
      </c>
      <c r="I6295" s="32">
        <f>G6295+H6295</f>
        <v>0</v>
      </c>
      <c r="J6295" s="32">
        <f>SUM(F6295:H6295)</f>
        <v>11</v>
      </c>
      <c r="K6295" s="32">
        <f>E6295-J6295</f>
        <v>0</v>
      </c>
      <c r="L6295" s="30">
        <v>4321000000</v>
      </c>
      <c r="M6295" s="30">
        <v>655.599</v>
      </c>
      <c r="N6295" s="30">
        <v>392818182</v>
      </c>
      <c r="O6295" s="30">
        <v>21788162</v>
      </c>
      <c r="P6295" s="30">
        <f>IF(I6295=0,0,H6295/I6295)</f>
        <v>0</v>
      </c>
    </row>
    <row r="6296">
      <c r="A6296" s="30" t="str">
        <v>2026-07</v>
      </c>
      <c r="B6296" s="30" t="str">
        <v>집계 중</v>
      </c>
      <c r="C6296" s="30" t="str">
        <v>용인수지구</v>
      </c>
      <c r="D6296" s="30" t="str">
        <v>다세대 전월세</v>
      </c>
      <c r="E6296" s="32">
        <v>71</v>
      </c>
      <c r="F6296" s="32">
        <v>0</v>
      </c>
      <c r="G6296" s="32">
        <v>24</v>
      </c>
      <c r="H6296" s="32">
        <v>47</v>
      </c>
      <c r="I6296" s="32">
        <f>G6296+H6296</f>
        <v>71</v>
      </c>
      <c r="J6296" s="32">
        <f>SUM(F6296:H6296)</f>
        <v>71</v>
      </c>
      <c r="K6296" s="32">
        <f>E6296-J6296</f>
        <v>0</v>
      </c>
      <c r="L6296" s="30">
        <v>9458140000</v>
      </c>
      <c r="M6296" s="30">
        <v>2698.375</v>
      </c>
      <c r="N6296" s="30">
        <v>133213239</v>
      </c>
      <c r="O6296" s="30">
        <v>11587188</v>
      </c>
      <c r="P6296" s="30">
        <f>IF(I6296=0,0,H6296/I6296)</f>
        <v>0.6619718309859155</v>
      </c>
    </row>
    <row r="6297">
      <c r="A6297" s="30" t="str">
        <v>2026-07</v>
      </c>
      <c r="B6297" s="30" t="str">
        <v>집계 중</v>
      </c>
      <c r="C6297" s="30" t="str">
        <v>용인수지구</v>
      </c>
      <c r="D6297" s="30" t="str">
        <v>상가</v>
      </c>
      <c r="E6297" s="32">
        <v>9</v>
      </c>
      <c r="F6297" s="32">
        <v>9</v>
      </c>
      <c r="G6297" s="32">
        <v>0</v>
      </c>
      <c r="H6297" s="32">
        <v>0</v>
      </c>
      <c r="I6297" s="32">
        <f>G6297+H6297</f>
        <v>0</v>
      </c>
      <c r="J6297" s="32">
        <f>SUM(F6297:H6297)</f>
        <v>9</v>
      </c>
      <c r="K6297" s="32">
        <f>E6297-J6297</f>
        <v>0</v>
      </c>
      <c r="L6297" s="30">
        <v>4545050000</v>
      </c>
      <c r="M6297" s="30">
        <v>828.25</v>
      </c>
      <c r="N6297" s="30">
        <v>505005556</v>
      </c>
      <c r="O6297" s="30">
        <v>18140607</v>
      </c>
      <c r="P6297" s="30">
        <f>IF(I6297=0,0,H6297/I6297)</f>
        <v>0</v>
      </c>
    </row>
    <row r="6298">
      <c r="A6298" s="30" t="str">
        <v>2026-07</v>
      </c>
      <c r="B6298" s="30" t="str">
        <v>집계 중</v>
      </c>
      <c r="C6298" s="30" t="str">
        <v>용인수지구</v>
      </c>
      <c r="D6298" s="30" t="str">
        <v>아파트 매매</v>
      </c>
      <c r="E6298" s="32">
        <v>569</v>
      </c>
      <c r="F6298" s="32">
        <v>569</v>
      </c>
      <c r="G6298" s="32">
        <v>0</v>
      </c>
      <c r="H6298" s="32">
        <v>0</v>
      </c>
      <c r="I6298" s="32">
        <f>G6298+H6298</f>
        <v>0</v>
      </c>
      <c r="J6298" s="32">
        <f>SUM(F6298:H6298)</f>
        <v>569</v>
      </c>
      <c r="K6298" s="32">
        <f>E6298-J6298</f>
        <v>0</v>
      </c>
      <c r="L6298" s="30">
        <v>575819600000</v>
      </c>
      <c r="M6298" s="30">
        <v>54666.785</v>
      </c>
      <c r="N6298" s="30">
        <v>1011985237</v>
      </c>
      <c r="O6298" s="30">
        <v>34820701</v>
      </c>
      <c r="P6298" s="30">
        <f>IF(I6298=0,0,H6298/I6298)</f>
        <v>0</v>
      </c>
    </row>
    <row r="6299">
      <c r="A6299" s="30" t="str">
        <v>2026-07</v>
      </c>
      <c r="B6299" s="30" t="str">
        <v>집계 중</v>
      </c>
      <c r="C6299" s="30" t="str">
        <v>용인수지구</v>
      </c>
      <c r="D6299" s="30" t="str">
        <v>아파트 전월세</v>
      </c>
      <c r="E6299" s="32">
        <v>680</v>
      </c>
      <c r="F6299" s="32">
        <v>0</v>
      </c>
      <c r="G6299" s="32">
        <v>410</v>
      </c>
      <c r="H6299" s="32">
        <v>270</v>
      </c>
      <c r="I6299" s="32">
        <f>G6299+H6299</f>
        <v>680</v>
      </c>
      <c r="J6299" s="32">
        <f>SUM(F6299:H6299)</f>
        <v>680</v>
      </c>
      <c r="K6299" s="32">
        <f>E6299-J6299</f>
        <v>0</v>
      </c>
      <c r="L6299" s="30">
        <v>292747140000</v>
      </c>
      <c r="M6299" s="30">
        <v>59380.768</v>
      </c>
      <c r="N6299" s="30">
        <v>430510500</v>
      </c>
      <c r="O6299" s="30">
        <v>16297517</v>
      </c>
      <c r="P6299" s="30">
        <f>IF(I6299=0,0,H6299/I6299)</f>
        <v>0.39705882352941174</v>
      </c>
    </row>
    <row r="6300">
      <c r="A6300" s="30" t="str">
        <v>2026-07</v>
      </c>
      <c r="B6300" s="30" t="str">
        <v>집계 중</v>
      </c>
      <c r="C6300" s="30" t="str">
        <v>용인수지구</v>
      </c>
      <c r="D6300" s="30" t="str">
        <v>오피스텔 매매</v>
      </c>
      <c r="E6300" s="32">
        <v>22</v>
      </c>
      <c r="F6300" s="32">
        <v>22</v>
      </c>
      <c r="G6300" s="32">
        <v>0</v>
      </c>
      <c r="H6300" s="32">
        <v>0</v>
      </c>
      <c r="I6300" s="32">
        <f>G6300+H6300</f>
        <v>0</v>
      </c>
      <c r="J6300" s="32">
        <f>SUM(F6300:H6300)</f>
        <v>22</v>
      </c>
      <c r="K6300" s="32">
        <f>E6300-J6300</f>
        <v>0</v>
      </c>
      <c r="L6300" s="30">
        <v>5898500000</v>
      </c>
      <c r="M6300" s="30">
        <v>876.248</v>
      </c>
      <c r="N6300" s="30">
        <v>268113636</v>
      </c>
      <c r="O6300" s="30">
        <v>22253030</v>
      </c>
      <c r="P6300" s="30">
        <f>IF(I6300=0,0,H6300/I6300)</f>
        <v>0</v>
      </c>
    </row>
    <row r="6301">
      <c r="A6301" s="30" t="str">
        <v>2026-07</v>
      </c>
      <c r="B6301" s="30" t="str">
        <v>집계 중</v>
      </c>
      <c r="C6301" s="30" t="str">
        <v>용인수지구</v>
      </c>
      <c r="D6301" s="30" t="str">
        <v>오피스텔 전월세</v>
      </c>
      <c r="E6301" s="32">
        <v>186</v>
      </c>
      <c r="F6301" s="32">
        <v>0</v>
      </c>
      <c r="G6301" s="32">
        <v>36</v>
      </c>
      <c r="H6301" s="32">
        <v>150</v>
      </c>
      <c r="I6301" s="32">
        <f>G6301+H6301</f>
        <v>186</v>
      </c>
      <c r="J6301" s="32">
        <f>SUM(F6301:H6301)</f>
        <v>186</v>
      </c>
      <c r="K6301" s="32">
        <f>E6301-J6301</f>
        <v>0</v>
      </c>
      <c r="L6301" s="30">
        <v>23155200000</v>
      </c>
      <c r="M6301" s="30">
        <v>5866.63</v>
      </c>
      <c r="N6301" s="30">
        <v>124490323</v>
      </c>
      <c r="O6301" s="30">
        <v>13047714</v>
      </c>
      <c r="P6301" s="30">
        <f>IF(I6301=0,0,H6301/I6301)</f>
        <v>0.8064516129032258</v>
      </c>
    </row>
    <row r="6302">
      <c r="A6302" s="30" t="str">
        <v>2026-07</v>
      </c>
      <c r="B6302" s="30" t="str">
        <v>집계 중</v>
      </c>
      <c r="C6302" s="30" t="str">
        <v>용인수지구</v>
      </c>
      <c r="D6302" s="30" t="str">
        <v>토지</v>
      </c>
      <c r="E6302" s="32">
        <v>24</v>
      </c>
      <c r="F6302" s="32">
        <v>24</v>
      </c>
      <c r="G6302" s="32">
        <v>0</v>
      </c>
      <c r="H6302" s="32">
        <v>0</v>
      </c>
      <c r="I6302" s="32">
        <f>G6302+H6302</f>
        <v>0</v>
      </c>
      <c r="J6302" s="32">
        <f>SUM(F6302:H6302)</f>
        <v>24</v>
      </c>
      <c r="K6302" s="32">
        <f>E6302-J6302</f>
        <v>0</v>
      </c>
      <c r="L6302" s="30">
        <v>5564580000</v>
      </c>
      <c r="M6302" s="30">
        <v>17782.26</v>
      </c>
      <c r="N6302" s="30">
        <v>231857500</v>
      </c>
      <c r="O6302" s="30">
        <v>1034475</v>
      </c>
      <c r="P6302" s="30">
        <f>IF(I6302=0,0,H6302/I6302)</f>
        <v>0</v>
      </c>
    </row>
    <row r="6303">
      <c r="A6303" s="30" t="str">
        <v>2026-07</v>
      </c>
      <c r="B6303" s="30" t="str">
        <v>집계 중</v>
      </c>
      <c r="C6303" s="30" t="str">
        <v>용인처인구</v>
      </c>
      <c r="D6303" s="30" t="str">
        <v>다가구 매매</v>
      </c>
      <c r="E6303" s="32">
        <v>14</v>
      </c>
      <c r="F6303" s="32">
        <v>14</v>
      </c>
      <c r="G6303" s="32">
        <v>0</v>
      </c>
      <c r="H6303" s="32">
        <v>0</v>
      </c>
      <c r="I6303" s="32">
        <f>G6303+H6303</f>
        <v>0</v>
      </c>
      <c r="J6303" s="32">
        <f>SUM(F6303:H6303)</f>
        <v>14</v>
      </c>
      <c r="K6303" s="32">
        <f>E6303-J6303</f>
        <v>0</v>
      </c>
      <c r="L6303" s="30">
        <v>7211220000</v>
      </c>
      <c r="M6303" s="30">
        <v>1932.3</v>
      </c>
      <c r="N6303" s="30">
        <v>515087143</v>
      </c>
      <c r="O6303" s="30">
        <v>12336978</v>
      </c>
      <c r="P6303" s="30">
        <f>IF(I6303=0,0,H6303/I6303)</f>
        <v>0</v>
      </c>
    </row>
    <row r="6304">
      <c r="A6304" s="30" t="str">
        <v>2026-07</v>
      </c>
      <c r="B6304" s="30" t="str">
        <v>집계 중</v>
      </c>
      <c r="C6304" s="30" t="str">
        <v>용인처인구</v>
      </c>
      <c r="D6304" s="30" t="str">
        <v>다가구 전월세</v>
      </c>
      <c r="E6304" s="32">
        <v>272</v>
      </c>
      <c r="F6304" s="32">
        <v>0</v>
      </c>
      <c r="G6304" s="32">
        <v>31</v>
      </c>
      <c r="H6304" s="32">
        <v>241</v>
      </c>
      <c r="I6304" s="32">
        <f>G6304+H6304</f>
        <v>272</v>
      </c>
      <c r="J6304" s="32">
        <f>SUM(F6304:H6304)</f>
        <v>272</v>
      </c>
      <c r="K6304" s="32">
        <f>E6304-J6304</f>
        <v>0</v>
      </c>
      <c r="L6304" s="30">
        <v>6874520000</v>
      </c>
      <c r="M6304" s="30">
        <v>11377.23</v>
      </c>
      <c r="N6304" s="30">
        <v>25273971</v>
      </c>
      <c r="O6304" s="30">
        <v>1997471</v>
      </c>
      <c r="P6304" s="30">
        <f>IF(I6304=0,0,H6304/I6304)</f>
        <v>0.8860294117647058</v>
      </c>
    </row>
    <row r="6305">
      <c r="A6305" s="30" t="str">
        <v>2026-07</v>
      </c>
      <c r="B6305" s="30" t="str">
        <v>집계 중</v>
      </c>
      <c r="C6305" s="30" t="str">
        <v>용인처인구</v>
      </c>
      <c r="D6305" s="30" t="str">
        <v>다세대 매매</v>
      </c>
      <c r="E6305" s="32">
        <v>88</v>
      </c>
      <c r="F6305" s="32">
        <v>88</v>
      </c>
      <c r="G6305" s="32">
        <v>0</v>
      </c>
      <c r="H6305" s="32">
        <v>0</v>
      </c>
      <c r="I6305" s="32">
        <f>G6305+H6305</f>
        <v>0</v>
      </c>
      <c r="J6305" s="32">
        <f>SUM(F6305:H6305)</f>
        <v>88</v>
      </c>
      <c r="K6305" s="32">
        <f>E6305-J6305</f>
        <v>0</v>
      </c>
      <c r="L6305" s="30">
        <v>12168940000</v>
      </c>
      <c r="M6305" s="30">
        <v>5026.595</v>
      </c>
      <c r="N6305" s="30">
        <v>138283409</v>
      </c>
      <c r="O6305" s="30">
        <v>8003012</v>
      </c>
      <c r="P6305" s="30">
        <f>IF(I6305=0,0,H6305/I6305)</f>
        <v>0</v>
      </c>
    </row>
    <row r="6306">
      <c r="A6306" s="30" t="str">
        <v>2026-07</v>
      </c>
      <c r="B6306" s="30" t="str">
        <v>집계 중</v>
      </c>
      <c r="C6306" s="30" t="str">
        <v>용인처인구</v>
      </c>
      <c r="D6306" s="30" t="str">
        <v>다세대 전월세</v>
      </c>
      <c r="E6306" s="32">
        <v>197</v>
      </c>
      <c r="F6306" s="32">
        <v>0</v>
      </c>
      <c r="G6306" s="32">
        <v>43</v>
      </c>
      <c r="H6306" s="32">
        <v>154</v>
      </c>
      <c r="I6306" s="32">
        <f>G6306+H6306</f>
        <v>197</v>
      </c>
      <c r="J6306" s="32">
        <f>SUM(F6306:H6306)</f>
        <v>197</v>
      </c>
      <c r="K6306" s="32">
        <f>E6306-J6306</f>
        <v>0</v>
      </c>
      <c r="L6306" s="30">
        <v>6056020000</v>
      </c>
      <c r="M6306" s="30">
        <v>8617.326</v>
      </c>
      <c r="N6306" s="30">
        <v>30741218</v>
      </c>
      <c r="O6306" s="30">
        <v>2323215</v>
      </c>
      <c r="P6306" s="30">
        <f>IF(I6306=0,0,H6306/I6306)</f>
        <v>0.7817258883248731</v>
      </c>
    </row>
    <row r="6307">
      <c r="A6307" s="30" t="str">
        <v>2026-07</v>
      </c>
      <c r="B6307" s="30" t="str">
        <v>집계 중</v>
      </c>
      <c r="C6307" s="30" t="str">
        <v>용인처인구</v>
      </c>
      <c r="D6307" s="30" t="str">
        <v>분양권</v>
      </c>
      <c r="E6307" s="32">
        <v>70</v>
      </c>
      <c r="F6307" s="32">
        <v>70</v>
      </c>
      <c r="G6307" s="32">
        <v>0</v>
      </c>
      <c r="H6307" s="32">
        <v>0</v>
      </c>
      <c r="I6307" s="32">
        <f>G6307+H6307</f>
        <v>0</v>
      </c>
      <c r="J6307" s="32">
        <f>SUM(F6307:H6307)</f>
        <v>70</v>
      </c>
      <c r="K6307" s="32">
        <f>E6307-J6307</f>
        <v>0</v>
      </c>
      <c r="L6307" s="30">
        <v>42201510000</v>
      </c>
      <c r="M6307" s="30">
        <v>5488.851</v>
      </c>
      <c r="N6307" s="30">
        <v>602878714</v>
      </c>
      <c r="O6307" s="30">
        <v>25416817</v>
      </c>
      <c r="P6307" s="30">
        <f>IF(I6307=0,0,H6307/I6307)</f>
        <v>0</v>
      </c>
    </row>
    <row r="6308">
      <c r="A6308" s="30" t="str">
        <v>2026-07</v>
      </c>
      <c r="B6308" s="30" t="str">
        <v>집계 중</v>
      </c>
      <c r="C6308" s="30" t="str">
        <v>용인처인구</v>
      </c>
      <c r="D6308" s="30" t="str">
        <v>상가</v>
      </c>
      <c r="E6308" s="32">
        <v>19</v>
      </c>
      <c r="F6308" s="32">
        <v>19</v>
      </c>
      <c r="G6308" s="32">
        <v>0</v>
      </c>
      <c r="H6308" s="32">
        <v>0</v>
      </c>
      <c r="I6308" s="32">
        <f>G6308+H6308</f>
        <v>0</v>
      </c>
      <c r="J6308" s="32">
        <f>SUM(F6308:H6308)</f>
        <v>19</v>
      </c>
      <c r="K6308" s="32">
        <f>E6308-J6308</f>
        <v>0</v>
      </c>
      <c r="L6308" s="30">
        <v>6785820000</v>
      </c>
      <c r="M6308" s="30">
        <v>1556.47</v>
      </c>
      <c r="N6308" s="30">
        <v>357148421</v>
      </c>
      <c r="O6308" s="30">
        <v>14412396</v>
      </c>
      <c r="P6308" s="30">
        <f>IF(I6308=0,0,H6308/I6308)</f>
        <v>0</v>
      </c>
    </row>
    <row r="6309">
      <c r="A6309" s="30" t="str">
        <v>2026-07</v>
      </c>
      <c r="B6309" s="30" t="str">
        <v>집계 중</v>
      </c>
      <c r="C6309" s="30" t="str">
        <v>용인처인구</v>
      </c>
      <c r="D6309" s="30" t="str">
        <v>아파트 매매</v>
      </c>
      <c r="E6309" s="32">
        <v>278</v>
      </c>
      <c r="F6309" s="32">
        <v>278</v>
      </c>
      <c r="G6309" s="32">
        <v>0</v>
      </c>
      <c r="H6309" s="32">
        <v>0</v>
      </c>
      <c r="I6309" s="32">
        <f>G6309+H6309</f>
        <v>0</v>
      </c>
      <c r="J6309" s="32">
        <f>SUM(F6309:H6309)</f>
        <v>278</v>
      </c>
      <c r="K6309" s="32">
        <f>E6309-J6309</f>
        <v>0</v>
      </c>
      <c r="L6309" s="30">
        <v>114635500000</v>
      </c>
      <c r="M6309" s="30">
        <v>20252.49</v>
      </c>
      <c r="N6309" s="30">
        <v>412357914</v>
      </c>
      <c r="O6309" s="30">
        <v>18711789</v>
      </c>
      <c r="P6309" s="30">
        <f>IF(I6309=0,0,H6309/I6309)</f>
        <v>0</v>
      </c>
    </row>
    <row r="6310">
      <c r="A6310" s="30" t="str">
        <v>2026-07</v>
      </c>
      <c r="B6310" s="30" t="str">
        <v>집계 중</v>
      </c>
      <c r="C6310" s="30" t="str">
        <v>용인처인구</v>
      </c>
      <c r="D6310" s="30" t="str">
        <v>아파트 전월세</v>
      </c>
      <c r="E6310" s="32">
        <v>304</v>
      </c>
      <c r="F6310" s="32">
        <v>0</v>
      </c>
      <c r="G6310" s="32">
        <v>153</v>
      </c>
      <c r="H6310" s="32">
        <v>151</v>
      </c>
      <c r="I6310" s="32">
        <f>G6310+H6310</f>
        <v>304</v>
      </c>
      <c r="J6310" s="32">
        <f>SUM(F6310:H6310)</f>
        <v>304</v>
      </c>
      <c r="K6310" s="32">
        <f>E6310-J6310</f>
        <v>0</v>
      </c>
      <c r="L6310" s="30">
        <v>49128090000</v>
      </c>
      <c r="M6310" s="30">
        <v>21156.884</v>
      </c>
      <c r="N6310" s="30">
        <v>161605559</v>
      </c>
      <c r="O6310" s="30">
        <v>7676315</v>
      </c>
      <c r="P6310" s="30">
        <f>IF(I6310=0,0,H6310/I6310)</f>
        <v>0.4967105263157895</v>
      </c>
    </row>
    <row r="6311">
      <c r="A6311" s="30" t="str">
        <v>2026-07</v>
      </c>
      <c r="B6311" s="30" t="str">
        <v>집계 중</v>
      </c>
      <c r="C6311" s="30" t="str">
        <v>용인처인구</v>
      </c>
      <c r="D6311" s="30" t="str">
        <v>오피스텔 매매</v>
      </c>
      <c r="E6311" s="32">
        <v>9</v>
      </c>
      <c r="F6311" s="32">
        <v>9</v>
      </c>
      <c r="G6311" s="32">
        <v>0</v>
      </c>
      <c r="H6311" s="32">
        <v>0</v>
      </c>
      <c r="I6311" s="32">
        <f>G6311+H6311</f>
        <v>0</v>
      </c>
      <c r="J6311" s="32">
        <f>SUM(F6311:H6311)</f>
        <v>9</v>
      </c>
      <c r="K6311" s="32">
        <f>E6311-J6311</f>
        <v>0</v>
      </c>
      <c r="L6311" s="30">
        <v>1089000000</v>
      </c>
      <c r="M6311" s="30">
        <v>237.18</v>
      </c>
      <c r="N6311" s="30">
        <v>121000000</v>
      </c>
      <c r="O6311" s="30">
        <v>15178345</v>
      </c>
      <c r="P6311" s="30">
        <f>IF(I6311=0,0,H6311/I6311)</f>
        <v>0</v>
      </c>
    </row>
    <row r="6312">
      <c r="A6312" s="30" t="str">
        <v>2026-07</v>
      </c>
      <c r="B6312" s="30" t="str">
        <v>집계 중</v>
      </c>
      <c r="C6312" s="30" t="str">
        <v>용인처인구</v>
      </c>
      <c r="D6312" s="30" t="str">
        <v>오피스텔 전월세</v>
      </c>
      <c r="E6312" s="32">
        <v>42</v>
      </c>
      <c r="F6312" s="32">
        <v>0</v>
      </c>
      <c r="G6312" s="32">
        <v>9</v>
      </c>
      <c r="H6312" s="32">
        <v>33</v>
      </c>
      <c r="I6312" s="32">
        <f>G6312+H6312</f>
        <v>42</v>
      </c>
      <c r="J6312" s="32">
        <f>SUM(F6312:H6312)</f>
        <v>42</v>
      </c>
      <c r="K6312" s="32">
        <f>E6312-J6312</f>
        <v>0</v>
      </c>
      <c r="L6312" s="30">
        <v>1742000000</v>
      </c>
      <c r="M6312" s="30">
        <v>1224.68</v>
      </c>
      <c r="N6312" s="30">
        <v>41476190</v>
      </c>
      <c r="O6312" s="30">
        <v>4702190</v>
      </c>
      <c r="P6312" s="30">
        <f>IF(I6312=0,0,H6312/I6312)</f>
        <v>0.7857142857142857</v>
      </c>
    </row>
    <row r="6313">
      <c r="A6313" s="30" t="str">
        <v>2026-07</v>
      </c>
      <c r="B6313" s="30" t="str">
        <v>집계 중</v>
      </c>
      <c r="C6313" s="30" t="str">
        <v>용인처인구</v>
      </c>
      <c r="D6313" s="30" t="str">
        <v>토지</v>
      </c>
      <c r="E6313" s="32">
        <v>449</v>
      </c>
      <c r="F6313" s="32">
        <v>449</v>
      </c>
      <c r="G6313" s="32">
        <v>0</v>
      </c>
      <c r="H6313" s="32">
        <v>0</v>
      </c>
      <c r="I6313" s="32">
        <f>G6313+H6313</f>
        <v>0</v>
      </c>
      <c r="J6313" s="32">
        <f>SUM(F6313:H6313)</f>
        <v>449</v>
      </c>
      <c r="K6313" s="32">
        <f>E6313-J6313</f>
        <v>0</v>
      </c>
      <c r="L6313" s="30">
        <v>77663740000</v>
      </c>
      <c r="M6313" s="30">
        <v>271078.77</v>
      </c>
      <c r="N6313" s="30">
        <v>172970468</v>
      </c>
      <c r="O6313" s="30">
        <v>947103</v>
      </c>
      <c r="P6313" s="30">
        <f>IF(I6313=0,0,H6313/I6313)</f>
        <v>0</v>
      </c>
    </row>
    <row r="6314">
      <c r="A6314" s="30" t="str">
        <v>2026-07</v>
      </c>
      <c r="B6314" s="30" t="str">
        <v>집계 중</v>
      </c>
      <c r="C6314" s="30" t="str">
        <v>의왕시</v>
      </c>
      <c r="D6314" s="30" t="str">
        <v>공장창고</v>
      </c>
      <c r="E6314" s="32">
        <v>2</v>
      </c>
      <c r="F6314" s="32">
        <v>2</v>
      </c>
      <c r="G6314" s="32">
        <v>0</v>
      </c>
      <c r="H6314" s="32">
        <v>0</v>
      </c>
      <c r="I6314" s="32">
        <f>G6314+H6314</f>
        <v>0</v>
      </c>
      <c r="J6314" s="32">
        <f>SUM(F6314:H6314)</f>
        <v>2</v>
      </c>
      <c r="K6314" s="32">
        <f>E6314-J6314</f>
        <v>0</v>
      </c>
      <c r="L6314" s="30">
        <v>850000000</v>
      </c>
      <c r="M6314" s="30">
        <v>226.12</v>
      </c>
      <c r="N6314" s="30">
        <v>425000000</v>
      </c>
      <c r="O6314" s="30">
        <v>12426664</v>
      </c>
      <c r="P6314" s="30">
        <f>IF(I6314=0,0,H6314/I6314)</f>
        <v>0</v>
      </c>
    </row>
    <row r="6315">
      <c r="A6315" s="30" t="str">
        <v>2026-07</v>
      </c>
      <c r="B6315" s="30" t="str">
        <v>집계 중</v>
      </c>
      <c r="C6315" s="30" t="str">
        <v>의왕시</v>
      </c>
      <c r="D6315" s="30" t="str">
        <v>다가구 매매</v>
      </c>
      <c r="E6315" s="32">
        <v>1</v>
      </c>
      <c r="F6315" s="32">
        <v>1</v>
      </c>
      <c r="G6315" s="32">
        <v>0</v>
      </c>
      <c r="H6315" s="32">
        <v>0</v>
      </c>
      <c r="I6315" s="32">
        <f>G6315+H6315</f>
        <v>0</v>
      </c>
      <c r="J6315" s="32">
        <f>SUM(F6315:H6315)</f>
        <v>1</v>
      </c>
      <c r="K6315" s="32">
        <f>E6315-J6315</f>
        <v>0</v>
      </c>
      <c r="L6315" s="30">
        <v>218000000</v>
      </c>
      <c r="M6315" s="30">
        <v>70.43</v>
      </c>
      <c r="N6315" s="30">
        <v>218000000</v>
      </c>
      <c r="O6315" s="30">
        <v>10232303</v>
      </c>
      <c r="P6315" s="30">
        <f>IF(I6315=0,0,H6315/I6315)</f>
        <v>0</v>
      </c>
    </row>
    <row r="6316">
      <c r="A6316" s="30" t="str">
        <v>2026-07</v>
      </c>
      <c r="B6316" s="30" t="str">
        <v>집계 중</v>
      </c>
      <c r="C6316" s="30" t="str">
        <v>의왕시</v>
      </c>
      <c r="D6316" s="30" t="str">
        <v>다가구 전월세</v>
      </c>
      <c r="E6316" s="32">
        <v>53</v>
      </c>
      <c r="F6316" s="32">
        <v>0</v>
      </c>
      <c r="G6316" s="32">
        <v>20</v>
      </c>
      <c r="H6316" s="32">
        <v>33</v>
      </c>
      <c r="I6316" s="32">
        <f>G6316+H6316</f>
        <v>53</v>
      </c>
      <c r="J6316" s="32">
        <f>SUM(F6316:H6316)</f>
        <v>53</v>
      </c>
      <c r="K6316" s="32">
        <f>E6316-J6316</f>
        <v>0</v>
      </c>
      <c r="L6316" s="30">
        <v>6374250000</v>
      </c>
      <c r="M6316" s="30">
        <v>2755.42</v>
      </c>
      <c r="N6316" s="30">
        <v>120268868</v>
      </c>
      <c r="O6316" s="30">
        <v>7647437</v>
      </c>
      <c r="P6316" s="30">
        <f>IF(I6316=0,0,H6316/I6316)</f>
        <v>0.6226415094339622</v>
      </c>
    </row>
    <row r="6317">
      <c r="A6317" s="30" t="str">
        <v>2026-07</v>
      </c>
      <c r="B6317" s="30" t="str">
        <v>집계 중</v>
      </c>
      <c r="C6317" s="30" t="str">
        <v>의왕시</v>
      </c>
      <c r="D6317" s="30" t="str">
        <v>다세대 매매</v>
      </c>
      <c r="E6317" s="32">
        <v>13</v>
      </c>
      <c r="F6317" s="32">
        <v>13</v>
      </c>
      <c r="G6317" s="32">
        <v>0</v>
      </c>
      <c r="H6317" s="32">
        <v>0</v>
      </c>
      <c r="I6317" s="32">
        <f>G6317+H6317</f>
        <v>0</v>
      </c>
      <c r="J6317" s="32">
        <f>SUM(F6317:H6317)</f>
        <v>13</v>
      </c>
      <c r="K6317" s="32">
        <f>E6317-J6317</f>
        <v>0</v>
      </c>
      <c r="L6317" s="30">
        <v>4114000000</v>
      </c>
      <c r="M6317" s="30">
        <v>812.66</v>
      </c>
      <c r="N6317" s="30">
        <v>316461538</v>
      </c>
      <c r="O6317" s="30">
        <v>16735165</v>
      </c>
      <c r="P6317" s="30">
        <f>IF(I6317=0,0,H6317/I6317)</f>
        <v>0</v>
      </c>
    </row>
    <row r="6318">
      <c r="A6318" s="30" t="str">
        <v>2026-07</v>
      </c>
      <c r="B6318" s="30" t="str">
        <v>집계 중</v>
      </c>
      <c r="C6318" s="30" t="str">
        <v>의왕시</v>
      </c>
      <c r="D6318" s="30" t="str">
        <v>다세대 전월세</v>
      </c>
      <c r="E6318" s="32">
        <v>47</v>
      </c>
      <c r="F6318" s="32">
        <v>0</v>
      </c>
      <c r="G6318" s="32">
        <v>18</v>
      </c>
      <c r="H6318" s="32">
        <v>29</v>
      </c>
      <c r="I6318" s="32">
        <f>G6318+H6318</f>
        <v>47</v>
      </c>
      <c r="J6318" s="32">
        <f>SUM(F6318:H6318)</f>
        <v>47</v>
      </c>
      <c r="K6318" s="32">
        <f>E6318-J6318</f>
        <v>0</v>
      </c>
      <c r="L6318" s="30">
        <v>4580000000</v>
      </c>
      <c r="M6318" s="30">
        <v>1642.01</v>
      </c>
      <c r="N6318" s="30">
        <v>97446809</v>
      </c>
      <c r="O6318" s="30">
        <v>9220708</v>
      </c>
      <c r="P6318" s="30">
        <f>IF(I6318=0,0,H6318/I6318)</f>
        <v>0.6170212765957447</v>
      </c>
    </row>
    <row r="6319">
      <c r="A6319" s="30" t="str">
        <v>2026-07</v>
      </c>
      <c r="B6319" s="30" t="str">
        <v>집계 중</v>
      </c>
      <c r="C6319" s="30" t="str">
        <v>의왕시</v>
      </c>
      <c r="D6319" s="30" t="str">
        <v>분양권</v>
      </c>
      <c r="E6319" s="32">
        <v>22</v>
      </c>
      <c r="F6319" s="32">
        <v>22</v>
      </c>
      <c r="G6319" s="32">
        <v>0</v>
      </c>
      <c r="H6319" s="32">
        <v>0</v>
      </c>
      <c r="I6319" s="32">
        <f>G6319+H6319</f>
        <v>0</v>
      </c>
      <c r="J6319" s="32">
        <f>SUM(F6319:H6319)</f>
        <v>22</v>
      </c>
      <c r="K6319" s="32">
        <f>E6319-J6319</f>
        <v>0</v>
      </c>
      <c r="L6319" s="30">
        <v>20953660000</v>
      </c>
      <c r="M6319" s="30">
        <v>1523.073</v>
      </c>
      <c r="N6319" s="30">
        <v>952439091</v>
      </c>
      <c r="O6319" s="30">
        <v>45479301</v>
      </c>
      <c r="P6319" s="30">
        <f>IF(I6319=0,0,H6319/I6319)</f>
        <v>0</v>
      </c>
    </row>
    <row r="6320">
      <c r="A6320" s="30" t="str">
        <v>2026-07</v>
      </c>
      <c r="B6320" s="30" t="str">
        <v>집계 중</v>
      </c>
      <c r="C6320" s="30" t="str">
        <v>의왕시</v>
      </c>
      <c r="D6320" s="30" t="str">
        <v>상가</v>
      </c>
      <c r="E6320" s="32">
        <v>3</v>
      </c>
      <c r="F6320" s="32">
        <v>3</v>
      </c>
      <c r="G6320" s="32">
        <v>0</v>
      </c>
      <c r="H6320" s="32">
        <v>0</v>
      </c>
      <c r="I6320" s="32">
        <f>G6320+H6320</f>
        <v>0</v>
      </c>
      <c r="J6320" s="32">
        <f>SUM(F6320:H6320)</f>
        <v>3</v>
      </c>
      <c r="K6320" s="32">
        <f>E6320-J6320</f>
        <v>0</v>
      </c>
      <c r="L6320" s="30">
        <v>1396840000</v>
      </c>
      <c r="M6320" s="30">
        <v>198.62</v>
      </c>
      <c r="N6320" s="30">
        <v>465613333</v>
      </c>
      <c r="O6320" s="30">
        <v>23248679</v>
      </c>
      <c r="P6320" s="30">
        <f>IF(I6320=0,0,H6320/I6320)</f>
        <v>0</v>
      </c>
    </row>
    <row r="6321">
      <c r="A6321" s="30" t="str">
        <v>2026-07</v>
      </c>
      <c r="B6321" s="30" t="str">
        <v>집계 중</v>
      </c>
      <c r="C6321" s="30" t="str">
        <v>의왕시</v>
      </c>
      <c r="D6321" s="30" t="str">
        <v>아파트 매매</v>
      </c>
      <c r="E6321" s="32">
        <v>187</v>
      </c>
      <c r="F6321" s="32">
        <v>187</v>
      </c>
      <c r="G6321" s="32">
        <v>0</v>
      </c>
      <c r="H6321" s="32">
        <v>0</v>
      </c>
      <c r="I6321" s="32">
        <f>G6321+H6321</f>
        <v>0</v>
      </c>
      <c r="J6321" s="32">
        <f>SUM(F6321:H6321)</f>
        <v>187</v>
      </c>
      <c r="K6321" s="32">
        <f>E6321-J6321</f>
        <v>0</v>
      </c>
      <c r="L6321" s="30">
        <v>142832760000</v>
      </c>
      <c r="M6321" s="30">
        <v>14847.96</v>
      </c>
      <c r="N6321" s="30">
        <v>763811551</v>
      </c>
      <c r="O6321" s="30">
        <v>31800625</v>
      </c>
      <c r="P6321" s="30">
        <f>IF(I6321=0,0,H6321/I6321)</f>
        <v>0</v>
      </c>
    </row>
    <row r="6322">
      <c r="A6322" s="30" t="str">
        <v>2026-07</v>
      </c>
      <c r="B6322" s="30" t="str">
        <v>집계 중</v>
      </c>
      <c r="C6322" s="30" t="str">
        <v>의왕시</v>
      </c>
      <c r="D6322" s="30" t="str">
        <v>아파트 전월세</v>
      </c>
      <c r="E6322" s="32">
        <v>248</v>
      </c>
      <c r="F6322" s="32">
        <v>0</v>
      </c>
      <c r="G6322" s="32">
        <v>122</v>
      </c>
      <c r="H6322" s="32">
        <v>126</v>
      </c>
      <c r="I6322" s="32">
        <f>G6322+H6322</f>
        <v>248</v>
      </c>
      <c r="J6322" s="32">
        <f>SUM(F6322:H6322)</f>
        <v>248</v>
      </c>
      <c r="K6322" s="32">
        <f>E6322-J6322</f>
        <v>0</v>
      </c>
      <c r="L6322" s="30">
        <v>73161210000</v>
      </c>
      <c r="M6322" s="30">
        <v>16579.408</v>
      </c>
      <c r="N6322" s="30">
        <v>295004879</v>
      </c>
      <c r="O6322" s="30">
        <v>14587688</v>
      </c>
      <c r="P6322" s="30">
        <f>IF(I6322=0,0,H6322/I6322)</f>
        <v>0.5080645161290323</v>
      </c>
    </row>
    <row r="6323">
      <c r="A6323" s="30" t="str">
        <v>2026-07</v>
      </c>
      <c r="B6323" s="30" t="str">
        <v>집계 중</v>
      </c>
      <c r="C6323" s="30" t="str">
        <v>의왕시</v>
      </c>
      <c r="D6323" s="30" t="str">
        <v>오피스텔 매매</v>
      </c>
      <c r="E6323" s="32">
        <v>2</v>
      </c>
      <c r="F6323" s="32">
        <v>2</v>
      </c>
      <c r="G6323" s="32">
        <v>0</v>
      </c>
      <c r="H6323" s="32">
        <v>0</v>
      </c>
      <c r="I6323" s="32">
        <f>G6323+H6323</f>
        <v>0</v>
      </c>
      <c r="J6323" s="32">
        <f>SUM(F6323:H6323)</f>
        <v>2</v>
      </c>
      <c r="K6323" s="32">
        <f>E6323-J6323</f>
        <v>0</v>
      </c>
      <c r="L6323" s="30">
        <v>206000000</v>
      </c>
      <c r="M6323" s="30">
        <v>45.937</v>
      </c>
      <c r="N6323" s="30">
        <v>103000000</v>
      </c>
      <c r="O6323" s="30">
        <v>14824471</v>
      </c>
      <c r="P6323" s="30">
        <f>IF(I6323=0,0,H6323/I6323)</f>
        <v>0</v>
      </c>
    </row>
    <row r="6324">
      <c r="A6324" s="30" t="str">
        <v>2026-07</v>
      </c>
      <c r="B6324" s="30" t="str">
        <v>집계 중</v>
      </c>
      <c r="C6324" s="30" t="str">
        <v>의왕시</v>
      </c>
      <c r="D6324" s="30" t="str">
        <v>오피스텔 전월세</v>
      </c>
      <c r="E6324" s="32">
        <v>41</v>
      </c>
      <c r="F6324" s="32">
        <v>0</v>
      </c>
      <c r="G6324" s="32">
        <v>11</v>
      </c>
      <c r="H6324" s="32">
        <v>30</v>
      </c>
      <c r="I6324" s="32">
        <f>G6324+H6324</f>
        <v>41</v>
      </c>
      <c r="J6324" s="32">
        <f>SUM(F6324:H6324)</f>
        <v>41</v>
      </c>
      <c r="K6324" s="32">
        <f>E6324-J6324</f>
        <v>0</v>
      </c>
      <c r="L6324" s="30">
        <v>11615000000</v>
      </c>
      <c r="M6324" s="30">
        <v>3005.77</v>
      </c>
      <c r="N6324" s="30">
        <v>283292683</v>
      </c>
      <c r="O6324" s="30">
        <v>12774328</v>
      </c>
      <c r="P6324" s="30">
        <f>IF(I6324=0,0,H6324/I6324)</f>
        <v>0.7317073170731707</v>
      </c>
    </row>
    <row r="6325">
      <c r="A6325" s="30" t="str">
        <v>2026-07</v>
      </c>
      <c r="B6325" s="30" t="str">
        <v>집계 중</v>
      </c>
      <c r="C6325" s="30" t="str">
        <v>의왕시</v>
      </c>
      <c r="D6325" s="30" t="str">
        <v>토지</v>
      </c>
      <c r="E6325" s="32">
        <v>22</v>
      </c>
      <c r="F6325" s="32">
        <v>22</v>
      </c>
      <c r="G6325" s="32">
        <v>0</v>
      </c>
      <c r="H6325" s="32">
        <v>0</v>
      </c>
      <c r="I6325" s="32">
        <f>G6325+H6325</f>
        <v>0</v>
      </c>
      <c r="J6325" s="32">
        <f>SUM(F6325:H6325)</f>
        <v>22</v>
      </c>
      <c r="K6325" s="32">
        <f>E6325-J6325</f>
        <v>0</v>
      </c>
      <c r="L6325" s="30">
        <v>24488630000</v>
      </c>
      <c r="M6325" s="30">
        <v>4765.39</v>
      </c>
      <c r="N6325" s="30">
        <v>1113119545</v>
      </c>
      <c r="O6325" s="30">
        <v>16987937</v>
      </c>
      <c r="P6325" s="30">
        <f>IF(I6325=0,0,H6325/I6325)</f>
        <v>0</v>
      </c>
    </row>
    <row r="6326">
      <c r="A6326" s="30" t="str">
        <v>2026-07</v>
      </c>
      <c r="B6326" s="30" t="str">
        <v>집계 중</v>
      </c>
      <c r="C6326" s="30" t="str">
        <v>의정부시</v>
      </c>
      <c r="D6326" s="30" t="str">
        <v>다가구 매매</v>
      </c>
      <c r="E6326" s="32">
        <v>8</v>
      </c>
      <c r="F6326" s="32">
        <v>8</v>
      </c>
      <c r="G6326" s="32">
        <v>0</v>
      </c>
      <c r="H6326" s="32">
        <v>0</v>
      </c>
      <c r="I6326" s="32">
        <f>G6326+H6326</f>
        <v>0</v>
      </c>
      <c r="J6326" s="32">
        <f>SUM(F6326:H6326)</f>
        <v>8</v>
      </c>
      <c r="K6326" s="32">
        <f>E6326-J6326</f>
        <v>0</v>
      </c>
      <c r="L6326" s="30">
        <v>3532000000</v>
      </c>
      <c r="M6326" s="30">
        <v>2094.99</v>
      </c>
      <c r="N6326" s="30">
        <v>441500000</v>
      </c>
      <c r="O6326" s="30">
        <v>5573312</v>
      </c>
      <c r="P6326" s="30">
        <f>IF(I6326=0,0,H6326/I6326)</f>
        <v>0</v>
      </c>
    </row>
    <row r="6327">
      <c r="A6327" s="30" t="str">
        <v>2026-07</v>
      </c>
      <c r="B6327" s="30" t="str">
        <v>집계 중</v>
      </c>
      <c r="C6327" s="30" t="str">
        <v>의정부시</v>
      </c>
      <c r="D6327" s="30" t="str">
        <v>다가구 전월세</v>
      </c>
      <c r="E6327" s="32">
        <v>248</v>
      </c>
      <c r="F6327" s="32">
        <v>0</v>
      </c>
      <c r="G6327" s="32">
        <v>50</v>
      </c>
      <c r="H6327" s="32">
        <v>198</v>
      </c>
      <c r="I6327" s="32">
        <f>G6327+H6327</f>
        <v>248</v>
      </c>
      <c r="J6327" s="32">
        <f>SUM(F6327:H6327)</f>
        <v>248</v>
      </c>
      <c r="K6327" s="32">
        <f>E6327-J6327</f>
        <v>0</v>
      </c>
      <c r="L6327" s="30">
        <v>6667630000</v>
      </c>
      <c r="M6327" s="30">
        <v>12183.721</v>
      </c>
      <c r="N6327" s="30">
        <v>26885605</v>
      </c>
      <c r="O6327" s="30">
        <v>1809115</v>
      </c>
      <c r="P6327" s="30">
        <f>IF(I6327=0,0,H6327/I6327)</f>
        <v>0.7983870967741935</v>
      </c>
    </row>
    <row r="6328">
      <c r="A6328" s="30" t="str">
        <v>2026-07</v>
      </c>
      <c r="B6328" s="30" t="str">
        <v>집계 중</v>
      </c>
      <c r="C6328" s="30" t="str">
        <v>의정부시</v>
      </c>
      <c r="D6328" s="30" t="str">
        <v>다세대 매매</v>
      </c>
      <c r="E6328" s="32">
        <v>55</v>
      </c>
      <c r="F6328" s="32">
        <v>55</v>
      </c>
      <c r="G6328" s="32">
        <v>0</v>
      </c>
      <c r="H6328" s="32">
        <v>0</v>
      </c>
      <c r="I6328" s="32">
        <f>G6328+H6328</f>
        <v>0</v>
      </c>
      <c r="J6328" s="32">
        <f>SUM(F6328:H6328)</f>
        <v>55</v>
      </c>
      <c r="K6328" s="32">
        <f>E6328-J6328</f>
        <v>0</v>
      </c>
      <c r="L6328" s="30">
        <v>8911150000</v>
      </c>
      <c r="M6328" s="30">
        <v>2742.238</v>
      </c>
      <c r="N6328" s="30">
        <v>162020909</v>
      </c>
      <c r="O6328" s="30">
        <v>10742447</v>
      </c>
      <c r="P6328" s="30">
        <f>IF(I6328=0,0,H6328/I6328)</f>
        <v>0</v>
      </c>
    </row>
    <row r="6329">
      <c r="A6329" s="30" t="str">
        <v>2026-07</v>
      </c>
      <c r="B6329" s="30" t="str">
        <v>집계 중</v>
      </c>
      <c r="C6329" s="30" t="str">
        <v>의정부시</v>
      </c>
      <c r="D6329" s="30" t="str">
        <v>다세대 전월세</v>
      </c>
      <c r="E6329" s="32">
        <v>108</v>
      </c>
      <c r="F6329" s="32">
        <v>0</v>
      </c>
      <c r="G6329" s="32">
        <v>41</v>
      </c>
      <c r="H6329" s="32">
        <v>67</v>
      </c>
      <c r="I6329" s="32">
        <f>G6329+H6329</f>
        <v>108</v>
      </c>
      <c r="J6329" s="32">
        <f>SUM(F6329:H6329)</f>
        <v>108</v>
      </c>
      <c r="K6329" s="32">
        <f>E6329-J6329</f>
        <v>0</v>
      </c>
      <c r="L6329" s="30">
        <v>5858540000</v>
      </c>
      <c r="M6329" s="30">
        <v>4984.807</v>
      </c>
      <c r="N6329" s="30">
        <v>54245741</v>
      </c>
      <c r="O6329" s="30">
        <v>3885220</v>
      </c>
      <c r="P6329" s="30">
        <f>IF(I6329=0,0,H6329/I6329)</f>
        <v>0.6203703703703703</v>
      </c>
    </row>
    <row r="6330">
      <c r="A6330" s="30" t="str">
        <v>2026-07</v>
      </c>
      <c r="B6330" s="30" t="str">
        <v>집계 중</v>
      </c>
      <c r="C6330" s="30" t="str">
        <v>의정부시</v>
      </c>
      <c r="D6330" s="30" t="str">
        <v>분양권</v>
      </c>
      <c r="E6330" s="32">
        <v>22</v>
      </c>
      <c r="F6330" s="32">
        <v>22</v>
      </c>
      <c r="G6330" s="32">
        <v>0</v>
      </c>
      <c r="H6330" s="32">
        <v>0</v>
      </c>
      <c r="I6330" s="32">
        <f>G6330+H6330</f>
        <v>0</v>
      </c>
      <c r="J6330" s="32">
        <f>SUM(F6330:H6330)</f>
        <v>22</v>
      </c>
      <c r="K6330" s="32">
        <f>E6330-J6330</f>
        <v>0</v>
      </c>
      <c r="L6330" s="30">
        <v>12613790000</v>
      </c>
      <c r="M6330" s="30">
        <v>1494.433</v>
      </c>
      <c r="N6330" s="30">
        <v>573354091</v>
      </c>
      <c r="O6330" s="30">
        <v>27902541</v>
      </c>
      <c r="P6330" s="30">
        <f>IF(I6330=0,0,H6330/I6330)</f>
        <v>0</v>
      </c>
    </row>
    <row r="6331">
      <c r="A6331" s="30" t="str">
        <v>2026-07</v>
      </c>
      <c r="B6331" s="30" t="str">
        <v>집계 중</v>
      </c>
      <c r="C6331" s="30" t="str">
        <v>의정부시</v>
      </c>
      <c r="D6331" s="30" t="str">
        <v>상가</v>
      </c>
      <c r="E6331" s="32">
        <v>51</v>
      </c>
      <c r="F6331" s="32">
        <v>51</v>
      </c>
      <c r="G6331" s="32">
        <v>0</v>
      </c>
      <c r="H6331" s="32">
        <v>0</v>
      </c>
      <c r="I6331" s="32">
        <f>G6331+H6331</f>
        <v>0</v>
      </c>
      <c r="J6331" s="32">
        <f>SUM(F6331:H6331)</f>
        <v>51</v>
      </c>
      <c r="K6331" s="32">
        <f>E6331-J6331</f>
        <v>0</v>
      </c>
      <c r="L6331" s="30">
        <v>9889530000</v>
      </c>
      <c r="M6331" s="30">
        <v>2875.09</v>
      </c>
      <c r="N6331" s="30">
        <v>193912353</v>
      </c>
      <c r="O6331" s="30">
        <v>11371004</v>
      </c>
      <c r="P6331" s="30">
        <f>IF(I6331=0,0,H6331/I6331)</f>
        <v>0</v>
      </c>
    </row>
    <row r="6332">
      <c r="A6332" s="30" t="str">
        <v>2026-07</v>
      </c>
      <c r="B6332" s="30" t="str">
        <v>집계 중</v>
      </c>
      <c r="C6332" s="30" t="str">
        <v>의정부시</v>
      </c>
      <c r="D6332" s="30" t="str">
        <v>아파트 매매</v>
      </c>
      <c r="E6332" s="32">
        <v>547</v>
      </c>
      <c r="F6332" s="32">
        <v>547</v>
      </c>
      <c r="G6332" s="32">
        <v>0</v>
      </c>
      <c r="H6332" s="32">
        <v>0</v>
      </c>
      <c r="I6332" s="32">
        <f>G6332+H6332</f>
        <v>0</v>
      </c>
      <c r="J6332" s="32">
        <f>SUM(F6332:H6332)</f>
        <v>547</v>
      </c>
      <c r="K6332" s="32">
        <f>E6332-J6332</f>
        <v>0</v>
      </c>
      <c r="L6332" s="30">
        <v>202101750000</v>
      </c>
      <c r="M6332" s="30">
        <v>38276.177</v>
      </c>
      <c r="N6332" s="30">
        <v>369473035</v>
      </c>
      <c r="O6332" s="30">
        <v>17454850</v>
      </c>
      <c r="P6332" s="30">
        <f>IF(I6332=0,0,H6332/I6332)</f>
        <v>0</v>
      </c>
    </row>
    <row r="6333">
      <c r="A6333" s="30" t="str">
        <v>2026-07</v>
      </c>
      <c r="B6333" s="30" t="str">
        <v>집계 중</v>
      </c>
      <c r="C6333" s="30" t="str">
        <v>의정부시</v>
      </c>
      <c r="D6333" s="30" t="str">
        <v>아파트 전월세</v>
      </c>
      <c r="E6333" s="32">
        <v>610</v>
      </c>
      <c r="F6333" s="32">
        <v>0</v>
      </c>
      <c r="G6333" s="32">
        <v>305</v>
      </c>
      <c r="H6333" s="32">
        <v>305</v>
      </c>
      <c r="I6333" s="32">
        <f>G6333+H6333</f>
        <v>610</v>
      </c>
      <c r="J6333" s="32">
        <f>SUM(F6333:H6333)</f>
        <v>610</v>
      </c>
      <c r="K6333" s="32">
        <f>E6333-J6333</f>
        <v>0</v>
      </c>
      <c r="L6333" s="30">
        <v>97541400000</v>
      </c>
      <c r="M6333" s="30">
        <v>37792.895</v>
      </c>
      <c r="N6333" s="30">
        <v>159903934</v>
      </c>
      <c r="O6333" s="30">
        <v>8532051</v>
      </c>
      <c r="P6333" s="30">
        <f>IF(I6333=0,0,H6333/I6333)</f>
        <v>0.5</v>
      </c>
    </row>
    <row r="6334">
      <c r="A6334" s="30" t="str">
        <v>2026-07</v>
      </c>
      <c r="B6334" s="30" t="str">
        <v>집계 중</v>
      </c>
      <c r="C6334" s="30" t="str">
        <v>의정부시</v>
      </c>
      <c r="D6334" s="30" t="str">
        <v>오피스텔 매매</v>
      </c>
      <c r="E6334" s="32">
        <v>12</v>
      </c>
      <c r="F6334" s="32">
        <v>12</v>
      </c>
      <c r="G6334" s="32">
        <v>0</v>
      </c>
      <c r="H6334" s="32">
        <v>0</v>
      </c>
      <c r="I6334" s="32">
        <f>G6334+H6334</f>
        <v>0</v>
      </c>
      <c r="J6334" s="32">
        <f>SUM(F6334:H6334)</f>
        <v>12</v>
      </c>
      <c r="K6334" s="32">
        <f>E6334-J6334</f>
        <v>0</v>
      </c>
      <c r="L6334" s="30">
        <v>2402200000</v>
      </c>
      <c r="M6334" s="30">
        <v>775.82</v>
      </c>
      <c r="N6334" s="30">
        <v>200183333</v>
      </c>
      <c r="O6334" s="30">
        <v>10235824</v>
      </c>
      <c r="P6334" s="30">
        <f>IF(I6334=0,0,H6334/I6334)</f>
        <v>0</v>
      </c>
    </row>
    <row r="6335">
      <c r="A6335" s="30" t="str">
        <v>2026-07</v>
      </c>
      <c r="B6335" s="30" t="str">
        <v>집계 중</v>
      </c>
      <c r="C6335" s="30" t="str">
        <v>의정부시</v>
      </c>
      <c r="D6335" s="30" t="str">
        <v>오피스텔 전월세</v>
      </c>
      <c r="E6335" s="32">
        <v>103</v>
      </c>
      <c r="F6335" s="32">
        <v>0</v>
      </c>
      <c r="G6335" s="32">
        <v>30</v>
      </c>
      <c r="H6335" s="32">
        <v>73</v>
      </c>
      <c r="I6335" s="32">
        <f>G6335+H6335</f>
        <v>103</v>
      </c>
      <c r="J6335" s="32">
        <f>SUM(F6335:H6335)</f>
        <v>103</v>
      </c>
      <c r="K6335" s="32">
        <f>E6335-J6335</f>
        <v>0</v>
      </c>
      <c r="L6335" s="30">
        <v>6542400000</v>
      </c>
      <c r="M6335" s="30">
        <v>4358.48</v>
      </c>
      <c r="N6335" s="30">
        <v>63518447</v>
      </c>
      <c r="O6335" s="30">
        <v>4962227</v>
      </c>
      <c r="P6335" s="30">
        <f>IF(I6335=0,0,H6335/I6335)</f>
        <v>0.7087378640776699</v>
      </c>
    </row>
    <row r="6336">
      <c r="A6336" s="30" t="str">
        <v>2026-07</v>
      </c>
      <c r="B6336" s="30" t="str">
        <v>집계 중</v>
      </c>
      <c r="C6336" s="30" t="str">
        <v>의정부시</v>
      </c>
      <c r="D6336" s="30" t="str">
        <v>토지</v>
      </c>
      <c r="E6336" s="32">
        <v>7</v>
      </c>
      <c r="F6336" s="32">
        <v>7</v>
      </c>
      <c r="G6336" s="32">
        <v>0</v>
      </c>
      <c r="H6336" s="32">
        <v>0</v>
      </c>
      <c r="I6336" s="32">
        <f>G6336+H6336</f>
        <v>0</v>
      </c>
      <c r="J6336" s="32">
        <f>SUM(F6336:H6336)</f>
        <v>7</v>
      </c>
      <c r="K6336" s="32">
        <f>E6336-J6336</f>
        <v>0</v>
      </c>
      <c r="L6336" s="30">
        <v>36632560000</v>
      </c>
      <c r="M6336" s="30">
        <v>27048.2</v>
      </c>
      <c r="N6336" s="30">
        <v>5233222857</v>
      </c>
      <c r="O6336" s="30">
        <v>4477169</v>
      </c>
      <c r="P6336" s="30">
        <f>IF(I6336=0,0,H6336/I6336)</f>
        <v>0</v>
      </c>
    </row>
    <row r="6337">
      <c r="A6337" s="30" t="str">
        <v>2026-07</v>
      </c>
      <c r="B6337" s="30" t="str">
        <v>집계 중</v>
      </c>
      <c r="C6337" s="30" t="str">
        <v>이천시</v>
      </c>
      <c r="D6337" s="30" t="str">
        <v>공장창고</v>
      </c>
      <c r="E6337" s="32">
        <v>1</v>
      </c>
      <c r="F6337" s="32">
        <v>1</v>
      </c>
      <c r="G6337" s="32">
        <v>0</v>
      </c>
      <c r="H6337" s="32">
        <v>0</v>
      </c>
      <c r="I6337" s="32">
        <f>G6337+H6337</f>
        <v>0</v>
      </c>
      <c r="J6337" s="32">
        <f>SUM(F6337:H6337)</f>
        <v>1</v>
      </c>
      <c r="K6337" s="32">
        <f>E6337-J6337</f>
        <v>0</v>
      </c>
      <c r="L6337" s="30">
        <v>544800000</v>
      </c>
      <c r="M6337" s="30">
        <v>2026.3</v>
      </c>
      <c r="N6337" s="30">
        <v>544800000</v>
      </c>
      <c r="O6337" s="30">
        <v>888808</v>
      </c>
      <c r="P6337" s="30">
        <f>IF(I6337=0,0,H6337/I6337)</f>
        <v>0</v>
      </c>
    </row>
    <row r="6338">
      <c r="A6338" s="30" t="str">
        <v>2026-07</v>
      </c>
      <c r="B6338" s="30" t="str">
        <v>집계 중</v>
      </c>
      <c r="C6338" s="30" t="str">
        <v>이천시</v>
      </c>
      <c r="D6338" s="30" t="str">
        <v>다가구 매매</v>
      </c>
      <c r="E6338" s="32">
        <v>27</v>
      </c>
      <c r="F6338" s="32">
        <v>27</v>
      </c>
      <c r="G6338" s="32">
        <v>0</v>
      </c>
      <c r="H6338" s="32">
        <v>0</v>
      </c>
      <c r="I6338" s="32">
        <f>G6338+H6338</f>
        <v>0</v>
      </c>
      <c r="J6338" s="32">
        <f>SUM(F6338:H6338)</f>
        <v>27</v>
      </c>
      <c r="K6338" s="32">
        <f>E6338-J6338</f>
        <v>0</v>
      </c>
      <c r="L6338" s="30">
        <v>8043940000</v>
      </c>
      <c r="M6338" s="30">
        <v>3732.87</v>
      </c>
      <c r="N6338" s="30">
        <v>297923704</v>
      </c>
      <c r="O6338" s="30">
        <v>7123617</v>
      </c>
      <c r="P6338" s="30">
        <f>IF(I6338=0,0,H6338/I6338)</f>
        <v>0</v>
      </c>
    </row>
    <row r="6339">
      <c r="A6339" s="30" t="str">
        <v>2026-07</v>
      </c>
      <c r="B6339" s="30" t="str">
        <v>집계 중</v>
      </c>
      <c r="C6339" s="30" t="str">
        <v>이천시</v>
      </c>
      <c r="D6339" s="30" t="str">
        <v>다가구 전월세</v>
      </c>
      <c r="E6339" s="32">
        <v>301</v>
      </c>
      <c r="F6339" s="32">
        <v>0</v>
      </c>
      <c r="G6339" s="32">
        <v>48</v>
      </c>
      <c r="H6339" s="32">
        <v>253</v>
      </c>
      <c r="I6339" s="32">
        <f>G6339+H6339</f>
        <v>301</v>
      </c>
      <c r="J6339" s="32">
        <f>SUM(F6339:H6339)</f>
        <v>301</v>
      </c>
      <c r="K6339" s="32">
        <f>E6339-J6339</f>
        <v>0</v>
      </c>
      <c r="L6339" s="30">
        <v>7547950000</v>
      </c>
      <c r="M6339" s="30">
        <v>11412.379</v>
      </c>
      <c r="N6339" s="30">
        <v>25076246</v>
      </c>
      <c r="O6339" s="30">
        <v>2186389</v>
      </c>
      <c r="P6339" s="30">
        <f>IF(I6339=0,0,H6339/I6339)</f>
        <v>0.840531561461794</v>
      </c>
    </row>
    <row r="6340">
      <c r="A6340" s="30" t="str">
        <v>2026-07</v>
      </c>
      <c r="B6340" s="30" t="str">
        <v>집계 중</v>
      </c>
      <c r="C6340" s="30" t="str">
        <v>이천시</v>
      </c>
      <c r="D6340" s="30" t="str">
        <v>다세대 매매</v>
      </c>
      <c r="E6340" s="32">
        <v>18</v>
      </c>
      <c r="F6340" s="32">
        <v>18</v>
      </c>
      <c r="G6340" s="32">
        <v>0</v>
      </c>
      <c r="H6340" s="32">
        <v>0</v>
      </c>
      <c r="I6340" s="32">
        <f>G6340+H6340</f>
        <v>0</v>
      </c>
      <c r="J6340" s="32">
        <f>SUM(F6340:H6340)</f>
        <v>18</v>
      </c>
      <c r="K6340" s="32">
        <f>E6340-J6340</f>
        <v>0</v>
      </c>
      <c r="L6340" s="30">
        <v>1628900000</v>
      </c>
      <c r="M6340" s="30">
        <v>1027.29</v>
      </c>
      <c r="N6340" s="30">
        <v>90494444</v>
      </c>
      <c r="O6340" s="30">
        <v>5241746</v>
      </c>
      <c r="P6340" s="30">
        <f>IF(I6340=0,0,H6340/I6340)</f>
        <v>0</v>
      </c>
    </row>
    <row r="6341">
      <c r="A6341" s="30" t="str">
        <v>2026-07</v>
      </c>
      <c r="B6341" s="30" t="str">
        <v>집계 중</v>
      </c>
      <c r="C6341" s="30" t="str">
        <v>이천시</v>
      </c>
      <c r="D6341" s="30" t="str">
        <v>다세대 전월세</v>
      </c>
      <c r="E6341" s="32">
        <v>87</v>
      </c>
      <c r="F6341" s="32">
        <v>0</v>
      </c>
      <c r="G6341" s="32">
        <v>14</v>
      </c>
      <c r="H6341" s="32">
        <v>73</v>
      </c>
      <c r="I6341" s="32">
        <f>G6341+H6341</f>
        <v>87</v>
      </c>
      <c r="J6341" s="32">
        <f>SUM(F6341:H6341)</f>
        <v>87</v>
      </c>
      <c r="K6341" s="32">
        <f>E6341-J6341</f>
        <v>0</v>
      </c>
      <c r="L6341" s="30">
        <v>2281500000</v>
      </c>
      <c r="M6341" s="30">
        <v>3980.2</v>
      </c>
      <c r="N6341" s="30">
        <v>26224138</v>
      </c>
      <c r="O6341" s="30">
        <v>1894917</v>
      </c>
      <c r="P6341" s="30">
        <f>IF(I6341=0,0,H6341/I6341)</f>
        <v>0.8390804597701149</v>
      </c>
    </row>
    <row r="6342">
      <c r="A6342" s="30" t="str">
        <v>2026-07</v>
      </c>
      <c r="B6342" s="30" t="str">
        <v>집계 중</v>
      </c>
      <c r="C6342" s="30" t="str">
        <v>이천시</v>
      </c>
      <c r="D6342" s="30" t="str">
        <v>분양권</v>
      </c>
      <c r="E6342" s="32">
        <v>29</v>
      </c>
      <c r="F6342" s="32">
        <v>29</v>
      </c>
      <c r="G6342" s="32">
        <v>0</v>
      </c>
      <c r="H6342" s="32">
        <v>0</v>
      </c>
      <c r="I6342" s="32">
        <f>G6342+H6342</f>
        <v>0</v>
      </c>
      <c r="J6342" s="32">
        <f>SUM(F6342:H6342)</f>
        <v>29</v>
      </c>
      <c r="K6342" s="32">
        <f>E6342-J6342</f>
        <v>0</v>
      </c>
      <c r="L6342" s="30">
        <v>17532540000</v>
      </c>
      <c r="M6342" s="30">
        <v>2441.172</v>
      </c>
      <c r="N6342" s="30">
        <v>604570345</v>
      </c>
      <c r="O6342" s="30">
        <v>23742206</v>
      </c>
      <c r="P6342" s="30">
        <f>IF(I6342=0,0,H6342/I6342)</f>
        <v>0</v>
      </c>
    </row>
    <row r="6343">
      <c r="A6343" s="30" t="str">
        <v>2026-07</v>
      </c>
      <c r="B6343" s="30" t="str">
        <v>집계 중</v>
      </c>
      <c r="C6343" s="30" t="str">
        <v>이천시</v>
      </c>
      <c r="D6343" s="30" t="str">
        <v>상가</v>
      </c>
      <c r="E6343" s="32">
        <v>7</v>
      </c>
      <c r="F6343" s="32">
        <v>7</v>
      </c>
      <c r="G6343" s="32">
        <v>0</v>
      </c>
      <c r="H6343" s="32">
        <v>0</v>
      </c>
      <c r="I6343" s="32">
        <f>G6343+H6343</f>
        <v>0</v>
      </c>
      <c r="J6343" s="32">
        <f>SUM(F6343:H6343)</f>
        <v>7</v>
      </c>
      <c r="K6343" s="32">
        <f>E6343-J6343</f>
        <v>0</v>
      </c>
      <c r="L6343" s="30">
        <v>789500000</v>
      </c>
      <c r="M6343" s="30">
        <v>533.59</v>
      </c>
      <c r="N6343" s="30">
        <v>112785714</v>
      </c>
      <c r="O6343" s="30">
        <v>4891241</v>
      </c>
      <c r="P6343" s="30">
        <f>IF(I6343=0,0,H6343/I6343)</f>
        <v>0</v>
      </c>
    </row>
    <row r="6344">
      <c r="A6344" s="30" t="str">
        <v>2026-07</v>
      </c>
      <c r="B6344" s="30" t="str">
        <v>집계 중</v>
      </c>
      <c r="C6344" s="30" t="str">
        <v>이천시</v>
      </c>
      <c r="D6344" s="30" t="str">
        <v>아파트 매매</v>
      </c>
      <c r="E6344" s="32">
        <v>158</v>
      </c>
      <c r="F6344" s="32">
        <v>158</v>
      </c>
      <c r="G6344" s="32">
        <v>0</v>
      </c>
      <c r="H6344" s="32">
        <v>0</v>
      </c>
      <c r="I6344" s="32">
        <f>G6344+H6344</f>
        <v>0</v>
      </c>
      <c r="J6344" s="32">
        <f>SUM(F6344:H6344)</f>
        <v>158</v>
      </c>
      <c r="K6344" s="32">
        <f>E6344-J6344</f>
        <v>0</v>
      </c>
      <c r="L6344" s="30">
        <v>34814700000</v>
      </c>
      <c r="M6344" s="30">
        <v>11584.351</v>
      </c>
      <c r="N6344" s="30">
        <v>220346203</v>
      </c>
      <c r="O6344" s="30">
        <v>9934947</v>
      </c>
      <c r="P6344" s="30">
        <f>IF(I6344=0,0,H6344/I6344)</f>
        <v>0</v>
      </c>
    </row>
    <row r="6345">
      <c r="A6345" s="30" t="str">
        <v>2026-07</v>
      </c>
      <c r="B6345" s="30" t="str">
        <v>집계 중</v>
      </c>
      <c r="C6345" s="30" t="str">
        <v>이천시</v>
      </c>
      <c r="D6345" s="30" t="str">
        <v>아파트 전월세</v>
      </c>
      <c r="E6345" s="32">
        <v>297</v>
      </c>
      <c r="F6345" s="32">
        <v>0</v>
      </c>
      <c r="G6345" s="32">
        <v>137</v>
      </c>
      <c r="H6345" s="32">
        <v>160</v>
      </c>
      <c r="I6345" s="32">
        <f>G6345+H6345</f>
        <v>297</v>
      </c>
      <c r="J6345" s="32">
        <f>SUM(F6345:H6345)</f>
        <v>297</v>
      </c>
      <c r="K6345" s="32">
        <f>E6345-J6345</f>
        <v>0</v>
      </c>
      <c r="L6345" s="30">
        <v>34954580000</v>
      </c>
      <c r="M6345" s="30">
        <v>20908.659</v>
      </c>
      <c r="N6345" s="30">
        <v>117692189</v>
      </c>
      <c r="O6345" s="30">
        <v>5526530</v>
      </c>
      <c r="P6345" s="30">
        <f>IF(I6345=0,0,H6345/I6345)</f>
        <v>0.5387205387205387</v>
      </c>
    </row>
    <row r="6346">
      <c r="A6346" s="30" t="str">
        <v>2026-07</v>
      </c>
      <c r="B6346" s="30" t="str">
        <v>집계 중</v>
      </c>
      <c r="C6346" s="30" t="str">
        <v>이천시</v>
      </c>
      <c r="D6346" s="30" t="str">
        <v>오피스텔 매매</v>
      </c>
      <c r="E6346" s="32">
        <v>10</v>
      </c>
      <c r="F6346" s="32">
        <v>10</v>
      </c>
      <c r="G6346" s="32">
        <v>0</v>
      </c>
      <c r="H6346" s="32">
        <v>0</v>
      </c>
      <c r="I6346" s="32">
        <f>G6346+H6346</f>
        <v>0</v>
      </c>
      <c r="J6346" s="32">
        <f>SUM(F6346:H6346)</f>
        <v>10</v>
      </c>
      <c r="K6346" s="32">
        <f>E6346-J6346</f>
        <v>0</v>
      </c>
      <c r="L6346" s="30">
        <v>964200000</v>
      </c>
      <c r="M6346" s="30">
        <v>316.077</v>
      </c>
      <c r="N6346" s="30">
        <v>96420000</v>
      </c>
      <c r="O6346" s="30">
        <v>10084372</v>
      </c>
      <c r="P6346" s="30">
        <f>IF(I6346=0,0,H6346/I6346)</f>
        <v>0</v>
      </c>
    </row>
    <row r="6347">
      <c r="A6347" s="30" t="str">
        <v>2026-07</v>
      </c>
      <c r="B6347" s="30" t="str">
        <v>집계 중</v>
      </c>
      <c r="C6347" s="30" t="str">
        <v>이천시</v>
      </c>
      <c r="D6347" s="30" t="str">
        <v>오피스텔 전월세</v>
      </c>
      <c r="E6347" s="32">
        <v>57</v>
      </c>
      <c r="F6347" s="32">
        <v>0</v>
      </c>
      <c r="G6347" s="32">
        <v>13</v>
      </c>
      <c r="H6347" s="32">
        <v>44</v>
      </c>
      <c r="I6347" s="32">
        <f>G6347+H6347</f>
        <v>57</v>
      </c>
      <c r="J6347" s="32">
        <f>SUM(F6347:H6347)</f>
        <v>57</v>
      </c>
      <c r="K6347" s="32">
        <f>E6347-J6347</f>
        <v>0</v>
      </c>
      <c r="L6347" s="30">
        <v>2239500000</v>
      </c>
      <c r="M6347" s="30">
        <v>1844.78</v>
      </c>
      <c r="N6347" s="30">
        <v>39289474</v>
      </c>
      <c r="O6347" s="30">
        <v>4013110</v>
      </c>
      <c r="P6347" s="30">
        <f>IF(I6347=0,0,H6347/I6347)</f>
        <v>0.7719298245614035</v>
      </c>
    </row>
    <row r="6348">
      <c r="A6348" s="30" t="str">
        <v>2026-07</v>
      </c>
      <c r="B6348" s="30" t="str">
        <v>집계 중</v>
      </c>
      <c r="C6348" s="30" t="str">
        <v>이천시</v>
      </c>
      <c r="D6348" s="30" t="str">
        <v>토지</v>
      </c>
      <c r="E6348" s="32">
        <v>265</v>
      </c>
      <c r="F6348" s="32">
        <v>265</v>
      </c>
      <c r="G6348" s="32">
        <v>0</v>
      </c>
      <c r="H6348" s="32">
        <v>0</v>
      </c>
      <c r="I6348" s="32">
        <f>G6348+H6348</f>
        <v>0</v>
      </c>
      <c r="J6348" s="32">
        <f>SUM(F6348:H6348)</f>
        <v>265</v>
      </c>
      <c r="K6348" s="32">
        <f>E6348-J6348</f>
        <v>0</v>
      </c>
      <c r="L6348" s="30">
        <v>29943460000</v>
      </c>
      <c r="M6348" s="30">
        <v>325823.74</v>
      </c>
      <c r="N6348" s="30">
        <v>112994189</v>
      </c>
      <c r="O6348" s="30">
        <v>303804</v>
      </c>
      <c r="P6348" s="30">
        <f>IF(I6348=0,0,H6348/I6348)</f>
        <v>0</v>
      </c>
    </row>
    <row r="6349">
      <c r="A6349" s="30" t="str">
        <v>2026-07</v>
      </c>
      <c r="B6349" s="30" t="str">
        <v>집계 중</v>
      </c>
      <c r="C6349" s="30" t="str">
        <v>파주시</v>
      </c>
      <c r="D6349" s="30" t="str">
        <v>공장창고</v>
      </c>
      <c r="E6349" s="32">
        <v>8</v>
      </c>
      <c r="F6349" s="32">
        <v>8</v>
      </c>
      <c r="G6349" s="32">
        <v>0</v>
      </c>
      <c r="H6349" s="32">
        <v>0</v>
      </c>
      <c r="I6349" s="32">
        <f>G6349+H6349</f>
        <v>0</v>
      </c>
      <c r="J6349" s="32">
        <f>SUM(F6349:H6349)</f>
        <v>8</v>
      </c>
      <c r="K6349" s="32">
        <f>E6349-J6349</f>
        <v>0</v>
      </c>
      <c r="L6349" s="30">
        <v>6226750000</v>
      </c>
      <c r="M6349" s="30">
        <v>3220.02</v>
      </c>
      <c r="N6349" s="30">
        <v>778343750</v>
      </c>
      <c r="O6349" s="30">
        <v>6392599</v>
      </c>
      <c r="P6349" s="30">
        <f>IF(I6349=0,0,H6349/I6349)</f>
        <v>0</v>
      </c>
    </row>
    <row r="6350">
      <c r="A6350" s="30" t="str">
        <v>2026-07</v>
      </c>
      <c r="B6350" s="30" t="str">
        <v>집계 중</v>
      </c>
      <c r="C6350" s="30" t="str">
        <v>파주시</v>
      </c>
      <c r="D6350" s="30" t="str">
        <v>다가구 매매</v>
      </c>
      <c r="E6350" s="32">
        <v>22</v>
      </c>
      <c r="F6350" s="32">
        <v>22</v>
      </c>
      <c r="G6350" s="32">
        <v>0</v>
      </c>
      <c r="H6350" s="32">
        <v>0</v>
      </c>
      <c r="I6350" s="32">
        <f>G6350+H6350</f>
        <v>0</v>
      </c>
      <c r="J6350" s="32">
        <f>SUM(F6350:H6350)</f>
        <v>22</v>
      </c>
      <c r="K6350" s="32">
        <f>E6350-J6350</f>
        <v>0</v>
      </c>
      <c r="L6350" s="30">
        <v>6603750000</v>
      </c>
      <c r="M6350" s="30">
        <v>2960.77</v>
      </c>
      <c r="N6350" s="30">
        <v>300170455</v>
      </c>
      <c r="O6350" s="30">
        <v>7373277</v>
      </c>
      <c r="P6350" s="30">
        <f>IF(I6350=0,0,H6350/I6350)</f>
        <v>0</v>
      </c>
    </row>
    <row r="6351">
      <c r="A6351" s="30" t="str">
        <v>2026-07</v>
      </c>
      <c r="B6351" s="30" t="str">
        <v>집계 중</v>
      </c>
      <c r="C6351" s="30" t="str">
        <v>파주시</v>
      </c>
      <c r="D6351" s="30" t="str">
        <v>다가구 전월세</v>
      </c>
      <c r="E6351" s="32">
        <v>230</v>
      </c>
      <c r="F6351" s="32">
        <v>0</v>
      </c>
      <c r="G6351" s="32">
        <v>60</v>
      </c>
      <c r="H6351" s="32">
        <v>170</v>
      </c>
      <c r="I6351" s="32">
        <f>G6351+H6351</f>
        <v>230</v>
      </c>
      <c r="J6351" s="32">
        <f>SUM(F6351:H6351)</f>
        <v>230</v>
      </c>
      <c r="K6351" s="32">
        <f>E6351-J6351</f>
        <v>0</v>
      </c>
      <c r="L6351" s="30">
        <v>11170100000</v>
      </c>
      <c r="M6351" s="30">
        <v>11746.781</v>
      </c>
      <c r="N6351" s="30">
        <v>48565652</v>
      </c>
      <c r="O6351" s="30">
        <v>3143495</v>
      </c>
      <c r="P6351" s="30">
        <f>IF(I6351=0,0,H6351/I6351)</f>
        <v>0.7391304347826086</v>
      </c>
    </row>
    <row r="6352">
      <c r="A6352" s="30" t="str">
        <v>2026-07</v>
      </c>
      <c r="B6352" s="30" t="str">
        <v>집계 중</v>
      </c>
      <c r="C6352" s="30" t="str">
        <v>파주시</v>
      </c>
      <c r="D6352" s="30" t="str">
        <v>다세대 매매</v>
      </c>
      <c r="E6352" s="32">
        <v>73</v>
      </c>
      <c r="F6352" s="32">
        <v>73</v>
      </c>
      <c r="G6352" s="32">
        <v>0</v>
      </c>
      <c r="H6352" s="32">
        <v>0</v>
      </c>
      <c r="I6352" s="32">
        <f>G6352+H6352</f>
        <v>0</v>
      </c>
      <c r="J6352" s="32">
        <f>SUM(F6352:H6352)</f>
        <v>73</v>
      </c>
      <c r="K6352" s="32">
        <f>E6352-J6352</f>
        <v>0</v>
      </c>
      <c r="L6352" s="30">
        <v>13381600000</v>
      </c>
      <c r="M6352" s="30">
        <v>4420.88</v>
      </c>
      <c r="N6352" s="30">
        <v>183309589</v>
      </c>
      <c r="O6352" s="30">
        <v>10006309</v>
      </c>
      <c r="P6352" s="30">
        <f>IF(I6352=0,0,H6352/I6352)</f>
        <v>0</v>
      </c>
    </row>
    <row r="6353">
      <c r="A6353" s="30" t="str">
        <v>2026-07</v>
      </c>
      <c r="B6353" s="30" t="str">
        <v>집계 중</v>
      </c>
      <c r="C6353" s="30" t="str">
        <v>파주시</v>
      </c>
      <c r="D6353" s="30" t="str">
        <v>다세대 전월세</v>
      </c>
      <c r="E6353" s="32">
        <v>79</v>
      </c>
      <c r="F6353" s="32">
        <v>0</v>
      </c>
      <c r="G6353" s="32">
        <v>23</v>
      </c>
      <c r="H6353" s="32">
        <v>56</v>
      </c>
      <c r="I6353" s="32">
        <f>G6353+H6353</f>
        <v>79</v>
      </c>
      <c r="J6353" s="32">
        <f>SUM(F6353:H6353)</f>
        <v>79</v>
      </c>
      <c r="K6353" s="32">
        <f>E6353-J6353</f>
        <v>0</v>
      </c>
      <c r="L6353" s="30">
        <v>6022690000</v>
      </c>
      <c r="M6353" s="30">
        <v>4693.176</v>
      </c>
      <c r="N6353" s="30">
        <v>76236582</v>
      </c>
      <c r="O6353" s="30">
        <v>4242270</v>
      </c>
      <c r="P6353" s="30">
        <f>IF(I6353=0,0,H6353/I6353)</f>
        <v>0.7088607594936709</v>
      </c>
    </row>
    <row r="6354">
      <c r="A6354" s="30" t="str">
        <v>2026-07</v>
      </c>
      <c r="B6354" s="30" t="str">
        <v>집계 중</v>
      </c>
      <c r="C6354" s="30" t="str">
        <v>파주시</v>
      </c>
      <c r="D6354" s="30" t="str">
        <v>분양권</v>
      </c>
      <c r="E6354" s="32">
        <v>15</v>
      </c>
      <c r="F6354" s="32">
        <v>15</v>
      </c>
      <c r="G6354" s="32">
        <v>0</v>
      </c>
      <c r="H6354" s="32">
        <v>0</v>
      </c>
      <c r="I6354" s="32">
        <f>G6354+H6354</f>
        <v>0</v>
      </c>
      <c r="J6354" s="32">
        <f>SUM(F6354:H6354)</f>
        <v>15</v>
      </c>
      <c r="K6354" s="32">
        <f>E6354-J6354</f>
        <v>0</v>
      </c>
      <c r="L6354" s="30">
        <v>9754660000</v>
      </c>
      <c r="M6354" s="30">
        <v>1342.476</v>
      </c>
      <c r="N6354" s="30">
        <v>650310667</v>
      </c>
      <c r="O6354" s="30">
        <v>24020399</v>
      </c>
      <c r="P6354" s="30">
        <f>IF(I6354=0,0,H6354/I6354)</f>
        <v>0</v>
      </c>
    </row>
    <row r="6355">
      <c r="A6355" s="30" t="str">
        <v>2026-07</v>
      </c>
      <c r="B6355" s="30" t="str">
        <v>집계 중</v>
      </c>
      <c r="C6355" s="30" t="str">
        <v>파주시</v>
      </c>
      <c r="D6355" s="30" t="str">
        <v>상가</v>
      </c>
      <c r="E6355" s="32">
        <v>116</v>
      </c>
      <c r="F6355" s="32">
        <v>116</v>
      </c>
      <c r="G6355" s="32">
        <v>0</v>
      </c>
      <c r="H6355" s="32">
        <v>0</v>
      </c>
      <c r="I6355" s="32">
        <f>G6355+H6355</f>
        <v>0</v>
      </c>
      <c r="J6355" s="32">
        <f>SUM(F6355:H6355)</f>
        <v>116</v>
      </c>
      <c r="K6355" s="32">
        <f>E6355-J6355</f>
        <v>0</v>
      </c>
      <c r="L6355" s="30">
        <v>25944090000</v>
      </c>
      <c r="M6355" s="30">
        <v>7188.05</v>
      </c>
      <c r="N6355" s="30">
        <v>223655948</v>
      </c>
      <c r="O6355" s="30">
        <v>11931690</v>
      </c>
      <c r="P6355" s="30">
        <f>IF(I6355=0,0,H6355/I6355)</f>
        <v>0</v>
      </c>
    </row>
    <row r="6356">
      <c r="A6356" s="30" t="str">
        <v>2026-07</v>
      </c>
      <c r="B6356" s="30" t="str">
        <v>집계 중</v>
      </c>
      <c r="C6356" s="30" t="str">
        <v>파주시</v>
      </c>
      <c r="D6356" s="30" t="str">
        <v>아파트 매매</v>
      </c>
      <c r="E6356" s="32">
        <v>416</v>
      </c>
      <c r="F6356" s="32">
        <v>416</v>
      </c>
      <c r="G6356" s="32">
        <v>0</v>
      </c>
      <c r="H6356" s="32">
        <v>0</v>
      </c>
      <c r="I6356" s="32">
        <f>G6356+H6356</f>
        <v>0</v>
      </c>
      <c r="J6356" s="32">
        <f>SUM(F6356:H6356)</f>
        <v>416</v>
      </c>
      <c r="K6356" s="32">
        <f>E6356-J6356</f>
        <v>0</v>
      </c>
      <c r="L6356" s="30">
        <v>171537490000</v>
      </c>
      <c r="M6356" s="30">
        <v>33099.475</v>
      </c>
      <c r="N6356" s="30">
        <v>412349736</v>
      </c>
      <c r="O6356" s="30">
        <v>17132177</v>
      </c>
      <c r="P6356" s="30">
        <f>IF(I6356=0,0,H6356/I6356)</f>
        <v>0</v>
      </c>
    </row>
    <row r="6357">
      <c r="A6357" s="30" t="str">
        <v>2026-07</v>
      </c>
      <c r="B6357" s="30" t="str">
        <v>집계 중</v>
      </c>
      <c r="C6357" s="30" t="str">
        <v>파주시</v>
      </c>
      <c r="D6357" s="30" t="str">
        <v>아파트 전월세</v>
      </c>
      <c r="E6357" s="32">
        <v>888</v>
      </c>
      <c r="F6357" s="32">
        <v>0</v>
      </c>
      <c r="G6357" s="32">
        <v>434</v>
      </c>
      <c r="H6357" s="32">
        <v>454</v>
      </c>
      <c r="I6357" s="32">
        <f>G6357+H6357</f>
        <v>888</v>
      </c>
      <c r="J6357" s="32">
        <f>SUM(F6357:H6357)</f>
        <v>888</v>
      </c>
      <c r="K6357" s="32">
        <f>E6357-J6357</f>
        <v>0</v>
      </c>
      <c r="L6357" s="30">
        <v>145915450000</v>
      </c>
      <c r="M6357" s="30">
        <v>65724.924</v>
      </c>
      <c r="N6357" s="30">
        <v>164319200</v>
      </c>
      <c r="O6357" s="30">
        <v>7339150</v>
      </c>
      <c r="P6357" s="30">
        <f>IF(I6357=0,0,H6357/I6357)</f>
        <v>0.5112612612612613</v>
      </c>
    </row>
    <row r="6358">
      <c r="A6358" s="30" t="str">
        <v>2026-07</v>
      </c>
      <c r="B6358" s="30" t="str">
        <v>집계 중</v>
      </c>
      <c r="C6358" s="30" t="str">
        <v>파주시</v>
      </c>
      <c r="D6358" s="30" t="str">
        <v>오피스텔 매매</v>
      </c>
      <c r="E6358" s="32">
        <v>19</v>
      </c>
      <c r="F6358" s="32">
        <v>19</v>
      </c>
      <c r="G6358" s="32">
        <v>0</v>
      </c>
      <c r="H6358" s="32">
        <v>0</v>
      </c>
      <c r="I6358" s="32">
        <f>G6358+H6358</f>
        <v>0</v>
      </c>
      <c r="J6358" s="32">
        <f>SUM(F6358:H6358)</f>
        <v>19</v>
      </c>
      <c r="K6358" s="32">
        <f>E6358-J6358</f>
        <v>0</v>
      </c>
      <c r="L6358" s="30">
        <v>1873500000</v>
      </c>
      <c r="M6358" s="30">
        <v>425.968</v>
      </c>
      <c r="N6358" s="30">
        <v>98605263</v>
      </c>
      <c r="O6358" s="30">
        <v>14539562</v>
      </c>
      <c r="P6358" s="30">
        <f>IF(I6358=0,0,H6358/I6358)</f>
        <v>0</v>
      </c>
    </row>
    <row r="6359">
      <c r="A6359" s="30" t="str">
        <v>2026-07</v>
      </c>
      <c r="B6359" s="30" t="str">
        <v>집계 중</v>
      </c>
      <c r="C6359" s="30" t="str">
        <v>파주시</v>
      </c>
      <c r="D6359" s="30" t="str">
        <v>오피스텔 전월세</v>
      </c>
      <c r="E6359" s="32">
        <v>185</v>
      </c>
      <c r="F6359" s="32">
        <v>0</v>
      </c>
      <c r="G6359" s="32">
        <v>41</v>
      </c>
      <c r="H6359" s="32">
        <v>144</v>
      </c>
      <c r="I6359" s="32">
        <f>G6359+H6359</f>
        <v>185</v>
      </c>
      <c r="J6359" s="32">
        <f>SUM(F6359:H6359)</f>
        <v>185</v>
      </c>
      <c r="K6359" s="32">
        <f>E6359-J6359</f>
        <v>0</v>
      </c>
      <c r="L6359" s="30">
        <v>8431270000</v>
      </c>
      <c r="M6359" s="30">
        <v>5986.37</v>
      </c>
      <c r="N6359" s="30">
        <v>45574432</v>
      </c>
      <c r="O6359" s="30">
        <v>4655904</v>
      </c>
      <c r="P6359" s="30">
        <f>IF(I6359=0,0,H6359/I6359)</f>
        <v>0.7783783783783784</v>
      </c>
    </row>
    <row r="6360">
      <c r="A6360" s="30" t="str">
        <v>2026-07</v>
      </c>
      <c r="B6360" s="30" t="str">
        <v>집계 중</v>
      </c>
      <c r="C6360" s="30" t="str">
        <v>파주시</v>
      </c>
      <c r="D6360" s="30" t="str">
        <v>토지</v>
      </c>
      <c r="E6360" s="32">
        <v>253</v>
      </c>
      <c r="F6360" s="32">
        <v>253</v>
      </c>
      <c r="G6360" s="32">
        <v>0</v>
      </c>
      <c r="H6360" s="32">
        <v>0</v>
      </c>
      <c r="I6360" s="32">
        <f>G6360+H6360</f>
        <v>0</v>
      </c>
      <c r="J6360" s="32">
        <f>SUM(F6360:H6360)</f>
        <v>253</v>
      </c>
      <c r="K6360" s="32">
        <f>E6360-J6360</f>
        <v>0</v>
      </c>
      <c r="L6360" s="30">
        <v>46990500000</v>
      </c>
      <c r="M6360" s="30">
        <v>294554.98</v>
      </c>
      <c r="N6360" s="30">
        <v>185733202</v>
      </c>
      <c r="O6360" s="30">
        <v>527373</v>
      </c>
      <c r="P6360" s="30">
        <f>IF(I6360=0,0,H6360/I6360)</f>
        <v>0</v>
      </c>
    </row>
    <row r="6361">
      <c r="A6361" s="30" t="str">
        <v>2026-07</v>
      </c>
      <c r="B6361" s="30" t="str">
        <v>집계 중</v>
      </c>
      <c r="C6361" s="30" t="str">
        <v>평택시</v>
      </c>
      <c r="D6361" s="30" t="str">
        <v>공장창고</v>
      </c>
      <c r="E6361" s="32">
        <v>33</v>
      </c>
      <c r="F6361" s="32">
        <v>33</v>
      </c>
      <c r="G6361" s="32">
        <v>0</v>
      </c>
      <c r="H6361" s="32">
        <v>0</v>
      </c>
      <c r="I6361" s="32">
        <f>G6361+H6361</f>
        <v>0</v>
      </c>
      <c r="J6361" s="32">
        <f>SUM(F6361:H6361)</f>
        <v>33</v>
      </c>
      <c r="K6361" s="32">
        <f>E6361-J6361</f>
        <v>0</v>
      </c>
      <c r="L6361" s="30">
        <v>6754240000</v>
      </c>
      <c r="M6361" s="30">
        <v>2398.25</v>
      </c>
      <c r="N6361" s="30">
        <v>204673939</v>
      </c>
      <c r="O6361" s="30">
        <v>9310149</v>
      </c>
      <c r="P6361" s="30">
        <f>IF(I6361=0,0,H6361/I6361)</f>
        <v>0</v>
      </c>
    </row>
    <row r="6362">
      <c r="A6362" s="30" t="str">
        <v>2026-07</v>
      </c>
      <c r="B6362" s="30" t="str">
        <v>집계 중</v>
      </c>
      <c r="C6362" s="30" t="str">
        <v>평택시</v>
      </c>
      <c r="D6362" s="30" t="str">
        <v>다가구 매매</v>
      </c>
      <c r="E6362" s="32">
        <v>19</v>
      </c>
      <c r="F6362" s="32">
        <v>19</v>
      </c>
      <c r="G6362" s="32">
        <v>0</v>
      </c>
      <c r="H6362" s="32">
        <v>0</v>
      </c>
      <c r="I6362" s="32">
        <f>G6362+H6362</f>
        <v>0</v>
      </c>
      <c r="J6362" s="32">
        <f>SUM(F6362:H6362)</f>
        <v>19</v>
      </c>
      <c r="K6362" s="32">
        <f>E6362-J6362</f>
        <v>0</v>
      </c>
      <c r="L6362" s="30">
        <v>10060350000</v>
      </c>
      <c r="M6362" s="30">
        <v>4573.77</v>
      </c>
      <c r="N6362" s="30">
        <v>529492105</v>
      </c>
      <c r="O6362" s="30">
        <v>7271322</v>
      </c>
      <c r="P6362" s="30">
        <f>IF(I6362=0,0,H6362/I6362)</f>
        <v>0</v>
      </c>
    </row>
    <row r="6363">
      <c r="A6363" s="30" t="str">
        <v>2026-07</v>
      </c>
      <c r="B6363" s="30" t="str">
        <v>집계 중</v>
      </c>
      <c r="C6363" s="30" t="str">
        <v>평택시</v>
      </c>
      <c r="D6363" s="30" t="str">
        <v>다가구 전월세</v>
      </c>
      <c r="E6363" s="32">
        <v>1121</v>
      </c>
      <c r="F6363" s="32">
        <v>0</v>
      </c>
      <c r="G6363" s="32">
        <v>67</v>
      </c>
      <c r="H6363" s="32">
        <v>1054</v>
      </c>
      <c r="I6363" s="32">
        <f>G6363+H6363</f>
        <v>1121</v>
      </c>
      <c r="J6363" s="32">
        <f>SUM(F6363:H6363)</f>
        <v>1121</v>
      </c>
      <c r="K6363" s="32">
        <f>E6363-J6363</f>
        <v>0</v>
      </c>
      <c r="L6363" s="30">
        <v>11480800000</v>
      </c>
      <c r="M6363" s="30">
        <v>46938.806</v>
      </c>
      <c r="N6363" s="30">
        <v>10241570</v>
      </c>
      <c r="O6363" s="30">
        <v>808565</v>
      </c>
      <c r="P6363" s="30">
        <f>IF(I6363=0,0,H6363/I6363)</f>
        <v>0.9402319357716324</v>
      </c>
    </row>
    <row r="6364">
      <c r="A6364" s="30" t="str">
        <v>2026-07</v>
      </c>
      <c r="B6364" s="30" t="str">
        <v>집계 중</v>
      </c>
      <c r="C6364" s="30" t="str">
        <v>평택시</v>
      </c>
      <c r="D6364" s="30" t="str">
        <v>다세대 매매</v>
      </c>
      <c r="E6364" s="32">
        <v>69</v>
      </c>
      <c r="F6364" s="32">
        <v>69</v>
      </c>
      <c r="G6364" s="32">
        <v>0</v>
      </c>
      <c r="H6364" s="32">
        <v>0</v>
      </c>
      <c r="I6364" s="32">
        <f>G6364+H6364</f>
        <v>0</v>
      </c>
      <c r="J6364" s="32">
        <f>SUM(F6364:H6364)</f>
        <v>69</v>
      </c>
      <c r="K6364" s="32">
        <f>E6364-J6364</f>
        <v>0</v>
      </c>
      <c r="L6364" s="30">
        <v>7728240000</v>
      </c>
      <c r="M6364" s="30">
        <v>3474.486</v>
      </c>
      <c r="N6364" s="30">
        <v>112003478</v>
      </c>
      <c r="O6364" s="30">
        <v>7353001</v>
      </c>
      <c r="P6364" s="30">
        <f>IF(I6364=0,0,H6364/I6364)</f>
        <v>0</v>
      </c>
    </row>
    <row r="6365">
      <c r="A6365" s="30" t="str">
        <v>2026-07</v>
      </c>
      <c r="B6365" s="30" t="str">
        <v>집계 중</v>
      </c>
      <c r="C6365" s="30" t="str">
        <v>평택시</v>
      </c>
      <c r="D6365" s="30" t="str">
        <v>다세대 전월세</v>
      </c>
      <c r="E6365" s="32">
        <v>344</v>
      </c>
      <c r="F6365" s="32">
        <v>0</v>
      </c>
      <c r="G6365" s="32">
        <v>36</v>
      </c>
      <c r="H6365" s="32">
        <v>308</v>
      </c>
      <c r="I6365" s="32">
        <f>G6365+H6365</f>
        <v>344</v>
      </c>
      <c r="J6365" s="32">
        <f>SUM(F6365:H6365)</f>
        <v>344</v>
      </c>
      <c r="K6365" s="32">
        <f>E6365-J6365</f>
        <v>0</v>
      </c>
      <c r="L6365" s="30">
        <v>5928180000</v>
      </c>
      <c r="M6365" s="30">
        <v>12430.276</v>
      </c>
      <c r="N6365" s="30">
        <v>17233081</v>
      </c>
      <c r="O6365" s="30">
        <v>1576577</v>
      </c>
      <c r="P6365" s="30">
        <f>IF(I6365=0,0,H6365/I6365)</f>
        <v>0.8953488372093024</v>
      </c>
    </row>
    <row r="6366">
      <c r="A6366" s="30" t="str">
        <v>2026-07</v>
      </c>
      <c r="B6366" s="30" t="str">
        <v>집계 중</v>
      </c>
      <c r="C6366" s="30" t="str">
        <v>평택시</v>
      </c>
      <c r="D6366" s="30" t="str">
        <v>분양권</v>
      </c>
      <c r="E6366" s="32">
        <v>98</v>
      </c>
      <c r="F6366" s="32">
        <v>98</v>
      </c>
      <c r="G6366" s="32">
        <v>0</v>
      </c>
      <c r="H6366" s="32">
        <v>0</v>
      </c>
      <c r="I6366" s="32">
        <f>G6366+H6366</f>
        <v>0</v>
      </c>
      <c r="J6366" s="32">
        <f>SUM(F6366:H6366)</f>
        <v>98</v>
      </c>
      <c r="K6366" s="32">
        <f>E6366-J6366</f>
        <v>0</v>
      </c>
      <c r="L6366" s="30">
        <v>43492610000</v>
      </c>
      <c r="M6366" s="30">
        <v>7875.999</v>
      </c>
      <c r="N6366" s="30">
        <v>443802143</v>
      </c>
      <c r="O6366" s="30">
        <v>18255109</v>
      </c>
      <c r="P6366" s="30">
        <f>IF(I6366=0,0,H6366/I6366)</f>
        <v>0</v>
      </c>
    </row>
    <row r="6367">
      <c r="A6367" s="30" t="str">
        <v>2026-07</v>
      </c>
      <c r="B6367" s="30" t="str">
        <v>집계 중</v>
      </c>
      <c r="C6367" s="30" t="str">
        <v>평택시</v>
      </c>
      <c r="D6367" s="30" t="str">
        <v>상가</v>
      </c>
      <c r="E6367" s="32">
        <v>30</v>
      </c>
      <c r="F6367" s="32">
        <v>30</v>
      </c>
      <c r="G6367" s="32">
        <v>0</v>
      </c>
      <c r="H6367" s="32">
        <v>0</v>
      </c>
      <c r="I6367" s="32">
        <f>G6367+H6367</f>
        <v>0</v>
      </c>
      <c r="J6367" s="32">
        <f>SUM(F6367:H6367)</f>
        <v>30</v>
      </c>
      <c r="K6367" s="32">
        <f>E6367-J6367</f>
        <v>0</v>
      </c>
      <c r="L6367" s="30">
        <v>12810190000</v>
      </c>
      <c r="M6367" s="30">
        <v>2950.02</v>
      </c>
      <c r="N6367" s="30">
        <v>427006333</v>
      </c>
      <c r="O6367" s="30">
        <v>14355067</v>
      </c>
      <c r="P6367" s="30">
        <f>IF(I6367=0,0,H6367/I6367)</f>
        <v>0</v>
      </c>
    </row>
    <row r="6368">
      <c r="A6368" s="30" t="str">
        <v>2026-07</v>
      </c>
      <c r="B6368" s="30" t="str">
        <v>집계 중</v>
      </c>
      <c r="C6368" s="30" t="str">
        <v>평택시</v>
      </c>
      <c r="D6368" s="30" t="str">
        <v>아파트 매매</v>
      </c>
      <c r="E6368" s="32">
        <v>699</v>
      </c>
      <c r="F6368" s="32">
        <v>699</v>
      </c>
      <c r="G6368" s="32">
        <v>0</v>
      </c>
      <c r="H6368" s="32">
        <v>0</v>
      </c>
      <c r="I6368" s="32">
        <f>G6368+H6368</f>
        <v>0</v>
      </c>
      <c r="J6368" s="32">
        <f>SUM(F6368:H6368)</f>
        <v>699</v>
      </c>
      <c r="K6368" s="32">
        <f>E6368-J6368</f>
        <v>0</v>
      </c>
      <c r="L6368" s="30">
        <v>245767300000</v>
      </c>
      <c r="M6368" s="30">
        <v>50693.339</v>
      </c>
      <c r="N6368" s="30">
        <v>351598426</v>
      </c>
      <c r="O6368" s="30">
        <v>16026836</v>
      </c>
      <c r="P6368" s="30">
        <f>IF(I6368=0,0,H6368/I6368)</f>
        <v>0</v>
      </c>
    </row>
    <row r="6369">
      <c r="A6369" s="30" t="str">
        <v>2026-07</v>
      </c>
      <c r="B6369" s="30" t="str">
        <v>집계 중</v>
      </c>
      <c r="C6369" s="30" t="str">
        <v>평택시</v>
      </c>
      <c r="D6369" s="30" t="str">
        <v>아파트 전월세</v>
      </c>
      <c r="E6369" s="32">
        <v>1353</v>
      </c>
      <c r="F6369" s="32">
        <v>0</v>
      </c>
      <c r="G6369" s="32">
        <v>520</v>
      </c>
      <c r="H6369" s="32">
        <v>833</v>
      </c>
      <c r="I6369" s="32">
        <f>G6369+H6369</f>
        <v>1353</v>
      </c>
      <c r="J6369" s="32">
        <f>SUM(F6369:H6369)</f>
        <v>1353</v>
      </c>
      <c r="K6369" s="32">
        <f>E6369-J6369</f>
        <v>0</v>
      </c>
      <c r="L6369" s="30">
        <v>145180300000</v>
      </c>
      <c r="M6369" s="30">
        <v>85864.527</v>
      </c>
      <c r="N6369" s="30">
        <v>107302513</v>
      </c>
      <c r="O6369" s="30">
        <v>5589443</v>
      </c>
      <c r="P6369" s="30">
        <f>IF(I6369=0,0,H6369/I6369)</f>
        <v>0.6156688839615669</v>
      </c>
    </row>
    <row r="6370">
      <c r="A6370" s="30" t="str">
        <v>2026-07</v>
      </c>
      <c r="B6370" s="30" t="str">
        <v>집계 중</v>
      </c>
      <c r="C6370" s="30" t="str">
        <v>평택시</v>
      </c>
      <c r="D6370" s="30" t="str">
        <v>오피스텔 매매</v>
      </c>
      <c r="E6370" s="32">
        <v>14</v>
      </c>
      <c r="F6370" s="32">
        <v>14</v>
      </c>
      <c r="G6370" s="32">
        <v>0</v>
      </c>
      <c r="H6370" s="32">
        <v>0</v>
      </c>
      <c r="I6370" s="32">
        <f>G6370+H6370</f>
        <v>0</v>
      </c>
      <c r="J6370" s="32">
        <f>SUM(F6370:H6370)</f>
        <v>14</v>
      </c>
      <c r="K6370" s="32">
        <f>E6370-J6370</f>
        <v>0</v>
      </c>
      <c r="L6370" s="30">
        <v>1837140000</v>
      </c>
      <c r="M6370" s="30">
        <v>668.61</v>
      </c>
      <c r="N6370" s="30">
        <v>131224286</v>
      </c>
      <c r="O6370" s="30">
        <v>9083307</v>
      </c>
      <c r="P6370" s="30">
        <f>IF(I6370=0,0,H6370/I6370)</f>
        <v>0</v>
      </c>
    </row>
    <row r="6371">
      <c r="A6371" s="30" t="str">
        <v>2026-07</v>
      </c>
      <c r="B6371" s="30" t="str">
        <v>집계 중</v>
      </c>
      <c r="C6371" s="30" t="str">
        <v>평택시</v>
      </c>
      <c r="D6371" s="30" t="str">
        <v>오피스텔 전월세</v>
      </c>
      <c r="E6371" s="32">
        <v>70</v>
      </c>
      <c r="F6371" s="32">
        <v>0</v>
      </c>
      <c r="G6371" s="32">
        <v>8</v>
      </c>
      <c r="H6371" s="32">
        <v>62</v>
      </c>
      <c r="I6371" s="32">
        <f>G6371+H6371</f>
        <v>70</v>
      </c>
      <c r="J6371" s="32">
        <f>SUM(F6371:H6371)</f>
        <v>70</v>
      </c>
      <c r="K6371" s="32">
        <f>E6371-J6371</f>
        <v>0</v>
      </c>
      <c r="L6371" s="30">
        <v>1502000000</v>
      </c>
      <c r="M6371" s="30">
        <v>2651.29</v>
      </c>
      <c r="N6371" s="30">
        <v>21457143</v>
      </c>
      <c r="O6371" s="30">
        <v>1872782</v>
      </c>
      <c r="P6371" s="30">
        <f>IF(I6371=0,0,H6371/I6371)</f>
        <v>0.8857142857142857</v>
      </c>
    </row>
    <row r="6372">
      <c r="A6372" s="30" t="str">
        <v>2026-07</v>
      </c>
      <c r="B6372" s="30" t="str">
        <v>집계 중</v>
      </c>
      <c r="C6372" s="30" t="str">
        <v>평택시</v>
      </c>
      <c r="D6372" s="30" t="str">
        <v>토지</v>
      </c>
      <c r="E6372" s="32">
        <v>261</v>
      </c>
      <c r="F6372" s="32">
        <v>261</v>
      </c>
      <c r="G6372" s="32">
        <v>0</v>
      </c>
      <c r="H6372" s="32">
        <v>0</v>
      </c>
      <c r="I6372" s="32">
        <f>G6372+H6372</f>
        <v>0</v>
      </c>
      <c r="J6372" s="32">
        <f>SUM(F6372:H6372)</f>
        <v>261</v>
      </c>
      <c r="K6372" s="32">
        <f>E6372-J6372</f>
        <v>0</v>
      </c>
      <c r="L6372" s="30">
        <v>48944260000</v>
      </c>
      <c r="M6372" s="30">
        <v>136456.82</v>
      </c>
      <c r="N6372" s="30">
        <v>187525900</v>
      </c>
      <c r="O6372" s="30">
        <v>1185717</v>
      </c>
      <c r="P6372" s="30">
        <f>IF(I6372=0,0,H6372/I6372)</f>
        <v>0</v>
      </c>
    </row>
    <row r="6373">
      <c r="A6373" s="30" t="str">
        <v>2026-07</v>
      </c>
      <c r="B6373" s="30" t="str">
        <v>집계 중</v>
      </c>
      <c r="C6373" s="30" t="str">
        <v>포천시</v>
      </c>
      <c r="D6373" s="30" t="str">
        <v>공장창고</v>
      </c>
      <c r="E6373" s="32">
        <v>10</v>
      </c>
      <c r="F6373" s="32">
        <v>10</v>
      </c>
      <c r="G6373" s="32">
        <v>0</v>
      </c>
      <c r="H6373" s="32">
        <v>0</v>
      </c>
      <c r="I6373" s="32">
        <f>G6373+H6373</f>
        <v>0</v>
      </c>
      <c r="J6373" s="32">
        <f>SUM(F6373:H6373)</f>
        <v>10</v>
      </c>
      <c r="K6373" s="32">
        <f>E6373-J6373</f>
        <v>0</v>
      </c>
      <c r="L6373" s="30">
        <v>16634450000</v>
      </c>
      <c r="M6373" s="30">
        <v>14726.24</v>
      </c>
      <c r="N6373" s="30">
        <v>1663445000</v>
      </c>
      <c r="O6373" s="30">
        <v>3734145</v>
      </c>
      <c r="P6373" s="30">
        <f>IF(I6373=0,0,H6373/I6373)</f>
        <v>0</v>
      </c>
    </row>
    <row r="6374">
      <c r="A6374" s="30" t="str">
        <v>2026-07</v>
      </c>
      <c r="B6374" s="30" t="str">
        <v>집계 중</v>
      </c>
      <c r="C6374" s="30" t="str">
        <v>포천시</v>
      </c>
      <c r="D6374" s="30" t="str">
        <v>다가구 매매</v>
      </c>
      <c r="E6374" s="32">
        <v>19</v>
      </c>
      <c r="F6374" s="32">
        <v>19</v>
      </c>
      <c r="G6374" s="32">
        <v>0</v>
      </c>
      <c r="H6374" s="32">
        <v>0</v>
      </c>
      <c r="I6374" s="32">
        <f>G6374+H6374</f>
        <v>0</v>
      </c>
      <c r="J6374" s="32">
        <f>SUM(F6374:H6374)</f>
        <v>19</v>
      </c>
      <c r="K6374" s="32">
        <f>E6374-J6374</f>
        <v>0</v>
      </c>
      <c r="L6374" s="30">
        <v>5350580000</v>
      </c>
      <c r="M6374" s="30">
        <v>2682.6</v>
      </c>
      <c r="N6374" s="30">
        <v>281609474</v>
      </c>
      <c r="O6374" s="30">
        <v>6593554</v>
      </c>
      <c r="P6374" s="30">
        <f>IF(I6374=0,0,H6374/I6374)</f>
        <v>0</v>
      </c>
    </row>
    <row r="6375">
      <c r="A6375" s="30" t="str">
        <v>2026-07</v>
      </c>
      <c r="B6375" s="30" t="str">
        <v>집계 중</v>
      </c>
      <c r="C6375" s="30" t="str">
        <v>포천시</v>
      </c>
      <c r="D6375" s="30" t="str">
        <v>다가구 전월세</v>
      </c>
      <c r="E6375" s="32">
        <v>64</v>
      </c>
      <c r="F6375" s="32">
        <v>0</v>
      </c>
      <c r="G6375" s="32">
        <v>8</v>
      </c>
      <c r="H6375" s="32">
        <v>56</v>
      </c>
      <c r="I6375" s="32">
        <f>G6375+H6375</f>
        <v>64</v>
      </c>
      <c r="J6375" s="32">
        <f>SUM(F6375:H6375)</f>
        <v>64</v>
      </c>
      <c r="K6375" s="32">
        <f>E6375-J6375</f>
        <v>0</v>
      </c>
      <c r="L6375" s="30">
        <v>1062300000</v>
      </c>
      <c r="M6375" s="30">
        <v>3602.843</v>
      </c>
      <c r="N6375" s="30">
        <v>16598438</v>
      </c>
      <c r="O6375" s="30">
        <v>974712</v>
      </c>
      <c r="P6375" s="30">
        <f>IF(I6375=0,0,H6375/I6375)</f>
        <v>0.875</v>
      </c>
    </row>
    <row r="6376">
      <c r="A6376" s="30" t="str">
        <v>2026-07</v>
      </c>
      <c r="B6376" s="30" t="str">
        <v>집계 중</v>
      </c>
      <c r="C6376" s="30" t="str">
        <v>포천시</v>
      </c>
      <c r="D6376" s="30" t="str">
        <v>다세대 매매</v>
      </c>
      <c r="E6376" s="32">
        <v>34</v>
      </c>
      <c r="F6376" s="32">
        <v>34</v>
      </c>
      <c r="G6376" s="32">
        <v>0</v>
      </c>
      <c r="H6376" s="32">
        <v>0</v>
      </c>
      <c r="I6376" s="32">
        <f>G6376+H6376</f>
        <v>0</v>
      </c>
      <c r="J6376" s="32">
        <f>SUM(F6376:H6376)</f>
        <v>34</v>
      </c>
      <c r="K6376" s="32">
        <f>E6376-J6376</f>
        <v>0</v>
      </c>
      <c r="L6376" s="30">
        <v>3817000000</v>
      </c>
      <c r="M6376" s="30">
        <v>2225.166</v>
      </c>
      <c r="N6376" s="30">
        <v>112264706</v>
      </c>
      <c r="O6376" s="30">
        <v>5670670</v>
      </c>
      <c r="P6376" s="30">
        <f>IF(I6376=0,0,H6376/I6376)</f>
        <v>0</v>
      </c>
    </row>
    <row r="6377">
      <c r="A6377" s="30" t="str">
        <v>2026-07</v>
      </c>
      <c r="B6377" s="30" t="str">
        <v>집계 중</v>
      </c>
      <c r="C6377" s="30" t="str">
        <v>포천시</v>
      </c>
      <c r="D6377" s="30" t="str">
        <v>다세대 전월세</v>
      </c>
      <c r="E6377" s="32">
        <v>58</v>
      </c>
      <c r="F6377" s="32">
        <v>0</v>
      </c>
      <c r="G6377" s="32">
        <v>10</v>
      </c>
      <c r="H6377" s="32">
        <v>48</v>
      </c>
      <c r="I6377" s="32">
        <f>G6377+H6377</f>
        <v>58</v>
      </c>
      <c r="J6377" s="32">
        <f>SUM(F6377:H6377)</f>
        <v>58</v>
      </c>
      <c r="K6377" s="32">
        <f>E6377-J6377</f>
        <v>0</v>
      </c>
      <c r="L6377" s="30">
        <v>1248500000</v>
      </c>
      <c r="M6377" s="30">
        <v>2876.82</v>
      </c>
      <c r="N6377" s="30">
        <v>21525862</v>
      </c>
      <c r="O6377" s="30">
        <v>1434665</v>
      </c>
      <c r="P6377" s="30">
        <f>IF(I6377=0,0,H6377/I6377)</f>
        <v>0.8275862068965517</v>
      </c>
    </row>
    <row r="6378">
      <c r="A6378" s="30" t="str">
        <v>2026-07</v>
      </c>
      <c r="B6378" s="30" t="str">
        <v>집계 중</v>
      </c>
      <c r="C6378" s="30" t="str">
        <v>포천시</v>
      </c>
      <c r="D6378" s="30" t="str">
        <v>상가</v>
      </c>
      <c r="E6378" s="32">
        <v>12</v>
      </c>
      <c r="F6378" s="32">
        <v>12</v>
      </c>
      <c r="G6378" s="32">
        <v>0</v>
      </c>
      <c r="H6378" s="32">
        <v>0</v>
      </c>
      <c r="I6378" s="32">
        <f>G6378+H6378</f>
        <v>0</v>
      </c>
      <c r="J6378" s="32">
        <f>SUM(F6378:H6378)</f>
        <v>12</v>
      </c>
      <c r="K6378" s="32">
        <f>E6378-J6378</f>
        <v>0</v>
      </c>
      <c r="L6378" s="30">
        <v>2181700000</v>
      </c>
      <c r="M6378" s="30">
        <v>1228.73</v>
      </c>
      <c r="N6378" s="30">
        <v>181808333</v>
      </c>
      <c r="O6378" s="30">
        <v>5869663</v>
      </c>
      <c r="P6378" s="30">
        <f>IF(I6378=0,0,H6378/I6378)</f>
        <v>0</v>
      </c>
    </row>
    <row r="6379">
      <c r="A6379" s="30" t="str">
        <v>2026-07</v>
      </c>
      <c r="B6379" s="30" t="str">
        <v>집계 중</v>
      </c>
      <c r="C6379" s="30" t="str">
        <v>포천시</v>
      </c>
      <c r="D6379" s="30" t="str">
        <v>아파트 매매</v>
      </c>
      <c r="E6379" s="32">
        <v>64</v>
      </c>
      <c r="F6379" s="32">
        <v>64</v>
      </c>
      <c r="G6379" s="32">
        <v>0</v>
      </c>
      <c r="H6379" s="32">
        <v>0</v>
      </c>
      <c r="I6379" s="32">
        <f>G6379+H6379</f>
        <v>0</v>
      </c>
      <c r="J6379" s="32">
        <f>SUM(F6379:H6379)</f>
        <v>64</v>
      </c>
      <c r="K6379" s="32">
        <f>E6379-J6379</f>
        <v>0</v>
      </c>
      <c r="L6379" s="30">
        <v>10642500000</v>
      </c>
      <c r="M6379" s="30">
        <v>4190.068</v>
      </c>
      <c r="N6379" s="30">
        <v>166289063</v>
      </c>
      <c r="O6379" s="30">
        <v>8396479</v>
      </c>
      <c r="P6379" s="30">
        <f>IF(I6379=0,0,H6379/I6379)</f>
        <v>0</v>
      </c>
    </row>
    <row r="6380">
      <c r="A6380" s="30" t="str">
        <v>2026-07</v>
      </c>
      <c r="B6380" s="30" t="str">
        <v>집계 중</v>
      </c>
      <c r="C6380" s="30" t="str">
        <v>포천시</v>
      </c>
      <c r="D6380" s="30" t="str">
        <v>아파트 전월세</v>
      </c>
      <c r="E6380" s="32">
        <v>63</v>
      </c>
      <c r="F6380" s="32">
        <v>0</v>
      </c>
      <c r="G6380" s="32">
        <v>25</v>
      </c>
      <c r="H6380" s="32">
        <v>38</v>
      </c>
      <c r="I6380" s="32">
        <f>G6380+H6380</f>
        <v>63</v>
      </c>
      <c r="J6380" s="32">
        <f>SUM(F6380:H6380)</f>
        <v>63</v>
      </c>
      <c r="K6380" s="32">
        <f>E6380-J6380</f>
        <v>0</v>
      </c>
      <c r="L6380" s="30">
        <v>4502040000</v>
      </c>
      <c r="M6380" s="30">
        <v>4303.607</v>
      </c>
      <c r="N6380" s="30">
        <v>71460952</v>
      </c>
      <c r="O6380" s="30">
        <v>3458210</v>
      </c>
      <c r="P6380" s="30">
        <f>IF(I6380=0,0,H6380/I6380)</f>
        <v>0.6031746031746031</v>
      </c>
    </row>
    <row r="6381">
      <c r="A6381" s="30" t="str">
        <v>2026-07</v>
      </c>
      <c r="B6381" s="30" t="str">
        <v>집계 중</v>
      </c>
      <c r="C6381" s="30" t="str">
        <v>포천시</v>
      </c>
      <c r="D6381" s="30" t="str">
        <v>오피스텔 전월세</v>
      </c>
      <c r="E6381" s="32">
        <v>2</v>
      </c>
      <c r="F6381" s="32">
        <v>0</v>
      </c>
      <c r="G6381" s="32">
        <v>0</v>
      </c>
      <c r="H6381" s="32">
        <v>2</v>
      </c>
      <c r="I6381" s="32">
        <f>G6381+H6381</f>
        <v>2</v>
      </c>
      <c r="J6381" s="32">
        <f>SUM(F6381:H6381)</f>
        <v>2</v>
      </c>
      <c r="K6381" s="32">
        <f>E6381-J6381</f>
        <v>0</v>
      </c>
      <c r="L6381" s="30">
        <v>15000000</v>
      </c>
      <c r="M6381" s="30">
        <v>90.91</v>
      </c>
      <c r="N6381" s="30">
        <v>7500000</v>
      </c>
      <c r="O6381" s="30">
        <v>545449</v>
      </c>
      <c r="P6381" s="30">
        <f>IF(I6381=0,0,H6381/I6381)</f>
        <v>1</v>
      </c>
    </row>
    <row r="6382">
      <c r="A6382" s="30" t="str">
        <v>2026-07</v>
      </c>
      <c r="B6382" s="30" t="str">
        <v>집계 중</v>
      </c>
      <c r="C6382" s="30" t="str">
        <v>포천시</v>
      </c>
      <c r="D6382" s="30" t="str">
        <v>토지</v>
      </c>
      <c r="E6382" s="32">
        <v>199</v>
      </c>
      <c r="F6382" s="32">
        <v>199</v>
      </c>
      <c r="G6382" s="32">
        <v>0</v>
      </c>
      <c r="H6382" s="32">
        <v>0</v>
      </c>
      <c r="I6382" s="32">
        <f>G6382+H6382</f>
        <v>0</v>
      </c>
      <c r="J6382" s="32">
        <f>SUM(F6382:H6382)</f>
        <v>199</v>
      </c>
      <c r="K6382" s="32">
        <f>E6382-J6382</f>
        <v>0</v>
      </c>
      <c r="L6382" s="30">
        <v>15555130000</v>
      </c>
      <c r="M6382" s="30">
        <v>168007.28</v>
      </c>
      <c r="N6382" s="30">
        <v>78166482</v>
      </c>
      <c r="O6382" s="30">
        <v>306070</v>
      </c>
      <c r="P6382" s="30">
        <f>IF(I6382=0,0,H6382/I6382)</f>
        <v>0</v>
      </c>
    </row>
    <row r="6383">
      <c r="A6383" s="30" t="str">
        <v>2026-07</v>
      </c>
      <c r="B6383" s="30" t="str">
        <v>집계 중</v>
      </c>
      <c r="C6383" s="30" t="str">
        <v>하남시</v>
      </c>
      <c r="D6383" s="30" t="str">
        <v>공장창고</v>
      </c>
      <c r="E6383" s="32">
        <v>26</v>
      </c>
      <c r="F6383" s="32">
        <v>26</v>
      </c>
      <c r="G6383" s="32">
        <v>0</v>
      </c>
      <c r="H6383" s="32">
        <v>0</v>
      </c>
      <c r="I6383" s="32">
        <f>G6383+H6383</f>
        <v>0</v>
      </c>
      <c r="J6383" s="32">
        <f>SUM(F6383:H6383)</f>
        <v>26</v>
      </c>
      <c r="K6383" s="32">
        <f>E6383-J6383</f>
        <v>0</v>
      </c>
      <c r="L6383" s="30">
        <v>10249000000</v>
      </c>
      <c r="M6383" s="30">
        <v>2571.44</v>
      </c>
      <c r="N6383" s="30">
        <v>394192308</v>
      </c>
      <c r="O6383" s="30">
        <v>13175882</v>
      </c>
      <c r="P6383" s="30">
        <f>IF(I6383=0,0,H6383/I6383)</f>
        <v>0</v>
      </c>
    </row>
    <row r="6384">
      <c r="A6384" s="30" t="str">
        <v>2026-07</v>
      </c>
      <c r="B6384" s="30" t="str">
        <v>집계 중</v>
      </c>
      <c r="C6384" s="30" t="str">
        <v>하남시</v>
      </c>
      <c r="D6384" s="30" t="str">
        <v>다가구 매매</v>
      </c>
      <c r="E6384" s="32">
        <v>6</v>
      </c>
      <c r="F6384" s="32">
        <v>6</v>
      </c>
      <c r="G6384" s="32">
        <v>0</v>
      </c>
      <c r="H6384" s="32">
        <v>0</v>
      </c>
      <c r="I6384" s="32">
        <f>G6384+H6384</f>
        <v>0</v>
      </c>
      <c r="J6384" s="32">
        <f>SUM(F6384:H6384)</f>
        <v>6</v>
      </c>
      <c r="K6384" s="32">
        <f>E6384-J6384</f>
        <v>0</v>
      </c>
      <c r="L6384" s="30">
        <v>6149390000</v>
      </c>
      <c r="M6384" s="30">
        <v>1111.38</v>
      </c>
      <c r="N6384" s="30">
        <v>1024898333</v>
      </c>
      <c r="O6384" s="30">
        <v>18291279</v>
      </c>
      <c r="P6384" s="30">
        <f>IF(I6384=0,0,H6384/I6384)</f>
        <v>0</v>
      </c>
    </row>
    <row r="6385">
      <c r="A6385" s="30" t="str">
        <v>2026-07</v>
      </c>
      <c r="B6385" s="30" t="str">
        <v>집계 중</v>
      </c>
      <c r="C6385" s="30" t="str">
        <v>하남시</v>
      </c>
      <c r="D6385" s="30" t="str">
        <v>다가구 전월세</v>
      </c>
      <c r="E6385" s="32">
        <v>159</v>
      </c>
      <c r="F6385" s="32">
        <v>0</v>
      </c>
      <c r="G6385" s="32">
        <v>69</v>
      </c>
      <c r="H6385" s="32">
        <v>90</v>
      </c>
      <c r="I6385" s="32">
        <f>G6385+H6385</f>
        <v>159</v>
      </c>
      <c r="J6385" s="32">
        <f>SUM(F6385:H6385)</f>
        <v>159</v>
      </c>
      <c r="K6385" s="32">
        <f>E6385-J6385</f>
        <v>0</v>
      </c>
      <c r="L6385" s="30">
        <v>24657560000</v>
      </c>
      <c r="M6385" s="30">
        <v>8333.581</v>
      </c>
      <c r="N6385" s="30">
        <v>155078994</v>
      </c>
      <c r="O6385" s="30">
        <v>9781220</v>
      </c>
      <c r="P6385" s="30">
        <f>IF(I6385=0,0,H6385/I6385)</f>
        <v>0.5660377358490566</v>
      </c>
    </row>
    <row r="6386">
      <c r="A6386" s="30" t="str">
        <v>2026-07</v>
      </c>
      <c r="B6386" s="30" t="str">
        <v>집계 중</v>
      </c>
      <c r="C6386" s="30" t="str">
        <v>하남시</v>
      </c>
      <c r="D6386" s="30" t="str">
        <v>다세대 매매</v>
      </c>
      <c r="E6386" s="32">
        <v>12</v>
      </c>
      <c r="F6386" s="32">
        <v>12</v>
      </c>
      <c r="G6386" s="32">
        <v>0</v>
      </c>
      <c r="H6386" s="32">
        <v>0</v>
      </c>
      <c r="I6386" s="32">
        <f>G6386+H6386</f>
        <v>0</v>
      </c>
      <c r="J6386" s="32">
        <f>SUM(F6386:H6386)</f>
        <v>12</v>
      </c>
      <c r="K6386" s="32">
        <f>E6386-J6386</f>
        <v>0</v>
      </c>
      <c r="L6386" s="30">
        <v>6051000000</v>
      </c>
      <c r="M6386" s="30">
        <v>777.749</v>
      </c>
      <c r="N6386" s="30">
        <v>504250000</v>
      </c>
      <c r="O6386" s="30">
        <v>25719487</v>
      </c>
      <c r="P6386" s="30">
        <f>IF(I6386=0,0,H6386/I6386)</f>
        <v>0</v>
      </c>
    </row>
    <row r="6387">
      <c r="A6387" s="30" t="str">
        <v>2026-07</v>
      </c>
      <c r="B6387" s="30" t="str">
        <v>집계 중</v>
      </c>
      <c r="C6387" s="30" t="str">
        <v>하남시</v>
      </c>
      <c r="D6387" s="30" t="str">
        <v>다세대 전월세</v>
      </c>
      <c r="E6387" s="32">
        <v>27</v>
      </c>
      <c r="F6387" s="32">
        <v>0</v>
      </c>
      <c r="G6387" s="32">
        <v>14</v>
      </c>
      <c r="H6387" s="32">
        <v>13</v>
      </c>
      <c r="I6387" s="32">
        <f>G6387+H6387</f>
        <v>27</v>
      </c>
      <c r="J6387" s="32">
        <f>SUM(F6387:H6387)</f>
        <v>27</v>
      </c>
      <c r="K6387" s="32">
        <f>E6387-J6387</f>
        <v>0</v>
      </c>
      <c r="L6387" s="30">
        <v>5016800000</v>
      </c>
      <c r="M6387" s="30">
        <v>1408.56</v>
      </c>
      <c r="N6387" s="30">
        <v>185807407</v>
      </c>
      <c r="O6387" s="30">
        <v>11774054</v>
      </c>
      <c r="P6387" s="30">
        <f>IF(I6387=0,0,H6387/I6387)</f>
        <v>0.48148148148148145</v>
      </c>
    </row>
    <row r="6388">
      <c r="A6388" s="30" t="str">
        <v>2026-07</v>
      </c>
      <c r="B6388" s="30" t="str">
        <v>집계 중</v>
      </c>
      <c r="C6388" s="30" t="str">
        <v>하남시</v>
      </c>
      <c r="D6388" s="30" t="str">
        <v>상가</v>
      </c>
      <c r="E6388" s="32">
        <v>8</v>
      </c>
      <c r="F6388" s="32">
        <v>8</v>
      </c>
      <c r="G6388" s="32">
        <v>0</v>
      </c>
      <c r="H6388" s="32">
        <v>0</v>
      </c>
      <c r="I6388" s="32">
        <f>G6388+H6388</f>
        <v>0</v>
      </c>
      <c r="J6388" s="32">
        <f>SUM(F6388:H6388)</f>
        <v>8</v>
      </c>
      <c r="K6388" s="32">
        <f>E6388-J6388</f>
        <v>0</v>
      </c>
      <c r="L6388" s="30">
        <v>9984480000</v>
      </c>
      <c r="M6388" s="30">
        <v>799.17</v>
      </c>
      <c r="N6388" s="30">
        <v>1248060000</v>
      </c>
      <c r="O6388" s="30">
        <v>41301030</v>
      </c>
      <c r="P6388" s="30">
        <f>IF(I6388=0,0,H6388/I6388)</f>
        <v>0</v>
      </c>
    </row>
    <row r="6389">
      <c r="A6389" s="30" t="str">
        <v>2026-07</v>
      </c>
      <c r="B6389" s="30" t="str">
        <v>집계 중</v>
      </c>
      <c r="C6389" s="30" t="str">
        <v>하남시</v>
      </c>
      <c r="D6389" s="30" t="str">
        <v>아파트 매매</v>
      </c>
      <c r="E6389" s="32">
        <v>285</v>
      </c>
      <c r="F6389" s="32">
        <v>285</v>
      </c>
      <c r="G6389" s="32">
        <v>0</v>
      </c>
      <c r="H6389" s="32">
        <v>0</v>
      </c>
      <c r="I6389" s="32">
        <f>G6389+H6389</f>
        <v>0</v>
      </c>
      <c r="J6389" s="32">
        <f>SUM(F6389:H6389)</f>
        <v>285</v>
      </c>
      <c r="K6389" s="32">
        <f>E6389-J6389</f>
        <v>0</v>
      </c>
      <c r="L6389" s="30">
        <v>310786000000</v>
      </c>
      <c r="M6389" s="30">
        <v>21957.603</v>
      </c>
      <c r="N6389" s="30">
        <v>1090477193</v>
      </c>
      <c r="O6389" s="30">
        <v>46789792</v>
      </c>
      <c r="P6389" s="30">
        <f>IF(I6389=0,0,H6389/I6389)</f>
        <v>0</v>
      </c>
    </row>
    <row r="6390">
      <c r="A6390" s="30" t="str">
        <v>2026-07</v>
      </c>
      <c r="B6390" s="30" t="str">
        <v>집계 중</v>
      </c>
      <c r="C6390" s="30" t="str">
        <v>하남시</v>
      </c>
      <c r="D6390" s="30" t="str">
        <v>아파트 전월세</v>
      </c>
      <c r="E6390" s="32">
        <v>650</v>
      </c>
      <c r="F6390" s="32">
        <v>0</v>
      </c>
      <c r="G6390" s="32">
        <v>354</v>
      </c>
      <c r="H6390" s="32">
        <v>296</v>
      </c>
      <c r="I6390" s="32">
        <f>G6390+H6390</f>
        <v>650</v>
      </c>
      <c r="J6390" s="32">
        <f>SUM(F6390:H6390)</f>
        <v>650</v>
      </c>
      <c r="K6390" s="32">
        <f>E6390-J6390</f>
        <v>0</v>
      </c>
      <c r="L6390" s="30">
        <v>280760130000</v>
      </c>
      <c r="M6390" s="30">
        <v>46718.802</v>
      </c>
      <c r="N6390" s="30">
        <v>431938662</v>
      </c>
      <c r="O6390" s="30">
        <v>19866362</v>
      </c>
      <c r="P6390" s="30">
        <f>IF(I6390=0,0,H6390/I6390)</f>
        <v>0.4553846153846154</v>
      </c>
    </row>
    <row r="6391">
      <c r="A6391" s="30" t="str">
        <v>2026-07</v>
      </c>
      <c r="B6391" s="30" t="str">
        <v>집계 중</v>
      </c>
      <c r="C6391" s="30" t="str">
        <v>하남시</v>
      </c>
      <c r="D6391" s="30" t="str">
        <v>오피스텔 매매</v>
      </c>
      <c r="E6391" s="32">
        <v>61</v>
      </c>
      <c r="F6391" s="32">
        <v>61</v>
      </c>
      <c r="G6391" s="32">
        <v>0</v>
      </c>
      <c r="H6391" s="32">
        <v>0</v>
      </c>
      <c r="I6391" s="32">
        <f>G6391+H6391</f>
        <v>0</v>
      </c>
      <c r="J6391" s="32">
        <f>SUM(F6391:H6391)</f>
        <v>61</v>
      </c>
      <c r="K6391" s="32">
        <f>E6391-J6391</f>
        <v>0</v>
      </c>
      <c r="L6391" s="30">
        <v>18834700000</v>
      </c>
      <c r="M6391" s="30">
        <v>2428.774</v>
      </c>
      <c r="N6391" s="30">
        <v>308765574</v>
      </c>
      <c r="O6391" s="30">
        <v>25635761</v>
      </c>
      <c r="P6391" s="30">
        <f>IF(I6391=0,0,H6391/I6391)</f>
        <v>0</v>
      </c>
    </row>
    <row r="6392">
      <c r="A6392" s="30" t="str">
        <v>2026-07</v>
      </c>
      <c r="B6392" s="30" t="str">
        <v>집계 중</v>
      </c>
      <c r="C6392" s="30" t="str">
        <v>하남시</v>
      </c>
      <c r="D6392" s="30" t="str">
        <v>오피스텔 전월세</v>
      </c>
      <c r="E6392" s="32">
        <v>660</v>
      </c>
      <c r="F6392" s="32">
        <v>0</v>
      </c>
      <c r="G6392" s="32">
        <v>141</v>
      </c>
      <c r="H6392" s="32">
        <v>519</v>
      </c>
      <c r="I6392" s="32">
        <f>G6392+H6392</f>
        <v>660</v>
      </c>
      <c r="J6392" s="32">
        <f>SUM(F6392:H6392)</f>
        <v>660</v>
      </c>
      <c r="K6392" s="32">
        <f>E6392-J6392</f>
        <v>0</v>
      </c>
      <c r="L6392" s="30">
        <v>71918950000</v>
      </c>
      <c r="M6392" s="30">
        <v>19021.04</v>
      </c>
      <c r="N6392" s="30">
        <v>108968106</v>
      </c>
      <c r="O6392" s="30">
        <v>12499242</v>
      </c>
      <c r="P6392" s="30">
        <f>IF(I6392=0,0,H6392/I6392)</f>
        <v>0.7863636363636364</v>
      </c>
    </row>
    <row r="6393">
      <c r="A6393" s="30" t="str">
        <v>2026-07</v>
      </c>
      <c r="B6393" s="30" t="str">
        <v>집계 중</v>
      </c>
      <c r="C6393" s="30" t="str">
        <v>하남시</v>
      </c>
      <c r="D6393" s="30" t="str">
        <v>토지</v>
      </c>
      <c r="E6393" s="32">
        <v>127</v>
      </c>
      <c r="F6393" s="32">
        <v>127</v>
      </c>
      <c r="G6393" s="32">
        <v>0</v>
      </c>
      <c r="H6393" s="32">
        <v>0</v>
      </c>
      <c r="I6393" s="32">
        <f>G6393+H6393</f>
        <v>0</v>
      </c>
      <c r="J6393" s="32">
        <f>SUM(F6393:H6393)</f>
        <v>127</v>
      </c>
      <c r="K6393" s="32">
        <f>E6393-J6393</f>
        <v>0</v>
      </c>
      <c r="L6393" s="30">
        <v>7952920000</v>
      </c>
      <c r="M6393" s="30">
        <v>20157.19</v>
      </c>
      <c r="N6393" s="30">
        <v>62621417</v>
      </c>
      <c r="O6393" s="30">
        <v>1304281</v>
      </c>
      <c r="P6393" s="30">
        <f>IF(I6393=0,0,H6393/I6393)</f>
        <v>0</v>
      </c>
    </row>
    <row r="6394">
      <c r="A6394" s="30" t="str">
        <v>2026-07</v>
      </c>
      <c r="B6394" s="30" t="str">
        <v>집계 중</v>
      </c>
      <c r="C6394" s="30" t="str">
        <v>화성동탄구</v>
      </c>
      <c r="D6394" s="30" t="str">
        <v>공장창고</v>
      </c>
      <c r="E6394" s="32">
        <v>14</v>
      </c>
      <c r="F6394" s="32">
        <v>14</v>
      </c>
      <c r="G6394" s="32">
        <v>0</v>
      </c>
      <c r="H6394" s="32">
        <v>0</v>
      </c>
      <c r="I6394" s="32">
        <f>G6394+H6394</f>
        <v>0</v>
      </c>
      <c r="J6394" s="32">
        <f>SUM(F6394:H6394)</f>
        <v>14</v>
      </c>
      <c r="K6394" s="32">
        <f>E6394-J6394</f>
        <v>0</v>
      </c>
      <c r="L6394" s="30">
        <v>9886900000</v>
      </c>
      <c r="M6394" s="30">
        <v>1831.37</v>
      </c>
      <c r="N6394" s="30">
        <v>706207143</v>
      </c>
      <c r="O6394" s="30">
        <v>17846730</v>
      </c>
      <c r="P6394" s="30">
        <f>IF(I6394=0,0,H6394/I6394)</f>
        <v>0</v>
      </c>
    </row>
    <row r="6395">
      <c r="A6395" s="30" t="str">
        <v>2026-07</v>
      </c>
      <c r="B6395" s="30" t="str">
        <v>집계 중</v>
      </c>
      <c r="C6395" s="30" t="str">
        <v>화성동탄구</v>
      </c>
      <c r="D6395" s="30" t="str">
        <v>다가구 매매</v>
      </c>
      <c r="E6395" s="32">
        <v>2</v>
      </c>
      <c r="F6395" s="32">
        <v>2</v>
      </c>
      <c r="G6395" s="32">
        <v>0</v>
      </c>
      <c r="H6395" s="32">
        <v>0</v>
      </c>
      <c r="I6395" s="32">
        <f>G6395+H6395</f>
        <v>0</v>
      </c>
      <c r="J6395" s="32">
        <f>SUM(F6395:H6395)</f>
        <v>2</v>
      </c>
      <c r="K6395" s="32">
        <f>E6395-J6395</f>
        <v>0</v>
      </c>
      <c r="L6395" s="30">
        <v>1915000000</v>
      </c>
      <c r="M6395" s="30">
        <v>504.53</v>
      </c>
      <c r="N6395" s="30">
        <v>957500000</v>
      </c>
      <c r="O6395" s="30">
        <v>12547476</v>
      </c>
      <c r="P6395" s="30">
        <f>IF(I6395=0,0,H6395/I6395)</f>
        <v>0</v>
      </c>
    </row>
    <row r="6396">
      <c r="A6396" s="30" t="str">
        <v>2026-07</v>
      </c>
      <c r="B6396" s="30" t="str">
        <v>집계 중</v>
      </c>
      <c r="C6396" s="30" t="str">
        <v>화성동탄구</v>
      </c>
      <c r="D6396" s="30" t="str">
        <v>다가구 전월세</v>
      </c>
      <c r="E6396" s="32">
        <v>129</v>
      </c>
      <c r="F6396" s="32">
        <v>0</v>
      </c>
      <c r="G6396" s="32">
        <v>44</v>
      </c>
      <c r="H6396" s="32">
        <v>85</v>
      </c>
      <c r="I6396" s="32">
        <f>G6396+H6396</f>
        <v>129</v>
      </c>
      <c r="J6396" s="32">
        <f>SUM(F6396:H6396)</f>
        <v>129</v>
      </c>
      <c r="K6396" s="32">
        <f>E6396-J6396</f>
        <v>0</v>
      </c>
      <c r="L6396" s="30">
        <v>11211720000</v>
      </c>
      <c r="M6396" s="30">
        <v>7893.378</v>
      </c>
      <c r="N6396" s="30">
        <v>86912558</v>
      </c>
      <c r="O6396" s="30">
        <v>4695523</v>
      </c>
      <c r="P6396" s="30">
        <f>IF(I6396=0,0,H6396/I6396)</f>
        <v>0.6589147286821705</v>
      </c>
    </row>
    <row r="6397">
      <c r="A6397" s="30" t="str">
        <v>2026-07</v>
      </c>
      <c r="B6397" s="30" t="str">
        <v>집계 중</v>
      </c>
      <c r="C6397" s="30" t="str">
        <v>화성동탄구</v>
      </c>
      <c r="D6397" s="30" t="str">
        <v>다세대 매매</v>
      </c>
      <c r="E6397" s="32">
        <v>6</v>
      </c>
      <c r="F6397" s="32">
        <v>6</v>
      </c>
      <c r="G6397" s="32">
        <v>0</v>
      </c>
      <c r="H6397" s="32">
        <v>0</v>
      </c>
      <c r="I6397" s="32">
        <f>G6397+H6397</f>
        <v>0</v>
      </c>
      <c r="J6397" s="32">
        <f>SUM(F6397:H6397)</f>
        <v>6</v>
      </c>
      <c r="K6397" s="32">
        <f>E6397-J6397</f>
        <v>0</v>
      </c>
      <c r="L6397" s="30">
        <v>3673000000</v>
      </c>
      <c r="M6397" s="30">
        <v>508.24</v>
      </c>
      <c r="N6397" s="30">
        <v>612166667</v>
      </c>
      <c r="O6397" s="30">
        <v>23890580</v>
      </c>
      <c r="P6397" s="30">
        <f>IF(I6397=0,0,H6397/I6397)</f>
        <v>0</v>
      </c>
    </row>
    <row r="6398">
      <c r="A6398" s="30" t="str">
        <v>2026-07</v>
      </c>
      <c r="B6398" s="30" t="str">
        <v>집계 중</v>
      </c>
      <c r="C6398" s="30" t="str">
        <v>화성동탄구</v>
      </c>
      <c r="D6398" s="30" t="str">
        <v>다세대 전월세</v>
      </c>
      <c r="E6398" s="32">
        <v>21</v>
      </c>
      <c r="F6398" s="32">
        <v>0</v>
      </c>
      <c r="G6398" s="32">
        <v>4</v>
      </c>
      <c r="H6398" s="32">
        <v>17</v>
      </c>
      <c r="I6398" s="32">
        <f>G6398+H6398</f>
        <v>21</v>
      </c>
      <c r="J6398" s="32">
        <f>SUM(F6398:H6398)</f>
        <v>21</v>
      </c>
      <c r="K6398" s="32">
        <f>E6398-J6398</f>
        <v>0</v>
      </c>
      <c r="L6398" s="30">
        <v>5605000000</v>
      </c>
      <c r="M6398" s="30">
        <v>1913.952</v>
      </c>
      <c r="N6398" s="30">
        <v>266904762</v>
      </c>
      <c r="O6398" s="30">
        <v>9680977</v>
      </c>
      <c r="P6398" s="30">
        <f>IF(I6398=0,0,H6398/I6398)</f>
        <v>0.8095238095238095</v>
      </c>
    </row>
    <row r="6399">
      <c r="A6399" s="30" t="str">
        <v>2026-07</v>
      </c>
      <c r="B6399" s="30" t="str">
        <v>집계 중</v>
      </c>
      <c r="C6399" s="30" t="str">
        <v>화성동탄구</v>
      </c>
      <c r="D6399" s="30" t="str">
        <v>상가</v>
      </c>
      <c r="E6399" s="32">
        <v>17</v>
      </c>
      <c r="F6399" s="32">
        <v>17</v>
      </c>
      <c r="G6399" s="32">
        <v>0</v>
      </c>
      <c r="H6399" s="32">
        <v>0</v>
      </c>
      <c r="I6399" s="32">
        <f>G6399+H6399</f>
        <v>0</v>
      </c>
      <c r="J6399" s="32">
        <f>SUM(F6399:H6399)</f>
        <v>17</v>
      </c>
      <c r="K6399" s="32">
        <f>E6399-J6399</f>
        <v>0</v>
      </c>
      <c r="L6399" s="30">
        <v>11166140000</v>
      </c>
      <c r="M6399" s="30">
        <v>1932.7</v>
      </c>
      <c r="N6399" s="30">
        <v>656831765</v>
      </c>
      <c r="O6399" s="30">
        <v>19099114</v>
      </c>
      <c r="P6399" s="30">
        <f>IF(I6399=0,0,H6399/I6399)</f>
        <v>0</v>
      </c>
    </row>
    <row r="6400">
      <c r="A6400" s="30" t="str">
        <v>2026-07</v>
      </c>
      <c r="B6400" s="30" t="str">
        <v>집계 중</v>
      </c>
      <c r="C6400" s="30" t="str">
        <v>화성동탄구</v>
      </c>
      <c r="D6400" s="30" t="str">
        <v>아파트 매매</v>
      </c>
      <c r="E6400" s="32">
        <v>147</v>
      </c>
      <c r="F6400" s="32">
        <v>147</v>
      </c>
      <c r="G6400" s="32">
        <v>0</v>
      </c>
      <c r="H6400" s="32">
        <v>0</v>
      </c>
      <c r="I6400" s="32">
        <f>G6400+H6400</f>
        <v>0</v>
      </c>
      <c r="J6400" s="32">
        <f>SUM(F6400:H6400)</f>
        <v>147</v>
      </c>
      <c r="K6400" s="32">
        <f>E6400-J6400</f>
        <v>0</v>
      </c>
      <c r="L6400" s="30">
        <v>122995900000</v>
      </c>
      <c r="M6400" s="30">
        <v>11838.172</v>
      </c>
      <c r="N6400" s="30">
        <v>836706803</v>
      </c>
      <c r="O6400" s="30">
        <v>34346350</v>
      </c>
      <c r="P6400" s="30">
        <f>IF(I6400=0,0,H6400/I6400)</f>
        <v>0</v>
      </c>
    </row>
    <row r="6401">
      <c r="A6401" s="30" t="str">
        <v>2026-07</v>
      </c>
      <c r="B6401" s="30" t="str">
        <v>집계 중</v>
      </c>
      <c r="C6401" s="30" t="str">
        <v>화성동탄구</v>
      </c>
      <c r="D6401" s="30" t="str">
        <v>아파트 전월세</v>
      </c>
      <c r="E6401" s="32">
        <v>1366</v>
      </c>
      <c r="F6401" s="32">
        <v>0</v>
      </c>
      <c r="G6401" s="32">
        <v>522</v>
      </c>
      <c r="H6401" s="32">
        <v>844</v>
      </c>
      <c r="I6401" s="32">
        <f>G6401+H6401</f>
        <v>1366</v>
      </c>
      <c r="J6401" s="32">
        <f>SUM(F6401:H6401)</f>
        <v>1366</v>
      </c>
      <c r="K6401" s="32">
        <f>E6401-J6401</f>
        <v>0</v>
      </c>
      <c r="L6401" s="30">
        <v>294136140000</v>
      </c>
      <c r="M6401" s="30">
        <v>86516.416</v>
      </c>
      <c r="N6401" s="30">
        <v>215326603</v>
      </c>
      <c r="O6401" s="30">
        <v>11238917</v>
      </c>
      <c r="P6401" s="30">
        <f>IF(I6401=0,0,H6401/I6401)</f>
        <v>0.6178623718887262</v>
      </c>
    </row>
    <row r="6402">
      <c r="A6402" s="30" t="str">
        <v>2026-07</v>
      </c>
      <c r="B6402" s="30" t="str">
        <v>집계 중</v>
      </c>
      <c r="C6402" s="30" t="str">
        <v>화성동탄구</v>
      </c>
      <c r="D6402" s="30" t="str">
        <v>오피스텔 매매</v>
      </c>
      <c r="E6402" s="32">
        <v>29</v>
      </c>
      <c r="F6402" s="32">
        <v>29</v>
      </c>
      <c r="G6402" s="32">
        <v>0</v>
      </c>
      <c r="H6402" s="32">
        <v>0</v>
      </c>
      <c r="I6402" s="32">
        <f>G6402+H6402</f>
        <v>0</v>
      </c>
      <c r="J6402" s="32">
        <f>SUM(F6402:H6402)</f>
        <v>29</v>
      </c>
      <c r="K6402" s="32">
        <f>E6402-J6402</f>
        <v>0</v>
      </c>
      <c r="L6402" s="30">
        <v>3855000000</v>
      </c>
      <c r="M6402" s="30">
        <v>770.915</v>
      </c>
      <c r="N6402" s="30">
        <v>132931034</v>
      </c>
      <c r="O6402" s="30">
        <v>16530747</v>
      </c>
      <c r="P6402" s="30">
        <f>IF(I6402=0,0,H6402/I6402)</f>
        <v>0</v>
      </c>
    </row>
    <row r="6403">
      <c r="A6403" s="30" t="str">
        <v>2026-07</v>
      </c>
      <c r="B6403" s="30" t="str">
        <v>집계 중</v>
      </c>
      <c r="C6403" s="30" t="str">
        <v>화성동탄구</v>
      </c>
      <c r="D6403" s="30" t="str">
        <v>오피스텔 전월세</v>
      </c>
      <c r="E6403" s="32">
        <v>491</v>
      </c>
      <c r="F6403" s="32">
        <v>0</v>
      </c>
      <c r="G6403" s="32">
        <v>127</v>
      </c>
      <c r="H6403" s="32">
        <v>364</v>
      </c>
      <c r="I6403" s="32">
        <f>G6403+H6403</f>
        <v>491</v>
      </c>
      <c r="J6403" s="32">
        <f>SUM(F6403:H6403)</f>
        <v>491</v>
      </c>
      <c r="K6403" s="32">
        <f>E6403-J6403</f>
        <v>0</v>
      </c>
      <c r="L6403" s="30">
        <v>40981590000</v>
      </c>
      <c r="M6403" s="30">
        <v>15156.52</v>
      </c>
      <c r="N6403" s="30">
        <v>83465560</v>
      </c>
      <c r="O6403" s="30">
        <v>8938485</v>
      </c>
      <c r="P6403" s="30">
        <f>IF(I6403=0,0,H6403/I6403)</f>
        <v>0.7413441955193483</v>
      </c>
    </row>
    <row r="6404">
      <c r="A6404" s="30" t="str">
        <v>2026-07</v>
      </c>
      <c r="B6404" s="30" t="str">
        <v>집계 중</v>
      </c>
      <c r="C6404" s="30" t="str">
        <v>화성동탄구</v>
      </c>
      <c r="D6404" s="30" t="str">
        <v>토지</v>
      </c>
      <c r="E6404" s="32">
        <v>9</v>
      </c>
      <c r="F6404" s="32">
        <v>9</v>
      </c>
      <c r="G6404" s="32">
        <v>0</v>
      </c>
      <c r="H6404" s="32">
        <v>0</v>
      </c>
      <c r="I6404" s="32">
        <f>G6404+H6404</f>
        <v>0</v>
      </c>
      <c r="J6404" s="32">
        <f>SUM(F6404:H6404)</f>
        <v>9</v>
      </c>
      <c r="K6404" s="32">
        <f>E6404-J6404</f>
        <v>0</v>
      </c>
      <c r="L6404" s="30">
        <v>34074610000</v>
      </c>
      <c r="M6404" s="30">
        <v>5095.9</v>
      </c>
      <c r="N6404" s="30">
        <v>3786067778</v>
      </c>
      <c r="O6404" s="30">
        <v>22104699</v>
      </c>
      <c r="P6404" s="30">
        <f>IF(I6404=0,0,H6404/I6404)</f>
        <v>0</v>
      </c>
    </row>
    <row r="6405">
      <c r="A6405" s="30" t="str">
        <v>2026-07</v>
      </c>
      <c r="B6405" s="30" t="str">
        <v>집계 중</v>
      </c>
      <c r="C6405" s="30" t="str">
        <v>화성만세구</v>
      </c>
      <c r="D6405" s="30" t="str">
        <v>공장창고</v>
      </c>
      <c r="E6405" s="32">
        <v>8</v>
      </c>
      <c r="F6405" s="32">
        <v>8</v>
      </c>
      <c r="G6405" s="32">
        <v>0</v>
      </c>
      <c r="H6405" s="32">
        <v>0</v>
      </c>
      <c r="I6405" s="32">
        <f>G6405+H6405</f>
        <v>0</v>
      </c>
      <c r="J6405" s="32">
        <f>SUM(F6405:H6405)</f>
        <v>8</v>
      </c>
      <c r="K6405" s="32">
        <f>E6405-J6405</f>
        <v>0</v>
      </c>
      <c r="L6405" s="30">
        <v>24411110000</v>
      </c>
      <c r="M6405" s="30">
        <v>11686.45</v>
      </c>
      <c r="N6405" s="30">
        <v>3051388750</v>
      </c>
      <c r="O6405" s="30">
        <v>6905252</v>
      </c>
      <c r="P6405" s="30">
        <f>IF(I6405=0,0,H6405/I6405)</f>
        <v>0</v>
      </c>
    </row>
    <row r="6406">
      <c r="A6406" s="30" t="str">
        <v>2026-07</v>
      </c>
      <c r="B6406" s="30" t="str">
        <v>집계 중</v>
      </c>
      <c r="C6406" s="30" t="str">
        <v>화성만세구</v>
      </c>
      <c r="D6406" s="30" t="str">
        <v>다가구 매매</v>
      </c>
      <c r="E6406" s="32">
        <v>9</v>
      </c>
      <c r="F6406" s="32">
        <v>9</v>
      </c>
      <c r="G6406" s="32">
        <v>0</v>
      </c>
      <c r="H6406" s="32">
        <v>0</v>
      </c>
      <c r="I6406" s="32">
        <f>G6406+H6406</f>
        <v>0</v>
      </c>
      <c r="J6406" s="32">
        <f>SUM(F6406:H6406)</f>
        <v>9</v>
      </c>
      <c r="K6406" s="32">
        <f>E6406-J6406</f>
        <v>0</v>
      </c>
      <c r="L6406" s="30">
        <v>4255270000</v>
      </c>
      <c r="M6406" s="30">
        <v>1906.15</v>
      </c>
      <c r="N6406" s="30">
        <v>472807778</v>
      </c>
      <c r="O6406" s="30">
        <v>7379801</v>
      </c>
      <c r="P6406" s="30">
        <f>IF(I6406=0,0,H6406/I6406)</f>
        <v>0</v>
      </c>
    </row>
    <row r="6407">
      <c r="A6407" s="30" t="str">
        <v>2026-07</v>
      </c>
      <c r="B6407" s="30" t="str">
        <v>집계 중</v>
      </c>
      <c r="C6407" s="30" t="str">
        <v>화성만세구</v>
      </c>
      <c r="D6407" s="30" t="str">
        <v>다가구 전월세</v>
      </c>
      <c r="E6407" s="32">
        <v>331</v>
      </c>
      <c r="F6407" s="32">
        <v>0</v>
      </c>
      <c r="G6407" s="32">
        <v>40</v>
      </c>
      <c r="H6407" s="32">
        <v>291</v>
      </c>
      <c r="I6407" s="32">
        <f>G6407+H6407</f>
        <v>331</v>
      </c>
      <c r="J6407" s="32">
        <f>SUM(F6407:H6407)</f>
        <v>331</v>
      </c>
      <c r="K6407" s="32">
        <f>E6407-J6407</f>
        <v>0</v>
      </c>
      <c r="L6407" s="30">
        <v>7870950000</v>
      </c>
      <c r="M6407" s="30">
        <v>12949.41</v>
      </c>
      <c r="N6407" s="30">
        <v>23779305</v>
      </c>
      <c r="O6407" s="30">
        <v>2009332</v>
      </c>
      <c r="P6407" s="30">
        <f>IF(I6407=0,0,H6407/I6407)</f>
        <v>0.879154078549849</v>
      </c>
    </row>
    <row r="6408">
      <c r="A6408" s="30" t="str">
        <v>2026-07</v>
      </c>
      <c r="B6408" s="30" t="str">
        <v>집계 중</v>
      </c>
      <c r="C6408" s="30" t="str">
        <v>화성만세구</v>
      </c>
      <c r="D6408" s="30" t="str">
        <v>다세대 매매</v>
      </c>
      <c r="E6408" s="32">
        <v>23</v>
      </c>
      <c r="F6408" s="32">
        <v>23</v>
      </c>
      <c r="G6408" s="32">
        <v>0</v>
      </c>
      <c r="H6408" s="32">
        <v>0</v>
      </c>
      <c r="I6408" s="32">
        <f>G6408+H6408</f>
        <v>0</v>
      </c>
      <c r="J6408" s="32">
        <f>SUM(F6408:H6408)</f>
        <v>23</v>
      </c>
      <c r="K6408" s="32">
        <f>E6408-J6408</f>
        <v>0</v>
      </c>
      <c r="L6408" s="30">
        <v>2284000000</v>
      </c>
      <c r="M6408" s="30">
        <v>1207.158</v>
      </c>
      <c r="N6408" s="30">
        <v>99304348</v>
      </c>
      <c r="O6408" s="30">
        <v>6254701</v>
      </c>
      <c r="P6408" s="30">
        <f>IF(I6408=0,0,H6408/I6408)</f>
        <v>0</v>
      </c>
    </row>
    <row r="6409">
      <c r="A6409" s="30" t="str">
        <v>2026-07</v>
      </c>
      <c r="B6409" s="30" t="str">
        <v>집계 중</v>
      </c>
      <c r="C6409" s="30" t="str">
        <v>화성만세구</v>
      </c>
      <c r="D6409" s="30" t="str">
        <v>다세대 전월세</v>
      </c>
      <c r="E6409" s="32">
        <v>37</v>
      </c>
      <c r="F6409" s="32">
        <v>0</v>
      </c>
      <c r="G6409" s="32">
        <v>7</v>
      </c>
      <c r="H6409" s="32">
        <v>30</v>
      </c>
      <c r="I6409" s="32">
        <f>G6409+H6409</f>
        <v>37</v>
      </c>
      <c r="J6409" s="32">
        <f>SUM(F6409:H6409)</f>
        <v>37</v>
      </c>
      <c r="K6409" s="32">
        <f>E6409-J6409</f>
        <v>0</v>
      </c>
      <c r="L6409" s="30">
        <v>1222500000</v>
      </c>
      <c r="M6409" s="30">
        <v>1730.457</v>
      </c>
      <c r="N6409" s="30">
        <v>33040541</v>
      </c>
      <c r="O6409" s="30">
        <v>2335407</v>
      </c>
      <c r="P6409" s="30">
        <f>IF(I6409=0,0,H6409/I6409)</f>
        <v>0.8108108108108109</v>
      </c>
    </row>
    <row r="6410">
      <c r="A6410" s="30" t="str">
        <v>2026-07</v>
      </c>
      <c r="B6410" s="30" t="str">
        <v>집계 중</v>
      </c>
      <c r="C6410" s="30" t="str">
        <v>화성만세구</v>
      </c>
      <c r="D6410" s="30" t="str">
        <v>상가</v>
      </c>
      <c r="E6410" s="32">
        <v>18</v>
      </c>
      <c r="F6410" s="32">
        <v>18</v>
      </c>
      <c r="G6410" s="32">
        <v>0</v>
      </c>
      <c r="H6410" s="32">
        <v>0</v>
      </c>
      <c r="I6410" s="32">
        <f>G6410+H6410</f>
        <v>0</v>
      </c>
      <c r="J6410" s="32">
        <f>SUM(F6410:H6410)</f>
        <v>18</v>
      </c>
      <c r="K6410" s="32">
        <f>E6410-J6410</f>
        <v>0</v>
      </c>
      <c r="L6410" s="30">
        <v>9457200000</v>
      </c>
      <c r="M6410" s="30">
        <v>3399.37</v>
      </c>
      <c r="N6410" s="30">
        <v>525400000</v>
      </c>
      <c r="O6410" s="30">
        <v>9196842</v>
      </c>
      <c r="P6410" s="30">
        <f>IF(I6410=0,0,H6410/I6410)</f>
        <v>0</v>
      </c>
    </row>
    <row r="6411">
      <c r="A6411" s="30" t="str">
        <v>2026-07</v>
      </c>
      <c r="B6411" s="30" t="str">
        <v>집계 중</v>
      </c>
      <c r="C6411" s="30" t="str">
        <v>화성만세구</v>
      </c>
      <c r="D6411" s="30" t="str">
        <v>아파트 매매</v>
      </c>
      <c r="E6411" s="32">
        <v>112</v>
      </c>
      <c r="F6411" s="32">
        <v>112</v>
      </c>
      <c r="G6411" s="32">
        <v>0</v>
      </c>
      <c r="H6411" s="32">
        <v>0</v>
      </c>
      <c r="I6411" s="32">
        <f>G6411+H6411</f>
        <v>0</v>
      </c>
      <c r="J6411" s="32">
        <f>SUM(F6411:H6411)</f>
        <v>112</v>
      </c>
      <c r="K6411" s="32">
        <f>E6411-J6411</f>
        <v>0</v>
      </c>
      <c r="L6411" s="30">
        <v>41066600000</v>
      </c>
      <c r="M6411" s="30">
        <v>8825.356</v>
      </c>
      <c r="N6411" s="30">
        <v>366666071</v>
      </c>
      <c r="O6411" s="30">
        <v>15382648</v>
      </c>
      <c r="P6411" s="30">
        <f>IF(I6411=0,0,H6411/I6411)</f>
        <v>0</v>
      </c>
    </row>
    <row r="6412">
      <c r="A6412" s="30" t="str">
        <v>2026-07</v>
      </c>
      <c r="B6412" s="30" t="str">
        <v>집계 중</v>
      </c>
      <c r="C6412" s="30" t="str">
        <v>화성만세구</v>
      </c>
      <c r="D6412" s="30" t="str">
        <v>아파트 전월세</v>
      </c>
      <c r="E6412" s="32">
        <v>580</v>
      </c>
      <c r="F6412" s="32">
        <v>0</v>
      </c>
      <c r="G6412" s="32">
        <v>216</v>
      </c>
      <c r="H6412" s="32">
        <v>364</v>
      </c>
      <c r="I6412" s="32">
        <f>G6412+H6412</f>
        <v>580</v>
      </c>
      <c r="J6412" s="32">
        <f>SUM(F6412:H6412)</f>
        <v>580</v>
      </c>
      <c r="K6412" s="32">
        <f>E6412-J6412</f>
        <v>0</v>
      </c>
      <c r="L6412" s="30">
        <v>69530470000</v>
      </c>
      <c r="M6412" s="30">
        <v>38079.433</v>
      </c>
      <c r="N6412" s="30">
        <v>119880121</v>
      </c>
      <c r="O6412" s="30">
        <v>6036140</v>
      </c>
      <c r="P6412" s="30">
        <f>IF(I6412=0,0,H6412/I6412)</f>
        <v>0.6275862068965518</v>
      </c>
    </row>
    <row r="6413">
      <c r="A6413" s="30" t="str">
        <v>2026-07</v>
      </c>
      <c r="B6413" s="30" t="str">
        <v>집계 중</v>
      </c>
      <c r="C6413" s="30" t="str">
        <v>화성만세구</v>
      </c>
      <c r="D6413" s="30" t="str">
        <v>오피스텔 매매</v>
      </c>
      <c r="E6413" s="32">
        <v>12</v>
      </c>
      <c r="F6413" s="32">
        <v>12</v>
      </c>
      <c r="G6413" s="32">
        <v>0</v>
      </c>
      <c r="H6413" s="32">
        <v>0</v>
      </c>
      <c r="I6413" s="32">
        <f>G6413+H6413</f>
        <v>0</v>
      </c>
      <c r="J6413" s="32">
        <f>SUM(F6413:H6413)</f>
        <v>12</v>
      </c>
      <c r="K6413" s="32">
        <f>E6413-J6413</f>
        <v>0</v>
      </c>
      <c r="L6413" s="30">
        <v>1608500000</v>
      </c>
      <c r="M6413" s="30">
        <v>469.706</v>
      </c>
      <c r="N6413" s="30">
        <v>134041667</v>
      </c>
      <c r="O6413" s="30">
        <v>11320603</v>
      </c>
      <c r="P6413" s="30">
        <f>IF(I6413=0,0,H6413/I6413)</f>
        <v>0</v>
      </c>
    </row>
    <row r="6414">
      <c r="A6414" s="30" t="str">
        <v>2026-07</v>
      </c>
      <c r="B6414" s="30" t="str">
        <v>집계 중</v>
      </c>
      <c r="C6414" s="30" t="str">
        <v>화성만세구</v>
      </c>
      <c r="D6414" s="30" t="str">
        <v>오피스텔 전월세</v>
      </c>
      <c r="E6414" s="32">
        <v>41</v>
      </c>
      <c r="F6414" s="32">
        <v>0</v>
      </c>
      <c r="G6414" s="32">
        <v>9</v>
      </c>
      <c r="H6414" s="32">
        <v>32</v>
      </c>
      <c r="I6414" s="32">
        <f>G6414+H6414</f>
        <v>41</v>
      </c>
      <c r="J6414" s="32">
        <f>SUM(F6414:H6414)</f>
        <v>41</v>
      </c>
      <c r="K6414" s="32">
        <f>E6414-J6414</f>
        <v>0</v>
      </c>
      <c r="L6414" s="30">
        <v>976400000</v>
      </c>
      <c r="M6414" s="30">
        <v>1246.71</v>
      </c>
      <c r="N6414" s="30">
        <v>23814634</v>
      </c>
      <c r="O6414" s="30">
        <v>2589029</v>
      </c>
      <c r="P6414" s="30">
        <f>IF(I6414=0,0,H6414/I6414)</f>
        <v>0.7804878048780488</v>
      </c>
    </row>
    <row r="6415">
      <c r="A6415" s="30" t="str">
        <v>2026-07</v>
      </c>
      <c r="B6415" s="30" t="str">
        <v>집계 중</v>
      </c>
      <c r="C6415" s="30" t="str">
        <v>화성만세구</v>
      </c>
      <c r="D6415" s="30" t="str">
        <v>토지</v>
      </c>
      <c r="E6415" s="32">
        <v>548</v>
      </c>
      <c r="F6415" s="32">
        <v>548</v>
      </c>
      <c r="G6415" s="32">
        <v>0</v>
      </c>
      <c r="H6415" s="32">
        <v>0</v>
      </c>
      <c r="I6415" s="32">
        <f>G6415+H6415</f>
        <v>0</v>
      </c>
      <c r="J6415" s="32">
        <f>SUM(F6415:H6415)</f>
        <v>548</v>
      </c>
      <c r="K6415" s="32">
        <f>E6415-J6415</f>
        <v>0</v>
      </c>
      <c r="L6415" s="30">
        <v>93280640000</v>
      </c>
      <c r="M6415" s="30">
        <v>303104.85</v>
      </c>
      <c r="N6415" s="30">
        <v>170220146</v>
      </c>
      <c r="O6415" s="30">
        <v>1017357</v>
      </c>
      <c r="P6415" s="30">
        <f>IF(I6415=0,0,H6415/I6415)</f>
        <v>0</v>
      </c>
    </row>
    <row r="6416">
      <c r="A6416" s="30" t="str">
        <v>2026-07</v>
      </c>
      <c r="B6416" s="30" t="str">
        <v>집계 중</v>
      </c>
      <c r="C6416" s="30" t="str">
        <v>화성병점구</v>
      </c>
      <c r="D6416" s="30" t="str">
        <v>공장창고</v>
      </c>
      <c r="E6416" s="32">
        <v>2</v>
      </c>
      <c r="F6416" s="32">
        <v>2</v>
      </c>
      <c r="G6416" s="32">
        <v>0</v>
      </c>
      <c r="H6416" s="32">
        <v>0</v>
      </c>
      <c r="I6416" s="32">
        <f>G6416+H6416</f>
        <v>0</v>
      </c>
      <c r="J6416" s="32">
        <f>SUM(F6416:H6416)</f>
        <v>2</v>
      </c>
      <c r="K6416" s="32">
        <f>E6416-J6416</f>
        <v>0</v>
      </c>
      <c r="L6416" s="30">
        <v>2142600000</v>
      </c>
      <c r="M6416" s="30">
        <v>550.02</v>
      </c>
      <c r="N6416" s="30">
        <v>1071300000</v>
      </c>
      <c r="O6416" s="30">
        <v>12877668</v>
      </c>
      <c r="P6416" s="30">
        <f>IF(I6416=0,0,H6416/I6416)</f>
        <v>0</v>
      </c>
    </row>
    <row r="6417">
      <c r="A6417" s="30" t="str">
        <v>2026-07</v>
      </c>
      <c r="B6417" s="30" t="str">
        <v>집계 중</v>
      </c>
      <c r="C6417" s="30" t="str">
        <v>화성병점구</v>
      </c>
      <c r="D6417" s="30" t="str">
        <v>다가구 매매</v>
      </c>
      <c r="E6417" s="32">
        <v>2</v>
      </c>
      <c r="F6417" s="32">
        <v>2</v>
      </c>
      <c r="G6417" s="32">
        <v>0</v>
      </c>
      <c r="H6417" s="32">
        <v>0</v>
      </c>
      <c r="I6417" s="32">
        <f>G6417+H6417</f>
        <v>0</v>
      </c>
      <c r="J6417" s="32">
        <f>SUM(F6417:H6417)</f>
        <v>2</v>
      </c>
      <c r="K6417" s="32">
        <f>E6417-J6417</f>
        <v>0</v>
      </c>
      <c r="L6417" s="30">
        <v>1890000000</v>
      </c>
      <c r="M6417" s="30">
        <v>531.24</v>
      </c>
      <c r="N6417" s="30">
        <v>945000000</v>
      </c>
      <c r="O6417" s="30">
        <v>11761038</v>
      </c>
      <c r="P6417" s="30">
        <f>IF(I6417=0,0,H6417/I6417)</f>
        <v>0</v>
      </c>
    </row>
    <row r="6418">
      <c r="A6418" s="30" t="str">
        <v>2026-07</v>
      </c>
      <c r="B6418" s="30" t="str">
        <v>집계 중</v>
      </c>
      <c r="C6418" s="30" t="str">
        <v>화성병점구</v>
      </c>
      <c r="D6418" s="30" t="str">
        <v>다가구 전월세</v>
      </c>
      <c r="E6418" s="32">
        <v>109</v>
      </c>
      <c r="F6418" s="32">
        <v>0</v>
      </c>
      <c r="G6418" s="32">
        <v>14</v>
      </c>
      <c r="H6418" s="32">
        <v>95</v>
      </c>
      <c r="I6418" s="32">
        <f>G6418+H6418</f>
        <v>109</v>
      </c>
      <c r="J6418" s="32">
        <f>SUM(F6418:H6418)</f>
        <v>109</v>
      </c>
      <c r="K6418" s="32">
        <f>E6418-J6418</f>
        <v>0</v>
      </c>
      <c r="L6418" s="30">
        <v>2050250000</v>
      </c>
      <c r="M6418" s="30">
        <v>3310.795</v>
      </c>
      <c r="N6418" s="30">
        <v>18809633</v>
      </c>
      <c r="O6418" s="30">
        <v>2047147</v>
      </c>
      <c r="P6418" s="30">
        <f>IF(I6418=0,0,H6418/I6418)</f>
        <v>0.8715596330275229</v>
      </c>
    </row>
    <row r="6419">
      <c r="A6419" s="30" t="str">
        <v>2026-07</v>
      </c>
      <c r="B6419" s="30" t="str">
        <v>집계 중</v>
      </c>
      <c r="C6419" s="30" t="str">
        <v>화성병점구</v>
      </c>
      <c r="D6419" s="30" t="str">
        <v>다세대 매매</v>
      </c>
      <c r="E6419" s="32">
        <v>11</v>
      </c>
      <c r="F6419" s="32">
        <v>11</v>
      </c>
      <c r="G6419" s="32">
        <v>0</v>
      </c>
      <c r="H6419" s="32">
        <v>0</v>
      </c>
      <c r="I6419" s="32">
        <f>G6419+H6419</f>
        <v>0</v>
      </c>
      <c r="J6419" s="32">
        <f>SUM(F6419:H6419)</f>
        <v>11</v>
      </c>
      <c r="K6419" s="32">
        <f>E6419-J6419</f>
        <v>0</v>
      </c>
      <c r="L6419" s="30">
        <v>808400000</v>
      </c>
      <c r="M6419" s="30">
        <v>538.715</v>
      </c>
      <c r="N6419" s="30">
        <v>73490909</v>
      </c>
      <c r="O6419" s="30">
        <v>4960687</v>
      </c>
      <c r="P6419" s="30">
        <f>IF(I6419=0,0,H6419/I6419)</f>
        <v>0</v>
      </c>
    </row>
    <row r="6420">
      <c r="A6420" s="30" t="str">
        <v>2026-07</v>
      </c>
      <c r="B6420" s="30" t="str">
        <v>집계 중</v>
      </c>
      <c r="C6420" s="30" t="str">
        <v>화성병점구</v>
      </c>
      <c r="D6420" s="30" t="str">
        <v>다세대 전월세</v>
      </c>
      <c r="E6420" s="32">
        <v>58</v>
      </c>
      <c r="F6420" s="32">
        <v>0</v>
      </c>
      <c r="G6420" s="32">
        <v>16</v>
      </c>
      <c r="H6420" s="32">
        <v>42</v>
      </c>
      <c r="I6420" s="32">
        <f>G6420+H6420</f>
        <v>58</v>
      </c>
      <c r="J6420" s="32">
        <f>SUM(F6420:H6420)</f>
        <v>58</v>
      </c>
      <c r="K6420" s="32">
        <f>E6420-J6420</f>
        <v>0</v>
      </c>
      <c r="L6420" s="30">
        <v>2935610000</v>
      </c>
      <c r="M6420" s="30">
        <v>1517.499</v>
      </c>
      <c r="N6420" s="30">
        <v>50613966</v>
      </c>
      <c r="O6420" s="30">
        <v>6395059</v>
      </c>
      <c r="P6420" s="30">
        <f>IF(I6420=0,0,H6420/I6420)</f>
        <v>0.7241379310344828</v>
      </c>
    </row>
    <row r="6421">
      <c r="A6421" s="30" t="str">
        <v>2026-07</v>
      </c>
      <c r="B6421" s="30" t="str">
        <v>집계 중</v>
      </c>
      <c r="C6421" s="30" t="str">
        <v>화성병점구</v>
      </c>
      <c r="D6421" s="30" t="str">
        <v>상가</v>
      </c>
      <c r="E6421" s="32">
        <v>10</v>
      </c>
      <c r="F6421" s="32">
        <v>10</v>
      </c>
      <c r="G6421" s="32">
        <v>0</v>
      </c>
      <c r="H6421" s="32">
        <v>0</v>
      </c>
      <c r="I6421" s="32">
        <f>G6421+H6421</f>
        <v>0</v>
      </c>
      <c r="J6421" s="32">
        <f>SUM(F6421:H6421)</f>
        <v>10</v>
      </c>
      <c r="K6421" s="32">
        <f>E6421-J6421</f>
        <v>0</v>
      </c>
      <c r="L6421" s="30">
        <v>10546380000</v>
      </c>
      <c r="M6421" s="30">
        <v>2355.29</v>
      </c>
      <c r="N6421" s="30">
        <v>1054638000</v>
      </c>
      <c r="O6421" s="30">
        <v>14802451</v>
      </c>
      <c r="P6421" s="30">
        <f>IF(I6421=0,0,H6421/I6421)</f>
        <v>0</v>
      </c>
    </row>
    <row r="6422">
      <c r="A6422" s="30" t="str">
        <v>2026-07</v>
      </c>
      <c r="B6422" s="30" t="str">
        <v>집계 중</v>
      </c>
      <c r="C6422" s="30" t="str">
        <v>화성병점구</v>
      </c>
      <c r="D6422" s="30" t="str">
        <v>아파트 매매</v>
      </c>
      <c r="E6422" s="32">
        <v>482</v>
      </c>
      <c r="F6422" s="32">
        <v>482</v>
      </c>
      <c r="G6422" s="32">
        <v>0</v>
      </c>
      <c r="H6422" s="32">
        <v>0</v>
      </c>
      <c r="I6422" s="32">
        <f>G6422+H6422</f>
        <v>0</v>
      </c>
      <c r="J6422" s="32">
        <f>SUM(F6422:H6422)</f>
        <v>482</v>
      </c>
      <c r="K6422" s="32">
        <f>E6422-J6422</f>
        <v>0</v>
      </c>
      <c r="L6422" s="30">
        <v>240720110000</v>
      </c>
      <c r="M6422" s="30">
        <v>38719.338</v>
      </c>
      <c r="N6422" s="30">
        <v>499419315</v>
      </c>
      <c r="O6422" s="30">
        <v>20552235</v>
      </c>
      <c r="P6422" s="30">
        <f>IF(I6422=0,0,H6422/I6422)</f>
        <v>0</v>
      </c>
    </row>
    <row r="6423">
      <c r="A6423" s="30" t="str">
        <v>2026-07</v>
      </c>
      <c r="B6423" s="30" t="str">
        <v>집계 중</v>
      </c>
      <c r="C6423" s="30" t="str">
        <v>화성병점구</v>
      </c>
      <c r="D6423" s="30" t="str">
        <v>아파트 전월세</v>
      </c>
      <c r="E6423" s="32">
        <v>356</v>
      </c>
      <c r="F6423" s="32">
        <v>0</v>
      </c>
      <c r="G6423" s="32">
        <v>157</v>
      </c>
      <c r="H6423" s="32">
        <v>199</v>
      </c>
      <c r="I6423" s="32">
        <f>G6423+H6423</f>
        <v>356</v>
      </c>
      <c r="J6423" s="32">
        <f>SUM(F6423:H6423)</f>
        <v>356</v>
      </c>
      <c r="K6423" s="32">
        <f>E6423-J6423</f>
        <v>0</v>
      </c>
      <c r="L6423" s="30">
        <v>63572150000</v>
      </c>
      <c r="M6423" s="30">
        <v>25039.62</v>
      </c>
      <c r="N6423" s="30">
        <v>178573455</v>
      </c>
      <c r="O6423" s="30">
        <v>8392933</v>
      </c>
      <c r="P6423" s="30">
        <f>IF(I6423=0,0,H6423/I6423)</f>
        <v>0.5589887640449438</v>
      </c>
    </row>
    <row r="6424">
      <c r="A6424" s="30" t="str">
        <v>2026-07</v>
      </c>
      <c r="B6424" s="30" t="str">
        <v>집계 중</v>
      </c>
      <c r="C6424" s="30" t="str">
        <v>화성병점구</v>
      </c>
      <c r="D6424" s="30" t="str">
        <v>오피스텔 매매</v>
      </c>
      <c r="E6424" s="32">
        <v>21</v>
      </c>
      <c r="F6424" s="32">
        <v>21</v>
      </c>
      <c r="G6424" s="32">
        <v>0</v>
      </c>
      <c r="H6424" s="32">
        <v>0</v>
      </c>
      <c r="I6424" s="32">
        <f>G6424+H6424</f>
        <v>0</v>
      </c>
      <c r="J6424" s="32">
        <f>SUM(F6424:H6424)</f>
        <v>21</v>
      </c>
      <c r="K6424" s="32">
        <f>E6424-J6424</f>
        <v>0</v>
      </c>
      <c r="L6424" s="30">
        <v>6247860000</v>
      </c>
      <c r="M6424" s="30">
        <v>990.894</v>
      </c>
      <c r="N6424" s="30">
        <v>297517143</v>
      </c>
      <c r="O6424" s="30">
        <v>20843886</v>
      </c>
      <c r="P6424" s="30">
        <f>IF(I6424=0,0,H6424/I6424)</f>
        <v>0</v>
      </c>
    </row>
    <row r="6425">
      <c r="A6425" s="30" t="str">
        <v>2026-07</v>
      </c>
      <c r="B6425" s="30" t="str">
        <v>집계 중</v>
      </c>
      <c r="C6425" s="30" t="str">
        <v>화성병점구</v>
      </c>
      <c r="D6425" s="30" t="str">
        <v>오피스텔 전월세</v>
      </c>
      <c r="E6425" s="32">
        <v>52</v>
      </c>
      <c r="F6425" s="32">
        <v>0</v>
      </c>
      <c r="G6425" s="32">
        <v>8</v>
      </c>
      <c r="H6425" s="32">
        <v>44</v>
      </c>
      <c r="I6425" s="32">
        <f>G6425+H6425</f>
        <v>52</v>
      </c>
      <c r="J6425" s="32">
        <f>SUM(F6425:H6425)</f>
        <v>52</v>
      </c>
      <c r="K6425" s="32">
        <f>E6425-J6425</f>
        <v>0</v>
      </c>
      <c r="L6425" s="30">
        <v>3564500000</v>
      </c>
      <c r="M6425" s="30">
        <v>1571.02</v>
      </c>
      <c r="N6425" s="30">
        <v>68548077</v>
      </c>
      <c r="O6425" s="30">
        <v>7500522</v>
      </c>
      <c r="P6425" s="30">
        <f>IF(I6425=0,0,H6425/I6425)</f>
        <v>0.8461538461538461</v>
      </c>
    </row>
    <row r="6426">
      <c r="A6426" s="30" t="str">
        <v>2026-07</v>
      </c>
      <c r="B6426" s="30" t="str">
        <v>집계 중</v>
      </c>
      <c r="C6426" s="30" t="str">
        <v>화성병점구</v>
      </c>
      <c r="D6426" s="30" t="str">
        <v>토지</v>
      </c>
      <c r="E6426" s="32">
        <v>6</v>
      </c>
      <c r="F6426" s="32">
        <v>6</v>
      </c>
      <c r="G6426" s="32">
        <v>0</v>
      </c>
      <c r="H6426" s="32">
        <v>0</v>
      </c>
      <c r="I6426" s="32">
        <f>G6426+H6426</f>
        <v>0</v>
      </c>
      <c r="J6426" s="32">
        <f>SUM(F6426:H6426)</f>
        <v>6</v>
      </c>
      <c r="K6426" s="32">
        <f>E6426-J6426</f>
        <v>0</v>
      </c>
      <c r="L6426" s="30">
        <v>2639800000</v>
      </c>
      <c r="M6426" s="30">
        <v>1759</v>
      </c>
      <c r="N6426" s="30">
        <v>439966667</v>
      </c>
      <c r="O6426" s="30">
        <v>4961121</v>
      </c>
      <c r="P6426" s="30">
        <f>IF(I6426=0,0,H6426/I6426)</f>
        <v>0</v>
      </c>
    </row>
    <row r="6427">
      <c r="A6427" s="30" t="str">
        <v>2026-07</v>
      </c>
      <c r="B6427" s="30" t="str">
        <v>집계 중</v>
      </c>
      <c r="C6427" s="30" t="str">
        <v>화성효행구</v>
      </c>
      <c r="D6427" s="30" t="str">
        <v>공장창고</v>
      </c>
      <c r="E6427" s="32">
        <v>2</v>
      </c>
      <c r="F6427" s="32">
        <v>2</v>
      </c>
      <c r="G6427" s="32">
        <v>0</v>
      </c>
      <c r="H6427" s="32">
        <v>0</v>
      </c>
      <c r="I6427" s="32">
        <f>G6427+H6427</f>
        <v>0</v>
      </c>
      <c r="J6427" s="32">
        <f>SUM(F6427:H6427)</f>
        <v>2</v>
      </c>
      <c r="K6427" s="32">
        <f>E6427-J6427</f>
        <v>0</v>
      </c>
      <c r="L6427" s="30">
        <v>4550230000</v>
      </c>
      <c r="M6427" s="30">
        <v>1033.47</v>
      </c>
      <c r="N6427" s="30">
        <v>2275115000</v>
      </c>
      <c r="O6427" s="30">
        <v>14554929</v>
      </c>
      <c r="P6427" s="30">
        <f>IF(I6427=0,0,H6427/I6427)</f>
        <v>0</v>
      </c>
    </row>
    <row r="6428">
      <c r="A6428" s="30" t="str">
        <v>2026-07</v>
      </c>
      <c r="B6428" s="30" t="str">
        <v>집계 중</v>
      </c>
      <c r="C6428" s="30" t="str">
        <v>화성효행구</v>
      </c>
      <c r="D6428" s="30" t="str">
        <v>다가구 매매</v>
      </c>
      <c r="E6428" s="32">
        <v>1</v>
      </c>
      <c r="F6428" s="32">
        <v>1</v>
      </c>
      <c r="G6428" s="32">
        <v>0</v>
      </c>
      <c r="H6428" s="32">
        <v>0</v>
      </c>
      <c r="I6428" s="32">
        <f>G6428+H6428</f>
        <v>0</v>
      </c>
      <c r="J6428" s="32">
        <f>SUM(F6428:H6428)</f>
        <v>1</v>
      </c>
      <c r="K6428" s="32">
        <f>E6428-J6428</f>
        <v>0</v>
      </c>
      <c r="L6428" s="30">
        <v>90000000</v>
      </c>
      <c r="M6428" s="30">
        <v>111.9</v>
      </c>
      <c r="N6428" s="30">
        <v>90000000</v>
      </c>
      <c r="O6428" s="30">
        <v>2658808</v>
      </c>
      <c r="P6428" s="30">
        <f>IF(I6428=0,0,H6428/I6428)</f>
        <v>0</v>
      </c>
    </row>
    <row r="6429">
      <c r="A6429" s="30" t="str">
        <v>2026-07</v>
      </c>
      <c r="B6429" s="30" t="str">
        <v>집계 중</v>
      </c>
      <c r="C6429" s="30" t="str">
        <v>화성효행구</v>
      </c>
      <c r="D6429" s="30" t="str">
        <v>다가구 전월세</v>
      </c>
      <c r="E6429" s="32">
        <v>61</v>
      </c>
      <c r="F6429" s="32">
        <v>0</v>
      </c>
      <c r="G6429" s="32">
        <v>12</v>
      </c>
      <c r="H6429" s="32">
        <v>49</v>
      </c>
      <c r="I6429" s="32">
        <f>G6429+H6429</f>
        <v>61</v>
      </c>
      <c r="J6429" s="32">
        <f>SUM(F6429:H6429)</f>
        <v>61</v>
      </c>
      <c r="K6429" s="32">
        <f>E6429-J6429</f>
        <v>0</v>
      </c>
      <c r="L6429" s="30">
        <v>2338000000</v>
      </c>
      <c r="M6429" s="30">
        <v>2743.56</v>
      </c>
      <c r="N6429" s="30">
        <v>38327869</v>
      </c>
      <c r="O6429" s="30">
        <v>2817115</v>
      </c>
      <c r="P6429" s="30">
        <f>IF(I6429=0,0,H6429/I6429)</f>
        <v>0.8032786885245902</v>
      </c>
    </row>
    <row r="6430">
      <c r="A6430" s="30" t="str">
        <v>2026-07</v>
      </c>
      <c r="B6430" s="30" t="str">
        <v>집계 중</v>
      </c>
      <c r="C6430" s="30" t="str">
        <v>화성효행구</v>
      </c>
      <c r="D6430" s="30" t="str">
        <v>다세대 매매</v>
      </c>
      <c r="E6430" s="32">
        <v>10</v>
      </c>
      <c r="F6430" s="32">
        <v>10</v>
      </c>
      <c r="G6430" s="32">
        <v>0</v>
      </c>
      <c r="H6430" s="32">
        <v>0</v>
      </c>
      <c r="I6430" s="32">
        <f>G6430+H6430</f>
        <v>0</v>
      </c>
      <c r="J6430" s="32">
        <f>SUM(F6430:H6430)</f>
        <v>10</v>
      </c>
      <c r="K6430" s="32">
        <f>E6430-J6430</f>
        <v>0</v>
      </c>
      <c r="L6430" s="30">
        <v>1676500000</v>
      </c>
      <c r="M6430" s="30">
        <v>561.183</v>
      </c>
      <c r="N6430" s="30">
        <v>167650000</v>
      </c>
      <c r="O6430" s="30">
        <v>9875831</v>
      </c>
      <c r="P6430" s="30">
        <f>IF(I6430=0,0,H6430/I6430)</f>
        <v>0</v>
      </c>
    </row>
    <row r="6431">
      <c r="A6431" s="30" t="str">
        <v>2026-07</v>
      </c>
      <c r="B6431" s="30" t="str">
        <v>집계 중</v>
      </c>
      <c r="C6431" s="30" t="str">
        <v>화성효행구</v>
      </c>
      <c r="D6431" s="30" t="str">
        <v>다세대 전월세</v>
      </c>
      <c r="E6431" s="32">
        <v>30</v>
      </c>
      <c r="F6431" s="32">
        <v>0</v>
      </c>
      <c r="G6431" s="32">
        <v>3</v>
      </c>
      <c r="H6431" s="32">
        <v>27</v>
      </c>
      <c r="I6431" s="32">
        <f>G6431+H6431</f>
        <v>30</v>
      </c>
      <c r="J6431" s="32">
        <f>SUM(F6431:H6431)</f>
        <v>30</v>
      </c>
      <c r="K6431" s="32">
        <f>E6431-J6431</f>
        <v>0</v>
      </c>
      <c r="L6431" s="30">
        <v>619620000</v>
      </c>
      <c r="M6431" s="30">
        <v>1330.216</v>
      </c>
      <c r="N6431" s="30">
        <v>20654000</v>
      </c>
      <c r="O6431" s="30">
        <v>1539848</v>
      </c>
      <c r="P6431" s="30">
        <f>IF(I6431=0,0,H6431/I6431)</f>
        <v>0.9</v>
      </c>
    </row>
    <row r="6432">
      <c r="A6432" s="30" t="str">
        <v>2026-07</v>
      </c>
      <c r="B6432" s="30" t="str">
        <v>집계 중</v>
      </c>
      <c r="C6432" s="30" t="str">
        <v>화성효행구</v>
      </c>
      <c r="D6432" s="30" t="str">
        <v>상가</v>
      </c>
      <c r="E6432" s="32">
        <v>21</v>
      </c>
      <c r="F6432" s="32">
        <v>21</v>
      </c>
      <c r="G6432" s="32">
        <v>0</v>
      </c>
      <c r="H6432" s="32">
        <v>0</v>
      </c>
      <c r="I6432" s="32">
        <f>G6432+H6432</f>
        <v>0</v>
      </c>
      <c r="J6432" s="32">
        <f>SUM(F6432:H6432)</f>
        <v>21</v>
      </c>
      <c r="K6432" s="32">
        <f>E6432-J6432</f>
        <v>0</v>
      </c>
      <c r="L6432" s="30">
        <v>9848590000</v>
      </c>
      <c r="M6432" s="30">
        <v>3418.47</v>
      </c>
      <c r="N6432" s="30">
        <v>468980476</v>
      </c>
      <c r="O6432" s="30">
        <v>9523945</v>
      </c>
      <c r="P6432" s="30">
        <f>IF(I6432=0,0,H6432/I6432)</f>
        <v>0</v>
      </c>
    </row>
    <row r="6433">
      <c r="A6433" s="30" t="str">
        <v>2026-07</v>
      </c>
      <c r="B6433" s="30" t="str">
        <v>집계 중</v>
      </c>
      <c r="C6433" s="30" t="str">
        <v>화성효행구</v>
      </c>
      <c r="D6433" s="30" t="str">
        <v>아파트 매매</v>
      </c>
      <c r="E6433" s="32">
        <v>190</v>
      </c>
      <c r="F6433" s="32">
        <v>190</v>
      </c>
      <c r="G6433" s="32">
        <v>0</v>
      </c>
      <c r="H6433" s="32">
        <v>0</v>
      </c>
      <c r="I6433" s="32">
        <f>G6433+H6433</f>
        <v>0</v>
      </c>
      <c r="J6433" s="32">
        <f>SUM(F6433:H6433)</f>
        <v>190</v>
      </c>
      <c r="K6433" s="32">
        <f>E6433-J6433</f>
        <v>0</v>
      </c>
      <c r="L6433" s="30">
        <v>76292000000</v>
      </c>
      <c r="M6433" s="30">
        <v>14383.329</v>
      </c>
      <c r="N6433" s="30">
        <v>401536842</v>
      </c>
      <c r="O6433" s="30">
        <v>17534533</v>
      </c>
      <c r="P6433" s="30">
        <f>IF(I6433=0,0,H6433/I6433)</f>
        <v>0</v>
      </c>
    </row>
    <row r="6434">
      <c r="A6434" s="30" t="str">
        <v>2026-07</v>
      </c>
      <c r="B6434" s="30" t="str">
        <v>집계 중</v>
      </c>
      <c r="C6434" s="30" t="str">
        <v>화성효행구</v>
      </c>
      <c r="D6434" s="30" t="str">
        <v>아파트 전월세</v>
      </c>
      <c r="E6434" s="32">
        <v>192</v>
      </c>
      <c r="F6434" s="32">
        <v>0</v>
      </c>
      <c r="G6434" s="32">
        <v>88</v>
      </c>
      <c r="H6434" s="32">
        <v>104</v>
      </c>
      <c r="I6434" s="32">
        <f>G6434+H6434</f>
        <v>192</v>
      </c>
      <c r="J6434" s="32">
        <f>SUM(F6434:H6434)</f>
        <v>192</v>
      </c>
      <c r="K6434" s="32">
        <f>E6434-J6434</f>
        <v>0</v>
      </c>
      <c r="L6434" s="30">
        <v>30663330000</v>
      </c>
      <c r="M6434" s="30">
        <v>13680.027</v>
      </c>
      <c r="N6434" s="30">
        <v>159704844</v>
      </c>
      <c r="O6434" s="30">
        <v>7409808</v>
      </c>
      <c r="P6434" s="30">
        <f>IF(I6434=0,0,H6434/I6434)</f>
        <v>0.5416666666666666</v>
      </c>
    </row>
    <row r="6435">
      <c r="A6435" s="30" t="str">
        <v>2026-07</v>
      </c>
      <c r="B6435" s="30" t="str">
        <v>집계 중</v>
      </c>
      <c r="C6435" s="30" t="str">
        <v>화성효행구</v>
      </c>
      <c r="D6435" s="30" t="str">
        <v>오피스텔 전월세</v>
      </c>
      <c r="E6435" s="32">
        <v>39</v>
      </c>
      <c r="F6435" s="32">
        <v>0</v>
      </c>
      <c r="G6435" s="32">
        <v>1</v>
      </c>
      <c r="H6435" s="32">
        <v>38</v>
      </c>
      <c r="I6435" s="32">
        <f>G6435+H6435</f>
        <v>39</v>
      </c>
      <c r="J6435" s="32">
        <f>SUM(F6435:H6435)</f>
        <v>39</v>
      </c>
      <c r="K6435" s="32">
        <f>E6435-J6435</f>
        <v>0</v>
      </c>
      <c r="L6435" s="30">
        <v>523000000</v>
      </c>
      <c r="M6435" s="30">
        <v>1023.07</v>
      </c>
      <c r="N6435" s="30">
        <v>13410256</v>
      </c>
      <c r="O6435" s="30">
        <v>1689939</v>
      </c>
      <c r="P6435" s="30">
        <f>IF(I6435=0,0,H6435/I6435)</f>
        <v>0.9743589743589743</v>
      </c>
    </row>
    <row r="6436">
      <c r="A6436" s="30" t="str">
        <v>2026-07</v>
      </c>
      <c r="B6436" s="30" t="str">
        <v>집계 중</v>
      </c>
      <c r="C6436" s="30" t="str">
        <v>화성효행구</v>
      </c>
      <c r="D6436" s="30" t="str">
        <v>토지</v>
      </c>
      <c r="E6436" s="32">
        <v>131</v>
      </c>
      <c r="F6436" s="32">
        <v>131</v>
      </c>
      <c r="G6436" s="32">
        <v>0</v>
      </c>
      <c r="H6436" s="32">
        <v>0</v>
      </c>
      <c r="I6436" s="32">
        <f>G6436+H6436</f>
        <v>0</v>
      </c>
      <c r="J6436" s="32">
        <f>SUM(F6436:H6436)</f>
        <v>131</v>
      </c>
      <c r="K6436" s="32">
        <f>E6436-J6436</f>
        <v>0</v>
      </c>
      <c r="L6436" s="30">
        <v>10238310000</v>
      </c>
      <c r="M6436" s="30">
        <v>36284.65</v>
      </c>
      <c r="N6436" s="30">
        <v>78155038</v>
      </c>
      <c r="O6436" s="30">
        <v>932782</v>
      </c>
      <c r="P6436" s="30">
        <f>IF(I6436=0,0,H6436/I6436)</f>
        <v>0</v>
      </c>
    </row>
    <row r="6437">
      <c r="A6437" s="24" t="str">
        <v>2026-08</v>
      </c>
      <c r="B6437" s="24" t="str">
        <v>관찰</v>
      </c>
      <c r="C6437" s="24" t="str">
        <v>가평군</v>
      </c>
      <c r="D6437" s="24" t="str">
        <v>다가구 매매</v>
      </c>
      <c r="E6437" s="26">
        <v>4</v>
      </c>
      <c r="F6437" s="26">
        <v>4</v>
      </c>
      <c r="G6437" s="26">
        <v>0</v>
      </c>
      <c r="H6437" s="26">
        <v>0</v>
      </c>
      <c r="I6437" s="26">
        <f>G6437+H6437</f>
        <v>0</v>
      </c>
      <c r="J6437" s="26">
        <f>SUM(F6437:H6437)</f>
        <v>4</v>
      </c>
      <c r="K6437" s="26">
        <f>E6437-J6437</f>
        <v>0</v>
      </c>
      <c r="L6437" s="27">
        <v>651470000</v>
      </c>
      <c r="M6437" s="45">
        <v>379.26</v>
      </c>
      <c r="N6437" s="27">
        <v>162867500</v>
      </c>
      <c r="O6437" s="27">
        <v>5678478</v>
      </c>
      <c r="P6437" s="37">
        <f>IF(I6437=0,0,H6437/I6437)</f>
        <v>0</v>
      </c>
    </row>
    <row r="6438">
      <c r="A6438" s="24" t="str">
        <v>2026-08</v>
      </c>
      <c r="B6438" s="24" t="str">
        <v>관찰</v>
      </c>
      <c r="C6438" s="24" t="str">
        <v>가평군</v>
      </c>
      <c r="D6438" s="24" t="str">
        <v>다가구 전월세</v>
      </c>
      <c r="E6438" s="26">
        <v>12</v>
      </c>
      <c r="F6438" s="26">
        <v>0</v>
      </c>
      <c r="G6438" s="26">
        <v>0</v>
      </c>
      <c r="H6438" s="26">
        <v>12</v>
      </c>
      <c r="I6438" s="26">
        <f>G6438+H6438</f>
        <v>12</v>
      </c>
      <c r="J6438" s="26">
        <f>SUM(F6438:H6438)</f>
        <v>12</v>
      </c>
      <c r="K6438" s="26">
        <f>E6438-J6438</f>
        <v>0</v>
      </c>
      <c r="L6438" s="27">
        <v>105000000</v>
      </c>
      <c r="M6438" s="45">
        <v>660.07</v>
      </c>
      <c r="N6438" s="27">
        <v>8750000</v>
      </c>
      <c r="O6438" s="27">
        <v>525865</v>
      </c>
      <c r="P6438" s="37">
        <f>IF(I6438=0,0,H6438/I6438)</f>
        <v>1</v>
      </c>
    </row>
    <row r="6439">
      <c r="A6439" s="24" t="str">
        <v>2026-08</v>
      </c>
      <c r="B6439" s="24" t="str">
        <v>관찰</v>
      </c>
      <c r="C6439" s="24" t="str">
        <v>가평군</v>
      </c>
      <c r="D6439" s="24" t="str">
        <v>다세대 매매</v>
      </c>
      <c r="E6439" s="26">
        <v>3</v>
      </c>
      <c r="F6439" s="26">
        <v>3</v>
      </c>
      <c r="G6439" s="26">
        <v>0</v>
      </c>
      <c r="H6439" s="26">
        <v>0</v>
      </c>
      <c r="I6439" s="26">
        <f>G6439+H6439</f>
        <v>0</v>
      </c>
      <c r="J6439" s="26">
        <f>SUM(F6439:H6439)</f>
        <v>3</v>
      </c>
      <c r="K6439" s="26">
        <f>E6439-J6439</f>
        <v>0</v>
      </c>
      <c r="L6439" s="27">
        <v>183000000</v>
      </c>
      <c r="M6439" s="45">
        <v>177.95</v>
      </c>
      <c r="N6439" s="27">
        <v>61000000</v>
      </c>
      <c r="O6439" s="27">
        <v>3399599</v>
      </c>
      <c r="P6439" s="37">
        <f>IF(I6439=0,0,H6439/I6439)</f>
        <v>0</v>
      </c>
    </row>
    <row r="6440">
      <c r="A6440" s="24" t="str">
        <v>2026-08</v>
      </c>
      <c r="B6440" s="24" t="str">
        <v>관찰</v>
      </c>
      <c r="C6440" s="24" t="str">
        <v>가평군</v>
      </c>
      <c r="D6440" s="24" t="str">
        <v>다세대 전월세</v>
      </c>
      <c r="E6440" s="26">
        <v>14</v>
      </c>
      <c r="F6440" s="26">
        <v>0</v>
      </c>
      <c r="G6440" s="26">
        <v>1</v>
      </c>
      <c r="H6440" s="26">
        <v>13</v>
      </c>
      <c r="I6440" s="26">
        <f>G6440+H6440</f>
        <v>14</v>
      </c>
      <c r="J6440" s="26">
        <f>SUM(F6440:H6440)</f>
        <v>14</v>
      </c>
      <c r="K6440" s="26">
        <f>E6440-J6440</f>
        <v>0</v>
      </c>
      <c r="L6440" s="27">
        <v>237000000</v>
      </c>
      <c r="M6440" s="45">
        <v>641.815</v>
      </c>
      <c r="N6440" s="27">
        <v>16928571</v>
      </c>
      <c r="O6440" s="27">
        <v>1220712</v>
      </c>
      <c r="P6440" s="37">
        <f>IF(I6440=0,0,H6440/I6440)</f>
        <v>0.9285714285714286</v>
      </c>
    </row>
    <row r="6441">
      <c r="A6441" s="24" t="str">
        <v>2026-08</v>
      </c>
      <c r="B6441" s="24" t="str">
        <v>관찰</v>
      </c>
      <c r="C6441" s="24" t="str">
        <v>가평군</v>
      </c>
      <c r="D6441" s="24" t="str">
        <v>상가</v>
      </c>
      <c r="E6441" s="26">
        <v>3</v>
      </c>
      <c r="F6441" s="26">
        <v>3</v>
      </c>
      <c r="G6441" s="26">
        <v>0</v>
      </c>
      <c r="H6441" s="26">
        <v>0</v>
      </c>
      <c r="I6441" s="26">
        <f>G6441+H6441</f>
        <v>0</v>
      </c>
      <c r="J6441" s="26">
        <f>SUM(F6441:H6441)</f>
        <v>3</v>
      </c>
      <c r="K6441" s="26">
        <f>E6441-J6441</f>
        <v>0</v>
      </c>
      <c r="L6441" s="27">
        <v>737410000</v>
      </c>
      <c r="M6441" s="45">
        <v>211.15</v>
      </c>
      <c r="N6441" s="27">
        <v>245803333</v>
      </c>
      <c r="O6441" s="27">
        <v>11544963</v>
      </c>
      <c r="P6441" s="37">
        <f>IF(I6441=0,0,H6441/I6441)</f>
        <v>0</v>
      </c>
    </row>
    <row r="6442">
      <c r="A6442" s="24" t="str">
        <v>2026-08</v>
      </c>
      <c r="B6442" s="24" t="str">
        <v>관찰</v>
      </c>
      <c r="C6442" s="24" t="str">
        <v>가평군</v>
      </c>
      <c r="D6442" s="24" t="str">
        <v>아파트 매매</v>
      </c>
      <c r="E6442" s="26">
        <v>7</v>
      </c>
      <c r="F6442" s="26">
        <v>7</v>
      </c>
      <c r="G6442" s="26">
        <v>0</v>
      </c>
      <c r="H6442" s="26">
        <v>0</v>
      </c>
      <c r="I6442" s="26">
        <f>G6442+H6442</f>
        <v>0</v>
      </c>
      <c r="J6442" s="26">
        <f>SUM(F6442:H6442)</f>
        <v>7</v>
      </c>
      <c r="K6442" s="26">
        <f>E6442-J6442</f>
        <v>0</v>
      </c>
      <c r="L6442" s="27">
        <v>1965000000</v>
      </c>
      <c r="M6442" s="45">
        <v>528.598</v>
      </c>
      <c r="N6442" s="27">
        <v>280714286</v>
      </c>
      <c r="O6442" s="27">
        <v>12288854</v>
      </c>
      <c r="P6442" s="37">
        <f>IF(I6442=0,0,H6442/I6442)</f>
        <v>0</v>
      </c>
    </row>
    <row r="6443">
      <c r="A6443" s="24" t="str">
        <v>2026-08</v>
      </c>
      <c r="B6443" s="24" t="str">
        <v>관찰</v>
      </c>
      <c r="C6443" s="24" t="str">
        <v>가평군</v>
      </c>
      <c r="D6443" s="24" t="str">
        <v>아파트 전월세</v>
      </c>
      <c r="E6443" s="26">
        <v>6</v>
      </c>
      <c r="F6443" s="26">
        <v>0</v>
      </c>
      <c r="G6443" s="26">
        <v>3</v>
      </c>
      <c r="H6443" s="26">
        <v>3</v>
      </c>
      <c r="I6443" s="26">
        <f>G6443+H6443</f>
        <v>6</v>
      </c>
      <c r="J6443" s="26">
        <f>SUM(F6443:H6443)</f>
        <v>6</v>
      </c>
      <c r="K6443" s="26">
        <f>E6443-J6443</f>
        <v>0</v>
      </c>
      <c r="L6443" s="27">
        <v>670000000</v>
      </c>
      <c r="M6443" s="45">
        <v>457.922</v>
      </c>
      <c r="N6443" s="27">
        <v>111666667</v>
      </c>
      <c r="O6443" s="27">
        <v>4836797</v>
      </c>
      <c r="P6443" s="37">
        <f>IF(I6443=0,0,H6443/I6443)</f>
        <v>0.5</v>
      </c>
    </row>
    <row r="6444">
      <c r="A6444" s="24" t="str">
        <v>2026-08</v>
      </c>
      <c r="B6444" s="24" t="str">
        <v>관찰</v>
      </c>
      <c r="C6444" s="24" t="str">
        <v>가평군</v>
      </c>
      <c r="D6444" s="24" t="str">
        <v>토지</v>
      </c>
      <c r="E6444" s="26">
        <v>33</v>
      </c>
      <c r="F6444" s="26">
        <v>33</v>
      </c>
      <c r="G6444" s="26">
        <v>0</v>
      </c>
      <c r="H6444" s="26">
        <v>0</v>
      </c>
      <c r="I6444" s="26">
        <f>G6444+H6444</f>
        <v>0</v>
      </c>
      <c r="J6444" s="26">
        <f>SUM(F6444:H6444)</f>
        <v>33</v>
      </c>
      <c r="K6444" s="26">
        <f>E6444-J6444</f>
        <v>0</v>
      </c>
      <c r="L6444" s="27">
        <v>2702160000</v>
      </c>
      <c r="M6444" s="45">
        <v>69894</v>
      </c>
      <c r="N6444" s="27">
        <v>81883636</v>
      </c>
      <c r="O6444" s="27">
        <v>127804</v>
      </c>
      <c r="P6444" s="37">
        <f>IF(I6444=0,0,H6444/I6444)</f>
        <v>0</v>
      </c>
    </row>
    <row r="6445">
      <c r="A6445" s="24" t="str">
        <v>2026-08</v>
      </c>
      <c r="B6445" s="24" t="str">
        <v>관찰</v>
      </c>
      <c r="C6445" s="24" t="str">
        <v>고양덕양구</v>
      </c>
      <c r="D6445" s="24" t="str">
        <v>공장창고</v>
      </c>
      <c r="E6445" s="26">
        <v>3</v>
      </c>
      <c r="F6445" s="26">
        <v>3</v>
      </c>
      <c r="G6445" s="26">
        <v>0</v>
      </c>
      <c r="H6445" s="26">
        <v>0</v>
      </c>
      <c r="I6445" s="26">
        <f>G6445+H6445</f>
        <v>0</v>
      </c>
      <c r="J6445" s="26">
        <f>SUM(F6445:H6445)</f>
        <v>3</v>
      </c>
      <c r="K6445" s="26">
        <f>E6445-J6445</f>
        <v>0</v>
      </c>
      <c r="L6445" s="27">
        <v>1280950000</v>
      </c>
      <c r="M6445" s="45">
        <v>570.36</v>
      </c>
      <c r="N6445" s="27">
        <v>426983333</v>
      </c>
      <c r="O6445" s="27">
        <v>7424338</v>
      </c>
      <c r="P6445" s="37">
        <f>IF(I6445=0,0,H6445/I6445)</f>
        <v>0</v>
      </c>
    </row>
    <row r="6446">
      <c r="A6446" s="24" t="str">
        <v>2026-08</v>
      </c>
      <c r="B6446" s="24" t="str">
        <v>관찰</v>
      </c>
      <c r="C6446" s="24" t="str">
        <v>고양덕양구</v>
      </c>
      <c r="D6446" s="24" t="str">
        <v>다가구 매매</v>
      </c>
      <c r="E6446" s="26">
        <v>1</v>
      </c>
      <c r="F6446" s="26">
        <v>1</v>
      </c>
      <c r="G6446" s="26">
        <v>0</v>
      </c>
      <c r="H6446" s="26">
        <v>0</v>
      </c>
      <c r="I6446" s="26">
        <f>G6446+H6446</f>
        <v>0</v>
      </c>
      <c r="J6446" s="26">
        <f>SUM(F6446:H6446)</f>
        <v>1</v>
      </c>
      <c r="K6446" s="26">
        <f>E6446-J6446</f>
        <v>0</v>
      </c>
      <c r="L6446" s="27">
        <v>270000000</v>
      </c>
      <c r="M6446" s="45">
        <v>42.65</v>
      </c>
      <c r="N6446" s="27">
        <v>270000000</v>
      </c>
      <c r="O6446" s="27">
        <v>20927596</v>
      </c>
      <c r="P6446" s="37">
        <f>IF(I6446=0,0,H6446/I6446)</f>
        <v>0</v>
      </c>
    </row>
    <row r="6447">
      <c r="A6447" s="24" t="str">
        <v>2026-08</v>
      </c>
      <c r="B6447" s="24" t="str">
        <v>관찰</v>
      </c>
      <c r="C6447" s="24" t="str">
        <v>고양덕양구</v>
      </c>
      <c r="D6447" s="24" t="str">
        <v>다가구 전월세</v>
      </c>
      <c r="E6447" s="26">
        <v>79</v>
      </c>
      <c r="F6447" s="26">
        <v>0</v>
      </c>
      <c r="G6447" s="26">
        <v>22</v>
      </c>
      <c r="H6447" s="26">
        <v>57</v>
      </c>
      <c r="I6447" s="26">
        <f>G6447+H6447</f>
        <v>79</v>
      </c>
      <c r="J6447" s="26">
        <f>SUM(F6447:H6447)</f>
        <v>79</v>
      </c>
      <c r="K6447" s="26">
        <f>E6447-J6447</f>
        <v>0</v>
      </c>
      <c r="L6447" s="27">
        <v>6796500000</v>
      </c>
      <c r="M6447" s="45">
        <v>3598.275</v>
      </c>
      <c r="N6447" s="27">
        <v>86031646</v>
      </c>
      <c r="O6447" s="27">
        <v>6244039</v>
      </c>
      <c r="P6447" s="37">
        <f>IF(I6447=0,0,H6447/I6447)</f>
        <v>0.7215189873417721</v>
      </c>
    </row>
    <row r="6448">
      <c r="A6448" s="24" t="str">
        <v>2026-08</v>
      </c>
      <c r="B6448" s="24" t="str">
        <v>관찰</v>
      </c>
      <c r="C6448" s="24" t="str">
        <v>고양덕양구</v>
      </c>
      <c r="D6448" s="24" t="str">
        <v>다세대 매매</v>
      </c>
      <c r="E6448" s="26">
        <v>18</v>
      </c>
      <c r="F6448" s="26">
        <v>18</v>
      </c>
      <c r="G6448" s="26">
        <v>0</v>
      </c>
      <c r="H6448" s="26">
        <v>0</v>
      </c>
      <c r="I6448" s="26">
        <f>G6448+H6448</f>
        <v>0</v>
      </c>
      <c r="J6448" s="26">
        <f>SUM(F6448:H6448)</f>
        <v>18</v>
      </c>
      <c r="K6448" s="26">
        <f>E6448-J6448</f>
        <v>0</v>
      </c>
      <c r="L6448" s="27">
        <v>5686000000</v>
      </c>
      <c r="M6448" s="45">
        <v>1020.509</v>
      </c>
      <c r="N6448" s="27">
        <v>315888889</v>
      </c>
      <c r="O6448" s="27">
        <v>18418939</v>
      </c>
      <c r="P6448" s="37">
        <f>IF(I6448=0,0,H6448/I6448)</f>
        <v>0</v>
      </c>
    </row>
    <row r="6449">
      <c r="A6449" s="24" t="str">
        <v>2026-08</v>
      </c>
      <c r="B6449" s="24" t="str">
        <v>관찰</v>
      </c>
      <c r="C6449" s="24" t="str">
        <v>고양덕양구</v>
      </c>
      <c r="D6449" s="24" t="str">
        <v>다세대 전월세</v>
      </c>
      <c r="E6449" s="26">
        <v>37</v>
      </c>
      <c r="F6449" s="26">
        <v>0</v>
      </c>
      <c r="G6449" s="26">
        <v>9</v>
      </c>
      <c r="H6449" s="26">
        <v>28</v>
      </c>
      <c r="I6449" s="26">
        <f>G6449+H6449</f>
        <v>37</v>
      </c>
      <c r="J6449" s="26">
        <f>SUM(F6449:H6449)</f>
        <v>37</v>
      </c>
      <c r="K6449" s="26">
        <f>E6449-J6449</f>
        <v>0</v>
      </c>
      <c r="L6449" s="27">
        <v>5026600000</v>
      </c>
      <c r="M6449" s="45">
        <v>1963.179</v>
      </c>
      <c r="N6449" s="27">
        <v>135854054</v>
      </c>
      <c r="O6449" s="27">
        <v>8464261</v>
      </c>
      <c r="P6449" s="37">
        <f>IF(I6449=0,0,H6449/I6449)</f>
        <v>0.7567567567567568</v>
      </c>
    </row>
    <row r="6450">
      <c r="A6450" s="24" t="str">
        <v>2026-08</v>
      </c>
      <c r="B6450" s="24" t="str">
        <v>관찰</v>
      </c>
      <c r="C6450" s="24" t="str">
        <v>고양덕양구</v>
      </c>
      <c r="D6450" s="24" t="str">
        <v>분양권</v>
      </c>
      <c r="E6450" s="26">
        <v>1</v>
      </c>
      <c r="F6450" s="26">
        <v>1</v>
      </c>
      <c r="G6450" s="26">
        <v>0</v>
      </c>
      <c r="H6450" s="26">
        <v>0</v>
      </c>
      <c r="I6450" s="26">
        <f>G6450+H6450</f>
        <v>0</v>
      </c>
      <c r="J6450" s="26">
        <f>SUM(F6450:H6450)</f>
        <v>1</v>
      </c>
      <c r="K6450" s="26">
        <f>E6450-J6450</f>
        <v>0</v>
      </c>
      <c r="L6450" s="27">
        <v>516380000</v>
      </c>
      <c r="M6450" s="45">
        <v>59.992</v>
      </c>
      <c r="N6450" s="27">
        <v>516380000</v>
      </c>
      <c r="O6450" s="27">
        <v>28454482</v>
      </c>
      <c r="P6450" s="37">
        <f>IF(I6450=0,0,H6450/I6450)</f>
        <v>0</v>
      </c>
    </row>
    <row r="6451">
      <c r="A6451" s="24" t="str">
        <v>2026-08</v>
      </c>
      <c r="B6451" s="24" t="str">
        <v>관찰</v>
      </c>
      <c r="C6451" s="24" t="str">
        <v>고양덕양구</v>
      </c>
      <c r="D6451" s="24" t="str">
        <v>상가</v>
      </c>
      <c r="E6451" s="26">
        <v>4</v>
      </c>
      <c r="F6451" s="26">
        <v>4</v>
      </c>
      <c r="G6451" s="26">
        <v>0</v>
      </c>
      <c r="H6451" s="26">
        <v>0</v>
      </c>
      <c r="I6451" s="26">
        <f>G6451+H6451</f>
        <v>0</v>
      </c>
      <c r="J6451" s="26">
        <f>SUM(F6451:H6451)</f>
        <v>4</v>
      </c>
      <c r="K6451" s="26">
        <f>E6451-J6451</f>
        <v>0</v>
      </c>
      <c r="L6451" s="27">
        <v>2474200000</v>
      </c>
      <c r="M6451" s="45">
        <v>689.8</v>
      </c>
      <c r="N6451" s="27">
        <v>618550000</v>
      </c>
      <c r="O6451" s="27">
        <v>11857311</v>
      </c>
      <c r="P6451" s="37">
        <f>IF(I6451=0,0,H6451/I6451)</f>
        <v>0</v>
      </c>
    </row>
    <row r="6452">
      <c r="A6452" s="24" t="str">
        <v>2026-08</v>
      </c>
      <c r="B6452" s="24" t="str">
        <v>관찰</v>
      </c>
      <c r="C6452" s="24" t="str">
        <v>고양덕양구</v>
      </c>
      <c r="D6452" s="24" t="str">
        <v>아파트 매매</v>
      </c>
      <c r="E6452" s="26">
        <v>107</v>
      </c>
      <c r="F6452" s="26">
        <v>107</v>
      </c>
      <c r="G6452" s="26">
        <v>0</v>
      </c>
      <c r="H6452" s="26">
        <v>0</v>
      </c>
      <c r="I6452" s="26">
        <f>G6452+H6452</f>
        <v>0</v>
      </c>
      <c r="J6452" s="26">
        <f>SUM(F6452:H6452)</f>
        <v>107</v>
      </c>
      <c r="K6452" s="26">
        <f>E6452-J6452</f>
        <v>0</v>
      </c>
      <c r="L6452" s="27">
        <v>60331500000</v>
      </c>
      <c r="M6452" s="45">
        <v>7951.273</v>
      </c>
      <c r="N6452" s="27">
        <v>563845794</v>
      </c>
      <c r="O6452" s="27">
        <v>25083149</v>
      </c>
      <c r="P6452" s="37">
        <f>IF(I6452=0,0,H6452/I6452)</f>
        <v>0</v>
      </c>
    </row>
    <row r="6453">
      <c r="A6453" s="24" t="str">
        <v>2026-08</v>
      </c>
      <c r="B6453" s="24" t="str">
        <v>관찰</v>
      </c>
      <c r="C6453" s="24" t="str">
        <v>고양덕양구</v>
      </c>
      <c r="D6453" s="24" t="str">
        <v>아파트 전월세</v>
      </c>
      <c r="E6453" s="26">
        <v>198</v>
      </c>
      <c r="F6453" s="26">
        <v>0</v>
      </c>
      <c r="G6453" s="26">
        <v>116</v>
      </c>
      <c r="H6453" s="26">
        <v>82</v>
      </c>
      <c r="I6453" s="26">
        <f>G6453+H6453</f>
        <v>198</v>
      </c>
      <c r="J6453" s="26">
        <f>SUM(F6453:H6453)</f>
        <v>198</v>
      </c>
      <c r="K6453" s="26">
        <f>E6453-J6453</f>
        <v>0</v>
      </c>
      <c r="L6453" s="27">
        <v>51968430000</v>
      </c>
      <c r="M6453" s="45">
        <v>13462.358</v>
      </c>
      <c r="N6453" s="27">
        <v>262466818</v>
      </c>
      <c r="O6453" s="27">
        <v>12761245</v>
      </c>
      <c r="P6453" s="37">
        <f>IF(I6453=0,0,H6453/I6453)</f>
        <v>0.41414141414141414</v>
      </c>
    </row>
    <row r="6454">
      <c r="A6454" s="24" t="str">
        <v>2026-08</v>
      </c>
      <c r="B6454" s="24" t="str">
        <v>관찰</v>
      </c>
      <c r="C6454" s="24" t="str">
        <v>고양덕양구</v>
      </c>
      <c r="D6454" s="24" t="str">
        <v>오피스텔 매매</v>
      </c>
      <c r="E6454" s="26">
        <v>10</v>
      </c>
      <c r="F6454" s="26">
        <v>10</v>
      </c>
      <c r="G6454" s="26">
        <v>0</v>
      </c>
      <c r="H6454" s="26">
        <v>0</v>
      </c>
      <c r="I6454" s="26">
        <f>G6454+H6454</f>
        <v>0</v>
      </c>
      <c r="J6454" s="26">
        <f>SUM(F6454:H6454)</f>
        <v>10</v>
      </c>
      <c r="K6454" s="26">
        <f>E6454-J6454</f>
        <v>0</v>
      </c>
      <c r="L6454" s="27">
        <v>3483500000</v>
      </c>
      <c r="M6454" s="45">
        <v>572.284</v>
      </c>
      <c r="N6454" s="27">
        <v>348350000</v>
      </c>
      <c r="O6454" s="27">
        <v>20122355</v>
      </c>
      <c r="P6454" s="37">
        <f>IF(I6454=0,0,H6454/I6454)</f>
        <v>0</v>
      </c>
    </row>
    <row r="6455">
      <c r="A6455" s="24" t="str">
        <v>2026-08</v>
      </c>
      <c r="B6455" s="24" t="str">
        <v>관찰</v>
      </c>
      <c r="C6455" s="24" t="str">
        <v>고양덕양구</v>
      </c>
      <c r="D6455" s="24" t="str">
        <v>오피스텔 전월세</v>
      </c>
      <c r="E6455" s="26">
        <v>144</v>
      </c>
      <c r="F6455" s="26">
        <v>0</v>
      </c>
      <c r="G6455" s="26">
        <v>43</v>
      </c>
      <c r="H6455" s="26">
        <v>101</v>
      </c>
      <c r="I6455" s="26">
        <f>G6455+H6455</f>
        <v>144</v>
      </c>
      <c r="J6455" s="26">
        <f>SUM(F6455:H6455)</f>
        <v>144</v>
      </c>
      <c r="K6455" s="26">
        <f>E6455-J6455</f>
        <v>0</v>
      </c>
      <c r="L6455" s="27">
        <v>29232310000</v>
      </c>
      <c r="M6455" s="45">
        <v>7584.68</v>
      </c>
      <c r="N6455" s="27">
        <v>203002153</v>
      </c>
      <c r="O6455" s="27">
        <v>12740911</v>
      </c>
      <c r="P6455" s="37">
        <f>IF(I6455=0,0,H6455/I6455)</f>
        <v>0.7013888888888888</v>
      </c>
    </row>
    <row r="6456">
      <c r="A6456" s="24" t="str">
        <v>2026-08</v>
      </c>
      <c r="B6456" s="24" t="str">
        <v>관찰</v>
      </c>
      <c r="C6456" s="24" t="str">
        <v>고양덕양구</v>
      </c>
      <c r="D6456" s="24" t="str">
        <v>토지</v>
      </c>
      <c r="E6456" s="26">
        <v>21</v>
      </c>
      <c r="F6456" s="26">
        <v>21</v>
      </c>
      <c r="G6456" s="26">
        <v>0</v>
      </c>
      <c r="H6456" s="26">
        <v>0</v>
      </c>
      <c r="I6456" s="26">
        <f>G6456+H6456</f>
        <v>0</v>
      </c>
      <c r="J6456" s="26">
        <f>SUM(F6456:H6456)</f>
        <v>21</v>
      </c>
      <c r="K6456" s="26">
        <f>E6456-J6456</f>
        <v>0</v>
      </c>
      <c r="L6456" s="27">
        <v>2555880000</v>
      </c>
      <c r="M6456" s="45">
        <v>4620.52</v>
      </c>
      <c r="N6456" s="27">
        <v>121708571</v>
      </c>
      <c r="O6456" s="27">
        <v>1828623</v>
      </c>
      <c r="P6456" s="37">
        <f>IF(I6456=0,0,H6456/I6456)</f>
        <v>0</v>
      </c>
    </row>
    <row r="6457">
      <c r="A6457" s="24" t="str">
        <v>2026-08</v>
      </c>
      <c r="B6457" s="24" t="str">
        <v>관찰</v>
      </c>
      <c r="C6457" s="24" t="str">
        <v>고양일산동구</v>
      </c>
      <c r="D6457" s="24" t="str">
        <v>다가구 매매</v>
      </c>
      <c r="E6457" s="26">
        <v>1</v>
      </c>
      <c r="F6457" s="26">
        <v>1</v>
      </c>
      <c r="G6457" s="26">
        <v>0</v>
      </c>
      <c r="H6457" s="26">
        <v>0</v>
      </c>
      <c r="I6457" s="26">
        <f>G6457+H6457</f>
        <v>0</v>
      </c>
      <c r="J6457" s="26">
        <f>SUM(F6457:H6457)</f>
        <v>1</v>
      </c>
      <c r="K6457" s="26">
        <f>E6457-J6457</f>
        <v>0</v>
      </c>
      <c r="L6457" s="27">
        <v>540000000</v>
      </c>
      <c r="M6457" s="45">
        <v>171.33</v>
      </c>
      <c r="N6457" s="27">
        <v>540000000</v>
      </c>
      <c r="O6457" s="27">
        <v>10419214</v>
      </c>
      <c r="P6457" s="37">
        <f>IF(I6457=0,0,H6457/I6457)</f>
        <v>0</v>
      </c>
    </row>
    <row r="6458">
      <c r="A6458" s="24" t="str">
        <v>2026-08</v>
      </c>
      <c r="B6458" s="24" t="str">
        <v>관찰</v>
      </c>
      <c r="C6458" s="24" t="str">
        <v>고양일산동구</v>
      </c>
      <c r="D6458" s="24" t="str">
        <v>다가구 전월세</v>
      </c>
      <c r="E6458" s="26">
        <v>30</v>
      </c>
      <c r="F6458" s="26">
        <v>0</v>
      </c>
      <c r="G6458" s="26">
        <v>8</v>
      </c>
      <c r="H6458" s="26">
        <v>22</v>
      </c>
      <c r="I6458" s="26">
        <f>G6458+H6458</f>
        <v>30</v>
      </c>
      <c r="J6458" s="26">
        <f>SUM(F6458:H6458)</f>
        <v>30</v>
      </c>
      <c r="K6458" s="26">
        <f>E6458-J6458</f>
        <v>0</v>
      </c>
      <c r="L6458" s="27">
        <v>2355000000</v>
      </c>
      <c r="M6458" s="45">
        <v>2142.49</v>
      </c>
      <c r="N6458" s="27">
        <v>78500000</v>
      </c>
      <c r="O6458" s="27">
        <v>3633680</v>
      </c>
      <c r="P6458" s="37">
        <f>IF(I6458=0,0,H6458/I6458)</f>
        <v>0.7333333333333333</v>
      </c>
    </row>
    <row r="6459">
      <c r="A6459" s="24" t="str">
        <v>2026-08</v>
      </c>
      <c r="B6459" s="24" t="str">
        <v>관찰</v>
      </c>
      <c r="C6459" s="24" t="str">
        <v>고양일산동구</v>
      </c>
      <c r="D6459" s="24" t="str">
        <v>다세대 매매</v>
      </c>
      <c r="E6459" s="26">
        <v>4</v>
      </c>
      <c r="F6459" s="26">
        <v>4</v>
      </c>
      <c r="G6459" s="26">
        <v>0</v>
      </c>
      <c r="H6459" s="26">
        <v>0</v>
      </c>
      <c r="I6459" s="26">
        <f>G6459+H6459</f>
        <v>0</v>
      </c>
      <c r="J6459" s="26">
        <f>SUM(F6459:H6459)</f>
        <v>4</v>
      </c>
      <c r="K6459" s="26">
        <f>E6459-J6459</f>
        <v>0</v>
      </c>
      <c r="L6459" s="27">
        <v>1632000000</v>
      </c>
      <c r="M6459" s="45">
        <v>317.91</v>
      </c>
      <c r="N6459" s="27">
        <v>408000000</v>
      </c>
      <c r="O6459" s="27">
        <v>16970341</v>
      </c>
      <c r="P6459" s="37">
        <f>IF(I6459=0,0,H6459/I6459)</f>
        <v>0</v>
      </c>
    </row>
    <row r="6460">
      <c r="A6460" s="24" t="str">
        <v>2026-08</v>
      </c>
      <c r="B6460" s="24" t="str">
        <v>관찰</v>
      </c>
      <c r="C6460" s="24" t="str">
        <v>고양일산동구</v>
      </c>
      <c r="D6460" s="24" t="str">
        <v>다세대 전월세</v>
      </c>
      <c r="E6460" s="26">
        <v>15</v>
      </c>
      <c r="F6460" s="26">
        <v>0</v>
      </c>
      <c r="G6460" s="26">
        <v>11</v>
      </c>
      <c r="H6460" s="26">
        <v>4</v>
      </c>
      <c r="I6460" s="26">
        <f>G6460+H6460</f>
        <v>15</v>
      </c>
      <c r="J6460" s="26">
        <f>SUM(F6460:H6460)</f>
        <v>15</v>
      </c>
      <c r="K6460" s="26">
        <f>E6460-J6460</f>
        <v>0</v>
      </c>
      <c r="L6460" s="27">
        <v>3050000000</v>
      </c>
      <c r="M6460" s="45">
        <v>1126.625</v>
      </c>
      <c r="N6460" s="27">
        <v>203333333</v>
      </c>
      <c r="O6460" s="27">
        <v>8949423</v>
      </c>
      <c r="P6460" s="37">
        <f>IF(I6460=0,0,H6460/I6460)</f>
        <v>0.26666666666666666</v>
      </c>
    </row>
    <row r="6461">
      <c r="A6461" s="24" t="str">
        <v>2026-08</v>
      </c>
      <c r="B6461" s="24" t="str">
        <v>관찰</v>
      </c>
      <c r="C6461" s="24" t="str">
        <v>고양일산동구</v>
      </c>
      <c r="D6461" s="24" t="str">
        <v>상가</v>
      </c>
      <c r="E6461" s="26">
        <v>2</v>
      </c>
      <c r="F6461" s="26">
        <v>2</v>
      </c>
      <c r="G6461" s="26">
        <v>0</v>
      </c>
      <c r="H6461" s="26">
        <v>0</v>
      </c>
      <c r="I6461" s="26">
        <f>G6461+H6461</f>
        <v>0</v>
      </c>
      <c r="J6461" s="26">
        <f>SUM(F6461:H6461)</f>
        <v>2</v>
      </c>
      <c r="K6461" s="26">
        <f>E6461-J6461</f>
        <v>0</v>
      </c>
      <c r="L6461" s="27">
        <v>285000000</v>
      </c>
      <c r="M6461" s="45">
        <v>103.32</v>
      </c>
      <c r="N6461" s="27">
        <v>142500000</v>
      </c>
      <c r="O6461" s="27">
        <v>9118745</v>
      </c>
      <c r="P6461" s="37">
        <f>IF(I6461=0,0,H6461/I6461)</f>
        <v>0</v>
      </c>
    </row>
    <row r="6462">
      <c r="A6462" s="24" t="str">
        <v>2026-08</v>
      </c>
      <c r="B6462" s="24" t="str">
        <v>관찰</v>
      </c>
      <c r="C6462" s="24" t="str">
        <v>고양일산동구</v>
      </c>
      <c r="D6462" s="24" t="str">
        <v>아파트 매매</v>
      </c>
      <c r="E6462" s="26">
        <v>21</v>
      </c>
      <c r="F6462" s="26">
        <v>21</v>
      </c>
      <c r="G6462" s="26">
        <v>0</v>
      </c>
      <c r="H6462" s="26">
        <v>0</v>
      </c>
      <c r="I6462" s="26">
        <f>G6462+H6462</f>
        <v>0</v>
      </c>
      <c r="J6462" s="26">
        <f>SUM(F6462:H6462)</f>
        <v>21</v>
      </c>
      <c r="K6462" s="26">
        <f>E6462-J6462</f>
        <v>0</v>
      </c>
      <c r="L6462" s="27">
        <v>10588000000</v>
      </c>
      <c r="M6462" s="45">
        <v>1854.083</v>
      </c>
      <c r="N6462" s="27">
        <v>504190476</v>
      </c>
      <c r="O6462" s="27">
        <v>18878146</v>
      </c>
      <c r="P6462" s="37">
        <f>IF(I6462=0,0,H6462/I6462)</f>
        <v>0</v>
      </c>
    </row>
    <row r="6463">
      <c r="A6463" s="24" t="str">
        <v>2026-08</v>
      </c>
      <c r="B6463" s="24" t="str">
        <v>관찰</v>
      </c>
      <c r="C6463" s="24" t="str">
        <v>고양일산동구</v>
      </c>
      <c r="D6463" s="24" t="str">
        <v>아파트 전월세</v>
      </c>
      <c r="E6463" s="26">
        <v>83</v>
      </c>
      <c r="F6463" s="26">
        <v>0</v>
      </c>
      <c r="G6463" s="26">
        <v>52</v>
      </c>
      <c r="H6463" s="26">
        <v>31</v>
      </c>
      <c r="I6463" s="26">
        <f>G6463+H6463</f>
        <v>83</v>
      </c>
      <c r="J6463" s="26">
        <f>SUM(F6463:H6463)</f>
        <v>83</v>
      </c>
      <c r="K6463" s="26">
        <f>E6463-J6463</f>
        <v>0</v>
      </c>
      <c r="L6463" s="27">
        <v>23107850000</v>
      </c>
      <c r="M6463" s="45">
        <v>6462.86</v>
      </c>
      <c r="N6463" s="27">
        <v>278407831</v>
      </c>
      <c r="O6463" s="27">
        <v>11819781</v>
      </c>
      <c r="P6463" s="37">
        <f>IF(I6463=0,0,H6463/I6463)</f>
        <v>0.37349397590361444</v>
      </c>
    </row>
    <row r="6464">
      <c r="A6464" s="24" t="str">
        <v>2026-08</v>
      </c>
      <c r="B6464" s="24" t="str">
        <v>관찰</v>
      </c>
      <c r="C6464" s="24" t="str">
        <v>고양일산동구</v>
      </c>
      <c r="D6464" s="24" t="str">
        <v>오피스텔 매매</v>
      </c>
      <c r="E6464" s="26">
        <v>14</v>
      </c>
      <c r="F6464" s="26">
        <v>14</v>
      </c>
      <c r="G6464" s="26">
        <v>0</v>
      </c>
      <c r="H6464" s="26">
        <v>0</v>
      </c>
      <c r="I6464" s="26">
        <f>G6464+H6464</f>
        <v>0</v>
      </c>
      <c r="J6464" s="26">
        <f>SUM(F6464:H6464)</f>
        <v>14</v>
      </c>
      <c r="K6464" s="26">
        <f>E6464-J6464</f>
        <v>0</v>
      </c>
      <c r="L6464" s="27">
        <v>2462500000</v>
      </c>
      <c r="M6464" s="45">
        <v>787.114</v>
      </c>
      <c r="N6464" s="27">
        <v>175892857</v>
      </c>
      <c r="O6464" s="27">
        <v>10342207</v>
      </c>
      <c r="P6464" s="37">
        <f>IF(I6464=0,0,H6464/I6464)</f>
        <v>0</v>
      </c>
    </row>
    <row r="6465">
      <c r="A6465" s="24" t="str">
        <v>2026-08</v>
      </c>
      <c r="B6465" s="24" t="str">
        <v>관찰</v>
      </c>
      <c r="C6465" s="24" t="str">
        <v>고양일산동구</v>
      </c>
      <c r="D6465" s="24" t="str">
        <v>오피스텔 전월세</v>
      </c>
      <c r="E6465" s="26">
        <v>68</v>
      </c>
      <c r="F6465" s="26">
        <v>0</v>
      </c>
      <c r="G6465" s="26">
        <v>28</v>
      </c>
      <c r="H6465" s="26">
        <v>40</v>
      </c>
      <c r="I6465" s="26">
        <f>G6465+H6465</f>
        <v>68</v>
      </c>
      <c r="J6465" s="26">
        <f>SUM(F6465:H6465)</f>
        <v>68</v>
      </c>
      <c r="K6465" s="26">
        <f>E6465-J6465</f>
        <v>0</v>
      </c>
      <c r="L6465" s="27">
        <v>8547480000</v>
      </c>
      <c r="M6465" s="45">
        <v>3726.93</v>
      </c>
      <c r="N6465" s="27">
        <v>125698235</v>
      </c>
      <c r="O6465" s="27">
        <v>7581610</v>
      </c>
      <c r="P6465" s="37">
        <f>IF(I6465=0,0,H6465/I6465)</f>
        <v>0.5882352941176471</v>
      </c>
    </row>
    <row r="6466">
      <c r="A6466" s="24" t="str">
        <v>2026-08</v>
      </c>
      <c r="B6466" s="24" t="str">
        <v>관찰</v>
      </c>
      <c r="C6466" s="24" t="str">
        <v>고양일산동구</v>
      </c>
      <c r="D6466" s="24" t="str">
        <v>토지</v>
      </c>
      <c r="E6466" s="26">
        <v>7</v>
      </c>
      <c r="F6466" s="26">
        <v>7</v>
      </c>
      <c r="G6466" s="26">
        <v>0</v>
      </c>
      <c r="H6466" s="26">
        <v>0</v>
      </c>
      <c r="I6466" s="26">
        <f>G6466+H6466</f>
        <v>0</v>
      </c>
      <c r="J6466" s="26">
        <f>SUM(F6466:H6466)</f>
        <v>7</v>
      </c>
      <c r="K6466" s="26">
        <f>E6466-J6466</f>
        <v>0</v>
      </c>
      <c r="L6466" s="27">
        <v>1798500000</v>
      </c>
      <c r="M6466" s="45">
        <v>4758</v>
      </c>
      <c r="N6466" s="27">
        <v>256928571</v>
      </c>
      <c r="O6466" s="27">
        <v>1249570</v>
      </c>
      <c r="P6466" s="37">
        <f>IF(I6466=0,0,H6466/I6466)</f>
        <v>0</v>
      </c>
    </row>
    <row r="6467">
      <c r="A6467" s="24" t="str">
        <v>2026-08</v>
      </c>
      <c r="B6467" s="24" t="str">
        <v>관찰</v>
      </c>
      <c r="C6467" s="24" t="str">
        <v>고양일산서구</v>
      </c>
      <c r="D6467" s="24" t="str">
        <v>다가구 전월세</v>
      </c>
      <c r="E6467" s="26">
        <v>21</v>
      </c>
      <c r="F6467" s="26">
        <v>0</v>
      </c>
      <c r="G6467" s="26">
        <v>8</v>
      </c>
      <c r="H6467" s="26">
        <v>13</v>
      </c>
      <c r="I6467" s="26">
        <f>G6467+H6467</f>
        <v>21</v>
      </c>
      <c r="J6467" s="26">
        <f>SUM(F6467:H6467)</f>
        <v>21</v>
      </c>
      <c r="K6467" s="26">
        <f>E6467-J6467</f>
        <v>0</v>
      </c>
      <c r="L6467" s="27">
        <v>996000000</v>
      </c>
      <c r="M6467" s="45">
        <v>874.05</v>
      </c>
      <c r="N6467" s="27">
        <v>47428571</v>
      </c>
      <c r="O6467" s="27">
        <v>3767018</v>
      </c>
      <c r="P6467" s="37">
        <f>IF(I6467=0,0,H6467/I6467)</f>
        <v>0.6190476190476191</v>
      </c>
    </row>
    <row r="6468">
      <c r="A6468" s="24" t="str">
        <v>2026-08</v>
      </c>
      <c r="B6468" s="24" t="str">
        <v>관찰</v>
      </c>
      <c r="C6468" s="24" t="str">
        <v>고양일산서구</v>
      </c>
      <c r="D6468" s="24" t="str">
        <v>다세대 매매</v>
      </c>
      <c r="E6468" s="26">
        <v>4</v>
      </c>
      <c r="F6468" s="26">
        <v>4</v>
      </c>
      <c r="G6468" s="26">
        <v>0</v>
      </c>
      <c r="H6468" s="26">
        <v>0</v>
      </c>
      <c r="I6468" s="26">
        <f>G6468+H6468</f>
        <v>0</v>
      </c>
      <c r="J6468" s="26">
        <f>SUM(F6468:H6468)</f>
        <v>4</v>
      </c>
      <c r="K6468" s="26">
        <f>E6468-J6468</f>
        <v>0</v>
      </c>
      <c r="L6468" s="27">
        <v>788000000</v>
      </c>
      <c r="M6468" s="45">
        <v>268.205</v>
      </c>
      <c r="N6468" s="27">
        <v>197000000</v>
      </c>
      <c r="O6468" s="27">
        <v>9712565</v>
      </c>
      <c r="P6468" s="37">
        <f>IF(I6468=0,0,H6468/I6468)</f>
        <v>0</v>
      </c>
    </row>
    <row r="6469">
      <c r="A6469" s="24" t="str">
        <v>2026-08</v>
      </c>
      <c r="B6469" s="24" t="str">
        <v>관찰</v>
      </c>
      <c r="C6469" s="24" t="str">
        <v>고양일산서구</v>
      </c>
      <c r="D6469" s="24" t="str">
        <v>다세대 전월세</v>
      </c>
      <c r="E6469" s="26">
        <v>5</v>
      </c>
      <c r="F6469" s="26">
        <v>0</v>
      </c>
      <c r="G6469" s="26">
        <v>3</v>
      </c>
      <c r="H6469" s="26">
        <v>2</v>
      </c>
      <c r="I6469" s="26">
        <f>G6469+H6469</f>
        <v>5</v>
      </c>
      <c r="J6469" s="26">
        <f>SUM(F6469:H6469)</f>
        <v>5</v>
      </c>
      <c r="K6469" s="26">
        <f>E6469-J6469</f>
        <v>0</v>
      </c>
      <c r="L6469" s="27">
        <v>423800000</v>
      </c>
      <c r="M6469" s="45">
        <v>231.29</v>
      </c>
      <c r="N6469" s="27">
        <v>84760000</v>
      </c>
      <c r="O6469" s="27">
        <v>6057295</v>
      </c>
      <c r="P6469" s="37">
        <f>IF(I6469=0,0,H6469/I6469)</f>
        <v>0.4</v>
      </c>
    </row>
    <row r="6470">
      <c r="A6470" s="24" t="str">
        <v>2026-08</v>
      </c>
      <c r="B6470" s="24" t="str">
        <v>관찰</v>
      </c>
      <c r="C6470" s="24" t="str">
        <v>고양일산서구</v>
      </c>
      <c r="D6470" s="24" t="str">
        <v>아파트 매매</v>
      </c>
      <c r="E6470" s="26">
        <v>54</v>
      </c>
      <c r="F6470" s="26">
        <v>54</v>
      </c>
      <c r="G6470" s="26">
        <v>0</v>
      </c>
      <c r="H6470" s="26">
        <v>0</v>
      </c>
      <c r="I6470" s="26">
        <f>G6470+H6470</f>
        <v>0</v>
      </c>
      <c r="J6470" s="26">
        <f>SUM(F6470:H6470)</f>
        <v>54</v>
      </c>
      <c r="K6470" s="26">
        <f>E6470-J6470</f>
        <v>0</v>
      </c>
      <c r="L6470" s="27">
        <v>21620000000</v>
      </c>
      <c r="M6470" s="45">
        <v>4354.376</v>
      </c>
      <c r="N6470" s="27">
        <v>400370370</v>
      </c>
      <c r="O6470" s="27">
        <v>16413620</v>
      </c>
      <c r="P6470" s="37">
        <f>IF(I6470=0,0,H6470/I6470)</f>
        <v>0</v>
      </c>
    </row>
    <row r="6471">
      <c r="A6471" s="24" t="str">
        <v>2026-08</v>
      </c>
      <c r="B6471" s="24" t="str">
        <v>관찰</v>
      </c>
      <c r="C6471" s="24" t="str">
        <v>고양일산서구</v>
      </c>
      <c r="D6471" s="24" t="str">
        <v>아파트 전월세</v>
      </c>
      <c r="E6471" s="26">
        <v>118</v>
      </c>
      <c r="F6471" s="26">
        <v>0</v>
      </c>
      <c r="G6471" s="26">
        <v>85</v>
      </c>
      <c r="H6471" s="26">
        <v>33</v>
      </c>
      <c r="I6471" s="26">
        <f>G6471+H6471</f>
        <v>118</v>
      </c>
      <c r="J6471" s="26">
        <f>SUM(F6471:H6471)</f>
        <v>118</v>
      </c>
      <c r="K6471" s="26">
        <f>E6471-J6471</f>
        <v>0</v>
      </c>
      <c r="L6471" s="27">
        <v>29136750000</v>
      </c>
      <c r="M6471" s="45">
        <v>9010.654</v>
      </c>
      <c r="N6471" s="27">
        <v>246921610</v>
      </c>
      <c r="O6471" s="27">
        <v>10689549</v>
      </c>
      <c r="P6471" s="37">
        <f>IF(I6471=0,0,H6471/I6471)</f>
        <v>0.2796610169491525</v>
      </c>
    </row>
    <row r="6472">
      <c r="A6472" s="24" t="str">
        <v>2026-08</v>
      </c>
      <c r="B6472" s="24" t="str">
        <v>관찰</v>
      </c>
      <c r="C6472" s="24" t="str">
        <v>고양일산서구</v>
      </c>
      <c r="D6472" s="24" t="str">
        <v>오피스텔 매매</v>
      </c>
      <c r="E6472" s="26">
        <v>3</v>
      </c>
      <c r="F6472" s="26">
        <v>3</v>
      </c>
      <c r="G6472" s="26">
        <v>0</v>
      </c>
      <c r="H6472" s="26">
        <v>0</v>
      </c>
      <c r="I6472" s="26">
        <f>G6472+H6472</f>
        <v>0</v>
      </c>
      <c r="J6472" s="26">
        <f>SUM(F6472:H6472)</f>
        <v>3</v>
      </c>
      <c r="K6472" s="26">
        <f>E6472-J6472</f>
        <v>0</v>
      </c>
      <c r="L6472" s="27">
        <v>1405000000</v>
      </c>
      <c r="M6472" s="45">
        <v>197.323</v>
      </c>
      <c r="N6472" s="27">
        <v>468333333</v>
      </c>
      <c r="O6472" s="27">
        <v>23538198</v>
      </c>
      <c r="P6472" s="37">
        <f>IF(I6472=0,0,H6472/I6472)</f>
        <v>0</v>
      </c>
    </row>
    <row r="6473">
      <c r="A6473" s="24" t="str">
        <v>2026-08</v>
      </c>
      <c r="B6473" s="24" t="str">
        <v>관찰</v>
      </c>
      <c r="C6473" s="24" t="str">
        <v>고양일산서구</v>
      </c>
      <c r="D6473" s="24" t="str">
        <v>오피스텔 전월세</v>
      </c>
      <c r="E6473" s="26">
        <v>18</v>
      </c>
      <c r="F6473" s="26">
        <v>0</v>
      </c>
      <c r="G6473" s="26">
        <v>8</v>
      </c>
      <c r="H6473" s="26">
        <v>10</v>
      </c>
      <c r="I6473" s="26">
        <f>G6473+H6473</f>
        <v>18</v>
      </c>
      <c r="J6473" s="26">
        <f>SUM(F6473:H6473)</f>
        <v>18</v>
      </c>
      <c r="K6473" s="26">
        <f>E6473-J6473</f>
        <v>0</v>
      </c>
      <c r="L6473" s="27">
        <v>3118380000</v>
      </c>
      <c r="M6473" s="45">
        <v>1272.27</v>
      </c>
      <c r="N6473" s="27">
        <v>173243333</v>
      </c>
      <c r="O6473" s="27">
        <v>8102599</v>
      </c>
      <c r="P6473" s="37">
        <f>IF(I6473=0,0,H6473/I6473)</f>
        <v>0.5555555555555556</v>
      </c>
    </row>
    <row r="6474">
      <c r="A6474" s="24" t="str">
        <v>2026-08</v>
      </c>
      <c r="B6474" s="24" t="str">
        <v>관찰</v>
      </c>
      <c r="C6474" s="24" t="str">
        <v>고양일산서구</v>
      </c>
      <c r="D6474" s="24" t="str">
        <v>토지</v>
      </c>
      <c r="E6474" s="26">
        <v>3</v>
      </c>
      <c r="F6474" s="26">
        <v>3</v>
      </c>
      <c r="G6474" s="26">
        <v>0</v>
      </c>
      <c r="H6474" s="26">
        <v>0</v>
      </c>
      <c r="I6474" s="26">
        <f>G6474+H6474</f>
        <v>0</v>
      </c>
      <c r="J6474" s="26">
        <f>SUM(F6474:H6474)</f>
        <v>3</v>
      </c>
      <c r="K6474" s="26">
        <f>E6474-J6474</f>
        <v>0</v>
      </c>
      <c r="L6474" s="27">
        <v>603000000</v>
      </c>
      <c r="M6474" s="45">
        <v>2883</v>
      </c>
      <c r="N6474" s="27">
        <v>201000000</v>
      </c>
      <c r="O6474" s="27">
        <v>691428</v>
      </c>
      <c r="P6474" s="37">
        <f>IF(I6474=0,0,H6474/I6474)</f>
        <v>0</v>
      </c>
    </row>
    <row r="6475">
      <c r="A6475" s="24" t="str">
        <v>2026-08</v>
      </c>
      <c r="B6475" s="24" t="str">
        <v>관찰</v>
      </c>
      <c r="C6475" s="24" t="str">
        <v>과천시</v>
      </c>
      <c r="D6475" s="24" t="str">
        <v>다가구 전월세</v>
      </c>
      <c r="E6475" s="26">
        <v>21</v>
      </c>
      <c r="F6475" s="26">
        <v>0</v>
      </c>
      <c r="G6475" s="26">
        <v>7</v>
      </c>
      <c r="H6475" s="26">
        <v>14</v>
      </c>
      <c r="I6475" s="26">
        <f>G6475+H6475</f>
        <v>21</v>
      </c>
      <c r="J6475" s="26">
        <f>SUM(F6475:H6475)</f>
        <v>21</v>
      </c>
      <c r="K6475" s="26">
        <f>E6475-J6475</f>
        <v>0</v>
      </c>
      <c r="L6475" s="27">
        <v>4558510000</v>
      </c>
      <c r="M6475" s="45">
        <v>1130.75</v>
      </c>
      <c r="N6475" s="27">
        <v>217071905</v>
      </c>
      <c r="O6475" s="27">
        <v>13326955</v>
      </c>
      <c r="P6475" s="37">
        <f>IF(I6475=0,0,H6475/I6475)</f>
        <v>0.6666666666666666</v>
      </c>
    </row>
    <row r="6476">
      <c r="A6476" s="24" t="str">
        <v>2026-08</v>
      </c>
      <c r="B6476" s="24" t="str">
        <v>관찰</v>
      </c>
      <c r="C6476" s="24" t="str">
        <v>과천시</v>
      </c>
      <c r="D6476" s="24" t="str">
        <v>다세대 매매</v>
      </c>
      <c r="E6476" s="26">
        <v>2</v>
      </c>
      <c r="F6476" s="26">
        <v>2</v>
      </c>
      <c r="G6476" s="26">
        <v>0</v>
      </c>
      <c r="H6476" s="26">
        <v>0</v>
      </c>
      <c r="I6476" s="26">
        <f>G6476+H6476</f>
        <v>0</v>
      </c>
      <c r="J6476" s="26">
        <f>SUM(F6476:H6476)</f>
        <v>2</v>
      </c>
      <c r="K6476" s="26">
        <f>E6476-J6476</f>
        <v>0</v>
      </c>
      <c r="L6476" s="27">
        <v>1235000000</v>
      </c>
      <c r="M6476" s="45">
        <v>136.09</v>
      </c>
      <c r="N6476" s="27">
        <v>617500000</v>
      </c>
      <c r="O6476" s="27">
        <v>29999592</v>
      </c>
      <c r="P6476" s="37">
        <f>IF(I6476=0,0,H6476/I6476)</f>
        <v>0</v>
      </c>
    </row>
    <row r="6477">
      <c r="A6477" s="24" t="str">
        <v>2026-08</v>
      </c>
      <c r="B6477" s="24" t="str">
        <v>관찰</v>
      </c>
      <c r="C6477" s="24" t="str">
        <v>과천시</v>
      </c>
      <c r="D6477" s="24" t="str">
        <v>다세대 전월세</v>
      </c>
      <c r="E6477" s="26">
        <v>14</v>
      </c>
      <c r="F6477" s="26">
        <v>0</v>
      </c>
      <c r="G6477" s="26">
        <v>10</v>
      </c>
      <c r="H6477" s="26">
        <v>4</v>
      </c>
      <c r="I6477" s="26">
        <f>G6477+H6477</f>
        <v>14</v>
      </c>
      <c r="J6477" s="26">
        <f>SUM(F6477:H6477)</f>
        <v>14</v>
      </c>
      <c r="K6477" s="26">
        <f>E6477-J6477</f>
        <v>0</v>
      </c>
      <c r="L6477" s="27">
        <v>5388500000</v>
      </c>
      <c r="M6477" s="45">
        <v>1044.82</v>
      </c>
      <c r="N6477" s="27">
        <v>384892857</v>
      </c>
      <c r="O6477" s="27">
        <v>17049083</v>
      </c>
      <c r="P6477" s="37">
        <f>IF(I6477=0,0,H6477/I6477)</f>
        <v>0.2857142857142857</v>
      </c>
    </row>
    <row r="6478">
      <c r="A6478" s="24" t="str">
        <v>2026-08</v>
      </c>
      <c r="B6478" s="24" t="str">
        <v>관찰</v>
      </c>
      <c r="C6478" s="24" t="str">
        <v>과천시</v>
      </c>
      <c r="D6478" s="24" t="str">
        <v>상가</v>
      </c>
      <c r="E6478" s="26">
        <v>1</v>
      </c>
      <c r="F6478" s="26">
        <v>1</v>
      </c>
      <c r="G6478" s="26">
        <v>0</v>
      </c>
      <c r="H6478" s="26">
        <v>0</v>
      </c>
      <c r="I6478" s="26">
        <f>G6478+H6478</f>
        <v>0</v>
      </c>
      <c r="J6478" s="26">
        <f>SUM(F6478:H6478)</f>
        <v>1</v>
      </c>
      <c r="K6478" s="26">
        <f>E6478-J6478</f>
        <v>0</v>
      </c>
      <c r="L6478" s="27">
        <v>150000000</v>
      </c>
      <c r="M6478" s="45">
        <v>19.08</v>
      </c>
      <c r="N6478" s="27">
        <v>150000000</v>
      </c>
      <c r="O6478" s="27">
        <v>25988876</v>
      </c>
      <c r="P6478" s="37">
        <f>IF(I6478=0,0,H6478/I6478)</f>
        <v>0</v>
      </c>
    </row>
    <row r="6479">
      <c r="A6479" s="24" t="str">
        <v>2026-08</v>
      </c>
      <c r="B6479" s="24" t="str">
        <v>관찰</v>
      </c>
      <c r="C6479" s="24" t="str">
        <v>과천시</v>
      </c>
      <c r="D6479" s="24" t="str">
        <v>아파트 전월세</v>
      </c>
      <c r="E6479" s="26">
        <v>30</v>
      </c>
      <c r="F6479" s="26">
        <v>0</v>
      </c>
      <c r="G6479" s="26">
        <v>19</v>
      </c>
      <c r="H6479" s="26">
        <v>11</v>
      </c>
      <c r="I6479" s="26">
        <f>G6479+H6479</f>
        <v>30</v>
      </c>
      <c r="J6479" s="26">
        <f>SUM(F6479:H6479)</f>
        <v>30</v>
      </c>
      <c r="K6479" s="26">
        <f>E6479-J6479</f>
        <v>0</v>
      </c>
      <c r="L6479" s="27">
        <v>23339500000</v>
      </c>
      <c r="M6479" s="45">
        <v>2477.869</v>
      </c>
      <c r="N6479" s="27">
        <v>777983333</v>
      </c>
      <c r="O6479" s="27">
        <v>31137793</v>
      </c>
      <c r="P6479" s="37">
        <f>IF(I6479=0,0,H6479/I6479)</f>
        <v>0.36666666666666664</v>
      </c>
    </row>
    <row r="6480">
      <c r="A6480" s="24" t="str">
        <v>2026-08</v>
      </c>
      <c r="B6480" s="24" t="str">
        <v>관찰</v>
      </c>
      <c r="C6480" s="24" t="str">
        <v>과천시</v>
      </c>
      <c r="D6480" s="24" t="str">
        <v>오피스텔 매매</v>
      </c>
      <c r="E6480" s="26">
        <v>1</v>
      </c>
      <c r="F6480" s="26">
        <v>1</v>
      </c>
      <c r="G6480" s="26">
        <v>0</v>
      </c>
      <c r="H6480" s="26">
        <v>0</v>
      </c>
      <c r="I6480" s="26">
        <f>G6480+H6480</f>
        <v>0</v>
      </c>
      <c r="J6480" s="26">
        <f>SUM(F6480:H6480)</f>
        <v>1</v>
      </c>
      <c r="K6480" s="26">
        <f>E6480-J6480</f>
        <v>0</v>
      </c>
      <c r="L6480" s="27">
        <v>1120000000</v>
      </c>
      <c r="M6480" s="45">
        <v>84.98</v>
      </c>
      <c r="N6480" s="27">
        <v>1120000000</v>
      </c>
      <c r="O6480" s="27">
        <v>43568830</v>
      </c>
      <c r="P6480" s="37">
        <f>IF(I6480=0,0,H6480/I6480)</f>
        <v>0</v>
      </c>
    </row>
    <row r="6481">
      <c r="A6481" s="24" t="str">
        <v>2026-08</v>
      </c>
      <c r="B6481" s="24" t="str">
        <v>관찰</v>
      </c>
      <c r="C6481" s="24" t="str">
        <v>과천시</v>
      </c>
      <c r="D6481" s="24" t="str">
        <v>오피스텔 전월세</v>
      </c>
      <c r="E6481" s="26">
        <v>15</v>
      </c>
      <c r="F6481" s="26">
        <v>0</v>
      </c>
      <c r="G6481" s="26">
        <v>3</v>
      </c>
      <c r="H6481" s="26">
        <v>12</v>
      </c>
      <c r="I6481" s="26">
        <f>G6481+H6481</f>
        <v>15</v>
      </c>
      <c r="J6481" s="26">
        <f>SUM(F6481:H6481)</f>
        <v>15</v>
      </c>
      <c r="K6481" s="26">
        <f>E6481-J6481</f>
        <v>0</v>
      </c>
      <c r="L6481" s="27">
        <v>3685000000</v>
      </c>
      <c r="M6481" s="45">
        <v>609.92</v>
      </c>
      <c r="N6481" s="27">
        <v>245666667</v>
      </c>
      <c r="O6481" s="27">
        <v>19972812</v>
      </c>
      <c r="P6481" s="37">
        <f>IF(I6481=0,0,H6481/I6481)</f>
        <v>0.8</v>
      </c>
    </row>
    <row r="6482">
      <c r="A6482" s="24" t="str">
        <v>2026-08</v>
      </c>
      <c r="B6482" s="24" t="str">
        <v>관찰</v>
      </c>
      <c r="C6482" s="24" t="str">
        <v>광명시</v>
      </c>
      <c r="D6482" s="24" t="str">
        <v>공장창고</v>
      </c>
      <c r="E6482" s="26">
        <v>2</v>
      </c>
      <c r="F6482" s="26">
        <v>2</v>
      </c>
      <c r="G6482" s="26">
        <v>0</v>
      </c>
      <c r="H6482" s="26">
        <v>0</v>
      </c>
      <c r="I6482" s="26">
        <f>G6482+H6482</f>
        <v>0</v>
      </c>
      <c r="J6482" s="26">
        <f>SUM(F6482:H6482)</f>
        <v>2</v>
      </c>
      <c r="K6482" s="26">
        <f>E6482-J6482</f>
        <v>0</v>
      </c>
      <c r="L6482" s="27">
        <v>875000000</v>
      </c>
      <c r="M6482" s="45">
        <v>290.67</v>
      </c>
      <c r="N6482" s="27">
        <v>437500000</v>
      </c>
      <c r="O6482" s="27">
        <v>9951360</v>
      </c>
      <c r="P6482" s="37">
        <f>IF(I6482=0,0,H6482/I6482)</f>
        <v>0</v>
      </c>
    </row>
    <row r="6483">
      <c r="A6483" s="24" t="str">
        <v>2026-08</v>
      </c>
      <c r="B6483" s="24" t="str">
        <v>관찰</v>
      </c>
      <c r="C6483" s="24" t="str">
        <v>광명시</v>
      </c>
      <c r="D6483" s="24" t="str">
        <v>다가구 매매</v>
      </c>
      <c r="E6483" s="26">
        <v>1</v>
      </c>
      <c r="F6483" s="26">
        <v>1</v>
      </c>
      <c r="G6483" s="26">
        <v>0</v>
      </c>
      <c r="H6483" s="26">
        <v>0</v>
      </c>
      <c r="I6483" s="26">
        <f>G6483+H6483</f>
        <v>0</v>
      </c>
      <c r="J6483" s="26">
        <f>SUM(F6483:H6483)</f>
        <v>1</v>
      </c>
      <c r="K6483" s="26">
        <f>E6483-J6483</f>
        <v>0</v>
      </c>
      <c r="L6483" s="27">
        <v>800000000</v>
      </c>
      <c r="M6483" s="45">
        <v>197.79</v>
      </c>
      <c r="N6483" s="27">
        <v>800000000</v>
      </c>
      <c r="O6483" s="27">
        <v>13370888</v>
      </c>
      <c r="P6483" s="37">
        <f>IF(I6483=0,0,H6483/I6483)</f>
        <v>0</v>
      </c>
    </row>
    <row r="6484">
      <c r="A6484" s="24" t="str">
        <v>2026-08</v>
      </c>
      <c r="B6484" s="24" t="str">
        <v>관찰</v>
      </c>
      <c r="C6484" s="24" t="str">
        <v>광명시</v>
      </c>
      <c r="D6484" s="24" t="str">
        <v>다가구 전월세</v>
      </c>
      <c r="E6484" s="26">
        <v>19</v>
      </c>
      <c r="F6484" s="26">
        <v>0</v>
      </c>
      <c r="G6484" s="26">
        <v>13</v>
      </c>
      <c r="H6484" s="26">
        <v>6</v>
      </c>
      <c r="I6484" s="26">
        <f>G6484+H6484</f>
        <v>19</v>
      </c>
      <c r="J6484" s="26">
        <f>SUM(F6484:H6484)</f>
        <v>19</v>
      </c>
      <c r="K6484" s="26">
        <f>E6484-J6484</f>
        <v>0</v>
      </c>
      <c r="L6484" s="27">
        <v>1649500000</v>
      </c>
      <c r="M6484" s="45">
        <v>807.43</v>
      </c>
      <c r="N6484" s="27">
        <v>86815789</v>
      </c>
      <c r="O6484" s="27">
        <v>6753393</v>
      </c>
      <c r="P6484" s="37">
        <f>IF(I6484=0,0,H6484/I6484)</f>
        <v>0.3157894736842105</v>
      </c>
    </row>
    <row r="6485">
      <c r="A6485" s="24" t="str">
        <v>2026-08</v>
      </c>
      <c r="B6485" s="24" t="str">
        <v>관찰</v>
      </c>
      <c r="C6485" s="24" t="str">
        <v>광명시</v>
      </c>
      <c r="D6485" s="24" t="str">
        <v>다세대 매매</v>
      </c>
      <c r="E6485" s="26">
        <v>4</v>
      </c>
      <c r="F6485" s="26">
        <v>4</v>
      </c>
      <c r="G6485" s="26">
        <v>0</v>
      </c>
      <c r="H6485" s="26">
        <v>0</v>
      </c>
      <c r="I6485" s="26">
        <f>G6485+H6485</f>
        <v>0</v>
      </c>
      <c r="J6485" s="26">
        <f>SUM(F6485:H6485)</f>
        <v>4</v>
      </c>
      <c r="K6485" s="26">
        <f>E6485-J6485</f>
        <v>0</v>
      </c>
      <c r="L6485" s="27">
        <v>1288000000</v>
      </c>
      <c r="M6485" s="45">
        <v>195.58</v>
      </c>
      <c r="N6485" s="27">
        <v>322000000</v>
      </c>
      <c r="O6485" s="27">
        <v>21770381</v>
      </c>
      <c r="P6485" s="37">
        <f>IF(I6485=0,0,H6485/I6485)</f>
        <v>0</v>
      </c>
    </row>
    <row r="6486">
      <c r="A6486" s="24" t="str">
        <v>2026-08</v>
      </c>
      <c r="B6486" s="24" t="str">
        <v>관찰</v>
      </c>
      <c r="C6486" s="24" t="str">
        <v>광명시</v>
      </c>
      <c r="D6486" s="24" t="str">
        <v>다세대 전월세</v>
      </c>
      <c r="E6486" s="26">
        <v>21</v>
      </c>
      <c r="F6486" s="26">
        <v>0</v>
      </c>
      <c r="G6486" s="26">
        <v>16</v>
      </c>
      <c r="H6486" s="26">
        <v>5</v>
      </c>
      <c r="I6486" s="26">
        <f>G6486+H6486</f>
        <v>21</v>
      </c>
      <c r="J6486" s="26">
        <f>SUM(F6486:H6486)</f>
        <v>21</v>
      </c>
      <c r="K6486" s="26">
        <f>E6486-J6486</f>
        <v>0</v>
      </c>
      <c r="L6486" s="27">
        <v>4200000000</v>
      </c>
      <c r="M6486" s="45">
        <v>1154.663</v>
      </c>
      <c r="N6486" s="27">
        <v>200000000</v>
      </c>
      <c r="O6486" s="27">
        <v>12024545</v>
      </c>
      <c r="P6486" s="37">
        <f>IF(I6486=0,0,H6486/I6486)</f>
        <v>0.23809523809523808</v>
      </c>
    </row>
    <row r="6487">
      <c r="A6487" s="24" t="str">
        <v>2026-08</v>
      </c>
      <c r="B6487" s="24" t="str">
        <v>관찰</v>
      </c>
      <c r="C6487" s="24" t="str">
        <v>광명시</v>
      </c>
      <c r="D6487" s="24" t="str">
        <v>분양권</v>
      </c>
      <c r="E6487" s="26">
        <v>1</v>
      </c>
      <c r="F6487" s="26">
        <v>1</v>
      </c>
      <c r="G6487" s="26">
        <v>0</v>
      </c>
      <c r="H6487" s="26">
        <v>0</v>
      </c>
      <c r="I6487" s="26">
        <f>G6487+H6487</f>
        <v>0</v>
      </c>
      <c r="J6487" s="26">
        <f>SUM(F6487:H6487)</f>
        <v>1</v>
      </c>
      <c r="K6487" s="26">
        <f>E6487-J6487</f>
        <v>0</v>
      </c>
      <c r="L6487" s="27">
        <v>659800000</v>
      </c>
      <c r="M6487" s="45">
        <v>39.988</v>
      </c>
      <c r="N6487" s="27">
        <v>659800000</v>
      </c>
      <c r="O6487" s="27">
        <v>54545287</v>
      </c>
      <c r="P6487" s="37">
        <f>IF(I6487=0,0,H6487/I6487)</f>
        <v>0</v>
      </c>
    </row>
    <row r="6488">
      <c r="A6488" s="24" t="str">
        <v>2026-08</v>
      </c>
      <c r="B6488" s="24" t="str">
        <v>관찰</v>
      </c>
      <c r="C6488" s="24" t="str">
        <v>광명시</v>
      </c>
      <c r="D6488" s="24" t="str">
        <v>상가</v>
      </c>
      <c r="E6488" s="26">
        <v>3</v>
      </c>
      <c r="F6488" s="26">
        <v>3</v>
      </c>
      <c r="G6488" s="26">
        <v>0</v>
      </c>
      <c r="H6488" s="26">
        <v>0</v>
      </c>
      <c r="I6488" s="26">
        <f>G6488+H6488</f>
        <v>0</v>
      </c>
      <c r="J6488" s="26">
        <f>SUM(F6488:H6488)</f>
        <v>3</v>
      </c>
      <c r="K6488" s="26">
        <f>E6488-J6488</f>
        <v>0</v>
      </c>
      <c r="L6488" s="27">
        <v>390000000</v>
      </c>
      <c r="M6488" s="45">
        <v>118.14</v>
      </c>
      <c r="N6488" s="27">
        <v>130000000</v>
      </c>
      <c r="O6488" s="27">
        <v>10912952</v>
      </c>
      <c r="P6488" s="37">
        <f>IF(I6488=0,0,H6488/I6488)</f>
        <v>0</v>
      </c>
    </row>
    <row r="6489">
      <c r="A6489" s="24" t="str">
        <v>2026-08</v>
      </c>
      <c r="B6489" s="24" t="str">
        <v>관찰</v>
      </c>
      <c r="C6489" s="24" t="str">
        <v>광명시</v>
      </c>
      <c r="D6489" s="24" t="str">
        <v>아파트 매매</v>
      </c>
      <c r="E6489" s="26">
        <v>30</v>
      </c>
      <c r="F6489" s="26">
        <v>30</v>
      </c>
      <c r="G6489" s="26">
        <v>0</v>
      </c>
      <c r="H6489" s="26">
        <v>0</v>
      </c>
      <c r="I6489" s="26">
        <f>G6489+H6489</f>
        <v>0</v>
      </c>
      <c r="J6489" s="26">
        <f>SUM(F6489:H6489)</f>
        <v>30</v>
      </c>
      <c r="K6489" s="26">
        <f>E6489-J6489</f>
        <v>0</v>
      </c>
      <c r="L6489" s="27">
        <v>25267500000</v>
      </c>
      <c r="M6489" s="45">
        <v>2259.898</v>
      </c>
      <c r="N6489" s="27">
        <v>842250000</v>
      </c>
      <c r="O6489" s="27">
        <v>36961365</v>
      </c>
      <c r="P6489" s="37">
        <f>IF(I6489=0,0,H6489/I6489)</f>
        <v>0</v>
      </c>
    </row>
    <row r="6490">
      <c r="A6490" s="24" t="str">
        <v>2026-08</v>
      </c>
      <c r="B6490" s="24" t="str">
        <v>관찰</v>
      </c>
      <c r="C6490" s="24" t="str">
        <v>광명시</v>
      </c>
      <c r="D6490" s="24" t="str">
        <v>아파트 전월세</v>
      </c>
      <c r="E6490" s="26">
        <v>129</v>
      </c>
      <c r="F6490" s="26">
        <v>0</v>
      </c>
      <c r="G6490" s="26">
        <v>85</v>
      </c>
      <c r="H6490" s="26">
        <v>44</v>
      </c>
      <c r="I6490" s="26">
        <f>G6490+H6490</f>
        <v>129</v>
      </c>
      <c r="J6490" s="26">
        <f>SUM(F6490:H6490)</f>
        <v>129</v>
      </c>
      <c r="K6490" s="26">
        <f>E6490-J6490</f>
        <v>0</v>
      </c>
      <c r="L6490" s="27">
        <v>43709630000</v>
      </c>
      <c r="M6490" s="45">
        <v>7941.197</v>
      </c>
      <c r="N6490" s="27">
        <v>338834341</v>
      </c>
      <c r="O6490" s="27">
        <v>18195573</v>
      </c>
      <c r="P6490" s="37">
        <f>IF(I6490=0,0,H6490/I6490)</f>
        <v>0.34108527131782945</v>
      </c>
    </row>
    <row r="6491">
      <c r="A6491" s="24" t="str">
        <v>2026-08</v>
      </c>
      <c r="B6491" s="24" t="str">
        <v>관찰</v>
      </c>
      <c r="C6491" s="24" t="str">
        <v>광명시</v>
      </c>
      <c r="D6491" s="24" t="str">
        <v>오피스텔 매매</v>
      </c>
      <c r="E6491" s="26">
        <v>5</v>
      </c>
      <c r="F6491" s="26">
        <v>5</v>
      </c>
      <c r="G6491" s="26">
        <v>0</v>
      </c>
      <c r="H6491" s="26">
        <v>0</v>
      </c>
      <c r="I6491" s="26">
        <f>G6491+H6491</f>
        <v>0</v>
      </c>
      <c r="J6491" s="26">
        <f>SUM(F6491:H6491)</f>
        <v>5</v>
      </c>
      <c r="K6491" s="26">
        <f>E6491-J6491</f>
        <v>0</v>
      </c>
      <c r="L6491" s="27">
        <v>884000000</v>
      </c>
      <c r="M6491" s="45">
        <v>169.957</v>
      </c>
      <c r="N6491" s="27">
        <v>176800000</v>
      </c>
      <c r="O6491" s="27">
        <v>17194431</v>
      </c>
      <c r="P6491" s="37">
        <f>IF(I6491=0,0,H6491/I6491)</f>
        <v>0</v>
      </c>
    </row>
    <row r="6492">
      <c r="A6492" s="24" t="str">
        <v>2026-08</v>
      </c>
      <c r="B6492" s="24" t="str">
        <v>관찰</v>
      </c>
      <c r="C6492" s="24" t="str">
        <v>광명시</v>
      </c>
      <c r="D6492" s="24" t="str">
        <v>오피스텔 전월세</v>
      </c>
      <c r="E6492" s="26">
        <v>40</v>
      </c>
      <c r="F6492" s="26">
        <v>0</v>
      </c>
      <c r="G6492" s="26">
        <v>13</v>
      </c>
      <c r="H6492" s="26">
        <v>27</v>
      </c>
      <c r="I6492" s="26">
        <f>G6492+H6492</f>
        <v>40</v>
      </c>
      <c r="J6492" s="26">
        <f>SUM(F6492:H6492)</f>
        <v>40</v>
      </c>
      <c r="K6492" s="26">
        <f>E6492-J6492</f>
        <v>0</v>
      </c>
      <c r="L6492" s="27">
        <v>3844180000</v>
      </c>
      <c r="M6492" s="45">
        <v>1208.36</v>
      </c>
      <c r="N6492" s="27">
        <v>96104500</v>
      </c>
      <c r="O6492" s="27">
        <v>10516760</v>
      </c>
      <c r="P6492" s="37">
        <f>IF(I6492=0,0,H6492/I6492)</f>
        <v>0.675</v>
      </c>
    </row>
    <row r="6493">
      <c r="A6493" s="24" t="str">
        <v>2026-08</v>
      </c>
      <c r="B6493" s="24" t="str">
        <v>관찰</v>
      </c>
      <c r="C6493" s="24" t="str">
        <v>광명시</v>
      </c>
      <c r="D6493" s="24" t="str">
        <v>토지</v>
      </c>
      <c r="E6493" s="26">
        <v>1</v>
      </c>
      <c r="F6493" s="26">
        <v>1</v>
      </c>
      <c r="G6493" s="26">
        <v>0</v>
      </c>
      <c r="H6493" s="26">
        <v>0</v>
      </c>
      <c r="I6493" s="26">
        <f>G6493+H6493</f>
        <v>0</v>
      </c>
      <c r="J6493" s="26">
        <f>SUM(F6493:H6493)</f>
        <v>1</v>
      </c>
      <c r="K6493" s="26">
        <f>E6493-J6493</f>
        <v>0</v>
      </c>
      <c r="L6493" s="27">
        <v>12000000</v>
      </c>
      <c r="M6493" s="45">
        <v>2</v>
      </c>
      <c r="N6493" s="27">
        <v>12000000</v>
      </c>
      <c r="O6493" s="27">
        <v>19834710</v>
      </c>
      <c r="P6493" s="37">
        <f>IF(I6493=0,0,H6493/I6493)</f>
        <v>0</v>
      </c>
    </row>
    <row r="6494">
      <c r="A6494" s="24" t="str">
        <v>2026-08</v>
      </c>
      <c r="B6494" s="24" t="str">
        <v>관찰</v>
      </c>
      <c r="C6494" s="24" t="str">
        <v>광주시</v>
      </c>
      <c r="D6494" s="24" t="str">
        <v>다가구 매매</v>
      </c>
      <c r="E6494" s="26">
        <v>6</v>
      </c>
      <c r="F6494" s="26">
        <v>6</v>
      </c>
      <c r="G6494" s="26">
        <v>0</v>
      </c>
      <c r="H6494" s="26">
        <v>0</v>
      </c>
      <c r="I6494" s="26">
        <f>G6494+H6494</f>
        <v>0</v>
      </c>
      <c r="J6494" s="26">
        <f>SUM(F6494:H6494)</f>
        <v>6</v>
      </c>
      <c r="K6494" s="26">
        <f>E6494-J6494</f>
        <v>0</v>
      </c>
      <c r="L6494" s="27">
        <v>2731000000</v>
      </c>
      <c r="M6494" s="45">
        <v>850.28</v>
      </c>
      <c r="N6494" s="27">
        <v>455166667</v>
      </c>
      <c r="O6494" s="27">
        <v>10617795</v>
      </c>
      <c r="P6494" s="37">
        <f>IF(I6494=0,0,H6494/I6494)</f>
        <v>0</v>
      </c>
    </row>
    <row r="6495">
      <c r="A6495" s="24" t="str">
        <v>2026-08</v>
      </c>
      <c r="B6495" s="24" t="str">
        <v>관찰</v>
      </c>
      <c r="C6495" s="24" t="str">
        <v>광주시</v>
      </c>
      <c r="D6495" s="24" t="str">
        <v>다가구 전월세</v>
      </c>
      <c r="E6495" s="26">
        <v>97</v>
      </c>
      <c r="F6495" s="26">
        <v>0</v>
      </c>
      <c r="G6495" s="26">
        <v>29</v>
      </c>
      <c r="H6495" s="26">
        <v>68</v>
      </c>
      <c r="I6495" s="26">
        <f>G6495+H6495</f>
        <v>97</v>
      </c>
      <c r="J6495" s="26">
        <f>SUM(F6495:H6495)</f>
        <v>97</v>
      </c>
      <c r="K6495" s="26">
        <f>E6495-J6495</f>
        <v>0</v>
      </c>
      <c r="L6495" s="27">
        <v>3994900000</v>
      </c>
      <c r="M6495" s="45">
        <v>4329.175</v>
      </c>
      <c r="N6495" s="27">
        <v>41184536</v>
      </c>
      <c r="O6495" s="27">
        <v>3050531</v>
      </c>
      <c r="P6495" s="37">
        <f>IF(I6495=0,0,H6495/I6495)</f>
        <v>0.7010309278350515</v>
      </c>
    </row>
    <row r="6496">
      <c r="A6496" s="24" t="str">
        <v>2026-08</v>
      </c>
      <c r="B6496" s="24" t="str">
        <v>관찰</v>
      </c>
      <c r="C6496" s="24" t="str">
        <v>광주시</v>
      </c>
      <c r="D6496" s="24" t="str">
        <v>다세대 매매</v>
      </c>
      <c r="E6496" s="26">
        <v>49</v>
      </c>
      <c r="F6496" s="26">
        <v>49</v>
      </c>
      <c r="G6496" s="26">
        <v>0</v>
      </c>
      <c r="H6496" s="26">
        <v>0</v>
      </c>
      <c r="I6496" s="26">
        <f>G6496+H6496</f>
        <v>0</v>
      </c>
      <c r="J6496" s="26">
        <f>SUM(F6496:H6496)</f>
        <v>49</v>
      </c>
      <c r="K6496" s="26">
        <f>E6496-J6496</f>
        <v>0</v>
      </c>
      <c r="L6496" s="27">
        <v>8372000000</v>
      </c>
      <c r="M6496" s="45">
        <v>3115.192</v>
      </c>
      <c r="N6496" s="27">
        <v>170857143</v>
      </c>
      <c r="O6496" s="27">
        <v>8884214</v>
      </c>
      <c r="P6496" s="37">
        <f>IF(I6496=0,0,H6496/I6496)</f>
        <v>0</v>
      </c>
    </row>
    <row r="6497">
      <c r="A6497" s="24" t="str">
        <v>2026-08</v>
      </c>
      <c r="B6497" s="24" t="str">
        <v>관찰</v>
      </c>
      <c r="C6497" s="24" t="str">
        <v>광주시</v>
      </c>
      <c r="D6497" s="24" t="str">
        <v>다세대 전월세</v>
      </c>
      <c r="E6497" s="26">
        <v>72</v>
      </c>
      <c r="F6497" s="26">
        <v>0</v>
      </c>
      <c r="G6497" s="26">
        <v>29</v>
      </c>
      <c r="H6497" s="26">
        <v>43</v>
      </c>
      <c r="I6497" s="26">
        <f>G6497+H6497</f>
        <v>72</v>
      </c>
      <c r="J6497" s="26">
        <f>SUM(F6497:H6497)</f>
        <v>72</v>
      </c>
      <c r="K6497" s="26">
        <f>E6497-J6497</f>
        <v>0</v>
      </c>
      <c r="L6497" s="27">
        <v>7484000000</v>
      </c>
      <c r="M6497" s="45">
        <v>4656.302</v>
      </c>
      <c r="N6497" s="27">
        <v>103944444</v>
      </c>
      <c r="O6497" s="27">
        <v>5313336</v>
      </c>
      <c r="P6497" s="37">
        <f>IF(I6497=0,0,H6497/I6497)</f>
        <v>0.5972222222222222</v>
      </c>
    </row>
    <row r="6498">
      <c r="A6498" s="24" t="str">
        <v>2026-08</v>
      </c>
      <c r="B6498" s="24" t="str">
        <v>관찰</v>
      </c>
      <c r="C6498" s="24" t="str">
        <v>광주시</v>
      </c>
      <c r="D6498" s="24" t="str">
        <v>분양권</v>
      </c>
      <c r="E6498" s="26">
        <v>8</v>
      </c>
      <c r="F6498" s="26">
        <v>8</v>
      </c>
      <c r="G6498" s="26">
        <v>0</v>
      </c>
      <c r="H6498" s="26">
        <v>0</v>
      </c>
      <c r="I6498" s="26">
        <f>G6498+H6498</f>
        <v>0</v>
      </c>
      <c r="J6498" s="26">
        <f>SUM(F6498:H6498)</f>
        <v>8</v>
      </c>
      <c r="K6498" s="26">
        <f>E6498-J6498</f>
        <v>0</v>
      </c>
      <c r="L6498" s="27">
        <v>4870950000</v>
      </c>
      <c r="M6498" s="45">
        <v>663.763</v>
      </c>
      <c r="N6498" s="27">
        <v>608868750</v>
      </c>
      <c r="O6498" s="27">
        <v>24259131</v>
      </c>
      <c r="P6498" s="37">
        <f>IF(I6498=0,0,H6498/I6498)</f>
        <v>0</v>
      </c>
    </row>
    <row r="6499">
      <c r="A6499" s="24" t="str">
        <v>2026-08</v>
      </c>
      <c r="B6499" s="24" t="str">
        <v>관찰</v>
      </c>
      <c r="C6499" s="24" t="str">
        <v>광주시</v>
      </c>
      <c r="D6499" s="24" t="str">
        <v>상가</v>
      </c>
      <c r="E6499" s="26">
        <v>1</v>
      </c>
      <c r="F6499" s="26">
        <v>1</v>
      </c>
      <c r="G6499" s="26">
        <v>0</v>
      </c>
      <c r="H6499" s="26">
        <v>0</v>
      </c>
      <c r="I6499" s="26">
        <f>G6499+H6499</f>
        <v>0</v>
      </c>
      <c r="J6499" s="26">
        <f>SUM(F6499:H6499)</f>
        <v>1</v>
      </c>
      <c r="K6499" s="26">
        <f>E6499-J6499</f>
        <v>0</v>
      </c>
      <c r="L6499" s="27">
        <v>460000000</v>
      </c>
      <c r="M6499" s="45">
        <v>99.56</v>
      </c>
      <c r="N6499" s="27">
        <v>460000000</v>
      </c>
      <c r="O6499" s="27">
        <v>15273816</v>
      </c>
      <c r="P6499" s="37">
        <f>IF(I6499=0,0,H6499/I6499)</f>
        <v>0</v>
      </c>
    </row>
    <row r="6500">
      <c r="A6500" s="24" t="str">
        <v>2026-08</v>
      </c>
      <c r="B6500" s="24" t="str">
        <v>관찰</v>
      </c>
      <c r="C6500" s="24" t="str">
        <v>광주시</v>
      </c>
      <c r="D6500" s="24" t="str">
        <v>아파트 매매</v>
      </c>
      <c r="E6500" s="26">
        <v>82</v>
      </c>
      <c r="F6500" s="26">
        <v>82</v>
      </c>
      <c r="G6500" s="26">
        <v>0</v>
      </c>
      <c r="H6500" s="26">
        <v>0</v>
      </c>
      <c r="I6500" s="26">
        <f>G6500+H6500</f>
        <v>0</v>
      </c>
      <c r="J6500" s="26">
        <f>SUM(F6500:H6500)</f>
        <v>82</v>
      </c>
      <c r="K6500" s="26">
        <f>E6500-J6500</f>
        <v>0</v>
      </c>
      <c r="L6500" s="27">
        <v>37493900000</v>
      </c>
      <c r="M6500" s="45">
        <v>6707.904</v>
      </c>
      <c r="N6500" s="27">
        <v>457242683</v>
      </c>
      <c r="O6500" s="27">
        <v>18477721</v>
      </c>
      <c r="P6500" s="37">
        <f>IF(I6500=0,0,H6500/I6500)</f>
        <v>0</v>
      </c>
    </row>
    <row r="6501">
      <c r="A6501" s="24" t="str">
        <v>2026-08</v>
      </c>
      <c r="B6501" s="24" t="str">
        <v>관찰</v>
      </c>
      <c r="C6501" s="24" t="str">
        <v>광주시</v>
      </c>
      <c r="D6501" s="24" t="str">
        <v>아파트 전월세</v>
      </c>
      <c r="E6501" s="26">
        <v>99</v>
      </c>
      <c r="F6501" s="26">
        <v>0</v>
      </c>
      <c r="G6501" s="26">
        <v>70</v>
      </c>
      <c r="H6501" s="26">
        <v>29</v>
      </c>
      <c r="I6501" s="26">
        <f>G6501+H6501</f>
        <v>99</v>
      </c>
      <c r="J6501" s="26">
        <f>SUM(F6501:H6501)</f>
        <v>99</v>
      </c>
      <c r="K6501" s="26">
        <f>E6501-J6501</f>
        <v>0</v>
      </c>
      <c r="L6501" s="27">
        <v>26731430000</v>
      </c>
      <c r="M6501" s="45">
        <v>7840.353</v>
      </c>
      <c r="N6501" s="27">
        <v>270014444</v>
      </c>
      <c r="O6501" s="27">
        <v>11270967</v>
      </c>
      <c r="P6501" s="37">
        <f>IF(I6501=0,0,H6501/I6501)</f>
        <v>0.29292929292929293</v>
      </c>
    </row>
    <row r="6502">
      <c r="A6502" s="24" t="str">
        <v>2026-08</v>
      </c>
      <c r="B6502" s="24" t="str">
        <v>관찰</v>
      </c>
      <c r="C6502" s="24" t="str">
        <v>광주시</v>
      </c>
      <c r="D6502" s="24" t="str">
        <v>오피스텔 전월세</v>
      </c>
      <c r="E6502" s="26">
        <v>1</v>
      </c>
      <c r="F6502" s="26">
        <v>0</v>
      </c>
      <c r="G6502" s="26">
        <v>0</v>
      </c>
      <c r="H6502" s="26">
        <v>1</v>
      </c>
      <c r="I6502" s="26">
        <f>G6502+H6502</f>
        <v>1</v>
      </c>
      <c r="J6502" s="26">
        <f>SUM(F6502:H6502)</f>
        <v>1</v>
      </c>
      <c r="K6502" s="26">
        <f>E6502-J6502</f>
        <v>0</v>
      </c>
      <c r="L6502" s="27">
        <v>25000000</v>
      </c>
      <c r="M6502" s="45">
        <v>84.96</v>
      </c>
      <c r="N6502" s="27">
        <v>25000000</v>
      </c>
      <c r="O6502" s="27">
        <v>972747</v>
      </c>
      <c r="P6502" s="37">
        <f>IF(I6502=0,0,H6502/I6502)</f>
        <v>1</v>
      </c>
    </row>
    <row r="6503">
      <c r="A6503" s="24" t="str">
        <v>2026-08</v>
      </c>
      <c r="B6503" s="24" t="str">
        <v>관찰</v>
      </c>
      <c r="C6503" s="24" t="str">
        <v>광주시</v>
      </c>
      <c r="D6503" s="24" t="str">
        <v>토지</v>
      </c>
      <c r="E6503" s="26">
        <v>26</v>
      </c>
      <c r="F6503" s="26">
        <v>26</v>
      </c>
      <c r="G6503" s="26">
        <v>0</v>
      </c>
      <c r="H6503" s="26">
        <v>0</v>
      </c>
      <c r="I6503" s="26">
        <f>G6503+H6503</f>
        <v>0</v>
      </c>
      <c r="J6503" s="26">
        <f>SUM(F6503:H6503)</f>
        <v>26</v>
      </c>
      <c r="K6503" s="26">
        <f>E6503-J6503</f>
        <v>0</v>
      </c>
      <c r="L6503" s="27">
        <v>4921700000</v>
      </c>
      <c r="M6503" s="45">
        <v>15107.99</v>
      </c>
      <c r="N6503" s="27">
        <v>189296154</v>
      </c>
      <c r="O6503" s="27">
        <v>1076919</v>
      </c>
      <c r="P6503" s="37">
        <f>IF(I6503=0,0,H6503/I6503)</f>
        <v>0</v>
      </c>
    </row>
    <row r="6504">
      <c r="A6504" s="24" t="str">
        <v>2026-08</v>
      </c>
      <c r="B6504" s="24" t="str">
        <v>관찰</v>
      </c>
      <c r="C6504" s="24" t="str">
        <v>구리시</v>
      </c>
      <c r="D6504" s="24" t="str">
        <v>공장창고</v>
      </c>
      <c r="E6504" s="26">
        <v>1</v>
      </c>
      <c r="F6504" s="26">
        <v>1</v>
      </c>
      <c r="G6504" s="26">
        <v>0</v>
      </c>
      <c r="H6504" s="26">
        <v>0</v>
      </c>
      <c r="I6504" s="26">
        <f>G6504+H6504</f>
        <v>0</v>
      </c>
      <c r="J6504" s="26">
        <f>SUM(F6504:H6504)</f>
        <v>1</v>
      </c>
      <c r="K6504" s="26">
        <f>E6504-J6504</f>
        <v>0</v>
      </c>
      <c r="L6504" s="27">
        <v>154000000</v>
      </c>
      <c r="M6504" s="45">
        <v>35.63</v>
      </c>
      <c r="N6504" s="27">
        <v>154000000</v>
      </c>
      <c r="O6504" s="27">
        <v>14288265</v>
      </c>
      <c r="P6504" s="37">
        <f>IF(I6504=0,0,H6504/I6504)</f>
        <v>0</v>
      </c>
    </row>
    <row r="6505">
      <c r="A6505" s="24" t="str">
        <v>2026-08</v>
      </c>
      <c r="B6505" s="24" t="str">
        <v>관찰</v>
      </c>
      <c r="C6505" s="24" t="str">
        <v>구리시</v>
      </c>
      <c r="D6505" s="24" t="str">
        <v>다가구 전월세</v>
      </c>
      <c r="E6505" s="26">
        <v>25</v>
      </c>
      <c r="F6505" s="26">
        <v>0</v>
      </c>
      <c r="G6505" s="26">
        <v>9</v>
      </c>
      <c r="H6505" s="26">
        <v>16</v>
      </c>
      <c r="I6505" s="26">
        <f>G6505+H6505</f>
        <v>25</v>
      </c>
      <c r="J6505" s="26">
        <f>SUM(F6505:H6505)</f>
        <v>25</v>
      </c>
      <c r="K6505" s="26">
        <f>E6505-J6505</f>
        <v>0</v>
      </c>
      <c r="L6505" s="27">
        <v>1331000000</v>
      </c>
      <c r="M6505" s="45">
        <v>916.112</v>
      </c>
      <c r="N6505" s="27">
        <v>53240000</v>
      </c>
      <c r="O6505" s="27">
        <v>4802906</v>
      </c>
      <c r="P6505" s="37">
        <f>IF(I6505=0,0,H6505/I6505)</f>
        <v>0.64</v>
      </c>
    </row>
    <row r="6506">
      <c r="A6506" s="24" t="str">
        <v>2026-08</v>
      </c>
      <c r="B6506" s="24" t="str">
        <v>관찰</v>
      </c>
      <c r="C6506" s="24" t="str">
        <v>구리시</v>
      </c>
      <c r="D6506" s="24" t="str">
        <v>다세대 매매</v>
      </c>
      <c r="E6506" s="26">
        <v>1</v>
      </c>
      <c r="F6506" s="26">
        <v>1</v>
      </c>
      <c r="G6506" s="26">
        <v>0</v>
      </c>
      <c r="H6506" s="26">
        <v>0</v>
      </c>
      <c r="I6506" s="26">
        <f>G6506+H6506</f>
        <v>0</v>
      </c>
      <c r="J6506" s="26">
        <f>SUM(F6506:H6506)</f>
        <v>1</v>
      </c>
      <c r="K6506" s="26">
        <f>E6506-J6506</f>
        <v>0</v>
      </c>
      <c r="L6506" s="27">
        <v>655000000</v>
      </c>
      <c r="M6506" s="45">
        <v>95.39</v>
      </c>
      <c r="N6506" s="27">
        <v>655000000</v>
      </c>
      <c r="O6506" s="27">
        <v>22699331</v>
      </c>
      <c r="P6506" s="37">
        <f>IF(I6506=0,0,H6506/I6506)</f>
        <v>0</v>
      </c>
    </row>
    <row r="6507">
      <c r="A6507" s="24" t="str">
        <v>2026-08</v>
      </c>
      <c r="B6507" s="24" t="str">
        <v>관찰</v>
      </c>
      <c r="C6507" s="24" t="str">
        <v>구리시</v>
      </c>
      <c r="D6507" s="24" t="str">
        <v>다세대 전월세</v>
      </c>
      <c r="E6507" s="26">
        <v>7</v>
      </c>
      <c r="F6507" s="26">
        <v>0</v>
      </c>
      <c r="G6507" s="26">
        <v>4</v>
      </c>
      <c r="H6507" s="26">
        <v>3</v>
      </c>
      <c r="I6507" s="26">
        <f>G6507+H6507</f>
        <v>7</v>
      </c>
      <c r="J6507" s="26">
        <f>SUM(F6507:H6507)</f>
        <v>7</v>
      </c>
      <c r="K6507" s="26">
        <f>E6507-J6507</f>
        <v>0</v>
      </c>
      <c r="L6507" s="27">
        <v>789700000</v>
      </c>
      <c r="M6507" s="45">
        <v>331.66</v>
      </c>
      <c r="N6507" s="27">
        <v>112814286</v>
      </c>
      <c r="O6507" s="27">
        <v>7871249</v>
      </c>
      <c r="P6507" s="37">
        <f>IF(I6507=0,0,H6507/I6507)</f>
        <v>0.42857142857142855</v>
      </c>
    </row>
    <row r="6508">
      <c r="A6508" s="24" t="str">
        <v>2026-08</v>
      </c>
      <c r="B6508" s="24" t="str">
        <v>관찰</v>
      </c>
      <c r="C6508" s="24" t="str">
        <v>구리시</v>
      </c>
      <c r="D6508" s="24" t="str">
        <v>아파트 매매</v>
      </c>
      <c r="E6508" s="26">
        <v>8</v>
      </c>
      <c r="F6508" s="26">
        <v>8</v>
      </c>
      <c r="G6508" s="26">
        <v>0</v>
      </c>
      <c r="H6508" s="26">
        <v>0</v>
      </c>
      <c r="I6508" s="26">
        <f>G6508+H6508</f>
        <v>0</v>
      </c>
      <c r="J6508" s="26">
        <f>SUM(F6508:H6508)</f>
        <v>8</v>
      </c>
      <c r="K6508" s="26">
        <f>E6508-J6508</f>
        <v>0</v>
      </c>
      <c r="L6508" s="27">
        <v>4841000000</v>
      </c>
      <c r="M6508" s="45">
        <v>560.769</v>
      </c>
      <c r="N6508" s="27">
        <v>605125000</v>
      </c>
      <c r="O6508" s="27">
        <v>28538162</v>
      </c>
      <c r="P6508" s="37">
        <f>IF(I6508=0,0,H6508/I6508)</f>
        <v>0</v>
      </c>
    </row>
    <row r="6509">
      <c r="A6509" s="24" t="str">
        <v>2026-08</v>
      </c>
      <c r="B6509" s="24" t="str">
        <v>관찰</v>
      </c>
      <c r="C6509" s="24" t="str">
        <v>구리시</v>
      </c>
      <c r="D6509" s="24" t="str">
        <v>아파트 전월세</v>
      </c>
      <c r="E6509" s="26">
        <v>66</v>
      </c>
      <c r="F6509" s="26">
        <v>0</v>
      </c>
      <c r="G6509" s="26">
        <v>42</v>
      </c>
      <c r="H6509" s="26">
        <v>24</v>
      </c>
      <c r="I6509" s="26">
        <f>G6509+H6509</f>
        <v>66</v>
      </c>
      <c r="J6509" s="26">
        <f>SUM(F6509:H6509)</f>
        <v>66</v>
      </c>
      <c r="K6509" s="26">
        <f>E6509-J6509</f>
        <v>0</v>
      </c>
      <c r="L6509" s="27">
        <v>21117680000</v>
      </c>
      <c r="M6509" s="45">
        <v>4668.398</v>
      </c>
      <c r="N6509" s="27">
        <v>319964848</v>
      </c>
      <c r="O6509" s="27">
        <v>14953848</v>
      </c>
      <c r="P6509" s="37">
        <f>IF(I6509=0,0,H6509/I6509)</f>
        <v>0.36363636363636365</v>
      </c>
    </row>
    <row r="6510">
      <c r="A6510" s="24" t="str">
        <v>2026-08</v>
      </c>
      <c r="B6510" s="24" t="str">
        <v>관찰</v>
      </c>
      <c r="C6510" s="24" t="str">
        <v>구리시</v>
      </c>
      <c r="D6510" s="24" t="str">
        <v>오피스텔 매매</v>
      </c>
      <c r="E6510" s="26">
        <v>3</v>
      </c>
      <c r="F6510" s="26">
        <v>3</v>
      </c>
      <c r="G6510" s="26">
        <v>0</v>
      </c>
      <c r="H6510" s="26">
        <v>0</v>
      </c>
      <c r="I6510" s="26">
        <f>G6510+H6510</f>
        <v>0</v>
      </c>
      <c r="J6510" s="26">
        <f>SUM(F6510:H6510)</f>
        <v>3</v>
      </c>
      <c r="K6510" s="26">
        <f>E6510-J6510</f>
        <v>0</v>
      </c>
      <c r="L6510" s="27">
        <v>778000000</v>
      </c>
      <c r="M6510" s="45">
        <v>152.188</v>
      </c>
      <c r="N6510" s="27">
        <v>259333333</v>
      </c>
      <c r="O6510" s="27">
        <v>16899498</v>
      </c>
      <c r="P6510" s="37">
        <f>IF(I6510=0,0,H6510/I6510)</f>
        <v>0</v>
      </c>
    </row>
    <row r="6511">
      <c r="A6511" s="24" t="str">
        <v>2026-08</v>
      </c>
      <c r="B6511" s="24" t="str">
        <v>관찰</v>
      </c>
      <c r="C6511" s="24" t="str">
        <v>구리시</v>
      </c>
      <c r="D6511" s="24" t="str">
        <v>오피스텔 전월세</v>
      </c>
      <c r="E6511" s="26">
        <v>18</v>
      </c>
      <c r="F6511" s="26">
        <v>0</v>
      </c>
      <c r="G6511" s="26">
        <v>10</v>
      </c>
      <c r="H6511" s="26">
        <v>8</v>
      </c>
      <c r="I6511" s="26">
        <f>G6511+H6511</f>
        <v>18</v>
      </c>
      <c r="J6511" s="26">
        <f>SUM(F6511:H6511)</f>
        <v>18</v>
      </c>
      <c r="K6511" s="26">
        <f>E6511-J6511</f>
        <v>0</v>
      </c>
      <c r="L6511" s="27">
        <v>2016500000</v>
      </c>
      <c r="M6511" s="45">
        <v>655.08</v>
      </c>
      <c r="N6511" s="27">
        <v>112027778</v>
      </c>
      <c r="O6511" s="27">
        <v>10176033</v>
      </c>
      <c r="P6511" s="37">
        <f>IF(I6511=0,0,H6511/I6511)</f>
        <v>0.4444444444444444</v>
      </c>
    </row>
    <row r="6512">
      <c r="A6512" s="24" t="str">
        <v>2026-08</v>
      </c>
      <c r="B6512" s="24" t="str">
        <v>관찰</v>
      </c>
      <c r="C6512" s="24" t="str">
        <v>구리시</v>
      </c>
      <c r="D6512" s="24" t="str">
        <v>토지</v>
      </c>
      <c r="E6512" s="26">
        <v>1</v>
      </c>
      <c r="F6512" s="26">
        <v>1</v>
      </c>
      <c r="G6512" s="26">
        <v>0</v>
      </c>
      <c r="H6512" s="26">
        <v>0</v>
      </c>
      <c r="I6512" s="26">
        <f>G6512+H6512</f>
        <v>0</v>
      </c>
      <c r="J6512" s="26">
        <f>SUM(F6512:H6512)</f>
        <v>1</v>
      </c>
      <c r="K6512" s="26">
        <f>E6512-J6512</f>
        <v>0</v>
      </c>
      <c r="L6512" s="27">
        <v>14000000</v>
      </c>
      <c r="M6512" s="45">
        <v>4</v>
      </c>
      <c r="N6512" s="27">
        <v>14000000</v>
      </c>
      <c r="O6512" s="27">
        <v>11570248</v>
      </c>
      <c r="P6512" s="37">
        <f>IF(I6512=0,0,H6512/I6512)</f>
        <v>0</v>
      </c>
    </row>
    <row r="6513">
      <c r="A6513" s="24" t="str">
        <v>2026-08</v>
      </c>
      <c r="B6513" s="24" t="str">
        <v>관찰</v>
      </c>
      <c r="C6513" s="24" t="str">
        <v>군포시</v>
      </c>
      <c r="D6513" s="24" t="str">
        <v>공장창고</v>
      </c>
      <c r="E6513" s="26">
        <v>1</v>
      </c>
      <c r="F6513" s="26">
        <v>1</v>
      </c>
      <c r="G6513" s="26">
        <v>0</v>
      </c>
      <c r="H6513" s="26">
        <v>0</v>
      </c>
      <c r="I6513" s="26">
        <f>G6513+H6513</f>
        <v>0</v>
      </c>
      <c r="J6513" s="26">
        <f>SUM(F6513:H6513)</f>
        <v>1</v>
      </c>
      <c r="K6513" s="26">
        <f>E6513-J6513</f>
        <v>0</v>
      </c>
      <c r="L6513" s="27">
        <v>430000000</v>
      </c>
      <c r="M6513" s="45">
        <v>141.81</v>
      </c>
      <c r="N6513" s="27">
        <v>430000000</v>
      </c>
      <c r="O6513" s="27">
        <v>10023888</v>
      </c>
      <c r="P6513" s="37">
        <f>IF(I6513=0,0,H6513/I6513)</f>
        <v>0</v>
      </c>
    </row>
    <row r="6514">
      <c r="A6514" s="24" t="str">
        <v>2026-08</v>
      </c>
      <c r="B6514" s="24" t="str">
        <v>관찰</v>
      </c>
      <c r="C6514" s="24" t="str">
        <v>군포시</v>
      </c>
      <c r="D6514" s="24" t="str">
        <v>다가구 전월세</v>
      </c>
      <c r="E6514" s="26">
        <v>29</v>
      </c>
      <c r="F6514" s="26">
        <v>0</v>
      </c>
      <c r="G6514" s="26">
        <v>7</v>
      </c>
      <c r="H6514" s="26">
        <v>22</v>
      </c>
      <c r="I6514" s="26">
        <f>G6514+H6514</f>
        <v>29</v>
      </c>
      <c r="J6514" s="26">
        <f>SUM(F6514:H6514)</f>
        <v>29</v>
      </c>
      <c r="K6514" s="26">
        <f>E6514-J6514</f>
        <v>0</v>
      </c>
      <c r="L6514" s="27">
        <v>1195000000</v>
      </c>
      <c r="M6514" s="45">
        <v>1016.43</v>
      </c>
      <c r="N6514" s="27">
        <v>41206897</v>
      </c>
      <c r="O6514" s="27">
        <v>3886557</v>
      </c>
      <c r="P6514" s="37">
        <f>IF(I6514=0,0,H6514/I6514)</f>
        <v>0.7586206896551724</v>
      </c>
    </row>
    <row r="6515">
      <c r="A6515" s="24" t="str">
        <v>2026-08</v>
      </c>
      <c r="B6515" s="24" t="str">
        <v>관찰</v>
      </c>
      <c r="C6515" s="24" t="str">
        <v>군포시</v>
      </c>
      <c r="D6515" s="24" t="str">
        <v>다세대 매매</v>
      </c>
      <c r="E6515" s="26">
        <v>14</v>
      </c>
      <c r="F6515" s="26">
        <v>14</v>
      </c>
      <c r="G6515" s="26">
        <v>0</v>
      </c>
      <c r="H6515" s="26">
        <v>0</v>
      </c>
      <c r="I6515" s="26">
        <f>G6515+H6515</f>
        <v>0</v>
      </c>
      <c r="J6515" s="26">
        <f>SUM(F6515:H6515)</f>
        <v>14</v>
      </c>
      <c r="K6515" s="26">
        <f>E6515-J6515</f>
        <v>0</v>
      </c>
      <c r="L6515" s="27">
        <v>4443000000</v>
      </c>
      <c r="M6515" s="45">
        <v>583.432</v>
      </c>
      <c r="N6515" s="27">
        <v>317357143</v>
      </c>
      <c r="O6515" s="27">
        <v>25174489</v>
      </c>
      <c r="P6515" s="37">
        <f>IF(I6515=0,0,H6515/I6515)</f>
        <v>0</v>
      </c>
    </row>
    <row r="6516">
      <c r="A6516" s="24" t="str">
        <v>2026-08</v>
      </c>
      <c r="B6516" s="24" t="str">
        <v>관찰</v>
      </c>
      <c r="C6516" s="24" t="str">
        <v>군포시</v>
      </c>
      <c r="D6516" s="24" t="str">
        <v>다세대 전월세</v>
      </c>
      <c r="E6516" s="26">
        <v>30</v>
      </c>
      <c r="F6516" s="26">
        <v>0</v>
      </c>
      <c r="G6516" s="26">
        <v>16</v>
      </c>
      <c r="H6516" s="26">
        <v>14</v>
      </c>
      <c r="I6516" s="26">
        <f>G6516+H6516</f>
        <v>30</v>
      </c>
      <c r="J6516" s="26">
        <f>SUM(F6516:H6516)</f>
        <v>30</v>
      </c>
      <c r="K6516" s="26">
        <f>E6516-J6516</f>
        <v>0</v>
      </c>
      <c r="L6516" s="27">
        <v>2986000000</v>
      </c>
      <c r="M6516" s="45">
        <v>1129.688</v>
      </c>
      <c r="N6516" s="27">
        <v>99533333</v>
      </c>
      <c r="O6516" s="27">
        <v>8737876</v>
      </c>
      <c r="P6516" s="37">
        <f>IF(I6516=0,0,H6516/I6516)</f>
        <v>0.4666666666666667</v>
      </c>
    </row>
    <row r="6517">
      <c r="A6517" s="24" t="str">
        <v>2026-08</v>
      </c>
      <c r="B6517" s="24" t="str">
        <v>관찰</v>
      </c>
      <c r="C6517" s="24" t="str">
        <v>군포시</v>
      </c>
      <c r="D6517" s="24" t="str">
        <v>분양권</v>
      </c>
      <c r="E6517" s="26">
        <v>6</v>
      </c>
      <c r="F6517" s="26">
        <v>6</v>
      </c>
      <c r="G6517" s="26">
        <v>0</v>
      </c>
      <c r="H6517" s="26">
        <v>0</v>
      </c>
      <c r="I6517" s="26">
        <f>G6517+H6517</f>
        <v>0</v>
      </c>
      <c r="J6517" s="26">
        <f>SUM(F6517:H6517)</f>
        <v>6</v>
      </c>
      <c r="K6517" s="26">
        <f>E6517-J6517</f>
        <v>0</v>
      </c>
      <c r="L6517" s="27">
        <v>5092000000</v>
      </c>
      <c r="M6517" s="45">
        <v>392.991</v>
      </c>
      <c r="N6517" s="27">
        <v>848666667</v>
      </c>
      <c r="O6517" s="27">
        <v>42833188</v>
      </c>
      <c r="P6517" s="37">
        <f>IF(I6517=0,0,H6517/I6517)</f>
        <v>0</v>
      </c>
    </row>
    <row r="6518">
      <c r="A6518" s="24" t="str">
        <v>2026-08</v>
      </c>
      <c r="B6518" s="24" t="str">
        <v>관찰</v>
      </c>
      <c r="C6518" s="24" t="str">
        <v>군포시</v>
      </c>
      <c r="D6518" s="24" t="str">
        <v>상가</v>
      </c>
      <c r="E6518" s="26">
        <v>1</v>
      </c>
      <c r="F6518" s="26">
        <v>1</v>
      </c>
      <c r="G6518" s="26">
        <v>0</v>
      </c>
      <c r="H6518" s="26">
        <v>0</v>
      </c>
      <c r="I6518" s="26">
        <f>G6518+H6518</f>
        <v>0</v>
      </c>
      <c r="J6518" s="26">
        <f>SUM(F6518:H6518)</f>
        <v>1</v>
      </c>
      <c r="K6518" s="26">
        <f>E6518-J6518</f>
        <v>0</v>
      </c>
      <c r="L6518" s="27">
        <v>190000000</v>
      </c>
      <c r="M6518" s="45">
        <v>20.9</v>
      </c>
      <c r="N6518" s="27">
        <v>190000000</v>
      </c>
      <c r="O6518" s="27">
        <v>30052591</v>
      </c>
      <c r="P6518" s="37">
        <f>IF(I6518=0,0,H6518/I6518)</f>
        <v>0</v>
      </c>
    </row>
    <row r="6519">
      <c r="A6519" s="24" t="str">
        <v>2026-08</v>
      </c>
      <c r="B6519" s="24" t="str">
        <v>관찰</v>
      </c>
      <c r="C6519" s="24" t="str">
        <v>군포시</v>
      </c>
      <c r="D6519" s="24" t="str">
        <v>아파트 매매</v>
      </c>
      <c r="E6519" s="26">
        <v>76</v>
      </c>
      <c r="F6519" s="26">
        <v>76</v>
      </c>
      <c r="G6519" s="26">
        <v>0</v>
      </c>
      <c r="H6519" s="26">
        <v>0</v>
      </c>
      <c r="I6519" s="26">
        <f>G6519+H6519</f>
        <v>0</v>
      </c>
      <c r="J6519" s="26">
        <f>SUM(F6519:H6519)</f>
        <v>76</v>
      </c>
      <c r="K6519" s="26">
        <f>E6519-J6519</f>
        <v>0</v>
      </c>
      <c r="L6519" s="27">
        <v>34153500000</v>
      </c>
      <c r="M6519" s="45">
        <v>4731.011</v>
      </c>
      <c r="N6519" s="27">
        <v>449388158</v>
      </c>
      <c r="O6519" s="27">
        <v>23864692</v>
      </c>
      <c r="P6519" s="37">
        <f>IF(I6519=0,0,H6519/I6519)</f>
        <v>0</v>
      </c>
    </row>
    <row r="6520">
      <c r="A6520" s="24" t="str">
        <v>2026-08</v>
      </c>
      <c r="B6520" s="24" t="str">
        <v>관찰</v>
      </c>
      <c r="C6520" s="24" t="str">
        <v>군포시</v>
      </c>
      <c r="D6520" s="24" t="str">
        <v>아파트 전월세</v>
      </c>
      <c r="E6520" s="26">
        <v>96</v>
      </c>
      <c r="F6520" s="26">
        <v>0</v>
      </c>
      <c r="G6520" s="26">
        <v>66</v>
      </c>
      <c r="H6520" s="26">
        <v>30</v>
      </c>
      <c r="I6520" s="26">
        <f>G6520+H6520</f>
        <v>96</v>
      </c>
      <c r="J6520" s="26">
        <f>SUM(F6520:H6520)</f>
        <v>96</v>
      </c>
      <c r="K6520" s="26">
        <f>E6520-J6520</f>
        <v>0</v>
      </c>
      <c r="L6520" s="27">
        <v>21387200000</v>
      </c>
      <c r="M6520" s="45">
        <v>5443.386</v>
      </c>
      <c r="N6520" s="27">
        <v>222783333</v>
      </c>
      <c r="O6520" s="27">
        <v>12988513</v>
      </c>
      <c r="P6520" s="37">
        <f>IF(I6520=0,0,H6520/I6520)</f>
        <v>0.3125</v>
      </c>
    </row>
    <row r="6521">
      <c r="A6521" s="24" t="str">
        <v>2026-08</v>
      </c>
      <c r="B6521" s="24" t="str">
        <v>관찰</v>
      </c>
      <c r="C6521" s="24" t="str">
        <v>군포시</v>
      </c>
      <c r="D6521" s="24" t="str">
        <v>오피스텔 매매</v>
      </c>
      <c r="E6521" s="26">
        <v>5</v>
      </c>
      <c r="F6521" s="26">
        <v>5</v>
      </c>
      <c r="G6521" s="26">
        <v>0</v>
      </c>
      <c r="H6521" s="26">
        <v>0</v>
      </c>
      <c r="I6521" s="26">
        <f>G6521+H6521</f>
        <v>0</v>
      </c>
      <c r="J6521" s="26">
        <f>SUM(F6521:H6521)</f>
        <v>5</v>
      </c>
      <c r="K6521" s="26">
        <f>E6521-J6521</f>
        <v>0</v>
      </c>
      <c r="L6521" s="27">
        <v>985000000</v>
      </c>
      <c r="M6521" s="45">
        <v>158.031</v>
      </c>
      <c r="N6521" s="27">
        <v>197000000</v>
      </c>
      <c r="O6521" s="27">
        <v>20604807</v>
      </c>
      <c r="P6521" s="37">
        <f>IF(I6521=0,0,H6521/I6521)</f>
        <v>0</v>
      </c>
    </row>
    <row r="6522">
      <c r="A6522" s="24" t="str">
        <v>2026-08</v>
      </c>
      <c r="B6522" s="24" t="str">
        <v>관찰</v>
      </c>
      <c r="C6522" s="24" t="str">
        <v>군포시</v>
      </c>
      <c r="D6522" s="24" t="str">
        <v>오피스텔 전월세</v>
      </c>
      <c r="E6522" s="26">
        <v>20</v>
      </c>
      <c r="F6522" s="26">
        <v>0</v>
      </c>
      <c r="G6522" s="26">
        <v>7</v>
      </c>
      <c r="H6522" s="26">
        <v>13</v>
      </c>
      <c r="I6522" s="26">
        <f>G6522+H6522</f>
        <v>20</v>
      </c>
      <c r="J6522" s="26">
        <f>SUM(F6522:H6522)</f>
        <v>20</v>
      </c>
      <c r="K6522" s="26">
        <f>E6522-J6522</f>
        <v>0</v>
      </c>
      <c r="L6522" s="27">
        <v>1977000000</v>
      </c>
      <c r="M6522" s="45">
        <v>713.12</v>
      </c>
      <c r="N6522" s="27">
        <v>98850000</v>
      </c>
      <c r="O6522" s="27">
        <v>9164709</v>
      </c>
      <c r="P6522" s="37">
        <f>IF(I6522=0,0,H6522/I6522)</f>
        <v>0.65</v>
      </c>
    </row>
    <row r="6523">
      <c r="A6523" s="24" t="str">
        <v>2026-08</v>
      </c>
      <c r="B6523" s="24" t="str">
        <v>관찰</v>
      </c>
      <c r="C6523" s="24" t="str">
        <v>군포시</v>
      </c>
      <c r="D6523" s="24" t="str">
        <v>토지</v>
      </c>
      <c r="E6523" s="26">
        <v>1</v>
      </c>
      <c r="F6523" s="26">
        <v>1</v>
      </c>
      <c r="G6523" s="26">
        <v>0</v>
      </c>
      <c r="H6523" s="26">
        <v>0</v>
      </c>
      <c r="I6523" s="26">
        <f>G6523+H6523</f>
        <v>0</v>
      </c>
      <c r="J6523" s="26">
        <f>SUM(F6523:H6523)</f>
        <v>1</v>
      </c>
      <c r="K6523" s="26">
        <f>E6523-J6523</f>
        <v>0</v>
      </c>
      <c r="L6523" s="27">
        <v>15900000</v>
      </c>
      <c r="M6523" s="45">
        <v>17.53</v>
      </c>
      <c r="N6523" s="27">
        <v>15900000</v>
      </c>
      <c r="O6523" s="27">
        <v>2998402</v>
      </c>
      <c r="P6523" s="37">
        <f>IF(I6523=0,0,H6523/I6523)</f>
        <v>0</v>
      </c>
    </row>
    <row r="6524">
      <c r="A6524" s="24" t="str">
        <v>2026-08</v>
      </c>
      <c r="B6524" s="24" t="str">
        <v>관찰</v>
      </c>
      <c r="C6524" s="24" t="str">
        <v>김포시</v>
      </c>
      <c r="D6524" s="24" t="str">
        <v>다가구 매매</v>
      </c>
      <c r="E6524" s="26">
        <v>2</v>
      </c>
      <c r="F6524" s="26">
        <v>2</v>
      </c>
      <c r="G6524" s="26">
        <v>0</v>
      </c>
      <c r="H6524" s="26">
        <v>0</v>
      </c>
      <c r="I6524" s="26">
        <f>G6524+H6524</f>
        <v>0</v>
      </c>
      <c r="J6524" s="26">
        <f>SUM(F6524:H6524)</f>
        <v>2</v>
      </c>
      <c r="K6524" s="26">
        <f>E6524-J6524</f>
        <v>0</v>
      </c>
      <c r="L6524" s="27">
        <v>1070000000</v>
      </c>
      <c r="M6524" s="45">
        <v>314.36</v>
      </c>
      <c r="N6524" s="27">
        <v>535000000</v>
      </c>
      <c r="O6524" s="27">
        <v>11252036</v>
      </c>
      <c r="P6524" s="37">
        <f>IF(I6524=0,0,H6524/I6524)</f>
        <v>0</v>
      </c>
    </row>
    <row r="6525">
      <c r="A6525" s="24" t="str">
        <v>2026-08</v>
      </c>
      <c r="B6525" s="24" t="str">
        <v>관찰</v>
      </c>
      <c r="C6525" s="24" t="str">
        <v>김포시</v>
      </c>
      <c r="D6525" s="24" t="str">
        <v>다가구 전월세</v>
      </c>
      <c r="E6525" s="26">
        <v>49</v>
      </c>
      <c r="F6525" s="26">
        <v>0</v>
      </c>
      <c r="G6525" s="26">
        <v>16</v>
      </c>
      <c r="H6525" s="26">
        <v>33</v>
      </c>
      <c r="I6525" s="26">
        <f>G6525+H6525</f>
        <v>49</v>
      </c>
      <c r="J6525" s="26">
        <f>SUM(F6525:H6525)</f>
        <v>49</v>
      </c>
      <c r="K6525" s="26">
        <f>E6525-J6525</f>
        <v>0</v>
      </c>
      <c r="L6525" s="27">
        <v>3147600000</v>
      </c>
      <c r="M6525" s="45">
        <v>2311.27</v>
      </c>
      <c r="N6525" s="27">
        <v>64236735</v>
      </c>
      <c r="O6525" s="27">
        <v>4501979</v>
      </c>
      <c r="P6525" s="37">
        <f>IF(I6525=0,0,H6525/I6525)</f>
        <v>0.673469387755102</v>
      </c>
    </row>
    <row r="6526">
      <c r="A6526" s="24" t="str">
        <v>2026-08</v>
      </c>
      <c r="B6526" s="24" t="str">
        <v>관찰</v>
      </c>
      <c r="C6526" s="24" t="str">
        <v>김포시</v>
      </c>
      <c r="D6526" s="24" t="str">
        <v>다세대 매매</v>
      </c>
      <c r="E6526" s="26">
        <v>5</v>
      </c>
      <c r="F6526" s="26">
        <v>5</v>
      </c>
      <c r="G6526" s="26">
        <v>0</v>
      </c>
      <c r="H6526" s="26">
        <v>0</v>
      </c>
      <c r="I6526" s="26">
        <f>G6526+H6526</f>
        <v>0</v>
      </c>
      <c r="J6526" s="26">
        <f>SUM(F6526:H6526)</f>
        <v>5</v>
      </c>
      <c r="K6526" s="26">
        <f>E6526-J6526</f>
        <v>0</v>
      </c>
      <c r="L6526" s="27">
        <v>1243000000</v>
      </c>
      <c r="M6526" s="45">
        <v>303.414</v>
      </c>
      <c r="N6526" s="27">
        <v>248600000</v>
      </c>
      <c r="O6526" s="27">
        <v>13542852</v>
      </c>
      <c r="P6526" s="37">
        <f>IF(I6526=0,0,H6526/I6526)</f>
        <v>0</v>
      </c>
    </row>
    <row r="6527">
      <c r="A6527" s="24" t="str">
        <v>2026-08</v>
      </c>
      <c r="B6527" s="24" t="str">
        <v>관찰</v>
      </c>
      <c r="C6527" s="24" t="str">
        <v>김포시</v>
      </c>
      <c r="D6527" s="24" t="str">
        <v>다세대 전월세</v>
      </c>
      <c r="E6527" s="26">
        <v>17</v>
      </c>
      <c r="F6527" s="26">
        <v>0</v>
      </c>
      <c r="G6527" s="26">
        <v>10</v>
      </c>
      <c r="H6527" s="26">
        <v>7</v>
      </c>
      <c r="I6527" s="26">
        <f>G6527+H6527</f>
        <v>17</v>
      </c>
      <c r="J6527" s="26">
        <f>SUM(F6527:H6527)</f>
        <v>17</v>
      </c>
      <c r="K6527" s="26">
        <f>E6527-J6527</f>
        <v>0</v>
      </c>
      <c r="L6527" s="27">
        <v>2757330000</v>
      </c>
      <c r="M6527" s="45">
        <v>1100.238</v>
      </c>
      <c r="N6527" s="27">
        <v>162195882</v>
      </c>
      <c r="O6527" s="27">
        <v>8284699</v>
      </c>
      <c r="P6527" s="37">
        <f>IF(I6527=0,0,H6527/I6527)</f>
        <v>0.4117647058823529</v>
      </c>
    </row>
    <row r="6528">
      <c r="A6528" s="24" t="str">
        <v>2026-08</v>
      </c>
      <c r="B6528" s="24" t="str">
        <v>관찰</v>
      </c>
      <c r="C6528" s="24" t="str">
        <v>김포시</v>
      </c>
      <c r="D6528" s="24" t="str">
        <v>분양권</v>
      </c>
      <c r="E6528" s="26">
        <v>3</v>
      </c>
      <c r="F6528" s="26">
        <v>3</v>
      </c>
      <c r="G6528" s="26">
        <v>0</v>
      </c>
      <c r="H6528" s="26">
        <v>0</v>
      </c>
      <c r="I6528" s="26">
        <f>G6528+H6528</f>
        <v>0</v>
      </c>
      <c r="J6528" s="26">
        <f>SUM(F6528:H6528)</f>
        <v>3</v>
      </c>
      <c r="K6528" s="26">
        <f>E6528-J6528</f>
        <v>0</v>
      </c>
      <c r="L6528" s="27">
        <v>1933100000</v>
      </c>
      <c r="M6528" s="45">
        <v>227.353</v>
      </c>
      <c r="N6528" s="27">
        <v>644366667</v>
      </c>
      <c r="O6528" s="27">
        <v>28107889</v>
      </c>
      <c r="P6528" s="37">
        <f>IF(I6528=0,0,H6528/I6528)</f>
        <v>0</v>
      </c>
    </row>
    <row r="6529">
      <c r="A6529" s="24" t="str">
        <v>2026-08</v>
      </c>
      <c r="B6529" s="24" t="str">
        <v>관찰</v>
      </c>
      <c r="C6529" s="24" t="str">
        <v>김포시</v>
      </c>
      <c r="D6529" s="24" t="str">
        <v>상가</v>
      </c>
      <c r="E6529" s="26">
        <v>7</v>
      </c>
      <c r="F6529" s="26">
        <v>7</v>
      </c>
      <c r="G6529" s="26">
        <v>0</v>
      </c>
      <c r="H6529" s="26">
        <v>0</v>
      </c>
      <c r="I6529" s="26">
        <f>G6529+H6529</f>
        <v>0</v>
      </c>
      <c r="J6529" s="26">
        <f>SUM(F6529:H6529)</f>
        <v>7</v>
      </c>
      <c r="K6529" s="26">
        <f>E6529-J6529</f>
        <v>0</v>
      </c>
      <c r="L6529" s="27">
        <v>1916900000</v>
      </c>
      <c r="M6529" s="45">
        <v>238.68</v>
      </c>
      <c r="N6529" s="27">
        <v>273842857</v>
      </c>
      <c r="O6529" s="27">
        <v>26549603</v>
      </c>
      <c r="P6529" s="37">
        <f>IF(I6529=0,0,H6529/I6529)</f>
        <v>0</v>
      </c>
    </row>
    <row r="6530">
      <c r="A6530" s="24" t="str">
        <v>2026-08</v>
      </c>
      <c r="B6530" s="24" t="str">
        <v>관찰</v>
      </c>
      <c r="C6530" s="24" t="str">
        <v>김포시</v>
      </c>
      <c r="D6530" s="24" t="str">
        <v>아파트 매매</v>
      </c>
      <c r="E6530" s="26">
        <v>72</v>
      </c>
      <c r="F6530" s="26">
        <v>72</v>
      </c>
      <c r="G6530" s="26">
        <v>0</v>
      </c>
      <c r="H6530" s="26">
        <v>0</v>
      </c>
      <c r="I6530" s="26">
        <f>G6530+H6530</f>
        <v>0</v>
      </c>
      <c r="J6530" s="26">
        <f>SUM(F6530:H6530)</f>
        <v>72</v>
      </c>
      <c r="K6530" s="26">
        <f>E6530-J6530</f>
        <v>0</v>
      </c>
      <c r="L6530" s="27">
        <v>34149500000</v>
      </c>
      <c r="M6530" s="45">
        <v>5915.484</v>
      </c>
      <c r="N6530" s="27">
        <v>474298611</v>
      </c>
      <c r="O6530" s="27">
        <v>19083967</v>
      </c>
      <c r="P6530" s="37">
        <f>IF(I6530=0,0,H6530/I6530)</f>
        <v>0</v>
      </c>
    </row>
    <row r="6531">
      <c r="A6531" s="24" t="str">
        <v>2026-08</v>
      </c>
      <c r="B6531" s="24" t="str">
        <v>관찰</v>
      </c>
      <c r="C6531" s="24" t="str">
        <v>김포시</v>
      </c>
      <c r="D6531" s="24" t="str">
        <v>아파트 전월세</v>
      </c>
      <c r="E6531" s="26">
        <v>287</v>
      </c>
      <c r="F6531" s="26">
        <v>0</v>
      </c>
      <c r="G6531" s="26">
        <v>133</v>
      </c>
      <c r="H6531" s="26">
        <v>154</v>
      </c>
      <c r="I6531" s="26">
        <f>G6531+H6531</f>
        <v>287</v>
      </c>
      <c r="J6531" s="26">
        <f>SUM(F6531:H6531)</f>
        <v>287</v>
      </c>
      <c r="K6531" s="26">
        <f>E6531-J6531</f>
        <v>0</v>
      </c>
      <c r="L6531" s="27">
        <v>56884890000</v>
      </c>
      <c r="M6531" s="45">
        <v>20414.098</v>
      </c>
      <c r="N6531" s="27">
        <v>198205192</v>
      </c>
      <c r="O6531" s="27">
        <v>9211733</v>
      </c>
      <c r="P6531" s="37">
        <f>IF(I6531=0,0,H6531/I6531)</f>
        <v>0.5365853658536586</v>
      </c>
    </row>
    <row r="6532">
      <c r="A6532" s="24" t="str">
        <v>2026-08</v>
      </c>
      <c r="B6532" s="24" t="str">
        <v>관찰</v>
      </c>
      <c r="C6532" s="24" t="str">
        <v>김포시</v>
      </c>
      <c r="D6532" s="24" t="str">
        <v>오피스텔 매매</v>
      </c>
      <c r="E6532" s="26">
        <v>6</v>
      </c>
      <c r="F6532" s="26">
        <v>6</v>
      </c>
      <c r="G6532" s="26">
        <v>0</v>
      </c>
      <c r="H6532" s="26">
        <v>0</v>
      </c>
      <c r="I6532" s="26">
        <f>G6532+H6532</f>
        <v>0</v>
      </c>
      <c r="J6532" s="26">
        <f>SUM(F6532:H6532)</f>
        <v>6</v>
      </c>
      <c r="K6532" s="26">
        <f>E6532-J6532</f>
        <v>0</v>
      </c>
      <c r="L6532" s="27">
        <v>647000000</v>
      </c>
      <c r="M6532" s="45">
        <v>161.651</v>
      </c>
      <c r="N6532" s="27">
        <v>107833333</v>
      </c>
      <c r="O6532" s="27">
        <v>13231238</v>
      </c>
      <c r="P6532" s="37">
        <f>IF(I6532=0,0,H6532/I6532)</f>
        <v>0</v>
      </c>
    </row>
    <row r="6533">
      <c r="A6533" s="24" t="str">
        <v>2026-08</v>
      </c>
      <c r="B6533" s="24" t="str">
        <v>관찰</v>
      </c>
      <c r="C6533" s="24" t="str">
        <v>김포시</v>
      </c>
      <c r="D6533" s="24" t="str">
        <v>오피스텔 전월세</v>
      </c>
      <c r="E6533" s="26">
        <v>97</v>
      </c>
      <c r="F6533" s="26">
        <v>0</v>
      </c>
      <c r="G6533" s="26">
        <v>33</v>
      </c>
      <c r="H6533" s="26">
        <v>64</v>
      </c>
      <c r="I6533" s="26">
        <f>G6533+H6533</f>
        <v>97</v>
      </c>
      <c r="J6533" s="26">
        <f>SUM(F6533:H6533)</f>
        <v>97</v>
      </c>
      <c r="K6533" s="26">
        <f>E6533-J6533</f>
        <v>0</v>
      </c>
      <c r="L6533" s="27">
        <v>4957280000</v>
      </c>
      <c r="M6533" s="45">
        <v>2784.61</v>
      </c>
      <c r="N6533" s="27">
        <v>51105979</v>
      </c>
      <c r="O6533" s="27">
        <v>5885098</v>
      </c>
      <c r="P6533" s="37">
        <f>IF(I6533=0,0,H6533/I6533)</f>
        <v>0.6597938144329897</v>
      </c>
    </row>
    <row r="6534">
      <c r="A6534" s="24" t="str">
        <v>2026-08</v>
      </c>
      <c r="B6534" s="24" t="str">
        <v>관찰</v>
      </c>
      <c r="C6534" s="24" t="str">
        <v>김포시</v>
      </c>
      <c r="D6534" s="24" t="str">
        <v>토지</v>
      </c>
      <c r="E6534" s="26">
        <v>25</v>
      </c>
      <c r="F6534" s="26">
        <v>25</v>
      </c>
      <c r="G6534" s="26">
        <v>0</v>
      </c>
      <c r="H6534" s="26">
        <v>0</v>
      </c>
      <c r="I6534" s="26">
        <f>G6534+H6534</f>
        <v>0</v>
      </c>
      <c r="J6534" s="26">
        <f>SUM(F6534:H6534)</f>
        <v>25</v>
      </c>
      <c r="K6534" s="26">
        <f>E6534-J6534</f>
        <v>0</v>
      </c>
      <c r="L6534" s="27">
        <v>5635120000</v>
      </c>
      <c r="M6534" s="45">
        <v>25407.6</v>
      </c>
      <c r="N6534" s="27">
        <v>225404800</v>
      </c>
      <c r="O6534" s="27">
        <v>733186</v>
      </c>
      <c r="P6534" s="37">
        <f>IF(I6534=0,0,H6534/I6534)</f>
        <v>0</v>
      </c>
    </row>
    <row r="6535">
      <c r="A6535" s="24" t="str">
        <v>2026-08</v>
      </c>
      <c r="B6535" s="24" t="str">
        <v>관찰</v>
      </c>
      <c r="C6535" s="24" t="str">
        <v>남양주시</v>
      </c>
      <c r="D6535" s="24" t="str">
        <v>공장창고</v>
      </c>
      <c r="E6535" s="26">
        <v>1</v>
      </c>
      <c r="F6535" s="26">
        <v>1</v>
      </c>
      <c r="G6535" s="26">
        <v>0</v>
      </c>
      <c r="H6535" s="26">
        <v>0</v>
      </c>
      <c r="I6535" s="26">
        <f>G6535+H6535</f>
        <v>0</v>
      </c>
      <c r="J6535" s="26">
        <f>SUM(F6535:H6535)</f>
        <v>1</v>
      </c>
      <c r="K6535" s="26">
        <f>E6535-J6535</f>
        <v>0</v>
      </c>
      <c r="L6535" s="27">
        <v>2384030000</v>
      </c>
      <c r="M6535" s="45">
        <v>1228.95</v>
      </c>
      <c r="N6535" s="27">
        <v>2384030000</v>
      </c>
      <c r="O6535" s="27">
        <v>6412865</v>
      </c>
      <c r="P6535" s="37">
        <f>IF(I6535=0,0,H6535/I6535)</f>
        <v>0</v>
      </c>
    </row>
    <row r="6536">
      <c r="A6536" s="24" t="str">
        <v>2026-08</v>
      </c>
      <c r="B6536" s="24" t="str">
        <v>관찰</v>
      </c>
      <c r="C6536" s="24" t="str">
        <v>남양주시</v>
      </c>
      <c r="D6536" s="24" t="str">
        <v>다가구 매매</v>
      </c>
      <c r="E6536" s="26">
        <v>1</v>
      </c>
      <c r="F6536" s="26">
        <v>1</v>
      </c>
      <c r="G6536" s="26">
        <v>0</v>
      </c>
      <c r="H6536" s="26">
        <v>0</v>
      </c>
      <c r="I6536" s="26">
        <f>G6536+H6536</f>
        <v>0</v>
      </c>
      <c r="J6536" s="26">
        <f>SUM(F6536:H6536)</f>
        <v>1</v>
      </c>
      <c r="K6536" s="26">
        <f>E6536-J6536</f>
        <v>0</v>
      </c>
      <c r="L6536" s="27">
        <v>1680000000</v>
      </c>
      <c r="M6536" s="45">
        <v>495</v>
      </c>
      <c r="N6536" s="27">
        <v>1680000000</v>
      </c>
      <c r="O6536" s="27">
        <v>11219634</v>
      </c>
      <c r="P6536" s="37">
        <f>IF(I6536=0,0,H6536/I6536)</f>
        <v>0</v>
      </c>
    </row>
    <row r="6537">
      <c r="A6537" s="24" t="str">
        <v>2026-08</v>
      </c>
      <c r="B6537" s="24" t="str">
        <v>관찰</v>
      </c>
      <c r="C6537" s="24" t="str">
        <v>남양주시</v>
      </c>
      <c r="D6537" s="24" t="str">
        <v>다가구 전월세</v>
      </c>
      <c r="E6537" s="26">
        <v>65</v>
      </c>
      <c r="F6537" s="26">
        <v>0</v>
      </c>
      <c r="G6537" s="26">
        <v>17</v>
      </c>
      <c r="H6537" s="26">
        <v>48</v>
      </c>
      <c r="I6537" s="26">
        <f>G6537+H6537</f>
        <v>65</v>
      </c>
      <c r="J6537" s="26">
        <f>SUM(F6537:H6537)</f>
        <v>65</v>
      </c>
      <c r="K6537" s="26">
        <f>E6537-J6537</f>
        <v>0</v>
      </c>
      <c r="L6537" s="27">
        <v>4371290000</v>
      </c>
      <c r="M6537" s="45">
        <v>3260.14</v>
      </c>
      <c r="N6537" s="27">
        <v>67250615</v>
      </c>
      <c r="O6537" s="27">
        <v>4432492</v>
      </c>
      <c r="P6537" s="37">
        <f>IF(I6537=0,0,H6537/I6537)</f>
        <v>0.7384615384615385</v>
      </c>
    </row>
    <row r="6538">
      <c r="A6538" s="24" t="str">
        <v>2026-08</v>
      </c>
      <c r="B6538" s="24" t="str">
        <v>관찰</v>
      </c>
      <c r="C6538" s="24" t="str">
        <v>남양주시</v>
      </c>
      <c r="D6538" s="24" t="str">
        <v>다세대 매매</v>
      </c>
      <c r="E6538" s="26">
        <v>23</v>
      </c>
      <c r="F6538" s="26">
        <v>23</v>
      </c>
      <c r="G6538" s="26">
        <v>0</v>
      </c>
      <c r="H6538" s="26">
        <v>0</v>
      </c>
      <c r="I6538" s="26">
        <f>G6538+H6538</f>
        <v>0</v>
      </c>
      <c r="J6538" s="26">
        <f>SUM(F6538:H6538)</f>
        <v>23</v>
      </c>
      <c r="K6538" s="26">
        <f>E6538-J6538</f>
        <v>0</v>
      </c>
      <c r="L6538" s="27">
        <v>3016500000</v>
      </c>
      <c r="M6538" s="45">
        <v>1323.45</v>
      </c>
      <c r="N6538" s="27">
        <v>131152174</v>
      </c>
      <c r="O6538" s="27">
        <v>7534777</v>
      </c>
      <c r="P6538" s="37">
        <f>IF(I6538=0,0,H6538/I6538)</f>
        <v>0</v>
      </c>
    </row>
    <row r="6539">
      <c r="A6539" s="24" t="str">
        <v>2026-08</v>
      </c>
      <c r="B6539" s="24" t="str">
        <v>관찰</v>
      </c>
      <c r="C6539" s="24" t="str">
        <v>남양주시</v>
      </c>
      <c r="D6539" s="24" t="str">
        <v>다세대 전월세</v>
      </c>
      <c r="E6539" s="26">
        <v>55</v>
      </c>
      <c r="F6539" s="26">
        <v>0</v>
      </c>
      <c r="G6539" s="26">
        <v>27</v>
      </c>
      <c r="H6539" s="26">
        <v>28</v>
      </c>
      <c r="I6539" s="26">
        <f>G6539+H6539</f>
        <v>55</v>
      </c>
      <c r="J6539" s="26">
        <f>SUM(F6539:H6539)</f>
        <v>55</v>
      </c>
      <c r="K6539" s="26">
        <f>E6539-J6539</f>
        <v>0</v>
      </c>
      <c r="L6539" s="27">
        <v>4459800000</v>
      </c>
      <c r="M6539" s="45">
        <v>2804.165</v>
      </c>
      <c r="N6539" s="27">
        <v>81087273</v>
      </c>
      <c r="O6539" s="27">
        <v>5257586</v>
      </c>
      <c r="P6539" s="37">
        <f>IF(I6539=0,0,H6539/I6539)</f>
        <v>0.509090909090909</v>
      </c>
    </row>
    <row r="6540">
      <c r="A6540" s="24" t="str">
        <v>2026-08</v>
      </c>
      <c r="B6540" s="24" t="str">
        <v>관찰</v>
      </c>
      <c r="C6540" s="24" t="str">
        <v>남양주시</v>
      </c>
      <c r="D6540" s="24" t="str">
        <v>분양권</v>
      </c>
      <c r="E6540" s="26">
        <v>4</v>
      </c>
      <c r="F6540" s="26">
        <v>4</v>
      </c>
      <c r="G6540" s="26">
        <v>0</v>
      </c>
      <c r="H6540" s="26">
        <v>0</v>
      </c>
      <c r="I6540" s="26">
        <f>G6540+H6540</f>
        <v>0</v>
      </c>
      <c r="J6540" s="26">
        <f>SUM(F6540:H6540)</f>
        <v>4</v>
      </c>
      <c r="K6540" s="26">
        <f>E6540-J6540</f>
        <v>0</v>
      </c>
      <c r="L6540" s="27">
        <v>2849770000</v>
      </c>
      <c r="M6540" s="45">
        <v>314.512</v>
      </c>
      <c r="N6540" s="27">
        <v>712442500</v>
      </c>
      <c r="O6540" s="27">
        <v>29953474</v>
      </c>
      <c r="P6540" s="37">
        <f>IF(I6540=0,0,H6540/I6540)</f>
        <v>0</v>
      </c>
    </row>
    <row r="6541">
      <c r="A6541" s="24" t="str">
        <v>2026-08</v>
      </c>
      <c r="B6541" s="24" t="str">
        <v>관찰</v>
      </c>
      <c r="C6541" s="24" t="str">
        <v>남양주시</v>
      </c>
      <c r="D6541" s="24" t="str">
        <v>상가</v>
      </c>
      <c r="E6541" s="26">
        <v>5</v>
      </c>
      <c r="F6541" s="26">
        <v>5</v>
      </c>
      <c r="G6541" s="26">
        <v>0</v>
      </c>
      <c r="H6541" s="26">
        <v>0</v>
      </c>
      <c r="I6541" s="26">
        <f>G6541+H6541</f>
        <v>0</v>
      </c>
      <c r="J6541" s="26">
        <f>SUM(F6541:H6541)</f>
        <v>5</v>
      </c>
      <c r="K6541" s="26">
        <f>E6541-J6541</f>
        <v>0</v>
      </c>
      <c r="L6541" s="27">
        <v>4139360000</v>
      </c>
      <c r="M6541" s="45">
        <v>1345.34</v>
      </c>
      <c r="N6541" s="27">
        <v>827872000</v>
      </c>
      <c r="O6541" s="27">
        <v>10171283</v>
      </c>
      <c r="P6541" s="37">
        <f>IF(I6541=0,0,H6541/I6541)</f>
        <v>0</v>
      </c>
    </row>
    <row r="6542">
      <c r="A6542" s="24" t="str">
        <v>2026-08</v>
      </c>
      <c r="B6542" s="24" t="str">
        <v>관찰</v>
      </c>
      <c r="C6542" s="24" t="str">
        <v>남양주시</v>
      </c>
      <c r="D6542" s="24" t="str">
        <v>아파트 매매</v>
      </c>
      <c r="E6542" s="26">
        <v>185</v>
      </c>
      <c r="F6542" s="26">
        <v>185</v>
      </c>
      <c r="G6542" s="26">
        <v>0</v>
      </c>
      <c r="H6542" s="26">
        <v>0</v>
      </c>
      <c r="I6542" s="26">
        <f>G6542+H6542</f>
        <v>0</v>
      </c>
      <c r="J6542" s="26">
        <f>SUM(F6542:H6542)</f>
        <v>185</v>
      </c>
      <c r="K6542" s="26">
        <f>E6542-J6542</f>
        <v>0</v>
      </c>
      <c r="L6542" s="27">
        <v>93249500000</v>
      </c>
      <c r="M6542" s="45">
        <v>15043.015</v>
      </c>
      <c r="N6542" s="27">
        <v>504051351</v>
      </c>
      <c r="O6542" s="27">
        <v>20492089</v>
      </c>
      <c r="P6542" s="37">
        <f>IF(I6542=0,0,H6542/I6542)</f>
        <v>0</v>
      </c>
    </row>
    <row r="6543">
      <c r="A6543" s="24" t="str">
        <v>2026-08</v>
      </c>
      <c r="B6543" s="24" t="str">
        <v>관찰</v>
      </c>
      <c r="C6543" s="24" t="str">
        <v>남양주시</v>
      </c>
      <c r="D6543" s="24" t="str">
        <v>아파트 전월세</v>
      </c>
      <c r="E6543" s="26">
        <v>443</v>
      </c>
      <c r="F6543" s="26">
        <v>0</v>
      </c>
      <c r="G6543" s="26">
        <v>228</v>
      </c>
      <c r="H6543" s="26">
        <v>215</v>
      </c>
      <c r="I6543" s="26">
        <f>G6543+H6543</f>
        <v>443</v>
      </c>
      <c r="J6543" s="26">
        <f>SUM(F6543:H6543)</f>
        <v>443</v>
      </c>
      <c r="K6543" s="26">
        <f>E6543-J6543</f>
        <v>0</v>
      </c>
      <c r="L6543" s="27">
        <v>99226470000</v>
      </c>
      <c r="M6543" s="45">
        <v>30673.18</v>
      </c>
      <c r="N6543" s="27">
        <v>223987517</v>
      </c>
      <c r="O6543" s="27">
        <v>10694078</v>
      </c>
      <c r="P6543" s="37">
        <f>IF(I6543=0,0,H6543/I6543)</f>
        <v>0.4853273137697517</v>
      </c>
    </row>
    <row r="6544">
      <c r="A6544" s="24" t="str">
        <v>2026-08</v>
      </c>
      <c r="B6544" s="24" t="str">
        <v>관찰</v>
      </c>
      <c r="C6544" s="24" t="str">
        <v>남양주시</v>
      </c>
      <c r="D6544" s="24" t="str">
        <v>오피스텔 매매</v>
      </c>
      <c r="E6544" s="26">
        <v>5</v>
      </c>
      <c r="F6544" s="26">
        <v>5</v>
      </c>
      <c r="G6544" s="26">
        <v>0</v>
      </c>
      <c r="H6544" s="26">
        <v>0</v>
      </c>
      <c r="I6544" s="26">
        <f>G6544+H6544</f>
        <v>0</v>
      </c>
      <c r="J6544" s="26">
        <f>SUM(F6544:H6544)</f>
        <v>5</v>
      </c>
      <c r="K6544" s="26">
        <f>E6544-J6544</f>
        <v>0</v>
      </c>
      <c r="L6544" s="27">
        <v>1253000000</v>
      </c>
      <c r="M6544" s="45">
        <v>210.326</v>
      </c>
      <c r="N6544" s="27">
        <v>250600000</v>
      </c>
      <c r="O6544" s="27">
        <v>19693945</v>
      </c>
      <c r="P6544" s="37">
        <f>IF(I6544=0,0,H6544/I6544)</f>
        <v>0</v>
      </c>
    </row>
    <row r="6545">
      <c r="A6545" s="24" t="str">
        <v>2026-08</v>
      </c>
      <c r="B6545" s="24" t="str">
        <v>관찰</v>
      </c>
      <c r="C6545" s="24" t="str">
        <v>남양주시</v>
      </c>
      <c r="D6545" s="24" t="str">
        <v>오피스텔 전월세</v>
      </c>
      <c r="E6545" s="26">
        <v>56</v>
      </c>
      <c r="F6545" s="26">
        <v>0</v>
      </c>
      <c r="G6545" s="26">
        <v>16</v>
      </c>
      <c r="H6545" s="26">
        <v>40</v>
      </c>
      <c r="I6545" s="26">
        <f>G6545+H6545</f>
        <v>56</v>
      </c>
      <c r="J6545" s="26">
        <f>SUM(F6545:H6545)</f>
        <v>56</v>
      </c>
      <c r="K6545" s="26">
        <f>E6545-J6545</f>
        <v>0</v>
      </c>
      <c r="L6545" s="27">
        <v>7158030000</v>
      </c>
      <c r="M6545" s="45">
        <v>2259.03</v>
      </c>
      <c r="N6545" s="27">
        <v>127821964</v>
      </c>
      <c r="O6545" s="27">
        <v>10474809</v>
      </c>
      <c r="P6545" s="37">
        <f>IF(I6545=0,0,H6545/I6545)</f>
        <v>0.7142857142857143</v>
      </c>
    </row>
    <row r="6546">
      <c r="A6546" s="24" t="str">
        <v>2026-08</v>
      </c>
      <c r="B6546" s="24" t="str">
        <v>관찰</v>
      </c>
      <c r="C6546" s="24" t="str">
        <v>남양주시</v>
      </c>
      <c r="D6546" s="24" t="str">
        <v>토지</v>
      </c>
      <c r="E6546" s="26">
        <v>33</v>
      </c>
      <c r="F6546" s="26">
        <v>33</v>
      </c>
      <c r="G6546" s="26">
        <v>0</v>
      </c>
      <c r="H6546" s="26">
        <v>0</v>
      </c>
      <c r="I6546" s="26">
        <f>G6546+H6546</f>
        <v>0</v>
      </c>
      <c r="J6546" s="26">
        <f>SUM(F6546:H6546)</f>
        <v>33</v>
      </c>
      <c r="K6546" s="26">
        <f>E6546-J6546</f>
        <v>0</v>
      </c>
      <c r="L6546" s="27">
        <v>10658790000</v>
      </c>
      <c r="M6546" s="45">
        <v>20827.28</v>
      </c>
      <c r="N6546" s="27">
        <v>322993636</v>
      </c>
      <c r="O6546" s="27">
        <v>1691804</v>
      </c>
      <c r="P6546" s="37">
        <f>IF(I6546=0,0,H6546/I6546)</f>
        <v>0</v>
      </c>
    </row>
    <row r="6547">
      <c r="A6547" s="24" t="str">
        <v>2026-08</v>
      </c>
      <c r="B6547" s="24" t="str">
        <v>관찰</v>
      </c>
      <c r="C6547" s="24" t="str">
        <v>동두천시</v>
      </c>
      <c r="D6547" s="24" t="str">
        <v>다가구 매매</v>
      </c>
      <c r="E6547" s="26">
        <v>3</v>
      </c>
      <c r="F6547" s="26">
        <v>3</v>
      </c>
      <c r="G6547" s="26">
        <v>0</v>
      </c>
      <c r="H6547" s="26">
        <v>0</v>
      </c>
      <c r="I6547" s="26">
        <f>G6547+H6547</f>
        <v>0</v>
      </c>
      <c r="J6547" s="26">
        <f>SUM(F6547:H6547)</f>
        <v>3</v>
      </c>
      <c r="K6547" s="26">
        <f>E6547-J6547</f>
        <v>0</v>
      </c>
      <c r="L6547" s="27">
        <v>1015000000</v>
      </c>
      <c r="M6547" s="45">
        <v>533.71</v>
      </c>
      <c r="N6547" s="27">
        <v>338333333</v>
      </c>
      <c r="O6547" s="27">
        <v>6286882</v>
      </c>
      <c r="P6547" s="37">
        <f>IF(I6547=0,0,H6547/I6547)</f>
        <v>0</v>
      </c>
    </row>
    <row r="6548">
      <c r="A6548" s="24" t="str">
        <v>2026-08</v>
      </c>
      <c r="B6548" s="24" t="str">
        <v>관찰</v>
      </c>
      <c r="C6548" s="24" t="str">
        <v>동두천시</v>
      </c>
      <c r="D6548" s="24" t="str">
        <v>다가구 전월세</v>
      </c>
      <c r="E6548" s="26">
        <v>5</v>
      </c>
      <c r="F6548" s="26">
        <v>0</v>
      </c>
      <c r="G6548" s="26">
        <v>0</v>
      </c>
      <c r="H6548" s="26">
        <v>5</v>
      </c>
      <c r="I6548" s="26">
        <f>G6548+H6548</f>
        <v>5</v>
      </c>
      <c r="J6548" s="26">
        <f>SUM(F6548:H6548)</f>
        <v>5</v>
      </c>
      <c r="K6548" s="26">
        <f>E6548-J6548</f>
        <v>0</v>
      </c>
      <c r="L6548" s="27">
        <v>123000000</v>
      </c>
      <c r="M6548" s="45">
        <v>411.31</v>
      </c>
      <c r="N6548" s="27">
        <v>24600000</v>
      </c>
      <c r="O6548" s="27">
        <v>988577</v>
      </c>
      <c r="P6548" s="37">
        <f>IF(I6548=0,0,H6548/I6548)</f>
        <v>1</v>
      </c>
    </row>
    <row r="6549">
      <c r="A6549" s="24" t="str">
        <v>2026-08</v>
      </c>
      <c r="B6549" s="24" t="str">
        <v>관찰</v>
      </c>
      <c r="C6549" s="24" t="str">
        <v>동두천시</v>
      </c>
      <c r="D6549" s="24" t="str">
        <v>다세대 매매</v>
      </c>
      <c r="E6549" s="26">
        <v>5</v>
      </c>
      <c r="F6549" s="26">
        <v>5</v>
      </c>
      <c r="G6549" s="26">
        <v>0</v>
      </c>
      <c r="H6549" s="26">
        <v>0</v>
      </c>
      <c r="I6549" s="26">
        <f>G6549+H6549</f>
        <v>0</v>
      </c>
      <c r="J6549" s="26">
        <f>SUM(F6549:H6549)</f>
        <v>5</v>
      </c>
      <c r="K6549" s="26">
        <f>E6549-J6549</f>
        <v>0</v>
      </c>
      <c r="L6549" s="27">
        <v>299000000</v>
      </c>
      <c r="M6549" s="45">
        <v>329.235</v>
      </c>
      <c r="N6549" s="27">
        <v>59800000</v>
      </c>
      <c r="O6549" s="27">
        <v>3002201</v>
      </c>
      <c r="P6549" s="37">
        <f>IF(I6549=0,0,H6549/I6549)</f>
        <v>0</v>
      </c>
    </row>
    <row r="6550">
      <c r="A6550" s="24" t="str">
        <v>2026-08</v>
      </c>
      <c r="B6550" s="24" t="str">
        <v>관찰</v>
      </c>
      <c r="C6550" s="24" t="str">
        <v>동두천시</v>
      </c>
      <c r="D6550" s="24" t="str">
        <v>다세대 전월세</v>
      </c>
      <c r="E6550" s="26">
        <v>5</v>
      </c>
      <c r="F6550" s="26">
        <v>0</v>
      </c>
      <c r="G6550" s="26">
        <v>1</v>
      </c>
      <c r="H6550" s="26">
        <v>4</v>
      </c>
      <c r="I6550" s="26">
        <f>G6550+H6550</f>
        <v>5</v>
      </c>
      <c r="J6550" s="26">
        <f>SUM(F6550:H6550)</f>
        <v>5</v>
      </c>
      <c r="K6550" s="26">
        <f>E6550-J6550</f>
        <v>0</v>
      </c>
      <c r="L6550" s="27">
        <v>112900000</v>
      </c>
      <c r="M6550" s="45">
        <v>253.226</v>
      </c>
      <c r="N6550" s="27">
        <v>22580000</v>
      </c>
      <c r="O6550" s="27">
        <v>1473874</v>
      </c>
      <c r="P6550" s="37">
        <f>IF(I6550=0,0,H6550/I6550)</f>
        <v>0.8</v>
      </c>
    </row>
    <row r="6551">
      <c r="A6551" s="24" t="str">
        <v>2026-08</v>
      </c>
      <c r="B6551" s="24" t="str">
        <v>관찰</v>
      </c>
      <c r="C6551" s="24" t="str">
        <v>동두천시</v>
      </c>
      <c r="D6551" s="24" t="str">
        <v>아파트 매매</v>
      </c>
      <c r="E6551" s="26">
        <v>19</v>
      </c>
      <c r="F6551" s="26">
        <v>19</v>
      </c>
      <c r="G6551" s="26">
        <v>0</v>
      </c>
      <c r="H6551" s="26">
        <v>0</v>
      </c>
      <c r="I6551" s="26">
        <f>G6551+H6551</f>
        <v>0</v>
      </c>
      <c r="J6551" s="26">
        <f>SUM(F6551:H6551)</f>
        <v>19</v>
      </c>
      <c r="K6551" s="26">
        <f>E6551-J6551</f>
        <v>0</v>
      </c>
      <c r="L6551" s="27">
        <v>2824000000</v>
      </c>
      <c r="M6551" s="45">
        <v>1453.562</v>
      </c>
      <c r="N6551" s="27">
        <v>148631579</v>
      </c>
      <c r="O6551" s="27">
        <v>6422523</v>
      </c>
      <c r="P6551" s="37">
        <f>IF(I6551=0,0,H6551/I6551)</f>
        <v>0</v>
      </c>
    </row>
    <row r="6552">
      <c r="A6552" s="24" t="str">
        <v>2026-08</v>
      </c>
      <c r="B6552" s="24" t="str">
        <v>관찰</v>
      </c>
      <c r="C6552" s="24" t="str">
        <v>동두천시</v>
      </c>
      <c r="D6552" s="24" t="str">
        <v>아파트 전월세</v>
      </c>
      <c r="E6552" s="26">
        <v>18</v>
      </c>
      <c r="F6552" s="26">
        <v>0</v>
      </c>
      <c r="G6552" s="26">
        <v>11</v>
      </c>
      <c r="H6552" s="26">
        <v>7</v>
      </c>
      <c r="I6552" s="26">
        <f>G6552+H6552</f>
        <v>18</v>
      </c>
      <c r="J6552" s="26">
        <f>SUM(F6552:H6552)</f>
        <v>18</v>
      </c>
      <c r="K6552" s="26">
        <f>E6552-J6552</f>
        <v>0</v>
      </c>
      <c r="L6552" s="27">
        <v>1704240000</v>
      </c>
      <c r="M6552" s="45">
        <v>1232.533</v>
      </c>
      <c r="N6552" s="27">
        <v>94680000</v>
      </c>
      <c r="O6552" s="27">
        <v>4570952</v>
      </c>
      <c r="P6552" s="37">
        <f>IF(I6552=0,0,H6552/I6552)</f>
        <v>0.3888888888888889</v>
      </c>
    </row>
    <row r="6553">
      <c r="A6553" s="24" t="str">
        <v>2026-08</v>
      </c>
      <c r="B6553" s="24" t="str">
        <v>관찰</v>
      </c>
      <c r="C6553" s="24" t="str">
        <v>동두천시</v>
      </c>
      <c r="D6553" s="24" t="str">
        <v>오피스텔 전월세</v>
      </c>
      <c r="E6553" s="26">
        <v>1</v>
      </c>
      <c r="F6553" s="26">
        <v>0</v>
      </c>
      <c r="G6553" s="26">
        <v>0</v>
      </c>
      <c r="H6553" s="26">
        <v>1</v>
      </c>
      <c r="I6553" s="26">
        <f>G6553+H6553</f>
        <v>1</v>
      </c>
      <c r="J6553" s="26">
        <f>SUM(F6553:H6553)</f>
        <v>1</v>
      </c>
      <c r="K6553" s="26">
        <f>E6553-J6553</f>
        <v>0</v>
      </c>
      <c r="L6553" s="27">
        <v>5000000</v>
      </c>
      <c r="M6553" s="45">
        <v>25.64</v>
      </c>
      <c r="N6553" s="27">
        <v>5000000</v>
      </c>
      <c r="O6553" s="27">
        <v>644654</v>
      </c>
      <c r="P6553" s="37">
        <f>IF(I6553=0,0,H6553/I6553)</f>
        <v>1</v>
      </c>
    </row>
    <row r="6554">
      <c r="A6554" s="24" t="str">
        <v>2026-08</v>
      </c>
      <c r="B6554" s="24" t="str">
        <v>관찰</v>
      </c>
      <c r="C6554" s="24" t="str">
        <v>동두천시</v>
      </c>
      <c r="D6554" s="24" t="str">
        <v>토지</v>
      </c>
      <c r="E6554" s="26">
        <v>2</v>
      </c>
      <c r="F6554" s="26">
        <v>2</v>
      </c>
      <c r="G6554" s="26">
        <v>0</v>
      </c>
      <c r="H6554" s="26">
        <v>0</v>
      </c>
      <c r="I6554" s="26">
        <f>G6554+H6554</f>
        <v>0</v>
      </c>
      <c r="J6554" s="26">
        <f>SUM(F6554:H6554)</f>
        <v>2</v>
      </c>
      <c r="K6554" s="26">
        <f>E6554-J6554</f>
        <v>0</v>
      </c>
      <c r="L6554" s="27">
        <v>145010000</v>
      </c>
      <c r="M6554" s="45">
        <v>992</v>
      </c>
      <c r="N6554" s="27">
        <v>72505000</v>
      </c>
      <c r="O6554" s="27">
        <v>483238</v>
      </c>
      <c r="P6554" s="37">
        <f>IF(I6554=0,0,H6554/I6554)</f>
        <v>0</v>
      </c>
    </row>
    <row r="6555">
      <c r="A6555" s="24" t="str">
        <v>2026-08</v>
      </c>
      <c r="B6555" s="24" t="str">
        <v>관찰</v>
      </c>
      <c r="C6555" s="24" t="str">
        <v>부천소사구</v>
      </c>
      <c r="D6555" s="24" t="str">
        <v>다가구 매매</v>
      </c>
      <c r="E6555" s="26">
        <v>3</v>
      </c>
      <c r="F6555" s="26">
        <v>3</v>
      </c>
      <c r="G6555" s="26">
        <v>0</v>
      </c>
      <c r="H6555" s="26">
        <v>0</v>
      </c>
      <c r="I6555" s="26">
        <f>G6555+H6555</f>
        <v>0</v>
      </c>
      <c r="J6555" s="26">
        <f>SUM(F6555:H6555)</f>
        <v>3</v>
      </c>
      <c r="K6555" s="26">
        <f>E6555-J6555</f>
        <v>0</v>
      </c>
      <c r="L6555" s="27">
        <v>1615330000</v>
      </c>
      <c r="M6555" s="45">
        <v>602.34</v>
      </c>
      <c r="N6555" s="27">
        <v>538443333</v>
      </c>
      <c r="O6555" s="27">
        <v>8865315</v>
      </c>
      <c r="P6555" s="37">
        <f>IF(I6555=0,0,H6555/I6555)</f>
        <v>0</v>
      </c>
    </row>
    <row r="6556">
      <c r="A6556" s="24" t="str">
        <v>2026-08</v>
      </c>
      <c r="B6556" s="24" t="str">
        <v>관찰</v>
      </c>
      <c r="C6556" s="24" t="str">
        <v>부천소사구</v>
      </c>
      <c r="D6556" s="24" t="str">
        <v>다가구 전월세</v>
      </c>
      <c r="E6556" s="26">
        <v>28</v>
      </c>
      <c r="F6556" s="26">
        <v>0</v>
      </c>
      <c r="G6556" s="26">
        <v>10</v>
      </c>
      <c r="H6556" s="26">
        <v>18</v>
      </c>
      <c r="I6556" s="26">
        <f>G6556+H6556</f>
        <v>28</v>
      </c>
      <c r="J6556" s="26">
        <f>SUM(F6556:H6556)</f>
        <v>28</v>
      </c>
      <c r="K6556" s="26">
        <f>E6556-J6556</f>
        <v>0</v>
      </c>
      <c r="L6556" s="27">
        <v>1877000000</v>
      </c>
      <c r="M6556" s="45">
        <v>1360.52</v>
      </c>
      <c r="N6556" s="27">
        <v>67035714</v>
      </c>
      <c r="O6556" s="27">
        <v>4560726</v>
      </c>
      <c r="P6556" s="37">
        <f>IF(I6556=0,0,H6556/I6556)</f>
        <v>0.6428571428571429</v>
      </c>
    </row>
    <row r="6557">
      <c r="A6557" s="24" t="str">
        <v>2026-08</v>
      </c>
      <c r="B6557" s="24" t="str">
        <v>관찰</v>
      </c>
      <c r="C6557" s="24" t="str">
        <v>부천소사구</v>
      </c>
      <c r="D6557" s="24" t="str">
        <v>다세대 매매</v>
      </c>
      <c r="E6557" s="26">
        <v>14</v>
      </c>
      <c r="F6557" s="26">
        <v>14</v>
      </c>
      <c r="G6557" s="26">
        <v>0</v>
      </c>
      <c r="H6557" s="26">
        <v>0</v>
      </c>
      <c r="I6557" s="26">
        <f>G6557+H6557</f>
        <v>0</v>
      </c>
      <c r="J6557" s="26">
        <f>SUM(F6557:H6557)</f>
        <v>14</v>
      </c>
      <c r="K6557" s="26">
        <f>E6557-J6557</f>
        <v>0</v>
      </c>
      <c r="L6557" s="27">
        <v>2422000000</v>
      </c>
      <c r="M6557" s="45">
        <v>649.12</v>
      </c>
      <c r="N6557" s="27">
        <v>173000000</v>
      </c>
      <c r="O6557" s="27">
        <v>12334563</v>
      </c>
      <c r="P6557" s="37">
        <f>IF(I6557=0,0,H6557/I6557)</f>
        <v>0</v>
      </c>
    </row>
    <row r="6558">
      <c r="A6558" s="24" t="str">
        <v>2026-08</v>
      </c>
      <c r="B6558" s="24" t="str">
        <v>관찰</v>
      </c>
      <c r="C6558" s="24" t="str">
        <v>부천소사구</v>
      </c>
      <c r="D6558" s="24" t="str">
        <v>다세대 전월세</v>
      </c>
      <c r="E6558" s="26">
        <v>27</v>
      </c>
      <c r="F6558" s="26">
        <v>0</v>
      </c>
      <c r="G6558" s="26">
        <v>13</v>
      </c>
      <c r="H6558" s="26">
        <v>14</v>
      </c>
      <c r="I6558" s="26">
        <f>G6558+H6558</f>
        <v>27</v>
      </c>
      <c r="J6558" s="26">
        <f>SUM(F6558:H6558)</f>
        <v>27</v>
      </c>
      <c r="K6558" s="26">
        <f>E6558-J6558</f>
        <v>0</v>
      </c>
      <c r="L6558" s="27">
        <v>2137150000</v>
      </c>
      <c r="M6558" s="45">
        <v>1288.766</v>
      </c>
      <c r="N6558" s="27">
        <v>79153704</v>
      </c>
      <c r="O6558" s="27">
        <v>5481956</v>
      </c>
      <c r="P6558" s="37">
        <f>IF(I6558=0,0,H6558/I6558)</f>
        <v>0.5185185185185185</v>
      </c>
    </row>
    <row r="6559">
      <c r="A6559" s="24" t="str">
        <v>2026-08</v>
      </c>
      <c r="B6559" s="24" t="str">
        <v>관찰</v>
      </c>
      <c r="C6559" s="24" t="str">
        <v>부천소사구</v>
      </c>
      <c r="D6559" s="24" t="str">
        <v>분양권</v>
      </c>
      <c r="E6559" s="26">
        <v>6</v>
      </c>
      <c r="F6559" s="26">
        <v>6</v>
      </c>
      <c r="G6559" s="26">
        <v>0</v>
      </c>
      <c r="H6559" s="26">
        <v>0</v>
      </c>
      <c r="I6559" s="26">
        <f>G6559+H6559</f>
        <v>0</v>
      </c>
      <c r="J6559" s="26">
        <f>SUM(F6559:H6559)</f>
        <v>6</v>
      </c>
      <c r="K6559" s="26">
        <f>E6559-J6559</f>
        <v>0</v>
      </c>
      <c r="L6559" s="27">
        <v>4019740000</v>
      </c>
      <c r="M6559" s="45">
        <v>359.769</v>
      </c>
      <c r="N6559" s="27">
        <v>669956667</v>
      </c>
      <c r="O6559" s="27">
        <v>36935912</v>
      </c>
      <c r="P6559" s="37">
        <f>IF(I6559=0,0,H6559/I6559)</f>
        <v>0</v>
      </c>
    </row>
    <row r="6560">
      <c r="A6560" s="24" t="str">
        <v>2026-08</v>
      </c>
      <c r="B6560" s="24" t="str">
        <v>관찰</v>
      </c>
      <c r="C6560" s="24" t="str">
        <v>부천소사구</v>
      </c>
      <c r="D6560" s="24" t="str">
        <v>상가</v>
      </c>
      <c r="E6560" s="26">
        <v>1</v>
      </c>
      <c r="F6560" s="26">
        <v>1</v>
      </c>
      <c r="G6560" s="26">
        <v>0</v>
      </c>
      <c r="H6560" s="26">
        <v>0</v>
      </c>
      <c r="I6560" s="26">
        <f>G6560+H6560</f>
        <v>0</v>
      </c>
      <c r="J6560" s="26">
        <f>SUM(F6560:H6560)</f>
        <v>1</v>
      </c>
      <c r="K6560" s="26">
        <f>E6560-J6560</f>
        <v>0</v>
      </c>
      <c r="L6560" s="27">
        <v>130000000</v>
      </c>
      <c r="M6560" s="45">
        <v>48</v>
      </c>
      <c r="N6560" s="27">
        <v>130000000</v>
      </c>
      <c r="O6560" s="27">
        <v>8953168</v>
      </c>
      <c r="P6560" s="37">
        <f>IF(I6560=0,0,H6560/I6560)</f>
        <v>0</v>
      </c>
    </row>
    <row r="6561">
      <c r="A6561" s="24" t="str">
        <v>2026-08</v>
      </c>
      <c r="B6561" s="24" t="str">
        <v>관찰</v>
      </c>
      <c r="C6561" s="24" t="str">
        <v>부천소사구</v>
      </c>
      <c r="D6561" s="24" t="str">
        <v>아파트 매매</v>
      </c>
      <c r="E6561" s="26">
        <v>59</v>
      </c>
      <c r="F6561" s="26">
        <v>59</v>
      </c>
      <c r="G6561" s="26">
        <v>0</v>
      </c>
      <c r="H6561" s="26">
        <v>0</v>
      </c>
      <c r="I6561" s="26">
        <f>G6561+H6561</f>
        <v>0</v>
      </c>
      <c r="J6561" s="26">
        <f>SUM(F6561:H6561)</f>
        <v>59</v>
      </c>
      <c r="K6561" s="26">
        <f>E6561-J6561</f>
        <v>0</v>
      </c>
      <c r="L6561" s="27">
        <v>28462400000</v>
      </c>
      <c r="M6561" s="45">
        <v>4224.284</v>
      </c>
      <c r="N6561" s="27">
        <v>482413559</v>
      </c>
      <c r="O6561" s="27">
        <v>22273735</v>
      </c>
      <c r="P6561" s="37">
        <f>IF(I6561=0,0,H6561/I6561)</f>
        <v>0</v>
      </c>
    </row>
    <row r="6562">
      <c r="A6562" s="24" t="str">
        <v>2026-08</v>
      </c>
      <c r="B6562" s="24" t="str">
        <v>관찰</v>
      </c>
      <c r="C6562" s="24" t="str">
        <v>부천소사구</v>
      </c>
      <c r="D6562" s="24" t="str">
        <v>아파트 전월세</v>
      </c>
      <c r="E6562" s="26">
        <v>59</v>
      </c>
      <c r="F6562" s="26">
        <v>0</v>
      </c>
      <c r="G6562" s="26">
        <v>35</v>
      </c>
      <c r="H6562" s="26">
        <v>24</v>
      </c>
      <c r="I6562" s="26">
        <f>G6562+H6562</f>
        <v>59</v>
      </c>
      <c r="J6562" s="26">
        <f>SUM(F6562:H6562)</f>
        <v>59</v>
      </c>
      <c r="K6562" s="26">
        <f>E6562-J6562</f>
        <v>0</v>
      </c>
      <c r="L6562" s="27">
        <v>15685160000</v>
      </c>
      <c r="M6562" s="45">
        <v>4047.904</v>
      </c>
      <c r="N6562" s="27">
        <v>265850169</v>
      </c>
      <c r="O6562" s="27">
        <v>12809535</v>
      </c>
      <c r="P6562" s="37">
        <f>IF(I6562=0,0,H6562/I6562)</f>
        <v>0.4067796610169492</v>
      </c>
    </row>
    <row r="6563">
      <c r="A6563" s="24" t="str">
        <v>2026-08</v>
      </c>
      <c r="B6563" s="24" t="str">
        <v>관찰</v>
      </c>
      <c r="C6563" s="24" t="str">
        <v>부천소사구</v>
      </c>
      <c r="D6563" s="24" t="str">
        <v>오피스텔 매매</v>
      </c>
      <c r="E6563" s="26">
        <v>2</v>
      </c>
      <c r="F6563" s="26">
        <v>2</v>
      </c>
      <c r="G6563" s="26">
        <v>0</v>
      </c>
      <c r="H6563" s="26">
        <v>0</v>
      </c>
      <c r="I6563" s="26">
        <f>G6563+H6563</f>
        <v>0</v>
      </c>
      <c r="J6563" s="26">
        <f>SUM(F6563:H6563)</f>
        <v>2</v>
      </c>
      <c r="K6563" s="26">
        <f>E6563-J6563</f>
        <v>0</v>
      </c>
      <c r="L6563" s="27">
        <v>432000000</v>
      </c>
      <c r="M6563" s="45">
        <v>126.46</v>
      </c>
      <c r="N6563" s="27">
        <v>216000000</v>
      </c>
      <c r="O6563" s="27">
        <v>11292892</v>
      </c>
      <c r="P6563" s="37">
        <f>IF(I6563=0,0,H6563/I6563)</f>
        <v>0</v>
      </c>
    </row>
    <row r="6564">
      <c r="A6564" s="24" t="str">
        <v>2026-08</v>
      </c>
      <c r="B6564" s="24" t="str">
        <v>관찰</v>
      </c>
      <c r="C6564" s="24" t="str">
        <v>부천소사구</v>
      </c>
      <c r="D6564" s="24" t="str">
        <v>오피스텔 전월세</v>
      </c>
      <c r="E6564" s="26">
        <v>13</v>
      </c>
      <c r="F6564" s="26">
        <v>0</v>
      </c>
      <c r="G6564" s="26">
        <v>8</v>
      </c>
      <c r="H6564" s="26">
        <v>5</v>
      </c>
      <c r="I6564" s="26">
        <f>G6564+H6564</f>
        <v>13</v>
      </c>
      <c r="J6564" s="26">
        <f>SUM(F6564:H6564)</f>
        <v>13</v>
      </c>
      <c r="K6564" s="26">
        <f>E6564-J6564</f>
        <v>0</v>
      </c>
      <c r="L6564" s="27">
        <v>2150700000</v>
      </c>
      <c r="M6564" s="45">
        <v>674.38</v>
      </c>
      <c r="N6564" s="27">
        <v>165438462</v>
      </c>
      <c r="O6564" s="27">
        <v>10542649</v>
      </c>
      <c r="P6564" s="37">
        <f>IF(I6564=0,0,H6564/I6564)</f>
        <v>0.38461538461538464</v>
      </c>
    </row>
    <row r="6565">
      <c r="A6565" s="24" t="str">
        <v>2026-08</v>
      </c>
      <c r="B6565" s="24" t="str">
        <v>관찰</v>
      </c>
      <c r="C6565" s="24" t="str">
        <v>부천소사구</v>
      </c>
      <c r="D6565" s="24" t="str">
        <v>토지</v>
      </c>
      <c r="E6565" s="26">
        <v>3</v>
      </c>
      <c r="F6565" s="26">
        <v>3</v>
      </c>
      <c r="G6565" s="26">
        <v>0</v>
      </c>
      <c r="H6565" s="26">
        <v>0</v>
      </c>
      <c r="I6565" s="26">
        <f>G6565+H6565</f>
        <v>0</v>
      </c>
      <c r="J6565" s="26">
        <f>SUM(F6565:H6565)</f>
        <v>3</v>
      </c>
      <c r="K6565" s="26">
        <f>E6565-J6565</f>
        <v>0</v>
      </c>
      <c r="L6565" s="27">
        <v>165570000</v>
      </c>
      <c r="M6565" s="45">
        <v>223.1</v>
      </c>
      <c r="N6565" s="27">
        <v>55190000</v>
      </c>
      <c r="O6565" s="27">
        <v>2453334</v>
      </c>
      <c r="P6565" s="37">
        <f>IF(I6565=0,0,H6565/I6565)</f>
        <v>0</v>
      </c>
    </row>
    <row r="6566">
      <c r="A6566" s="24" t="str">
        <v>2026-08</v>
      </c>
      <c r="B6566" s="24" t="str">
        <v>관찰</v>
      </c>
      <c r="C6566" s="24" t="str">
        <v>부천오정구</v>
      </c>
      <c r="D6566" s="24" t="str">
        <v>공장창고</v>
      </c>
      <c r="E6566" s="26">
        <v>5</v>
      </c>
      <c r="F6566" s="26">
        <v>5</v>
      </c>
      <c r="G6566" s="26">
        <v>0</v>
      </c>
      <c r="H6566" s="26">
        <v>0</v>
      </c>
      <c r="I6566" s="26">
        <f>G6566+H6566</f>
        <v>0</v>
      </c>
      <c r="J6566" s="26">
        <f>SUM(F6566:H6566)</f>
        <v>5</v>
      </c>
      <c r="K6566" s="26">
        <f>E6566-J6566</f>
        <v>0</v>
      </c>
      <c r="L6566" s="27">
        <v>2477500000</v>
      </c>
      <c r="M6566" s="45">
        <v>840.2</v>
      </c>
      <c r="N6566" s="27">
        <v>495500000</v>
      </c>
      <c r="O6566" s="27">
        <v>9747777</v>
      </c>
      <c r="P6566" s="37">
        <f>IF(I6566=0,0,H6566/I6566)</f>
        <v>0</v>
      </c>
    </row>
    <row r="6567">
      <c r="A6567" s="24" t="str">
        <v>2026-08</v>
      </c>
      <c r="B6567" s="24" t="str">
        <v>관찰</v>
      </c>
      <c r="C6567" s="24" t="str">
        <v>부천오정구</v>
      </c>
      <c r="D6567" s="24" t="str">
        <v>다가구 매매</v>
      </c>
      <c r="E6567" s="26">
        <v>1</v>
      </c>
      <c r="F6567" s="26">
        <v>1</v>
      </c>
      <c r="G6567" s="26">
        <v>0</v>
      </c>
      <c r="H6567" s="26">
        <v>0</v>
      </c>
      <c r="I6567" s="26">
        <f>G6567+H6567</f>
        <v>0</v>
      </c>
      <c r="J6567" s="26">
        <f>SUM(F6567:H6567)</f>
        <v>1</v>
      </c>
      <c r="K6567" s="26">
        <f>E6567-J6567</f>
        <v>0</v>
      </c>
      <c r="L6567" s="27">
        <v>840780000</v>
      </c>
      <c r="M6567" s="45">
        <v>208.08</v>
      </c>
      <c r="N6567" s="27">
        <v>840780000</v>
      </c>
      <c r="O6567" s="27">
        <v>13357545</v>
      </c>
      <c r="P6567" s="37">
        <f>IF(I6567=0,0,H6567/I6567)</f>
        <v>0</v>
      </c>
    </row>
    <row r="6568">
      <c r="A6568" s="24" t="str">
        <v>2026-08</v>
      </c>
      <c r="B6568" s="24" t="str">
        <v>관찰</v>
      </c>
      <c r="C6568" s="24" t="str">
        <v>부천오정구</v>
      </c>
      <c r="D6568" s="24" t="str">
        <v>다가구 전월세</v>
      </c>
      <c r="E6568" s="26">
        <v>14</v>
      </c>
      <c r="F6568" s="26">
        <v>0</v>
      </c>
      <c r="G6568" s="26">
        <v>4</v>
      </c>
      <c r="H6568" s="26">
        <v>10</v>
      </c>
      <c r="I6568" s="26">
        <f>G6568+H6568</f>
        <v>14</v>
      </c>
      <c r="J6568" s="26">
        <f>SUM(F6568:H6568)</f>
        <v>14</v>
      </c>
      <c r="K6568" s="26">
        <f>E6568-J6568</f>
        <v>0</v>
      </c>
      <c r="L6568" s="27">
        <v>488500000</v>
      </c>
      <c r="M6568" s="45">
        <v>843.34</v>
      </c>
      <c r="N6568" s="27">
        <v>34892857</v>
      </c>
      <c r="O6568" s="27">
        <v>1914858</v>
      </c>
      <c r="P6568" s="37">
        <f>IF(I6568=0,0,H6568/I6568)</f>
        <v>0.7142857142857143</v>
      </c>
    </row>
    <row r="6569">
      <c r="A6569" s="24" t="str">
        <v>2026-08</v>
      </c>
      <c r="B6569" s="24" t="str">
        <v>관찰</v>
      </c>
      <c r="C6569" s="24" t="str">
        <v>부천오정구</v>
      </c>
      <c r="D6569" s="24" t="str">
        <v>다세대 매매</v>
      </c>
      <c r="E6569" s="26">
        <v>17</v>
      </c>
      <c r="F6569" s="26">
        <v>17</v>
      </c>
      <c r="G6569" s="26">
        <v>0</v>
      </c>
      <c r="H6569" s="26">
        <v>0</v>
      </c>
      <c r="I6569" s="26">
        <f>G6569+H6569</f>
        <v>0</v>
      </c>
      <c r="J6569" s="26">
        <f>SUM(F6569:H6569)</f>
        <v>17</v>
      </c>
      <c r="K6569" s="26">
        <f>E6569-J6569</f>
        <v>0</v>
      </c>
      <c r="L6569" s="27">
        <v>1972600000</v>
      </c>
      <c r="M6569" s="45">
        <v>644.5</v>
      </c>
      <c r="N6569" s="27">
        <v>116035294</v>
      </c>
      <c r="O6569" s="27">
        <v>10117908</v>
      </c>
      <c r="P6569" s="37">
        <f>IF(I6569=0,0,H6569/I6569)</f>
        <v>0</v>
      </c>
    </row>
    <row r="6570">
      <c r="A6570" s="24" t="str">
        <v>2026-08</v>
      </c>
      <c r="B6570" s="24" t="str">
        <v>관찰</v>
      </c>
      <c r="C6570" s="24" t="str">
        <v>부천오정구</v>
      </c>
      <c r="D6570" s="24" t="str">
        <v>다세대 전월세</v>
      </c>
      <c r="E6570" s="26">
        <v>49</v>
      </c>
      <c r="F6570" s="26">
        <v>0</v>
      </c>
      <c r="G6570" s="26">
        <v>28</v>
      </c>
      <c r="H6570" s="26">
        <v>21</v>
      </c>
      <c r="I6570" s="26">
        <f>G6570+H6570</f>
        <v>49</v>
      </c>
      <c r="J6570" s="26">
        <f>SUM(F6570:H6570)</f>
        <v>49</v>
      </c>
      <c r="K6570" s="26">
        <f>E6570-J6570</f>
        <v>0</v>
      </c>
      <c r="L6570" s="27">
        <v>3397300000</v>
      </c>
      <c r="M6570" s="45">
        <v>2017.96</v>
      </c>
      <c r="N6570" s="27">
        <v>69332653</v>
      </c>
      <c r="O6570" s="27">
        <v>5565394</v>
      </c>
      <c r="P6570" s="37">
        <f>IF(I6570=0,0,H6570/I6570)</f>
        <v>0.42857142857142855</v>
      </c>
    </row>
    <row r="6571">
      <c r="A6571" s="24" t="str">
        <v>2026-08</v>
      </c>
      <c r="B6571" s="24" t="str">
        <v>관찰</v>
      </c>
      <c r="C6571" s="24" t="str">
        <v>부천오정구</v>
      </c>
      <c r="D6571" s="24" t="str">
        <v>아파트 매매</v>
      </c>
      <c r="E6571" s="26">
        <v>11</v>
      </c>
      <c r="F6571" s="26">
        <v>11</v>
      </c>
      <c r="G6571" s="26">
        <v>0</v>
      </c>
      <c r="H6571" s="26">
        <v>0</v>
      </c>
      <c r="I6571" s="26">
        <f>G6571+H6571</f>
        <v>0</v>
      </c>
      <c r="J6571" s="26">
        <f>SUM(F6571:H6571)</f>
        <v>11</v>
      </c>
      <c r="K6571" s="26">
        <f>E6571-J6571</f>
        <v>0</v>
      </c>
      <c r="L6571" s="27">
        <v>3516000000</v>
      </c>
      <c r="M6571" s="45">
        <v>698.127</v>
      </c>
      <c r="N6571" s="27">
        <v>319636364</v>
      </c>
      <c r="O6571" s="27">
        <v>16649034</v>
      </c>
      <c r="P6571" s="37">
        <f>IF(I6571=0,0,H6571/I6571)</f>
        <v>0</v>
      </c>
    </row>
    <row r="6572">
      <c r="A6572" s="24" t="str">
        <v>2026-08</v>
      </c>
      <c r="B6572" s="24" t="str">
        <v>관찰</v>
      </c>
      <c r="C6572" s="24" t="str">
        <v>부천오정구</v>
      </c>
      <c r="D6572" s="24" t="str">
        <v>아파트 전월세</v>
      </c>
      <c r="E6572" s="26">
        <v>19</v>
      </c>
      <c r="F6572" s="26">
        <v>0</v>
      </c>
      <c r="G6572" s="26">
        <v>13</v>
      </c>
      <c r="H6572" s="26">
        <v>6</v>
      </c>
      <c r="I6572" s="26">
        <f>G6572+H6572</f>
        <v>19</v>
      </c>
      <c r="J6572" s="26">
        <f>SUM(F6572:H6572)</f>
        <v>19</v>
      </c>
      <c r="K6572" s="26">
        <f>E6572-J6572</f>
        <v>0</v>
      </c>
      <c r="L6572" s="27">
        <v>3428210000</v>
      </c>
      <c r="M6572" s="45">
        <v>1007.81</v>
      </c>
      <c r="N6572" s="27">
        <v>180432105</v>
      </c>
      <c r="O6572" s="27">
        <v>11245101</v>
      </c>
      <c r="P6572" s="37">
        <f>IF(I6572=0,0,H6572/I6572)</f>
        <v>0.3157894736842105</v>
      </c>
    </row>
    <row r="6573">
      <c r="A6573" s="24" t="str">
        <v>2026-08</v>
      </c>
      <c r="B6573" s="24" t="str">
        <v>관찰</v>
      </c>
      <c r="C6573" s="24" t="str">
        <v>부천원미구</v>
      </c>
      <c r="D6573" s="24" t="str">
        <v>공장창고</v>
      </c>
      <c r="E6573" s="26">
        <v>2</v>
      </c>
      <c r="F6573" s="26">
        <v>2</v>
      </c>
      <c r="G6573" s="26">
        <v>0</v>
      </c>
      <c r="H6573" s="26">
        <v>0</v>
      </c>
      <c r="I6573" s="26">
        <f>G6573+H6573</f>
        <v>0</v>
      </c>
      <c r="J6573" s="26">
        <f>SUM(F6573:H6573)</f>
        <v>2</v>
      </c>
      <c r="K6573" s="26">
        <f>E6573-J6573</f>
        <v>0</v>
      </c>
      <c r="L6573" s="27">
        <v>13491900000</v>
      </c>
      <c r="M6573" s="45">
        <v>1889.5</v>
      </c>
      <c r="N6573" s="27">
        <v>6745950000</v>
      </c>
      <c r="O6573" s="27">
        <v>23604827</v>
      </c>
      <c r="P6573" s="37">
        <f>IF(I6573=0,0,H6573/I6573)</f>
        <v>0</v>
      </c>
    </row>
    <row r="6574">
      <c r="A6574" s="24" t="str">
        <v>2026-08</v>
      </c>
      <c r="B6574" s="24" t="str">
        <v>관찰</v>
      </c>
      <c r="C6574" s="24" t="str">
        <v>부천원미구</v>
      </c>
      <c r="D6574" s="24" t="str">
        <v>다가구 매매</v>
      </c>
      <c r="E6574" s="26">
        <v>1</v>
      </c>
      <c r="F6574" s="26">
        <v>1</v>
      </c>
      <c r="G6574" s="26">
        <v>0</v>
      </c>
      <c r="H6574" s="26">
        <v>0</v>
      </c>
      <c r="I6574" s="26">
        <f>G6574+H6574</f>
        <v>0</v>
      </c>
      <c r="J6574" s="26">
        <f>SUM(F6574:H6574)</f>
        <v>1</v>
      </c>
      <c r="K6574" s="26">
        <f>E6574-J6574</f>
        <v>0</v>
      </c>
      <c r="L6574" s="27">
        <v>310000000</v>
      </c>
      <c r="M6574" s="45">
        <v>192.78</v>
      </c>
      <c r="N6574" s="27">
        <v>310000000</v>
      </c>
      <c r="O6574" s="27">
        <v>5315870</v>
      </c>
      <c r="P6574" s="37">
        <f>IF(I6574=0,0,H6574/I6574)</f>
        <v>0</v>
      </c>
    </row>
    <row r="6575">
      <c r="A6575" s="24" t="str">
        <v>2026-08</v>
      </c>
      <c r="B6575" s="24" t="str">
        <v>관찰</v>
      </c>
      <c r="C6575" s="24" t="str">
        <v>부천원미구</v>
      </c>
      <c r="D6575" s="24" t="str">
        <v>다가구 전월세</v>
      </c>
      <c r="E6575" s="26">
        <v>49</v>
      </c>
      <c r="F6575" s="26">
        <v>0</v>
      </c>
      <c r="G6575" s="26">
        <v>10</v>
      </c>
      <c r="H6575" s="26">
        <v>39</v>
      </c>
      <c r="I6575" s="26">
        <f>G6575+H6575</f>
        <v>49</v>
      </c>
      <c r="J6575" s="26">
        <f>SUM(F6575:H6575)</f>
        <v>49</v>
      </c>
      <c r="K6575" s="26">
        <f>E6575-J6575</f>
        <v>0</v>
      </c>
      <c r="L6575" s="27">
        <v>2306000000</v>
      </c>
      <c r="M6575" s="45">
        <v>2716.18</v>
      </c>
      <c r="N6575" s="27">
        <v>47061224</v>
      </c>
      <c r="O6575" s="27">
        <v>2806567</v>
      </c>
      <c r="P6575" s="37">
        <f>IF(I6575=0,0,H6575/I6575)</f>
        <v>0.7959183673469388</v>
      </c>
    </row>
    <row r="6576">
      <c r="A6576" s="24" t="str">
        <v>2026-08</v>
      </c>
      <c r="B6576" s="24" t="str">
        <v>관찰</v>
      </c>
      <c r="C6576" s="24" t="str">
        <v>부천원미구</v>
      </c>
      <c r="D6576" s="24" t="str">
        <v>다세대 매매</v>
      </c>
      <c r="E6576" s="26">
        <v>11</v>
      </c>
      <c r="F6576" s="26">
        <v>11</v>
      </c>
      <c r="G6576" s="26">
        <v>0</v>
      </c>
      <c r="H6576" s="26">
        <v>0</v>
      </c>
      <c r="I6576" s="26">
        <f>G6576+H6576</f>
        <v>0</v>
      </c>
      <c r="J6576" s="26">
        <f>SUM(F6576:H6576)</f>
        <v>11</v>
      </c>
      <c r="K6576" s="26">
        <f>E6576-J6576</f>
        <v>0</v>
      </c>
      <c r="L6576" s="27">
        <v>2541000000</v>
      </c>
      <c r="M6576" s="45">
        <v>581.215</v>
      </c>
      <c r="N6576" s="27">
        <v>231000000</v>
      </c>
      <c r="O6576" s="27">
        <v>14452483</v>
      </c>
      <c r="P6576" s="37">
        <f>IF(I6576=0,0,H6576/I6576)</f>
        <v>0</v>
      </c>
    </row>
    <row r="6577">
      <c r="A6577" s="24" t="str">
        <v>2026-08</v>
      </c>
      <c r="B6577" s="24" t="str">
        <v>관찰</v>
      </c>
      <c r="C6577" s="24" t="str">
        <v>부천원미구</v>
      </c>
      <c r="D6577" s="24" t="str">
        <v>다세대 전월세</v>
      </c>
      <c r="E6577" s="26">
        <v>38</v>
      </c>
      <c r="F6577" s="26">
        <v>0</v>
      </c>
      <c r="G6577" s="26">
        <v>15</v>
      </c>
      <c r="H6577" s="26">
        <v>23</v>
      </c>
      <c r="I6577" s="26">
        <f>G6577+H6577</f>
        <v>38</v>
      </c>
      <c r="J6577" s="26">
        <f>SUM(F6577:H6577)</f>
        <v>38</v>
      </c>
      <c r="K6577" s="26">
        <f>E6577-J6577</f>
        <v>0</v>
      </c>
      <c r="L6577" s="27">
        <v>3361600000</v>
      </c>
      <c r="M6577" s="45">
        <v>1569.697</v>
      </c>
      <c r="N6577" s="27">
        <v>88463158</v>
      </c>
      <c r="O6577" s="27">
        <v>7079536</v>
      </c>
      <c r="P6577" s="37">
        <f>IF(I6577=0,0,H6577/I6577)</f>
        <v>0.6052631578947368</v>
      </c>
    </row>
    <row r="6578">
      <c r="A6578" s="24" t="str">
        <v>2026-08</v>
      </c>
      <c r="B6578" s="24" t="str">
        <v>관찰</v>
      </c>
      <c r="C6578" s="24" t="str">
        <v>부천원미구</v>
      </c>
      <c r="D6578" s="24" t="str">
        <v>상가</v>
      </c>
      <c r="E6578" s="26">
        <v>6</v>
      </c>
      <c r="F6578" s="26">
        <v>6</v>
      </c>
      <c r="G6578" s="26">
        <v>0</v>
      </c>
      <c r="H6578" s="26">
        <v>0</v>
      </c>
      <c r="I6578" s="26">
        <f>G6578+H6578</f>
        <v>0</v>
      </c>
      <c r="J6578" s="26">
        <f>SUM(F6578:H6578)</f>
        <v>6</v>
      </c>
      <c r="K6578" s="26">
        <f>E6578-J6578</f>
        <v>0</v>
      </c>
      <c r="L6578" s="27">
        <v>579000000</v>
      </c>
      <c r="M6578" s="45">
        <v>282.11</v>
      </c>
      <c r="N6578" s="27">
        <v>96500000</v>
      </c>
      <c r="O6578" s="27">
        <v>6784763</v>
      </c>
      <c r="P6578" s="37">
        <f>IF(I6578=0,0,H6578/I6578)</f>
        <v>0</v>
      </c>
    </row>
    <row r="6579">
      <c r="A6579" s="24" t="str">
        <v>2026-08</v>
      </c>
      <c r="B6579" s="24" t="str">
        <v>관찰</v>
      </c>
      <c r="C6579" s="24" t="str">
        <v>부천원미구</v>
      </c>
      <c r="D6579" s="24" t="str">
        <v>아파트 매매</v>
      </c>
      <c r="E6579" s="26">
        <v>82</v>
      </c>
      <c r="F6579" s="26">
        <v>82</v>
      </c>
      <c r="G6579" s="26">
        <v>0</v>
      </c>
      <c r="H6579" s="26">
        <v>0</v>
      </c>
      <c r="I6579" s="26">
        <f>G6579+H6579</f>
        <v>0</v>
      </c>
      <c r="J6579" s="26">
        <f>SUM(F6579:H6579)</f>
        <v>82</v>
      </c>
      <c r="K6579" s="26">
        <f>E6579-J6579</f>
        <v>0</v>
      </c>
      <c r="L6579" s="27">
        <v>41562500000</v>
      </c>
      <c r="M6579" s="45">
        <v>5293.877</v>
      </c>
      <c r="N6579" s="27">
        <v>506859756</v>
      </c>
      <c r="O6579" s="27">
        <v>25953886</v>
      </c>
      <c r="P6579" s="37">
        <f>IF(I6579=0,0,H6579/I6579)</f>
        <v>0</v>
      </c>
    </row>
    <row r="6580">
      <c r="A6580" s="24" t="str">
        <v>2026-08</v>
      </c>
      <c r="B6580" s="24" t="str">
        <v>관찰</v>
      </c>
      <c r="C6580" s="24" t="str">
        <v>부천원미구</v>
      </c>
      <c r="D6580" s="24" t="str">
        <v>아파트 전월세</v>
      </c>
      <c r="E6580" s="26">
        <v>115</v>
      </c>
      <c r="F6580" s="26">
        <v>0</v>
      </c>
      <c r="G6580" s="26">
        <v>70</v>
      </c>
      <c r="H6580" s="26">
        <v>45</v>
      </c>
      <c r="I6580" s="26">
        <f>G6580+H6580</f>
        <v>115</v>
      </c>
      <c r="J6580" s="26">
        <f>SUM(F6580:H6580)</f>
        <v>115</v>
      </c>
      <c r="K6580" s="26">
        <f>E6580-J6580</f>
        <v>0</v>
      </c>
      <c r="L6580" s="27">
        <v>26452910000</v>
      </c>
      <c r="M6580" s="45">
        <v>7135.918</v>
      </c>
      <c r="N6580" s="27">
        <v>230025304</v>
      </c>
      <c r="O6580" s="27">
        <v>12254574</v>
      </c>
      <c r="P6580" s="37">
        <f>IF(I6580=0,0,H6580/I6580)</f>
        <v>0.391304347826087</v>
      </c>
    </row>
    <row r="6581">
      <c r="A6581" s="24" t="str">
        <v>2026-08</v>
      </c>
      <c r="B6581" s="24" t="str">
        <v>관찰</v>
      </c>
      <c r="C6581" s="24" t="str">
        <v>부천원미구</v>
      </c>
      <c r="D6581" s="24" t="str">
        <v>오피스텔 매매</v>
      </c>
      <c r="E6581" s="26">
        <v>7</v>
      </c>
      <c r="F6581" s="26">
        <v>7</v>
      </c>
      <c r="G6581" s="26">
        <v>0</v>
      </c>
      <c r="H6581" s="26">
        <v>0</v>
      </c>
      <c r="I6581" s="26">
        <f>G6581+H6581</f>
        <v>0</v>
      </c>
      <c r="J6581" s="26">
        <f>SUM(F6581:H6581)</f>
        <v>7</v>
      </c>
      <c r="K6581" s="26">
        <f>E6581-J6581</f>
        <v>0</v>
      </c>
      <c r="L6581" s="27">
        <v>827500000</v>
      </c>
      <c r="M6581" s="45">
        <v>252.725</v>
      </c>
      <c r="N6581" s="27">
        <v>118214286</v>
      </c>
      <c r="O6581" s="27">
        <v>10824165</v>
      </c>
      <c r="P6581" s="37">
        <f>IF(I6581=0,0,H6581/I6581)</f>
        <v>0</v>
      </c>
    </row>
    <row r="6582">
      <c r="A6582" s="24" t="str">
        <v>2026-08</v>
      </c>
      <c r="B6582" s="24" t="str">
        <v>관찰</v>
      </c>
      <c r="C6582" s="24" t="str">
        <v>부천원미구</v>
      </c>
      <c r="D6582" s="24" t="str">
        <v>오피스텔 전월세</v>
      </c>
      <c r="E6582" s="26">
        <v>48</v>
      </c>
      <c r="F6582" s="26">
        <v>0</v>
      </c>
      <c r="G6582" s="26">
        <v>13</v>
      </c>
      <c r="H6582" s="26">
        <v>35</v>
      </c>
      <c r="I6582" s="26">
        <f>G6582+H6582</f>
        <v>48</v>
      </c>
      <c r="J6582" s="26">
        <f>SUM(F6582:H6582)</f>
        <v>48</v>
      </c>
      <c r="K6582" s="26">
        <f>E6582-J6582</f>
        <v>0</v>
      </c>
      <c r="L6582" s="27">
        <v>4067120000</v>
      </c>
      <c r="M6582" s="45">
        <v>1919.02</v>
      </c>
      <c r="N6582" s="27">
        <v>84731667</v>
      </c>
      <c r="O6582" s="27">
        <v>7006193</v>
      </c>
      <c r="P6582" s="37">
        <f>IF(I6582=0,0,H6582/I6582)</f>
        <v>0.7291666666666666</v>
      </c>
    </row>
    <row r="6583">
      <c r="A6583" s="24" t="str">
        <v>2026-08</v>
      </c>
      <c r="B6583" s="24" t="str">
        <v>관찰</v>
      </c>
      <c r="C6583" s="24" t="str">
        <v>성남분당구</v>
      </c>
      <c r="D6583" s="24" t="str">
        <v>다가구 전월세</v>
      </c>
      <c r="E6583" s="26">
        <v>51</v>
      </c>
      <c r="F6583" s="26">
        <v>0</v>
      </c>
      <c r="G6583" s="26">
        <v>11</v>
      </c>
      <c r="H6583" s="26">
        <v>40</v>
      </c>
      <c r="I6583" s="26">
        <f>G6583+H6583</f>
        <v>51</v>
      </c>
      <c r="J6583" s="26">
        <f>SUM(F6583:H6583)</f>
        <v>51</v>
      </c>
      <c r="K6583" s="26">
        <f>E6583-J6583</f>
        <v>0</v>
      </c>
      <c r="L6583" s="27">
        <v>5032250000</v>
      </c>
      <c r="M6583" s="45">
        <v>2238.59</v>
      </c>
      <c r="N6583" s="27">
        <v>98671569</v>
      </c>
      <c r="O6583" s="27">
        <v>7431257</v>
      </c>
      <c r="P6583" s="37">
        <f>IF(I6583=0,0,H6583/I6583)</f>
        <v>0.7843137254901961</v>
      </c>
    </row>
    <row r="6584">
      <c r="A6584" s="24" t="str">
        <v>2026-08</v>
      </c>
      <c r="B6584" s="24" t="str">
        <v>관찰</v>
      </c>
      <c r="C6584" s="24" t="str">
        <v>성남분당구</v>
      </c>
      <c r="D6584" s="24" t="str">
        <v>다세대 매매</v>
      </c>
      <c r="E6584" s="26">
        <v>2</v>
      </c>
      <c r="F6584" s="26">
        <v>2</v>
      </c>
      <c r="G6584" s="26">
        <v>0</v>
      </c>
      <c r="H6584" s="26">
        <v>0</v>
      </c>
      <c r="I6584" s="26">
        <f>G6584+H6584</f>
        <v>0</v>
      </c>
      <c r="J6584" s="26">
        <f>SUM(F6584:H6584)</f>
        <v>2</v>
      </c>
      <c r="K6584" s="26">
        <f>E6584-J6584</f>
        <v>0</v>
      </c>
      <c r="L6584" s="27">
        <v>650000000</v>
      </c>
      <c r="M6584" s="45">
        <v>113.418</v>
      </c>
      <c r="N6584" s="27">
        <v>325000000</v>
      </c>
      <c r="O6584" s="27">
        <v>18945496</v>
      </c>
      <c r="P6584" s="37">
        <f>IF(I6584=0,0,H6584/I6584)</f>
        <v>0</v>
      </c>
    </row>
    <row r="6585">
      <c r="A6585" s="24" t="str">
        <v>2026-08</v>
      </c>
      <c r="B6585" s="24" t="str">
        <v>관찰</v>
      </c>
      <c r="C6585" s="24" t="str">
        <v>성남분당구</v>
      </c>
      <c r="D6585" s="24" t="str">
        <v>다세대 전월세</v>
      </c>
      <c r="E6585" s="26">
        <v>18</v>
      </c>
      <c r="F6585" s="26">
        <v>0</v>
      </c>
      <c r="G6585" s="26">
        <v>13</v>
      </c>
      <c r="H6585" s="26">
        <v>5</v>
      </c>
      <c r="I6585" s="26">
        <f>G6585+H6585</f>
        <v>18</v>
      </c>
      <c r="J6585" s="26">
        <f>SUM(F6585:H6585)</f>
        <v>18</v>
      </c>
      <c r="K6585" s="26">
        <f>E6585-J6585</f>
        <v>0</v>
      </c>
      <c r="L6585" s="27">
        <v>6321000000</v>
      </c>
      <c r="M6585" s="45">
        <v>1360.567</v>
      </c>
      <c r="N6585" s="27">
        <v>351166667</v>
      </c>
      <c r="O6585" s="27">
        <v>15358205</v>
      </c>
      <c r="P6585" s="37">
        <f>IF(I6585=0,0,H6585/I6585)</f>
        <v>0.2777777777777778</v>
      </c>
    </row>
    <row r="6586">
      <c r="A6586" s="24" t="str">
        <v>2026-08</v>
      </c>
      <c r="B6586" s="24" t="str">
        <v>관찰</v>
      </c>
      <c r="C6586" s="24" t="str">
        <v>성남분당구</v>
      </c>
      <c r="D6586" s="24" t="str">
        <v>상가</v>
      </c>
      <c r="E6586" s="26">
        <v>3</v>
      </c>
      <c r="F6586" s="26">
        <v>3</v>
      </c>
      <c r="G6586" s="26">
        <v>0</v>
      </c>
      <c r="H6586" s="26">
        <v>0</v>
      </c>
      <c r="I6586" s="26">
        <f>G6586+H6586</f>
        <v>0</v>
      </c>
      <c r="J6586" s="26">
        <f>SUM(F6586:H6586)</f>
        <v>3</v>
      </c>
      <c r="K6586" s="26">
        <f>E6586-J6586</f>
        <v>0</v>
      </c>
      <c r="L6586" s="27">
        <v>1318000000</v>
      </c>
      <c r="M6586" s="45">
        <v>65.43</v>
      </c>
      <c r="N6586" s="27">
        <v>439333333</v>
      </c>
      <c r="O6586" s="27">
        <v>66590626</v>
      </c>
      <c r="P6586" s="37">
        <f>IF(I6586=0,0,H6586/I6586)</f>
        <v>0</v>
      </c>
    </row>
    <row r="6587">
      <c r="A6587" s="24" t="str">
        <v>2026-08</v>
      </c>
      <c r="B6587" s="24" t="str">
        <v>관찰</v>
      </c>
      <c r="C6587" s="24" t="str">
        <v>성남분당구</v>
      </c>
      <c r="D6587" s="24" t="str">
        <v>아파트 매매</v>
      </c>
      <c r="E6587" s="26">
        <v>19</v>
      </c>
      <c r="F6587" s="26">
        <v>19</v>
      </c>
      <c r="G6587" s="26">
        <v>0</v>
      </c>
      <c r="H6587" s="26">
        <v>0</v>
      </c>
      <c r="I6587" s="26">
        <f>G6587+H6587</f>
        <v>0</v>
      </c>
      <c r="J6587" s="26">
        <f>SUM(F6587:H6587)</f>
        <v>19</v>
      </c>
      <c r="K6587" s="26">
        <f>E6587-J6587</f>
        <v>0</v>
      </c>
      <c r="L6587" s="27">
        <v>30721000000</v>
      </c>
      <c r="M6587" s="45">
        <v>1645.681</v>
      </c>
      <c r="N6587" s="27">
        <v>1616894737</v>
      </c>
      <c r="O6587" s="27">
        <v>61711232</v>
      </c>
      <c r="P6587" s="37">
        <f>IF(I6587=0,0,H6587/I6587)</f>
        <v>0</v>
      </c>
    </row>
    <row r="6588">
      <c r="A6588" s="24" t="str">
        <v>2026-08</v>
      </c>
      <c r="B6588" s="24" t="str">
        <v>관찰</v>
      </c>
      <c r="C6588" s="24" t="str">
        <v>성남분당구</v>
      </c>
      <c r="D6588" s="24" t="str">
        <v>아파트 전월세</v>
      </c>
      <c r="E6588" s="26">
        <v>173</v>
      </c>
      <c r="F6588" s="26">
        <v>0</v>
      </c>
      <c r="G6588" s="26">
        <v>100</v>
      </c>
      <c r="H6588" s="26">
        <v>73</v>
      </c>
      <c r="I6588" s="26">
        <f>G6588+H6588</f>
        <v>173</v>
      </c>
      <c r="J6588" s="26">
        <f>SUM(F6588:H6588)</f>
        <v>173</v>
      </c>
      <c r="K6588" s="26">
        <f>E6588-J6588</f>
        <v>0</v>
      </c>
      <c r="L6588" s="27">
        <v>88743250000</v>
      </c>
      <c r="M6588" s="45">
        <v>13150.509</v>
      </c>
      <c r="N6588" s="27">
        <v>512966763</v>
      </c>
      <c r="O6588" s="27">
        <v>22308347</v>
      </c>
      <c r="P6588" s="37">
        <f>IF(I6588=0,0,H6588/I6588)</f>
        <v>0.42196531791907516</v>
      </c>
    </row>
    <row r="6589">
      <c r="A6589" s="24" t="str">
        <v>2026-08</v>
      </c>
      <c r="B6589" s="24" t="str">
        <v>관찰</v>
      </c>
      <c r="C6589" s="24" t="str">
        <v>성남분당구</v>
      </c>
      <c r="D6589" s="24" t="str">
        <v>오피스텔 매매</v>
      </c>
      <c r="E6589" s="26">
        <v>11</v>
      </c>
      <c r="F6589" s="26">
        <v>11</v>
      </c>
      <c r="G6589" s="26">
        <v>0</v>
      </c>
      <c r="H6589" s="26">
        <v>0</v>
      </c>
      <c r="I6589" s="26">
        <f>G6589+H6589</f>
        <v>0</v>
      </c>
      <c r="J6589" s="26">
        <f>SUM(F6589:H6589)</f>
        <v>11</v>
      </c>
      <c r="K6589" s="26">
        <f>E6589-J6589</f>
        <v>0</v>
      </c>
      <c r="L6589" s="27">
        <v>4658000000</v>
      </c>
      <c r="M6589" s="45">
        <v>507.72</v>
      </c>
      <c r="N6589" s="27">
        <v>423454545</v>
      </c>
      <c r="O6589" s="27">
        <v>30328422</v>
      </c>
      <c r="P6589" s="37">
        <f>IF(I6589=0,0,H6589/I6589)</f>
        <v>0</v>
      </c>
    </row>
    <row r="6590">
      <c r="A6590" s="24" t="str">
        <v>2026-08</v>
      </c>
      <c r="B6590" s="24" t="str">
        <v>관찰</v>
      </c>
      <c r="C6590" s="24" t="str">
        <v>성남분당구</v>
      </c>
      <c r="D6590" s="24" t="str">
        <v>오피스텔 전월세</v>
      </c>
      <c r="E6590" s="26">
        <v>73</v>
      </c>
      <c r="F6590" s="26">
        <v>0</v>
      </c>
      <c r="G6590" s="26">
        <v>25</v>
      </c>
      <c r="H6590" s="26">
        <v>48</v>
      </c>
      <c r="I6590" s="26">
        <f>G6590+H6590</f>
        <v>73</v>
      </c>
      <c r="J6590" s="26">
        <f>SUM(F6590:H6590)</f>
        <v>73</v>
      </c>
      <c r="K6590" s="26">
        <f>E6590-J6590</f>
        <v>0</v>
      </c>
      <c r="L6590" s="27">
        <v>15653000000</v>
      </c>
      <c r="M6590" s="45">
        <v>3416.11</v>
      </c>
      <c r="N6590" s="27">
        <v>214424658</v>
      </c>
      <c r="O6590" s="27">
        <v>15147478</v>
      </c>
      <c r="P6590" s="37">
        <f>IF(I6590=0,0,H6590/I6590)</f>
        <v>0.6575342465753424</v>
      </c>
    </row>
    <row r="6591">
      <c r="A6591" s="24" t="str">
        <v>2026-08</v>
      </c>
      <c r="B6591" s="24" t="str">
        <v>관찰</v>
      </c>
      <c r="C6591" s="24" t="str">
        <v>성남분당구</v>
      </c>
      <c r="D6591" s="24" t="str">
        <v>토지</v>
      </c>
      <c r="E6591" s="26">
        <v>3</v>
      </c>
      <c r="F6591" s="26">
        <v>3</v>
      </c>
      <c r="G6591" s="26">
        <v>0</v>
      </c>
      <c r="H6591" s="26">
        <v>0</v>
      </c>
      <c r="I6591" s="26">
        <f>G6591+H6591</f>
        <v>0</v>
      </c>
      <c r="J6591" s="26">
        <f>SUM(F6591:H6591)</f>
        <v>3</v>
      </c>
      <c r="K6591" s="26">
        <f>E6591-J6591</f>
        <v>0</v>
      </c>
      <c r="L6591" s="27">
        <v>3169800000</v>
      </c>
      <c r="M6591" s="45">
        <v>1176</v>
      </c>
      <c r="N6591" s="27">
        <v>1056600000</v>
      </c>
      <c r="O6591" s="27">
        <v>8910440</v>
      </c>
      <c r="P6591" s="37">
        <f>IF(I6591=0,0,H6591/I6591)</f>
        <v>0</v>
      </c>
    </row>
    <row r="6592">
      <c r="A6592" s="24" t="str">
        <v>2026-08</v>
      </c>
      <c r="B6592" s="24" t="str">
        <v>관찰</v>
      </c>
      <c r="C6592" s="24" t="str">
        <v>성남수정구</v>
      </c>
      <c r="D6592" s="24" t="str">
        <v>다가구 매매</v>
      </c>
      <c r="E6592" s="26">
        <v>7</v>
      </c>
      <c r="F6592" s="26">
        <v>7</v>
      </c>
      <c r="G6592" s="26">
        <v>0</v>
      </c>
      <c r="H6592" s="26">
        <v>0</v>
      </c>
      <c r="I6592" s="26">
        <f>G6592+H6592</f>
        <v>0</v>
      </c>
      <c r="J6592" s="26">
        <f>SUM(F6592:H6592)</f>
        <v>7</v>
      </c>
      <c r="K6592" s="26">
        <f>E6592-J6592</f>
        <v>0</v>
      </c>
      <c r="L6592" s="27">
        <v>5827000000</v>
      </c>
      <c r="M6592" s="45">
        <v>770.06</v>
      </c>
      <c r="N6592" s="27">
        <v>832428571</v>
      </c>
      <c r="O6592" s="27">
        <v>25014686</v>
      </c>
      <c r="P6592" s="37">
        <f>IF(I6592=0,0,H6592/I6592)</f>
        <v>0</v>
      </c>
    </row>
    <row r="6593">
      <c r="A6593" s="24" t="str">
        <v>2026-08</v>
      </c>
      <c r="B6593" s="24" t="str">
        <v>관찰</v>
      </c>
      <c r="C6593" s="24" t="str">
        <v>성남수정구</v>
      </c>
      <c r="D6593" s="24" t="str">
        <v>다가구 전월세</v>
      </c>
      <c r="E6593" s="26">
        <v>109</v>
      </c>
      <c r="F6593" s="26">
        <v>0</v>
      </c>
      <c r="G6593" s="26">
        <v>42</v>
      </c>
      <c r="H6593" s="26">
        <v>67</v>
      </c>
      <c r="I6593" s="26">
        <f>G6593+H6593</f>
        <v>109</v>
      </c>
      <c r="J6593" s="26">
        <f>SUM(F6593:H6593)</f>
        <v>109</v>
      </c>
      <c r="K6593" s="26">
        <f>E6593-J6593</f>
        <v>0</v>
      </c>
      <c r="L6593" s="27">
        <v>9168500000</v>
      </c>
      <c r="M6593" s="45">
        <v>4830.455</v>
      </c>
      <c r="N6593" s="27">
        <v>84114679</v>
      </c>
      <c r="O6593" s="27">
        <v>6274583</v>
      </c>
      <c r="P6593" s="37">
        <f>IF(I6593=0,0,H6593/I6593)</f>
        <v>0.6146788990825688</v>
      </c>
    </row>
    <row r="6594">
      <c r="A6594" s="24" t="str">
        <v>2026-08</v>
      </c>
      <c r="B6594" s="24" t="str">
        <v>관찰</v>
      </c>
      <c r="C6594" s="24" t="str">
        <v>성남수정구</v>
      </c>
      <c r="D6594" s="24" t="str">
        <v>다세대 매매</v>
      </c>
      <c r="E6594" s="26">
        <v>12</v>
      </c>
      <c r="F6594" s="26">
        <v>12</v>
      </c>
      <c r="G6594" s="26">
        <v>0</v>
      </c>
      <c r="H6594" s="26">
        <v>0</v>
      </c>
      <c r="I6594" s="26">
        <f>G6594+H6594</f>
        <v>0</v>
      </c>
      <c r="J6594" s="26">
        <f>SUM(F6594:H6594)</f>
        <v>12</v>
      </c>
      <c r="K6594" s="26">
        <f>E6594-J6594</f>
        <v>0</v>
      </c>
      <c r="L6594" s="27">
        <v>4490000000</v>
      </c>
      <c r="M6594" s="45">
        <v>645.115</v>
      </c>
      <c r="N6594" s="27">
        <v>374166667</v>
      </c>
      <c r="O6594" s="27">
        <v>23008262</v>
      </c>
      <c r="P6594" s="37">
        <f>IF(I6594=0,0,H6594/I6594)</f>
        <v>0</v>
      </c>
    </row>
    <row r="6595">
      <c r="A6595" s="24" t="str">
        <v>2026-08</v>
      </c>
      <c r="B6595" s="24" t="str">
        <v>관찰</v>
      </c>
      <c r="C6595" s="24" t="str">
        <v>성남수정구</v>
      </c>
      <c r="D6595" s="24" t="str">
        <v>다세대 전월세</v>
      </c>
      <c r="E6595" s="26">
        <v>20</v>
      </c>
      <c r="F6595" s="26">
        <v>0</v>
      </c>
      <c r="G6595" s="26">
        <v>15</v>
      </c>
      <c r="H6595" s="26">
        <v>5</v>
      </c>
      <c r="I6595" s="26">
        <f>G6595+H6595</f>
        <v>20</v>
      </c>
      <c r="J6595" s="26">
        <f>SUM(F6595:H6595)</f>
        <v>20</v>
      </c>
      <c r="K6595" s="26">
        <f>E6595-J6595</f>
        <v>0</v>
      </c>
      <c r="L6595" s="27">
        <v>3722820000</v>
      </c>
      <c r="M6595" s="45">
        <v>1027.532</v>
      </c>
      <c r="N6595" s="27">
        <v>186141000</v>
      </c>
      <c r="O6595" s="27">
        <v>11977089</v>
      </c>
      <c r="P6595" s="37">
        <f>IF(I6595=0,0,H6595/I6595)</f>
        <v>0.25</v>
      </c>
    </row>
    <row r="6596">
      <c r="A6596" s="24" t="str">
        <v>2026-08</v>
      </c>
      <c r="B6596" s="24" t="str">
        <v>관찰</v>
      </c>
      <c r="C6596" s="24" t="str">
        <v>성남수정구</v>
      </c>
      <c r="D6596" s="24" t="str">
        <v>아파트 매매</v>
      </c>
      <c r="E6596" s="26">
        <v>16</v>
      </c>
      <c r="F6596" s="26">
        <v>16</v>
      </c>
      <c r="G6596" s="26">
        <v>0</v>
      </c>
      <c r="H6596" s="26">
        <v>0</v>
      </c>
      <c r="I6596" s="26">
        <f>G6596+H6596</f>
        <v>0</v>
      </c>
      <c r="J6596" s="26">
        <f>SUM(F6596:H6596)</f>
        <v>16</v>
      </c>
      <c r="K6596" s="26">
        <f>E6596-J6596</f>
        <v>0</v>
      </c>
      <c r="L6596" s="27">
        <v>22139000000</v>
      </c>
      <c r="M6596" s="45">
        <v>1270.885</v>
      </c>
      <c r="N6596" s="27">
        <v>1383687500</v>
      </c>
      <c r="O6596" s="27">
        <v>57587233</v>
      </c>
      <c r="P6596" s="37">
        <f>IF(I6596=0,0,H6596/I6596)</f>
        <v>0</v>
      </c>
    </row>
    <row r="6597">
      <c r="A6597" s="24" t="str">
        <v>2026-08</v>
      </c>
      <c r="B6597" s="24" t="str">
        <v>관찰</v>
      </c>
      <c r="C6597" s="24" t="str">
        <v>성남수정구</v>
      </c>
      <c r="D6597" s="24" t="str">
        <v>아파트 전월세</v>
      </c>
      <c r="E6597" s="26">
        <v>97</v>
      </c>
      <c r="F6597" s="26">
        <v>0</v>
      </c>
      <c r="G6597" s="26">
        <v>45</v>
      </c>
      <c r="H6597" s="26">
        <v>52</v>
      </c>
      <c r="I6597" s="26">
        <f>G6597+H6597</f>
        <v>97</v>
      </c>
      <c r="J6597" s="26">
        <f>SUM(F6597:H6597)</f>
        <v>97</v>
      </c>
      <c r="K6597" s="26">
        <f>E6597-J6597</f>
        <v>0</v>
      </c>
      <c r="L6597" s="27">
        <v>42761080000</v>
      </c>
      <c r="M6597" s="45">
        <v>6760.907</v>
      </c>
      <c r="N6597" s="27">
        <v>440835876</v>
      </c>
      <c r="O6597" s="27">
        <v>20908279</v>
      </c>
      <c r="P6597" s="37">
        <f>IF(I6597=0,0,H6597/I6597)</f>
        <v>0.5360824742268041</v>
      </c>
    </row>
    <row r="6598">
      <c r="A6598" s="24" t="str">
        <v>2026-08</v>
      </c>
      <c r="B6598" s="24" t="str">
        <v>관찰</v>
      </c>
      <c r="C6598" s="24" t="str">
        <v>성남수정구</v>
      </c>
      <c r="D6598" s="24" t="str">
        <v>오피스텔 매매</v>
      </c>
      <c r="E6598" s="26">
        <v>2</v>
      </c>
      <c r="F6598" s="26">
        <v>2</v>
      </c>
      <c r="G6598" s="26">
        <v>0</v>
      </c>
      <c r="H6598" s="26">
        <v>0</v>
      </c>
      <c r="I6598" s="26">
        <f>G6598+H6598</f>
        <v>0</v>
      </c>
      <c r="J6598" s="26">
        <f>SUM(F6598:H6598)</f>
        <v>2</v>
      </c>
      <c r="K6598" s="26">
        <f>E6598-J6598</f>
        <v>0</v>
      </c>
      <c r="L6598" s="27">
        <v>659500000</v>
      </c>
      <c r="M6598" s="45">
        <v>73.936</v>
      </c>
      <c r="N6598" s="27">
        <v>329750000</v>
      </c>
      <c r="O6598" s="27">
        <v>29487194</v>
      </c>
      <c r="P6598" s="37">
        <f>IF(I6598=0,0,H6598/I6598)</f>
        <v>0</v>
      </c>
    </row>
    <row r="6599">
      <c r="A6599" s="24" t="str">
        <v>2026-08</v>
      </c>
      <c r="B6599" s="24" t="str">
        <v>관찰</v>
      </c>
      <c r="C6599" s="24" t="str">
        <v>성남수정구</v>
      </c>
      <c r="D6599" s="24" t="str">
        <v>오피스텔 전월세</v>
      </c>
      <c r="E6599" s="26">
        <v>25</v>
      </c>
      <c r="F6599" s="26">
        <v>0</v>
      </c>
      <c r="G6599" s="26">
        <v>10</v>
      </c>
      <c r="H6599" s="26">
        <v>15</v>
      </c>
      <c r="I6599" s="26">
        <f>G6599+H6599</f>
        <v>25</v>
      </c>
      <c r="J6599" s="26">
        <f>SUM(F6599:H6599)</f>
        <v>25</v>
      </c>
      <c r="K6599" s="26">
        <f>E6599-J6599</f>
        <v>0</v>
      </c>
      <c r="L6599" s="27">
        <v>4474200000</v>
      </c>
      <c r="M6599" s="45">
        <v>984</v>
      </c>
      <c r="N6599" s="27">
        <v>178968000</v>
      </c>
      <c r="O6599" s="27">
        <v>15031243</v>
      </c>
      <c r="P6599" s="37">
        <f>IF(I6599=0,0,H6599/I6599)</f>
        <v>0.6</v>
      </c>
    </row>
    <row r="6600">
      <c r="A6600" s="24" t="str">
        <v>2026-08</v>
      </c>
      <c r="B6600" s="24" t="str">
        <v>관찰</v>
      </c>
      <c r="C6600" s="24" t="str">
        <v>성남중원구</v>
      </c>
      <c r="D6600" s="24" t="str">
        <v>공장창고</v>
      </c>
      <c r="E6600" s="26">
        <v>4</v>
      </c>
      <c r="F6600" s="26">
        <v>4</v>
      </c>
      <c r="G6600" s="26">
        <v>0</v>
      </c>
      <c r="H6600" s="26">
        <v>0</v>
      </c>
      <c r="I6600" s="26">
        <f>G6600+H6600</f>
        <v>0</v>
      </c>
      <c r="J6600" s="26">
        <f>SUM(F6600:H6600)</f>
        <v>4</v>
      </c>
      <c r="K6600" s="26">
        <f>E6600-J6600</f>
        <v>0</v>
      </c>
      <c r="L6600" s="27">
        <v>2926800000</v>
      </c>
      <c r="M6600" s="45">
        <v>1037.79</v>
      </c>
      <c r="N6600" s="27">
        <v>731700000</v>
      </c>
      <c r="O6600" s="27">
        <v>9323053</v>
      </c>
      <c r="P6600" s="37">
        <f>IF(I6600=0,0,H6600/I6600)</f>
        <v>0</v>
      </c>
    </row>
    <row r="6601">
      <c r="A6601" s="24" t="str">
        <v>2026-08</v>
      </c>
      <c r="B6601" s="24" t="str">
        <v>관찰</v>
      </c>
      <c r="C6601" s="24" t="str">
        <v>성남중원구</v>
      </c>
      <c r="D6601" s="24" t="str">
        <v>다가구 매매</v>
      </c>
      <c r="E6601" s="26">
        <v>2</v>
      </c>
      <c r="F6601" s="26">
        <v>2</v>
      </c>
      <c r="G6601" s="26">
        <v>0</v>
      </c>
      <c r="H6601" s="26">
        <v>0</v>
      </c>
      <c r="I6601" s="26">
        <f>G6601+H6601</f>
        <v>0</v>
      </c>
      <c r="J6601" s="26">
        <f>SUM(F6601:H6601)</f>
        <v>2</v>
      </c>
      <c r="K6601" s="26">
        <f>E6601-J6601</f>
        <v>0</v>
      </c>
      <c r="L6601" s="27">
        <v>1475000000</v>
      </c>
      <c r="M6601" s="45">
        <v>437.69</v>
      </c>
      <c r="N6601" s="27">
        <v>737500000</v>
      </c>
      <c r="O6601" s="27">
        <v>11140380</v>
      </c>
      <c r="P6601" s="37">
        <f>IF(I6601=0,0,H6601/I6601)</f>
        <v>0</v>
      </c>
    </row>
    <row r="6602">
      <c r="A6602" s="24" t="str">
        <v>2026-08</v>
      </c>
      <c r="B6602" s="24" t="str">
        <v>관찰</v>
      </c>
      <c r="C6602" s="24" t="str">
        <v>성남중원구</v>
      </c>
      <c r="D6602" s="24" t="str">
        <v>다가구 전월세</v>
      </c>
      <c r="E6602" s="26">
        <v>42</v>
      </c>
      <c r="F6602" s="26">
        <v>0</v>
      </c>
      <c r="G6602" s="26">
        <v>20</v>
      </c>
      <c r="H6602" s="26">
        <v>22</v>
      </c>
      <c r="I6602" s="26">
        <f>G6602+H6602</f>
        <v>42</v>
      </c>
      <c r="J6602" s="26">
        <f>SUM(F6602:H6602)</f>
        <v>42</v>
      </c>
      <c r="K6602" s="26">
        <f>E6602-J6602</f>
        <v>0</v>
      </c>
      <c r="L6602" s="27">
        <v>3088000000</v>
      </c>
      <c r="M6602" s="45">
        <v>1742.641</v>
      </c>
      <c r="N6602" s="27">
        <v>73523810</v>
      </c>
      <c r="O6602" s="27">
        <v>5857927</v>
      </c>
      <c r="P6602" s="37">
        <f>IF(I6602=0,0,H6602/I6602)</f>
        <v>0.5238095238095238</v>
      </c>
    </row>
    <row r="6603">
      <c r="A6603" s="24" t="str">
        <v>2026-08</v>
      </c>
      <c r="B6603" s="24" t="str">
        <v>관찰</v>
      </c>
      <c r="C6603" s="24" t="str">
        <v>성남중원구</v>
      </c>
      <c r="D6603" s="24" t="str">
        <v>다세대 매매</v>
      </c>
      <c r="E6603" s="26">
        <v>9</v>
      </c>
      <c r="F6603" s="26">
        <v>9</v>
      </c>
      <c r="G6603" s="26">
        <v>0</v>
      </c>
      <c r="H6603" s="26">
        <v>0</v>
      </c>
      <c r="I6603" s="26">
        <f>G6603+H6603</f>
        <v>0</v>
      </c>
      <c r="J6603" s="26">
        <f>SUM(F6603:H6603)</f>
        <v>9</v>
      </c>
      <c r="K6603" s="26">
        <f>E6603-J6603</f>
        <v>0</v>
      </c>
      <c r="L6603" s="27">
        <v>2113000000</v>
      </c>
      <c r="M6603" s="45">
        <v>438.27</v>
      </c>
      <c r="N6603" s="27">
        <v>234777778</v>
      </c>
      <c r="O6603" s="27">
        <v>15937946</v>
      </c>
      <c r="P6603" s="37">
        <f>IF(I6603=0,0,H6603/I6603)</f>
        <v>0</v>
      </c>
    </row>
    <row r="6604">
      <c r="A6604" s="24" t="str">
        <v>2026-08</v>
      </c>
      <c r="B6604" s="24" t="str">
        <v>관찰</v>
      </c>
      <c r="C6604" s="24" t="str">
        <v>성남중원구</v>
      </c>
      <c r="D6604" s="24" t="str">
        <v>다세대 전월세</v>
      </c>
      <c r="E6604" s="26">
        <v>39</v>
      </c>
      <c r="F6604" s="26">
        <v>0</v>
      </c>
      <c r="G6604" s="26">
        <v>29</v>
      </c>
      <c r="H6604" s="26">
        <v>10</v>
      </c>
      <c r="I6604" s="26">
        <f>G6604+H6604</f>
        <v>39</v>
      </c>
      <c r="J6604" s="26">
        <f>SUM(F6604:H6604)</f>
        <v>39</v>
      </c>
      <c r="K6604" s="26">
        <f>E6604-J6604</f>
        <v>0</v>
      </c>
      <c r="L6604" s="27">
        <v>6314770000</v>
      </c>
      <c r="M6604" s="45">
        <v>1989.759</v>
      </c>
      <c r="N6604" s="27">
        <v>161917179</v>
      </c>
      <c r="O6604" s="27">
        <v>10491357</v>
      </c>
      <c r="P6604" s="37">
        <f>IF(I6604=0,0,H6604/I6604)</f>
        <v>0.2564102564102564</v>
      </c>
    </row>
    <row r="6605">
      <c r="A6605" s="24" t="str">
        <v>2026-08</v>
      </c>
      <c r="B6605" s="24" t="str">
        <v>관찰</v>
      </c>
      <c r="C6605" s="24" t="str">
        <v>성남중원구</v>
      </c>
      <c r="D6605" s="24" t="str">
        <v>상가</v>
      </c>
      <c r="E6605" s="26">
        <v>1</v>
      </c>
      <c r="F6605" s="26">
        <v>1</v>
      </c>
      <c r="G6605" s="26">
        <v>0</v>
      </c>
      <c r="H6605" s="26">
        <v>0</v>
      </c>
      <c r="I6605" s="26">
        <f>G6605+H6605</f>
        <v>0</v>
      </c>
      <c r="J6605" s="26">
        <f>SUM(F6605:H6605)</f>
        <v>1</v>
      </c>
      <c r="K6605" s="26">
        <f>E6605-J6605</f>
        <v>0</v>
      </c>
      <c r="L6605" s="27">
        <v>1952630000</v>
      </c>
      <c r="M6605" s="45">
        <v>713.86</v>
      </c>
      <c r="N6605" s="27">
        <v>1952630000</v>
      </c>
      <c r="O6605" s="27">
        <v>9042354</v>
      </c>
      <c r="P6605" s="37">
        <f>IF(I6605=0,0,H6605/I6605)</f>
        <v>0</v>
      </c>
    </row>
    <row r="6606">
      <c r="A6606" s="24" t="str">
        <v>2026-08</v>
      </c>
      <c r="B6606" s="24" t="str">
        <v>관찰</v>
      </c>
      <c r="C6606" s="24" t="str">
        <v>성남중원구</v>
      </c>
      <c r="D6606" s="24" t="str">
        <v>아파트 매매</v>
      </c>
      <c r="E6606" s="26">
        <v>9</v>
      </c>
      <c r="F6606" s="26">
        <v>9</v>
      </c>
      <c r="G6606" s="26">
        <v>0</v>
      </c>
      <c r="H6606" s="26">
        <v>0</v>
      </c>
      <c r="I6606" s="26">
        <f>G6606+H6606</f>
        <v>0</v>
      </c>
      <c r="J6606" s="26">
        <f>SUM(F6606:H6606)</f>
        <v>9</v>
      </c>
      <c r="K6606" s="26">
        <f>E6606-J6606</f>
        <v>0</v>
      </c>
      <c r="L6606" s="27">
        <v>7857000000</v>
      </c>
      <c r="M6606" s="45">
        <v>687.26</v>
      </c>
      <c r="N6606" s="27">
        <v>873000000</v>
      </c>
      <c r="O6606" s="27">
        <v>37792906</v>
      </c>
      <c r="P6606" s="37">
        <f>IF(I6606=0,0,H6606/I6606)</f>
        <v>0</v>
      </c>
    </row>
    <row r="6607">
      <c r="A6607" s="24" t="str">
        <v>2026-08</v>
      </c>
      <c r="B6607" s="24" t="str">
        <v>관찰</v>
      </c>
      <c r="C6607" s="24" t="str">
        <v>성남중원구</v>
      </c>
      <c r="D6607" s="24" t="str">
        <v>아파트 전월세</v>
      </c>
      <c r="E6607" s="26">
        <v>63</v>
      </c>
      <c r="F6607" s="26">
        <v>0</v>
      </c>
      <c r="G6607" s="26">
        <v>36</v>
      </c>
      <c r="H6607" s="26">
        <v>27</v>
      </c>
      <c r="I6607" s="26">
        <f>G6607+H6607</f>
        <v>63</v>
      </c>
      <c r="J6607" s="26">
        <f>SUM(F6607:H6607)</f>
        <v>63</v>
      </c>
      <c r="K6607" s="26">
        <f>E6607-J6607</f>
        <v>0</v>
      </c>
      <c r="L6607" s="27">
        <v>22414610000</v>
      </c>
      <c r="M6607" s="45">
        <v>3842.17</v>
      </c>
      <c r="N6607" s="27">
        <v>355787460</v>
      </c>
      <c r="O6607" s="27">
        <v>19285426</v>
      </c>
      <c r="P6607" s="37">
        <f>IF(I6607=0,0,H6607/I6607)</f>
        <v>0.42857142857142855</v>
      </c>
    </row>
    <row r="6608">
      <c r="A6608" s="24" t="str">
        <v>2026-08</v>
      </c>
      <c r="B6608" s="24" t="str">
        <v>관찰</v>
      </c>
      <c r="C6608" s="24" t="str">
        <v>성남중원구</v>
      </c>
      <c r="D6608" s="24" t="str">
        <v>오피스텔 매매</v>
      </c>
      <c r="E6608" s="26">
        <v>5</v>
      </c>
      <c r="F6608" s="26">
        <v>5</v>
      </c>
      <c r="G6608" s="26">
        <v>0</v>
      </c>
      <c r="H6608" s="26">
        <v>0</v>
      </c>
      <c r="I6608" s="26">
        <f>G6608+H6608</f>
        <v>0</v>
      </c>
      <c r="J6608" s="26">
        <f>SUM(F6608:H6608)</f>
        <v>5</v>
      </c>
      <c r="K6608" s="26">
        <f>E6608-J6608</f>
        <v>0</v>
      </c>
      <c r="L6608" s="27">
        <v>1460000000</v>
      </c>
      <c r="M6608" s="45">
        <v>232.791</v>
      </c>
      <c r="N6608" s="27">
        <v>292000000</v>
      </c>
      <c r="O6608" s="27">
        <v>20732958</v>
      </c>
      <c r="P6608" s="37">
        <f>IF(I6608=0,0,H6608/I6608)</f>
        <v>0</v>
      </c>
    </row>
    <row r="6609">
      <c r="A6609" s="24" t="str">
        <v>2026-08</v>
      </c>
      <c r="B6609" s="24" t="str">
        <v>관찰</v>
      </c>
      <c r="C6609" s="24" t="str">
        <v>성남중원구</v>
      </c>
      <c r="D6609" s="24" t="str">
        <v>오피스텔 전월세</v>
      </c>
      <c r="E6609" s="26">
        <v>47</v>
      </c>
      <c r="F6609" s="26">
        <v>0</v>
      </c>
      <c r="G6609" s="26">
        <v>9</v>
      </c>
      <c r="H6609" s="26">
        <v>38</v>
      </c>
      <c r="I6609" s="26">
        <f>G6609+H6609</f>
        <v>47</v>
      </c>
      <c r="J6609" s="26">
        <f>SUM(F6609:H6609)</f>
        <v>47</v>
      </c>
      <c r="K6609" s="26">
        <f>E6609-J6609</f>
        <v>0</v>
      </c>
      <c r="L6609" s="27">
        <v>4418090000</v>
      </c>
      <c r="M6609" s="45">
        <v>1530.95</v>
      </c>
      <c r="N6609" s="27">
        <v>94001915</v>
      </c>
      <c r="O6609" s="27">
        <v>9539995</v>
      </c>
      <c r="P6609" s="37">
        <f>IF(I6609=0,0,H6609/I6609)</f>
        <v>0.8085106382978723</v>
      </c>
    </row>
    <row r="6610">
      <c r="A6610" s="24" t="str">
        <v>2026-08</v>
      </c>
      <c r="B6610" s="24" t="str">
        <v>관찰</v>
      </c>
      <c r="C6610" s="24" t="str">
        <v>수원권선구</v>
      </c>
      <c r="D6610" s="24" t="str">
        <v>다가구 전월세</v>
      </c>
      <c r="E6610" s="26">
        <v>73</v>
      </c>
      <c r="F6610" s="26">
        <v>0</v>
      </c>
      <c r="G6610" s="26">
        <v>9</v>
      </c>
      <c r="H6610" s="26">
        <v>64</v>
      </c>
      <c r="I6610" s="26">
        <f>G6610+H6610</f>
        <v>73</v>
      </c>
      <c r="J6610" s="26">
        <f>SUM(F6610:H6610)</f>
        <v>73</v>
      </c>
      <c r="K6610" s="26">
        <f>E6610-J6610</f>
        <v>0</v>
      </c>
      <c r="L6610" s="27">
        <v>1908000000</v>
      </c>
      <c r="M6610" s="45">
        <v>2836.62</v>
      </c>
      <c r="N6610" s="27">
        <v>26136986</v>
      </c>
      <c r="O6610" s="27">
        <v>2223575</v>
      </c>
      <c r="P6610" s="37">
        <f>IF(I6610=0,0,H6610/I6610)</f>
        <v>0.8767123287671232</v>
      </c>
    </row>
    <row r="6611">
      <c r="A6611" s="24" t="str">
        <v>2026-08</v>
      </c>
      <c r="B6611" s="24" t="str">
        <v>관찰</v>
      </c>
      <c r="C6611" s="24" t="str">
        <v>수원권선구</v>
      </c>
      <c r="D6611" s="24" t="str">
        <v>다세대 매매</v>
      </c>
      <c r="E6611" s="26">
        <v>13</v>
      </c>
      <c r="F6611" s="26">
        <v>13</v>
      </c>
      <c r="G6611" s="26">
        <v>0</v>
      </c>
      <c r="H6611" s="26">
        <v>0</v>
      </c>
      <c r="I6611" s="26">
        <f>G6611+H6611</f>
        <v>0</v>
      </c>
      <c r="J6611" s="26">
        <f>SUM(F6611:H6611)</f>
        <v>13</v>
      </c>
      <c r="K6611" s="26">
        <f>E6611-J6611</f>
        <v>0</v>
      </c>
      <c r="L6611" s="27">
        <v>2426500000</v>
      </c>
      <c r="M6611" s="45">
        <v>596.474</v>
      </c>
      <c r="N6611" s="27">
        <v>186653846</v>
      </c>
      <c r="O6611" s="27">
        <v>13448176</v>
      </c>
      <c r="P6611" s="37">
        <f>IF(I6611=0,0,H6611/I6611)</f>
        <v>0</v>
      </c>
    </row>
    <row r="6612">
      <c r="A6612" s="24" t="str">
        <v>2026-08</v>
      </c>
      <c r="B6612" s="24" t="str">
        <v>관찰</v>
      </c>
      <c r="C6612" s="24" t="str">
        <v>수원권선구</v>
      </c>
      <c r="D6612" s="24" t="str">
        <v>다세대 전월세</v>
      </c>
      <c r="E6612" s="26">
        <v>83</v>
      </c>
      <c r="F6612" s="26">
        <v>0</v>
      </c>
      <c r="G6612" s="26">
        <v>51</v>
      </c>
      <c r="H6612" s="26">
        <v>32</v>
      </c>
      <c r="I6612" s="26">
        <f>G6612+H6612</f>
        <v>83</v>
      </c>
      <c r="J6612" s="26">
        <f>SUM(F6612:H6612)</f>
        <v>83</v>
      </c>
      <c r="K6612" s="26">
        <f>E6612-J6612</f>
        <v>0</v>
      </c>
      <c r="L6612" s="27">
        <v>34983730000</v>
      </c>
      <c r="M6612" s="45">
        <v>3007.355</v>
      </c>
      <c r="N6612" s="27">
        <v>421490723</v>
      </c>
      <c r="O6612" s="27">
        <v>38455284</v>
      </c>
      <c r="P6612" s="37">
        <f>IF(I6612=0,0,H6612/I6612)</f>
        <v>0.3855421686746988</v>
      </c>
    </row>
    <row r="6613">
      <c r="A6613" s="24" t="str">
        <v>2026-08</v>
      </c>
      <c r="B6613" s="24" t="str">
        <v>관찰</v>
      </c>
      <c r="C6613" s="24" t="str">
        <v>수원권선구</v>
      </c>
      <c r="D6613" s="24" t="str">
        <v>분양권</v>
      </c>
      <c r="E6613" s="26">
        <v>7</v>
      </c>
      <c r="F6613" s="26">
        <v>7</v>
      </c>
      <c r="G6613" s="26">
        <v>0</v>
      </c>
      <c r="H6613" s="26">
        <v>0</v>
      </c>
      <c r="I6613" s="26">
        <f>G6613+H6613</f>
        <v>0</v>
      </c>
      <c r="J6613" s="26">
        <f>SUM(F6613:H6613)</f>
        <v>7</v>
      </c>
      <c r="K6613" s="26">
        <f>E6613-J6613</f>
        <v>0</v>
      </c>
      <c r="L6613" s="27">
        <v>6496780000</v>
      </c>
      <c r="M6613" s="45">
        <v>565.26</v>
      </c>
      <c r="N6613" s="27">
        <v>928111429</v>
      </c>
      <c r="O6613" s="27">
        <v>37994830</v>
      </c>
      <c r="P6613" s="37">
        <f>IF(I6613=0,0,H6613/I6613)</f>
        <v>0</v>
      </c>
    </row>
    <row r="6614">
      <c r="A6614" s="24" t="str">
        <v>2026-08</v>
      </c>
      <c r="B6614" s="24" t="str">
        <v>관찰</v>
      </c>
      <c r="C6614" s="24" t="str">
        <v>수원권선구</v>
      </c>
      <c r="D6614" s="24" t="str">
        <v>아파트 매매</v>
      </c>
      <c r="E6614" s="26">
        <v>130</v>
      </c>
      <c r="F6614" s="26">
        <v>130</v>
      </c>
      <c r="G6614" s="26">
        <v>0</v>
      </c>
      <c r="H6614" s="26">
        <v>0</v>
      </c>
      <c r="I6614" s="26">
        <f>G6614+H6614</f>
        <v>0</v>
      </c>
      <c r="J6614" s="26">
        <f>SUM(F6614:H6614)</f>
        <v>130</v>
      </c>
      <c r="K6614" s="26">
        <f>E6614-J6614</f>
        <v>0</v>
      </c>
      <c r="L6614" s="27">
        <v>63507000000</v>
      </c>
      <c r="M6614" s="45">
        <v>9475.438</v>
      </c>
      <c r="N6614" s="27">
        <v>488515385</v>
      </c>
      <c r="O6614" s="27">
        <v>22156283</v>
      </c>
      <c r="P6614" s="37">
        <f>IF(I6614=0,0,H6614/I6614)</f>
        <v>0</v>
      </c>
    </row>
    <row r="6615">
      <c r="A6615" s="24" t="str">
        <v>2026-08</v>
      </c>
      <c r="B6615" s="24" t="str">
        <v>관찰</v>
      </c>
      <c r="C6615" s="24" t="str">
        <v>수원권선구</v>
      </c>
      <c r="D6615" s="24" t="str">
        <v>아파트 전월세</v>
      </c>
      <c r="E6615" s="26">
        <v>221</v>
      </c>
      <c r="F6615" s="26">
        <v>0</v>
      </c>
      <c r="G6615" s="26">
        <v>53</v>
      </c>
      <c r="H6615" s="26">
        <v>168</v>
      </c>
      <c r="I6615" s="26">
        <f>G6615+H6615</f>
        <v>221</v>
      </c>
      <c r="J6615" s="26">
        <f>SUM(F6615:H6615)</f>
        <v>221</v>
      </c>
      <c r="K6615" s="26">
        <f>E6615-J6615</f>
        <v>0</v>
      </c>
      <c r="L6615" s="27">
        <v>33164710000</v>
      </c>
      <c r="M6615" s="45">
        <v>14288.13</v>
      </c>
      <c r="N6615" s="27">
        <v>150066561</v>
      </c>
      <c r="O6615" s="27">
        <v>7673181</v>
      </c>
      <c r="P6615" s="37">
        <f>IF(I6615=0,0,H6615/I6615)</f>
        <v>0.7601809954751131</v>
      </c>
    </row>
    <row r="6616">
      <c r="A6616" s="24" t="str">
        <v>2026-08</v>
      </c>
      <c r="B6616" s="24" t="str">
        <v>관찰</v>
      </c>
      <c r="C6616" s="24" t="str">
        <v>수원권선구</v>
      </c>
      <c r="D6616" s="24" t="str">
        <v>오피스텔 매매</v>
      </c>
      <c r="E6616" s="26">
        <v>1</v>
      </c>
      <c r="F6616" s="26">
        <v>1</v>
      </c>
      <c r="G6616" s="26">
        <v>0</v>
      </c>
      <c r="H6616" s="26">
        <v>0</v>
      </c>
      <c r="I6616" s="26">
        <f>G6616+H6616</f>
        <v>0</v>
      </c>
      <c r="J6616" s="26">
        <f>SUM(F6616:H6616)</f>
        <v>1</v>
      </c>
      <c r="K6616" s="26">
        <f>E6616-J6616</f>
        <v>0</v>
      </c>
      <c r="L6616" s="27">
        <v>120000000</v>
      </c>
      <c r="M6616" s="45">
        <v>32.7</v>
      </c>
      <c r="N6616" s="27">
        <v>120000000</v>
      </c>
      <c r="O6616" s="27">
        <v>12131321</v>
      </c>
      <c r="P6616" s="37">
        <f>IF(I6616=0,0,H6616/I6616)</f>
        <v>0</v>
      </c>
    </row>
    <row r="6617">
      <c r="A6617" s="24" t="str">
        <v>2026-08</v>
      </c>
      <c r="B6617" s="24" t="str">
        <v>관찰</v>
      </c>
      <c r="C6617" s="24" t="str">
        <v>수원권선구</v>
      </c>
      <c r="D6617" s="24" t="str">
        <v>오피스텔 전월세</v>
      </c>
      <c r="E6617" s="26">
        <v>89</v>
      </c>
      <c r="F6617" s="26">
        <v>0</v>
      </c>
      <c r="G6617" s="26">
        <v>10</v>
      </c>
      <c r="H6617" s="26">
        <v>79</v>
      </c>
      <c r="I6617" s="26">
        <f>G6617+H6617</f>
        <v>89</v>
      </c>
      <c r="J6617" s="26">
        <f>SUM(F6617:H6617)</f>
        <v>89</v>
      </c>
      <c r="K6617" s="26">
        <f>E6617-J6617</f>
        <v>0</v>
      </c>
      <c r="L6617" s="27">
        <v>2857000000</v>
      </c>
      <c r="M6617" s="45">
        <v>2895.32</v>
      </c>
      <c r="N6617" s="27">
        <v>32101124</v>
      </c>
      <c r="O6617" s="27">
        <v>3262032</v>
      </c>
      <c r="P6617" s="37">
        <f>IF(I6617=0,0,H6617/I6617)</f>
        <v>0.8876404494382022</v>
      </c>
    </row>
    <row r="6618">
      <c r="A6618" s="24" t="str">
        <v>2026-08</v>
      </c>
      <c r="B6618" s="24" t="str">
        <v>관찰</v>
      </c>
      <c r="C6618" s="24" t="str">
        <v>수원권선구</v>
      </c>
      <c r="D6618" s="24" t="str">
        <v>토지</v>
      </c>
      <c r="E6618" s="26">
        <v>14</v>
      </c>
      <c r="F6618" s="26">
        <v>14</v>
      </c>
      <c r="G6618" s="26">
        <v>0</v>
      </c>
      <c r="H6618" s="26">
        <v>0</v>
      </c>
      <c r="I6618" s="26">
        <f>G6618+H6618</f>
        <v>0</v>
      </c>
      <c r="J6618" s="26">
        <f>SUM(F6618:H6618)</f>
        <v>14</v>
      </c>
      <c r="K6618" s="26">
        <f>E6618-J6618</f>
        <v>0</v>
      </c>
      <c r="L6618" s="27">
        <v>56057260000</v>
      </c>
      <c r="M6618" s="45">
        <v>16184.07</v>
      </c>
      <c r="N6618" s="27">
        <v>4004090000</v>
      </c>
      <c r="O6618" s="27">
        <v>11450349</v>
      </c>
      <c r="P6618" s="37">
        <f>IF(I6618=0,0,H6618/I6618)</f>
        <v>0</v>
      </c>
    </row>
    <row r="6619">
      <c r="A6619" s="24" t="str">
        <v>2026-08</v>
      </c>
      <c r="B6619" s="24" t="str">
        <v>관찰</v>
      </c>
      <c r="C6619" s="24" t="str">
        <v>수원영통구</v>
      </c>
      <c r="D6619" s="24" t="str">
        <v>공장창고</v>
      </c>
      <c r="E6619" s="26">
        <v>2</v>
      </c>
      <c r="F6619" s="26">
        <v>2</v>
      </c>
      <c r="G6619" s="26">
        <v>0</v>
      </c>
      <c r="H6619" s="26">
        <v>0</v>
      </c>
      <c r="I6619" s="26">
        <f>G6619+H6619</f>
        <v>0</v>
      </c>
      <c r="J6619" s="26">
        <f>SUM(F6619:H6619)</f>
        <v>2</v>
      </c>
      <c r="K6619" s="26">
        <f>E6619-J6619</f>
        <v>0</v>
      </c>
      <c r="L6619" s="27">
        <v>482320000</v>
      </c>
      <c r="M6619" s="45">
        <v>170.44</v>
      </c>
      <c r="N6619" s="27">
        <v>241160000</v>
      </c>
      <c r="O6619" s="27">
        <v>9354883</v>
      </c>
      <c r="P6619" s="37">
        <f>IF(I6619=0,0,H6619/I6619)</f>
        <v>0</v>
      </c>
    </row>
    <row r="6620">
      <c r="A6620" s="24" t="str">
        <v>2026-08</v>
      </c>
      <c r="B6620" s="24" t="str">
        <v>관찰</v>
      </c>
      <c r="C6620" s="24" t="str">
        <v>수원영통구</v>
      </c>
      <c r="D6620" s="24" t="str">
        <v>다가구 전월세</v>
      </c>
      <c r="E6620" s="26">
        <v>78</v>
      </c>
      <c r="F6620" s="26">
        <v>0</v>
      </c>
      <c r="G6620" s="26">
        <v>26</v>
      </c>
      <c r="H6620" s="26">
        <v>52</v>
      </c>
      <c r="I6620" s="26">
        <f>G6620+H6620</f>
        <v>78</v>
      </c>
      <c r="J6620" s="26">
        <f>SUM(F6620:H6620)</f>
        <v>78</v>
      </c>
      <c r="K6620" s="26">
        <f>E6620-J6620</f>
        <v>0</v>
      </c>
      <c r="L6620" s="27">
        <v>4686250000</v>
      </c>
      <c r="M6620" s="45">
        <v>3035.005</v>
      </c>
      <c r="N6620" s="27">
        <v>60080128</v>
      </c>
      <c r="O6620" s="27">
        <v>5104352</v>
      </c>
      <c r="P6620" s="37">
        <f>IF(I6620=0,0,H6620/I6620)</f>
        <v>0.6666666666666666</v>
      </c>
    </row>
    <row r="6621">
      <c r="A6621" s="24" t="str">
        <v>2026-08</v>
      </c>
      <c r="B6621" s="24" t="str">
        <v>관찰</v>
      </c>
      <c r="C6621" s="24" t="str">
        <v>수원영통구</v>
      </c>
      <c r="D6621" s="24" t="str">
        <v>다세대 매매</v>
      </c>
      <c r="E6621" s="26">
        <v>1</v>
      </c>
      <c r="F6621" s="26">
        <v>1</v>
      </c>
      <c r="G6621" s="26">
        <v>0</v>
      </c>
      <c r="H6621" s="26">
        <v>0</v>
      </c>
      <c r="I6621" s="26">
        <f>G6621+H6621</f>
        <v>0</v>
      </c>
      <c r="J6621" s="26">
        <f>SUM(F6621:H6621)</f>
        <v>1</v>
      </c>
      <c r="K6621" s="26">
        <f>E6621-J6621</f>
        <v>0</v>
      </c>
      <c r="L6621" s="27">
        <v>387000000</v>
      </c>
      <c r="M6621" s="45">
        <v>60</v>
      </c>
      <c r="N6621" s="27">
        <v>387000000</v>
      </c>
      <c r="O6621" s="27">
        <v>21322313</v>
      </c>
      <c r="P6621" s="37">
        <f>IF(I6621=0,0,H6621/I6621)</f>
        <v>0</v>
      </c>
    </row>
    <row r="6622">
      <c r="A6622" s="24" t="str">
        <v>2026-08</v>
      </c>
      <c r="B6622" s="24" t="str">
        <v>관찰</v>
      </c>
      <c r="C6622" s="24" t="str">
        <v>수원영통구</v>
      </c>
      <c r="D6622" s="24" t="str">
        <v>다세대 전월세</v>
      </c>
      <c r="E6622" s="26">
        <v>14</v>
      </c>
      <c r="F6622" s="26">
        <v>0</v>
      </c>
      <c r="G6622" s="26">
        <v>8</v>
      </c>
      <c r="H6622" s="26">
        <v>6</v>
      </c>
      <c r="I6622" s="26">
        <f>G6622+H6622</f>
        <v>14</v>
      </c>
      <c r="J6622" s="26">
        <f>SUM(F6622:H6622)</f>
        <v>14</v>
      </c>
      <c r="K6622" s="26">
        <f>E6622-J6622</f>
        <v>0</v>
      </c>
      <c r="L6622" s="27">
        <v>2582000000</v>
      </c>
      <c r="M6622" s="45">
        <v>697.923</v>
      </c>
      <c r="N6622" s="27">
        <v>184428571</v>
      </c>
      <c r="O6622" s="27">
        <v>12229912</v>
      </c>
      <c r="P6622" s="37">
        <f>IF(I6622=0,0,H6622/I6622)</f>
        <v>0.42857142857142855</v>
      </c>
    </row>
    <row r="6623">
      <c r="A6623" s="24" t="str">
        <v>2026-08</v>
      </c>
      <c r="B6623" s="24" t="str">
        <v>관찰</v>
      </c>
      <c r="C6623" s="24" t="str">
        <v>수원영통구</v>
      </c>
      <c r="D6623" s="24" t="str">
        <v>분양권</v>
      </c>
      <c r="E6623" s="26">
        <v>1</v>
      </c>
      <c r="F6623" s="26">
        <v>1</v>
      </c>
      <c r="G6623" s="26">
        <v>0</v>
      </c>
      <c r="H6623" s="26">
        <v>0</v>
      </c>
      <c r="I6623" s="26">
        <f>G6623+H6623</f>
        <v>0</v>
      </c>
      <c r="J6623" s="26">
        <f>SUM(F6623:H6623)</f>
        <v>1</v>
      </c>
      <c r="K6623" s="26">
        <f>E6623-J6623</f>
        <v>0</v>
      </c>
      <c r="L6623" s="27">
        <v>1070700000</v>
      </c>
      <c r="M6623" s="45">
        <v>84.996</v>
      </c>
      <c r="N6623" s="27">
        <v>1070700000</v>
      </c>
      <c r="O6623" s="27">
        <v>41643183</v>
      </c>
      <c r="P6623" s="37">
        <f>IF(I6623=0,0,H6623/I6623)</f>
        <v>0</v>
      </c>
    </row>
    <row r="6624">
      <c r="A6624" s="24" t="str">
        <v>2026-08</v>
      </c>
      <c r="B6624" s="24" t="str">
        <v>관찰</v>
      </c>
      <c r="C6624" s="24" t="str">
        <v>수원영통구</v>
      </c>
      <c r="D6624" s="24" t="str">
        <v>상가</v>
      </c>
      <c r="E6624" s="26">
        <v>2</v>
      </c>
      <c r="F6624" s="26">
        <v>2</v>
      </c>
      <c r="G6624" s="26">
        <v>0</v>
      </c>
      <c r="H6624" s="26">
        <v>0</v>
      </c>
      <c r="I6624" s="26">
        <f>G6624+H6624</f>
        <v>0</v>
      </c>
      <c r="J6624" s="26">
        <f>SUM(F6624:H6624)</f>
        <v>2</v>
      </c>
      <c r="K6624" s="26">
        <f>E6624-J6624</f>
        <v>0</v>
      </c>
      <c r="L6624" s="27">
        <v>3010420000</v>
      </c>
      <c r="M6624" s="45">
        <v>927.1</v>
      </c>
      <c r="N6624" s="27">
        <v>1505210000</v>
      </c>
      <c r="O6624" s="27">
        <v>10734334</v>
      </c>
      <c r="P6624" s="37">
        <f>IF(I6624=0,0,H6624/I6624)</f>
        <v>0</v>
      </c>
    </row>
    <row r="6625">
      <c r="A6625" s="24" t="str">
        <v>2026-08</v>
      </c>
      <c r="B6625" s="24" t="str">
        <v>관찰</v>
      </c>
      <c r="C6625" s="24" t="str">
        <v>수원영통구</v>
      </c>
      <c r="D6625" s="24" t="str">
        <v>아파트 매매</v>
      </c>
      <c r="E6625" s="26">
        <v>70</v>
      </c>
      <c r="F6625" s="26">
        <v>70</v>
      </c>
      <c r="G6625" s="26">
        <v>0</v>
      </c>
      <c r="H6625" s="26">
        <v>0</v>
      </c>
      <c r="I6625" s="26">
        <f>G6625+H6625</f>
        <v>0</v>
      </c>
      <c r="J6625" s="26">
        <f>SUM(F6625:H6625)</f>
        <v>70</v>
      </c>
      <c r="K6625" s="26">
        <f>E6625-J6625</f>
        <v>0</v>
      </c>
      <c r="L6625" s="27">
        <v>48884000000</v>
      </c>
      <c r="M6625" s="45">
        <v>5150.688</v>
      </c>
      <c r="N6625" s="27">
        <v>698342857</v>
      </c>
      <c r="O6625" s="27">
        <v>31374446</v>
      </c>
      <c r="P6625" s="37">
        <f>IF(I6625=0,0,H6625/I6625)</f>
        <v>0</v>
      </c>
    </row>
    <row r="6626">
      <c r="A6626" s="24" t="str">
        <v>2026-08</v>
      </c>
      <c r="B6626" s="24" t="str">
        <v>관찰</v>
      </c>
      <c r="C6626" s="24" t="str">
        <v>수원영통구</v>
      </c>
      <c r="D6626" s="24" t="str">
        <v>아파트 전월세</v>
      </c>
      <c r="E6626" s="26">
        <v>141</v>
      </c>
      <c r="F6626" s="26">
        <v>0</v>
      </c>
      <c r="G6626" s="26">
        <v>78</v>
      </c>
      <c r="H6626" s="26">
        <v>63</v>
      </c>
      <c r="I6626" s="26">
        <f>G6626+H6626</f>
        <v>141</v>
      </c>
      <c r="J6626" s="26">
        <f>SUM(F6626:H6626)</f>
        <v>141</v>
      </c>
      <c r="K6626" s="26">
        <f>E6626-J6626</f>
        <v>0</v>
      </c>
      <c r="L6626" s="27">
        <v>43401890000</v>
      </c>
      <c r="M6626" s="45">
        <v>9407.43</v>
      </c>
      <c r="N6626" s="27">
        <v>307814823</v>
      </c>
      <c r="O6626" s="27">
        <v>15251489</v>
      </c>
      <c r="P6626" s="37">
        <f>IF(I6626=0,0,H6626/I6626)</f>
        <v>0.44680851063829785</v>
      </c>
    </row>
    <row r="6627">
      <c r="A6627" s="24" t="str">
        <v>2026-08</v>
      </c>
      <c r="B6627" s="24" t="str">
        <v>관찰</v>
      </c>
      <c r="C6627" s="24" t="str">
        <v>수원영통구</v>
      </c>
      <c r="D6627" s="24" t="str">
        <v>오피스텔 매매</v>
      </c>
      <c r="E6627" s="26">
        <v>15</v>
      </c>
      <c r="F6627" s="26">
        <v>15</v>
      </c>
      <c r="G6627" s="26">
        <v>0</v>
      </c>
      <c r="H6627" s="26">
        <v>0</v>
      </c>
      <c r="I6627" s="26">
        <f>G6627+H6627</f>
        <v>0</v>
      </c>
      <c r="J6627" s="26">
        <f>SUM(F6627:H6627)</f>
        <v>15</v>
      </c>
      <c r="K6627" s="26">
        <f>E6627-J6627</f>
        <v>0</v>
      </c>
      <c r="L6627" s="27">
        <v>5474000000</v>
      </c>
      <c r="M6627" s="45">
        <v>750.361</v>
      </c>
      <c r="N6627" s="27">
        <v>364933333</v>
      </c>
      <c r="O6627" s="27">
        <v>24116215</v>
      </c>
      <c r="P6627" s="37">
        <f>IF(I6627=0,0,H6627/I6627)</f>
        <v>0</v>
      </c>
    </row>
    <row r="6628">
      <c r="A6628" s="24" t="str">
        <v>2026-08</v>
      </c>
      <c r="B6628" s="24" t="str">
        <v>관찰</v>
      </c>
      <c r="C6628" s="24" t="str">
        <v>수원영통구</v>
      </c>
      <c r="D6628" s="24" t="str">
        <v>오피스텔 전월세</v>
      </c>
      <c r="E6628" s="26">
        <v>89</v>
      </c>
      <c r="F6628" s="26">
        <v>0</v>
      </c>
      <c r="G6628" s="26">
        <v>35</v>
      </c>
      <c r="H6628" s="26">
        <v>54</v>
      </c>
      <c r="I6628" s="26">
        <f>G6628+H6628</f>
        <v>89</v>
      </c>
      <c r="J6628" s="26">
        <f>SUM(F6628:H6628)</f>
        <v>89</v>
      </c>
      <c r="K6628" s="26">
        <f>E6628-J6628</f>
        <v>0</v>
      </c>
      <c r="L6628" s="27">
        <v>17432610000</v>
      </c>
      <c r="M6628" s="45">
        <v>3792.68</v>
      </c>
      <c r="N6628" s="27">
        <v>195872022</v>
      </c>
      <c r="O6628" s="27">
        <v>15194654</v>
      </c>
      <c r="P6628" s="37">
        <f>IF(I6628=0,0,H6628/I6628)</f>
        <v>0.6067415730337079</v>
      </c>
    </row>
    <row r="6629">
      <c r="A6629" s="24" t="str">
        <v>2026-08</v>
      </c>
      <c r="B6629" s="24" t="str">
        <v>관찰</v>
      </c>
      <c r="C6629" s="24" t="str">
        <v>수원영통구</v>
      </c>
      <c r="D6629" s="24" t="str">
        <v>토지</v>
      </c>
      <c r="E6629" s="26">
        <v>4</v>
      </c>
      <c r="F6629" s="26">
        <v>4</v>
      </c>
      <c r="G6629" s="26">
        <v>0</v>
      </c>
      <c r="H6629" s="26">
        <v>0</v>
      </c>
      <c r="I6629" s="26">
        <f>G6629+H6629</f>
        <v>0</v>
      </c>
      <c r="J6629" s="26">
        <f>SUM(F6629:H6629)</f>
        <v>4</v>
      </c>
      <c r="K6629" s="26">
        <f>E6629-J6629</f>
        <v>0</v>
      </c>
      <c r="L6629" s="27">
        <v>889590000</v>
      </c>
      <c r="M6629" s="45">
        <v>79.52</v>
      </c>
      <c r="N6629" s="27">
        <v>222397500</v>
      </c>
      <c r="O6629" s="27">
        <v>36981807</v>
      </c>
      <c r="P6629" s="37">
        <f>IF(I6629=0,0,H6629/I6629)</f>
        <v>0</v>
      </c>
    </row>
    <row r="6630">
      <c r="A6630" s="24" t="str">
        <v>2026-08</v>
      </c>
      <c r="B6630" s="24" t="str">
        <v>관찰</v>
      </c>
      <c r="C6630" s="24" t="str">
        <v>수원장안구</v>
      </c>
      <c r="D6630" s="24" t="str">
        <v>다가구 매매</v>
      </c>
      <c r="E6630" s="26">
        <v>1</v>
      </c>
      <c r="F6630" s="26">
        <v>1</v>
      </c>
      <c r="G6630" s="26">
        <v>0</v>
      </c>
      <c r="H6630" s="26">
        <v>0</v>
      </c>
      <c r="I6630" s="26">
        <f>G6630+H6630</f>
        <v>0</v>
      </c>
      <c r="J6630" s="26">
        <f>SUM(F6630:H6630)</f>
        <v>1</v>
      </c>
      <c r="K6630" s="26">
        <f>E6630-J6630</f>
        <v>0</v>
      </c>
      <c r="L6630" s="27">
        <v>230000000</v>
      </c>
      <c r="M6630" s="45">
        <v>30.74</v>
      </c>
      <c r="N6630" s="27">
        <v>230000000</v>
      </c>
      <c r="O6630" s="27">
        <v>24734240</v>
      </c>
      <c r="P6630" s="37">
        <f>IF(I6630=0,0,H6630/I6630)</f>
        <v>0</v>
      </c>
    </row>
    <row r="6631">
      <c r="A6631" s="24" t="str">
        <v>2026-08</v>
      </c>
      <c r="B6631" s="24" t="str">
        <v>관찰</v>
      </c>
      <c r="C6631" s="24" t="str">
        <v>수원장안구</v>
      </c>
      <c r="D6631" s="24" t="str">
        <v>다가구 전월세</v>
      </c>
      <c r="E6631" s="26">
        <v>50</v>
      </c>
      <c r="F6631" s="26">
        <v>0</v>
      </c>
      <c r="G6631" s="26">
        <v>8</v>
      </c>
      <c r="H6631" s="26">
        <v>42</v>
      </c>
      <c r="I6631" s="26">
        <f>G6631+H6631</f>
        <v>50</v>
      </c>
      <c r="J6631" s="26">
        <f>SUM(F6631:H6631)</f>
        <v>50</v>
      </c>
      <c r="K6631" s="26">
        <f>E6631-J6631</f>
        <v>0</v>
      </c>
      <c r="L6631" s="27">
        <v>1414000000</v>
      </c>
      <c r="M6631" s="45">
        <v>1740.525</v>
      </c>
      <c r="N6631" s="27">
        <v>28280000</v>
      </c>
      <c r="O6631" s="27">
        <v>2685615</v>
      </c>
      <c r="P6631" s="37">
        <f>IF(I6631=0,0,H6631/I6631)</f>
        <v>0.84</v>
      </c>
    </row>
    <row r="6632">
      <c r="A6632" s="24" t="str">
        <v>2026-08</v>
      </c>
      <c r="B6632" s="24" t="str">
        <v>관찰</v>
      </c>
      <c r="C6632" s="24" t="str">
        <v>수원장안구</v>
      </c>
      <c r="D6632" s="24" t="str">
        <v>다세대 매매</v>
      </c>
      <c r="E6632" s="26">
        <v>11</v>
      </c>
      <c r="F6632" s="26">
        <v>11</v>
      </c>
      <c r="G6632" s="26">
        <v>0</v>
      </c>
      <c r="H6632" s="26">
        <v>0</v>
      </c>
      <c r="I6632" s="26">
        <f>G6632+H6632</f>
        <v>0</v>
      </c>
      <c r="J6632" s="26">
        <f>SUM(F6632:H6632)</f>
        <v>11</v>
      </c>
      <c r="K6632" s="26">
        <f>E6632-J6632</f>
        <v>0</v>
      </c>
      <c r="L6632" s="27">
        <v>1597000000</v>
      </c>
      <c r="M6632" s="45">
        <v>512.81</v>
      </c>
      <c r="N6632" s="27">
        <v>145181818</v>
      </c>
      <c r="O6632" s="27">
        <v>10294921</v>
      </c>
      <c r="P6632" s="37">
        <f>IF(I6632=0,0,H6632/I6632)</f>
        <v>0</v>
      </c>
    </row>
    <row r="6633">
      <c r="A6633" s="24" t="str">
        <v>2026-08</v>
      </c>
      <c r="B6633" s="24" t="str">
        <v>관찰</v>
      </c>
      <c r="C6633" s="24" t="str">
        <v>수원장안구</v>
      </c>
      <c r="D6633" s="24" t="str">
        <v>다세대 전월세</v>
      </c>
      <c r="E6633" s="26">
        <v>31</v>
      </c>
      <c r="F6633" s="26">
        <v>0</v>
      </c>
      <c r="G6633" s="26">
        <v>8</v>
      </c>
      <c r="H6633" s="26">
        <v>23</v>
      </c>
      <c r="I6633" s="26">
        <f>G6633+H6633</f>
        <v>31</v>
      </c>
      <c r="J6633" s="26">
        <f>SUM(F6633:H6633)</f>
        <v>31</v>
      </c>
      <c r="K6633" s="26">
        <f>E6633-J6633</f>
        <v>0</v>
      </c>
      <c r="L6633" s="27">
        <v>1767200000</v>
      </c>
      <c r="M6633" s="45">
        <v>1086.104</v>
      </c>
      <c r="N6633" s="27">
        <v>57006452</v>
      </c>
      <c r="O6633" s="27">
        <v>5378843</v>
      </c>
      <c r="P6633" s="37">
        <f>IF(I6633=0,0,H6633/I6633)</f>
        <v>0.7419354838709677</v>
      </c>
    </row>
    <row r="6634">
      <c r="A6634" s="24" t="str">
        <v>2026-08</v>
      </c>
      <c r="B6634" s="24" t="str">
        <v>관찰</v>
      </c>
      <c r="C6634" s="24" t="str">
        <v>수원장안구</v>
      </c>
      <c r="D6634" s="24" t="str">
        <v>상가</v>
      </c>
      <c r="E6634" s="26">
        <v>5</v>
      </c>
      <c r="F6634" s="26">
        <v>5</v>
      </c>
      <c r="G6634" s="26">
        <v>0</v>
      </c>
      <c r="H6634" s="26">
        <v>0</v>
      </c>
      <c r="I6634" s="26">
        <f>G6634+H6634</f>
        <v>0</v>
      </c>
      <c r="J6634" s="26">
        <f>SUM(F6634:H6634)</f>
        <v>5</v>
      </c>
      <c r="K6634" s="26">
        <f>E6634-J6634</f>
        <v>0</v>
      </c>
      <c r="L6634" s="27">
        <v>4500000000</v>
      </c>
      <c r="M6634" s="45">
        <v>1535.41</v>
      </c>
      <c r="N6634" s="27">
        <v>900000000</v>
      </c>
      <c r="O6634" s="27">
        <v>9688639</v>
      </c>
      <c r="P6634" s="37">
        <f>IF(I6634=0,0,H6634/I6634)</f>
        <v>0</v>
      </c>
    </row>
    <row r="6635">
      <c r="A6635" s="24" t="str">
        <v>2026-08</v>
      </c>
      <c r="B6635" s="24" t="str">
        <v>관찰</v>
      </c>
      <c r="C6635" s="24" t="str">
        <v>수원장안구</v>
      </c>
      <c r="D6635" s="24" t="str">
        <v>아파트 매매</v>
      </c>
      <c r="E6635" s="26">
        <v>43</v>
      </c>
      <c r="F6635" s="26">
        <v>43</v>
      </c>
      <c r="G6635" s="26">
        <v>0</v>
      </c>
      <c r="H6635" s="26">
        <v>0</v>
      </c>
      <c r="I6635" s="26">
        <f>G6635+H6635</f>
        <v>0</v>
      </c>
      <c r="J6635" s="26">
        <f>SUM(F6635:H6635)</f>
        <v>43</v>
      </c>
      <c r="K6635" s="26">
        <f>E6635-J6635</f>
        <v>0</v>
      </c>
      <c r="L6635" s="27">
        <v>26718500000</v>
      </c>
      <c r="M6635" s="45">
        <v>3011.74</v>
      </c>
      <c r="N6635" s="27">
        <v>621360465</v>
      </c>
      <c r="O6635" s="27">
        <v>29327108</v>
      </c>
      <c r="P6635" s="37">
        <f>IF(I6635=0,0,H6635/I6635)</f>
        <v>0</v>
      </c>
    </row>
    <row r="6636">
      <c r="A6636" s="24" t="str">
        <v>2026-08</v>
      </c>
      <c r="B6636" s="24" t="str">
        <v>관찰</v>
      </c>
      <c r="C6636" s="24" t="str">
        <v>수원장안구</v>
      </c>
      <c r="D6636" s="24" t="str">
        <v>아파트 전월세</v>
      </c>
      <c r="E6636" s="26">
        <v>84</v>
      </c>
      <c r="F6636" s="26">
        <v>0</v>
      </c>
      <c r="G6636" s="26">
        <v>53</v>
      </c>
      <c r="H6636" s="26">
        <v>31</v>
      </c>
      <c r="I6636" s="26">
        <f>G6636+H6636</f>
        <v>84</v>
      </c>
      <c r="J6636" s="26">
        <f>SUM(F6636:H6636)</f>
        <v>84</v>
      </c>
      <c r="K6636" s="26">
        <f>E6636-J6636</f>
        <v>0</v>
      </c>
      <c r="L6636" s="27">
        <v>24459770000</v>
      </c>
      <c r="M6636" s="45">
        <v>6061.938</v>
      </c>
      <c r="N6636" s="27">
        <v>291187738</v>
      </c>
      <c r="O6636" s="27">
        <v>13338760</v>
      </c>
      <c r="P6636" s="37">
        <f>IF(I6636=0,0,H6636/I6636)</f>
        <v>0.36904761904761907</v>
      </c>
    </row>
    <row r="6637">
      <c r="A6637" s="24" t="str">
        <v>2026-08</v>
      </c>
      <c r="B6637" s="24" t="str">
        <v>관찰</v>
      </c>
      <c r="C6637" s="24" t="str">
        <v>수원장안구</v>
      </c>
      <c r="D6637" s="24" t="str">
        <v>오피스텔 매매</v>
      </c>
      <c r="E6637" s="26">
        <v>2</v>
      </c>
      <c r="F6637" s="26">
        <v>2</v>
      </c>
      <c r="G6637" s="26">
        <v>0</v>
      </c>
      <c r="H6637" s="26">
        <v>0</v>
      </c>
      <c r="I6637" s="26">
        <f>G6637+H6637</f>
        <v>0</v>
      </c>
      <c r="J6637" s="26">
        <f>SUM(F6637:H6637)</f>
        <v>2</v>
      </c>
      <c r="K6637" s="26">
        <f>E6637-J6637</f>
        <v>0</v>
      </c>
      <c r="L6637" s="27">
        <v>910000000</v>
      </c>
      <c r="M6637" s="45">
        <v>133.788</v>
      </c>
      <c r="N6637" s="27">
        <v>455000000</v>
      </c>
      <c r="O6637" s="27">
        <v>22485308</v>
      </c>
      <c r="P6637" s="37">
        <f>IF(I6637=0,0,H6637/I6637)</f>
        <v>0</v>
      </c>
    </row>
    <row r="6638">
      <c r="A6638" s="24" t="str">
        <v>2026-08</v>
      </c>
      <c r="B6638" s="24" t="str">
        <v>관찰</v>
      </c>
      <c r="C6638" s="24" t="str">
        <v>수원장안구</v>
      </c>
      <c r="D6638" s="24" t="str">
        <v>오피스텔 전월세</v>
      </c>
      <c r="E6638" s="26">
        <v>5</v>
      </c>
      <c r="F6638" s="26">
        <v>0</v>
      </c>
      <c r="G6638" s="26">
        <v>3</v>
      </c>
      <c r="H6638" s="26">
        <v>2</v>
      </c>
      <c r="I6638" s="26">
        <f>G6638+H6638</f>
        <v>5</v>
      </c>
      <c r="J6638" s="26">
        <f>SUM(F6638:H6638)</f>
        <v>5</v>
      </c>
      <c r="K6638" s="26">
        <f>E6638-J6638</f>
        <v>0</v>
      </c>
      <c r="L6638" s="27">
        <v>993620000</v>
      </c>
      <c r="M6638" s="45">
        <v>275.14</v>
      </c>
      <c r="N6638" s="27">
        <v>198724000</v>
      </c>
      <c r="O6638" s="27">
        <v>11938264</v>
      </c>
      <c r="P6638" s="37">
        <f>IF(I6638=0,0,H6638/I6638)</f>
        <v>0.4</v>
      </c>
    </row>
    <row r="6639">
      <c r="A6639" s="24" t="str">
        <v>2026-08</v>
      </c>
      <c r="B6639" s="24" t="str">
        <v>관찰</v>
      </c>
      <c r="C6639" s="24" t="str">
        <v>수원장안구</v>
      </c>
      <c r="D6639" s="24" t="str">
        <v>토지</v>
      </c>
      <c r="E6639" s="26">
        <v>1</v>
      </c>
      <c r="F6639" s="26">
        <v>1</v>
      </c>
      <c r="G6639" s="26">
        <v>0</v>
      </c>
      <c r="H6639" s="26">
        <v>0</v>
      </c>
      <c r="I6639" s="26">
        <f>G6639+H6639</f>
        <v>0</v>
      </c>
      <c r="J6639" s="26">
        <f>SUM(F6639:H6639)</f>
        <v>1</v>
      </c>
      <c r="K6639" s="26">
        <f>E6639-J6639</f>
        <v>0</v>
      </c>
      <c r="L6639" s="27">
        <v>3830000</v>
      </c>
      <c r="M6639" s="45">
        <v>212</v>
      </c>
      <c r="N6639" s="27">
        <v>3830000</v>
      </c>
      <c r="O6639" s="27">
        <v>59722</v>
      </c>
      <c r="P6639" s="37">
        <f>IF(I6639=0,0,H6639/I6639)</f>
        <v>0</v>
      </c>
    </row>
    <row r="6640">
      <c r="A6640" s="24" t="str">
        <v>2026-08</v>
      </c>
      <c r="B6640" s="24" t="str">
        <v>관찰</v>
      </c>
      <c r="C6640" s="24" t="str">
        <v>수원팔달구</v>
      </c>
      <c r="D6640" s="24" t="str">
        <v>다가구 매매</v>
      </c>
      <c r="E6640" s="26">
        <v>3</v>
      </c>
      <c r="F6640" s="26">
        <v>3</v>
      </c>
      <c r="G6640" s="26">
        <v>0</v>
      </c>
      <c r="H6640" s="26">
        <v>0</v>
      </c>
      <c r="I6640" s="26">
        <f>G6640+H6640</f>
        <v>0</v>
      </c>
      <c r="J6640" s="26">
        <f>SUM(F6640:H6640)</f>
        <v>3</v>
      </c>
      <c r="K6640" s="26">
        <f>E6640-J6640</f>
        <v>0</v>
      </c>
      <c r="L6640" s="27">
        <v>1240000000</v>
      </c>
      <c r="M6640" s="45">
        <v>300.84</v>
      </c>
      <c r="N6640" s="27">
        <v>413333333</v>
      </c>
      <c r="O6640" s="27">
        <v>13625759</v>
      </c>
      <c r="P6640" s="37">
        <f>IF(I6640=0,0,H6640/I6640)</f>
        <v>0</v>
      </c>
    </row>
    <row r="6641">
      <c r="A6641" s="24" t="str">
        <v>2026-08</v>
      </c>
      <c r="B6641" s="24" t="str">
        <v>관찰</v>
      </c>
      <c r="C6641" s="24" t="str">
        <v>수원팔달구</v>
      </c>
      <c r="D6641" s="24" t="str">
        <v>다가구 전월세</v>
      </c>
      <c r="E6641" s="26">
        <v>44</v>
      </c>
      <c r="F6641" s="26">
        <v>0</v>
      </c>
      <c r="G6641" s="26">
        <v>6</v>
      </c>
      <c r="H6641" s="26">
        <v>38</v>
      </c>
      <c r="I6641" s="26">
        <f>G6641+H6641</f>
        <v>44</v>
      </c>
      <c r="J6641" s="26">
        <f>SUM(F6641:H6641)</f>
        <v>44</v>
      </c>
      <c r="K6641" s="26">
        <f>E6641-J6641</f>
        <v>0</v>
      </c>
      <c r="L6641" s="27">
        <v>907500000</v>
      </c>
      <c r="M6641" s="45">
        <v>1605.035</v>
      </c>
      <c r="N6641" s="27">
        <v>20625000</v>
      </c>
      <c r="O6641" s="27">
        <v>1869118</v>
      </c>
      <c r="P6641" s="37">
        <f>IF(I6641=0,0,H6641/I6641)</f>
        <v>0.8636363636363636</v>
      </c>
    </row>
    <row r="6642">
      <c r="A6642" s="24" t="str">
        <v>2026-08</v>
      </c>
      <c r="B6642" s="24" t="str">
        <v>관찰</v>
      </c>
      <c r="C6642" s="24" t="str">
        <v>수원팔달구</v>
      </c>
      <c r="D6642" s="24" t="str">
        <v>다세대 매매</v>
      </c>
      <c r="E6642" s="26">
        <v>8</v>
      </c>
      <c r="F6642" s="26">
        <v>8</v>
      </c>
      <c r="G6642" s="26">
        <v>0</v>
      </c>
      <c r="H6642" s="26">
        <v>0</v>
      </c>
      <c r="I6642" s="26">
        <f>G6642+H6642</f>
        <v>0</v>
      </c>
      <c r="J6642" s="26">
        <f>SUM(F6642:H6642)</f>
        <v>8</v>
      </c>
      <c r="K6642" s="26">
        <f>E6642-J6642</f>
        <v>0</v>
      </c>
      <c r="L6642" s="27">
        <v>2021000000</v>
      </c>
      <c r="M6642" s="45">
        <v>517.88</v>
      </c>
      <c r="N6642" s="27">
        <v>252625000</v>
      </c>
      <c r="O6642" s="27">
        <v>12900656</v>
      </c>
      <c r="P6642" s="37">
        <f>IF(I6642=0,0,H6642/I6642)</f>
        <v>0</v>
      </c>
    </row>
    <row r="6643">
      <c r="A6643" s="24" t="str">
        <v>2026-08</v>
      </c>
      <c r="B6643" s="24" t="str">
        <v>관찰</v>
      </c>
      <c r="C6643" s="24" t="str">
        <v>수원팔달구</v>
      </c>
      <c r="D6643" s="24" t="str">
        <v>다세대 전월세</v>
      </c>
      <c r="E6643" s="26">
        <v>55</v>
      </c>
      <c r="F6643" s="26">
        <v>0</v>
      </c>
      <c r="G6643" s="26">
        <v>4</v>
      </c>
      <c r="H6643" s="26">
        <v>51</v>
      </c>
      <c r="I6643" s="26">
        <f>G6643+H6643</f>
        <v>55</v>
      </c>
      <c r="J6643" s="26">
        <f>SUM(F6643:H6643)</f>
        <v>55</v>
      </c>
      <c r="K6643" s="26">
        <f>E6643-J6643</f>
        <v>0</v>
      </c>
      <c r="L6643" s="27">
        <v>1686000000</v>
      </c>
      <c r="M6643" s="45">
        <v>1653.285</v>
      </c>
      <c r="N6643" s="27">
        <v>30654545</v>
      </c>
      <c r="O6643" s="27">
        <v>3371199</v>
      </c>
      <c r="P6643" s="37">
        <f>IF(I6643=0,0,H6643/I6643)</f>
        <v>0.9272727272727272</v>
      </c>
    </row>
    <row r="6644">
      <c r="A6644" s="24" t="str">
        <v>2026-08</v>
      </c>
      <c r="B6644" s="24" t="str">
        <v>관찰</v>
      </c>
      <c r="C6644" s="24" t="str">
        <v>수원팔달구</v>
      </c>
      <c r="D6644" s="24" t="str">
        <v>분양권</v>
      </c>
      <c r="E6644" s="26">
        <v>6</v>
      </c>
      <c r="F6644" s="26">
        <v>6</v>
      </c>
      <c r="G6644" s="26">
        <v>0</v>
      </c>
      <c r="H6644" s="26">
        <v>0</v>
      </c>
      <c r="I6644" s="26">
        <f>G6644+H6644</f>
        <v>0</v>
      </c>
      <c r="J6644" s="26">
        <f>SUM(F6644:H6644)</f>
        <v>6</v>
      </c>
      <c r="K6644" s="26">
        <f>E6644-J6644</f>
        <v>0</v>
      </c>
      <c r="L6644" s="27">
        <v>4187750000</v>
      </c>
      <c r="M6644" s="45">
        <v>530.717</v>
      </c>
      <c r="N6644" s="27">
        <v>697958333</v>
      </c>
      <c r="O6644" s="27">
        <v>26085091</v>
      </c>
      <c r="P6644" s="37">
        <f>IF(I6644=0,0,H6644/I6644)</f>
        <v>0</v>
      </c>
    </row>
    <row r="6645">
      <c r="A6645" s="24" t="str">
        <v>2026-08</v>
      </c>
      <c r="B6645" s="24" t="str">
        <v>관찰</v>
      </c>
      <c r="C6645" s="24" t="str">
        <v>수원팔달구</v>
      </c>
      <c r="D6645" s="24" t="str">
        <v>상가</v>
      </c>
      <c r="E6645" s="26">
        <v>3</v>
      </c>
      <c r="F6645" s="26">
        <v>3</v>
      </c>
      <c r="G6645" s="26">
        <v>0</v>
      </c>
      <c r="H6645" s="26">
        <v>0</v>
      </c>
      <c r="I6645" s="26">
        <f>G6645+H6645</f>
        <v>0</v>
      </c>
      <c r="J6645" s="26">
        <f>SUM(F6645:H6645)</f>
        <v>3</v>
      </c>
      <c r="K6645" s="26">
        <f>E6645-J6645</f>
        <v>0</v>
      </c>
      <c r="L6645" s="27">
        <v>4501000000</v>
      </c>
      <c r="M6645" s="45">
        <v>1866.91</v>
      </c>
      <c r="N6645" s="27">
        <v>1500333333</v>
      </c>
      <c r="O6645" s="27">
        <v>7970035</v>
      </c>
      <c r="P6645" s="37">
        <f>IF(I6645=0,0,H6645/I6645)</f>
        <v>0</v>
      </c>
    </row>
    <row r="6646">
      <c r="A6646" s="24" t="str">
        <v>2026-08</v>
      </c>
      <c r="B6646" s="24" t="str">
        <v>관찰</v>
      </c>
      <c r="C6646" s="24" t="str">
        <v>수원팔달구</v>
      </c>
      <c r="D6646" s="24" t="str">
        <v>아파트 매매</v>
      </c>
      <c r="E6646" s="26">
        <v>56</v>
      </c>
      <c r="F6646" s="26">
        <v>56</v>
      </c>
      <c r="G6646" s="26">
        <v>0</v>
      </c>
      <c r="H6646" s="26">
        <v>0</v>
      </c>
      <c r="I6646" s="26">
        <f>G6646+H6646</f>
        <v>0</v>
      </c>
      <c r="J6646" s="26">
        <f>SUM(F6646:H6646)</f>
        <v>56</v>
      </c>
      <c r="K6646" s="26">
        <f>E6646-J6646</f>
        <v>0</v>
      </c>
      <c r="L6646" s="27">
        <v>38644000000</v>
      </c>
      <c r="M6646" s="45">
        <v>4040.894</v>
      </c>
      <c r="N6646" s="27">
        <v>690071429</v>
      </c>
      <c r="O6646" s="27">
        <v>31613980</v>
      </c>
      <c r="P6646" s="37">
        <f>IF(I6646=0,0,H6646/I6646)</f>
        <v>0</v>
      </c>
    </row>
    <row r="6647">
      <c r="A6647" s="24" t="str">
        <v>2026-08</v>
      </c>
      <c r="B6647" s="24" t="str">
        <v>관찰</v>
      </c>
      <c r="C6647" s="24" t="str">
        <v>수원팔달구</v>
      </c>
      <c r="D6647" s="24" t="str">
        <v>아파트 전월세</v>
      </c>
      <c r="E6647" s="26">
        <v>86</v>
      </c>
      <c r="F6647" s="26">
        <v>0</v>
      </c>
      <c r="G6647" s="26">
        <v>61</v>
      </c>
      <c r="H6647" s="26">
        <v>25</v>
      </c>
      <c r="I6647" s="26">
        <f>G6647+H6647</f>
        <v>86</v>
      </c>
      <c r="J6647" s="26">
        <f>SUM(F6647:H6647)</f>
        <v>86</v>
      </c>
      <c r="K6647" s="26">
        <f>E6647-J6647</f>
        <v>0</v>
      </c>
      <c r="L6647" s="27">
        <v>24246300000</v>
      </c>
      <c r="M6647" s="45">
        <v>5242.268</v>
      </c>
      <c r="N6647" s="27">
        <v>281933721</v>
      </c>
      <c r="O6647" s="27">
        <v>15289768</v>
      </c>
      <c r="P6647" s="37">
        <f>IF(I6647=0,0,H6647/I6647)</f>
        <v>0.29069767441860467</v>
      </c>
    </row>
    <row r="6648">
      <c r="A6648" s="24" t="str">
        <v>2026-08</v>
      </c>
      <c r="B6648" s="24" t="str">
        <v>관찰</v>
      </c>
      <c r="C6648" s="24" t="str">
        <v>수원팔달구</v>
      </c>
      <c r="D6648" s="24" t="str">
        <v>오피스텔 매매</v>
      </c>
      <c r="E6648" s="26">
        <v>5</v>
      </c>
      <c r="F6648" s="26">
        <v>5</v>
      </c>
      <c r="G6648" s="26">
        <v>0</v>
      </c>
      <c r="H6648" s="26">
        <v>0</v>
      </c>
      <c r="I6648" s="26">
        <f>G6648+H6648</f>
        <v>0</v>
      </c>
      <c r="J6648" s="26">
        <f>SUM(F6648:H6648)</f>
        <v>5</v>
      </c>
      <c r="K6648" s="26">
        <f>E6648-J6648</f>
        <v>0</v>
      </c>
      <c r="L6648" s="27">
        <v>811000000</v>
      </c>
      <c r="M6648" s="45">
        <v>294.355</v>
      </c>
      <c r="N6648" s="27">
        <v>162200000</v>
      </c>
      <c r="O6648" s="27">
        <v>9108021</v>
      </c>
      <c r="P6648" s="37">
        <f>IF(I6648=0,0,H6648/I6648)</f>
        <v>0</v>
      </c>
    </row>
    <row r="6649">
      <c r="A6649" s="24" t="str">
        <v>2026-08</v>
      </c>
      <c r="B6649" s="24" t="str">
        <v>관찰</v>
      </c>
      <c r="C6649" s="24" t="str">
        <v>수원팔달구</v>
      </c>
      <c r="D6649" s="24" t="str">
        <v>오피스텔 전월세</v>
      </c>
      <c r="E6649" s="26">
        <v>33</v>
      </c>
      <c r="F6649" s="26">
        <v>0</v>
      </c>
      <c r="G6649" s="26">
        <v>7</v>
      </c>
      <c r="H6649" s="26">
        <v>26</v>
      </c>
      <c r="I6649" s="26">
        <f>G6649+H6649</f>
        <v>33</v>
      </c>
      <c r="J6649" s="26">
        <f>SUM(F6649:H6649)</f>
        <v>33</v>
      </c>
      <c r="K6649" s="26">
        <f>E6649-J6649</f>
        <v>0</v>
      </c>
      <c r="L6649" s="27">
        <v>2373000000</v>
      </c>
      <c r="M6649" s="45">
        <v>1584.84</v>
      </c>
      <c r="N6649" s="27">
        <v>71909091</v>
      </c>
      <c r="O6649" s="27">
        <v>4949792</v>
      </c>
      <c r="P6649" s="37">
        <f>IF(I6649=0,0,H6649/I6649)</f>
        <v>0.7878787878787878</v>
      </c>
    </row>
    <row r="6650">
      <c r="A6650" s="24" t="str">
        <v>2026-08</v>
      </c>
      <c r="B6650" s="24" t="str">
        <v>관찰</v>
      </c>
      <c r="C6650" s="24" t="str">
        <v>수원팔달구</v>
      </c>
      <c r="D6650" s="24" t="str">
        <v>토지</v>
      </c>
      <c r="E6650" s="26">
        <v>4</v>
      </c>
      <c r="F6650" s="26">
        <v>4</v>
      </c>
      <c r="G6650" s="26">
        <v>0</v>
      </c>
      <c r="H6650" s="26">
        <v>0</v>
      </c>
      <c r="I6650" s="26">
        <f>G6650+H6650</f>
        <v>0</v>
      </c>
      <c r="J6650" s="26">
        <f>SUM(F6650:H6650)</f>
        <v>4</v>
      </c>
      <c r="K6650" s="26">
        <f>E6650-J6650</f>
        <v>0</v>
      </c>
      <c r="L6650" s="27">
        <v>130000000</v>
      </c>
      <c r="M6650" s="45">
        <v>355.8</v>
      </c>
      <c r="N6650" s="27">
        <v>32500000</v>
      </c>
      <c r="O6650" s="27">
        <v>1207847</v>
      </c>
      <c r="P6650" s="37">
        <f>IF(I6650=0,0,H6650/I6650)</f>
        <v>0</v>
      </c>
    </row>
    <row r="6651">
      <c r="A6651" s="24" t="str">
        <v>2026-08</v>
      </c>
      <c r="B6651" s="24" t="str">
        <v>관찰</v>
      </c>
      <c r="C6651" s="24" t="str">
        <v>시흥시</v>
      </c>
      <c r="D6651" s="24" t="str">
        <v>공장창고</v>
      </c>
      <c r="E6651" s="26">
        <v>1</v>
      </c>
      <c r="F6651" s="26">
        <v>1</v>
      </c>
      <c r="G6651" s="26">
        <v>0</v>
      </c>
      <c r="H6651" s="26">
        <v>0</v>
      </c>
      <c r="I6651" s="26">
        <f>G6651+H6651</f>
        <v>0</v>
      </c>
      <c r="J6651" s="26">
        <f>SUM(F6651:H6651)</f>
        <v>1</v>
      </c>
      <c r="K6651" s="26">
        <f>E6651-J6651</f>
        <v>0</v>
      </c>
      <c r="L6651" s="27">
        <v>11000000000</v>
      </c>
      <c r="M6651" s="45">
        <v>3885.86</v>
      </c>
      <c r="N6651" s="27">
        <v>11000000000</v>
      </c>
      <c r="O6651" s="27">
        <v>9357937</v>
      </c>
      <c r="P6651" s="37">
        <f>IF(I6651=0,0,H6651/I6651)</f>
        <v>0</v>
      </c>
    </row>
    <row r="6652">
      <c r="A6652" s="24" t="str">
        <v>2026-08</v>
      </c>
      <c r="B6652" s="24" t="str">
        <v>관찰</v>
      </c>
      <c r="C6652" s="24" t="str">
        <v>시흥시</v>
      </c>
      <c r="D6652" s="24" t="str">
        <v>다가구 매매</v>
      </c>
      <c r="E6652" s="26">
        <v>2</v>
      </c>
      <c r="F6652" s="26">
        <v>2</v>
      </c>
      <c r="G6652" s="26">
        <v>0</v>
      </c>
      <c r="H6652" s="26">
        <v>0</v>
      </c>
      <c r="I6652" s="26">
        <f>G6652+H6652</f>
        <v>0</v>
      </c>
      <c r="J6652" s="26">
        <f>SUM(F6652:H6652)</f>
        <v>2</v>
      </c>
      <c r="K6652" s="26">
        <f>E6652-J6652</f>
        <v>0</v>
      </c>
      <c r="L6652" s="27">
        <v>1657500000</v>
      </c>
      <c r="M6652" s="45">
        <v>403.4</v>
      </c>
      <c r="N6652" s="27">
        <v>828750000</v>
      </c>
      <c r="O6652" s="27">
        <v>13582892</v>
      </c>
      <c r="P6652" s="37">
        <f>IF(I6652=0,0,H6652/I6652)</f>
        <v>0</v>
      </c>
    </row>
    <row r="6653">
      <c r="A6653" s="24" t="str">
        <v>2026-08</v>
      </c>
      <c r="B6653" s="24" t="str">
        <v>관찰</v>
      </c>
      <c r="C6653" s="24" t="str">
        <v>시흥시</v>
      </c>
      <c r="D6653" s="24" t="str">
        <v>다가구 전월세</v>
      </c>
      <c r="E6653" s="26">
        <v>32</v>
      </c>
      <c r="F6653" s="26">
        <v>0</v>
      </c>
      <c r="G6653" s="26">
        <v>8</v>
      </c>
      <c r="H6653" s="26">
        <v>24</v>
      </c>
      <c r="I6653" s="26">
        <f>G6653+H6653</f>
        <v>32</v>
      </c>
      <c r="J6653" s="26">
        <f>SUM(F6653:H6653)</f>
        <v>32</v>
      </c>
      <c r="K6653" s="26">
        <f>E6653-J6653</f>
        <v>0</v>
      </c>
      <c r="L6653" s="27">
        <v>1263300000</v>
      </c>
      <c r="M6653" s="45">
        <v>1328.83</v>
      </c>
      <c r="N6653" s="27">
        <v>39478125</v>
      </c>
      <c r="O6653" s="27">
        <v>3142763</v>
      </c>
      <c r="P6653" s="37">
        <f>IF(I6653=0,0,H6653/I6653)</f>
        <v>0.75</v>
      </c>
    </row>
    <row r="6654">
      <c r="A6654" s="24" t="str">
        <v>2026-08</v>
      </c>
      <c r="B6654" s="24" t="str">
        <v>관찰</v>
      </c>
      <c r="C6654" s="24" t="str">
        <v>시흥시</v>
      </c>
      <c r="D6654" s="24" t="str">
        <v>다세대 매매</v>
      </c>
      <c r="E6654" s="26">
        <v>6</v>
      </c>
      <c r="F6654" s="26">
        <v>6</v>
      </c>
      <c r="G6654" s="26">
        <v>0</v>
      </c>
      <c r="H6654" s="26">
        <v>0</v>
      </c>
      <c r="I6654" s="26">
        <f>G6654+H6654</f>
        <v>0</v>
      </c>
      <c r="J6654" s="26">
        <f>SUM(F6654:H6654)</f>
        <v>6</v>
      </c>
      <c r="K6654" s="26">
        <f>E6654-J6654</f>
        <v>0</v>
      </c>
      <c r="L6654" s="27">
        <v>800000000</v>
      </c>
      <c r="M6654" s="45">
        <v>323.76</v>
      </c>
      <c r="N6654" s="27">
        <v>133333333</v>
      </c>
      <c r="O6654" s="27">
        <v>8168483</v>
      </c>
      <c r="P6654" s="37">
        <f>IF(I6654=0,0,H6654/I6654)</f>
        <v>0</v>
      </c>
    </row>
    <row r="6655">
      <c r="A6655" s="24" t="str">
        <v>2026-08</v>
      </c>
      <c r="B6655" s="24" t="str">
        <v>관찰</v>
      </c>
      <c r="C6655" s="24" t="str">
        <v>시흥시</v>
      </c>
      <c r="D6655" s="24" t="str">
        <v>다세대 전월세</v>
      </c>
      <c r="E6655" s="26">
        <v>49</v>
      </c>
      <c r="F6655" s="26">
        <v>0</v>
      </c>
      <c r="G6655" s="26">
        <v>18</v>
      </c>
      <c r="H6655" s="26">
        <v>31</v>
      </c>
      <c r="I6655" s="26">
        <f>G6655+H6655</f>
        <v>49</v>
      </c>
      <c r="J6655" s="26">
        <f>SUM(F6655:H6655)</f>
        <v>49</v>
      </c>
      <c r="K6655" s="26">
        <f>E6655-J6655</f>
        <v>0</v>
      </c>
      <c r="L6655" s="27">
        <v>1982000000</v>
      </c>
      <c r="M6655" s="45">
        <v>2027.275</v>
      </c>
      <c r="N6655" s="27">
        <v>40448980</v>
      </c>
      <c r="O6655" s="27">
        <v>3231957</v>
      </c>
      <c r="P6655" s="37">
        <f>IF(I6655=0,0,H6655/I6655)</f>
        <v>0.6326530612244898</v>
      </c>
    </row>
    <row r="6656">
      <c r="A6656" s="24" t="str">
        <v>2026-08</v>
      </c>
      <c r="B6656" s="24" t="str">
        <v>관찰</v>
      </c>
      <c r="C6656" s="24" t="str">
        <v>시흥시</v>
      </c>
      <c r="D6656" s="24" t="str">
        <v>상가</v>
      </c>
      <c r="E6656" s="26">
        <v>6</v>
      </c>
      <c r="F6656" s="26">
        <v>6</v>
      </c>
      <c r="G6656" s="26">
        <v>0</v>
      </c>
      <c r="H6656" s="26">
        <v>0</v>
      </c>
      <c r="I6656" s="26">
        <f>G6656+H6656</f>
        <v>0</v>
      </c>
      <c r="J6656" s="26">
        <f>SUM(F6656:H6656)</f>
        <v>6</v>
      </c>
      <c r="K6656" s="26">
        <f>E6656-J6656</f>
        <v>0</v>
      </c>
      <c r="L6656" s="27">
        <v>8360890000</v>
      </c>
      <c r="M6656" s="45">
        <v>2436.99</v>
      </c>
      <c r="N6656" s="27">
        <v>1393481667</v>
      </c>
      <c r="O6656" s="27">
        <v>11341575</v>
      </c>
      <c r="P6656" s="37">
        <f>IF(I6656=0,0,H6656/I6656)</f>
        <v>0</v>
      </c>
    </row>
    <row r="6657">
      <c r="A6657" s="24" t="str">
        <v>2026-08</v>
      </c>
      <c r="B6657" s="24" t="str">
        <v>관찰</v>
      </c>
      <c r="C6657" s="24" t="str">
        <v>시흥시</v>
      </c>
      <c r="D6657" s="24" t="str">
        <v>아파트 매매</v>
      </c>
      <c r="E6657" s="26">
        <v>146</v>
      </c>
      <c r="F6657" s="26">
        <v>146</v>
      </c>
      <c r="G6657" s="26">
        <v>0</v>
      </c>
      <c r="H6657" s="26">
        <v>0</v>
      </c>
      <c r="I6657" s="26">
        <f>G6657+H6657</f>
        <v>0</v>
      </c>
      <c r="J6657" s="26">
        <f>SUM(F6657:H6657)</f>
        <v>146</v>
      </c>
      <c r="K6657" s="26">
        <f>E6657-J6657</f>
        <v>0</v>
      </c>
      <c r="L6657" s="27">
        <v>58640000000</v>
      </c>
      <c r="M6657" s="45">
        <v>10092.719</v>
      </c>
      <c r="N6657" s="27">
        <v>401643836</v>
      </c>
      <c r="O6657" s="27">
        <v>19207037</v>
      </c>
      <c r="P6657" s="37">
        <f>IF(I6657=0,0,H6657/I6657)</f>
        <v>0</v>
      </c>
    </row>
    <row r="6658">
      <c r="A6658" s="24" t="str">
        <v>2026-08</v>
      </c>
      <c r="B6658" s="24" t="str">
        <v>관찰</v>
      </c>
      <c r="C6658" s="24" t="str">
        <v>시흥시</v>
      </c>
      <c r="D6658" s="24" t="str">
        <v>아파트 전월세</v>
      </c>
      <c r="E6658" s="26">
        <v>245</v>
      </c>
      <c r="F6658" s="26">
        <v>0</v>
      </c>
      <c r="G6658" s="26">
        <v>149</v>
      </c>
      <c r="H6658" s="26">
        <v>96</v>
      </c>
      <c r="I6658" s="26">
        <f>G6658+H6658</f>
        <v>245</v>
      </c>
      <c r="J6658" s="26">
        <f>SUM(F6658:H6658)</f>
        <v>245</v>
      </c>
      <c r="K6658" s="26">
        <f>E6658-J6658</f>
        <v>0</v>
      </c>
      <c r="L6658" s="27">
        <v>46986700000</v>
      </c>
      <c r="M6658" s="45">
        <v>16467.739</v>
      </c>
      <c r="N6658" s="27">
        <v>191782449</v>
      </c>
      <c r="O6658" s="27">
        <v>9432256</v>
      </c>
      <c r="P6658" s="37">
        <f>IF(I6658=0,0,H6658/I6658)</f>
        <v>0.39183673469387753</v>
      </c>
    </row>
    <row r="6659">
      <c r="A6659" s="24" t="str">
        <v>2026-08</v>
      </c>
      <c r="B6659" s="24" t="str">
        <v>관찰</v>
      </c>
      <c r="C6659" s="24" t="str">
        <v>시흥시</v>
      </c>
      <c r="D6659" s="24" t="str">
        <v>오피스텔 매매</v>
      </c>
      <c r="E6659" s="26">
        <v>4</v>
      </c>
      <c r="F6659" s="26">
        <v>4</v>
      </c>
      <c r="G6659" s="26">
        <v>0</v>
      </c>
      <c r="H6659" s="26">
        <v>0</v>
      </c>
      <c r="I6659" s="26">
        <f>G6659+H6659</f>
        <v>0</v>
      </c>
      <c r="J6659" s="26">
        <f>SUM(F6659:H6659)</f>
        <v>4</v>
      </c>
      <c r="K6659" s="26">
        <f>E6659-J6659</f>
        <v>0</v>
      </c>
      <c r="L6659" s="27">
        <v>434600000</v>
      </c>
      <c r="M6659" s="45">
        <v>127.843</v>
      </c>
      <c r="N6659" s="27">
        <v>108650000</v>
      </c>
      <c r="O6659" s="27">
        <v>11237957</v>
      </c>
      <c r="P6659" s="37">
        <f>IF(I6659=0,0,H6659/I6659)</f>
        <v>0</v>
      </c>
    </row>
    <row r="6660">
      <c r="A6660" s="24" t="str">
        <v>2026-08</v>
      </c>
      <c r="B6660" s="24" t="str">
        <v>관찰</v>
      </c>
      <c r="C6660" s="24" t="str">
        <v>시흥시</v>
      </c>
      <c r="D6660" s="24" t="str">
        <v>오피스텔 전월세</v>
      </c>
      <c r="E6660" s="26">
        <v>87</v>
      </c>
      <c r="F6660" s="26">
        <v>0</v>
      </c>
      <c r="G6660" s="26">
        <v>35</v>
      </c>
      <c r="H6660" s="26">
        <v>52</v>
      </c>
      <c r="I6660" s="26">
        <f>G6660+H6660</f>
        <v>87</v>
      </c>
      <c r="J6660" s="26">
        <f>SUM(F6660:H6660)</f>
        <v>87</v>
      </c>
      <c r="K6660" s="26">
        <f>E6660-J6660</f>
        <v>0</v>
      </c>
      <c r="L6660" s="27">
        <v>4485880000</v>
      </c>
      <c r="M6660" s="45">
        <v>2768</v>
      </c>
      <c r="N6660" s="27">
        <v>51561839</v>
      </c>
      <c r="O6660" s="27">
        <v>5357426</v>
      </c>
      <c r="P6660" s="37">
        <f>IF(I6660=0,0,H6660/I6660)</f>
        <v>0.5977011494252874</v>
      </c>
    </row>
    <row r="6661">
      <c r="A6661" s="24" t="str">
        <v>2026-08</v>
      </c>
      <c r="B6661" s="24" t="str">
        <v>관찰</v>
      </c>
      <c r="C6661" s="24" t="str">
        <v>시흥시</v>
      </c>
      <c r="D6661" s="24" t="str">
        <v>토지</v>
      </c>
      <c r="E6661" s="26">
        <v>13</v>
      </c>
      <c r="F6661" s="26">
        <v>13</v>
      </c>
      <c r="G6661" s="26">
        <v>0</v>
      </c>
      <c r="H6661" s="26">
        <v>0</v>
      </c>
      <c r="I6661" s="26">
        <f>G6661+H6661</f>
        <v>0</v>
      </c>
      <c r="J6661" s="26">
        <f>SUM(F6661:H6661)</f>
        <v>13</v>
      </c>
      <c r="K6661" s="26">
        <f>E6661-J6661</f>
        <v>0</v>
      </c>
      <c r="L6661" s="27">
        <v>1815230000</v>
      </c>
      <c r="M6661" s="45">
        <v>28570.98</v>
      </c>
      <c r="N6661" s="27">
        <v>139633077</v>
      </c>
      <c r="O6661" s="27">
        <v>210030</v>
      </c>
      <c r="P6661" s="37">
        <f>IF(I6661=0,0,H6661/I6661)</f>
        <v>0</v>
      </c>
    </row>
    <row r="6662">
      <c r="A6662" s="24" t="str">
        <v>2026-08</v>
      </c>
      <c r="B6662" s="24" t="str">
        <v>관찰</v>
      </c>
      <c r="C6662" s="24" t="str">
        <v>안산단원구</v>
      </c>
      <c r="D6662" s="24" t="str">
        <v>다가구 전월세</v>
      </c>
      <c r="E6662" s="26">
        <v>20</v>
      </c>
      <c r="F6662" s="26">
        <v>0</v>
      </c>
      <c r="G6662" s="26">
        <v>6</v>
      </c>
      <c r="H6662" s="26">
        <v>14</v>
      </c>
      <c r="I6662" s="26">
        <f>G6662+H6662</f>
        <v>20</v>
      </c>
      <c r="J6662" s="26">
        <f>SUM(F6662:H6662)</f>
        <v>20</v>
      </c>
      <c r="K6662" s="26">
        <f>E6662-J6662</f>
        <v>0</v>
      </c>
      <c r="L6662" s="27">
        <v>654600000</v>
      </c>
      <c r="M6662" s="45">
        <v>1025.5</v>
      </c>
      <c r="N6662" s="27">
        <v>32730000</v>
      </c>
      <c r="O6662" s="27">
        <v>2110158</v>
      </c>
      <c r="P6662" s="37">
        <f>IF(I6662=0,0,H6662/I6662)</f>
        <v>0.7</v>
      </c>
    </row>
    <row r="6663">
      <c r="A6663" s="24" t="str">
        <v>2026-08</v>
      </c>
      <c r="B6663" s="24" t="str">
        <v>관찰</v>
      </c>
      <c r="C6663" s="24" t="str">
        <v>안산단원구</v>
      </c>
      <c r="D6663" s="24" t="str">
        <v>다세대 매매</v>
      </c>
      <c r="E6663" s="26">
        <v>9</v>
      </c>
      <c r="F6663" s="26">
        <v>9</v>
      </c>
      <c r="G6663" s="26">
        <v>0</v>
      </c>
      <c r="H6663" s="26">
        <v>0</v>
      </c>
      <c r="I6663" s="26">
        <f>G6663+H6663</f>
        <v>0</v>
      </c>
      <c r="J6663" s="26">
        <f>SUM(F6663:H6663)</f>
        <v>9</v>
      </c>
      <c r="K6663" s="26">
        <f>E6663-J6663</f>
        <v>0</v>
      </c>
      <c r="L6663" s="27">
        <v>1487000000</v>
      </c>
      <c r="M6663" s="45">
        <v>607.21</v>
      </c>
      <c r="N6663" s="27">
        <v>165222222</v>
      </c>
      <c r="O6663" s="27">
        <v>8095556</v>
      </c>
      <c r="P6663" s="37">
        <f>IF(I6663=0,0,H6663/I6663)</f>
        <v>0</v>
      </c>
    </row>
    <row r="6664">
      <c r="A6664" s="24" t="str">
        <v>2026-08</v>
      </c>
      <c r="B6664" s="24" t="str">
        <v>관찰</v>
      </c>
      <c r="C6664" s="24" t="str">
        <v>안산단원구</v>
      </c>
      <c r="D6664" s="24" t="str">
        <v>다세대 전월세</v>
      </c>
      <c r="E6664" s="26">
        <v>28</v>
      </c>
      <c r="F6664" s="26">
        <v>0</v>
      </c>
      <c r="G6664" s="26">
        <v>11</v>
      </c>
      <c r="H6664" s="26">
        <v>17</v>
      </c>
      <c r="I6664" s="26">
        <f>G6664+H6664</f>
        <v>28</v>
      </c>
      <c r="J6664" s="26">
        <f>SUM(F6664:H6664)</f>
        <v>28</v>
      </c>
      <c r="K6664" s="26">
        <f>E6664-J6664</f>
        <v>0</v>
      </c>
      <c r="L6664" s="27">
        <v>1292000000</v>
      </c>
      <c r="M6664" s="45">
        <v>1349.772</v>
      </c>
      <c r="N6664" s="27">
        <v>46142857</v>
      </c>
      <c r="O6664" s="27">
        <v>3164293</v>
      </c>
      <c r="P6664" s="37">
        <f>IF(I6664=0,0,H6664/I6664)</f>
        <v>0.6071428571428571</v>
      </c>
    </row>
    <row r="6665">
      <c r="A6665" s="24" t="str">
        <v>2026-08</v>
      </c>
      <c r="B6665" s="24" t="str">
        <v>관찰</v>
      </c>
      <c r="C6665" s="24" t="str">
        <v>안산단원구</v>
      </c>
      <c r="D6665" s="24" t="str">
        <v>분양권</v>
      </c>
      <c r="E6665" s="26">
        <v>1</v>
      </c>
      <c r="F6665" s="26">
        <v>1</v>
      </c>
      <c r="G6665" s="26">
        <v>0</v>
      </c>
      <c r="H6665" s="26">
        <v>0</v>
      </c>
      <c r="I6665" s="26">
        <f>G6665+H6665</f>
        <v>0</v>
      </c>
      <c r="J6665" s="26">
        <f>SUM(F6665:H6665)</f>
        <v>1</v>
      </c>
      <c r="K6665" s="26">
        <f>E6665-J6665</f>
        <v>0</v>
      </c>
      <c r="L6665" s="27">
        <v>610800000</v>
      </c>
      <c r="M6665" s="45">
        <v>59.981</v>
      </c>
      <c r="N6665" s="27">
        <v>610800000</v>
      </c>
      <c r="O6665" s="27">
        <v>33663551</v>
      </c>
      <c r="P6665" s="37">
        <f>IF(I6665=0,0,H6665/I6665)</f>
        <v>0</v>
      </c>
    </row>
    <row r="6666">
      <c r="A6666" s="24" t="str">
        <v>2026-08</v>
      </c>
      <c r="B6666" s="24" t="str">
        <v>관찰</v>
      </c>
      <c r="C6666" s="24" t="str">
        <v>안산단원구</v>
      </c>
      <c r="D6666" s="24" t="str">
        <v>상가</v>
      </c>
      <c r="E6666" s="26">
        <v>9</v>
      </c>
      <c r="F6666" s="26">
        <v>9</v>
      </c>
      <c r="G6666" s="26">
        <v>0</v>
      </c>
      <c r="H6666" s="26">
        <v>0</v>
      </c>
      <c r="I6666" s="26">
        <f>G6666+H6666</f>
        <v>0</v>
      </c>
      <c r="J6666" s="26">
        <f>SUM(F6666:H6666)</f>
        <v>9</v>
      </c>
      <c r="K6666" s="26">
        <f>E6666-J6666</f>
        <v>0</v>
      </c>
      <c r="L6666" s="27">
        <v>4242050000</v>
      </c>
      <c r="M6666" s="45">
        <v>713.18</v>
      </c>
      <c r="N6666" s="27">
        <v>471338889</v>
      </c>
      <c r="O6666" s="27">
        <v>19663066</v>
      </c>
      <c r="P6666" s="37">
        <f>IF(I6666=0,0,H6666/I6666)</f>
        <v>0</v>
      </c>
    </row>
    <row r="6667">
      <c r="A6667" s="24" t="str">
        <v>2026-08</v>
      </c>
      <c r="B6667" s="24" t="str">
        <v>관찰</v>
      </c>
      <c r="C6667" s="24" t="str">
        <v>안산단원구</v>
      </c>
      <c r="D6667" s="24" t="str">
        <v>아파트 매매</v>
      </c>
      <c r="E6667" s="26">
        <v>49</v>
      </c>
      <c r="F6667" s="26">
        <v>49</v>
      </c>
      <c r="G6667" s="26">
        <v>0</v>
      </c>
      <c r="H6667" s="26">
        <v>0</v>
      </c>
      <c r="I6667" s="26">
        <f>G6667+H6667</f>
        <v>0</v>
      </c>
      <c r="J6667" s="26">
        <f>SUM(F6667:H6667)</f>
        <v>49</v>
      </c>
      <c r="K6667" s="26">
        <f>E6667-J6667</f>
        <v>0</v>
      </c>
      <c r="L6667" s="27">
        <v>22805000000</v>
      </c>
      <c r="M6667" s="45">
        <v>3304.015</v>
      </c>
      <c r="N6667" s="27">
        <v>465408163</v>
      </c>
      <c r="O6667" s="27">
        <v>22817215</v>
      </c>
      <c r="P6667" s="37">
        <f>IF(I6667=0,0,H6667/I6667)</f>
        <v>0</v>
      </c>
    </row>
    <row r="6668">
      <c r="A6668" s="24" t="str">
        <v>2026-08</v>
      </c>
      <c r="B6668" s="24" t="str">
        <v>관찰</v>
      </c>
      <c r="C6668" s="24" t="str">
        <v>안산단원구</v>
      </c>
      <c r="D6668" s="24" t="str">
        <v>아파트 전월세</v>
      </c>
      <c r="E6668" s="26">
        <v>104</v>
      </c>
      <c r="F6668" s="26">
        <v>0</v>
      </c>
      <c r="G6668" s="26">
        <v>73</v>
      </c>
      <c r="H6668" s="26">
        <v>31</v>
      </c>
      <c r="I6668" s="26">
        <f>G6668+H6668</f>
        <v>104</v>
      </c>
      <c r="J6668" s="26">
        <f>SUM(F6668:H6668)</f>
        <v>104</v>
      </c>
      <c r="K6668" s="26">
        <f>E6668-J6668</f>
        <v>0</v>
      </c>
      <c r="L6668" s="27">
        <v>23874210000</v>
      </c>
      <c r="M6668" s="45">
        <v>6604.72</v>
      </c>
      <c r="N6668" s="27">
        <v>229559712</v>
      </c>
      <c r="O6668" s="27">
        <v>11949486</v>
      </c>
      <c r="P6668" s="37">
        <f>IF(I6668=0,0,H6668/I6668)</f>
        <v>0.2980769230769231</v>
      </c>
    </row>
    <row r="6669">
      <c r="A6669" s="24" t="str">
        <v>2026-08</v>
      </c>
      <c r="B6669" s="24" t="str">
        <v>관찰</v>
      </c>
      <c r="C6669" s="24" t="str">
        <v>안산단원구</v>
      </c>
      <c r="D6669" s="24" t="str">
        <v>오피스텔 매매</v>
      </c>
      <c r="E6669" s="26">
        <v>5</v>
      </c>
      <c r="F6669" s="26">
        <v>5</v>
      </c>
      <c r="G6669" s="26">
        <v>0</v>
      </c>
      <c r="H6669" s="26">
        <v>0</v>
      </c>
      <c r="I6669" s="26">
        <f>G6669+H6669</f>
        <v>0</v>
      </c>
      <c r="J6669" s="26">
        <f>SUM(F6669:H6669)</f>
        <v>5</v>
      </c>
      <c r="K6669" s="26">
        <f>E6669-J6669</f>
        <v>0</v>
      </c>
      <c r="L6669" s="27">
        <v>442000000</v>
      </c>
      <c r="M6669" s="45">
        <v>125.56</v>
      </c>
      <c r="N6669" s="27">
        <v>88400000</v>
      </c>
      <c r="O6669" s="27">
        <v>11637121</v>
      </c>
      <c r="P6669" s="37">
        <f>IF(I6669=0,0,H6669/I6669)</f>
        <v>0</v>
      </c>
    </row>
    <row r="6670">
      <c r="A6670" s="24" t="str">
        <v>2026-08</v>
      </c>
      <c r="B6670" s="24" t="str">
        <v>관찰</v>
      </c>
      <c r="C6670" s="24" t="str">
        <v>안산단원구</v>
      </c>
      <c r="D6670" s="24" t="str">
        <v>오피스텔 전월세</v>
      </c>
      <c r="E6670" s="26">
        <v>42</v>
      </c>
      <c r="F6670" s="26">
        <v>0</v>
      </c>
      <c r="G6670" s="26">
        <v>11</v>
      </c>
      <c r="H6670" s="26">
        <v>31</v>
      </c>
      <c r="I6670" s="26">
        <f>G6670+H6670</f>
        <v>42</v>
      </c>
      <c r="J6670" s="26">
        <f>SUM(F6670:H6670)</f>
        <v>42</v>
      </c>
      <c r="K6670" s="26">
        <f>E6670-J6670</f>
        <v>0</v>
      </c>
      <c r="L6670" s="27">
        <v>1382000000</v>
      </c>
      <c r="M6670" s="45">
        <v>1161.05</v>
      </c>
      <c r="N6670" s="27">
        <v>32904762</v>
      </c>
      <c r="O6670" s="27">
        <v>3934882</v>
      </c>
      <c r="P6670" s="37">
        <f>IF(I6670=0,0,H6670/I6670)</f>
        <v>0.7380952380952381</v>
      </c>
    </row>
    <row r="6671">
      <c r="A6671" s="24" t="str">
        <v>2026-08</v>
      </c>
      <c r="B6671" s="24" t="str">
        <v>관찰</v>
      </c>
      <c r="C6671" s="24" t="str">
        <v>안산단원구</v>
      </c>
      <c r="D6671" s="24" t="str">
        <v>토지</v>
      </c>
      <c r="E6671" s="26">
        <v>25</v>
      </c>
      <c r="F6671" s="26">
        <v>25</v>
      </c>
      <c r="G6671" s="26">
        <v>0</v>
      </c>
      <c r="H6671" s="26">
        <v>0</v>
      </c>
      <c r="I6671" s="26">
        <f>G6671+H6671</f>
        <v>0</v>
      </c>
      <c r="J6671" s="26">
        <f>SUM(F6671:H6671)</f>
        <v>25</v>
      </c>
      <c r="K6671" s="26">
        <f>E6671-J6671</f>
        <v>0</v>
      </c>
      <c r="L6671" s="27">
        <v>1205940000</v>
      </c>
      <c r="M6671" s="45">
        <v>7850.51</v>
      </c>
      <c r="N6671" s="27">
        <v>48237600</v>
      </c>
      <c r="O6671" s="27">
        <v>507811</v>
      </c>
      <c r="P6671" s="37">
        <f>IF(I6671=0,0,H6671/I6671)</f>
        <v>0</v>
      </c>
    </row>
    <row r="6672">
      <c r="A6672" s="24" t="str">
        <v>2026-08</v>
      </c>
      <c r="B6672" s="24" t="str">
        <v>관찰</v>
      </c>
      <c r="C6672" s="24" t="str">
        <v>안산상록구</v>
      </c>
      <c r="D6672" s="24" t="str">
        <v>다가구 매매</v>
      </c>
      <c r="E6672" s="26">
        <v>1</v>
      </c>
      <c r="F6672" s="26">
        <v>1</v>
      </c>
      <c r="G6672" s="26">
        <v>0</v>
      </c>
      <c r="H6672" s="26">
        <v>0</v>
      </c>
      <c r="I6672" s="26">
        <f>G6672+H6672</f>
        <v>0</v>
      </c>
      <c r="J6672" s="26">
        <f>SUM(F6672:H6672)</f>
        <v>1</v>
      </c>
      <c r="K6672" s="26">
        <f>E6672-J6672</f>
        <v>0</v>
      </c>
      <c r="L6672" s="27">
        <v>420000000</v>
      </c>
      <c r="M6672" s="45">
        <v>388.38</v>
      </c>
      <c r="N6672" s="27">
        <v>420000000</v>
      </c>
      <c r="O6672" s="27">
        <v>3574926</v>
      </c>
      <c r="P6672" s="37">
        <f>IF(I6672=0,0,H6672/I6672)</f>
        <v>0</v>
      </c>
    </row>
    <row r="6673">
      <c r="A6673" s="24" t="str">
        <v>2026-08</v>
      </c>
      <c r="B6673" s="24" t="str">
        <v>관찰</v>
      </c>
      <c r="C6673" s="24" t="str">
        <v>안산상록구</v>
      </c>
      <c r="D6673" s="24" t="str">
        <v>다가구 전월세</v>
      </c>
      <c r="E6673" s="26">
        <v>75</v>
      </c>
      <c r="F6673" s="26">
        <v>0</v>
      </c>
      <c r="G6673" s="26">
        <v>10</v>
      </c>
      <c r="H6673" s="26">
        <v>65</v>
      </c>
      <c r="I6673" s="26">
        <f>G6673+H6673</f>
        <v>75</v>
      </c>
      <c r="J6673" s="26">
        <f>SUM(F6673:H6673)</f>
        <v>75</v>
      </c>
      <c r="K6673" s="26">
        <f>E6673-J6673</f>
        <v>0</v>
      </c>
      <c r="L6673" s="27">
        <v>1883640000</v>
      </c>
      <c r="M6673" s="45">
        <v>3165.61</v>
      </c>
      <c r="N6673" s="27">
        <v>25115200</v>
      </c>
      <c r="O6673" s="27">
        <v>1967049</v>
      </c>
      <c r="P6673" s="37">
        <f>IF(I6673=0,0,H6673/I6673)</f>
        <v>0.8666666666666667</v>
      </c>
    </row>
    <row r="6674">
      <c r="A6674" s="24" t="str">
        <v>2026-08</v>
      </c>
      <c r="B6674" s="24" t="str">
        <v>관찰</v>
      </c>
      <c r="C6674" s="24" t="str">
        <v>안산상록구</v>
      </c>
      <c r="D6674" s="24" t="str">
        <v>다세대 매매</v>
      </c>
      <c r="E6674" s="26">
        <v>14</v>
      </c>
      <c r="F6674" s="26">
        <v>14</v>
      </c>
      <c r="G6674" s="26">
        <v>0</v>
      </c>
      <c r="H6674" s="26">
        <v>0</v>
      </c>
      <c r="I6674" s="26">
        <f>G6674+H6674</f>
        <v>0</v>
      </c>
      <c r="J6674" s="26">
        <f>SUM(F6674:H6674)</f>
        <v>14</v>
      </c>
      <c r="K6674" s="26">
        <f>E6674-J6674</f>
        <v>0</v>
      </c>
      <c r="L6674" s="27">
        <v>1475500000</v>
      </c>
      <c r="M6674" s="45">
        <v>786.49</v>
      </c>
      <c r="N6674" s="27">
        <v>105392857</v>
      </c>
      <c r="O6674" s="27">
        <v>6201841</v>
      </c>
      <c r="P6674" s="37">
        <f>IF(I6674=0,0,H6674/I6674)</f>
        <v>0</v>
      </c>
    </row>
    <row r="6675">
      <c r="A6675" s="24" t="str">
        <v>2026-08</v>
      </c>
      <c r="B6675" s="24" t="str">
        <v>관찰</v>
      </c>
      <c r="C6675" s="24" t="str">
        <v>안산상록구</v>
      </c>
      <c r="D6675" s="24" t="str">
        <v>다세대 전월세</v>
      </c>
      <c r="E6675" s="26">
        <v>62</v>
      </c>
      <c r="F6675" s="26">
        <v>0</v>
      </c>
      <c r="G6675" s="26">
        <v>24</v>
      </c>
      <c r="H6675" s="26">
        <v>38</v>
      </c>
      <c r="I6675" s="26">
        <f>G6675+H6675</f>
        <v>62</v>
      </c>
      <c r="J6675" s="26">
        <f>SUM(F6675:H6675)</f>
        <v>62</v>
      </c>
      <c r="K6675" s="26">
        <f>E6675-J6675</f>
        <v>0</v>
      </c>
      <c r="L6675" s="27">
        <v>3704460000</v>
      </c>
      <c r="M6675" s="45">
        <v>2876.25</v>
      </c>
      <c r="N6675" s="27">
        <v>59749355</v>
      </c>
      <c r="O6675" s="27">
        <v>4257679</v>
      </c>
      <c r="P6675" s="37">
        <f>IF(I6675=0,0,H6675/I6675)</f>
        <v>0.6129032258064516</v>
      </c>
    </row>
    <row r="6676">
      <c r="A6676" s="24" t="str">
        <v>2026-08</v>
      </c>
      <c r="B6676" s="24" t="str">
        <v>관찰</v>
      </c>
      <c r="C6676" s="24" t="str">
        <v>안산상록구</v>
      </c>
      <c r="D6676" s="24" t="str">
        <v>상가</v>
      </c>
      <c r="E6676" s="26">
        <v>2</v>
      </c>
      <c r="F6676" s="26">
        <v>2</v>
      </c>
      <c r="G6676" s="26">
        <v>0</v>
      </c>
      <c r="H6676" s="26">
        <v>0</v>
      </c>
      <c r="I6676" s="26">
        <f>G6676+H6676</f>
        <v>0</v>
      </c>
      <c r="J6676" s="26">
        <f>SUM(F6676:H6676)</f>
        <v>2</v>
      </c>
      <c r="K6676" s="26">
        <f>E6676-J6676</f>
        <v>0</v>
      </c>
      <c r="L6676" s="27">
        <v>882000000</v>
      </c>
      <c r="M6676" s="45">
        <v>363.55</v>
      </c>
      <c r="N6676" s="27">
        <v>441000000</v>
      </c>
      <c r="O6676" s="27">
        <v>8020086</v>
      </c>
      <c r="P6676" s="37">
        <f>IF(I6676=0,0,H6676/I6676)</f>
        <v>0</v>
      </c>
    </row>
    <row r="6677">
      <c r="A6677" s="24" t="str">
        <v>2026-08</v>
      </c>
      <c r="B6677" s="24" t="str">
        <v>관찰</v>
      </c>
      <c r="C6677" s="24" t="str">
        <v>안산상록구</v>
      </c>
      <c r="D6677" s="24" t="str">
        <v>아파트 매매</v>
      </c>
      <c r="E6677" s="26">
        <v>30</v>
      </c>
      <c r="F6677" s="26">
        <v>30</v>
      </c>
      <c r="G6677" s="26">
        <v>0</v>
      </c>
      <c r="H6677" s="26">
        <v>0</v>
      </c>
      <c r="I6677" s="26">
        <f>G6677+H6677</f>
        <v>0</v>
      </c>
      <c r="J6677" s="26">
        <f>SUM(F6677:H6677)</f>
        <v>30</v>
      </c>
      <c r="K6677" s="26">
        <f>E6677-J6677</f>
        <v>0</v>
      </c>
      <c r="L6677" s="27">
        <v>11400500000</v>
      </c>
      <c r="M6677" s="45">
        <v>2242.667</v>
      </c>
      <c r="N6677" s="27">
        <v>380016667</v>
      </c>
      <c r="O6677" s="27">
        <v>16804813</v>
      </c>
      <c r="P6677" s="37">
        <f>IF(I6677=0,0,H6677/I6677)</f>
        <v>0</v>
      </c>
    </row>
    <row r="6678">
      <c r="A6678" s="24" t="str">
        <v>2026-08</v>
      </c>
      <c r="B6678" s="24" t="str">
        <v>관찰</v>
      </c>
      <c r="C6678" s="24" t="str">
        <v>안산상록구</v>
      </c>
      <c r="D6678" s="24" t="str">
        <v>아파트 전월세</v>
      </c>
      <c r="E6678" s="26">
        <v>59</v>
      </c>
      <c r="F6678" s="26">
        <v>0</v>
      </c>
      <c r="G6678" s="26">
        <v>39</v>
      </c>
      <c r="H6678" s="26">
        <v>20</v>
      </c>
      <c r="I6678" s="26">
        <f>G6678+H6678</f>
        <v>59</v>
      </c>
      <c r="J6678" s="26">
        <f>SUM(F6678:H6678)</f>
        <v>59</v>
      </c>
      <c r="K6678" s="26">
        <f>E6678-J6678</f>
        <v>0</v>
      </c>
      <c r="L6678" s="27">
        <v>10671000000</v>
      </c>
      <c r="M6678" s="45">
        <v>3831.243</v>
      </c>
      <c r="N6678" s="27">
        <v>180864407</v>
      </c>
      <c r="O6678" s="27">
        <v>9207464</v>
      </c>
      <c r="P6678" s="37">
        <f>IF(I6678=0,0,H6678/I6678)</f>
        <v>0.3389830508474576</v>
      </c>
    </row>
    <row r="6679">
      <c r="A6679" s="24" t="str">
        <v>2026-08</v>
      </c>
      <c r="B6679" s="24" t="str">
        <v>관찰</v>
      </c>
      <c r="C6679" s="24" t="str">
        <v>안산상록구</v>
      </c>
      <c r="D6679" s="24" t="str">
        <v>오피스텔 매매</v>
      </c>
      <c r="E6679" s="26">
        <v>5</v>
      </c>
      <c r="F6679" s="26">
        <v>5</v>
      </c>
      <c r="G6679" s="26">
        <v>0</v>
      </c>
      <c r="H6679" s="26">
        <v>0</v>
      </c>
      <c r="I6679" s="26">
        <f>G6679+H6679</f>
        <v>0</v>
      </c>
      <c r="J6679" s="26">
        <f>SUM(F6679:H6679)</f>
        <v>5</v>
      </c>
      <c r="K6679" s="26">
        <f>E6679-J6679</f>
        <v>0</v>
      </c>
      <c r="L6679" s="27">
        <v>726000000</v>
      </c>
      <c r="M6679" s="45">
        <v>193.695</v>
      </c>
      <c r="N6679" s="27">
        <v>145200000</v>
      </c>
      <c r="O6679" s="27">
        <v>12390614</v>
      </c>
      <c r="P6679" s="37">
        <f>IF(I6679=0,0,H6679/I6679)</f>
        <v>0</v>
      </c>
    </row>
    <row r="6680">
      <c r="A6680" s="24" t="str">
        <v>2026-08</v>
      </c>
      <c r="B6680" s="24" t="str">
        <v>관찰</v>
      </c>
      <c r="C6680" s="24" t="str">
        <v>안산상록구</v>
      </c>
      <c r="D6680" s="24" t="str">
        <v>오피스텔 전월세</v>
      </c>
      <c r="E6680" s="26">
        <v>11</v>
      </c>
      <c r="F6680" s="26">
        <v>0</v>
      </c>
      <c r="G6680" s="26">
        <v>6</v>
      </c>
      <c r="H6680" s="26">
        <v>5</v>
      </c>
      <c r="I6680" s="26">
        <f>G6680+H6680</f>
        <v>11</v>
      </c>
      <c r="J6680" s="26">
        <f>SUM(F6680:H6680)</f>
        <v>11</v>
      </c>
      <c r="K6680" s="26">
        <f>E6680-J6680</f>
        <v>0</v>
      </c>
      <c r="L6680" s="27">
        <v>1398250000</v>
      </c>
      <c r="M6680" s="45">
        <v>584.65</v>
      </c>
      <c r="N6680" s="27">
        <v>127113636</v>
      </c>
      <c r="O6680" s="27">
        <v>7906121</v>
      </c>
      <c r="P6680" s="37">
        <f>IF(I6680=0,0,H6680/I6680)</f>
        <v>0.45454545454545453</v>
      </c>
    </row>
    <row r="6681">
      <c r="A6681" s="24" t="str">
        <v>2026-08</v>
      </c>
      <c r="B6681" s="24" t="str">
        <v>관찰</v>
      </c>
      <c r="C6681" s="24" t="str">
        <v>안산상록구</v>
      </c>
      <c r="D6681" s="24" t="str">
        <v>토지</v>
      </c>
      <c r="E6681" s="26">
        <v>6</v>
      </c>
      <c r="F6681" s="26">
        <v>6</v>
      </c>
      <c r="G6681" s="26">
        <v>0</v>
      </c>
      <c r="H6681" s="26">
        <v>0</v>
      </c>
      <c r="I6681" s="26">
        <f>G6681+H6681</f>
        <v>0</v>
      </c>
      <c r="J6681" s="26">
        <f>SUM(F6681:H6681)</f>
        <v>6</v>
      </c>
      <c r="K6681" s="26">
        <f>E6681-J6681</f>
        <v>0</v>
      </c>
      <c r="L6681" s="27">
        <v>1190830000</v>
      </c>
      <c r="M6681" s="45">
        <v>6896.5</v>
      </c>
      <c r="N6681" s="27">
        <v>198471667</v>
      </c>
      <c r="O6681" s="27">
        <v>570815</v>
      </c>
      <c r="P6681" s="37">
        <f>IF(I6681=0,0,H6681/I6681)</f>
        <v>0</v>
      </c>
    </row>
    <row r="6682">
      <c r="A6682" s="24" t="str">
        <v>2026-08</v>
      </c>
      <c r="B6682" s="24" t="str">
        <v>관찰</v>
      </c>
      <c r="C6682" s="24" t="str">
        <v>안성시</v>
      </c>
      <c r="D6682" s="24" t="str">
        <v>공장창고</v>
      </c>
      <c r="E6682" s="26">
        <v>2</v>
      </c>
      <c r="F6682" s="26">
        <v>2</v>
      </c>
      <c r="G6682" s="26">
        <v>0</v>
      </c>
      <c r="H6682" s="26">
        <v>0</v>
      </c>
      <c r="I6682" s="26">
        <f>G6682+H6682</f>
        <v>0</v>
      </c>
      <c r="J6682" s="26">
        <f>SUM(F6682:H6682)</f>
        <v>2</v>
      </c>
      <c r="K6682" s="26">
        <f>E6682-J6682</f>
        <v>0</v>
      </c>
      <c r="L6682" s="27">
        <v>5777500000</v>
      </c>
      <c r="M6682" s="45">
        <v>1850</v>
      </c>
      <c r="N6682" s="27">
        <v>2888750000</v>
      </c>
      <c r="O6682" s="27">
        <v>10323877</v>
      </c>
      <c r="P6682" s="37">
        <f>IF(I6682=0,0,H6682/I6682)</f>
        <v>0</v>
      </c>
    </row>
    <row r="6683">
      <c r="A6683" s="24" t="str">
        <v>2026-08</v>
      </c>
      <c r="B6683" s="24" t="str">
        <v>관찰</v>
      </c>
      <c r="C6683" s="24" t="str">
        <v>안성시</v>
      </c>
      <c r="D6683" s="24" t="str">
        <v>다가구 매매</v>
      </c>
      <c r="E6683" s="26">
        <v>4</v>
      </c>
      <c r="F6683" s="26">
        <v>4</v>
      </c>
      <c r="G6683" s="26">
        <v>0</v>
      </c>
      <c r="H6683" s="26">
        <v>0</v>
      </c>
      <c r="I6683" s="26">
        <f>G6683+H6683</f>
        <v>0</v>
      </c>
      <c r="J6683" s="26">
        <f>SUM(F6683:H6683)</f>
        <v>4</v>
      </c>
      <c r="K6683" s="26">
        <f>E6683-J6683</f>
        <v>0</v>
      </c>
      <c r="L6683" s="27">
        <v>818000000</v>
      </c>
      <c r="M6683" s="45">
        <v>295.11</v>
      </c>
      <c r="N6683" s="27">
        <v>204500000</v>
      </c>
      <c r="O6683" s="27">
        <v>9163133</v>
      </c>
      <c r="P6683" s="37">
        <f>IF(I6683=0,0,H6683/I6683)</f>
        <v>0</v>
      </c>
    </row>
    <row r="6684">
      <c r="A6684" s="24" t="str">
        <v>2026-08</v>
      </c>
      <c r="B6684" s="24" t="str">
        <v>관찰</v>
      </c>
      <c r="C6684" s="24" t="str">
        <v>안성시</v>
      </c>
      <c r="D6684" s="24" t="str">
        <v>다가구 전월세</v>
      </c>
      <c r="E6684" s="26">
        <v>44</v>
      </c>
      <c r="F6684" s="26">
        <v>0</v>
      </c>
      <c r="G6684" s="26">
        <v>5</v>
      </c>
      <c r="H6684" s="26">
        <v>39</v>
      </c>
      <c r="I6684" s="26">
        <f>G6684+H6684</f>
        <v>44</v>
      </c>
      <c r="J6684" s="26">
        <f>SUM(F6684:H6684)</f>
        <v>44</v>
      </c>
      <c r="K6684" s="26">
        <f>E6684-J6684</f>
        <v>0</v>
      </c>
      <c r="L6684" s="27">
        <v>654800000</v>
      </c>
      <c r="M6684" s="45">
        <v>1662.518</v>
      </c>
      <c r="N6684" s="27">
        <v>14881818</v>
      </c>
      <c r="O6684" s="27">
        <v>1302018</v>
      </c>
      <c r="P6684" s="37">
        <f>IF(I6684=0,0,H6684/I6684)</f>
        <v>0.8863636363636364</v>
      </c>
    </row>
    <row r="6685">
      <c r="A6685" s="24" t="str">
        <v>2026-08</v>
      </c>
      <c r="B6685" s="24" t="str">
        <v>관찰</v>
      </c>
      <c r="C6685" s="24" t="str">
        <v>안성시</v>
      </c>
      <c r="D6685" s="24" t="str">
        <v>다세대 매매</v>
      </c>
      <c r="E6685" s="26">
        <v>6</v>
      </c>
      <c r="F6685" s="26">
        <v>6</v>
      </c>
      <c r="G6685" s="26">
        <v>0</v>
      </c>
      <c r="H6685" s="26">
        <v>0</v>
      </c>
      <c r="I6685" s="26">
        <f>G6685+H6685</f>
        <v>0</v>
      </c>
      <c r="J6685" s="26">
        <f>SUM(F6685:H6685)</f>
        <v>6</v>
      </c>
      <c r="K6685" s="26">
        <f>E6685-J6685</f>
        <v>0</v>
      </c>
      <c r="L6685" s="27">
        <v>435000000</v>
      </c>
      <c r="M6685" s="45">
        <v>303.406</v>
      </c>
      <c r="N6685" s="27">
        <v>72500000</v>
      </c>
      <c r="O6685" s="27">
        <v>4739578</v>
      </c>
      <c r="P6685" s="37">
        <f>IF(I6685=0,0,H6685/I6685)</f>
        <v>0</v>
      </c>
    </row>
    <row r="6686">
      <c r="A6686" s="24" t="str">
        <v>2026-08</v>
      </c>
      <c r="B6686" s="24" t="str">
        <v>관찰</v>
      </c>
      <c r="C6686" s="24" t="str">
        <v>안성시</v>
      </c>
      <c r="D6686" s="24" t="str">
        <v>다세대 전월세</v>
      </c>
      <c r="E6686" s="26">
        <v>7</v>
      </c>
      <c r="F6686" s="26">
        <v>0</v>
      </c>
      <c r="G6686" s="26">
        <v>2</v>
      </c>
      <c r="H6686" s="26">
        <v>5</v>
      </c>
      <c r="I6686" s="26">
        <f>G6686+H6686</f>
        <v>7</v>
      </c>
      <c r="J6686" s="26">
        <f>SUM(F6686:H6686)</f>
        <v>7</v>
      </c>
      <c r="K6686" s="26">
        <f>E6686-J6686</f>
        <v>0</v>
      </c>
      <c r="L6686" s="27">
        <v>219000000</v>
      </c>
      <c r="M6686" s="45">
        <v>259.142</v>
      </c>
      <c r="N6686" s="27">
        <v>31285714</v>
      </c>
      <c r="O6686" s="27">
        <v>2793707</v>
      </c>
      <c r="P6686" s="37">
        <f>IF(I6686=0,0,H6686/I6686)</f>
        <v>0.7142857142857143</v>
      </c>
    </row>
    <row r="6687">
      <c r="A6687" s="24" t="str">
        <v>2026-08</v>
      </c>
      <c r="B6687" s="24" t="str">
        <v>관찰</v>
      </c>
      <c r="C6687" s="24" t="str">
        <v>안성시</v>
      </c>
      <c r="D6687" s="24" t="str">
        <v>분양권</v>
      </c>
      <c r="E6687" s="26">
        <v>1</v>
      </c>
      <c r="F6687" s="26">
        <v>1</v>
      </c>
      <c r="G6687" s="26">
        <v>0</v>
      </c>
      <c r="H6687" s="26">
        <v>0</v>
      </c>
      <c r="I6687" s="26">
        <f>G6687+H6687</f>
        <v>0</v>
      </c>
      <c r="J6687" s="26">
        <f>SUM(F6687:H6687)</f>
        <v>1</v>
      </c>
      <c r="K6687" s="26">
        <f>E6687-J6687</f>
        <v>0</v>
      </c>
      <c r="L6687" s="27">
        <v>450100000</v>
      </c>
      <c r="M6687" s="45">
        <v>84.97</v>
      </c>
      <c r="N6687" s="27">
        <v>450100000</v>
      </c>
      <c r="O6687" s="27">
        <v>17511284</v>
      </c>
      <c r="P6687" s="37">
        <f>IF(I6687=0,0,H6687/I6687)</f>
        <v>0</v>
      </c>
    </row>
    <row r="6688">
      <c r="A6688" s="24" t="str">
        <v>2026-08</v>
      </c>
      <c r="B6688" s="24" t="str">
        <v>관찰</v>
      </c>
      <c r="C6688" s="24" t="str">
        <v>안성시</v>
      </c>
      <c r="D6688" s="24" t="str">
        <v>상가</v>
      </c>
      <c r="E6688" s="26">
        <v>2</v>
      </c>
      <c r="F6688" s="26">
        <v>2</v>
      </c>
      <c r="G6688" s="26">
        <v>0</v>
      </c>
      <c r="H6688" s="26">
        <v>0</v>
      </c>
      <c r="I6688" s="26">
        <f>G6688+H6688</f>
        <v>0</v>
      </c>
      <c r="J6688" s="26">
        <f>SUM(F6688:H6688)</f>
        <v>2</v>
      </c>
      <c r="K6688" s="26">
        <f>E6688-J6688</f>
        <v>0</v>
      </c>
      <c r="L6688" s="27">
        <v>290000000</v>
      </c>
      <c r="M6688" s="45">
        <v>131.88</v>
      </c>
      <c r="N6688" s="27">
        <v>145000000</v>
      </c>
      <c r="O6688" s="27">
        <v>7269318</v>
      </c>
      <c r="P6688" s="37">
        <f>IF(I6688=0,0,H6688/I6688)</f>
        <v>0</v>
      </c>
    </row>
    <row r="6689">
      <c r="A6689" s="24" t="str">
        <v>2026-08</v>
      </c>
      <c r="B6689" s="24" t="str">
        <v>관찰</v>
      </c>
      <c r="C6689" s="24" t="str">
        <v>안성시</v>
      </c>
      <c r="D6689" s="24" t="str">
        <v>아파트 매매</v>
      </c>
      <c r="E6689" s="26">
        <v>63</v>
      </c>
      <c r="F6689" s="26">
        <v>63</v>
      </c>
      <c r="G6689" s="26">
        <v>0</v>
      </c>
      <c r="H6689" s="26">
        <v>0</v>
      </c>
      <c r="I6689" s="26">
        <f>G6689+H6689</f>
        <v>0</v>
      </c>
      <c r="J6689" s="26">
        <f>SUM(F6689:H6689)</f>
        <v>63</v>
      </c>
      <c r="K6689" s="26">
        <f>E6689-J6689</f>
        <v>0</v>
      </c>
      <c r="L6689" s="27">
        <v>12236110000</v>
      </c>
      <c r="M6689" s="45">
        <v>4047.587</v>
      </c>
      <c r="N6689" s="27">
        <v>194223968</v>
      </c>
      <c r="O6689" s="27">
        <v>9993595</v>
      </c>
      <c r="P6689" s="37">
        <f>IF(I6689=0,0,H6689/I6689)</f>
        <v>0</v>
      </c>
    </row>
    <row r="6690">
      <c r="A6690" s="24" t="str">
        <v>2026-08</v>
      </c>
      <c r="B6690" s="24" t="str">
        <v>관찰</v>
      </c>
      <c r="C6690" s="24" t="str">
        <v>안성시</v>
      </c>
      <c r="D6690" s="24" t="str">
        <v>아파트 전월세</v>
      </c>
      <c r="E6690" s="26">
        <v>146</v>
      </c>
      <c r="F6690" s="26">
        <v>0</v>
      </c>
      <c r="G6690" s="26">
        <v>52</v>
      </c>
      <c r="H6690" s="26">
        <v>94</v>
      </c>
      <c r="I6690" s="26">
        <f>G6690+H6690</f>
        <v>146</v>
      </c>
      <c r="J6690" s="26">
        <f>SUM(F6690:H6690)</f>
        <v>146</v>
      </c>
      <c r="K6690" s="26">
        <f>E6690-J6690</f>
        <v>0</v>
      </c>
      <c r="L6690" s="27">
        <v>12737280000</v>
      </c>
      <c r="M6690" s="45">
        <v>8488.615</v>
      </c>
      <c r="N6690" s="27">
        <v>87241644</v>
      </c>
      <c r="O6690" s="27">
        <v>4960375</v>
      </c>
      <c r="P6690" s="37">
        <f>IF(I6690=0,0,H6690/I6690)</f>
        <v>0.6438356164383562</v>
      </c>
    </row>
    <row r="6691">
      <c r="A6691" s="24" t="str">
        <v>2026-08</v>
      </c>
      <c r="B6691" s="24" t="str">
        <v>관찰</v>
      </c>
      <c r="C6691" s="24" t="str">
        <v>안성시</v>
      </c>
      <c r="D6691" s="24" t="str">
        <v>오피스텔 매매</v>
      </c>
      <c r="E6691" s="26">
        <v>2</v>
      </c>
      <c r="F6691" s="26">
        <v>2</v>
      </c>
      <c r="G6691" s="26">
        <v>0</v>
      </c>
      <c r="H6691" s="26">
        <v>0</v>
      </c>
      <c r="I6691" s="26">
        <f>G6691+H6691</f>
        <v>0</v>
      </c>
      <c r="J6691" s="26">
        <f>SUM(F6691:H6691)</f>
        <v>2</v>
      </c>
      <c r="K6691" s="26">
        <f>E6691-J6691</f>
        <v>0</v>
      </c>
      <c r="L6691" s="27">
        <v>54000000</v>
      </c>
      <c r="M6691" s="45">
        <v>48.88</v>
      </c>
      <c r="N6691" s="27">
        <v>27000000</v>
      </c>
      <c r="O6691" s="27">
        <v>3652054</v>
      </c>
      <c r="P6691" s="37">
        <f>IF(I6691=0,0,H6691/I6691)</f>
        <v>0</v>
      </c>
    </row>
    <row r="6692">
      <c r="A6692" s="24" t="str">
        <v>2026-08</v>
      </c>
      <c r="B6692" s="24" t="str">
        <v>관찰</v>
      </c>
      <c r="C6692" s="24" t="str">
        <v>안성시</v>
      </c>
      <c r="D6692" s="24" t="str">
        <v>오피스텔 전월세</v>
      </c>
      <c r="E6692" s="26">
        <v>1</v>
      </c>
      <c r="F6692" s="26">
        <v>0</v>
      </c>
      <c r="G6692" s="26">
        <v>1</v>
      </c>
      <c r="H6692" s="26">
        <v>0</v>
      </c>
      <c r="I6692" s="26">
        <f>G6692+H6692</f>
        <v>1</v>
      </c>
      <c r="J6692" s="26">
        <f>SUM(F6692:H6692)</f>
        <v>1</v>
      </c>
      <c r="K6692" s="26">
        <f>E6692-J6692</f>
        <v>0</v>
      </c>
      <c r="L6692" s="27">
        <v>30000000</v>
      </c>
      <c r="M6692" s="45">
        <v>27.3</v>
      </c>
      <c r="N6692" s="27">
        <v>30000000</v>
      </c>
      <c r="O6692" s="27">
        <v>3632731</v>
      </c>
      <c r="P6692" s="37">
        <f>IF(I6692=0,0,H6692/I6692)</f>
        <v>0</v>
      </c>
    </row>
    <row r="6693">
      <c r="A6693" s="24" t="str">
        <v>2026-08</v>
      </c>
      <c r="B6693" s="24" t="str">
        <v>관찰</v>
      </c>
      <c r="C6693" s="24" t="str">
        <v>안성시</v>
      </c>
      <c r="D6693" s="24" t="str">
        <v>토지</v>
      </c>
      <c r="E6693" s="26">
        <v>24</v>
      </c>
      <c r="F6693" s="26">
        <v>24</v>
      </c>
      <c r="G6693" s="26">
        <v>0</v>
      </c>
      <c r="H6693" s="26">
        <v>0</v>
      </c>
      <c r="I6693" s="26">
        <f>G6693+H6693</f>
        <v>0</v>
      </c>
      <c r="J6693" s="26">
        <f>SUM(F6693:H6693)</f>
        <v>24</v>
      </c>
      <c r="K6693" s="26">
        <f>E6693-J6693</f>
        <v>0</v>
      </c>
      <c r="L6693" s="27">
        <v>4512950000</v>
      </c>
      <c r="M6693" s="45">
        <v>18677.57</v>
      </c>
      <c r="N6693" s="27">
        <v>188039583</v>
      </c>
      <c r="O6693" s="27">
        <v>798757</v>
      </c>
      <c r="P6693" s="37">
        <f>IF(I6693=0,0,H6693/I6693)</f>
        <v>0</v>
      </c>
    </row>
    <row r="6694">
      <c r="A6694" s="24" t="str">
        <v>2026-08</v>
      </c>
      <c r="B6694" s="24" t="str">
        <v>관찰</v>
      </c>
      <c r="C6694" s="24" t="str">
        <v>안양동안구</v>
      </c>
      <c r="D6694" s="24" t="str">
        <v>공장창고</v>
      </c>
      <c r="E6694" s="26">
        <v>1</v>
      </c>
      <c r="F6694" s="26">
        <v>1</v>
      </c>
      <c r="G6694" s="26">
        <v>0</v>
      </c>
      <c r="H6694" s="26">
        <v>0</v>
      </c>
      <c r="I6694" s="26">
        <f>G6694+H6694</f>
        <v>0</v>
      </c>
      <c r="J6694" s="26">
        <f>SUM(F6694:H6694)</f>
        <v>1</v>
      </c>
      <c r="K6694" s="26">
        <f>E6694-J6694</f>
        <v>0</v>
      </c>
      <c r="L6694" s="27">
        <v>295000000</v>
      </c>
      <c r="M6694" s="45">
        <v>55.93</v>
      </c>
      <c r="N6694" s="27">
        <v>295000000</v>
      </c>
      <c r="O6694" s="27">
        <v>17436198</v>
      </c>
      <c r="P6694" s="37">
        <f>IF(I6694=0,0,H6694/I6694)</f>
        <v>0</v>
      </c>
    </row>
    <row r="6695">
      <c r="A6695" s="24" t="str">
        <v>2026-08</v>
      </c>
      <c r="B6695" s="24" t="str">
        <v>관찰</v>
      </c>
      <c r="C6695" s="24" t="str">
        <v>안양동안구</v>
      </c>
      <c r="D6695" s="24" t="str">
        <v>다가구 전월세</v>
      </c>
      <c r="E6695" s="26">
        <v>22</v>
      </c>
      <c r="F6695" s="26">
        <v>0</v>
      </c>
      <c r="G6695" s="26">
        <v>2</v>
      </c>
      <c r="H6695" s="26">
        <v>20</v>
      </c>
      <c r="I6695" s="26">
        <f>G6695+H6695</f>
        <v>22</v>
      </c>
      <c r="J6695" s="26">
        <f>SUM(F6695:H6695)</f>
        <v>22</v>
      </c>
      <c r="K6695" s="26">
        <f>E6695-J6695</f>
        <v>0</v>
      </c>
      <c r="L6695" s="27">
        <v>1331000000</v>
      </c>
      <c r="M6695" s="45">
        <v>814.38</v>
      </c>
      <c r="N6695" s="27">
        <v>60500000</v>
      </c>
      <c r="O6695" s="27">
        <v>5402883</v>
      </c>
      <c r="P6695" s="37">
        <f>IF(I6695=0,0,H6695/I6695)</f>
        <v>0.9090909090909091</v>
      </c>
    </row>
    <row r="6696">
      <c r="A6696" s="24" t="str">
        <v>2026-08</v>
      </c>
      <c r="B6696" s="24" t="str">
        <v>관찰</v>
      </c>
      <c r="C6696" s="24" t="str">
        <v>안양동안구</v>
      </c>
      <c r="D6696" s="24" t="str">
        <v>다세대 매매</v>
      </c>
      <c r="E6696" s="26">
        <v>1</v>
      </c>
      <c r="F6696" s="26">
        <v>1</v>
      </c>
      <c r="G6696" s="26">
        <v>0</v>
      </c>
      <c r="H6696" s="26">
        <v>0</v>
      </c>
      <c r="I6696" s="26">
        <f>G6696+H6696</f>
        <v>0</v>
      </c>
      <c r="J6696" s="26">
        <f>SUM(F6696:H6696)</f>
        <v>1</v>
      </c>
      <c r="K6696" s="26">
        <f>E6696-J6696</f>
        <v>0</v>
      </c>
      <c r="L6696" s="27">
        <v>290000000</v>
      </c>
      <c r="M6696" s="45">
        <v>51.25</v>
      </c>
      <c r="N6696" s="27">
        <v>290000000</v>
      </c>
      <c r="O6696" s="27">
        <v>18705905</v>
      </c>
      <c r="P6696" s="37">
        <f>IF(I6696=0,0,H6696/I6696)</f>
        <v>0</v>
      </c>
    </row>
    <row r="6697">
      <c r="A6697" s="24" t="str">
        <v>2026-08</v>
      </c>
      <c r="B6697" s="24" t="str">
        <v>관찰</v>
      </c>
      <c r="C6697" s="24" t="str">
        <v>안양동안구</v>
      </c>
      <c r="D6697" s="24" t="str">
        <v>다세대 전월세</v>
      </c>
      <c r="E6697" s="26">
        <v>28</v>
      </c>
      <c r="F6697" s="26">
        <v>0</v>
      </c>
      <c r="G6697" s="26">
        <v>17</v>
      </c>
      <c r="H6697" s="26">
        <v>11</v>
      </c>
      <c r="I6697" s="26">
        <f>G6697+H6697</f>
        <v>28</v>
      </c>
      <c r="J6697" s="26">
        <f>SUM(F6697:H6697)</f>
        <v>28</v>
      </c>
      <c r="K6697" s="26">
        <f>E6697-J6697</f>
        <v>0</v>
      </c>
      <c r="L6697" s="27">
        <v>3125000000</v>
      </c>
      <c r="M6697" s="45">
        <v>1073.645</v>
      </c>
      <c r="N6697" s="27">
        <v>111607143</v>
      </c>
      <c r="O6697" s="27">
        <v>9621968</v>
      </c>
      <c r="P6697" s="37">
        <f>IF(I6697=0,0,H6697/I6697)</f>
        <v>0.39285714285714285</v>
      </c>
    </row>
    <row r="6698">
      <c r="A6698" s="24" t="str">
        <v>2026-08</v>
      </c>
      <c r="B6698" s="24" t="str">
        <v>관찰</v>
      </c>
      <c r="C6698" s="24" t="str">
        <v>안양동안구</v>
      </c>
      <c r="D6698" s="24" t="str">
        <v>분양권</v>
      </c>
      <c r="E6698" s="26">
        <v>2</v>
      </c>
      <c r="F6698" s="26">
        <v>2</v>
      </c>
      <c r="G6698" s="26">
        <v>0</v>
      </c>
      <c r="H6698" s="26">
        <v>0</v>
      </c>
      <c r="I6698" s="26">
        <f>G6698+H6698</f>
        <v>0</v>
      </c>
      <c r="J6698" s="26">
        <f>SUM(F6698:H6698)</f>
        <v>2</v>
      </c>
      <c r="K6698" s="26">
        <f>E6698-J6698</f>
        <v>0</v>
      </c>
      <c r="L6698" s="27">
        <v>2750000000</v>
      </c>
      <c r="M6698" s="45">
        <v>144.823</v>
      </c>
      <c r="N6698" s="27">
        <v>1375000000</v>
      </c>
      <c r="O6698" s="27">
        <v>62772548</v>
      </c>
      <c r="P6698" s="37">
        <f>IF(I6698=0,0,H6698/I6698)</f>
        <v>0</v>
      </c>
    </row>
    <row r="6699">
      <c r="A6699" s="24" t="str">
        <v>2026-08</v>
      </c>
      <c r="B6699" s="24" t="str">
        <v>관찰</v>
      </c>
      <c r="C6699" s="24" t="str">
        <v>안양동안구</v>
      </c>
      <c r="D6699" s="24" t="str">
        <v>아파트 매매</v>
      </c>
      <c r="E6699" s="26">
        <v>18</v>
      </c>
      <c r="F6699" s="26">
        <v>18</v>
      </c>
      <c r="G6699" s="26">
        <v>0</v>
      </c>
      <c r="H6699" s="26">
        <v>0</v>
      </c>
      <c r="I6699" s="26">
        <f>G6699+H6699</f>
        <v>0</v>
      </c>
      <c r="J6699" s="26">
        <f>SUM(F6699:H6699)</f>
        <v>18</v>
      </c>
      <c r="K6699" s="26">
        <f>E6699-J6699</f>
        <v>0</v>
      </c>
      <c r="L6699" s="27">
        <v>15541000000</v>
      </c>
      <c r="M6699" s="45">
        <v>1341.854</v>
      </c>
      <c r="N6699" s="27">
        <v>863388889</v>
      </c>
      <c r="O6699" s="27">
        <v>38286718</v>
      </c>
      <c r="P6699" s="37">
        <f>IF(I6699=0,0,H6699/I6699)</f>
        <v>0</v>
      </c>
    </row>
    <row r="6700">
      <c r="A6700" s="24" t="str">
        <v>2026-08</v>
      </c>
      <c r="B6700" s="24" t="str">
        <v>관찰</v>
      </c>
      <c r="C6700" s="24" t="str">
        <v>안양동안구</v>
      </c>
      <c r="D6700" s="24" t="str">
        <v>아파트 전월세</v>
      </c>
      <c r="E6700" s="26">
        <v>202</v>
      </c>
      <c r="F6700" s="26">
        <v>0</v>
      </c>
      <c r="G6700" s="26">
        <v>138</v>
      </c>
      <c r="H6700" s="26">
        <v>64</v>
      </c>
      <c r="I6700" s="26">
        <f>G6700+H6700</f>
        <v>202</v>
      </c>
      <c r="J6700" s="26">
        <f>SUM(F6700:H6700)</f>
        <v>202</v>
      </c>
      <c r="K6700" s="26">
        <f>E6700-J6700</f>
        <v>0</v>
      </c>
      <c r="L6700" s="27">
        <v>70288550000</v>
      </c>
      <c r="M6700" s="45">
        <v>12748.4</v>
      </c>
      <c r="N6700" s="27">
        <v>347963119</v>
      </c>
      <c r="O6700" s="27">
        <v>18226510</v>
      </c>
      <c r="P6700" s="37">
        <f>IF(I6700=0,0,H6700/I6700)</f>
        <v>0.31683168316831684</v>
      </c>
    </row>
    <row r="6701">
      <c r="A6701" s="24" t="str">
        <v>2026-08</v>
      </c>
      <c r="B6701" s="24" t="str">
        <v>관찰</v>
      </c>
      <c r="C6701" s="24" t="str">
        <v>안양동안구</v>
      </c>
      <c r="D6701" s="24" t="str">
        <v>오피스텔 전월세</v>
      </c>
      <c r="E6701" s="26">
        <v>27</v>
      </c>
      <c r="F6701" s="26">
        <v>0</v>
      </c>
      <c r="G6701" s="26">
        <v>14</v>
      </c>
      <c r="H6701" s="26">
        <v>13</v>
      </c>
      <c r="I6701" s="26">
        <f>G6701+H6701</f>
        <v>27</v>
      </c>
      <c r="J6701" s="26">
        <f>SUM(F6701:H6701)</f>
        <v>27</v>
      </c>
      <c r="K6701" s="26">
        <f>E6701-J6701</f>
        <v>0</v>
      </c>
      <c r="L6701" s="27">
        <v>5395570000</v>
      </c>
      <c r="M6701" s="45">
        <v>1431.4</v>
      </c>
      <c r="N6701" s="27">
        <v>199835926</v>
      </c>
      <c r="O6701" s="27">
        <v>12460943</v>
      </c>
      <c r="P6701" s="37">
        <f>IF(I6701=0,0,H6701/I6701)</f>
        <v>0.48148148148148145</v>
      </c>
    </row>
    <row r="6702">
      <c r="A6702" s="24" t="str">
        <v>2026-08</v>
      </c>
      <c r="B6702" s="24" t="str">
        <v>관찰</v>
      </c>
      <c r="C6702" s="24" t="str">
        <v>안양만안구</v>
      </c>
      <c r="D6702" s="24" t="str">
        <v>다가구 매매</v>
      </c>
      <c r="E6702" s="26">
        <v>2</v>
      </c>
      <c r="F6702" s="26">
        <v>2</v>
      </c>
      <c r="G6702" s="26">
        <v>0</v>
      </c>
      <c r="H6702" s="26">
        <v>0</v>
      </c>
      <c r="I6702" s="26">
        <f>G6702+H6702</f>
        <v>0</v>
      </c>
      <c r="J6702" s="26">
        <f>SUM(F6702:H6702)</f>
        <v>2</v>
      </c>
      <c r="K6702" s="26">
        <f>E6702-J6702</f>
        <v>0</v>
      </c>
      <c r="L6702" s="27">
        <v>545000000</v>
      </c>
      <c r="M6702" s="45">
        <v>271.19</v>
      </c>
      <c r="N6702" s="27">
        <v>272500000</v>
      </c>
      <c r="O6702" s="27">
        <v>6643508</v>
      </c>
      <c r="P6702" s="37">
        <f>IF(I6702=0,0,H6702/I6702)</f>
        <v>0</v>
      </c>
    </row>
    <row r="6703">
      <c r="A6703" s="24" t="str">
        <v>2026-08</v>
      </c>
      <c r="B6703" s="24" t="str">
        <v>관찰</v>
      </c>
      <c r="C6703" s="24" t="str">
        <v>안양만안구</v>
      </c>
      <c r="D6703" s="24" t="str">
        <v>다가구 전월세</v>
      </c>
      <c r="E6703" s="26">
        <v>37</v>
      </c>
      <c r="F6703" s="26">
        <v>0</v>
      </c>
      <c r="G6703" s="26">
        <v>12</v>
      </c>
      <c r="H6703" s="26">
        <v>25</v>
      </c>
      <c r="I6703" s="26">
        <f>G6703+H6703</f>
        <v>37</v>
      </c>
      <c r="J6703" s="26">
        <f>SUM(F6703:H6703)</f>
        <v>37</v>
      </c>
      <c r="K6703" s="26">
        <f>E6703-J6703</f>
        <v>0</v>
      </c>
      <c r="L6703" s="27">
        <v>2494000000</v>
      </c>
      <c r="M6703" s="45">
        <v>2290.98</v>
      </c>
      <c r="N6703" s="27">
        <v>67405405</v>
      </c>
      <c r="O6703" s="27">
        <v>3598734</v>
      </c>
      <c r="P6703" s="37">
        <f>IF(I6703=0,0,H6703/I6703)</f>
        <v>0.6756756756756757</v>
      </c>
    </row>
    <row r="6704">
      <c r="A6704" s="24" t="str">
        <v>2026-08</v>
      </c>
      <c r="B6704" s="24" t="str">
        <v>관찰</v>
      </c>
      <c r="C6704" s="24" t="str">
        <v>안양만안구</v>
      </c>
      <c r="D6704" s="24" t="str">
        <v>다세대 매매</v>
      </c>
      <c r="E6704" s="26">
        <v>13</v>
      </c>
      <c r="F6704" s="26">
        <v>13</v>
      </c>
      <c r="G6704" s="26">
        <v>0</v>
      </c>
      <c r="H6704" s="26">
        <v>0</v>
      </c>
      <c r="I6704" s="26">
        <f>G6704+H6704</f>
        <v>0</v>
      </c>
      <c r="J6704" s="26">
        <f>SUM(F6704:H6704)</f>
        <v>13</v>
      </c>
      <c r="K6704" s="26">
        <f>E6704-J6704</f>
        <v>0</v>
      </c>
      <c r="L6704" s="27">
        <v>3636000000</v>
      </c>
      <c r="M6704" s="45">
        <v>546.858</v>
      </c>
      <c r="N6704" s="27">
        <v>279692308</v>
      </c>
      <c r="O6704" s="27">
        <v>21979809</v>
      </c>
      <c r="P6704" s="37">
        <f>IF(I6704=0,0,H6704/I6704)</f>
        <v>0</v>
      </c>
    </row>
    <row r="6705">
      <c r="A6705" s="24" t="str">
        <v>2026-08</v>
      </c>
      <c r="B6705" s="24" t="str">
        <v>관찰</v>
      </c>
      <c r="C6705" s="24" t="str">
        <v>안양만안구</v>
      </c>
      <c r="D6705" s="24" t="str">
        <v>다세대 전월세</v>
      </c>
      <c r="E6705" s="26">
        <v>31</v>
      </c>
      <c r="F6705" s="26">
        <v>0</v>
      </c>
      <c r="G6705" s="26">
        <v>13</v>
      </c>
      <c r="H6705" s="26">
        <v>18</v>
      </c>
      <c r="I6705" s="26">
        <f>G6705+H6705</f>
        <v>31</v>
      </c>
      <c r="J6705" s="26">
        <f>SUM(F6705:H6705)</f>
        <v>31</v>
      </c>
      <c r="K6705" s="26">
        <f>E6705-J6705</f>
        <v>0</v>
      </c>
      <c r="L6705" s="27">
        <v>3464900000</v>
      </c>
      <c r="M6705" s="45">
        <v>1470.401</v>
      </c>
      <c r="N6705" s="27">
        <v>111770968</v>
      </c>
      <c r="O6705" s="27">
        <v>7789858</v>
      </c>
      <c r="P6705" s="37">
        <f>IF(I6705=0,0,H6705/I6705)</f>
        <v>0.5806451612903226</v>
      </c>
    </row>
    <row r="6706">
      <c r="A6706" s="24" t="str">
        <v>2026-08</v>
      </c>
      <c r="B6706" s="24" t="str">
        <v>관찰</v>
      </c>
      <c r="C6706" s="24" t="str">
        <v>안양만안구</v>
      </c>
      <c r="D6706" s="24" t="str">
        <v>분양권</v>
      </c>
      <c r="E6706" s="26">
        <v>1</v>
      </c>
      <c r="F6706" s="26">
        <v>1</v>
      </c>
      <c r="G6706" s="26">
        <v>0</v>
      </c>
      <c r="H6706" s="26">
        <v>0</v>
      </c>
      <c r="I6706" s="26">
        <f>G6706+H6706</f>
        <v>0</v>
      </c>
      <c r="J6706" s="26">
        <f>SUM(F6706:H6706)</f>
        <v>1</v>
      </c>
      <c r="K6706" s="26">
        <f>E6706-J6706</f>
        <v>0</v>
      </c>
      <c r="L6706" s="27">
        <v>701240000</v>
      </c>
      <c r="M6706" s="45">
        <v>59.992</v>
      </c>
      <c r="N6706" s="27">
        <v>701240000</v>
      </c>
      <c r="O6706" s="27">
        <v>38640963</v>
      </c>
      <c r="P6706" s="37">
        <f>IF(I6706=0,0,H6706/I6706)</f>
        <v>0</v>
      </c>
    </row>
    <row r="6707">
      <c r="A6707" s="24" t="str">
        <v>2026-08</v>
      </c>
      <c r="B6707" s="24" t="str">
        <v>관찰</v>
      </c>
      <c r="C6707" s="24" t="str">
        <v>안양만안구</v>
      </c>
      <c r="D6707" s="24" t="str">
        <v>상가</v>
      </c>
      <c r="E6707" s="26">
        <v>1</v>
      </c>
      <c r="F6707" s="26">
        <v>1</v>
      </c>
      <c r="G6707" s="26">
        <v>0</v>
      </c>
      <c r="H6707" s="26">
        <v>0</v>
      </c>
      <c r="I6707" s="26">
        <f>G6707+H6707</f>
        <v>0</v>
      </c>
      <c r="J6707" s="26">
        <f>SUM(F6707:H6707)</f>
        <v>1</v>
      </c>
      <c r="K6707" s="26">
        <f>E6707-J6707</f>
        <v>0</v>
      </c>
      <c r="L6707" s="27">
        <v>27610000</v>
      </c>
      <c r="M6707" s="45">
        <v>17.03</v>
      </c>
      <c r="N6707" s="27">
        <v>27610000</v>
      </c>
      <c r="O6707" s="27">
        <v>5359526</v>
      </c>
      <c r="P6707" s="37">
        <f>IF(I6707=0,0,H6707/I6707)</f>
        <v>0</v>
      </c>
    </row>
    <row r="6708">
      <c r="A6708" s="24" t="str">
        <v>2026-08</v>
      </c>
      <c r="B6708" s="24" t="str">
        <v>관찰</v>
      </c>
      <c r="C6708" s="24" t="str">
        <v>안양만안구</v>
      </c>
      <c r="D6708" s="24" t="str">
        <v>아파트 매매</v>
      </c>
      <c r="E6708" s="26">
        <v>41</v>
      </c>
      <c r="F6708" s="26">
        <v>41</v>
      </c>
      <c r="G6708" s="26">
        <v>0</v>
      </c>
      <c r="H6708" s="26">
        <v>0</v>
      </c>
      <c r="I6708" s="26">
        <f>G6708+H6708</f>
        <v>0</v>
      </c>
      <c r="J6708" s="26">
        <f>SUM(F6708:H6708)</f>
        <v>41</v>
      </c>
      <c r="K6708" s="26">
        <f>E6708-J6708</f>
        <v>0</v>
      </c>
      <c r="L6708" s="27">
        <v>22701500000</v>
      </c>
      <c r="M6708" s="45">
        <v>2936.192</v>
      </c>
      <c r="N6708" s="27">
        <v>553695122</v>
      </c>
      <c r="O6708" s="27">
        <v>25559047</v>
      </c>
      <c r="P6708" s="37">
        <f>IF(I6708=0,0,H6708/I6708)</f>
        <v>0</v>
      </c>
    </row>
    <row r="6709">
      <c r="A6709" s="24" t="str">
        <v>2026-08</v>
      </c>
      <c r="B6709" s="24" t="str">
        <v>관찰</v>
      </c>
      <c r="C6709" s="24" t="str">
        <v>안양만안구</v>
      </c>
      <c r="D6709" s="24" t="str">
        <v>아파트 전월세</v>
      </c>
      <c r="E6709" s="26">
        <v>67</v>
      </c>
      <c r="F6709" s="26">
        <v>0</v>
      </c>
      <c r="G6709" s="26">
        <v>49</v>
      </c>
      <c r="H6709" s="26">
        <v>18</v>
      </c>
      <c r="I6709" s="26">
        <f>G6709+H6709</f>
        <v>67</v>
      </c>
      <c r="J6709" s="26">
        <f>SUM(F6709:H6709)</f>
        <v>67</v>
      </c>
      <c r="K6709" s="26">
        <f>E6709-J6709</f>
        <v>0</v>
      </c>
      <c r="L6709" s="27">
        <v>22007680000</v>
      </c>
      <c r="M6709" s="45">
        <v>4436.52</v>
      </c>
      <c r="N6709" s="27">
        <v>328472836</v>
      </c>
      <c r="O6709" s="27">
        <v>16398585</v>
      </c>
      <c r="P6709" s="37">
        <f>IF(I6709=0,0,H6709/I6709)</f>
        <v>0.26865671641791045</v>
      </c>
    </row>
    <row r="6710">
      <c r="A6710" s="24" t="str">
        <v>2026-08</v>
      </c>
      <c r="B6710" s="24" t="str">
        <v>관찰</v>
      </c>
      <c r="C6710" s="24" t="str">
        <v>안양만안구</v>
      </c>
      <c r="D6710" s="24" t="str">
        <v>오피스텔 매매</v>
      </c>
      <c r="E6710" s="26">
        <v>5</v>
      </c>
      <c r="F6710" s="26">
        <v>5</v>
      </c>
      <c r="G6710" s="26">
        <v>0</v>
      </c>
      <c r="H6710" s="26">
        <v>0</v>
      </c>
      <c r="I6710" s="26">
        <f>G6710+H6710</f>
        <v>0</v>
      </c>
      <c r="J6710" s="26">
        <f>SUM(F6710:H6710)</f>
        <v>5</v>
      </c>
      <c r="K6710" s="26">
        <f>E6710-J6710</f>
        <v>0</v>
      </c>
      <c r="L6710" s="27">
        <v>1115810000</v>
      </c>
      <c r="M6710" s="45">
        <v>241.039</v>
      </c>
      <c r="N6710" s="27">
        <v>223162000</v>
      </c>
      <c r="O6710" s="27">
        <v>15303034</v>
      </c>
      <c r="P6710" s="37">
        <f>IF(I6710=0,0,H6710/I6710)</f>
        <v>0</v>
      </c>
    </row>
    <row r="6711">
      <c r="A6711" s="24" t="str">
        <v>2026-08</v>
      </c>
      <c r="B6711" s="24" t="str">
        <v>관찰</v>
      </c>
      <c r="C6711" s="24" t="str">
        <v>안양만안구</v>
      </c>
      <c r="D6711" s="24" t="str">
        <v>오피스텔 전월세</v>
      </c>
      <c r="E6711" s="26">
        <v>30</v>
      </c>
      <c r="F6711" s="26">
        <v>0</v>
      </c>
      <c r="G6711" s="26">
        <v>20</v>
      </c>
      <c r="H6711" s="26">
        <v>10</v>
      </c>
      <c r="I6711" s="26">
        <f>G6711+H6711</f>
        <v>30</v>
      </c>
      <c r="J6711" s="26">
        <f>SUM(F6711:H6711)</f>
        <v>30</v>
      </c>
      <c r="K6711" s="26">
        <f>E6711-J6711</f>
        <v>0</v>
      </c>
      <c r="L6711" s="27">
        <v>5788850000</v>
      </c>
      <c r="M6711" s="45">
        <v>1473.24</v>
      </c>
      <c r="N6711" s="27">
        <v>192961667</v>
      </c>
      <c r="O6711" s="27">
        <v>12989529</v>
      </c>
      <c r="P6711" s="37">
        <f>IF(I6711=0,0,H6711/I6711)</f>
        <v>0.3333333333333333</v>
      </c>
    </row>
    <row r="6712">
      <c r="A6712" s="24" t="str">
        <v>2026-08</v>
      </c>
      <c r="B6712" s="24" t="str">
        <v>관찰</v>
      </c>
      <c r="C6712" s="24" t="str">
        <v>양주시</v>
      </c>
      <c r="D6712" s="24" t="str">
        <v>다가구 전월세</v>
      </c>
      <c r="E6712" s="26">
        <v>21</v>
      </c>
      <c r="F6712" s="26">
        <v>0</v>
      </c>
      <c r="G6712" s="26">
        <v>2</v>
      </c>
      <c r="H6712" s="26">
        <v>19</v>
      </c>
      <c r="I6712" s="26">
        <f>G6712+H6712</f>
        <v>21</v>
      </c>
      <c r="J6712" s="26">
        <f>SUM(F6712:H6712)</f>
        <v>21</v>
      </c>
      <c r="K6712" s="26">
        <f>E6712-J6712</f>
        <v>0</v>
      </c>
      <c r="L6712" s="27">
        <v>504000000</v>
      </c>
      <c r="M6712" s="45">
        <v>872.48</v>
      </c>
      <c r="N6712" s="27">
        <v>24000000</v>
      </c>
      <c r="O6712" s="27">
        <v>1909632</v>
      </c>
      <c r="P6712" s="37">
        <f>IF(I6712=0,0,H6712/I6712)</f>
        <v>0.9047619047619048</v>
      </c>
    </row>
    <row r="6713">
      <c r="A6713" s="24" t="str">
        <v>2026-08</v>
      </c>
      <c r="B6713" s="24" t="str">
        <v>관찰</v>
      </c>
      <c r="C6713" s="24" t="str">
        <v>양주시</v>
      </c>
      <c r="D6713" s="24" t="str">
        <v>다세대 매매</v>
      </c>
      <c r="E6713" s="26">
        <v>5</v>
      </c>
      <c r="F6713" s="26">
        <v>5</v>
      </c>
      <c r="G6713" s="26">
        <v>0</v>
      </c>
      <c r="H6713" s="26">
        <v>0</v>
      </c>
      <c r="I6713" s="26">
        <f>G6713+H6713</f>
        <v>0</v>
      </c>
      <c r="J6713" s="26">
        <f>SUM(F6713:H6713)</f>
        <v>5</v>
      </c>
      <c r="K6713" s="26">
        <f>E6713-J6713</f>
        <v>0</v>
      </c>
      <c r="L6713" s="27">
        <v>1150230000</v>
      </c>
      <c r="M6713" s="45">
        <v>325.612</v>
      </c>
      <c r="N6713" s="27">
        <v>230046000</v>
      </c>
      <c r="O6713" s="27">
        <v>11677742</v>
      </c>
      <c r="P6713" s="37">
        <f>IF(I6713=0,0,H6713/I6713)</f>
        <v>0</v>
      </c>
    </row>
    <row r="6714">
      <c r="A6714" s="24" t="str">
        <v>2026-08</v>
      </c>
      <c r="B6714" s="24" t="str">
        <v>관찰</v>
      </c>
      <c r="C6714" s="24" t="str">
        <v>양주시</v>
      </c>
      <c r="D6714" s="24" t="str">
        <v>다세대 전월세</v>
      </c>
      <c r="E6714" s="26">
        <v>6</v>
      </c>
      <c r="F6714" s="26">
        <v>0</v>
      </c>
      <c r="G6714" s="26">
        <v>0</v>
      </c>
      <c r="H6714" s="26">
        <v>6</v>
      </c>
      <c r="I6714" s="26">
        <f>G6714+H6714</f>
        <v>6</v>
      </c>
      <c r="J6714" s="26">
        <f>SUM(F6714:H6714)</f>
        <v>6</v>
      </c>
      <c r="K6714" s="26">
        <f>E6714-J6714</f>
        <v>0</v>
      </c>
      <c r="L6714" s="27">
        <v>58000000</v>
      </c>
      <c r="M6714" s="45">
        <v>286.489</v>
      </c>
      <c r="N6714" s="27">
        <v>9666667</v>
      </c>
      <c r="O6714" s="27">
        <v>669260</v>
      </c>
      <c r="P6714" s="37">
        <f>IF(I6714=0,0,H6714/I6714)</f>
        <v>1</v>
      </c>
    </row>
    <row r="6715">
      <c r="A6715" s="24" t="str">
        <v>2026-08</v>
      </c>
      <c r="B6715" s="24" t="str">
        <v>관찰</v>
      </c>
      <c r="C6715" s="24" t="str">
        <v>양주시</v>
      </c>
      <c r="D6715" s="24" t="str">
        <v>분양권</v>
      </c>
      <c r="E6715" s="26">
        <v>2</v>
      </c>
      <c r="F6715" s="26">
        <v>2</v>
      </c>
      <c r="G6715" s="26">
        <v>0</v>
      </c>
      <c r="H6715" s="26">
        <v>0</v>
      </c>
      <c r="I6715" s="26">
        <f>G6715+H6715</f>
        <v>0</v>
      </c>
      <c r="J6715" s="26">
        <f>SUM(F6715:H6715)</f>
        <v>2</v>
      </c>
      <c r="K6715" s="26">
        <f>E6715-J6715</f>
        <v>0</v>
      </c>
      <c r="L6715" s="27">
        <v>1002900000</v>
      </c>
      <c r="M6715" s="45">
        <v>155.233</v>
      </c>
      <c r="N6715" s="27">
        <v>501450000</v>
      </c>
      <c r="O6715" s="27">
        <v>21357390</v>
      </c>
      <c r="P6715" s="37">
        <f>IF(I6715=0,0,H6715/I6715)</f>
        <v>0</v>
      </c>
    </row>
    <row r="6716">
      <c r="A6716" s="24" t="str">
        <v>2026-08</v>
      </c>
      <c r="B6716" s="24" t="str">
        <v>관찰</v>
      </c>
      <c r="C6716" s="24" t="str">
        <v>양주시</v>
      </c>
      <c r="D6716" s="24" t="str">
        <v>아파트 매매</v>
      </c>
      <c r="E6716" s="26">
        <v>75</v>
      </c>
      <c r="F6716" s="26">
        <v>75</v>
      </c>
      <c r="G6716" s="26">
        <v>0</v>
      </c>
      <c r="H6716" s="26">
        <v>0</v>
      </c>
      <c r="I6716" s="26">
        <f>G6716+H6716</f>
        <v>0</v>
      </c>
      <c r="J6716" s="26">
        <f>SUM(F6716:H6716)</f>
        <v>75</v>
      </c>
      <c r="K6716" s="26">
        <f>E6716-J6716</f>
        <v>0</v>
      </c>
      <c r="L6716" s="27">
        <v>24285500000</v>
      </c>
      <c r="M6716" s="45">
        <v>5700.081</v>
      </c>
      <c r="N6716" s="27">
        <v>323806667</v>
      </c>
      <c r="O6716" s="27">
        <v>14084474</v>
      </c>
      <c r="P6716" s="37">
        <f>IF(I6716=0,0,H6716/I6716)</f>
        <v>0</v>
      </c>
    </row>
    <row r="6717">
      <c r="A6717" s="24" t="str">
        <v>2026-08</v>
      </c>
      <c r="B6717" s="24" t="str">
        <v>관찰</v>
      </c>
      <c r="C6717" s="24" t="str">
        <v>양주시</v>
      </c>
      <c r="D6717" s="24" t="str">
        <v>아파트 전월세</v>
      </c>
      <c r="E6717" s="26">
        <v>144</v>
      </c>
      <c r="F6717" s="26">
        <v>0</v>
      </c>
      <c r="G6717" s="26">
        <v>63</v>
      </c>
      <c r="H6717" s="26">
        <v>81</v>
      </c>
      <c r="I6717" s="26">
        <f>G6717+H6717</f>
        <v>144</v>
      </c>
      <c r="J6717" s="26">
        <f>SUM(F6717:H6717)</f>
        <v>144</v>
      </c>
      <c r="K6717" s="26">
        <f>E6717-J6717</f>
        <v>0</v>
      </c>
      <c r="L6717" s="27">
        <v>18846410000</v>
      </c>
      <c r="M6717" s="45">
        <v>10964.183</v>
      </c>
      <c r="N6717" s="27">
        <v>130877847</v>
      </c>
      <c r="O6717" s="27">
        <v>5682337</v>
      </c>
      <c r="P6717" s="37">
        <f>IF(I6717=0,0,H6717/I6717)</f>
        <v>0.5625</v>
      </c>
    </row>
    <row r="6718">
      <c r="A6718" s="24" t="str">
        <v>2026-08</v>
      </c>
      <c r="B6718" s="24" t="str">
        <v>관찰</v>
      </c>
      <c r="C6718" s="24" t="str">
        <v>양주시</v>
      </c>
      <c r="D6718" s="24" t="str">
        <v>오피스텔 전월세</v>
      </c>
      <c r="E6718" s="26">
        <v>3</v>
      </c>
      <c r="F6718" s="26">
        <v>0</v>
      </c>
      <c r="G6718" s="26">
        <v>1</v>
      </c>
      <c r="H6718" s="26">
        <v>2</v>
      </c>
      <c r="I6718" s="26">
        <f>G6718+H6718</f>
        <v>3</v>
      </c>
      <c r="J6718" s="26">
        <f>SUM(F6718:H6718)</f>
        <v>3</v>
      </c>
      <c r="K6718" s="26">
        <f>E6718-J6718</f>
        <v>0</v>
      </c>
      <c r="L6718" s="27">
        <v>175000000</v>
      </c>
      <c r="M6718" s="45">
        <v>85.61</v>
      </c>
      <c r="N6718" s="27">
        <v>58333333</v>
      </c>
      <c r="O6718" s="27">
        <v>6757533</v>
      </c>
      <c r="P6718" s="37">
        <f>IF(I6718=0,0,H6718/I6718)</f>
        <v>0.6666666666666666</v>
      </c>
    </row>
    <row r="6719">
      <c r="A6719" s="24" t="str">
        <v>2026-08</v>
      </c>
      <c r="B6719" s="24" t="str">
        <v>관찰</v>
      </c>
      <c r="C6719" s="24" t="str">
        <v>양주시</v>
      </c>
      <c r="D6719" s="24" t="str">
        <v>토지</v>
      </c>
      <c r="E6719" s="26">
        <v>13</v>
      </c>
      <c r="F6719" s="26">
        <v>13</v>
      </c>
      <c r="G6719" s="26">
        <v>0</v>
      </c>
      <c r="H6719" s="26">
        <v>0</v>
      </c>
      <c r="I6719" s="26">
        <f>G6719+H6719</f>
        <v>0</v>
      </c>
      <c r="J6719" s="26">
        <f>SUM(F6719:H6719)</f>
        <v>13</v>
      </c>
      <c r="K6719" s="26">
        <f>E6719-J6719</f>
        <v>0</v>
      </c>
      <c r="L6719" s="27">
        <v>3837110000</v>
      </c>
      <c r="M6719" s="45">
        <v>7633.53</v>
      </c>
      <c r="N6719" s="27">
        <v>295162308</v>
      </c>
      <c r="O6719" s="27">
        <v>1661703</v>
      </c>
      <c r="P6719" s="37">
        <f>IF(I6719=0,0,H6719/I6719)</f>
        <v>0</v>
      </c>
    </row>
    <row r="6720">
      <c r="A6720" s="24" t="str">
        <v>2026-08</v>
      </c>
      <c r="B6720" s="24" t="str">
        <v>관찰</v>
      </c>
      <c r="C6720" s="24" t="str">
        <v>양평군</v>
      </c>
      <c r="D6720" s="24" t="str">
        <v>다가구 매매</v>
      </c>
      <c r="E6720" s="26">
        <v>7</v>
      </c>
      <c r="F6720" s="26">
        <v>7</v>
      </c>
      <c r="G6720" s="26">
        <v>0</v>
      </c>
      <c r="H6720" s="26">
        <v>0</v>
      </c>
      <c r="I6720" s="26">
        <f>G6720+H6720</f>
        <v>0</v>
      </c>
      <c r="J6720" s="26">
        <f>SUM(F6720:H6720)</f>
        <v>7</v>
      </c>
      <c r="K6720" s="26">
        <f>E6720-J6720</f>
        <v>0</v>
      </c>
      <c r="L6720" s="27">
        <v>2097400000</v>
      </c>
      <c r="M6720" s="45">
        <v>974.68</v>
      </c>
      <c r="N6720" s="27">
        <v>299628571</v>
      </c>
      <c r="O6720" s="27">
        <v>7113672</v>
      </c>
      <c r="P6720" s="37">
        <f>IF(I6720=0,0,H6720/I6720)</f>
        <v>0</v>
      </c>
    </row>
    <row r="6721">
      <c r="A6721" s="24" t="str">
        <v>2026-08</v>
      </c>
      <c r="B6721" s="24" t="str">
        <v>관찰</v>
      </c>
      <c r="C6721" s="24" t="str">
        <v>양평군</v>
      </c>
      <c r="D6721" s="24" t="str">
        <v>다가구 전월세</v>
      </c>
      <c r="E6721" s="26">
        <v>15</v>
      </c>
      <c r="F6721" s="26">
        <v>0</v>
      </c>
      <c r="G6721" s="26">
        <v>6</v>
      </c>
      <c r="H6721" s="26">
        <v>9</v>
      </c>
      <c r="I6721" s="26">
        <f>G6721+H6721</f>
        <v>15</v>
      </c>
      <c r="J6721" s="26">
        <f>SUM(F6721:H6721)</f>
        <v>15</v>
      </c>
      <c r="K6721" s="26">
        <f>E6721-J6721</f>
        <v>0</v>
      </c>
      <c r="L6721" s="27">
        <v>1022000000</v>
      </c>
      <c r="M6721" s="45">
        <v>1103.7</v>
      </c>
      <c r="N6721" s="27">
        <v>68133333</v>
      </c>
      <c r="O6721" s="27">
        <v>3061078</v>
      </c>
      <c r="P6721" s="37">
        <f>IF(I6721=0,0,H6721/I6721)</f>
        <v>0.6</v>
      </c>
    </row>
    <row r="6722">
      <c r="A6722" s="24" t="str">
        <v>2026-08</v>
      </c>
      <c r="B6722" s="24" t="str">
        <v>관찰</v>
      </c>
      <c r="C6722" s="24" t="str">
        <v>양평군</v>
      </c>
      <c r="D6722" s="24" t="str">
        <v>다세대 매매</v>
      </c>
      <c r="E6722" s="26">
        <v>7</v>
      </c>
      <c r="F6722" s="26">
        <v>7</v>
      </c>
      <c r="G6722" s="26">
        <v>0</v>
      </c>
      <c r="H6722" s="26">
        <v>0</v>
      </c>
      <c r="I6722" s="26">
        <f>G6722+H6722</f>
        <v>0</v>
      </c>
      <c r="J6722" s="26">
        <f>SUM(F6722:H6722)</f>
        <v>7</v>
      </c>
      <c r="K6722" s="26">
        <f>E6722-J6722</f>
        <v>0</v>
      </c>
      <c r="L6722" s="27">
        <v>667000000</v>
      </c>
      <c r="M6722" s="45">
        <v>434.38</v>
      </c>
      <c r="N6722" s="27">
        <v>95285714</v>
      </c>
      <c r="O6722" s="27">
        <v>5076105</v>
      </c>
      <c r="P6722" s="37">
        <f>IF(I6722=0,0,H6722/I6722)</f>
        <v>0</v>
      </c>
    </row>
    <row r="6723">
      <c r="A6723" s="24" t="str">
        <v>2026-08</v>
      </c>
      <c r="B6723" s="24" t="str">
        <v>관찰</v>
      </c>
      <c r="C6723" s="24" t="str">
        <v>양평군</v>
      </c>
      <c r="D6723" s="24" t="str">
        <v>다세대 전월세</v>
      </c>
      <c r="E6723" s="26">
        <v>15</v>
      </c>
      <c r="F6723" s="26">
        <v>0</v>
      </c>
      <c r="G6723" s="26">
        <v>4</v>
      </c>
      <c r="H6723" s="26">
        <v>11</v>
      </c>
      <c r="I6723" s="26">
        <f>G6723+H6723</f>
        <v>15</v>
      </c>
      <c r="J6723" s="26">
        <f>SUM(F6723:H6723)</f>
        <v>15</v>
      </c>
      <c r="K6723" s="26">
        <f>E6723-J6723</f>
        <v>0</v>
      </c>
      <c r="L6723" s="27">
        <v>1018280000</v>
      </c>
      <c r="M6723" s="45">
        <v>910.791</v>
      </c>
      <c r="N6723" s="27">
        <v>67885333</v>
      </c>
      <c r="O6723" s="27">
        <v>3695924</v>
      </c>
      <c r="P6723" s="37">
        <f>IF(I6723=0,0,H6723/I6723)</f>
        <v>0.7333333333333333</v>
      </c>
    </row>
    <row r="6724">
      <c r="A6724" s="24" t="str">
        <v>2026-08</v>
      </c>
      <c r="B6724" s="24" t="str">
        <v>관찰</v>
      </c>
      <c r="C6724" s="24" t="str">
        <v>양평군</v>
      </c>
      <c r="D6724" s="24" t="str">
        <v>분양권</v>
      </c>
      <c r="E6724" s="26">
        <v>1</v>
      </c>
      <c r="F6724" s="26">
        <v>1</v>
      </c>
      <c r="G6724" s="26">
        <v>0</v>
      </c>
      <c r="H6724" s="26">
        <v>0</v>
      </c>
      <c r="I6724" s="26">
        <f>G6724+H6724</f>
        <v>0</v>
      </c>
      <c r="J6724" s="26">
        <f>SUM(F6724:H6724)</f>
        <v>1</v>
      </c>
      <c r="K6724" s="26">
        <f>E6724-J6724</f>
        <v>0</v>
      </c>
      <c r="L6724" s="27">
        <v>453500000</v>
      </c>
      <c r="M6724" s="45">
        <v>74.087</v>
      </c>
      <c r="N6724" s="27">
        <v>453500000</v>
      </c>
      <c r="O6724" s="27">
        <v>20235311</v>
      </c>
      <c r="P6724" s="37">
        <f>IF(I6724=0,0,H6724/I6724)</f>
        <v>0</v>
      </c>
    </row>
    <row r="6725">
      <c r="A6725" s="24" t="str">
        <v>2026-08</v>
      </c>
      <c r="B6725" s="24" t="str">
        <v>관찰</v>
      </c>
      <c r="C6725" s="24" t="str">
        <v>양평군</v>
      </c>
      <c r="D6725" s="24" t="str">
        <v>상가</v>
      </c>
      <c r="E6725" s="26">
        <v>6</v>
      </c>
      <c r="F6725" s="26">
        <v>6</v>
      </c>
      <c r="G6725" s="26">
        <v>0</v>
      </c>
      <c r="H6725" s="26">
        <v>0</v>
      </c>
      <c r="I6725" s="26">
        <f>G6725+H6725</f>
        <v>0</v>
      </c>
      <c r="J6725" s="26">
        <f>SUM(F6725:H6725)</f>
        <v>6</v>
      </c>
      <c r="K6725" s="26">
        <f>E6725-J6725</f>
        <v>0</v>
      </c>
      <c r="L6725" s="27">
        <v>487870000</v>
      </c>
      <c r="M6725" s="45">
        <v>184.39</v>
      </c>
      <c r="N6725" s="27">
        <v>81311667</v>
      </c>
      <c r="O6725" s="27">
        <v>8746642</v>
      </c>
      <c r="P6725" s="37">
        <f>IF(I6725=0,0,H6725/I6725)</f>
        <v>0</v>
      </c>
    </row>
    <row r="6726">
      <c r="A6726" s="24" t="str">
        <v>2026-08</v>
      </c>
      <c r="B6726" s="24" t="str">
        <v>관찰</v>
      </c>
      <c r="C6726" s="24" t="str">
        <v>양평군</v>
      </c>
      <c r="D6726" s="24" t="str">
        <v>아파트 매매</v>
      </c>
      <c r="E6726" s="26">
        <v>19</v>
      </c>
      <c r="F6726" s="26">
        <v>19</v>
      </c>
      <c r="G6726" s="26">
        <v>0</v>
      </c>
      <c r="H6726" s="26">
        <v>0</v>
      </c>
      <c r="I6726" s="26">
        <f>G6726+H6726</f>
        <v>0</v>
      </c>
      <c r="J6726" s="26">
        <f>SUM(F6726:H6726)</f>
        <v>19</v>
      </c>
      <c r="K6726" s="26">
        <f>E6726-J6726</f>
        <v>0</v>
      </c>
      <c r="L6726" s="27">
        <v>7244000000</v>
      </c>
      <c r="M6726" s="45">
        <v>1570.215</v>
      </c>
      <c r="N6726" s="27">
        <v>381263158</v>
      </c>
      <c r="O6726" s="27">
        <v>15250849</v>
      </c>
      <c r="P6726" s="37">
        <f>IF(I6726=0,0,H6726/I6726)</f>
        <v>0</v>
      </c>
    </row>
    <row r="6727">
      <c r="A6727" s="24" t="str">
        <v>2026-08</v>
      </c>
      <c r="B6727" s="24" t="str">
        <v>관찰</v>
      </c>
      <c r="C6727" s="24" t="str">
        <v>양평군</v>
      </c>
      <c r="D6727" s="24" t="str">
        <v>아파트 전월세</v>
      </c>
      <c r="E6727" s="26">
        <v>26</v>
      </c>
      <c r="F6727" s="26">
        <v>0</v>
      </c>
      <c r="G6727" s="26">
        <v>18</v>
      </c>
      <c r="H6727" s="26">
        <v>8</v>
      </c>
      <c r="I6727" s="26">
        <f>G6727+H6727</f>
        <v>26</v>
      </c>
      <c r="J6727" s="26">
        <f>SUM(F6727:H6727)</f>
        <v>26</v>
      </c>
      <c r="K6727" s="26">
        <f>E6727-J6727</f>
        <v>0</v>
      </c>
      <c r="L6727" s="27">
        <v>5766500000</v>
      </c>
      <c r="M6727" s="45">
        <v>2014.688</v>
      </c>
      <c r="N6727" s="27">
        <v>221788462</v>
      </c>
      <c r="O6727" s="27">
        <v>9461915</v>
      </c>
      <c r="P6727" s="37">
        <f>IF(I6727=0,0,H6727/I6727)</f>
        <v>0.3076923076923077</v>
      </c>
    </row>
    <row r="6728">
      <c r="A6728" s="24" t="str">
        <v>2026-08</v>
      </c>
      <c r="B6728" s="24" t="str">
        <v>관찰</v>
      </c>
      <c r="C6728" s="24" t="str">
        <v>양평군</v>
      </c>
      <c r="D6728" s="24" t="str">
        <v>오피스텔 전월세</v>
      </c>
      <c r="E6728" s="26">
        <v>6</v>
      </c>
      <c r="F6728" s="26">
        <v>0</v>
      </c>
      <c r="G6728" s="26">
        <v>0</v>
      </c>
      <c r="H6728" s="26">
        <v>6</v>
      </c>
      <c r="I6728" s="26">
        <f>G6728+H6728</f>
        <v>6</v>
      </c>
      <c r="J6728" s="26">
        <f>SUM(F6728:H6728)</f>
        <v>6</v>
      </c>
      <c r="K6728" s="26">
        <f>E6728-J6728</f>
        <v>0</v>
      </c>
      <c r="L6728" s="27">
        <v>58910000</v>
      </c>
      <c r="M6728" s="45">
        <v>350.57</v>
      </c>
      <c r="N6728" s="27">
        <v>9818333</v>
      </c>
      <c r="O6728" s="27">
        <v>555506</v>
      </c>
      <c r="P6728" s="37">
        <f>IF(I6728=0,0,H6728/I6728)</f>
        <v>1</v>
      </c>
    </row>
    <row r="6729">
      <c r="A6729" s="24" t="str">
        <v>2026-08</v>
      </c>
      <c r="B6729" s="24" t="str">
        <v>관찰</v>
      </c>
      <c r="C6729" s="24" t="str">
        <v>양평군</v>
      </c>
      <c r="D6729" s="24" t="str">
        <v>토지</v>
      </c>
      <c r="E6729" s="26">
        <v>94</v>
      </c>
      <c r="F6729" s="26">
        <v>94</v>
      </c>
      <c r="G6729" s="26">
        <v>0</v>
      </c>
      <c r="H6729" s="26">
        <v>0</v>
      </c>
      <c r="I6729" s="26">
        <f>G6729+H6729</f>
        <v>0</v>
      </c>
      <c r="J6729" s="26">
        <f>SUM(F6729:H6729)</f>
        <v>94</v>
      </c>
      <c r="K6729" s="26">
        <f>E6729-J6729</f>
        <v>0</v>
      </c>
      <c r="L6729" s="27">
        <v>3341160000</v>
      </c>
      <c r="M6729" s="45">
        <v>30141.4</v>
      </c>
      <c r="N6729" s="27">
        <v>35544255</v>
      </c>
      <c r="O6729" s="27">
        <v>366445</v>
      </c>
      <c r="P6729" s="37">
        <f>IF(I6729=0,0,H6729/I6729)</f>
        <v>0</v>
      </c>
    </row>
    <row r="6730">
      <c r="A6730" s="24" t="str">
        <v>2026-08</v>
      </c>
      <c r="B6730" s="24" t="str">
        <v>관찰</v>
      </c>
      <c r="C6730" s="24" t="str">
        <v>여주시</v>
      </c>
      <c r="D6730" s="24" t="str">
        <v>다가구 매매</v>
      </c>
      <c r="E6730" s="26">
        <v>5</v>
      </c>
      <c r="F6730" s="26">
        <v>5</v>
      </c>
      <c r="G6730" s="26">
        <v>0</v>
      </c>
      <c r="H6730" s="26">
        <v>0</v>
      </c>
      <c r="I6730" s="26">
        <f>G6730+H6730</f>
        <v>0</v>
      </c>
      <c r="J6730" s="26">
        <f>SUM(F6730:H6730)</f>
        <v>5</v>
      </c>
      <c r="K6730" s="26">
        <f>E6730-J6730</f>
        <v>0</v>
      </c>
      <c r="L6730" s="27">
        <v>1049030000</v>
      </c>
      <c r="M6730" s="45">
        <v>445.77</v>
      </c>
      <c r="N6730" s="27">
        <v>209806000</v>
      </c>
      <c r="O6730" s="27">
        <v>7779500</v>
      </c>
      <c r="P6730" s="37">
        <f>IF(I6730=0,0,H6730/I6730)</f>
        <v>0</v>
      </c>
    </row>
    <row r="6731">
      <c r="A6731" s="24" t="str">
        <v>2026-08</v>
      </c>
      <c r="B6731" s="24" t="str">
        <v>관찰</v>
      </c>
      <c r="C6731" s="24" t="str">
        <v>여주시</v>
      </c>
      <c r="D6731" s="24" t="str">
        <v>다가구 전월세</v>
      </c>
      <c r="E6731" s="26">
        <v>19</v>
      </c>
      <c r="F6731" s="26">
        <v>0</v>
      </c>
      <c r="G6731" s="26">
        <v>3</v>
      </c>
      <c r="H6731" s="26">
        <v>16</v>
      </c>
      <c r="I6731" s="26">
        <f>G6731+H6731</f>
        <v>19</v>
      </c>
      <c r="J6731" s="26">
        <f>SUM(F6731:H6731)</f>
        <v>19</v>
      </c>
      <c r="K6731" s="26">
        <f>E6731-J6731</f>
        <v>0</v>
      </c>
      <c r="L6731" s="27">
        <v>479500000</v>
      </c>
      <c r="M6731" s="45">
        <v>953.75</v>
      </c>
      <c r="N6731" s="27">
        <v>25236842</v>
      </c>
      <c r="O6731" s="27">
        <v>1661991</v>
      </c>
      <c r="P6731" s="37">
        <f>IF(I6731=0,0,H6731/I6731)</f>
        <v>0.8421052631578947</v>
      </c>
    </row>
    <row r="6732">
      <c r="A6732" s="24" t="str">
        <v>2026-08</v>
      </c>
      <c r="B6732" s="24" t="str">
        <v>관찰</v>
      </c>
      <c r="C6732" s="24" t="str">
        <v>여주시</v>
      </c>
      <c r="D6732" s="24" t="str">
        <v>다세대 매매</v>
      </c>
      <c r="E6732" s="26">
        <v>4</v>
      </c>
      <c r="F6732" s="26">
        <v>4</v>
      </c>
      <c r="G6732" s="26">
        <v>0</v>
      </c>
      <c r="H6732" s="26">
        <v>0</v>
      </c>
      <c r="I6732" s="26">
        <f>G6732+H6732</f>
        <v>0</v>
      </c>
      <c r="J6732" s="26">
        <f>SUM(F6732:H6732)</f>
        <v>4</v>
      </c>
      <c r="K6732" s="26">
        <f>E6732-J6732</f>
        <v>0</v>
      </c>
      <c r="L6732" s="27">
        <v>417000000</v>
      </c>
      <c r="M6732" s="45">
        <v>237.28</v>
      </c>
      <c r="N6732" s="27">
        <v>104250000</v>
      </c>
      <c r="O6732" s="27">
        <v>5809644</v>
      </c>
      <c r="P6732" s="37">
        <f>IF(I6732=0,0,H6732/I6732)</f>
        <v>0</v>
      </c>
    </row>
    <row r="6733">
      <c r="A6733" s="24" t="str">
        <v>2026-08</v>
      </c>
      <c r="B6733" s="24" t="str">
        <v>관찰</v>
      </c>
      <c r="C6733" s="24" t="str">
        <v>여주시</v>
      </c>
      <c r="D6733" s="24" t="str">
        <v>다세대 전월세</v>
      </c>
      <c r="E6733" s="26">
        <v>9</v>
      </c>
      <c r="F6733" s="26">
        <v>0</v>
      </c>
      <c r="G6733" s="26">
        <v>2</v>
      </c>
      <c r="H6733" s="26">
        <v>7</v>
      </c>
      <c r="I6733" s="26">
        <f>G6733+H6733</f>
        <v>9</v>
      </c>
      <c r="J6733" s="26">
        <f>SUM(F6733:H6733)</f>
        <v>9</v>
      </c>
      <c r="K6733" s="26">
        <f>E6733-J6733</f>
        <v>0</v>
      </c>
      <c r="L6733" s="27">
        <v>253000000</v>
      </c>
      <c r="M6733" s="45">
        <v>316.435</v>
      </c>
      <c r="N6733" s="27">
        <v>28111111</v>
      </c>
      <c r="O6733" s="27">
        <v>2643082</v>
      </c>
      <c r="P6733" s="37">
        <f>IF(I6733=0,0,H6733/I6733)</f>
        <v>0.7777777777777778</v>
      </c>
    </row>
    <row r="6734">
      <c r="A6734" s="24" t="str">
        <v>2026-08</v>
      </c>
      <c r="B6734" s="24" t="str">
        <v>관찰</v>
      </c>
      <c r="C6734" s="24" t="str">
        <v>여주시</v>
      </c>
      <c r="D6734" s="24" t="str">
        <v>분양권</v>
      </c>
      <c r="E6734" s="26">
        <v>1</v>
      </c>
      <c r="F6734" s="26">
        <v>1</v>
      </c>
      <c r="G6734" s="26">
        <v>0</v>
      </c>
      <c r="H6734" s="26">
        <v>0</v>
      </c>
      <c r="I6734" s="26">
        <f>G6734+H6734</f>
        <v>0</v>
      </c>
      <c r="J6734" s="26">
        <f>SUM(F6734:H6734)</f>
        <v>1</v>
      </c>
      <c r="K6734" s="26">
        <f>E6734-J6734</f>
        <v>0</v>
      </c>
      <c r="L6734" s="27">
        <v>550800000</v>
      </c>
      <c r="M6734" s="45">
        <v>84.945</v>
      </c>
      <c r="N6734" s="27">
        <v>550800000</v>
      </c>
      <c r="O6734" s="27">
        <v>21435357</v>
      </c>
      <c r="P6734" s="37">
        <f>IF(I6734=0,0,H6734/I6734)</f>
        <v>0</v>
      </c>
    </row>
    <row r="6735">
      <c r="A6735" s="24" t="str">
        <v>2026-08</v>
      </c>
      <c r="B6735" s="24" t="str">
        <v>관찰</v>
      </c>
      <c r="C6735" s="24" t="str">
        <v>여주시</v>
      </c>
      <c r="D6735" s="24" t="str">
        <v>상가</v>
      </c>
      <c r="E6735" s="26">
        <v>1</v>
      </c>
      <c r="F6735" s="26">
        <v>1</v>
      </c>
      <c r="G6735" s="26">
        <v>0</v>
      </c>
      <c r="H6735" s="26">
        <v>0</v>
      </c>
      <c r="I6735" s="26">
        <f>G6735+H6735</f>
        <v>0</v>
      </c>
      <c r="J6735" s="26">
        <f>SUM(F6735:H6735)</f>
        <v>1</v>
      </c>
      <c r="K6735" s="26">
        <f>E6735-J6735</f>
        <v>0</v>
      </c>
      <c r="L6735" s="27">
        <v>230000000</v>
      </c>
      <c r="M6735" s="45">
        <v>36.12</v>
      </c>
      <c r="N6735" s="27">
        <v>230000000</v>
      </c>
      <c r="O6735" s="27">
        <v>21050126</v>
      </c>
      <c r="P6735" s="37">
        <f>IF(I6735=0,0,H6735/I6735)</f>
        <v>0</v>
      </c>
    </row>
    <row r="6736">
      <c r="A6736" s="24" t="str">
        <v>2026-08</v>
      </c>
      <c r="B6736" s="24" t="str">
        <v>관찰</v>
      </c>
      <c r="C6736" s="24" t="str">
        <v>여주시</v>
      </c>
      <c r="D6736" s="24" t="str">
        <v>아파트 매매</v>
      </c>
      <c r="E6736" s="26">
        <v>29</v>
      </c>
      <c r="F6736" s="26">
        <v>29</v>
      </c>
      <c r="G6736" s="26">
        <v>0</v>
      </c>
      <c r="H6736" s="26">
        <v>0</v>
      </c>
      <c r="I6736" s="26">
        <f>G6736+H6736</f>
        <v>0</v>
      </c>
      <c r="J6736" s="26">
        <f>SUM(F6736:H6736)</f>
        <v>29</v>
      </c>
      <c r="K6736" s="26">
        <f>E6736-J6736</f>
        <v>0</v>
      </c>
      <c r="L6736" s="27">
        <v>6686300000</v>
      </c>
      <c r="M6736" s="45">
        <v>1922.443</v>
      </c>
      <c r="N6736" s="27">
        <v>230562069</v>
      </c>
      <c r="O6736" s="27">
        <v>11497595</v>
      </c>
      <c r="P6736" s="37">
        <f>IF(I6736=0,0,H6736/I6736)</f>
        <v>0</v>
      </c>
    </row>
    <row r="6737">
      <c r="A6737" s="24" t="str">
        <v>2026-08</v>
      </c>
      <c r="B6737" s="24" t="str">
        <v>관찰</v>
      </c>
      <c r="C6737" s="24" t="str">
        <v>여주시</v>
      </c>
      <c r="D6737" s="24" t="str">
        <v>아파트 전월세</v>
      </c>
      <c r="E6737" s="26">
        <v>20</v>
      </c>
      <c r="F6737" s="26">
        <v>0</v>
      </c>
      <c r="G6737" s="26">
        <v>10</v>
      </c>
      <c r="H6737" s="26">
        <v>10</v>
      </c>
      <c r="I6737" s="26">
        <f>G6737+H6737</f>
        <v>20</v>
      </c>
      <c r="J6737" s="26">
        <f>SUM(F6737:H6737)</f>
        <v>20</v>
      </c>
      <c r="K6737" s="26">
        <f>E6737-J6737</f>
        <v>0</v>
      </c>
      <c r="L6737" s="27">
        <v>2703000000</v>
      </c>
      <c r="M6737" s="45">
        <v>1338.093</v>
      </c>
      <c r="N6737" s="27">
        <v>135150000</v>
      </c>
      <c r="O6737" s="27">
        <v>6677816</v>
      </c>
      <c r="P6737" s="37">
        <f>IF(I6737=0,0,H6737/I6737)</f>
        <v>0.5</v>
      </c>
    </row>
    <row r="6738">
      <c r="A6738" s="24" t="str">
        <v>2026-08</v>
      </c>
      <c r="B6738" s="24" t="str">
        <v>관찰</v>
      </c>
      <c r="C6738" s="24" t="str">
        <v>여주시</v>
      </c>
      <c r="D6738" s="24" t="str">
        <v>오피스텔 전월세</v>
      </c>
      <c r="E6738" s="26">
        <v>1</v>
      </c>
      <c r="F6738" s="26">
        <v>0</v>
      </c>
      <c r="G6738" s="26">
        <v>1</v>
      </c>
      <c r="H6738" s="26">
        <v>0</v>
      </c>
      <c r="I6738" s="26">
        <f>G6738+H6738</f>
        <v>1</v>
      </c>
      <c r="J6738" s="26">
        <f>SUM(F6738:H6738)</f>
        <v>1</v>
      </c>
      <c r="K6738" s="26">
        <f>E6738-J6738</f>
        <v>0</v>
      </c>
      <c r="L6738" s="27">
        <v>112450000</v>
      </c>
      <c r="M6738" s="45">
        <v>67.72</v>
      </c>
      <c r="N6738" s="27">
        <v>112450000</v>
      </c>
      <c r="O6738" s="27">
        <v>5489302</v>
      </c>
      <c r="P6738" s="37">
        <f>IF(I6738=0,0,H6738/I6738)</f>
        <v>0</v>
      </c>
    </row>
    <row r="6739">
      <c r="A6739" s="24" t="str">
        <v>2026-08</v>
      </c>
      <c r="B6739" s="24" t="str">
        <v>관찰</v>
      </c>
      <c r="C6739" s="24" t="str">
        <v>여주시</v>
      </c>
      <c r="D6739" s="24" t="str">
        <v>토지</v>
      </c>
      <c r="E6739" s="26">
        <v>77</v>
      </c>
      <c r="F6739" s="26">
        <v>77</v>
      </c>
      <c r="G6739" s="26">
        <v>0</v>
      </c>
      <c r="H6739" s="26">
        <v>0</v>
      </c>
      <c r="I6739" s="26">
        <f>G6739+H6739</f>
        <v>0</v>
      </c>
      <c r="J6739" s="26">
        <f>SUM(F6739:H6739)</f>
        <v>77</v>
      </c>
      <c r="K6739" s="26">
        <f>E6739-J6739</f>
        <v>0</v>
      </c>
      <c r="L6739" s="27">
        <v>3965480000</v>
      </c>
      <c r="M6739" s="45">
        <v>62237.99</v>
      </c>
      <c r="N6739" s="27">
        <v>51499740</v>
      </c>
      <c r="O6739" s="27">
        <v>210627</v>
      </c>
      <c r="P6739" s="37">
        <f>IF(I6739=0,0,H6739/I6739)</f>
        <v>0</v>
      </c>
    </row>
    <row r="6740">
      <c r="A6740" s="24" t="str">
        <v>2026-08</v>
      </c>
      <c r="B6740" s="24" t="str">
        <v>관찰</v>
      </c>
      <c r="C6740" s="24" t="str">
        <v>연천군</v>
      </c>
      <c r="D6740" s="24" t="str">
        <v>다가구 매매</v>
      </c>
      <c r="E6740" s="26">
        <v>3</v>
      </c>
      <c r="F6740" s="26">
        <v>3</v>
      </c>
      <c r="G6740" s="26">
        <v>0</v>
      </c>
      <c r="H6740" s="26">
        <v>0</v>
      </c>
      <c r="I6740" s="26">
        <f>G6740+H6740</f>
        <v>0</v>
      </c>
      <c r="J6740" s="26">
        <f>SUM(F6740:H6740)</f>
        <v>3</v>
      </c>
      <c r="K6740" s="26">
        <f>E6740-J6740</f>
        <v>0</v>
      </c>
      <c r="L6740" s="27">
        <v>433000000</v>
      </c>
      <c r="M6740" s="45">
        <v>317.57</v>
      </c>
      <c r="N6740" s="27">
        <v>144333333</v>
      </c>
      <c r="O6740" s="27">
        <v>4507368</v>
      </c>
      <c r="P6740" s="37">
        <f>IF(I6740=0,0,H6740/I6740)</f>
        <v>0</v>
      </c>
    </row>
    <row r="6741">
      <c r="A6741" s="24" t="str">
        <v>2026-08</v>
      </c>
      <c r="B6741" s="24" t="str">
        <v>관찰</v>
      </c>
      <c r="C6741" s="24" t="str">
        <v>연천군</v>
      </c>
      <c r="D6741" s="24" t="str">
        <v>다가구 전월세</v>
      </c>
      <c r="E6741" s="26">
        <v>3</v>
      </c>
      <c r="F6741" s="26">
        <v>0</v>
      </c>
      <c r="G6741" s="26">
        <v>0</v>
      </c>
      <c r="H6741" s="26">
        <v>3</v>
      </c>
      <c r="I6741" s="26">
        <f>G6741+H6741</f>
        <v>3</v>
      </c>
      <c r="J6741" s="26">
        <f>SUM(F6741:H6741)</f>
        <v>3</v>
      </c>
      <c r="K6741" s="26">
        <f>E6741-J6741</f>
        <v>0</v>
      </c>
      <c r="L6741" s="27">
        <v>14000000</v>
      </c>
      <c r="M6741" s="45">
        <v>377.58</v>
      </c>
      <c r="N6741" s="27">
        <v>4666667</v>
      </c>
      <c r="O6741" s="27">
        <v>122573</v>
      </c>
      <c r="P6741" s="37">
        <f>IF(I6741=0,0,H6741/I6741)</f>
        <v>1</v>
      </c>
    </row>
    <row r="6742">
      <c r="A6742" s="24" t="str">
        <v>2026-08</v>
      </c>
      <c r="B6742" s="24" t="str">
        <v>관찰</v>
      </c>
      <c r="C6742" s="24" t="str">
        <v>연천군</v>
      </c>
      <c r="D6742" s="24" t="str">
        <v>다세대 매매</v>
      </c>
      <c r="E6742" s="26">
        <v>3</v>
      </c>
      <c r="F6742" s="26">
        <v>3</v>
      </c>
      <c r="G6742" s="26">
        <v>0</v>
      </c>
      <c r="H6742" s="26">
        <v>0</v>
      </c>
      <c r="I6742" s="26">
        <f>G6742+H6742</f>
        <v>0</v>
      </c>
      <c r="J6742" s="26">
        <f>SUM(F6742:H6742)</f>
        <v>3</v>
      </c>
      <c r="K6742" s="26">
        <f>E6742-J6742</f>
        <v>0</v>
      </c>
      <c r="L6742" s="27">
        <v>115000000</v>
      </c>
      <c r="M6742" s="45">
        <v>174.27</v>
      </c>
      <c r="N6742" s="27">
        <v>38333333</v>
      </c>
      <c r="O6742" s="27">
        <v>2181473</v>
      </c>
      <c r="P6742" s="37">
        <f>IF(I6742=0,0,H6742/I6742)</f>
        <v>0</v>
      </c>
    </row>
    <row r="6743">
      <c r="A6743" s="24" t="str">
        <v>2026-08</v>
      </c>
      <c r="B6743" s="24" t="str">
        <v>관찰</v>
      </c>
      <c r="C6743" s="24" t="str">
        <v>연천군</v>
      </c>
      <c r="D6743" s="24" t="str">
        <v>다세대 전월세</v>
      </c>
      <c r="E6743" s="26">
        <v>1</v>
      </c>
      <c r="F6743" s="26">
        <v>0</v>
      </c>
      <c r="G6743" s="26">
        <v>0</v>
      </c>
      <c r="H6743" s="26">
        <v>1</v>
      </c>
      <c r="I6743" s="26">
        <f>G6743+H6743</f>
        <v>1</v>
      </c>
      <c r="J6743" s="26">
        <f>SUM(F6743:H6743)</f>
        <v>1</v>
      </c>
      <c r="K6743" s="26">
        <f>E6743-J6743</f>
        <v>0</v>
      </c>
      <c r="L6743" s="27">
        <v>5000000</v>
      </c>
      <c r="M6743" s="45">
        <v>50.88</v>
      </c>
      <c r="N6743" s="27">
        <v>5000000</v>
      </c>
      <c r="O6743" s="27">
        <v>324861</v>
      </c>
      <c r="P6743" s="37">
        <f>IF(I6743=0,0,H6743/I6743)</f>
        <v>1</v>
      </c>
    </row>
    <row r="6744">
      <c r="A6744" s="24" t="str">
        <v>2026-08</v>
      </c>
      <c r="B6744" s="24" t="str">
        <v>관찰</v>
      </c>
      <c r="C6744" s="24" t="str">
        <v>연천군</v>
      </c>
      <c r="D6744" s="24" t="str">
        <v>상가</v>
      </c>
      <c r="E6744" s="26">
        <v>2</v>
      </c>
      <c r="F6744" s="26">
        <v>2</v>
      </c>
      <c r="G6744" s="26">
        <v>0</v>
      </c>
      <c r="H6744" s="26">
        <v>0</v>
      </c>
      <c r="I6744" s="26">
        <f>G6744+H6744</f>
        <v>0</v>
      </c>
      <c r="J6744" s="26">
        <f>SUM(F6744:H6744)</f>
        <v>2</v>
      </c>
      <c r="K6744" s="26">
        <f>E6744-J6744</f>
        <v>0</v>
      </c>
      <c r="L6744" s="27">
        <v>360000000</v>
      </c>
      <c r="M6744" s="45">
        <v>341.81</v>
      </c>
      <c r="N6744" s="27">
        <v>180000000</v>
      </c>
      <c r="O6744" s="27">
        <v>3481708</v>
      </c>
      <c r="P6744" s="37">
        <f>IF(I6744=0,0,H6744/I6744)</f>
        <v>0</v>
      </c>
    </row>
    <row r="6745">
      <c r="A6745" s="24" t="str">
        <v>2026-08</v>
      </c>
      <c r="B6745" s="24" t="str">
        <v>관찰</v>
      </c>
      <c r="C6745" s="24" t="str">
        <v>연천군</v>
      </c>
      <c r="D6745" s="24" t="str">
        <v>아파트 매매</v>
      </c>
      <c r="E6745" s="26">
        <v>3</v>
      </c>
      <c r="F6745" s="26">
        <v>3</v>
      </c>
      <c r="G6745" s="26">
        <v>0</v>
      </c>
      <c r="H6745" s="26">
        <v>0</v>
      </c>
      <c r="I6745" s="26">
        <f>G6745+H6745</f>
        <v>0</v>
      </c>
      <c r="J6745" s="26">
        <f>SUM(F6745:H6745)</f>
        <v>3</v>
      </c>
      <c r="K6745" s="26">
        <f>E6745-J6745</f>
        <v>0</v>
      </c>
      <c r="L6745" s="27">
        <v>326000000</v>
      </c>
      <c r="M6745" s="45">
        <v>222.966</v>
      </c>
      <c r="N6745" s="27">
        <v>108666667</v>
      </c>
      <c r="O6745" s="27">
        <v>4833409</v>
      </c>
      <c r="P6745" s="37">
        <f>IF(I6745=0,0,H6745/I6745)</f>
        <v>0</v>
      </c>
    </row>
    <row r="6746">
      <c r="A6746" s="24" t="str">
        <v>2026-08</v>
      </c>
      <c r="B6746" s="24" t="str">
        <v>관찰</v>
      </c>
      <c r="C6746" s="24" t="str">
        <v>연천군</v>
      </c>
      <c r="D6746" s="24" t="str">
        <v>아파트 전월세</v>
      </c>
      <c r="E6746" s="26">
        <v>4</v>
      </c>
      <c r="F6746" s="26">
        <v>0</v>
      </c>
      <c r="G6746" s="26">
        <v>2</v>
      </c>
      <c r="H6746" s="26">
        <v>2</v>
      </c>
      <c r="I6746" s="26">
        <f>G6746+H6746</f>
        <v>4</v>
      </c>
      <c r="J6746" s="26">
        <f>SUM(F6746:H6746)</f>
        <v>4</v>
      </c>
      <c r="K6746" s="26">
        <f>E6746-J6746</f>
        <v>0</v>
      </c>
      <c r="L6746" s="27">
        <v>335000000</v>
      </c>
      <c r="M6746" s="45">
        <v>329.404</v>
      </c>
      <c r="N6746" s="27">
        <v>83750000</v>
      </c>
      <c r="O6746" s="27">
        <v>3361946</v>
      </c>
      <c r="P6746" s="37">
        <f>IF(I6746=0,0,H6746/I6746)</f>
        <v>0.5</v>
      </c>
    </row>
    <row r="6747">
      <c r="A6747" s="24" t="str">
        <v>2026-08</v>
      </c>
      <c r="B6747" s="24" t="str">
        <v>관찰</v>
      </c>
      <c r="C6747" s="24" t="str">
        <v>연천군</v>
      </c>
      <c r="D6747" s="24" t="str">
        <v>토지</v>
      </c>
      <c r="E6747" s="26">
        <v>15</v>
      </c>
      <c r="F6747" s="26">
        <v>15</v>
      </c>
      <c r="G6747" s="26">
        <v>0</v>
      </c>
      <c r="H6747" s="26">
        <v>0</v>
      </c>
      <c r="I6747" s="26">
        <f>G6747+H6747</f>
        <v>0</v>
      </c>
      <c r="J6747" s="26">
        <f>SUM(F6747:H6747)</f>
        <v>15</v>
      </c>
      <c r="K6747" s="26">
        <f>E6747-J6747</f>
        <v>0</v>
      </c>
      <c r="L6747" s="27">
        <v>1043130000</v>
      </c>
      <c r="M6747" s="45">
        <v>26752.7</v>
      </c>
      <c r="N6747" s="27">
        <v>69542000</v>
      </c>
      <c r="O6747" s="27">
        <v>128898</v>
      </c>
      <c r="P6747" s="37">
        <f>IF(I6747=0,0,H6747/I6747)</f>
        <v>0</v>
      </c>
    </row>
    <row r="6748">
      <c r="A6748" s="24" t="str">
        <v>2026-08</v>
      </c>
      <c r="B6748" s="24" t="str">
        <v>관찰</v>
      </c>
      <c r="C6748" s="24" t="str">
        <v>오산시</v>
      </c>
      <c r="D6748" s="24" t="str">
        <v>다가구 전월세</v>
      </c>
      <c r="E6748" s="26">
        <v>29</v>
      </c>
      <c r="F6748" s="26">
        <v>0</v>
      </c>
      <c r="G6748" s="26">
        <v>4</v>
      </c>
      <c r="H6748" s="26">
        <v>25</v>
      </c>
      <c r="I6748" s="26">
        <f>G6748+H6748</f>
        <v>29</v>
      </c>
      <c r="J6748" s="26">
        <f>SUM(F6748:H6748)</f>
        <v>29</v>
      </c>
      <c r="K6748" s="26">
        <f>E6748-J6748</f>
        <v>0</v>
      </c>
      <c r="L6748" s="27">
        <v>1095700000</v>
      </c>
      <c r="M6748" s="45">
        <v>1129.935</v>
      </c>
      <c r="N6748" s="27">
        <v>37782759</v>
      </c>
      <c r="O6748" s="27">
        <v>3205626</v>
      </c>
      <c r="P6748" s="37">
        <f>IF(I6748=0,0,H6748/I6748)</f>
        <v>0.8620689655172413</v>
      </c>
    </row>
    <row r="6749">
      <c r="A6749" s="24" t="str">
        <v>2026-08</v>
      </c>
      <c r="B6749" s="24" t="str">
        <v>관찰</v>
      </c>
      <c r="C6749" s="24" t="str">
        <v>오산시</v>
      </c>
      <c r="D6749" s="24" t="str">
        <v>다세대 매매</v>
      </c>
      <c r="E6749" s="26">
        <v>7</v>
      </c>
      <c r="F6749" s="26">
        <v>7</v>
      </c>
      <c r="G6749" s="26">
        <v>0</v>
      </c>
      <c r="H6749" s="26">
        <v>0</v>
      </c>
      <c r="I6749" s="26">
        <f>G6749+H6749</f>
        <v>0</v>
      </c>
      <c r="J6749" s="26">
        <f>SUM(F6749:H6749)</f>
        <v>7</v>
      </c>
      <c r="K6749" s="26">
        <f>E6749-J6749</f>
        <v>0</v>
      </c>
      <c r="L6749" s="27">
        <v>1312000000</v>
      </c>
      <c r="M6749" s="45">
        <v>335.105</v>
      </c>
      <c r="N6749" s="27">
        <v>187428571</v>
      </c>
      <c r="O6749" s="27">
        <v>12942779</v>
      </c>
      <c r="P6749" s="37">
        <f>IF(I6749=0,0,H6749/I6749)</f>
        <v>0</v>
      </c>
    </row>
    <row r="6750">
      <c r="A6750" s="24" t="str">
        <v>2026-08</v>
      </c>
      <c r="B6750" s="24" t="str">
        <v>관찰</v>
      </c>
      <c r="C6750" s="24" t="str">
        <v>오산시</v>
      </c>
      <c r="D6750" s="24" t="str">
        <v>다세대 전월세</v>
      </c>
      <c r="E6750" s="26">
        <v>29</v>
      </c>
      <c r="F6750" s="26">
        <v>0</v>
      </c>
      <c r="G6750" s="26">
        <v>3</v>
      </c>
      <c r="H6750" s="26">
        <v>26</v>
      </c>
      <c r="I6750" s="26">
        <f>G6750+H6750</f>
        <v>29</v>
      </c>
      <c r="J6750" s="26">
        <f>SUM(F6750:H6750)</f>
        <v>29</v>
      </c>
      <c r="K6750" s="26">
        <f>E6750-J6750</f>
        <v>0</v>
      </c>
      <c r="L6750" s="27">
        <v>538000000</v>
      </c>
      <c r="M6750" s="45">
        <v>907.045</v>
      </c>
      <c r="N6750" s="27">
        <v>18551724</v>
      </c>
      <c r="O6750" s="27">
        <v>1960776</v>
      </c>
      <c r="P6750" s="37">
        <f>IF(I6750=0,0,H6750/I6750)</f>
        <v>0.896551724137931</v>
      </c>
    </row>
    <row r="6751">
      <c r="A6751" s="24" t="str">
        <v>2026-08</v>
      </c>
      <c r="B6751" s="24" t="str">
        <v>관찰</v>
      </c>
      <c r="C6751" s="24" t="str">
        <v>오산시</v>
      </c>
      <c r="D6751" s="24" t="str">
        <v>분양권</v>
      </c>
      <c r="E6751" s="26">
        <v>6</v>
      </c>
      <c r="F6751" s="26">
        <v>6</v>
      </c>
      <c r="G6751" s="26">
        <v>0</v>
      </c>
      <c r="H6751" s="26">
        <v>0</v>
      </c>
      <c r="I6751" s="26">
        <f>G6751+H6751</f>
        <v>0</v>
      </c>
      <c r="J6751" s="26">
        <f>SUM(F6751:H6751)</f>
        <v>6</v>
      </c>
      <c r="K6751" s="26">
        <f>E6751-J6751</f>
        <v>0</v>
      </c>
      <c r="L6751" s="27">
        <v>3308890000</v>
      </c>
      <c r="M6751" s="45">
        <v>492.749</v>
      </c>
      <c r="N6751" s="27">
        <v>551481667</v>
      </c>
      <c r="O6751" s="27">
        <v>22198886</v>
      </c>
      <c r="P6751" s="37">
        <f>IF(I6751=0,0,H6751/I6751)</f>
        <v>0</v>
      </c>
    </row>
    <row r="6752">
      <c r="A6752" s="24" t="str">
        <v>2026-08</v>
      </c>
      <c r="B6752" s="24" t="str">
        <v>관찰</v>
      </c>
      <c r="C6752" s="24" t="str">
        <v>오산시</v>
      </c>
      <c r="D6752" s="24" t="str">
        <v>상가</v>
      </c>
      <c r="E6752" s="26">
        <v>2</v>
      </c>
      <c r="F6752" s="26">
        <v>2</v>
      </c>
      <c r="G6752" s="26">
        <v>0</v>
      </c>
      <c r="H6752" s="26">
        <v>0</v>
      </c>
      <c r="I6752" s="26">
        <f>G6752+H6752</f>
        <v>0</v>
      </c>
      <c r="J6752" s="26">
        <f>SUM(F6752:H6752)</f>
        <v>2</v>
      </c>
      <c r="K6752" s="26">
        <f>E6752-J6752</f>
        <v>0</v>
      </c>
      <c r="L6752" s="27">
        <v>3540500000</v>
      </c>
      <c r="M6752" s="45">
        <v>1001.73</v>
      </c>
      <c r="N6752" s="27">
        <v>1770250000</v>
      </c>
      <c r="O6752" s="27">
        <v>11683919</v>
      </c>
      <c r="P6752" s="37">
        <f>IF(I6752=0,0,H6752/I6752)</f>
        <v>0</v>
      </c>
    </row>
    <row r="6753">
      <c r="A6753" s="24" t="str">
        <v>2026-08</v>
      </c>
      <c r="B6753" s="24" t="str">
        <v>관찰</v>
      </c>
      <c r="C6753" s="24" t="str">
        <v>오산시</v>
      </c>
      <c r="D6753" s="24" t="str">
        <v>아파트 매매</v>
      </c>
      <c r="E6753" s="26">
        <v>75</v>
      </c>
      <c r="F6753" s="26">
        <v>75</v>
      </c>
      <c r="G6753" s="26">
        <v>0</v>
      </c>
      <c r="H6753" s="26">
        <v>0</v>
      </c>
      <c r="I6753" s="26">
        <f>G6753+H6753</f>
        <v>0</v>
      </c>
      <c r="J6753" s="26">
        <f>SUM(F6753:H6753)</f>
        <v>75</v>
      </c>
      <c r="K6753" s="26">
        <f>E6753-J6753</f>
        <v>0</v>
      </c>
      <c r="L6753" s="27">
        <v>31367000000</v>
      </c>
      <c r="M6753" s="45">
        <v>5954.151</v>
      </c>
      <c r="N6753" s="27">
        <v>418226667</v>
      </c>
      <c r="O6753" s="27">
        <v>17415171</v>
      </c>
      <c r="P6753" s="37">
        <f>IF(I6753=0,0,H6753/I6753)</f>
        <v>0</v>
      </c>
    </row>
    <row r="6754">
      <c r="A6754" s="24" t="str">
        <v>2026-08</v>
      </c>
      <c r="B6754" s="24" t="str">
        <v>관찰</v>
      </c>
      <c r="C6754" s="24" t="str">
        <v>오산시</v>
      </c>
      <c r="D6754" s="24" t="str">
        <v>아파트 전월세</v>
      </c>
      <c r="E6754" s="26">
        <v>74</v>
      </c>
      <c r="F6754" s="26">
        <v>0</v>
      </c>
      <c r="G6754" s="26">
        <v>43</v>
      </c>
      <c r="H6754" s="26">
        <v>31</v>
      </c>
      <c r="I6754" s="26">
        <f>G6754+H6754</f>
        <v>74</v>
      </c>
      <c r="J6754" s="26">
        <f>SUM(F6754:H6754)</f>
        <v>74</v>
      </c>
      <c r="K6754" s="26">
        <f>E6754-J6754</f>
        <v>0</v>
      </c>
      <c r="L6754" s="27">
        <v>12369260000</v>
      </c>
      <c r="M6754" s="45">
        <v>4937.483</v>
      </c>
      <c r="N6754" s="27">
        <v>167152162</v>
      </c>
      <c r="O6754" s="27">
        <v>8281570</v>
      </c>
      <c r="P6754" s="37">
        <f>IF(I6754=0,0,H6754/I6754)</f>
        <v>0.4189189189189189</v>
      </c>
    </row>
    <row r="6755">
      <c r="A6755" s="24" t="str">
        <v>2026-08</v>
      </c>
      <c r="B6755" s="24" t="str">
        <v>관찰</v>
      </c>
      <c r="C6755" s="24" t="str">
        <v>오산시</v>
      </c>
      <c r="D6755" s="24" t="str">
        <v>오피스텔 매매</v>
      </c>
      <c r="E6755" s="26">
        <v>3</v>
      </c>
      <c r="F6755" s="26">
        <v>3</v>
      </c>
      <c r="G6755" s="26">
        <v>0</v>
      </c>
      <c r="H6755" s="26">
        <v>0</v>
      </c>
      <c r="I6755" s="26">
        <f>G6755+H6755</f>
        <v>0</v>
      </c>
      <c r="J6755" s="26">
        <f>SUM(F6755:H6755)</f>
        <v>3</v>
      </c>
      <c r="K6755" s="26">
        <f>E6755-J6755</f>
        <v>0</v>
      </c>
      <c r="L6755" s="27">
        <v>351260000</v>
      </c>
      <c r="M6755" s="45">
        <v>62.518</v>
      </c>
      <c r="N6755" s="27">
        <v>117086667</v>
      </c>
      <c r="O6755" s="27">
        <v>18573691</v>
      </c>
      <c r="P6755" s="37">
        <f>IF(I6755=0,0,H6755/I6755)</f>
        <v>0</v>
      </c>
    </row>
    <row r="6756">
      <c r="A6756" s="24" t="str">
        <v>2026-08</v>
      </c>
      <c r="B6756" s="24" t="str">
        <v>관찰</v>
      </c>
      <c r="C6756" s="24" t="str">
        <v>오산시</v>
      </c>
      <c r="D6756" s="24" t="str">
        <v>오피스텔 전월세</v>
      </c>
      <c r="E6756" s="26">
        <v>10</v>
      </c>
      <c r="F6756" s="26">
        <v>0</v>
      </c>
      <c r="G6756" s="26">
        <v>2</v>
      </c>
      <c r="H6756" s="26">
        <v>8</v>
      </c>
      <c r="I6756" s="26">
        <f>G6756+H6756</f>
        <v>10</v>
      </c>
      <c r="J6756" s="26">
        <f>SUM(F6756:H6756)</f>
        <v>10</v>
      </c>
      <c r="K6756" s="26">
        <f>E6756-J6756</f>
        <v>0</v>
      </c>
      <c r="L6756" s="27">
        <v>322840000</v>
      </c>
      <c r="M6756" s="45">
        <v>395.18</v>
      </c>
      <c r="N6756" s="27">
        <v>32284000</v>
      </c>
      <c r="O6756" s="27">
        <v>2700642</v>
      </c>
      <c r="P6756" s="37">
        <f>IF(I6756=0,0,H6756/I6756)</f>
        <v>0.8</v>
      </c>
    </row>
    <row r="6757">
      <c r="A6757" s="24" t="str">
        <v>2026-08</v>
      </c>
      <c r="B6757" s="24" t="str">
        <v>관찰</v>
      </c>
      <c r="C6757" s="24" t="str">
        <v>용인기흥구</v>
      </c>
      <c r="D6757" s="24" t="str">
        <v>공장창고</v>
      </c>
      <c r="E6757" s="26">
        <v>2</v>
      </c>
      <c r="F6757" s="26">
        <v>2</v>
      </c>
      <c r="G6757" s="26">
        <v>0</v>
      </c>
      <c r="H6757" s="26">
        <v>0</v>
      </c>
      <c r="I6757" s="26">
        <f>G6757+H6757</f>
        <v>0</v>
      </c>
      <c r="J6757" s="26">
        <f>SUM(F6757:H6757)</f>
        <v>2</v>
      </c>
      <c r="K6757" s="26">
        <f>E6757-J6757</f>
        <v>0</v>
      </c>
      <c r="L6757" s="27">
        <v>19270000000</v>
      </c>
      <c r="M6757" s="45">
        <v>5169.86</v>
      </c>
      <c r="N6757" s="27">
        <v>9635000000</v>
      </c>
      <c r="O6757" s="27">
        <v>12321896</v>
      </c>
      <c r="P6757" s="37">
        <f>IF(I6757=0,0,H6757/I6757)</f>
        <v>0</v>
      </c>
    </row>
    <row r="6758">
      <c r="A6758" s="24" t="str">
        <v>2026-08</v>
      </c>
      <c r="B6758" s="24" t="str">
        <v>관찰</v>
      </c>
      <c r="C6758" s="24" t="str">
        <v>용인기흥구</v>
      </c>
      <c r="D6758" s="24" t="str">
        <v>다가구 매매</v>
      </c>
      <c r="E6758" s="26">
        <v>1</v>
      </c>
      <c r="F6758" s="26">
        <v>1</v>
      </c>
      <c r="G6758" s="26">
        <v>0</v>
      </c>
      <c r="H6758" s="26">
        <v>0</v>
      </c>
      <c r="I6758" s="26">
        <f>G6758+H6758</f>
        <v>0</v>
      </c>
      <c r="J6758" s="26">
        <f>SUM(F6758:H6758)</f>
        <v>1</v>
      </c>
      <c r="K6758" s="26">
        <f>E6758-J6758</f>
        <v>0</v>
      </c>
      <c r="L6758" s="27">
        <v>1000000000</v>
      </c>
      <c r="M6758" s="45">
        <v>590.05</v>
      </c>
      <c r="N6758" s="27">
        <v>1000000000</v>
      </c>
      <c r="O6758" s="27">
        <v>5602551</v>
      </c>
      <c r="P6758" s="37">
        <f>IF(I6758=0,0,H6758/I6758)</f>
        <v>0</v>
      </c>
    </row>
    <row r="6759">
      <c r="A6759" s="24" t="str">
        <v>2026-08</v>
      </c>
      <c r="B6759" s="24" t="str">
        <v>관찰</v>
      </c>
      <c r="C6759" s="24" t="str">
        <v>용인기흥구</v>
      </c>
      <c r="D6759" s="24" t="str">
        <v>다가구 전월세</v>
      </c>
      <c r="E6759" s="26">
        <v>42</v>
      </c>
      <c r="F6759" s="26">
        <v>0</v>
      </c>
      <c r="G6759" s="26">
        <v>8</v>
      </c>
      <c r="H6759" s="26">
        <v>34</v>
      </c>
      <c r="I6759" s="26">
        <f>G6759+H6759</f>
        <v>42</v>
      </c>
      <c r="J6759" s="26">
        <f>SUM(F6759:H6759)</f>
        <v>42</v>
      </c>
      <c r="K6759" s="26">
        <f>E6759-J6759</f>
        <v>0</v>
      </c>
      <c r="L6759" s="27">
        <v>1529000000</v>
      </c>
      <c r="M6759" s="45">
        <v>1685.3</v>
      </c>
      <c r="N6759" s="27">
        <v>36404762</v>
      </c>
      <c r="O6759" s="27">
        <v>2999196</v>
      </c>
      <c r="P6759" s="37">
        <f>IF(I6759=0,0,H6759/I6759)</f>
        <v>0.8095238095238095</v>
      </c>
    </row>
    <row r="6760">
      <c r="A6760" s="24" t="str">
        <v>2026-08</v>
      </c>
      <c r="B6760" s="24" t="str">
        <v>관찰</v>
      </c>
      <c r="C6760" s="24" t="str">
        <v>용인기흥구</v>
      </c>
      <c r="D6760" s="24" t="str">
        <v>다세대 매매</v>
      </c>
      <c r="E6760" s="26">
        <v>2</v>
      </c>
      <c r="F6760" s="26">
        <v>2</v>
      </c>
      <c r="G6760" s="26">
        <v>0</v>
      </c>
      <c r="H6760" s="26">
        <v>0</v>
      </c>
      <c r="I6760" s="26">
        <f>G6760+H6760</f>
        <v>0</v>
      </c>
      <c r="J6760" s="26">
        <f>SUM(F6760:H6760)</f>
        <v>2</v>
      </c>
      <c r="K6760" s="26">
        <f>E6760-J6760</f>
        <v>0</v>
      </c>
      <c r="L6760" s="27">
        <v>580000000</v>
      </c>
      <c r="M6760" s="45">
        <v>151.911</v>
      </c>
      <c r="N6760" s="27">
        <v>290000000</v>
      </c>
      <c r="O6760" s="27">
        <v>12621570</v>
      </c>
      <c r="P6760" s="37">
        <f>IF(I6760=0,0,H6760/I6760)</f>
        <v>0</v>
      </c>
    </row>
    <row r="6761">
      <c r="A6761" s="24" t="str">
        <v>2026-08</v>
      </c>
      <c r="B6761" s="24" t="str">
        <v>관찰</v>
      </c>
      <c r="C6761" s="24" t="str">
        <v>용인기흥구</v>
      </c>
      <c r="D6761" s="24" t="str">
        <v>다세대 전월세</v>
      </c>
      <c r="E6761" s="26">
        <v>20</v>
      </c>
      <c r="F6761" s="26">
        <v>0</v>
      </c>
      <c r="G6761" s="26">
        <v>4</v>
      </c>
      <c r="H6761" s="26">
        <v>16</v>
      </c>
      <c r="I6761" s="26">
        <f>G6761+H6761</f>
        <v>20</v>
      </c>
      <c r="J6761" s="26">
        <f>SUM(F6761:H6761)</f>
        <v>20</v>
      </c>
      <c r="K6761" s="26">
        <f>E6761-J6761</f>
        <v>0</v>
      </c>
      <c r="L6761" s="27">
        <v>2474000000</v>
      </c>
      <c r="M6761" s="45">
        <v>1021.745</v>
      </c>
      <c r="N6761" s="27">
        <v>123700000</v>
      </c>
      <c r="O6761" s="27">
        <v>8004455</v>
      </c>
      <c r="P6761" s="37">
        <f>IF(I6761=0,0,H6761/I6761)</f>
        <v>0.8</v>
      </c>
    </row>
    <row r="6762">
      <c r="A6762" s="24" t="str">
        <v>2026-08</v>
      </c>
      <c r="B6762" s="24" t="str">
        <v>관찰</v>
      </c>
      <c r="C6762" s="24" t="str">
        <v>용인기흥구</v>
      </c>
      <c r="D6762" s="24" t="str">
        <v>분양권</v>
      </c>
      <c r="E6762" s="26">
        <v>1</v>
      </c>
      <c r="F6762" s="26">
        <v>1</v>
      </c>
      <c r="G6762" s="26">
        <v>0</v>
      </c>
      <c r="H6762" s="26">
        <v>0</v>
      </c>
      <c r="I6762" s="26">
        <f>G6762+H6762</f>
        <v>0</v>
      </c>
      <c r="J6762" s="26">
        <f>SUM(F6762:H6762)</f>
        <v>1</v>
      </c>
      <c r="K6762" s="26">
        <f>E6762-J6762</f>
        <v>0</v>
      </c>
      <c r="L6762" s="27">
        <v>923200000</v>
      </c>
      <c r="M6762" s="45">
        <v>84.656</v>
      </c>
      <c r="N6762" s="27">
        <v>923200000</v>
      </c>
      <c r="O6762" s="27">
        <v>36050613</v>
      </c>
      <c r="P6762" s="37">
        <f>IF(I6762=0,0,H6762/I6762)</f>
        <v>0</v>
      </c>
    </row>
    <row r="6763">
      <c r="A6763" s="24" t="str">
        <v>2026-08</v>
      </c>
      <c r="B6763" s="24" t="str">
        <v>관찰</v>
      </c>
      <c r="C6763" s="24" t="str">
        <v>용인기흥구</v>
      </c>
      <c r="D6763" s="24" t="str">
        <v>상가</v>
      </c>
      <c r="E6763" s="26">
        <v>14</v>
      </c>
      <c r="F6763" s="26">
        <v>14</v>
      </c>
      <c r="G6763" s="26">
        <v>0</v>
      </c>
      <c r="H6763" s="26">
        <v>0</v>
      </c>
      <c r="I6763" s="26">
        <f>G6763+H6763</f>
        <v>0</v>
      </c>
      <c r="J6763" s="26">
        <f>SUM(F6763:H6763)</f>
        <v>14</v>
      </c>
      <c r="K6763" s="26">
        <f>E6763-J6763</f>
        <v>0</v>
      </c>
      <c r="L6763" s="27">
        <v>2283300000</v>
      </c>
      <c r="M6763" s="45">
        <v>786.02</v>
      </c>
      <c r="N6763" s="27">
        <v>163092857</v>
      </c>
      <c r="O6763" s="27">
        <v>9602935</v>
      </c>
      <c r="P6763" s="37">
        <f>IF(I6763=0,0,H6763/I6763)</f>
        <v>0</v>
      </c>
    </row>
    <row r="6764">
      <c r="A6764" s="24" t="str">
        <v>2026-08</v>
      </c>
      <c r="B6764" s="24" t="str">
        <v>관찰</v>
      </c>
      <c r="C6764" s="24" t="str">
        <v>용인기흥구</v>
      </c>
      <c r="D6764" s="24" t="str">
        <v>아파트 매매</v>
      </c>
      <c r="E6764" s="26">
        <v>52</v>
      </c>
      <c r="F6764" s="26">
        <v>52</v>
      </c>
      <c r="G6764" s="26">
        <v>0</v>
      </c>
      <c r="H6764" s="26">
        <v>0</v>
      </c>
      <c r="I6764" s="26">
        <f>G6764+H6764</f>
        <v>0</v>
      </c>
      <c r="J6764" s="26">
        <f>SUM(F6764:H6764)</f>
        <v>52</v>
      </c>
      <c r="K6764" s="26">
        <f>E6764-J6764</f>
        <v>0</v>
      </c>
      <c r="L6764" s="27">
        <v>31771000000</v>
      </c>
      <c r="M6764" s="45">
        <v>4606.108</v>
      </c>
      <c r="N6764" s="27">
        <v>610980769</v>
      </c>
      <c r="O6764" s="27">
        <v>22801918</v>
      </c>
      <c r="P6764" s="37">
        <f>IF(I6764=0,0,H6764/I6764)</f>
        <v>0</v>
      </c>
    </row>
    <row r="6765">
      <c r="A6765" s="24" t="str">
        <v>2026-08</v>
      </c>
      <c r="B6765" s="24" t="str">
        <v>관찰</v>
      </c>
      <c r="C6765" s="24" t="str">
        <v>용인기흥구</v>
      </c>
      <c r="D6765" s="24" t="str">
        <v>아파트 전월세</v>
      </c>
      <c r="E6765" s="26">
        <v>142</v>
      </c>
      <c r="F6765" s="26">
        <v>0</v>
      </c>
      <c r="G6765" s="26">
        <v>93</v>
      </c>
      <c r="H6765" s="26">
        <v>49</v>
      </c>
      <c r="I6765" s="26">
        <f>G6765+H6765</f>
        <v>142</v>
      </c>
      <c r="J6765" s="26">
        <f>SUM(F6765:H6765)</f>
        <v>142</v>
      </c>
      <c r="K6765" s="26">
        <f>E6765-J6765</f>
        <v>0</v>
      </c>
      <c r="L6765" s="27">
        <v>41309420000</v>
      </c>
      <c r="M6765" s="45">
        <v>11296.188</v>
      </c>
      <c r="N6765" s="27">
        <v>290911408</v>
      </c>
      <c r="O6765" s="27">
        <v>12089039</v>
      </c>
      <c r="P6765" s="37">
        <f>IF(I6765=0,0,H6765/I6765)</f>
        <v>0.34507042253521125</v>
      </c>
    </row>
    <row r="6766">
      <c r="A6766" s="24" t="str">
        <v>2026-08</v>
      </c>
      <c r="B6766" s="24" t="str">
        <v>관찰</v>
      </c>
      <c r="C6766" s="24" t="str">
        <v>용인기흥구</v>
      </c>
      <c r="D6766" s="24" t="str">
        <v>오피스텔 매매</v>
      </c>
      <c r="E6766" s="26">
        <v>1</v>
      </c>
      <c r="F6766" s="26">
        <v>1</v>
      </c>
      <c r="G6766" s="26">
        <v>0</v>
      </c>
      <c r="H6766" s="26">
        <v>0</v>
      </c>
      <c r="I6766" s="26">
        <f>G6766+H6766</f>
        <v>0</v>
      </c>
      <c r="J6766" s="26">
        <f>SUM(F6766:H6766)</f>
        <v>1</v>
      </c>
      <c r="K6766" s="26">
        <f>E6766-J6766</f>
        <v>0</v>
      </c>
      <c r="L6766" s="27">
        <v>90000000</v>
      </c>
      <c r="M6766" s="45">
        <v>22.36</v>
      </c>
      <c r="N6766" s="27">
        <v>90000000</v>
      </c>
      <c r="O6766" s="27">
        <v>13305932</v>
      </c>
      <c r="P6766" s="37">
        <f>IF(I6766=0,0,H6766/I6766)</f>
        <v>0</v>
      </c>
    </row>
    <row r="6767">
      <c r="A6767" s="24" t="str">
        <v>2026-08</v>
      </c>
      <c r="B6767" s="24" t="str">
        <v>관찰</v>
      </c>
      <c r="C6767" s="24" t="str">
        <v>용인기흥구</v>
      </c>
      <c r="D6767" s="24" t="str">
        <v>오피스텔 전월세</v>
      </c>
      <c r="E6767" s="26">
        <v>21</v>
      </c>
      <c r="F6767" s="26">
        <v>0</v>
      </c>
      <c r="G6767" s="26">
        <v>8</v>
      </c>
      <c r="H6767" s="26">
        <v>13</v>
      </c>
      <c r="I6767" s="26">
        <f>G6767+H6767</f>
        <v>21</v>
      </c>
      <c r="J6767" s="26">
        <f>SUM(F6767:H6767)</f>
        <v>21</v>
      </c>
      <c r="K6767" s="26">
        <f>E6767-J6767</f>
        <v>0</v>
      </c>
      <c r="L6767" s="27">
        <v>1949010000</v>
      </c>
      <c r="M6767" s="45">
        <v>896.7</v>
      </c>
      <c r="N6767" s="27">
        <v>92810000</v>
      </c>
      <c r="O6767" s="27">
        <v>7185244</v>
      </c>
      <c r="P6767" s="37">
        <f>IF(I6767=0,0,H6767/I6767)</f>
        <v>0.6190476190476191</v>
      </c>
    </row>
    <row r="6768">
      <c r="A6768" s="24" t="str">
        <v>2026-08</v>
      </c>
      <c r="B6768" s="24" t="str">
        <v>관찰</v>
      </c>
      <c r="C6768" s="24" t="str">
        <v>용인기흥구</v>
      </c>
      <c r="D6768" s="24" t="str">
        <v>토지</v>
      </c>
      <c r="E6768" s="26">
        <v>12</v>
      </c>
      <c r="F6768" s="26">
        <v>12</v>
      </c>
      <c r="G6768" s="26">
        <v>0</v>
      </c>
      <c r="H6768" s="26">
        <v>0</v>
      </c>
      <c r="I6768" s="26">
        <f>G6768+H6768</f>
        <v>0</v>
      </c>
      <c r="J6768" s="26">
        <f>SUM(F6768:H6768)</f>
        <v>12</v>
      </c>
      <c r="K6768" s="26">
        <f>E6768-J6768</f>
        <v>0</v>
      </c>
      <c r="L6768" s="27">
        <v>1052300000</v>
      </c>
      <c r="M6768" s="45">
        <v>654.97</v>
      </c>
      <c r="N6768" s="27">
        <v>87691667</v>
      </c>
      <c r="O6768" s="27">
        <v>5311201</v>
      </c>
      <c r="P6768" s="37">
        <f>IF(I6768=0,0,H6768/I6768)</f>
        <v>0</v>
      </c>
    </row>
    <row r="6769">
      <c r="A6769" s="24" t="str">
        <v>2026-08</v>
      </c>
      <c r="B6769" s="24" t="str">
        <v>관찰</v>
      </c>
      <c r="C6769" s="24" t="str">
        <v>용인수지구</v>
      </c>
      <c r="D6769" s="24" t="str">
        <v>다가구 전월세</v>
      </c>
      <c r="E6769" s="26">
        <v>24</v>
      </c>
      <c r="F6769" s="26">
        <v>0</v>
      </c>
      <c r="G6769" s="26">
        <v>5</v>
      </c>
      <c r="H6769" s="26">
        <v>19</v>
      </c>
      <c r="I6769" s="26">
        <f>G6769+H6769</f>
        <v>24</v>
      </c>
      <c r="J6769" s="26">
        <f>SUM(F6769:H6769)</f>
        <v>24</v>
      </c>
      <c r="K6769" s="26">
        <f>E6769-J6769</f>
        <v>0</v>
      </c>
      <c r="L6769" s="27">
        <v>2129000000</v>
      </c>
      <c r="M6769" s="45">
        <v>972.326</v>
      </c>
      <c r="N6769" s="27">
        <v>88708333</v>
      </c>
      <c r="O6769" s="27">
        <v>7238330</v>
      </c>
      <c r="P6769" s="37">
        <f>IF(I6769=0,0,H6769/I6769)</f>
        <v>0.7916666666666666</v>
      </c>
    </row>
    <row r="6770">
      <c r="A6770" s="24" t="str">
        <v>2026-08</v>
      </c>
      <c r="B6770" s="24" t="str">
        <v>관찰</v>
      </c>
      <c r="C6770" s="24" t="str">
        <v>용인수지구</v>
      </c>
      <c r="D6770" s="24" t="str">
        <v>다세대 매매</v>
      </c>
      <c r="E6770" s="26">
        <v>5</v>
      </c>
      <c r="F6770" s="26">
        <v>5</v>
      </c>
      <c r="G6770" s="26">
        <v>0</v>
      </c>
      <c r="H6770" s="26">
        <v>0</v>
      </c>
      <c r="I6770" s="26">
        <f>G6770+H6770</f>
        <v>0</v>
      </c>
      <c r="J6770" s="26">
        <f>SUM(F6770:H6770)</f>
        <v>5</v>
      </c>
      <c r="K6770" s="26">
        <f>E6770-J6770</f>
        <v>0</v>
      </c>
      <c r="L6770" s="27">
        <v>1307000000</v>
      </c>
      <c r="M6770" s="45">
        <v>304.76</v>
      </c>
      <c r="N6770" s="27">
        <v>261400000</v>
      </c>
      <c r="O6770" s="27">
        <v>14177257</v>
      </c>
      <c r="P6770" s="37">
        <f>IF(I6770=0,0,H6770/I6770)</f>
        <v>0</v>
      </c>
    </row>
    <row r="6771">
      <c r="A6771" s="24" t="str">
        <v>2026-08</v>
      </c>
      <c r="B6771" s="24" t="str">
        <v>관찰</v>
      </c>
      <c r="C6771" s="24" t="str">
        <v>용인수지구</v>
      </c>
      <c r="D6771" s="24" t="str">
        <v>다세대 전월세</v>
      </c>
      <c r="E6771" s="26">
        <v>12</v>
      </c>
      <c r="F6771" s="26">
        <v>0</v>
      </c>
      <c r="G6771" s="26">
        <v>5</v>
      </c>
      <c r="H6771" s="26">
        <v>7</v>
      </c>
      <c r="I6771" s="26">
        <f>G6771+H6771</f>
        <v>12</v>
      </c>
      <c r="J6771" s="26">
        <f>SUM(F6771:H6771)</f>
        <v>12</v>
      </c>
      <c r="K6771" s="26">
        <f>E6771-J6771</f>
        <v>0</v>
      </c>
      <c r="L6771" s="27">
        <v>2318500000</v>
      </c>
      <c r="M6771" s="45">
        <v>559.593</v>
      </c>
      <c r="N6771" s="27">
        <v>193208333</v>
      </c>
      <c r="O6771" s="27">
        <v>13696495</v>
      </c>
      <c r="P6771" s="37">
        <f>IF(I6771=0,0,H6771/I6771)</f>
        <v>0.5833333333333334</v>
      </c>
    </row>
    <row r="6772">
      <c r="A6772" s="24" t="str">
        <v>2026-08</v>
      </c>
      <c r="B6772" s="24" t="str">
        <v>관찰</v>
      </c>
      <c r="C6772" s="24" t="str">
        <v>용인수지구</v>
      </c>
      <c r="D6772" s="24" t="str">
        <v>상가</v>
      </c>
      <c r="E6772" s="26">
        <v>1</v>
      </c>
      <c r="F6772" s="26">
        <v>1</v>
      </c>
      <c r="G6772" s="26">
        <v>0</v>
      </c>
      <c r="H6772" s="26">
        <v>0</v>
      </c>
      <c r="I6772" s="26">
        <f>G6772+H6772</f>
        <v>0</v>
      </c>
      <c r="J6772" s="26">
        <f>SUM(F6772:H6772)</f>
        <v>1</v>
      </c>
      <c r="K6772" s="26">
        <f>E6772-J6772</f>
        <v>0</v>
      </c>
      <c r="L6772" s="27">
        <v>150000000</v>
      </c>
      <c r="M6772" s="45">
        <v>56.1</v>
      </c>
      <c r="N6772" s="27">
        <v>150000000</v>
      </c>
      <c r="O6772" s="27">
        <v>8838997</v>
      </c>
      <c r="P6772" s="37">
        <f>IF(I6772=0,0,H6772/I6772)</f>
        <v>0</v>
      </c>
    </row>
    <row r="6773">
      <c r="A6773" s="24" t="str">
        <v>2026-08</v>
      </c>
      <c r="B6773" s="24" t="str">
        <v>관찰</v>
      </c>
      <c r="C6773" s="24" t="str">
        <v>용인수지구</v>
      </c>
      <c r="D6773" s="24" t="str">
        <v>아파트 매매</v>
      </c>
      <c r="E6773" s="26">
        <v>84</v>
      </c>
      <c r="F6773" s="26">
        <v>84</v>
      </c>
      <c r="G6773" s="26">
        <v>0</v>
      </c>
      <c r="H6773" s="26">
        <v>0</v>
      </c>
      <c r="I6773" s="26">
        <f>G6773+H6773</f>
        <v>0</v>
      </c>
      <c r="J6773" s="26">
        <f>SUM(F6773:H6773)</f>
        <v>84</v>
      </c>
      <c r="K6773" s="26">
        <f>E6773-J6773</f>
        <v>0</v>
      </c>
      <c r="L6773" s="27">
        <v>84778000000</v>
      </c>
      <c r="M6773" s="45">
        <v>8752.881</v>
      </c>
      <c r="N6773" s="27">
        <v>1009261905</v>
      </c>
      <c r="O6773" s="27">
        <v>32018924</v>
      </c>
      <c r="P6773" s="37">
        <f>IF(I6773=0,0,H6773/I6773)</f>
        <v>0</v>
      </c>
    </row>
    <row r="6774">
      <c r="A6774" s="24" t="str">
        <v>2026-08</v>
      </c>
      <c r="B6774" s="24" t="str">
        <v>관찰</v>
      </c>
      <c r="C6774" s="24" t="str">
        <v>용인수지구</v>
      </c>
      <c r="D6774" s="24" t="str">
        <v>아파트 전월세</v>
      </c>
      <c r="E6774" s="26">
        <v>152</v>
      </c>
      <c r="F6774" s="26">
        <v>0</v>
      </c>
      <c r="G6774" s="26">
        <v>94</v>
      </c>
      <c r="H6774" s="26">
        <v>58</v>
      </c>
      <c r="I6774" s="26">
        <f>G6774+H6774</f>
        <v>152</v>
      </c>
      <c r="J6774" s="26">
        <f>SUM(F6774:H6774)</f>
        <v>152</v>
      </c>
      <c r="K6774" s="26">
        <f>E6774-J6774</f>
        <v>0</v>
      </c>
      <c r="L6774" s="27">
        <v>68880880000</v>
      </c>
      <c r="M6774" s="45">
        <v>12961.756</v>
      </c>
      <c r="N6774" s="27">
        <v>453163684</v>
      </c>
      <c r="O6774" s="27">
        <v>17567480</v>
      </c>
      <c r="P6774" s="37">
        <f>IF(I6774=0,0,H6774/I6774)</f>
        <v>0.3815789473684211</v>
      </c>
    </row>
    <row r="6775">
      <c r="A6775" s="24" t="str">
        <v>2026-08</v>
      </c>
      <c r="B6775" s="24" t="str">
        <v>관찰</v>
      </c>
      <c r="C6775" s="24" t="str">
        <v>용인수지구</v>
      </c>
      <c r="D6775" s="24" t="str">
        <v>오피스텔 매매</v>
      </c>
      <c r="E6775" s="26">
        <v>5</v>
      </c>
      <c r="F6775" s="26">
        <v>5</v>
      </c>
      <c r="G6775" s="26">
        <v>0</v>
      </c>
      <c r="H6775" s="26">
        <v>0</v>
      </c>
      <c r="I6775" s="26">
        <f>G6775+H6775</f>
        <v>0</v>
      </c>
      <c r="J6775" s="26">
        <f>SUM(F6775:H6775)</f>
        <v>5</v>
      </c>
      <c r="K6775" s="26">
        <f>E6775-J6775</f>
        <v>0</v>
      </c>
      <c r="L6775" s="27">
        <v>748000000</v>
      </c>
      <c r="M6775" s="45">
        <v>115.436</v>
      </c>
      <c r="N6775" s="27">
        <v>149600000</v>
      </c>
      <c r="O6775" s="27">
        <v>21420763</v>
      </c>
      <c r="P6775" s="37">
        <f>IF(I6775=0,0,H6775/I6775)</f>
        <v>0</v>
      </c>
    </row>
    <row r="6776">
      <c r="A6776" s="24" t="str">
        <v>2026-08</v>
      </c>
      <c r="B6776" s="24" t="str">
        <v>관찰</v>
      </c>
      <c r="C6776" s="24" t="str">
        <v>용인수지구</v>
      </c>
      <c r="D6776" s="24" t="str">
        <v>오피스텔 전월세</v>
      </c>
      <c r="E6776" s="26">
        <v>43</v>
      </c>
      <c r="F6776" s="26">
        <v>0</v>
      </c>
      <c r="G6776" s="26">
        <v>8</v>
      </c>
      <c r="H6776" s="26">
        <v>35</v>
      </c>
      <c r="I6776" s="26">
        <f>G6776+H6776</f>
        <v>43</v>
      </c>
      <c r="J6776" s="26">
        <f>SUM(F6776:H6776)</f>
        <v>43</v>
      </c>
      <c r="K6776" s="26">
        <f>E6776-J6776</f>
        <v>0</v>
      </c>
      <c r="L6776" s="27">
        <v>4909000000</v>
      </c>
      <c r="M6776" s="45">
        <v>1505.24</v>
      </c>
      <c r="N6776" s="27">
        <v>114162791</v>
      </c>
      <c r="O6776" s="27">
        <v>10781071</v>
      </c>
      <c r="P6776" s="37">
        <f>IF(I6776=0,0,H6776/I6776)</f>
        <v>0.813953488372093</v>
      </c>
    </row>
    <row r="6777">
      <c r="A6777" s="24" t="str">
        <v>2026-08</v>
      </c>
      <c r="B6777" s="24" t="str">
        <v>관찰</v>
      </c>
      <c r="C6777" s="24" t="str">
        <v>용인수지구</v>
      </c>
      <c r="D6777" s="24" t="str">
        <v>토지</v>
      </c>
      <c r="E6777" s="26">
        <v>10</v>
      </c>
      <c r="F6777" s="26">
        <v>10</v>
      </c>
      <c r="G6777" s="26">
        <v>0</v>
      </c>
      <c r="H6777" s="26">
        <v>0</v>
      </c>
      <c r="I6777" s="26">
        <f>G6777+H6777</f>
        <v>0</v>
      </c>
      <c r="J6777" s="26">
        <f>SUM(F6777:H6777)</f>
        <v>10</v>
      </c>
      <c r="K6777" s="26">
        <f>E6777-J6777</f>
        <v>0</v>
      </c>
      <c r="L6777" s="27">
        <v>3332500000</v>
      </c>
      <c r="M6777" s="45">
        <v>2823.99</v>
      </c>
      <c r="N6777" s="27">
        <v>333250000</v>
      </c>
      <c r="O6777" s="27">
        <v>3901051</v>
      </c>
      <c r="P6777" s="37">
        <f>IF(I6777=0,0,H6777/I6777)</f>
        <v>0</v>
      </c>
    </row>
    <row r="6778">
      <c r="A6778" s="24" t="str">
        <v>2026-08</v>
      </c>
      <c r="B6778" s="24" t="str">
        <v>관찰</v>
      </c>
      <c r="C6778" s="24" t="str">
        <v>용인처인구</v>
      </c>
      <c r="D6778" s="24" t="str">
        <v>다가구 매매</v>
      </c>
      <c r="E6778" s="26">
        <v>4</v>
      </c>
      <c r="F6778" s="26">
        <v>4</v>
      </c>
      <c r="G6778" s="26">
        <v>0</v>
      </c>
      <c r="H6778" s="26">
        <v>0</v>
      </c>
      <c r="I6778" s="26">
        <f>G6778+H6778</f>
        <v>0</v>
      </c>
      <c r="J6778" s="26">
        <f>SUM(F6778:H6778)</f>
        <v>4</v>
      </c>
      <c r="K6778" s="26">
        <f>E6778-J6778</f>
        <v>0</v>
      </c>
      <c r="L6778" s="27">
        <v>1450580000</v>
      </c>
      <c r="M6778" s="45">
        <v>364.01</v>
      </c>
      <c r="N6778" s="27">
        <v>362645000</v>
      </c>
      <c r="O6778" s="27">
        <v>13173555</v>
      </c>
      <c r="P6778" s="37">
        <f>IF(I6778=0,0,H6778/I6778)</f>
        <v>0</v>
      </c>
    </row>
    <row r="6779">
      <c r="A6779" s="24" t="str">
        <v>2026-08</v>
      </c>
      <c r="B6779" s="24" t="str">
        <v>관찰</v>
      </c>
      <c r="C6779" s="24" t="str">
        <v>용인처인구</v>
      </c>
      <c r="D6779" s="24" t="str">
        <v>다가구 전월세</v>
      </c>
      <c r="E6779" s="26">
        <v>51</v>
      </c>
      <c r="F6779" s="26">
        <v>0</v>
      </c>
      <c r="G6779" s="26">
        <v>6</v>
      </c>
      <c r="H6779" s="26">
        <v>45</v>
      </c>
      <c r="I6779" s="26">
        <f>G6779+H6779</f>
        <v>51</v>
      </c>
      <c r="J6779" s="26">
        <f>SUM(F6779:H6779)</f>
        <v>51</v>
      </c>
      <c r="K6779" s="26">
        <f>E6779-J6779</f>
        <v>0</v>
      </c>
      <c r="L6779" s="27">
        <v>1701000000</v>
      </c>
      <c r="M6779" s="45">
        <v>2633.185</v>
      </c>
      <c r="N6779" s="27">
        <v>33352941</v>
      </c>
      <c r="O6779" s="27">
        <v>2135490</v>
      </c>
      <c r="P6779" s="37">
        <f>IF(I6779=0,0,H6779/I6779)</f>
        <v>0.8823529411764706</v>
      </c>
    </row>
    <row r="6780">
      <c r="A6780" s="24" t="str">
        <v>2026-08</v>
      </c>
      <c r="B6780" s="24" t="str">
        <v>관찰</v>
      </c>
      <c r="C6780" s="24" t="str">
        <v>용인처인구</v>
      </c>
      <c r="D6780" s="24" t="str">
        <v>다세대 매매</v>
      </c>
      <c r="E6780" s="26">
        <v>10</v>
      </c>
      <c r="F6780" s="26">
        <v>10</v>
      </c>
      <c r="G6780" s="26">
        <v>0</v>
      </c>
      <c r="H6780" s="26">
        <v>0</v>
      </c>
      <c r="I6780" s="26">
        <f>G6780+H6780</f>
        <v>0</v>
      </c>
      <c r="J6780" s="26">
        <f>SUM(F6780:H6780)</f>
        <v>10</v>
      </c>
      <c r="K6780" s="26">
        <f>E6780-J6780</f>
        <v>0</v>
      </c>
      <c r="L6780" s="27">
        <v>2148700000</v>
      </c>
      <c r="M6780" s="45">
        <v>756.683</v>
      </c>
      <c r="N6780" s="27">
        <v>214870000</v>
      </c>
      <c r="O6780" s="27">
        <v>9387207</v>
      </c>
      <c r="P6780" s="37">
        <f>IF(I6780=0,0,H6780/I6780)</f>
        <v>0</v>
      </c>
    </row>
    <row r="6781">
      <c r="A6781" s="24" t="str">
        <v>2026-08</v>
      </c>
      <c r="B6781" s="24" t="str">
        <v>관찰</v>
      </c>
      <c r="C6781" s="24" t="str">
        <v>용인처인구</v>
      </c>
      <c r="D6781" s="24" t="str">
        <v>다세대 전월세</v>
      </c>
      <c r="E6781" s="26">
        <v>46</v>
      </c>
      <c r="F6781" s="26">
        <v>0</v>
      </c>
      <c r="G6781" s="26">
        <v>22</v>
      </c>
      <c r="H6781" s="26">
        <v>24</v>
      </c>
      <c r="I6781" s="26">
        <f>G6781+H6781</f>
        <v>46</v>
      </c>
      <c r="J6781" s="26">
        <f>SUM(F6781:H6781)</f>
        <v>46</v>
      </c>
      <c r="K6781" s="26">
        <f>E6781-J6781</f>
        <v>0</v>
      </c>
      <c r="L6781" s="27">
        <v>2668900000</v>
      </c>
      <c r="M6781" s="45">
        <v>2243.386</v>
      </c>
      <c r="N6781" s="27">
        <v>58019565</v>
      </c>
      <c r="O6781" s="27">
        <v>3932809</v>
      </c>
      <c r="P6781" s="37">
        <f>IF(I6781=0,0,H6781/I6781)</f>
        <v>0.5217391304347826</v>
      </c>
    </row>
    <row r="6782">
      <c r="A6782" s="24" t="str">
        <v>2026-08</v>
      </c>
      <c r="B6782" s="24" t="str">
        <v>관찰</v>
      </c>
      <c r="C6782" s="24" t="str">
        <v>용인처인구</v>
      </c>
      <c r="D6782" s="24" t="str">
        <v>분양권</v>
      </c>
      <c r="E6782" s="26">
        <v>22</v>
      </c>
      <c r="F6782" s="26">
        <v>22</v>
      </c>
      <c r="G6782" s="26">
        <v>0</v>
      </c>
      <c r="H6782" s="26">
        <v>0</v>
      </c>
      <c r="I6782" s="26">
        <f>G6782+H6782</f>
        <v>0</v>
      </c>
      <c r="J6782" s="26">
        <f>SUM(F6782:H6782)</f>
        <v>22</v>
      </c>
      <c r="K6782" s="26">
        <f>E6782-J6782</f>
        <v>0</v>
      </c>
      <c r="L6782" s="27">
        <v>11861460000</v>
      </c>
      <c r="M6782" s="45">
        <v>1613.429</v>
      </c>
      <c r="N6782" s="27">
        <v>539157273</v>
      </c>
      <c r="O6782" s="27">
        <v>24303168</v>
      </c>
      <c r="P6782" s="37">
        <f>IF(I6782=0,0,H6782/I6782)</f>
        <v>0</v>
      </c>
    </row>
    <row r="6783">
      <c r="A6783" s="24" t="str">
        <v>2026-08</v>
      </c>
      <c r="B6783" s="24" t="str">
        <v>관찰</v>
      </c>
      <c r="C6783" s="24" t="str">
        <v>용인처인구</v>
      </c>
      <c r="D6783" s="24" t="str">
        <v>상가</v>
      </c>
      <c r="E6783" s="26">
        <v>2</v>
      </c>
      <c r="F6783" s="26">
        <v>2</v>
      </c>
      <c r="G6783" s="26">
        <v>0</v>
      </c>
      <c r="H6783" s="26">
        <v>0</v>
      </c>
      <c r="I6783" s="26">
        <f>G6783+H6783</f>
        <v>0</v>
      </c>
      <c r="J6783" s="26">
        <f>SUM(F6783:H6783)</f>
        <v>2</v>
      </c>
      <c r="K6783" s="26">
        <f>E6783-J6783</f>
        <v>0</v>
      </c>
      <c r="L6783" s="27">
        <v>1173700000</v>
      </c>
      <c r="M6783" s="45">
        <v>203.39</v>
      </c>
      <c r="N6783" s="27">
        <v>586850000</v>
      </c>
      <c r="O6783" s="27">
        <v>19076650</v>
      </c>
      <c r="P6783" s="37">
        <f>IF(I6783=0,0,H6783/I6783)</f>
        <v>0</v>
      </c>
    </row>
    <row r="6784">
      <c r="A6784" s="24" t="str">
        <v>2026-08</v>
      </c>
      <c r="B6784" s="24" t="str">
        <v>관찰</v>
      </c>
      <c r="C6784" s="24" t="str">
        <v>용인처인구</v>
      </c>
      <c r="D6784" s="24" t="str">
        <v>아파트 매매</v>
      </c>
      <c r="E6784" s="26">
        <v>59</v>
      </c>
      <c r="F6784" s="26">
        <v>59</v>
      </c>
      <c r="G6784" s="26">
        <v>0</v>
      </c>
      <c r="H6784" s="26">
        <v>0</v>
      </c>
      <c r="I6784" s="26">
        <f>G6784+H6784</f>
        <v>0</v>
      </c>
      <c r="J6784" s="26">
        <f>SUM(F6784:H6784)</f>
        <v>59</v>
      </c>
      <c r="K6784" s="26">
        <f>E6784-J6784</f>
        <v>0</v>
      </c>
      <c r="L6784" s="27">
        <v>23633000000</v>
      </c>
      <c r="M6784" s="45">
        <v>4099.342</v>
      </c>
      <c r="N6784" s="27">
        <v>400559322</v>
      </c>
      <c r="O6784" s="27">
        <v>19058087</v>
      </c>
      <c r="P6784" s="37">
        <f>IF(I6784=0,0,H6784/I6784)</f>
        <v>0</v>
      </c>
    </row>
    <row r="6785">
      <c r="A6785" s="24" t="str">
        <v>2026-08</v>
      </c>
      <c r="B6785" s="24" t="str">
        <v>관찰</v>
      </c>
      <c r="C6785" s="24" t="str">
        <v>용인처인구</v>
      </c>
      <c r="D6785" s="24" t="str">
        <v>아파트 전월세</v>
      </c>
      <c r="E6785" s="26">
        <v>103</v>
      </c>
      <c r="F6785" s="26">
        <v>0</v>
      </c>
      <c r="G6785" s="26">
        <v>67</v>
      </c>
      <c r="H6785" s="26">
        <v>36</v>
      </c>
      <c r="I6785" s="26">
        <f>G6785+H6785</f>
        <v>103</v>
      </c>
      <c r="J6785" s="26">
        <f>SUM(F6785:H6785)</f>
        <v>103</v>
      </c>
      <c r="K6785" s="26">
        <f>E6785-J6785</f>
        <v>0</v>
      </c>
      <c r="L6785" s="27">
        <v>19130090000</v>
      </c>
      <c r="M6785" s="45">
        <v>7317.051</v>
      </c>
      <c r="N6785" s="27">
        <v>185729029</v>
      </c>
      <c r="O6785" s="27">
        <v>8642822</v>
      </c>
      <c r="P6785" s="37">
        <f>IF(I6785=0,0,H6785/I6785)</f>
        <v>0.34951456310679613</v>
      </c>
    </row>
    <row r="6786">
      <c r="A6786" s="24" t="str">
        <v>2026-08</v>
      </c>
      <c r="B6786" s="24" t="str">
        <v>관찰</v>
      </c>
      <c r="C6786" s="24" t="str">
        <v>용인처인구</v>
      </c>
      <c r="D6786" s="24" t="str">
        <v>오피스텔 매매</v>
      </c>
      <c r="E6786" s="26">
        <v>7</v>
      </c>
      <c r="F6786" s="26">
        <v>7</v>
      </c>
      <c r="G6786" s="26">
        <v>0</v>
      </c>
      <c r="H6786" s="26">
        <v>0</v>
      </c>
      <c r="I6786" s="26">
        <f>G6786+H6786</f>
        <v>0</v>
      </c>
      <c r="J6786" s="26">
        <f>SUM(F6786:H6786)</f>
        <v>7</v>
      </c>
      <c r="K6786" s="26">
        <f>E6786-J6786</f>
        <v>0</v>
      </c>
      <c r="L6786" s="27">
        <v>765000000</v>
      </c>
      <c r="M6786" s="45">
        <v>175.88</v>
      </c>
      <c r="N6786" s="27">
        <v>109285714</v>
      </c>
      <c r="O6786" s="27">
        <v>14378699</v>
      </c>
      <c r="P6786" s="37">
        <f>IF(I6786=0,0,H6786/I6786)</f>
        <v>0</v>
      </c>
    </row>
    <row r="6787">
      <c r="A6787" s="24" t="str">
        <v>2026-08</v>
      </c>
      <c r="B6787" s="24" t="str">
        <v>관찰</v>
      </c>
      <c r="C6787" s="24" t="str">
        <v>용인처인구</v>
      </c>
      <c r="D6787" s="24" t="str">
        <v>오피스텔 전월세</v>
      </c>
      <c r="E6787" s="26">
        <v>7</v>
      </c>
      <c r="F6787" s="26">
        <v>0</v>
      </c>
      <c r="G6787" s="26">
        <v>1</v>
      </c>
      <c r="H6787" s="26">
        <v>6</v>
      </c>
      <c r="I6787" s="26">
        <f>G6787+H6787</f>
        <v>7</v>
      </c>
      <c r="J6787" s="26">
        <f>SUM(F6787:H6787)</f>
        <v>7</v>
      </c>
      <c r="K6787" s="26">
        <f>E6787-J6787</f>
        <v>0</v>
      </c>
      <c r="L6787" s="27">
        <v>223700000</v>
      </c>
      <c r="M6787" s="45">
        <v>147.26</v>
      </c>
      <c r="N6787" s="27">
        <v>31957143</v>
      </c>
      <c r="O6787" s="27">
        <v>5021758</v>
      </c>
      <c r="P6787" s="37">
        <f>IF(I6787=0,0,H6787/I6787)</f>
        <v>0.8571428571428571</v>
      </c>
    </row>
    <row r="6788">
      <c r="A6788" s="24" t="str">
        <v>2026-08</v>
      </c>
      <c r="B6788" s="24" t="str">
        <v>관찰</v>
      </c>
      <c r="C6788" s="24" t="str">
        <v>용인처인구</v>
      </c>
      <c r="D6788" s="24" t="str">
        <v>토지</v>
      </c>
      <c r="E6788" s="26">
        <v>48</v>
      </c>
      <c r="F6788" s="26">
        <v>48</v>
      </c>
      <c r="G6788" s="26">
        <v>0</v>
      </c>
      <c r="H6788" s="26">
        <v>0</v>
      </c>
      <c r="I6788" s="26">
        <f>G6788+H6788</f>
        <v>0</v>
      </c>
      <c r="J6788" s="26">
        <f>SUM(F6788:H6788)</f>
        <v>48</v>
      </c>
      <c r="K6788" s="26">
        <f>E6788-J6788</f>
        <v>0</v>
      </c>
      <c r="L6788" s="27">
        <v>15456970000</v>
      </c>
      <c r="M6788" s="45">
        <v>24536.52</v>
      </c>
      <c r="N6788" s="27">
        <v>322020208</v>
      </c>
      <c r="O6788" s="27">
        <v>2082505</v>
      </c>
      <c r="P6788" s="37">
        <f>IF(I6788=0,0,H6788/I6788)</f>
        <v>0</v>
      </c>
    </row>
    <row r="6789">
      <c r="A6789" s="24" t="str">
        <v>2026-08</v>
      </c>
      <c r="B6789" s="24" t="str">
        <v>관찰</v>
      </c>
      <c r="C6789" s="24" t="str">
        <v>의왕시</v>
      </c>
      <c r="D6789" s="24" t="str">
        <v>다가구 전월세</v>
      </c>
      <c r="E6789" s="26">
        <v>14</v>
      </c>
      <c r="F6789" s="26">
        <v>0</v>
      </c>
      <c r="G6789" s="26">
        <v>4</v>
      </c>
      <c r="H6789" s="26">
        <v>10</v>
      </c>
      <c r="I6789" s="26">
        <f>G6789+H6789</f>
        <v>14</v>
      </c>
      <c r="J6789" s="26">
        <f>SUM(F6789:H6789)</f>
        <v>14</v>
      </c>
      <c r="K6789" s="26">
        <f>E6789-J6789</f>
        <v>0</v>
      </c>
      <c r="L6789" s="27">
        <v>1610000000</v>
      </c>
      <c r="M6789" s="45">
        <v>681.05</v>
      </c>
      <c r="N6789" s="27">
        <v>115000000</v>
      </c>
      <c r="O6789" s="27">
        <v>7814865</v>
      </c>
      <c r="P6789" s="37">
        <f>IF(I6789=0,0,H6789/I6789)</f>
        <v>0.7142857142857143</v>
      </c>
    </row>
    <row r="6790">
      <c r="A6790" s="24" t="str">
        <v>2026-08</v>
      </c>
      <c r="B6790" s="24" t="str">
        <v>관찰</v>
      </c>
      <c r="C6790" s="24" t="str">
        <v>의왕시</v>
      </c>
      <c r="D6790" s="24" t="str">
        <v>다세대 매매</v>
      </c>
      <c r="E6790" s="26">
        <v>2</v>
      </c>
      <c r="F6790" s="26">
        <v>2</v>
      </c>
      <c r="G6790" s="26">
        <v>0</v>
      </c>
      <c r="H6790" s="26">
        <v>0</v>
      </c>
      <c r="I6790" s="26">
        <f>G6790+H6790</f>
        <v>0</v>
      </c>
      <c r="J6790" s="26">
        <f>SUM(F6790:H6790)</f>
        <v>2</v>
      </c>
      <c r="K6790" s="26">
        <f>E6790-J6790</f>
        <v>0</v>
      </c>
      <c r="L6790" s="27">
        <v>955000000</v>
      </c>
      <c r="M6790" s="45">
        <v>152.26</v>
      </c>
      <c r="N6790" s="27">
        <v>477500000</v>
      </c>
      <c r="O6790" s="27">
        <v>20734432</v>
      </c>
      <c r="P6790" s="37">
        <f>IF(I6790=0,0,H6790/I6790)</f>
        <v>0</v>
      </c>
    </row>
    <row r="6791">
      <c r="A6791" s="24" t="str">
        <v>2026-08</v>
      </c>
      <c r="B6791" s="24" t="str">
        <v>관찰</v>
      </c>
      <c r="C6791" s="24" t="str">
        <v>의왕시</v>
      </c>
      <c r="D6791" s="24" t="str">
        <v>다세대 전월세</v>
      </c>
      <c r="E6791" s="26">
        <v>21</v>
      </c>
      <c r="F6791" s="26">
        <v>0</v>
      </c>
      <c r="G6791" s="26">
        <v>9</v>
      </c>
      <c r="H6791" s="26">
        <v>12</v>
      </c>
      <c r="I6791" s="26">
        <f>G6791+H6791</f>
        <v>21</v>
      </c>
      <c r="J6791" s="26">
        <f>SUM(F6791:H6791)</f>
        <v>21</v>
      </c>
      <c r="K6791" s="26">
        <f>E6791-J6791</f>
        <v>0</v>
      </c>
      <c r="L6791" s="27">
        <v>1901000000</v>
      </c>
      <c r="M6791" s="45">
        <v>665.175</v>
      </c>
      <c r="N6791" s="27">
        <v>90523810</v>
      </c>
      <c r="O6791" s="27">
        <v>9447585</v>
      </c>
      <c r="P6791" s="37">
        <f>IF(I6791=0,0,H6791/I6791)</f>
        <v>0.5714285714285714</v>
      </c>
    </row>
    <row r="6792">
      <c r="A6792" s="24" t="str">
        <v>2026-08</v>
      </c>
      <c r="B6792" s="24" t="str">
        <v>관찰</v>
      </c>
      <c r="C6792" s="24" t="str">
        <v>의왕시</v>
      </c>
      <c r="D6792" s="24" t="str">
        <v>분양권</v>
      </c>
      <c r="E6792" s="26">
        <v>6</v>
      </c>
      <c r="F6792" s="26">
        <v>6</v>
      </c>
      <c r="G6792" s="26">
        <v>0</v>
      </c>
      <c r="H6792" s="26">
        <v>0</v>
      </c>
      <c r="I6792" s="26">
        <f>G6792+H6792</f>
        <v>0</v>
      </c>
      <c r="J6792" s="26">
        <f>SUM(F6792:H6792)</f>
        <v>6</v>
      </c>
      <c r="K6792" s="26">
        <f>E6792-J6792</f>
        <v>0</v>
      </c>
      <c r="L6792" s="27">
        <v>5217750000</v>
      </c>
      <c r="M6792" s="45">
        <v>353.54</v>
      </c>
      <c r="N6792" s="27">
        <v>869625000</v>
      </c>
      <c r="O6792" s="27">
        <v>48788708</v>
      </c>
      <c r="P6792" s="37">
        <f>IF(I6792=0,0,H6792/I6792)</f>
        <v>0</v>
      </c>
    </row>
    <row r="6793">
      <c r="A6793" s="24" t="str">
        <v>2026-08</v>
      </c>
      <c r="B6793" s="24" t="str">
        <v>관찰</v>
      </c>
      <c r="C6793" s="24" t="str">
        <v>의왕시</v>
      </c>
      <c r="D6793" s="24" t="str">
        <v>아파트 매매</v>
      </c>
      <c r="E6793" s="26">
        <v>32</v>
      </c>
      <c r="F6793" s="26">
        <v>32</v>
      </c>
      <c r="G6793" s="26">
        <v>0</v>
      </c>
      <c r="H6793" s="26">
        <v>0</v>
      </c>
      <c r="I6793" s="26">
        <f>G6793+H6793</f>
        <v>0</v>
      </c>
      <c r="J6793" s="26">
        <f>SUM(F6793:H6793)</f>
        <v>32</v>
      </c>
      <c r="K6793" s="26">
        <f>E6793-J6793</f>
        <v>0</v>
      </c>
      <c r="L6793" s="27">
        <v>23748090000</v>
      </c>
      <c r="M6793" s="45">
        <v>2537.968</v>
      </c>
      <c r="N6793" s="27">
        <v>742127813</v>
      </c>
      <c r="O6793" s="27">
        <v>30932656</v>
      </c>
      <c r="P6793" s="37">
        <f>IF(I6793=0,0,H6793/I6793)</f>
        <v>0</v>
      </c>
    </row>
    <row r="6794">
      <c r="A6794" s="24" t="str">
        <v>2026-08</v>
      </c>
      <c r="B6794" s="24" t="str">
        <v>관찰</v>
      </c>
      <c r="C6794" s="24" t="str">
        <v>의왕시</v>
      </c>
      <c r="D6794" s="24" t="str">
        <v>아파트 전월세</v>
      </c>
      <c r="E6794" s="26">
        <v>60</v>
      </c>
      <c r="F6794" s="26">
        <v>0</v>
      </c>
      <c r="G6794" s="26">
        <v>30</v>
      </c>
      <c r="H6794" s="26">
        <v>30</v>
      </c>
      <c r="I6794" s="26">
        <f>G6794+H6794</f>
        <v>60</v>
      </c>
      <c r="J6794" s="26">
        <f>SUM(F6794:H6794)</f>
        <v>60</v>
      </c>
      <c r="K6794" s="26">
        <f>E6794-J6794</f>
        <v>0</v>
      </c>
      <c r="L6794" s="27">
        <v>16312510000</v>
      </c>
      <c r="M6794" s="45">
        <v>3783.324</v>
      </c>
      <c r="N6794" s="27">
        <v>271875167</v>
      </c>
      <c r="O6794" s="27">
        <v>14253510</v>
      </c>
      <c r="P6794" s="37">
        <f>IF(I6794=0,0,H6794/I6794)</f>
        <v>0.5</v>
      </c>
    </row>
    <row r="6795">
      <c r="A6795" s="24" t="str">
        <v>2026-08</v>
      </c>
      <c r="B6795" s="24" t="str">
        <v>관찰</v>
      </c>
      <c r="C6795" s="24" t="str">
        <v>의왕시</v>
      </c>
      <c r="D6795" s="24" t="str">
        <v>오피스텔 전월세</v>
      </c>
      <c r="E6795" s="26">
        <v>8</v>
      </c>
      <c r="F6795" s="26">
        <v>0</v>
      </c>
      <c r="G6795" s="26">
        <v>5</v>
      </c>
      <c r="H6795" s="26">
        <v>3</v>
      </c>
      <c r="I6795" s="26">
        <f>G6795+H6795</f>
        <v>8</v>
      </c>
      <c r="J6795" s="26">
        <f>SUM(F6795:H6795)</f>
        <v>8</v>
      </c>
      <c r="K6795" s="26">
        <f>E6795-J6795</f>
        <v>0</v>
      </c>
      <c r="L6795" s="27">
        <v>2845000000</v>
      </c>
      <c r="M6795" s="45">
        <v>536.28</v>
      </c>
      <c r="N6795" s="27">
        <v>355625000</v>
      </c>
      <c r="O6795" s="27">
        <v>17537403</v>
      </c>
      <c r="P6795" s="37">
        <f>IF(I6795=0,0,H6795/I6795)</f>
        <v>0.375</v>
      </c>
    </row>
    <row r="6796">
      <c r="A6796" s="24" t="str">
        <v>2026-08</v>
      </c>
      <c r="B6796" s="24" t="str">
        <v>관찰</v>
      </c>
      <c r="C6796" s="24" t="str">
        <v>의왕시</v>
      </c>
      <c r="D6796" s="24" t="str">
        <v>토지</v>
      </c>
      <c r="E6796" s="26">
        <v>1</v>
      </c>
      <c r="F6796" s="26">
        <v>1</v>
      </c>
      <c r="G6796" s="26">
        <v>0</v>
      </c>
      <c r="H6796" s="26">
        <v>0</v>
      </c>
      <c r="I6796" s="26">
        <f>G6796+H6796</f>
        <v>0</v>
      </c>
      <c r="J6796" s="26">
        <f>SUM(F6796:H6796)</f>
        <v>1</v>
      </c>
      <c r="K6796" s="26">
        <f>E6796-J6796</f>
        <v>0</v>
      </c>
      <c r="L6796" s="27">
        <v>60000000</v>
      </c>
      <c r="M6796" s="45">
        <v>11</v>
      </c>
      <c r="N6796" s="27">
        <v>60000000</v>
      </c>
      <c r="O6796" s="27">
        <v>18031555</v>
      </c>
      <c r="P6796" s="37">
        <f>IF(I6796=0,0,H6796/I6796)</f>
        <v>0</v>
      </c>
    </row>
    <row r="6797">
      <c r="A6797" s="24" t="str">
        <v>2026-08</v>
      </c>
      <c r="B6797" s="24" t="str">
        <v>관찰</v>
      </c>
      <c r="C6797" s="24" t="str">
        <v>의정부시</v>
      </c>
      <c r="D6797" s="24" t="str">
        <v>다가구 매매</v>
      </c>
      <c r="E6797" s="26">
        <v>1</v>
      </c>
      <c r="F6797" s="26">
        <v>1</v>
      </c>
      <c r="G6797" s="26">
        <v>0</v>
      </c>
      <c r="H6797" s="26">
        <v>0</v>
      </c>
      <c r="I6797" s="26">
        <f>G6797+H6797</f>
        <v>0</v>
      </c>
      <c r="J6797" s="26">
        <f>SUM(F6797:H6797)</f>
        <v>1</v>
      </c>
      <c r="K6797" s="26">
        <f>E6797-J6797</f>
        <v>0</v>
      </c>
      <c r="L6797" s="27">
        <v>220000000</v>
      </c>
      <c r="M6797" s="45">
        <v>141.59</v>
      </c>
      <c r="N6797" s="27">
        <v>220000000</v>
      </c>
      <c r="O6797" s="27">
        <v>5136469</v>
      </c>
      <c r="P6797" s="37">
        <f>IF(I6797=0,0,H6797/I6797)</f>
        <v>0</v>
      </c>
    </row>
    <row r="6798">
      <c r="A6798" s="24" t="str">
        <v>2026-08</v>
      </c>
      <c r="B6798" s="24" t="str">
        <v>관찰</v>
      </c>
      <c r="C6798" s="24" t="str">
        <v>의정부시</v>
      </c>
      <c r="D6798" s="24" t="str">
        <v>다가구 전월세</v>
      </c>
      <c r="E6798" s="26">
        <v>47</v>
      </c>
      <c r="F6798" s="26">
        <v>0</v>
      </c>
      <c r="G6798" s="26">
        <v>10</v>
      </c>
      <c r="H6798" s="26">
        <v>37</v>
      </c>
      <c r="I6798" s="26">
        <f>G6798+H6798</f>
        <v>47</v>
      </c>
      <c r="J6798" s="26">
        <f>SUM(F6798:H6798)</f>
        <v>47</v>
      </c>
      <c r="K6798" s="26">
        <f>E6798-J6798</f>
        <v>0</v>
      </c>
      <c r="L6798" s="27">
        <v>1912000000</v>
      </c>
      <c r="M6798" s="45">
        <v>2300.267</v>
      </c>
      <c r="N6798" s="27">
        <v>40680851</v>
      </c>
      <c r="O6798" s="27">
        <v>2747794</v>
      </c>
      <c r="P6798" s="37">
        <f>IF(I6798=0,0,H6798/I6798)</f>
        <v>0.7872340425531915</v>
      </c>
    </row>
    <row r="6799">
      <c r="A6799" s="24" t="str">
        <v>2026-08</v>
      </c>
      <c r="B6799" s="24" t="str">
        <v>관찰</v>
      </c>
      <c r="C6799" s="24" t="str">
        <v>의정부시</v>
      </c>
      <c r="D6799" s="24" t="str">
        <v>다세대 매매</v>
      </c>
      <c r="E6799" s="26">
        <v>12</v>
      </c>
      <c r="F6799" s="26">
        <v>12</v>
      </c>
      <c r="G6799" s="26">
        <v>0</v>
      </c>
      <c r="H6799" s="26">
        <v>0</v>
      </c>
      <c r="I6799" s="26">
        <f>G6799+H6799</f>
        <v>0</v>
      </c>
      <c r="J6799" s="26">
        <f>SUM(F6799:H6799)</f>
        <v>12</v>
      </c>
      <c r="K6799" s="26">
        <f>E6799-J6799</f>
        <v>0</v>
      </c>
      <c r="L6799" s="27">
        <v>1750000000</v>
      </c>
      <c r="M6799" s="45">
        <v>650.645</v>
      </c>
      <c r="N6799" s="27">
        <v>145833333</v>
      </c>
      <c r="O6799" s="27">
        <v>8891367</v>
      </c>
      <c r="P6799" s="37">
        <f>IF(I6799=0,0,H6799/I6799)</f>
        <v>0</v>
      </c>
    </row>
    <row r="6800">
      <c r="A6800" s="24" t="str">
        <v>2026-08</v>
      </c>
      <c r="B6800" s="24" t="str">
        <v>관찰</v>
      </c>
      <c r="C6800" s="24" t="str">
        <v>의정부시</v>
      </c>
      <c r="D6800" s="24" t="str">
        <v>다세대 전월세</v>
      </c>
      <c r="E6800" s="26">
        <v>25</v>
      </c>
      <c r="F6800" s="26">
        <v>0</v>
      </c>
      <c r="G6800" s="26">
        <v>8</v>
      </c>
      <c r="H6800" s="26">
        <v>17</v>
      </c>
      <c r="I6800" s="26">
        <f>G6800+H6800</f>
        <v>25</v>
      </c>
      <c r="J6800" s="26">
        <f>SUM(F6800:H6800)</f>
        <v>25</v>
      </c>
      <c r="K6800" s="26">
        <f>E6800-J6800</f>
        <v>0</v>
      </c>
      <c r="L6800" s="27">
        <v>1425000000</v>
      </c>
      <c r="M6800" s="45">
        <v>1258.564</v>
      </c>
      <c r="N6800" s="27">
        <v>57000000</v>
      </c>
      <c r="O6800" s="27">
        <v>3742951</v>
      </c>
      <c r="P6800" s="37">
        <f>IF(I6800=0,0,H6800/I6800)</f>
        <v>0.68</v>
      </c>
    </row>
    <row r="6801">
      <c r="A6801" s="24" t="str">
        <v>2026-08</v>
      </c>
      <c r="B6801" s="24" t="str">
        <v>관찰</v>
      </c>
      <c r="C6801" s="24" t="str">
        <v>의정부시</v>
      </c>
      <c r="D6801" s="24" t="str">
        <v>분양권</v>
      </c>
      <c r="E6801" s="26">
        <v>3</v>
      </c>
      <c r="F6801" s="26">
        <v>3</v>
      </c>
      <c r="G6801" s="26">
        <v>0</v>
      </c>
      <c r="H6801" s="26">
        <v>0</v>
      </c>
      <c r="I6801" s="26">
        <f>G6801+H6801</f>
        <v>0</v>
      </c>
      <c r="J6801" s="26">
        <f>SUM(F6801:H6801)</f>
        <v>3</v>
      </c>
      <c r="K6801" s="26">
        <f>E6801-J6801</f>
        <v>0</v>
      </c>
      <c r="L6801" s="27">
        <v>1674110000</v>
      </c>
      <c r="M6801" s="45">
        <v>179.696</v>
      </c>
      <c r="N6801" s="27">
        <v>558036667</v>
      </c>
      <c r="O6801" s="27">
        <v>30797835</v>
      </c>
      <c r="P6801" s="37">
        <f>IF(I6801=0,0,H6801/I6801)</f>
        <v>0</v>
      </c>
    </row>
    <row r="6802">
      <c r="A6802" s="24" t="str">
        <v>2026-08</v>
      </c>
      <c r="B6802" s="24" t="str">
        <v>관찰</v>
      </c>
      <c r="C6802" s="24" t="str">
        <v>의정부시</v>
      </c>
      <c r="D6802" s="24" t="str">
        <v>상가</v>
      </c>
      <c r="E6802" s="26">
        <v>5</v>
      </c>
      <c r="F6802" s="26">
        <v>5</v>
      </c>
      <c r="G6802" s="26">
        <v>0</v>
      </c>
      <c r="H6802" s="26">
        <v>0</v>
      </c>
      <c r="I6802" s="26">
        <f>G6802+H6802</f>
        <v>0</v>
      </c>
      <c r="J6802" s="26">
        <f>SUM(F6802:H6802)</f>
        <v>5</v>
      </c>
      <c r="K6802" s="26">
        <f>E6802-J6802</f>
        <v>0</v>
      </c>
      <c r="L6802" s="27">
        <v>2215000000</v>
      </c>
      <c r="M6802" s="45">
        <v>423.25</v>
      </c>
      <c r="N6802" s="27">
        <v>443000000</v>
      </c>
      <c r="O6802" s="27">
        <v>17300210</v>
      </c>
      <c r="P6802" s="37">
        <f>IF(I6802=0,0,H6802/I6802)</f>
        <v>0</v>
      </c>
    </row>
    <row r="6803">
      <c r="A6803" s="24" t="str">
        <v>2026-08</v>
      </c>
      <c r="B6803" s="24" t="str">
        <v>관찰</v>
      </c>
      <c r="C6803" s="24" t="str">
        <v>의정부시</v>
      </c>
      <c r="D6803" s="24" t="str">
        <v>아파트 매매</v>
      </c>
      <c r="E6803" s="26">
        <v>120</v>
      </c>
      <c r="F6803" s="26">
        <v>120</v>
      </c>
      <c r="G6803" s="26">
        <v>0</v>
      </c>
      <c r="H6803" s="26">
        <v>0</v>
      </c>
      <c r="I6803" s="26">
        <f>G6803+H6803</f>
        <v>0</v>
      </c>
      <c r="J6803" s="26">
        <f>SUM(F6803:H6803)</f>
        <v>120</v>
      </c>
      <c r="K6803" s="26">
        <f>E6803-J6803</f>
        <v>0</v>
      </c>
      <c r="L6803" s="27">
        <v>46609500000</v>
      </c>
      <c r="M6803" s="45">
        <v>8407.513</v>
      </c>
      <c r="N6803" s="27">
        <v>388412500</v>
      </c>
      <c r="O6803" s="27">
        <v>18326582</v>
      </c>
      <c r="P6803" s="37">
        <f>IF(I6803=0,0,H6803/I6803)</f>
        <v>0</v>
      </c>
    </row>
    <row r="6804">
      <c r="A6804" s="24" t="str">
        <v>2026-08</v>
      </c>
      <c r="B6804" s="24" t="str">
        <v>관찰</v>
      </c>
      <c r="C6804" s="24" t="str">
        <v>의정부시</v>
      </c>
      <c r="D6804" s="24" t="str">
        <v>아파트 전월세</v>
      </c>
      <c r="E6804" s="26">
        <v>167</v>
      </c>
      <c r="F6804" s="26">
        <v>0</v>
      </c>
      <c r="G6804" s="26">
        <v>86</v>
      </c>
      <c r="H6804" s="26">
        <v>81</v>
      </c>
      <c r="I6804" s="26">
        <f>G6804+H6804</f>
        <v>167</v>
      </c>
      <c r="J6804" s="26">
        <f>SUM(F6804:H6804)</f>
        <v>167</v>
      </c>
      <c r="K6804" s="26">
        <f>E6804-J6804</f>
        <v>0</v>
      </c>
      <c r="L6804" s="27">
        <v>29538860000</v>
      </c>
      <c r="M6804" s="45">
        <v>9988.954</v>
      </c>
      <c r="N6804" s="27">
        <v>176879401</v>
      </c>
      <c r="O6804" s="27">
        <v>9775710</v>
      </c>
      <c r="P6804" s="37">
        <f>IF(I6804=0,0,H6804/I6804)</f>
        <v>0.48502994011976047</v>
      </c>
    </row>
    <row r="6805">
      <c r="A6805" s="24" t="str">
        <v>2026-08</v>
      </c>
      <c r="B6805" s="24" t="str">
        <v>관찰</v>
      </c>
      <c r="C6805" s="24" t="str">
        <v>의정부시</v>
      </c>
      <c r="D6805" s="24" t="str">
        <v>오피스텔 매매</v>
      </c>
      <c r="E6805" s="26">
        <v>1</v>
      </c>
      <c r="F6805" s="26">
        <v>1</v>
      </c>
      <c r="G6805" s="26">
        <v>0</v>
      </c>
      <c r="H6805" s="26">
        <v>0</v>
      </c>
      <c r="I6805" s="26">
        <f>G6805+H6805</f>
        <v>0</v>
      </c>
      <c r="J6805" s="26">
        <f>SUM(F6805:H6805)</f>
        <v>1</v>
      </c>
      <c r="K6805" s="26">
        <f>E6805-J6805</f>
        <v>0</v>
      </c>
      <c r="L6805" s="27">
        <v>89000000</v>
      </c>
      <c r="M6805" s="45">
        <v>24.516</v>
      </c>
      <c r="N6805" s="27">
        <v>89000000</v>
      </c>
      <c r="O6805" s="27">
        <v>12000933</v>
      </c>
      <c r="P6805" s="37">
        <f>IF(I6805=0,0,H6805/I6805)</f>
        <v>0</v>
      </c>
    </row>
    <row r="6806">
      <c r="A6806" s="24" t="str">
        <v>2026-08</v>
      </c>
      <c r="B6806" s="24" t="str">
        <v>관찰</v>
      </c>
      <c r="C6806" s="24" t="str">
        <v>의정부시</v>
      </c>
      <c r="D6806" s="24" t="str">
        <v>오피스텔 전월세</v>
      </c>
      <c r="E6806" s="26">
        <v>23</v>
      </c>
      <c r="F6806" s="26">
        <v>0</v>
      </c>
      <c r="G6806" s="26">
        <v>11</v>
      </c>
      <c r="H6806" s="26">
        <v>12</v>
      </c>
      <c r="I6806" s="26">
        <f>G6806+H6806</f>
        <v>23</v>
      </c>
      <c r="J6806" s="26">
        <f>SUM(F6806:H6806)</f>
        <v>23</v>
      </c>
      <c r="K6806" s="26">
        <f>E6806-J6806</f>
        <v>0</v>
      </c>
      <c r="L6806" s="27">
        <v>2394350000</v>
      </c>
      <c r="M6806" s="45">
        <v>1053.48</v>
      </c>
      <c r="N6806" s="27">
        <v>104102174</v>
      </c>
      <c r="O6806" s="27">
        <v>7513390</v>
      </c>
      <c r="P6806" s="37">
        <f>IF(I6806=0,0,H6806/I6806)</f>
        <v>0.5217391304347826</v>
      </c>
    </row>
    <row r="6807">
      <c r="A6807" s="24" t="str">
        <v>2026-08</v>
      </c>
      <c r="B6807" s="24" t="str">
        <v>관찰</v>
      </c>
      <c r="C6807" s="24" t="str">
        <v>의정부시</v>
      </c>
      <c r="D6807" s="24" t="str">
        <v>토지</v>
      </c>
      <c r="E6807" s="26">
        <v>3</v>
      </c>
      <c r="F6807" s="26">
        <v>3</v>
      </c>
      <c r="G6807" s="26">
        <v>0</v>
      </c>
      <c r="H6807" s="26">
        <v>0</v>
      </c>
      <c r="I6807" s="26">
        <f>G6807+H6807</f>
        <v>0</v>
      </c>
      <c r="J6807" s="26">
        <f>SUM(F6807:H6807)</f>
        <v>3</v>
      </c>
      <c r="K6807" s="26">
        <f>E6807-J6807</f>
        <v>0</v>
      </c>
      <c r="L6807" s="27">
        <v>20818210000</v>
      </c>
      <c r="M6807" s="45">
        <v>19454.9</v>
      </c>
      <c r="N6807" s="27">
        <v>6939403333</v>
      </c>
      <c r="O6807" s="27">
        <v>3537439</v>
      </c>
      <c r="P6807" s="37">
        <f>IF(I6807=0,0,H6807/I6807)</f>
        <v>0</v>
      </c>
    </row>
    <row r="6808">
      <c r="A6808" s="24" t="str">
        <v>2026-08</v>
      </c>
      <c r="B6808" s="24" t="str">
        <v>관찰</v>
      </c>
      <c r="C6808" s="24" t="str">
        <v>이천시</v>
      </c>
      <c r="D6808" s="24" t="str">
        <v>다가구 매매</v>
      </c>
      <c r="E6808" s="26">
        <v>2</v>
      </c>
      <c r="F6808" s="26">
        <v>2</v>
      </c>
      <c r="G6808" s="26">
        <v>0</v>
      </c>
      <c r="H6808" s="26">
        <v>0</v>
      </c>
      <c r="I6808" s="26">
        <f>G6808+H6808</f>
        <v>0</v>
      </c>
      <c r="J6808" s="26">
        <f>SUM(F6808:H6808)</f>
        <v>2</v>
      </c>
      <c r="K6808" s="26">
        <f>E6808-J6808</f>
        <v>0</v>
      </c>
      <c r="L6808" s="27">
        <v>675390000</v>
      </c>
      <c r="M6808" s="45">
        <v>179.91</v>
      </c>
      <c r="N6808" s="27">
        <v>337695000</v>
      </c>
      <c r="O6808" s="27">
        <v>12410061</v>
      </c>
      <c r="P6808" s="37">
        <f>IF(I6808=0,0,H6808/I6808)</f>
        <v>0</v>
      </c>
    </row>
    <row r="6809">
      <c r="A6809" s="24" t="str">
        <v>2026-08</v>
      </c>
      <c r="B6809" s="24" t="str">
        <v>관찰</v>
      </c>
      <c r="C6809" s="24" t="str">
        <v>이천시</v>
      </c>
      <c r="D6809" s="24" t="str">
        <v>다가구 전월세</v>
      </c>
      <c r="E6809" s="26">
        <v>55</v>
      </c>
      <c r="F6809" s="26">
        <v>0</v>
      </c>
      <c r="G6809" s="26">
        <v>11</v>
      </c>
      <c r="H6809" s="26">
        <v>44</v>
      </c>
      <c r="I6809" s="26">
        <f>G6809+H6809</f>
        <v>55</v>
      </c>
      <c r="J6809" s="26">
        <f>SUM(F6809:H6809)</f>
        <v>55</v>
      </c>
      <c r="K6809" s="26">
        <f>E6809-J6809</f>
        <v>0</v>
      </c>
      <c r="L6809" s="27">
        <v>1520000000</v>
      </c>
      <c r="M6809" s="45">
        <v>2400.022</v>
      </c>
      <c r="N6809" s="27">
        <v>27636364</v>
      </c>
      <c r="O6809" s="27">
        <v>2093645</v>
      </c>
      <c r="P6809" s="37">
        <f>IF(I6809=0,0,H6809/I6809)</f>
        <v>0.8</v>
      </c>
    </row>
    <row r="6810">
      <c r="A6810" s="24" t="str">
        <v>2026-08</v>
      </c>
      <c r="B6810" s="24" t="str">
        <v>관찰</v>
      </c>
      <c r="C6810" s="24" t="str">
        <v>이천시</v>
      </c>
      <c r="D6810" s="24" t="str">
        <v>다세대 매매</v>
      </c>
      <c r="E6810" s="26">
        <v>9</v>
      </c>
      <c r="F6810" s="26">
        <v>9</v>
      </c>
      <c r="G6810" s="26">
        <v>0</v>
      </c>
      <c r="H6810" s="26">
        <v>0</v>
      </c>
      <c r="I6810" s="26">
        <f>G6810+H6810</f>
        <v>0</v>
      </c>
      <c r="J6810" s="26">
        <f>SUM(F6810:H6810)</f>
        <v>9</v>
      </c>
      <c r="K6810" s="26">
        <f>E6810-J6810</f>
        <v>0</v>
      </c>
      <c r="L6810" s="27">
        <v>715000000</v>
      </c>
      <c r="M6810" s="45">
        <v>435.37</v>
      </c>
      <c r="N6810" s="27">
        <v>79444444</v>
      </c>
      <c r="O6810" s="27">
        <v>5429029</v>
      </c>
      <c r="P6810" s="37">
        <f>IF(I6810=0,0,H6810/I6810)</f>
        <v>0</v>
      </c>
    </row>
    <row r="6811">
      <c r="A6811" s="24" t="str">
        <v>2026-08</v>
      </c>
      <c r="B6811" s="24" t="str">
        <v>관찰</v>
      </c>
      <c r="C6811" s="24" t="str">
        <v>이천시</v>
      </c>
      <c r="D6811" s="24" t="str">
        <v>다세대 전월세</v>
      </c>
      <c r="E6811" s="26">
        <v>19</v>
      </c>
      <c r="F6811" s="26">
        <v>0</v>
      </c>
      <c r="G6811" s="26">
        <v>5</v>
      </c>
      <c r="H6811" s="26">
        <v>14</v>
      </c>
      <c r="I6811" s="26">
        <f>G6811+H6811</f>
        <v>19</v>
      </c>
      <c r="J6811" s="26">
        <f>SUM(F6811:H6811)</f>
        <v>19</v>
      </c>
      <c r="K6811" s="26">
        <f>E6811-J6811</f>
        <v>0</v>
      </c>
      <c r="L6811" s="27">
        <v>619000000</v>
      </c>
      <c r="M6811" s="45">
        <v>693.137</v>
      </c>
      <c r="N6811" s="27">
        <v>32578947</v>
      </c>
      <c r="O6811" s="27">
        <v>2952203</v>
      </c>
      <c r="P6811" s="37">
        <f>IF(I6811=0,0,H6811/I6811)</f>
        <v>0.7368421052631579</v>
      </c>
    </row>
    <row r="6812">
      <c r="A6812" s="24" t="str">
        <v>2026-08</v>
      </c>
      <c r="B6812" s="24" t="str">
        <v>관찰</v>
      </c>
      <c r="C6812" s="24" t="str">
        <v>이천시</v>
      </c>
      <c r="D6812" s="24" t="str">
        <v>분양권</v>
      </c>
      <c r="E6812" s="26">
        <v>16</v>
      </c>
      <c r="F6812" s="26">
        <v>16</v>
      </c>
      <c r="G6812" s="26">
        <v>0</v>
      </c>
      <c r="H6812" s="26">
        <v>0</v>
      </c>
      <c r="I6812" s="26">
        <f>G6812+H6812</f>
        <v>0</v>
      </c>
      <c r="J6812" s="26">
        <f>SUM(F6812:H6812)</f>
        <v>16</v>
      </c>
      <c r="K6812" s="26">
        <f>E6812-J6812</f>
        <v>0</v>
      </c>
      <c r="L6812" s="27">
        <v>9848590000</v>
      </c>
      <c r="M6812" s="45">
        <v>1363.834</v>
      </c>
      <c r="N6812" s="27">
        <v>615536875</v>
      </c>
      <c r="O6812" s="27">
        <v>23871909</v>
      </c>
      <c r="P6812" s="37">
        <f>IF(I6812=0,0,H6812/I6812)</f>
        <v>0</v>
      </c>
    </row>
    <row r="6813">
      <c r="A6813" s="24" t="str">
        <v>2026-08</v>
      </c>
      <c r="B6813" s="24" t="str">
        <v>관찰</v>
      </c>
      <c r="C6813" s="24" t="str">
        <v>이천시</v>
      </c>
      <c r="D6813" s="24" t="str">
        <v>상가</v>
      </c>
      <c r="E6813" s="26">
        <v>2</v>
      </c>
      <c r="F6813" s="26">
        <v>2</v>
      </c>
      <c r="G6813" s="26">
        <v>0</v>
      </c>
      <c r="H6813" s="26">
        <v>0</v>
      </c>
      <c r="I6813" s="26">
        <f>G6813+H6813</f>
        <v>0</v>
      </c>
      <c r="J6813" s="26">
        <f>SUM(F6813:H6813)</f>
        <v>2</v>
      </c>
      <c r="K6813" s="26">
        <f>E6813-J6813</f>
        <v>0</v>
      </c>
      <c r="L6813" s="27">
        <v>276500000</v>
      </c>
      <c r="M6813" s="45">
        <v>153.64</v>
      </c>
      <c r="N6813" s="27">
        <v>138250000</v>
      </c>
      <c r="O6813" s="27">
        <v>5949294</v>
      </c>
      <c r="P6813" s="37">
        <f>IF(I6813=0,0,H6813/I6813)</f>
        <v>0</v>
      </c>
    </row>
    <row r="6814">
      <c r="A6814" s="24" t="str">
        <v>2026-08</v>
      </c>
      <c r="B6814" s="24" t="str">
        <v>관찰</v>
      </c>
      <c r="C6814" s="24" t="str">
        <v>이천시</v>
      </c>
      <c r="D6814" s="24" t="str">
        <v>아파트 매매</v>
      </c>
      <c r="E6814" s="26">
        <v>23</v>
      </c>
      <c r="F6814" s="26">
        <v>23</v>
      </c>
      <c r="G6814" s="26">
        <v>0</v>
      </c>
      <c r="H6814" s="26">
        <v>0</v>
      </c>
      <c r="I6814" s="26">
        <f>G6814+H6814</f>
        <v>0</v>
      </c>
      <c r="J6814" s="26">
        <f>SUM(F6814:H6814)</f>
        <v>23</v>
      </c>
      <c r="K6814" s="26">
        <f>E6814-J6814</f>
        <v>0</v>
      </c>
      <c r="L6814" s="27">
        <v>4866600000</v>
      </c>
      <c r="M6814" s="45">
        <v>1568.525</v>
      </c>
      <c r="N6814" s="27">
        <v>211591304</v>
      </c>
      <c r="O6814" s="27">
        <v>10256727</v>
      </c>
      <c r="P6814" s="37">
        <f>IF(I6814=0,0,H6814/I6814)</f>
        <v>0</v>
      </c>
    </row>
    <row r="6815">
      <c r="A6815" s="24" t="str">
        <v>2026-08</v>
      </c>
      <c r="B6815" s="24" t="str">
        <v>관찰</v>
      </c>
      <c r="C6815" s="24" t="str">
        <v>이천시</v>
      </c>
      <c r="D6815" s="24" t="str">
        <v>아파트 전월세</v>
      </c>
      <c r="E6815" s="26">
        <v>67</v>
      </c>
      <c r="F6815" s="26">
        <v>0</v>
      </c>
      <c r="G6815" s="26">
        <v>40</v>
      </c>
      <c r="H6815" s="26">
        <v>27</v>
      </c>
      <c r="I6815" s="26">
        <f>G6815+H6815</f>
        <v>67</v>
      </c>
      <c r="J6815" s="26">
        <f>SUM(F6815:H6815)</f>
        <v>67</v>
      </c>
      <c r="K6815" s="26">
        <f>E6815-J6815</f>
        <v>0</v>
      </c>
      <c r="L6815" s="27">
        <v>9403340000</v>
      </c>
      <c r="M6815" s="45">
        <v>4909.309</v>
      </c>
      <c r="N6815" s="27">
        <v>140348358</v>
      </c>
      <c r="O6815" s="27">
        <v>6331934</v>
      </c>
      <c r="P6815" s="37">
        <f>IF(I6815=0,0,H6815/I6815)</f>
        <v>0.40298507462686567</v>
      </c>
    </row>
    <row r="6816">
      <c r="A6816" s="24" t="str">
        <v>2026-08</v>
      </c>
      <c r="B6816" s="24" t="str">
        <v>관찰</v>
      </c>
      <c r="C6816" s="24" t="str">
        <v>이천시</v>
      </c>
      <c r="D6816" s="24" t="str">
        <v>오피스텔 매매</v>
      </c>
      <c r="E6816" s="26">
        <v>1</v>
      </c>
      <c r="F6816" s="26">
        <v>1</v>
      </c>
      <c r="G6816" s="26">
        <v>0</v>
      </c>
      <c r="H6816" s="26">
        <v>0</v>
      </c>
      <c r="I6816" s="26">
        <f>G6816+H6816</f>
        <v>0</v>
      </c>
      <c r="J6816" s="26">
        <f>SUM(F6816:H6816)</f>
        <v>1</v>
      </c>
      <c r="K6816" s="26">
        <f>E6816-J6816</f>
        <v>0</v>
      </c>
      <c r="L6816" s="27">
        <v>170000000</v>
      </c>
      <c r="M6816" s="45">
        <v>65.99</v>
      </c>
      <c r="N6816" s="27">
        <v>170000000</v>
      </c>
      <c r="O6816" s="27">
        <v>8516191</v>
      </c>
      <c r="P6816" s="37">
        <f>IF(I6816=0,0,H6816/I6816)</f>
        <v>0</v>
      </c>
    </row>
    <row r="6817">
      <c r="A6817" s="24" t="str">
        <v>2026-08</v>
      </c>
      <c r="B6817" s="24" t="str">
        <v>관찰</v>
      </c>
      <c r="C6817" s="24" t="str">
        <v>이천시</v>
      </c>
      <c r="D6817" s="24" t="str">
        <v>오피스텔 전월세</v>
      </c>
      <c r="E6817" s="26">
        <v>15</v>
      </c>
      <c r="F6817" s="26">
        <v>0</v>
      </c>
      <c r="G6817" s="26">
        <v>2</v>
      </c>
      <c r="H6817" s="26">
        <v>13</v>
      </c>
      <c r="I6817" s="26">
        <f>G6817+H6817</f>
        <v>15</v>
      </c>
      <c r="J6817" s="26">
        <f>SUM(F6817:H6817)</f>
        <v>15</v>
      </c>
      <c r="K6817" s="26">
        <f>E6817-J6817</f>
        <v>0</v>
      </c>
      <c r="L6817" s="27">
        <v>503120000</v>
      </c>
      <c r="M6817" s="45">
        <v>600.5</v>
      </c>
      <c r="N6817" s="27">
        <v>33541333</v>
      </c>
      <c r="O6817" s="27">
        <v>2769703</v>
      </c>
      <c r="P6817" s="37">
        <f>IF(I6817=0,0,H6817/I6817)</f>
        <v>0.8666666666666667</v>
      </c>
    </row>
    <row r="6818">
      <c r="A6818" s="24" t="str">
        <v>2026-08</v>
      </c>
      <c r="B6818" s="24" t="str">
        <v>관찰</v>
      </c>
      <c r="C6818" s="24" t="str">
        <v>이천시</v>
      </c>
      <c r="D6818" s="24" t="str">
        <v>토지</v>
      </c>
      <c r="E6818" s="26">
        <v>62</v>
      </c>
      <c r="F6818" s="26">
        <v>62</v>
      </c>
      <c r="G6818" s="26">
        <v>0</v>
      </c>
      <c r="H6818" s="26">
        <v>0</v>
      </c>
      <c r="I6818" s="26">
        <f>G6818+H6818</f>
        <v>0</v>
      </c>
      <c r="J6818" s="26">
        <f>SUM(F6818:H6818)</f>
        <v>62</v>
      </c>
      <c r="K6818" s="26">
        <f>E6818-J6818</f>
        <v>0</v>
      </c>
      <c r="L6818" s="27">
        <v>6108090000</v>
      </c>
      <c r="M6818" s="45">
        <v>59049</v>
      </c>
      <c r="N6818" s="27">
        <v>98517581</v>
      </c>
      <c r="O6818" s="27">
        <v>341954</v>
      </c>
      <c r="P6818" s="37">
        <f>IF(I6818=0,0,H6818/I6818)</f>
        <v>0</v>
      </c>
    </row>
    <row r="6819">
      <c r="A6819" s="24" t="str">
        <v>2026-08</v>
      </c>
      <c r="B6819" s="24" t="str">
        <v>관찰</v>
      </c>
      <c r="C6819" s="24" t="str">
        <v>파주시</v>
      </c>
      <c r="D6819" s="24" t="str">
        <v>공장창고</v>
      </c>
      <c r="E6819" s="26">
        <v>3</v>
      </c>
      <c r="F6819" s="26">
        <v>3</v>
      </c>
      <c r="G6819" s="26">
        <v>0</v>
      </c>
      <c r="H6819" s="26">
        <v>0</v>
      </c>
      <c r="I6819" s="26">
        <f>G6819+H6819</f>
        <v>0</v>
      </c>
      <c r="J6819" s="26">
        <f>SUM(F6819:H6819)</f>
        <v>3</v>
      </c>
      <c r="K6819" s="26">
        <f>E6819-J6819</f>
        <v>0</v>
      </c>
      <c r="L6819" s="27">
        <v>1781810000</v>
      </c>
      <c r="M6819" s="45">
        <v>633.92</v>
      </c>
      <c r="N6819" s="27">
        <v>593936667</v>
      </c>
      <c r="O6819" s="27">
        <v>9291836</v>
      </c>
      <c r="P6819" s="37">
        <f>IF(I6819=0,0,H6819/I6819)</f>
        <v>0</v>
      </c>
    </row>
    <row r="6820">
      <c r="A6820" s="24" t="str">
        <v>2026-08</v>
      </c>
      <c r="B6820" s="24" t="str">
        <v>관찰</v>
      </c>
      <c r="C6820" s="24" t="str">
        <v>파주시</v>
      </c>
      <c r="D6820" s="24" t="str">
        <v>다가구 매매</v>
      </c>
      <c r="E6820" s="26">
        <v>5</v>
      </c>
      <c r="F6820" s="26">
        <v>5</v>
      </c>
      <c r="G6820" s="26">
        <v>0</v>
      </c>
      <c r="H6820" s="26">
        <v>0</v>
      </c>
      <c r="I6820" s="26">
        <f>G6820+H6820</f>
        <v>0</v>
      </c>
      <c r="J6820" s="26">
        <f>SUM(F6820:H6820)</f>
        <v>5</v>
      </c>
      <c r="K6820" s="26">
        <f>E6820-J6820</f>
        <v>0</v>
      </c>
      <c r="L6820" s="27">
        <v>1316440000</v>
      </c>
      <c r="M6820" s="45">
        <v>475.15</v>
      </c>
      <c r="N6820" s="27">
        <v>263288000</v>
      </c>
      <c r="O6820" s="27">
        <v>9158934</v>
      </c>
      <c r="P6820" s="37">
        <f>IF(I6820=0,0,H6820/I6820)</f>
        <v>0</v>
      </c>
    </row>
    <row r="6821">
      <c r="A6821" s="24" t="str">
        <v>2026-08</v>
      </c>
      <c r="B6821" s="24" t="str">
        <v>관찰</v>
      </c>
      <c r="C6821" s="24" t="str">
        <v>파주시</v>
      </c>
      <c r="D6821" s="24" t="str">
        <v>다가구 전월세</v>
      </c>
      <c r="E6821" s="26">
        <v>56</v>
      </c>
      <c r="F6821" s="26">
        <v>0</v>
      </c>
      <c r="G6821" s="26">
        <v>9</v>
      </c>
      <c r="H6821" s="26">
        <v>47</v>
      </c>
      <c r="I6821" s="26">
        <f>G6821+H6821</f>
        <v>56</v>
      </c>
      <c r="J6821" s="26">
        <f>SUM(F6821:H6821)</f>
        <v>56</v>
      </c>
      <c r="K6821" s="26">
        <f>E6821-J6821</f>
        <v>0</v>
      </c>
      <c r="L6821" s="27">
        <v>1873000000</v>
      </c>
      <c r="M6821" s="45">
        <v>2521.045</v>
      </c>
      <c r="N6821" s="27">
        <v>33446429</v>
      </c>
      <c r="O6821" s="27">
        <v>2456019</v>
      </c>
      <c r="P6821" s="37">
        <f>IF(I6821=0,0,H6821/I6821)</f>
        <v>0.8392857142857143</v>
      </c>
    </row>
    <row r="6822">
      <c r="A6822" s="24" t="str">
        <v>2026-08</v>
      </c>
      <c r="B6822" s="24" t="str">
        <v>관찰</v>
      </c>
      <c r="C6822" s="24" t="str">
        <v>파주시</v>
      </c>
      <c r="D6822" s="24" t="str">
        <v>다세대 매매</v>
      </c>
      <c r="E6822" s="26">
        <v>10</v>
      </c>
      <c r="F6822" s="26">
        <v>10</v>
      </c>
      <c r="G6822" s="26">
        <v>0</v>
      </c>
      <c r="H6822" s="26">
        <v>0</v>
      </c>
      <c r="I6822" s="26">
        <f>G6822+H6822</f>
        <v>0</v>
      </c>
      <c r="J6822" s="26">
        <f>SUM(F6822:H6822)</f>
        <v>10</v>
      </c>
      <c r="K6822" s="26">
        <f>E6822-J6822</f>
        <v>0</v>
      </c>
      <c r="L6822" s="27">
        <v>2152500000</v>
      </c>
      <c r="M6822" s="45">
        <v>531.765</v>
      </c>
      <c r="N6822" s="27">
        <v>215250000</v>
      </c>
      <c r="O6822" s="27">
        <v>13381291</v>
      </c>
      <c r="P6822" s="37">
        <f>IF(I6822=0,0,H6822/I6822)</f>
        <v>0</v>
      </c>
    </row>
    <row r="6823">
      <c r="A6823" s="24" t="str">
        <v>2026-08</v>
      </c>
      <c r="B6823" s="24" t="str">
        <v>관찰</v>
      </c>
      <c r="C6823" s="24" t="str">
        <v>파주시</v>
      </c>
      <c r="D6823" s="24" t="str">
        <v>다세대 전월세</v>
      </c>
      <c r="E6823" s="26">
        <v>28</v>
      </c>
      <c r="F6823" s="26">
        <v>0</v>
      </c>
      <c r="G6823" s="26">
        <v>9</v>
      </c>
      <c r="H6823" s="26">
        <v>19</v>
      </c>
      <c r="I6823" s="26">
        <f>G6823+H6823</f>
        <v>28</v>
      </c>
      <c r="J6823" s="26">
        <f>SUM(F6823:H6823)</f>
        <v>28</v>
      </c>
      <c r="K6823" s="26">
        <f>E6823-J6823</f>
        <v>0</v>
      </c>
      <c r="L6823" s="27">
        <v>1927900000</v>
      </c>
      <c r="M6823" s="45">
        <v>1447.419</v>
      </c>
      <c r="N6823" s="27">
        <v>68853571</v>
      </c>
      <c r="O6823" s="27">
        <v>4403164</v>
      </c>
      <c r="P6823" s="37">
        <f>IF(I6823=0,0,H6823/I6823)</f>
        <v>0.6785714285714286</v>
      </c>
    </row>
    <row r="6824">
      <c r="A6824" s="24" t="str">
        <v>2026-08</v>
      </c>
      <c r="B6824" s="24" t="str">
        <v>관찰</v>
      </c>
      <c r="C6824" s="24" t="str">
        <v>파주시</v>
      </c>
      <c r="D6824" s="24" t="str">
        <v>분양권</v>
      </c>
      <c r="E6824" s="26">
        <v>3</v>
      </c>
      <c r="F6824" s="26">
        <v>3</v>
      </c>
      <c r="G6824" s="26">
        <v>0</v>
      </c>
      <c r="H6824" s="26">
        <v>0</v>
      </c>
      <c r="I6824" s="26">
        <f>G6824+H6824</f>
        <v>0</v>
      </c>
      <c r="J6824" s="26">
        <f>SUM(F6824:H6824)</f>
        <v>3</v>
      </c>
      <c r="K6824" s="26">
        <f>E6824-J6824</f>
        <v>0</v>
      </c>
      <c r="L6824" s="27">
        <v>1401120000</v>
      </c>
      <c r="M6824" s="45">
        <v>229.39</v>
      </c>
      <c r="N6824" s="27">
        <v>467040000</v>
      </c>
      <c r="O6824" s="27">
        <v>20191820</v>
      </c>
      <c r="P6824" s="37">
        <f>IF(I6824=0,0,H6824/I6824)</f>
        <v>0</v>
      </c>
    </row>
    <row r="6825">
      <c r="A6825" s="24" t="str">
        <v>2026-08</v>
      </c>
      <c r="B6825" s="24" t="str">
        <v>관찰</v>
      </c>
      <c r="C6825" s="24" t="str">
        <v>파주시</v>
      </c>
      <c r="D6825" s="24" t="str">
        <v>상가</v>
      </c>
      <c r="E6825" s="26">
        <v>6</v>
      </c>
      <c r="F6825" s="26">
        <v>6</v>
      </c>
      <c r="G6825" s="26">
        <v>0</v>
      </c>
      <c r="H6825" s="26">
        <v>0</v>
      </c>
      <c r="I6825" s="26">
        <f>G6825+H6825</f>
        <v>0</v>
      </c>
      <c r="J6825" s="26">
        <f>SUM(F6825:H6825)</f>
        <v>6</v>
      </c>
      <c r="K6825" s="26">
        <f>E6825-J6825</f>
        <v>0</v>
      </c>
      <c r="L6825" s="27">
        <v>3817630000</v>
      </c>
      <c r="M6825" s="45">
        <v>530.19</v>
      </c>
      <c r="N6825" s="27">
        <v>636271667</v>
      </c>
      <c r="O6825" s="27">
        <v>23803286</v>
      </c>
      <c r="P6825" s="37">
        <f>IF(I6825=0,0,H6825/I6825)</f>
        <v>0</v>
      </c>
    </row>
    <row r="6826">
      <c r="A6826" s="24" t="str">
        <v>2026-08</v>
      </c>
      <c r="B6826" s="24" t="str">
        <v>관찰</v>
      </c>
      <c r="C6826" s="24" t="str">
        <v>파주시</v>
      </c>
      <c r="D6826" s="24" t="str">
        <v>아파트 매매</v>
      </c>
      <c r="E6826" s="26">
        <v>90</v>
      </c>
      <c r="F6826" s="26">
        <v>90</v>
      </c>
      <c r="G6826" s="26">
        <v>0</v>
      </c>
      <c r="H6826" s="26">
        <v>0</v>
      </c>
      <c r="I6826" s="26">
        <f>G6826+H6826</f>
        <v>0</v>
      </c>
      <c r="J6826" s="26">
        <f>SUM(F6826:H6826)</f>
        <v>90</v>
      </c>
      <c r="K6826" s="26">
        <f>E6826-J6826</f>
        <v>0</v>
      </c>
      <c r="L6826" s="27">
        <v>33371400000</v>
      </c>
      <c r="M6826" s="45">
        <v>7162.29</v>
      </c>
      <c r="N6826" s="27">
        <v>370793333</v>
      </c>
      <c r="O6826" s="27">
        <v>15402710</v>
      </c>
      <c r="P6826" s="37">
        <f>IF(I6826=0,0,H6826/I6826)</f>
        <v>0</v>
      </c>
    </row>
    <row r="6827">
      <c r="A6827" s="24" t="str">
        <v>2026-08</v>
      </c>
      <c r="B6827" s="24" t="str">
        <v>관찰</v>
      </c>
      <c r="C6827" s="24" t="str">
        <v>파주시</v>
      </c>
      <c r="D6827" s="24" t="str">
        <v>아파트 전월세</v>
      </c>
      <c r="E6827" s="26">
        <v>215</v>
      </c>
      <c r="F6827" s="26">
        <v>0</v>
      </c>
      <c r="G6827" s="26">
        <v>103</v>
      </c>
      <c r="H6827" s="26">
        <v>112</v>
      </c>
      <c r="I6827" s="26">
        <f>G6827+H6827</f>
        <v>215</v>
      </c>
      <c r="J6827" s="26">
        <f>SUM(F6827:H6827)</f>
        <v>215</v>
      </c>
      <c r="K6827" s="26">
        <f>E6827-J6827</f>
        <v>0</v>
      </c>
      <c r="L6827" s="27">
        <v>36206660000</v>
      </c>
      <c r="M6827" s="45">
        <v>15911.932</v>
      </c>
      <c r="N6827" s="27">
        <v>168403070</v>
      </c>
      <c r="O6827" s="27">
        <v>7522118</v>
      </c>
      <c r="P6827" s="37">
        <f>IF(I6827=0,0,H6827/I6827)</f>
        <v>0.5209302325581395</v>
      </c>
    </row>
    <row r="6828">
      <c r="A6828" s="24" t="str">
        <v>2026-08</v>
      </c>
      <c r="B6828" s="24" t="str">
        <v>관찰</v>
      </c>
      <c r="C6828" s="24" t="str">
        <v>파주시</v>
      </c>
      <c r="D6828" s="24" t="str">
        <v>오피스텔 전월세</v>
      </c>
      <c r="E6828" s="26">
        <v>35</v>
      </c>
      <c r="F6828" s="26">
        <v>0</v>
      </c>
      <c r="G6828" s="26">
        <v>14</v>
      </c>
      <c r="H6828" s="26">
        <v>21</v>
      </c>
      <c r="I6828" s="26">
        <f>G6828+H6828</f>
        <v>35</v>
      </c>
      <c r="J6828" s="26">
        <f>SUM(F6828:H6828)</f>
        <v>35</v>
      </c>
      <c r="K6828" s="26">
        <f>E6828-J6828</f>
        <v>0</v>
      </c>
      <c r="L6828" s="27">
        <v>2352570000</v>
      </c>
      <c r="M6828" s="45">
        <v>1152</v>
      </c>
      <c r="N6828" s="27">
        <v>67216286</v>
      </c>
      <c r="O6828" s="27">
        <v>6750947</v>
      </c>
      <c r="P6828" s="37">
        <f>IF(I6828=0,0,H6828/I6828)</f>
        <v>0.6</v>
      </c>
    </row>
    <row r="6829">
      <c r="A6829" s="24" t="str">
        <v>2026-08</v>
      </c>
      <c r="B6829" s="24" t="str">
        <v>관찰</v>
      </c>
      <c r="C6829" s="24" t="str">
        <v>파주시</v>
      </c>
      <c r="D6829" s="24" t="str">
        <v>토지</v>
      </c>
      <c r="E6829" s="26">
        <v>72</v>
      </c>
      <c r="F6829" s="26">
        <v>72</v>
      </c>
      <c r="G6829" s="26">
        <v>0</v>
      </c>
      <c r="H6829" s="26">
        <v>0</v>
      </c>
      <c r="I6829" s="26">
        <f>G6829+H6829</f>
        <v>0</v>
      </c>
      <c r="J6829" s="26">
        <f>SUM(F6829:H6829)</f>
        <v>72</v>
      </c>
      <c r="K6829" s="26">
        <f>E6829-J6829</f>
        <v>0</v>
      </c>
      <c r="L6829" s="27">
        <v>11255570000</v>
      </c>
      <c r="M6829" s="45">
        <v>83050.56</v>
      </c>
      <c r="N6829" s="27">
        <v>156327361</v>
      </c>
      <c r="O6829" s="27">
        <v>448022</v>
      </c>
      <c r="P6829" s="37">
        <f>IF(I6829=0,0,H6829/I6829)</f>
        <v>0</v>
      </c>
    </row>
    <row r="6830">
      <c r="A6830" s="24" t="str">
        <v>2026-08</v>
      </c>
      <c r="B6830" s="24" t="str">
        <v>관찰</v>
      </c>
      <c r="C6830" s="24" t="str">
        <v>평택시</v>
      </c>
      <c r="D6830" s="24" t="str">
        <v>공장창고</v>
      </c>
      <c r="E6830" s="26">
        <v>1</v>
      </c>
      <c r="F6830" s="26">
        <v>1</v>
      </c>
      <c r="G6830" s="26">
        <v>0</v>
      </c>
      <c r="H6830" s="26">
        <v>0</v>
      </c>
      <c r="I6830" s="26">
        <f>G6830+H6830</f>
        <v>0</v>
      </c>
      <c r="J6830" s="26">
        <f>SUM(F6830:H6830)</f>
        <v>1</v>
      </c>
      <c r="K6830" s="26">
        <f>E6830-J6830</f>
        <v>0</v>
      </c>
      <c r="L6830" s="27">
        <v>115200000000</v>
      </c>
      <c r="M6830" s="45">
        <v>54777.14</v>
      </c>
      <c r="N6830" s="27">
        <v>115200000000</v>
      </c>
      <c r="O6830" s="27">
        <v>6952288</v>
      </c>
      <c r="P6830" s="37">
        <f>IF(I6830=0,0,H6830/I6830)</f>
        <v>0</v>
      </c>
    </row>
    <row r="6831">
      <c r="A6831" s="24" t="str">
        <v>2026-08</v>
      </c>
      <c r="B6831" s="24" t="str">
        <v>관찰</v>
      </c>
      <c r="C6831" s="24" t="str">
        <v>평택시</v>
      </c>
      <c r="D6831" s="24" t="str">
        <v>다가구 매매</v>
      </c>
      <c r="E6831" s="26">
        <v>5</v>
      </c>
      <c r="F6831" s="26">
        <v>5</v>
      </c>
      <c r="G6831" s="26">
        <v>0</v>
      </c>
      <c r="H6831" s="26">
        <v>0</v>
      </c>
      <c r="I6831" s="26">
        <f>G6831+H6831</f>
        <v>0</v>
      </c>
      <c r="J6831" s="26">
        <f>SUM(F6831:H6831)</f>
        <v>5</v>
      </c>
      <c r="K6831" s="26">
        <f>E6831-J6831</f>
        <v>0</v>
      </c>
      <c r="L6831" s="27">
        <v>1499900000</v>
      </c>
      <c r="M6831" s="45">
        <v>1159.5</v>
      </c>
      <c r="N6831" s="27">
        <v>299980000</v>
      </c>
      <c r="O6831" s="27">
        <v>4276280</v>
      </c>
      <c r="P6831" s="37">
        <f>IF(I6831=0,0,H6831/I6831)</f>
        <v>0</v>
      </c>
    </row>
    <row r="6832">
      <c r="A6832" s="24" t="str">
        <v>2026-08</v>
      </c>
      <c r="B6832" s="24" t="str">
        <v>관찰</v>
      </c>
      <c r="C6832" s="24" t="str">
        <v>평택시</v>
      </c>
      <c r="D6832" s="24" t="str">
        <v>다가구 전월세</v>
      </c>
      <c r="E6832" s="26">
        <v>327</v>
      </c>
      <c r="F6832" s="26">
        <v>0</v>
      </c>
      <c r="G6832" s="26">
        <v>26</v>
      </c>
      <c r="H6832" s="26">
        <v>301</v>
      </c>
      <c r="I6832" s="26">
        <f>G6832+H6832</f>
        <v>327</v>
      </c>
      <c r="J6832" s="26">
        <f>SUM(F6832:H6832)</f>
        <v>327</v>
      </c>
      <c r="K6832" s="26">
        <f>E6832-J6832</f>
        <v>0</v>
      </c>
      <c r="L6832" s="27">
        <v>3749000000</v>
      </c>
      <c r="M6832" s="45">
        <v>14212.024</v>
      </c>
      <c r="N6832" s="27">
        <v>11464832</v>
      </c>
      <c r="O6832" s="27">
        <v>872035</v>
      </c>
      <c r="P6832" s="37">
        <f>IF(I6832=0,0,H6832/I6832)</f>
        <v>0.9204892966360856</v>
      </c>
    </row>
    <row r="6833">
      <c r="A6833" s="24" t="str">
        <v>2026-08</v>
      </c>
      <c r="B6833" s="24" t="str">
        <v>관찰</v>
      </c>
      <c r="C6833" s="24" t="str">
        <v>평택시</v>
      </c>
      <c r="D6833" s="24" t="str">
        <v>다세대 매매</v>
      </c>
      <c r="E6833" s="26">
        <v>3</v>
      </c>
      <c r="F6833" s="26">
        <v>3</v>
      </c>
      <c r="G6833" s="26">
        <v>0</v>
      </c>
      <c r="H6833" s="26">
        <v>0</v>
      </c>
      <c r="I6833" s="26">
        <f>G6833+H6833</f>
        <v>0</v>
      </c>
      <c r="J6833" s="26">
        <f>SUM(F6833:H6833)</f>
        <v>3</v>
      </c>
      <c r="K6833" s="26">
        <f>E6833-J6833</f>
        <v>0</v>
      </c>
      <c r="L6833" s="27">
        <v>256000000</v>
      </c>
      <c r="M6833" s="45">
        <v>157.65</v>
      </c>
      <c r="N6833" s="27">
        <v>85333333</v>
      </c>
      <c r="O6833" s="27">
        <v>5368100</v>
      </c>
      <c r="P6833" s="37">
        <f>IF(I6833=0,0,H6833/I6833)</f>
        <v>0</v>
      </c>
    </row>
    <row r="6834">
      <c r="A6834" s="24" t="str">
        <v>2026-08</v>
      </c>
      <c r="B6834" s="24" t="str">
        <v>관찰</v>
      </c>
      <c r="C6834" s="24" t="str">
        <v>평택시</v>
      </c>
      <c r="D6834" s="24" t="str">
        <v>다세대 전월세</v>
      </c>
      <c r="E6834" s="26">
        <v>66</v>
      </c>
      <c r="F6834" s="26">
        <v>0</v>
      </c>
      <c r="G6834" s="26">
        <v>3</v>
      </c>
      <c r="H6834" s="26">
        <v>63</v>
      </c>
      <c r="I6834" s="26">
        <f>G6834+H6834</f>
        <v>66</v>
      </c>
      <c r="J6834" s="26">
        <f>SUM(F6834:H6834)</f>
        <v>66</v>
      </c>
      <c r="K6834" s="26">
        <f>E6834-J6834</f>
        <v>0</v>
      </c>
      <c r="L6834" s="27">
        <v>615000000</v>
      </c>
      <c r="M6834" s="45">
        <v>1961.1</v>
      </c>
      <c r="N6834" s="27">
        <v>9318182</v>
      </c>
      <c r="O6834" s="27">
        <v>1036693</v>
      </c>
      <c r="P6834" s="37">
        <f>IF(I6834=0,0,H6834/I6834)</f>
        <v>0.9545454545454546</v>
      </c>
    </row>
    <row r="6835">
      <c r="A6835" s="24" t="str">
        <v>2026-08</v>
      </c>
      <c r="B6835" s="24" t="str">
        <v>관찰</v>
      </c>
      <c r="C6835" s="24" t="str">
        <v>평택시</v>
      </c>
      <c r="D6835" s="24" t="str">
        <v>분양권</v>
      </c>
      <c r="E6835" s="26">
        <v>23</v>
      </c>
      <c r="F6835" s="26">
        <v>23</v>
      </c>
      <c r="G6835" s="26">
        <v>0</v>
      </c>
      <c r="H6835" s="26">
        <v>0</v>
      </c>
      <c r="I6835" s="26">
        <f>G6835+H6835</f>
        <v>0</v>
      </c>
      <c r="J6835" s="26">
        <f>SUM(F6835:H6835)</f>
        <v>23</v>
      </c>
      <c r="K6835" s="26">
        <f>E6835-J6835</f>
        <v>0</v>
      </c>
      <c r="L6835" s="27">
        <v>10780110000</v>
      </c>
      <c r="M6835" s="45">
        <v>1941.685</v>
      </c>
      <c r="N6835" s="27">
        <v>468700435</v>
      </c>
      <c r="O6835" s="27">
        <v>18353505</v>
      </c>
      <c r="P6835" s="37">
        <f>IF(I6835=0,0,H6835/I6835)</f>
        <v>0</v>
      </c>
    </row>
    <row r="6836">
      <c r="A6836" s="24" t="str">
        <v>2026-08</v>
      </c>
      <c r="B6836" s="24" t="str">
        <v>관찰</v>
      </c>
      <c r="C6836" s="24" t="str">
        <v>평택시</v>
      </c>
      <c r="D6836" s="24" t="str">
        <v>상가</v>
      </c>
      <c r="E6836" s="26">
        <v>20</v>
      </c>
      <c r="F6836" s="26">
        <v>20</v>
      </c>
      <c r="G6836" s="26">
        <v>0</v>
      </c>
      <c r="H6836" s="26">
        <v>0</v>
      </c>
      <c r="I6836" s="26">
        <f>G6836+H6836</f>
        <v>0</v>
      </c>
      <c r="J6836" s="26">
        <f>SUM(F6836:H6836)</f>
        <v>20</v>
      </c>
      <c r="K6836" s="26">
        <f>E6836-J6836</f>
        <v>0</v>
      </c>
      <c r="L6836" s="27">
        <v>4550000000</v>
      </c>
      <c r="M6836" s="45">
        <v>2357.32</v>
      </c>
      <c r="N6836" s="27">
        <v>227500000</v>
      </c>
      <c r="O6836" s="27">
        <v>6380687</v>
      </c>
      <c r="P6836" s="37">
        <f>IF(I6836=0,0,H6836/I6836)</f>
        <v>0</v>
      </c>
    </row>
    <row r="6837">
      <c r="A6837" s="24" t="str">
        <v>2026-08</v>
      </c>
      <c r="B6837" s="24" t="str">
        <v>관찰</v>
      </c>
      <c r="C6837" s="24" t="str">
        <v>평택시</v>
      </c>
      <c r="D6837" s="24" t="str">
        <v>아파트 매매</v>
      </c>
      <c r="E6837" s="26">
        <v>173</v>
      </c>
      <c r="F6837" s="26">
        <v>173</v>
      </c>
      <c r="G6837" s="26">
        <v>0</v>
      </c>
      <c r="H6837" s="26">
        <v>0</v>
      </c>
      <c r="I6837" s="26">
        <f>G6837+H6837</f>
        <v>0</v>
      </c>
      <c r="J6837" s="26">
        <f>SUM(F6837:H6837)</f>
        <v>173</v>
      </c>
      <c r="K6837" s="26">
        <f>E6837-J6837</f>
        <v>0</v>
      </c>
      <c r="L6837" s="27">
        <v>59259420000</v>
      </c>
      <c r="M6837" s="45">
        <v>12670.506</v>
      </c>
      <c r="N6837" s="27">
        <v>342540000</v>
      </c>
      <c r="O6837" s="27">
        <v>15461016</v>
      </c>
      <c r="P6837" s="37">
        <f>IF(I6837=0,0,H6837/I6837)</f>
        <v>0</v>
      </c>
    </row>
    <row r="6838">
      <c r="A6838" s="24" t="str">
        <v>2026-08</v>
      </c>
      <c r="B6838" s="24" t="str">
        <v>관찰</v>
      </c>
      <c r="C6838" s="24" t="str">
        <v>평택시</v>
      </c>
      <c r="D6838" s="24" t="str">
        <v>아파트 전월세</v>
      </c>
      <c r="E6838" s="26">
        <v>348</v>
      </c>
      <c r="F6838" s="26">
        <v>0</v>
      </c>
      <c r="G6838" s="26">
        <v>147</v>
      </c>
      <c r="H6838" s="26">
        <v>201</v>
      </c>
      <c r="I6838" s="26">
        <f>G6838+H6838</f>
        <v>348</v>
      </c>
      <c r="J6838" s="26">
        <f>SUM(F6838:H6838)</f>
        <v>348</v>
      </c>
      <c r="K6838" s="26">
        <f>E6838-J6838</f>
        <v>0</v>
      </c>
      <c r="L6838" s="27">
        <v>38757610000</v>
      </c>
      <c r="M6838" s="45">
        <v>22030.926</v>
      </c>
      <c r="N6838" s="27">
        <v>111372443</v>
      </c>
      <c r="O6838" s="27">
        <v>5815658</v>
      </c>
      <c r="P6838" s="37">
        <f>IF(I6838=0,0,H6838/I6838)</f>
        <v>0.5775862068965517</v>
      </c>
    </row>
    <row r="6839">
      <c r="A6839" s="24" t="str">
        <v>2026-08</v>
      </c>
      <c r="B6839" s="24" t="str">
        <v>관찰</v>
      </c>
      <c r="C6839" s="24" t="str">
        <v>평택시</v>
      </c>
      <c r="D6839" s="24" t="str">
        <v>오피스텔 전월세</v>
      </c>
      <c r="E6839" s="26">
        <v>15</v>
      </c>
      <c r="F6839" s="26">
        <v>0</v>
      </c>
      <c r="G6839" s="26">
        <v>5</v>
      </c>
      <c r="H6839" s="26">
        <v>10</v>
      </c>
      <c r="I6839" s="26">
        <f>G6839+H6839</f>
        <v>15</v>
      </c>
      <c r="J6839" s="26">
        <f>SUM(F6839:H6839)</f>
        <v>15</v>
      </c>
      <c r="K6839" s="26">
        <f>E6839-J6839</f>
        <v>0</v>
      </c>
      <c r="L6839" s="27">
        <v>704000000</v>
      </c>
      <c r="M6839" s="45">
        <v>489.12</v>
      </c>
      <c r="N6839" s="27">
        <v>46933333</v>
      </c>
      <c r="O6839" s="27">
        <v>4758081</v>
      </c>
      <c r="P6839" s="37">
        <f>IF(I6839=0,0,H6839/I6839)</f>
        <v>0.6666666666666666</v>
      </c>
    </row>
    <row r="6840">
      <c r="A6840" s="24" t="str">
        <v>2026-08</v>
      </c>
      <c r="B6840" s="24" t="str">
        <v>관찰</v>
      </c>
      <c r="C6840" s="24" t="str">
        <v>평택시</v>
      </c>
      <c r="D6840" s="24" t="str">
        <v>토지</v>
      </c>
      <c r="E6840" s="26">
        <v>43</v>
      </c>
      <c r="F6840" s="26">
        <v>43</v>
      </c>
      <c r="G6840" s="26">
        <v>0</v>
      </c>
      <c r="H6840" s="26">
        <v>0</v>
      </c>
      <c r="I6840" s="26">
        <f>G6840+H6840</f>
        <v>0</v>
      </c>
      <c r="J6840" s="26">
        <f>SUM(F6840:H6840)</f>
        <v>43</v>
      </c>
      <c r="K6840" s="26">
        <f>E6840-J6840</f>
        <v>0</v>
      </c>
      <c r="L6840" s="27">
        <v>5440080000</v>
      </c>
      <c r="M6840" s="45">
        <v>21916.26</v>
      </c>
      <c r="N6840" s="27">
        <v>126513488</v>
      </c>
      <c r="O6840" s="27">
        <v>820566</v>
      </c>
      <c r="P6840" s="37">
        <f>IF(I6840=0,0,H6840/I6840)</f>
        <v>0</v>
      </c>
    </row>
    <row r="6841">
      <c r="A6841" s="24" t="str">
        <v>2026-08</v>
      </c>
      <c r="B6841" s="24" t="str">
        <v>관찰</v>
      </c>
      <c r="C6841" s="24" t="str">
        <v>포천시</v>
      </c>
      <c r="D6841" s="24" t="str">
        <v>공장창고</v>
      </c>
      <c r="E6841" s="26">
        <v>1</v>
      </c>
      <c r="F6841" s="26">
        <v>1</v>
      </c>
      <c r="G6841" s="26">
        <v>0</v>
      </c>
      <c r="H6841" s="26">
        <v>0</v>
      </c>
      <c r="I6841" s="26">
        <f>G6841+H6841</f>
        <v>0</v>
      </c>
      <c r="J6841" s="26">
        <f>SUM(F6841:H6841)</f>
        <v>1</v>
      </c>
      <c r="K6841" s="26">
        <f>E6841-J6841</f>
        <v>0</v>
      </c>
      <c r="L6841" s="27">
        <v>650000000</v>
      </c>
      <c r="M6841" s="45">
        <v>420.57</v>
      </c>
      <c r="N6841" s="27">
        <v>650000000</v>
      </c>
      <c r="O6841" s="27">
        <v>5109162</v>
      </c>
      <c r="P6841" s="37">
        <f>IF(I6841=0,0,H6841/I6841)</f>
        <v>0</v>
      </c>
    </row>
    <row r="6842">
      <c r="A6842" s="24" t="str">
        <v>2026-08</v>
      </c>
      <c r="B6842" s="24" t="str">
        <v>관찰</v>
      </c>
      <c r="C6842" s="24" t="str">
        <v>포천시</v>
      </c>
      <c r="D6842" s="24" t="str">
        <v>다가구 매매</v>
      </c>
      <c r="E6842" s="26">
        <v>3</v>
      </c>
      <c r="F6842" s="26">
        <v>3</v>
      </c>
      <c r="G6842" s="26">
        <v>0</v>
      </c>
      <c r="H6842" s="26">
        <v>0</v>
      </c>
      <c r="I6842" s="26">
        <f>G6842+H6842</f>
        <v>0</v>
      </c>
      <c r="J6842" s="26">
        <f>SUM(F6842:H6842)</f>
        <v>3</v>
      </c>
      <c r="K6842" s="26">
        <f>E6842-J6842</f>
        <v>0</v>
      </c>
      <c r="L6842" s="27">
        <v>704600000</v>
      </c>
      <c r="M6842" s="45">
        <v>257.45</v>
      </c>
      <c r="N6842" s="27">
        <v>234866667</v>
      </c>
      <c r="O6842" s="27">
        <v>9047412</v>
      </c>
      <c r="P6842" s="37">
        <f>IF(I6842=0,0,H6842/I6842)</f>
        <v>0</v>
      </c>
    </row>
    <row r="6843">
      <c r="A6843" s="24" t="str">
        <v>2026-08</v>
      </c>
      <c r="B6843" s="24" t="str">
        <v>관찰</v>
      </c>
      <c r="C6843" s="24" t="str">
        <v>포천시</v>
      </c>
      <c r="D6843" s="24" t="str">
        <v>다가구 전월세</v>
      </c>
      <c r="E6843" s="26">
        <v>10</v>
      </c>
      <c r="F6843" s="26">
        <v>0</v>
      </c>
      <c r="G6843" s="26">
        <v>1</v>
      </c>
      <c r="H6843" s="26">
        <v>9</v>
      </c>
      <c r="I6843" s="26">
        <f>G6843+H6843</f>
        <v>10</v>
      </c>
      <c r="J6843" s="26">
        <f>SUM(F6843:H6843)</f>
        <v>10</v>
      </c>
      <c r="K6843" s="26">
        <f>E6843-J6843</f>
        <v>0</v>
      </c>
      <c r="L6843" s="27">
        <v>100300000</v>
      </c>
      <c r="M6843" s="45">
        <v>323.958</v>
      </c>
      <c r="N6843" s="27">
        <v>10030000</v>
      </c>
      <c r="O6843" s="27">
        <v>1023498</v>
      </c>
      <c r="P6843" s="37">
        <f>IF(I6843=0,0,H6843/I6843)</f>
        <v>0.9</v>
      </c>
    </row>
    <row r="6844">
      <c r="A6844" s="24" t="str">
        <v>2026-08</v>
      </c>
      <c r="B6844" s="24" t="str">
        <v>관찰</v>
      </c>
      <c r="C6844" s="24" t="str">
        <v>포천시</v>
      </c>
      <c r="D6844" s="24" t="str">
        <v>다세대 매매</v>
      </c>
      <c r="E6844" s="26">
        <v>9</v>
      </c>
      <c r="F6844" s="26">
        <v>9</v>
      </c>
      <c r="G6844" s="26">
        <v>0</v>
      </c>
      <c r="H6844" s="26">
        <v>0</v>
      </c>
      <c r="I6844" s="26">
        <f>G6844+H6844</f>
        <v>0</v>
      </c>
      <c r="J6844" s="26">
        <f>SUM(F6844:H6844)</f>
        <v>9</v>
      </c>
      <c r="K6844" s="26">
        <f>E6844-J6844</f>
        <v>0</v>
      </c>
      <c r="L6844" s="27">
        <v>745000000</v>
      </c>
      <c r="M6844" s="45">
        <v>479.93</v>
      </c>
      <c r="N6844" s="27">
        <v>82777778</v>
      </c>
      <c r="O6844" s="27">
        <v>5131602</v>
      </c>
      <c r="P6844" s="37">
        <f>IF(I6844=0,0,H6844/I6844)</f>
        <v>0</v>
      </c>
    </row>
    <row r="6845">
      <c r="A6845" s="24" t="str">
        <v>2026-08</v>
      </c>
      <c r="B6845" s="24" t="str">
        <v>관찰</v>
      </c>
      <c r="C6845" s="24" t="str">
        <v>포천시</v>
      </c>
      <c r="D6845" s="24" t="str">
        <v>다세대 전월세</v>
      </c>
      <c r="E6845" s="26">
        <v>12</v>
      </c>
      <c r="F6845" s="26">
        <v>0</v>
      </c>
      <c r="G6845" s="26">
        <v>1</v>
      </c>
      <c r="H6845" s="26">
        <v>11</v>
      </c>
      <c r="I6845" s="26">
        <f>G6845+H6845</f>
        <v>12</v>
      </c>
      <c r="J6845" s="26">
        <f>SUM(F6845:H6845)</f>
        <v>12</v>
      </c>
      <c r="K6845" s="26">
        <f>E6845-J6845</f>
        <v>0</v>
      </c>
      <c r="L6845" s="27">
        <v>168000000</v>
      </c>
      <c r="M6845" s="45">
        <v>430.667</v>
      </c>
      <c r="N6845" s="27">
        <v>14000000</v>
      </c>
      <c r="O6845" s="27">
        <v>1289562</v>
      </c>
      <c r="P6845" s="37">
        <f>IF(I6845=0,0,H6845/I6845)</f>
        <v>0.9166666666666666</v>
      </c>
    </row>
    <row r="6846">
      <c r="A6846" s="24" t="str">
        <v>2026-08</v>
      </c>
      <c r="B6846" s="24" t="str">
        <v>관찰</v>
      </c>
      <c r="C6846" s="24" t="str">
        <v>포천시</v>
      </c>
      <c r="D6846" s="24" t="str">
        <v>상가</v>
      </c>
      <c r="E6846" s="26">
        <v>7</v>
      </c>
      <c r="F6846" s="26">
        <v>7</v>
      </c>
      <c r="G6846" s="26">
        <v>0</v>
      </c>
      <c r="H6846" s="26">
        <v>0</v>
      </c>
      <c r="I6846" s="26">
        <f>G6846+H6846</f>
        <v>0</v>
      </c>
      <c r="J6846" s="26">
        <f>SUM(F6846:H6846)</f>
        <v>7</v>
      </c>
      <c r="K6846" s="26">
        <f>E6846-J6846</f>
        <v>0</v>
      </c>
      <c r="L6846" s="27">
        <v>3178490000</v>
      </c>
      <c r="M6846" s="45">
        <v>694.01</v>
      </c>
      <c r="N6846" s="27">
        <v>454070000</v>
      </c>
      <c r="O6846" s="27">
        <v>15140134</v>
      </c>
      <c r="P6846" s="37">
        <f>IF(I6846=0,0,H6846/I6846)</f>
        <v>0</v>
      </c>
    </row>
    <row r="6847">
      <c r="A6847" s="24" t="str">
        <v>2026-08</v>
      </c>
      <c r="B6847" s="24" t="str">
        <v>관찰</v>
      </c>
      <c r="C6847" s="24" t="str">
        <v>포천시</v>
      </c>
      <c r="D6847" s="24" t="str">
        <v>아파트 매매</v>
      </c>
      <c r="E6847" s="26">
        <v>11</v>
      </c>
      <c r="F6847" s="26">
        <v>11</v>
      </c>
      <c r="G6847" s="26">
        <v>0</v>
      </c>
      <c r="H6847" s="26">
        <v>0</v>
      </c>
      <c r="I6847" s="26">
        <f>G6847+H6847</f>
        <v>0</v>
      </c>
      <c r="J6847" s="26">
        <f>SUM(F6847:H6847)</f>
        <v>11</v>
      </c>
      <c r="K6847" s="26">
        <f>E6847-J6847</f>
        <v>0</v>
      </c>
      <c r="L6847" s="27">
        <v>1935500000</v>
      </c>
      <c r="M6847" s="45">
        <v>763.03</v>
      </c>
      <c r="N6847" s="27">
        <v>175954545</v>
      </c>
      <c r="O6847" s="27">
        <v>8385445</v>
      </c>
      <c r="P6847" s="37">
        <f>IF(I6847=0,0,H6847/I6847)</f>
        <v>0</v>
      </c>
    </row>
    <row r="6848">
      <c r="A6848" s="24" t="str">
        <v>2026-08</v>
      </c>
      <c r="B6848" s="24" t="str">
        <v>관찰</v>
      </c>
      <c r="C6848" s="24" t="str">
        <v>포천시</v>
      </c>
      <c r="D6848" s="24" t="str">
        <v>아파트 전월세</v>
      </c>
      <c r="E6848" s="26">
        <v>24</v>
      </c>
      <c r="F6848" s="26">
        <v>0</v>
      </c>
      <c r="G6848" s="26">
        <v>8</v>
      </c>
      <c r="H6848" s="26">
        <v>16</v>
      </c>
      <c r="I6848" s="26">
        <f>G6848+H6848</f>
        <v>24</v>
      </c>
      <c r="J6848" s="26">
        <f>SUM(F6848:H6848)</f>
        <v>24</v>
      </c>
      <c r="K6848" s="26">
        <f>E6848-J6848</f>
        <v>0</v>
      </c>
      <c r="L6848" s="27">
        <v>1417700000</v>
      </c>
      <c r="M6848" s="45">
        <v>1555.476</v>
      </c>
      <c r="N6848" s="27">
        <v>59070833</v>
      </c>
      <c r="O6848" s="27">
        <v>3012976</v>
      </c>
      <c r="P6848" s="37">
        <f>IF(I6848=0,0,H6848/I6848)</f>
        <v>0.6666666666666666</v>
      </c>
    </row>
    <row r="6849">
      <c r="A6849" s="24" t="str">
        <v>2026-08</v>
      </c>
      <c r="B6849" s="24" t="str">
        <v>관찰</v>
      </c>
      <c r="C6849" s="24" t="str">
        <v>포천시</v>
      </c>
      <c r="D6849" s="24" t="str">
        <v>토지</v>
      </c>
      <c r="E6849" s="26">
        <v>44</v>
      </c>
      <c r="F6849" s="26">
        <v>44</v>
      </c>
      <c r="G6849" s="26">
        <v>0</v>
      </c>
      <c r="H6849" s="26">
        <v>0</v>
      </c>
      <c r="I6849" s="26">
        <f>G6849+H6849</f>
        <v>0</v>
      </c>
      <c r="J6849" s="26">
        <f>SUM(F6849:H6849)</f>
        <v>44</v>
      </c>
      <c r="K6849" s="26">
        <f>E6849-J6849</f>
        <v>0</v>
      </c>
      <c r="L6849" s="27">
        <v>10661800000</v>
      </c>
      <c r="M6849" s="45">
        <v>65141.5</v>
      </c>
      <c r="N6849" s="27">
        <v>242313636</v>
      </c>
      <c r="O6849" s="27">
        <v>541062</v>
      </c>
      <c r="P6849" s="37">
        <f>IF(I6849=0,0,H6849/I6849)</f>
        <v>0</v>
      </c>
    </row>
    <row r="6850">
      <c r="A6850" s="24" t="str">
        <v>2026-08</v>
      </c>
      <c r="B6850" s="24" t="str">
        <v>관찰</v>
      </c>
      <c r="C6850" s="24" t="str">
        <v>하남시</v>
      </c>
      <c r="D6850" s="24" t="str">
        <v>다가구 매매</v>
      </c>
      <c r="E6850" s="26">
        <v>1</v>
      </c>
      <c r="F6850" s="26">
        <v>1</v>
      </c>
      <c r="G6850" s="26">
        <v>0</v>
      </c>
      <c r="H6850" s="26">
        <v>0</v>
      </c>
      <c r="I6850" s="26">
        <f>G6850+H6850</f>
        <v>0</v>
      </c>
      <c r="J6850" s="26">
        <f>SUM(F6850:H6850)</f>
        <v>1</v>
      </c>
      <c r="K6850" s="26">
        <f>E6850-J6850</f>
        <v>0</v>
      </c>
      <c r="L6850" s="27">
        <v>800000000</v>
      </c>
      <c r="M6850" s="45">
        <v>197.32</v>
      </c>
      <c r="N6850" s="27">
        <v>800000000</v>
      </c>
      <c r="O6850" s="27">
        <v>13402737</v>
      </c>
      <c r="P6850" s="37">
        <f>IF(I6850=0,0,H6850/I6850)</f>
        <v>0</v>
      </c>
    </row>
    <row r="6851">
      <c r="A6851" s="24" t="str">
        <v>2026-08</v>
      </c>
      <c r="B6851" s="24" t="str">
        <v>관찰</v>
      </c>
      <c r="C6851" s="24" t="str">
        <v>하남시</v>
      </c>
      <c r="D6851" s="24" t="str">
        <v>다가구 전월세</v>
      </c>
      <c r="E6851" s="26">
        <v>32</v>
      </c>
      <c r="F6851" s="26">
        <v>0</v>
      </c>
      <c r="G6851" s="26">
        <v>14</v>
      </c>
      <c r="H6851" s="26">
        <v>18</v>
      </c>
      <c r="I6851" s="26">
        <f>G6851+H6851</f>
        <v>32</v>
      </c>
      <c r="J6851" s="26">
        <f>SUM(F6851:H6851)</f>
        <v>32</v>
      </c>
      <c r="K6851" s="26">
        <f>E6851-J6851</f>
        <v>0</v>
      </c>
      <c r="L6851" s="27">
        <v>5435860000</v>
      </c>
      <c r="M6851" s="45">
        <v>1659.61</v>
      </c>
      <c r="N6851" s="27">
        <v>169870625</v>
      </c>
      <c r="O6851" s="27">
        <v>10827715</v>
      </c>
      <c r="P6851" s="37">
        <f>IF(I6851=0,0,H6851/I6851)</f>
        <v>0.5625</v>
      </c>
    </row>
    <row r="6852">
      <c r="A6852" s="24" t="str">
        <v>2026-08</v>
      </c>
      <c r="B6852" s="24" t="str">
        <v>관찰</v>
      </c>
      <c r="C6852" s="24" t="str">
        <v>하남시</v>
      </c>
      <c r="D6852" s="24" t="str">
        <v>다세대 매매</v>
      </c>
      <c r="E6852" s="26">
        <v>4</v>
      </c>
      <c r="F6852" s="26">
        <v>4</v>
      </c>
      <c r="G6852" s="26">
        <v>0</v>
      </c>
      <c r="H6852" s="26">
        <v>0</v>
      </c>
      <c r="I6852" s="26">
        <f>G6852+H6852</f>
        <v>0</v>
      </c>
      <c r="J6852" s="26">
        <f>SUM(F6852:H6852)</f>
        <v>4</v>
      </c>
      <c r="K6852" s="26">
        <f>E6852-J6852</f>
        <v>0</v>
      </c>
      <c r="L6852" s="27">
        <v>1728000000</v>
      </c>
      <c r="M6852" s="45">
        <v>237.39</v>
      </c>
      <c r="N6852" s="27">
        <v>432000000</v>
      </c>
      <c r="O6852" s="27">
        <v>24063341</v>
      </c>
      <c r="P6852" s="37">
        <f>IF(I6852=0,0,H6852/I6852)</f>
        <v>0</v>
      </c>
    </row>
    <row r="6853">
      <c r="A6853" s="24" t="str">
        <v>2026-08</v>
      </c>
      <c r="B6853" s="24" t="str">
        <v>관찰</v>
      </c>
      <c r="C6853" s="24" t="str">
        <v>하남시</v>
      </c>
      <c r="D6853" s="24" t="str">
        <v>다세대 전월세</v>
      </c>
      <c r="E6853" s="26">
        <v>7</v>
      </c>
      <c r="F6853" s="26">
        <v>0</v>
      </c>
      <c r="G6853" s="26">
        <v>5</v>
      </c>
      <c r="H6853" s="26">
        <v>2</v>
      </c>
      <c r="I6853" s="26">
        <f>G6853+H6853</f>
        <v>7</v>
      </c>
      <c r="J6853" s="26">
        <f>SUM(F6853:H6853)</f>
        <v>7</v>
      </c>
      <c r="K6853" s="26">
        <f>E6853-J6853</f>
        <v>0</v>
      </c>
      <c r="L6853" s="27">
        <v>2241250000</v>
      </c>
      <c r="M6853" s="45">
        <v>521.751</v>
      </c>
      <c r="N6853" s="27">
        <v>320178571</v>
      </c>
      <c r="O6853" s="27">
        <v>14200434</v>
      </c>
      <c r="P6853" s="37">
        <f>IF(I6853=0,0,H6853/I6853)</f>
        <v>0.2857142857142857</v>
      </c>
    </row>
    <row r="6854">
      <c r="A6854" s="24" t="str">
        <v>2026-08</v>
      </c>
      <c r="B6854" s="24" t="str">
        <v>관찰</v>
      </c>
      <c r="C6854" s="24" t="str">
        <v>하남시</v>
      </c>
      <c r="D6854" s="24" t="str">
        <v>상가</v>
      </c>
      <c r="E6854" s="26">
        <v>2</v>
      </c>
      <c r="F6854" s="26">
        <v>2</v>
      </c>
      <c r="G6854" s="26">
        <v>0</v>
      </c>
      <c r="H6854" s="26">
        <v>0</v>
      </c>
      <c r="I6854" s="26">
        <f>G6854+H6854</f>
        <v>0</v>
      </c>
      <c r="J6854" s="26">
        <f>SUM(F6854:H6854)</f>
        <v>2</v>
      </c>
      <c r="K6854" s="26">
        <f>E6854-J6854</f>
        <v>0</v>
      </c>
      <c r="L6854" s="27">
        <v>1074780000</v>
      </c>
      <c r="M6854" s="45">
        <v>56.32</v>
      </c>
      <c r="N6854" s="27">
        <v>537390000</v>
      </c>
      <c r="O6854" s="27">
        <v>63085788</v>
      </c>
      <c r="P6854" s="37">
        <f>IF(I6854=0,0,H6854/I6854)</f>
        <v>0</v>
      </c>
    </row>
    <row r="6855">
      <c r="A6855" s="24" t="str">
        <v>2026-08</v>
      </c>
      <c r="B6855" s="24" t="str">
        <v>관찰</v>
      </c>
      <c r="C6855" s="24" t="str">
        <v>하남시</v>
      </c>
      <c r="D6855" s="24" t="str">
        <v>아파트 매매</v>
      </c>
      <c r="E6855" s="26">
        <v>40</v>
      </c>
      <c r="F6855" s="26">
        <v>40</v>
      </c>
      <c r="G6855" s="26">
        <v>0</v>
      </c>
      <c r="H6855" s="26">
        <v>0</v>
      </c>
      <c r="I6855" s="26">
        <f>G6855+H6855</f>
        <v>0</v>
      </c>
      <c r="J6855" s="26">
        <f>SUM(F6855:H6855)</f>
        <v>40</v>
      </c>
      <c r="K6855" s="26">
        <f>E6855-J6855</f>
        <v>0</v>
      </c>
      <c r="L6855" s="27">
        <v>46191000000</v>
      </c>
      <c r="M6855" s="45">
        <v>3301.741</v>
      </c>
      <c r="N6855" s="27">
        <v>1154775000</v>
      </c>
      <c r="O6855" s="27">
        <v>46247574</v>
      </c>
      <c r="P6855" s="37">
        <f>IF(I6855=0,0,H6855/I6855)</f>
        <v>0</v>
      </c>
    </row>
    <row r="6856">
      <c r="A6856" s="24" t="str">
        <v>2026-08</v>
      </c>
      <c r="B6856" s="24" t="str">
        <v>관찰</v>
      </c>
      <c r="C6856" s="24" t="str">
        <v>하남시</v>
      </c>
      <c r="D6856" s="24" t="str">
        <v>아파트 전월세</v>
      </c>
      <c r="E6856" s="26">
        <v>247</v>
      </c>
      <c r="F6856" s="26">
        <v>0</v>
      </c>
      <c r="G6856" s="26">
        <v>123</v>
      </c>
      <c r="H6856" s="26">
        <v>124</v>
      </c>
      <c r="I6856" s="26">
        <f>G6856+H6856</f>
        <v>247</v>
      </c>
      <c r="J6856" s="26">
        <f>SUM(F6856:H6856)</f>
        <v>247</v>
      </c>
      <c r="K6856" s="26">
        <f>E6856-J6856</f>
        <v>0</v>
      </c>
      <c r="L6856" s="27">
        <v>98432440000</v>
      </c>
      <c r="M6856" s="45">
        <v>17465.036</v>
      </c>
      <c r="N6856" s="27">
        <v>398511903</v>
      </c>
      <c r="O6856" s="27">
        <v>18631309</v>
      </c>
      <c r="P6856" s="37">
        <f>IF(I6856=0,0,H6856/I6856)</f>
        <v>0.5020242914979757</v>
      </c>
    </row>
    <row r="6857">
      <c r="A6857" s="24" t="str">
        <v>2026-08</v>
      </c>
      <c r="B6857" s="24" t="str">
        <v>관찰</v>
      </c>
      <c r="C6857" s="24" t="str">
        <v>하남시</v>
      </c>
      <c r="D6857" s="24" t="str">
        <v>오피스텔 매매</v>
      </c>
      <c r="E6857" s="26">
        <v>24</v>
      </c>
      <c r="F6857" s="26">
        <v>24</v>
      </c>
      <c r="G6857" s="26">
        <v>0</v>
      </c>
      <c r="H6857" s="26">
        <v>0</v>
      </c>
      <c r="I6857" s="26">
        <f>G6857+H6857</f>
        <v>0</v>
      </c>
      <c r="J6857" s="26">
        <f>SUM(F6857:H6857)</f>
        <v>24</v>
      </c>
      <c r="K6857" s="26">
        <f>E6857-J6857</f>
        <v>0</v>
      </c>
      <c r="L6857" s="27">
        <v>6050500000</v>
      </c>
      <c r="M6857" s="45">
        <v>852.982</v>
      </c>
      <c r="N6857" s="27">
        <v>252104167</v>
      </c>
      <c r="O6857" s="27">
        <v>23449091</v>
      </c>
      <c r="P6857" s="37">
        <f>IF(I6857=0,0,H6857/I6857)</f>
        <v>0</v>
      </c>
    </row>
    <row r="6858">
      <c r="A6858" s="24" t="str">
        <v>2026-08</v>
      </c>
      <c r="B6858" s="24" t="str">
        <v>관찰</v>
      </c>
      <c r="C6858" s="24" t="str">
        <v>하남시</v>
      </c>
      <c r="D6858" s="24" t="str">
        <v>오피스텔 전월세</v>
      </c>
      <c r="E6858" s="26">
        <v>221</v>
      </c>
      <c r="F6858" s="26">
        <v>0</v>
      </c>
      <c r="G6858" s="26">
        <v>46</v>
      </c>
      <c r="H6858" s="26">
        <v>175</v>
      </c>
      <c r="I6858" s="26">
        <f>G6858+H6858</f>
        <v>221</v>
      </c>
      <c r="J6858" s="26">
        <f>SUM(F6858:H6858)</f>
        <v>221</v>
      </c>
      <c r="K6858" s="26">
        <f>E6858-J6858</f>
        <v>0</v>
      </c>
      <c r="L6858" s="27">
        <v>29052870000</v>
      </c>
      <c r="M6858" s="45">
        <v>6766.35</v>
      </c>
      <c r="N6858" s="27">
        <v>131460950</v>
      </c>
      <c r="O6858" s="27">
        <v>14194143</v>
      </c>
      <c r="P6858" s="37">
        <f>IF(I6858=0,0,H6858/I6858)</f>
        <v>0.7918552036199095</v>
      </c>
    </row>
    <row r="6859">
      <c r="A6859" s="24" t="str">
        <v>2026-08</v>
      </c>
      <c r="B6859" s="24" t="str">
        <v>관찰</v>
      </c>
      <c r="C6859" s="24" t="str">
        <v>하남시</v>
      </c>
      <c r="D6859" s="24" t="str">
        <v>토지</v>
      </c>
      <c r="E6859" s="26">
        <v>7</v>
      </c>
      <c r="F6859" s="26">
        <v>7</v>
      </c>
      <c r="G6859" s="26">
        <v>0</v>
      </c>
      <c r="H6859" s="26">
        <v>0</v>
      </c>
      <c r="I6859" s="26">
        <f>G6859+H6859</f>
        <v>0</v>
      </c>
      <c r="J6859" s="26">
        <f>SUM(F6859:H6859)</f>
        <v>7</v>
      </c>
      <c r="K6859" s="26">
        <f>E6859-J6859</f>
        <v>0</v>
      </c>
      <c r="L6859" s="27">
        <v>2003750000</v>
      </c>
      <c r="M6859" s="45">
        <v>1925.41</v>
      </c>
      <c r="N6859" s="27">
        <v>286250000</v>
      </c>
      <c r="O6859" s="27">
        <v>3440289</v>
      </c>
      <c r="P6859" s="37">
        <f>IF(I6859=0,0,H6859/I6859)</f>
        <v>0</v>
      </c>
    </row>
    <row r="6860">
      <c r="A6860" s="24" t="str">
        <v>2026-08</v>
      </c>
      <c r="B6860" s="24" t="str">
        <v>관찰</v>
      </c>
      <c r="C6860" s="24" t="str">
        <v>화성동탄구</v>
      </c>
      <c r="D6860" s="24" t="str">
        <v>공장창고</v>
      </c>
      <c r="E6860" s="26">
        <v>3</v>
      </c>
      <c r="F6860" s="26">
        <v>3</v>
      </c>
      <c r="G6860" s="26">
        <v>0</v>
      </c>
      <c r="H6860" s="26">
        <v>0</v>
      </c>
      <c r="I6860" s="26">
        <f>G6860+H6860</f>
        <v>0</v>
      </c>
      <c r="J6860" s="26">
        <f>SUM(F6860:H6860)</f>
        <v>3</v>
      </c>
      <c r="K6860" s="26">
        <f>E6860-J6860</f>
        <v>0</v>
      </c>
      <c r="L6860" s="27">
        <v>487000000</v>
      </c>
      <c r="M6860" s="45">
        <v>146.63</v>
      </c>
      <c r="N6860" s="27">
        <v>162333333</v>
      </c>
      <c r="O6860" s="27">
        <v>10979454</v>
      </c>
      <c r="P6860" s="37">
        <f>IF(I6860=0,0,H6860/I6860)</f>
        <v>0</v>
      </c>
    </row>
    <row r="6861">
      <c r="A6861" s="24" t="str">
        <v>2026-08</v>
      </c>
      <c r="B6861" s="24" t="str">
        <v>관찰</v>
      </c>
      <c r="C6861" s="24" t="str">
        <v>화성동탄구</v>
      </c>
      <c r="D6861" s="24" t="str">
        <v>다가구 전월세</v>
      </c>
      <c r="E6861" s="26">
        <v>33</v>
      </c>
      <c r="F6861" s="26">
        <v>0</v>
      </c>
      <c r="G6861" s="26">
        <v>11</v>
      </c>
      <c r="H6861" s="26">
        <v>22</v>
      </c>
      <c r="I6861" s="26">
        <f>G6861+H6861</f>
        <v>33</v>
      </c>
      <c r="J6861" s="26">
        <f>SUM(F6861:H6861)</f>
        <v>33</v>
      </c>
      <c r="K6861" s="26">
        <f>E6861-J6861</f>
        <v>0</v>
      </c>
      <c r="L6861" s="27">
        <v>3155000000</v>
      </c>
      <c r="M6861" s="45">
        <v>2041.26</v>
      </c>
      <c r="N6861" s="27">
        <v>95606061</v>
      </c>
      <c r="O6861" s="27">
        <v>5109468</v>
      </c>
      <c r="P6861" s="37">
        <f>IF(I6861=0,0,H6861/I6861)</f>
        <v>0.6666666666666666</v>
      </c>
    </row>
    <row r="6862">
      <c r="A6862" s="24" t="str">
        <v>2026-08</v>
      </c>
      <c r="B6862" s="24" t="str">
        <v>관찰</v>
      </c>
      <c r="C6862" s="24" t="str">
        <v>화성동탄구</v>
      </c>
      <c r="D6862" s="24" t="str">
        <v>다세대 매매</v>
      </c>
      <c r="E6862" s="26">
        <v>3</v>
      </c>
      <c r="F6862" s="26">
        <v>3</v>
      </c>
      <c r="G6862" s="26">
        <v>0</v>
      </c>
      <c r="H6862" s="26">
        <v>0</v>
      </c>
      <c r="I6862" s="26">
        <f>G6862+H6862</f>
        <v>0</v>
      </c>
      <c r="J6862" s="26">
        <f>SUM(F6862:H6862)</f>
        <v>3</v>
      </c>
      <c r="K6862" s="26">
        <f>E6862-J6862</f>
        <v>0</v>
      </c>
      <c r="L6862" s="27">
        <v>2177000000</v>
      </c>
      <c r="M6862" s="45">
        <v>254.111</v>
      </c>
      <c r="N6862" s="27">
        <v>725666667</v>
      </c>
      <c r="O6862" s="27">
        <v>28321064</v>
      </c>
      <c r="P6862" s="37">
        <f>IF(I6862=0,0,H6862/I6862)</f>
        <v>0</v>
      </c>
    </row>
    <row r="6863">
      <c r="A6863" s="24" t="str">
        <v>2026-08</v>
      </c>
      <c r="B6863" s="24" t="str">
        <v>관찰</v>
      </c>
      <c r="C6863" s="24" t="str">
        <v>화성동탄구</v>
      </c>
      <c r="D6863" s="24" t="str">
        <v>다세대 전월세</v>
      </c>
      <c r="E6863" s="26">
        <v>2</v>
      </c>
      <c r="F6863" s="26">
        <v>0</v>
      </c>
      <c r="G6863" s="26">
        <v>0</v>
      </c>
      <c r="H6863" s="26">
        <v>2</v>
      </c>
      <c r="I6863" s="26">
        <f>G6863+H6863</f>
        <v>2</v>
      </c>
      <c r="J6863" s="26">
        <f>SUM(F6863:H6863)</f>
        <v>2</v>
      </c>
      <c r="K6863" s="26">
        <f>E6863-J6863</f>
        <v>0</v>
      </c>
      <c r="L6863" s="27">
        <v>400000000</v>
      </c>
      <c r="M6863" s="45">
        <v>232.705</v>
      </c>
      <c r="N6863" s="27">
        <v>200000000</v>
      </c>
      <c r="O6863" s="27">
        <v>5682362</v>
      </c>
      <c r="P6863" s="37">
        <f>IF(I6863=0,0,H6863/I6863)</f>
        <v>1</v>
      </c>
    </row>
    <row r="6864">
      <c r="A6864" s="24" t="str">
        <v>2026-08</v>
      </c>
      <c r="B6864" s="24" t="str">
        <v>관찰</v>
      </c>
      <c r="C6864" s="24" t="str">
        <v>화성동탄구</v>
      </c>
      <c r="D6864" s="24" t="str">
        <v>상가</v>
      </c>
      <c r="E6864" s="26">
        <v>4</v>
      </c>
      <c r="F6864" s="26">
        <v>4</v>
      </c>
      <c r="G6864" s="26">
        <v>0</v>
      </c>
      <c r="H6864" s="26">
        <v>0</v>
      </c>
      <c r="I6864" s="26">
        <f>G6864+H6864</f>
        <v>0</v>
      </c>
      <c r="J6864" s="26">
        <f>SUM(F6864:H6864)</f>
        <v>4</v>
      </c>
      <c r="K6864" s="26">
        <f>E6864-J6864</f>
        <v>0</v>
      </c>
      <c r="L6864" s="27">
        <v>639250000</v>
      </c>
      <c r="M6864" s="45">
        <v>270.41</v>
      </c>
      <c r="N6864" s="27">
        <v>159812500</v>
      </c>
      <c r="O6864" s="27">
        <v>7814885</v>
      </c>
      <c r="P6864" s="37">
        <f>IF(I6864=0,0,H6864/I6864)</f>
        <v>0</v>
      </c>
    </row>
    <row r="6865">
      <c r="A6865" s="24" t="str">
        <v>2026-08</v>
      </c>
      <c r="B6865" s="24" t="str">
        <v>관찰</v>
      </c>
      <c r="C6865" s="24" t="str">
        <v>화성동탄구</v>
      </c>
      <c r="D6865" s="24" t="str">
        <v>아파트 매매</v>
      </c>
      <c r="E6865" s="26">
        <v>32</v>
      </c>
      <c r="F6865" s="26">
        <v>32</v>
      </c>
      <c r="G6865" s="26">
        <v>0</v>
      </c>
      <c r="H6865" s="26">
        <v>0</v>
      </c>
      <c r="I6865" s="26">
        <f>G6865+H6865</f>
        <v>0</v>
      </c>
      <c r="J6865" s="26">
        <f>SUM(F6865:H6865)</f>
        <v>32</v>
      </c>
      <c r="K6865" s="26">
        <f>E6865-J6865</f>
        <v>0</v>
      </c>
      <c r="L6865" s="27">
        <v>23630500000</v>
      </c>
      <c r="M6865" s="45">
        <v>2446.973</v>
      </c>
      <c r="N6865" s="27">
        <v>738453125</v>
      </c>
      <c r="O6865" s="27">
        <v>31924080</v>
      </c>
      <c r="P6865" s="37">
        <f>IF(I6865=0,0,H6865/I6865)</f>
        <v>0</v>
      </c>
    </row>
    <row r="6866">
      <c r="A6866" s="24" t="str">
        <v>2026-08</v>
      </c>
      <c r="B6866" s="24" t="str">
        <v>관찰</v>
      </c>
      <c r="C6866" s="24" t="str">
        <v>화성동탄구</v>
      </c>
      <c r="D6866" s="24" t="str">
        <v>아파트 전월세</v>
      </c>
      <c r="E6866" s="26">
        <v>479</v>
      </c>
      <c r="F6866" s="26">
        <v>0</v>
      </c>
      <c r="G6866" s="26">
        <v>117</v>
      </c>
      <c r="H6866" s="26">
        <v>362</v>
      </c>
      <c r="I6866" s="26">
        <f>G6866+H6866</f>
        <v>479</v>
      </c>
      <c r="J6866" s="26">
        <f>SUM(F6866:H6866)</f>
        <v>479</v>
      </c>
      <c r="K6866" s="26">
        <f>E6866-J6866</f>
        <v>0</v>
      </c>
      <c r="L6866" s="27">
        <v>74824280000</v>
      </c>
      <c r="M6866" s="45">
        <v>27114.223</v>
      </c>
      <c r="N6866" s="27">
        <v>156209353</v>
      </c>
      <c r="O6866" s="27">
        <v>9122629</v>
      </c>
      <c r="P6866" s="37">
        <f>IF(I6866=0,0,H6866/I6866)</f>
        <v>0.755741127348643</v>
      </c>
    </row>
    <row r="6867">
      <c r="A6867" s="24" t="str">
        <v>2026-08</v>
      </c>
      <c r="B6867" s="24" t="str">
        <v>관찰</v>
      </c>
      <c r="C6867" s="24" t="str">
        <v>화성동탄구</v>
      </c>
      <c r="D6867" s="24" t="str">
        <v>오피스텔 매매</v>
      </c>
      <c r="E6867" s="26">
        <v>7</v>
      </c>
      <c r="F6867" s="26">
        <v>7</v>
      </c>
      <c r="G6867" s="26">
        <v>0</v>
      </c>
      <c r="H6867" s="26">
        <v>0</v>
      </c>
      <c r="I6867" s="26">
        <f>G6867+H6867</f>
        <v>0</v>
      </c>
      <c r="J6867" s="26">
        <f>SUM(F6867:H6867)</f>
        <v>7</v>
      </c>
      <c r="K6867" s="26">
        <f>E6867-J6867</f>
        <v>0</v>
      </c>
      <c r="L6867" s="27">
        <v>1570000000</v>
      </c>
      <c r="M6867" s="45">
        <v>243.694</v>
      </c>
      <c r="N6867" s="27">
        <v>224285714</v>
      </c>
      <c r="O6867" s="27">
        <v>21297539</v>
      </c>
      <c r="P6867" s="37">
        <f>IF(I6867=0,0,H6867/I6867)</f>
        <v>0</v>
      </c>
    </row>
    <row r="6868">
      <c r="A6868" s="24" t="str">
        <v>2026-08</v>
      </c>
      <c r="B6868" s="24" t="str">
        <v>관찰</v>
      </c>
      <c r="C6868" s="24" t="str">
        <v>화성동탄구</v>
      </c>
      <c r="D6868" s="24" t="str">
        <v>오피스텔 전월세</v>
      </c>
      <c r="E6868" s="26">
        <v>139</v>
      </c>
      <c r="F6868" s="26">
        <v>0</v>
      </c>
      <c r="G6868" s="26">
        <v>41</v>
      </c>
      <c r="H6868" s="26">
        <v>98</v>
      </c>
      <c r="I6868" s="26">
        <f>G6868+H6868</f>
        <v>139</v>
      </c>
      <c r="J6868" s="26">
        <f>SUM(F6868:H6868)</f>
        <v>139</v>
      </c>
      <c r="K6868" s="26">
        <f>E6868-J6868</f>
        <v>0</v>
      </c>
      <c r="L6868" s="27">
        <v>12141900000</v>
      </c>
      <c r="M6868" s="45">
        <v>4118.16</v>
      </c>
      <c r="N6868" s="27">
        <v>87351799</v>
      </c>
      <c r="O6868" s="27">
        <v>9746710</v>
      </c>
      <c r="P6868" s="37">
        <f>IF(I6868=0,0,H6868/I6868)</f>
        <v>0.7050359712230215</v>
      </c>
    </row>
    <row r="6869">
      <c r="A6869" s="24" t="str">
        <v>2026-08</v>
      </c>
      <c r="B6869" s="24" t="str">
        <v>관찰</v>
      </c>
      <c r="C6869" s="24" t="str">
        <v>화성만세구</v>
      </c>
      <c r="D6869" s="24" t="str">
        <v>다가구 매매</v>
      </c>
      <c r="E6869" s="26">
        <v>2</v>
      </c>
      <c r="F6869" s="26">
        <v>2</v>
      </c>
      <c r="G6869" s="26">
        <v>0</v>
      </c>
      <c r="H6869" s="26">
        <v>0</v>
      </c>
      <c r="I6869" s="26">
        <f>G6869+H6869</f>
        <v>0</v>
      </c>
      <c r="J6869" s="26">
        <f>SUM(F6869:H6869)</f>
        <v>2</v>
      </c>
      <c r="K6869" s="26">
        <f>E6869-J6869</f>
        <v>0</v>
      </c>
      <c r="L6869" s="27">
        <v>135000000</v>
      </c>
      <c r="M6869" s="45">
        <v>146.84</v>
      </c>
      <c r="N6869" s="27">
        <v>67500000</v>
      </c>
      <c r="O6869" s="27">
        <v>3039233</v>
      </c>
      <c r="P6869" s="37">
        <f>IF(I6869=0,0,H6869/I6869)</f>
        <v>0</v>
      </c>
    </row>
    <row r="6870">
      <c r="A6870" s="24" t="str">
        <v>2026-08</v>
      </c>
      <c r="B6870" s="24" t="str">
        <v>관찰</v>
      </c>
      <c r="C6870" s="24" t="str">
        <v>화성만세구</v>
      </c>
      <c r="D6870" s="24" t="str">
        <v>다가구 전월세</v>
      </c>
      <c r="E6870" s="26">
        <v>95</v>
      </c>
      <c r="F6870" s="26">
        <v>0</v>
      </c>
      <c r="G6870" s="26">
        <v>22</v>
      </c>
      <c r="H6870" s="26">
        <v>73</v>
      </c>
      <c r="I6870" s="26">
        <f>G6870+H6870</f>
        <v>95</v>
      </c>
      <c r="J6870" s="26">
        <f>SUM(F6870:H6870)</f>
        <v>95</v>
      </c>
      <c r="K6870" s="26">
        <f>E6870-J6870</f>
        <v>0</v>
      </c>
      <c r="L6870" s="27">
        <v>2796700000</v>
      </c>
      <c r="M6870" s="45">
        <v>3376.66</v>
      </c>
      <c r="N6870" s="27">
        <v>29438947</v>
      </c>
      <c r="O6870" s="27">
        <v>2737998</v>
      </c>
      <c r="P6870" s="37">
        <f>IF(I6870=0,0,H6870/I6870)</f>
        <v>0.7684210526315789</v>
      </c>
    </row>
    <row r="6871">
      <c r="A6871" s="24" t="str">
        <v>2026-08</v>
      </c>
      <c r="B6871" s="24" t="str">
        <v>관찰</v>
      </c>
      <c r="C6871" s="24" t="str">
        <v>화성만세구</v>
      </c>
      <c r="D6871" s="24" t="str">
        <v>다세대 매매</v>
      </c>
      <c r="E6871" s="26">
        <v>12</v>
      </c>
      <c r="F6871" s="26">
        <v>12</v>
      </c>
      <c r="G6871" s="26">
        <v>0</v>
      </c>
      <c r="H6871" s="26">
        <v>0</v>
      </c>
      <c r="I6871" s="26">
        <f>G6871+H6871</f>
        <v>0</v>
      </c>
      <c r="J6871" s="26">
        <f>SUM(F6871:H6871)</f>
        <v>12</v>
      </c>
      <c r="K6871" s="26">
        <f>E6871-J6871</f>
        <v>0</v>
      </c>
      <c r="L6871" s="27">
        <v>705020000</v>
      </c>
      <c r="M6871" s="45">
        <v>346.1</v>
      </c>
      <c r="N6871" s="27">
        <v>58751667</v>
      </c>
      <c r="O6871" s="27">
        <v>6734021</v>
      </c>
      <c r="P6871" s="37">
        <f>IF(I6871=0,0,H6871/I6871)</f>
        <v>0</v>
      </c>
    </row>
    <row r="6872">
      <c r="A6872" s="24" t="str">
        <v>2026-08</v>
      </c>
      <c r="B6872" s="24" t="str">
        <v>관찰</v>
      </c>
      <c r="C6872" s="24" t="str">
        <v>화성만세구</v>
      </c>
      <c r="D6872" s="24" t="str">
        <v>다세대 전월세</v>
      </c>
      <c r="E6872" s="26">
        <v>10</v>
      </c>
      <c r="F6872" s="26">
        <v>0</v>
      </c>
      <c r="G6872" s="26">
        <v>1</v>
      </c>
      <c r="H6872" s="26">
        <v>9</v>
      </c>
      <c r="I6872" s="26">
        <f>G6872+H6872</f>
        <v>10</v>
      </c>
      <c r="J6872" s="26">
        <f>SUM(F6872:H6872)</f>
        <v>10</v>
      </c>
      <c r="K6872" s="26">
        <f>E6872-J6872</f>
        <v>0</v>
      </c>
      <c r="L6872" s="27">
        <v>201000000</v>
      </c>
      <c r="M6872" s="45">
        <v>519.236</v>
      </c>
      <c r="N6872" s="27">
        <v>20100000</v>
      </c>
      <c r="O6872" s="27">
        <v>1279693</v>
      </c>
      <c r="P6872" s="37">
        <f>IF(I6872=0,0,H6872/I6872)</f>
        <v>0.9</v>
      </c>
    </row>
    <row r="6873">
      <c r="A6873" s="24" t="str">
        <v>2026-08</v>
      </c>
      <c r="B6873" s="24" t="str">
        <v>관찰</v>
      </c>
      <c r="C6873" s="24" t="str">
        <v>화성만세구</v>
      </c>
      <c r="D6873" s="24" t="str">
        <v>상가</v>
      </c>
      <c r="E6873" s="26">
        <v>6</v>
      </c>
      <c r="F6873" s="26">
        <v>6</v>
      </c>
      <c r="G6873" s="26">
        <v>0</v>
      </c>
      <c r="H6873" s="26">
        <v>0</v>
      </c>
      <c r="I6873" s="26">
        <f>G6873+H6873</f>
        <v>0</v>
      </c>
      <c r="J6873" s="26">
        <f>SUM(F6873:H6873)</f>
        <v>6</v>
      </c>
      <c r="K6873" s="26">
        <f>E6873-J6873</f>
        <v>0</v>
      </c>
      <c r="L6873" s="27">
        <v>2829420000</v>
      </c>
      <c r="M6873" s="45">
        <v>1000.96</v>
      </c>
      <c r="N6873" s="27">
        <v>471570000</v>
      </c>
      <c r="O6873" s="27">
        <v>9344483</v>
      </c>
      <c r="P6873" s="37">
        <f>IF(I6873=0,0,H6873/I6873)</f>
        <v>0</v>
      </c>
    </row>
    <row r="6874">
      <c r="A6874" s="24" t="str">
        <v>2026-08</v>
      </c>
      <c r="B6874" s="24" t="str">
        <v>관찰</v>
      </c>
      <c r="C6874" s="24" t="str">
        <v>화성만세구</v>
      </c>
      <c r="D6874" s="24" t="str">
        <v>아파트 매매</v>
      </c>
      <c r="E6874" s="26">
        <v>23</v>
      </c>
      <c r="F6874" s="26">
        <v>23</v>
      </c>
      <c r="G6874" s="26">
        <v>0</v>
      </c>
      <c r="H6874" s="26">
        <v>0</v>
      </c>
      <c r="I6874" s="26">
        <f>G6874+H6874</f>
        <v>0</v>
      </c>
      <c r="J6874" s="26">
        <f>SUM(F6874:H6874)</f>
        <v>23</v>
      </c>
      <c r="K6874" s="26">
        <f>E6874-J6874</f>
        <v>0</v>
      </c>
      <c r="L6874" s="27">
        <v>8409500000</v>
      </c>
      <c r="M6874" s="45">
        <v>1865.979</v>
      </c>
      <c r="N6874" s="27">
        <v>365630435</v>
      </c>
      <c r="O6874" s="27">
        <v>14898345</v>
      </c>
      <c r="P6874" s="37">
        <f>IF(I6874=0,0,H6874/I6874)</f>
        <v>0</v>
      </c>
    </row>
    <row r="6875">
      <c r="A6875" s="24" t="str">
        <v>2026-08</v>
      </c>
      <c r="B6875" s="24" t="str">
        <v>관찰</v>
      </c>
      <c r="C6875" s="24" t="str">
        <v>화성만세구</v>
      </c>
      <c r="D6875" s="24" t="str">
        <v>아파트 전월세</v>
      </c>
      <c r="E6875" s="26">
        <v>152</v>
      </c>
      <c r="F6875" s="26">
        <v>0</v>
      </c>
      <c r="G6875" s="26">
        <v>95</v>
      </c>
      <c r="H6875" s="26">
        <v>57</v>
      </c>
      <c r="I6875" s="26">
        <f>G6875+H6875</f>
        <v>152</v>
      </c>
      <c r="J6875" s="26">
        <f>SUM(F6875:H6875)</f>
        <v>152</v>
      </c>
      <c r="K6875" s="26">
        <f>E6875-J6875</f>
        <v>0</v>
      </c>
      <c r="L6875" s="27">
        <v>23426670000</v>
      </c>
      <c r="M6875" s="45">
        <v>10556.628</v>
      </c>
      <c r="N6875" s="27">
        <v>154122829</v>
      </c>
      <c r="O6875" s="27">
        <v>7336011</v>
      </c>
      <c r="P6875" s="37">
        <f>IF(I6875=0,0,H6875/I6875)</f>
        <v>0.375</v>
      </c>
    </row>
    <row r="6876">
      <c r="A6876" s="24" t="str">
        <v>2026-08</v>
      </c>
      <c r="B6876" s="24" t="str">
        <v>관찰</v>
      </c>
      <c r="C6876" s="24" t="str">
        <v>화성만세구</v>
      </c>
      <c r="D6876" s="24" t="str">
        <v>오피스텔 전월세</v>
      </c>
      <c r="E6876" s="26">
        <v>7</v>
      </c>
      <c r="F6876" s="26">
        <v>0</v>
      </c>
      <c r="G6876" s="26">
        <v>1</v>
      </c>
      <c r="H6876" s="26">
        <v>6</v>
      </c>
      <c r="I6876" s="26">
        <f>G6876+H6876</f>
        <v>7</v>
      </c>
      <c r="J6876" s="26">
        <f>SUM(F6876:H6876)</f>
        <v>7</v>
      </c>
      <c r="K6876" s="26">
        <f>E6876-J6876</f>
        <v>0</v>
      </c>
      <c r="L6876" s="27">
        <v>108000000</v>
      </c>
      <c r="M6876" s="45">
        <v>155.8</v>
      </c>
      <c r="N6876" s="27">
        <v>15428571</v>
      </c>
      <c r="O6876" s="27">
        <v>2291558</v>
      </c>
      <c r="P6876" s="37">
        <f>IF(I6876=0,0,H6876/I6876)</f>
        <v>0.8571428571428571</v>
      </c>
    </row>
    <row r="6877">
      <c r="A6877" s="24" t="str">
        <v>2026-08</v>
      </c>
      <c r="B6877" s="24" t="str">
        <v>관찰</v>
      </c>
      <c r="C6877" s="24" t="str">
        <v>화성만세구</v>
      </c>
      <c r="D6877" s="24" t="str">
        <v>토지</v>
      </c>
      <c r="E6877" s="26">
        <v>66</v>
      </c>
      <c r="F6877" s="26">
        <v>66</v>
      </c>
      <c r="G6877" s="26">
        <v>0</v>
      </c>
      <c r="H6877" s="26">
        <v>0</v>
      </c>
      <c r="I6877" s="26">
        <f>G6877+H6877</f>
        <v>0</v>
      </c>
      <c r="J6877" s="26">
        <f>SUM(F6877:H6877)</f>
        <v>66</v>
      </c>
      <c r="K6877" s="26">
        <f>E6877-J6877</f>
        <v>0</v>
      </c>
      <c r="L6877" s="27">
        <v>10823960000</v>
      </c>
      <c r="M6877" s="45">
        <v>42175.31</v>
      </c>
      <c r="N6877" s="27">
        <v>163999394</v>
      </c>
      <c r="O6877" s="27">
        <v>848404</v>
      </c>
      <c r="P6877" s="37">
        <f>IF(I6877=0,0,H6877/I6877)</f>
        <v>0</v>
      </c>
    </row>
    <row r="6878">
      <c r="A6878" s="24" t="str">
        <v>2026-08</v>
      </c>
      <c r="B6878" s="24" t="str">
        <v>관찰</v>
      </c>
      <c r="C6878" s="24" t="str">
        <v>화성병점구</v>
      </c>
      <c r="D6878" s="24" t="str">
        <v>다가구 매매</v>
      </c>
      <c r="E6878" s="26">
        <v>1</v>
      </c>
      <c r="F6878" s="26">
        <v>1</v>
      </c>
      <c r="G6878" s="26">
        <v>0</v>
      </c>
      <c r="H6878" s="26">
        <v>0</v>
      </c>
      <c r="I6878" s="26">
        <f>G6878+H6878</f>
        <v>0</v>
      </c>
      <c r="J6878" s="26">
        <f>SUM(F6878:H6878)</f>
        <v>1</v>
      </c>
      <c r="K6878" s="26">
        <f>E6878-J6878</f>
        <v>0</v>
      </c>
      <c r="L6878" s="27">
        <v>118000000</v>
      </c>
      <c r="M6878" s="45">
        <v>104.01</v>
      </c>
      <c r="N6878" s="27">
        <v>118000000</v>
      </c>
      <c r="O6878" s="27">
        <v>3750434</v>
      </c>
      <c r="P6878" s="37">
        <f>IF(I6878=0,0,H6878/I6878)</f>
        <v>0</v>
      </c>
    </row>
    <row r="6879">
      <c r="A6879" s="24" t="str">
        <v>2026-08</v>
      </c>
      <c r="B6879" s="24" t="str">
        <v>관찰</v>
      </c>
      <c r="C6879" s="24" t="str">
        <v>화성병점구</v>
      </c>
      <c r="D6879" s="24" t="str">
        <v>다가구 전월세</v>
      </c>
      <c r="E6879" s="26">
        <v>18</v>
      </c>
      <c r="F6879" s="26">
        <v>0</v>
      </c>
      <c r="G6879" s="26">
        <v>3</v>
      </c>
      <c r="H6879" s="26">
        <v>15</v>
      </c>
      <c r="I6879" s="26">
        <f>G6879+H6879</f>
        <v>18</v>
      </c>
      <c r="J6879" s="26">
        <f>SUM(F6879:H6879)</f>
        <v>18</v>
      </c>
      <c r="K6879" s="26">
        <f>E6879-J6879</f>
        <v>0</v>
      </c>
      <c r="L6879" s="27">
        <v>508800000</v>
      </c>
      <c r="M6879" s="45">
        <v>628.52</v>
      </c>
      <c r="N6879" s="27">
        <v>28266667</v>
      </c>
      <c r="O6879" s="27">
        <v>2676102</v>
      </c>
      <c r="P6879" s="37">
        <f>IF(I6879=0,0,H6879/I6879)</f>
        <v>0.8333333333333334</v>
      </c>
    </row>
    <row r="6880">
      <c r="A6880" s="24" t="str">
        <v>2026-08</v>
      </c>
      <c r="B6880" s="24" t="str">
        <v>관찰</v>
      </c>
      <c r="C6880" s="24" t="str">
        <v>화성병점구</v>
      </c>
      <c r="D6880" s="24" t="str">
        <v>다세대 매매</v>
      </c>
      <c r="E6880" s="26">
        <v>2</v>
      </c>
      <c r="F6880" s="26">
        <v>2</v>
      </c>
      <c r="G6880" s="26">
        <v>0</v>
      </c>
      <c r="H6880" s="26">
        <v>0</v>
      </c>
      <c r="I6880" s="26">
        <f>G6880+H6880</f>
        <v>0</v>
      </c>
      <c r="J6880" s="26">
        <f>SUM(F6880:H6880)</f>
        <v>2</v>
      </c>
      <c r="K6880" s="26">
        <f>E6880-J6880</f>
        <v>0</v>
      </c>
      <c r="L6880" s="27">
        <v>375000000</v>
      </c>
      <c r="M6880" s="45">
        <v>108.51</v>
      </c>
      <c r="N6880" s="27">
        <v>187500000</v>
      </c>
      <c r="O6880" s="27">
        <v>11424471</v>
      </c>
      <c r="P6880" s="37">
        <f>IF(I6880=0,0,H6880/I6880)</f>
        <v>0</v>
      </c>
    </row>
    <row r="6881">
      <c r="A6881" s="24" t="str">
        <v>2026-08</v>
      </c>
      <c r="B6881" s="24" t="str">
        <v>관찰</v>
      </c>
      <c r="C6881" s="24" t="str">
        <v>화성병점구</v>
      </c>
      <c r="D6881" s="24" t="str">
        <v>다세대 전월세</v>
      </c>
      <c r="E6881" s="26">
        <v>11</v>
      </c>
      <c r="F6881" s="26">
        <v>0</v>
      </c>
      <c r="G6881" s="26">
        <v>5</v>
      </c>
      <c r="H6881" s="26">
        <v>6</v>
      </c>
      <c r="I6881" s="26">
        <f>G6881+H6881</f>
        <v>11</v>
      </c>
      <c r="J6881" s="26">
        <f>SUM(F6881:H6881)</f>
        <v>11</v>
      </c>
      <c r="K6881" s="26">
        <f>E6881-J6881</f>
        <v>0</v>
      </c>
      <c r="L6881" s="27">
        <v>693000000</v>
      </c>
      <c r="M6881" s="45">
        <v>283.699</v>
      </c>
      <c r="N6881" s="27">
        <v>63000000</v>
      </c>
      <c r="O6881" s="27">
        <v>8075140</v>
      </c>
      <c r="P6881" s="37">
        <f>IF(I6881=0,0,H6881/I6881)</f>
        <v>0.5454545454545454</v>
      </c>
    </row>
    <row r="6882">
      <c r="A6882" s="24" t="str">
        <v>2026-08</v>
      </c>
      <c r="B6882" s="24" t="str">
        <v>관찰</v>
      </c>
      <c r="C6882" s="24" t="str">
        <v>화성병점구</v>
      </c>
      <c r="D6882" s="24" t="str">
        <v>아파트 매매</v>
      </c>
      <c r="E6882" s="26">
        <v>76</v>
      </c>
      <c r="F6882" s="26">
        <v>76</v>
      </c>
      <c r="G6882" s="26">
        <v>0</v>
      </c>
      <c r="H6882" s="26">
        <v>0</v>
      </c>
      <c r="I6882" s="26">
        <f>G6882+H6882</f>
        <v>0</v>
      </c>
      <c r="J6882" s="26">
        <f>SUM(F6882:H6882)</f>
        <v>76</v>
      </c>
      <c r="K6882" s="26">
        <f>E6882-J6882</f>
        <v>0</v>
      </c>
      <c r="L6882" s="27">
        <v>35591500000</v>
      </c>
      <c r="M6882" s="45">
        <v>6081.404</v>
      </c>
      <c r="N6882" s="27">
        <v>468309211</v>
      </c>
      <c r="O6882" s="27">
        <v>19347153</v>
      </c>
      <c r="P6882" s="37">
        <f>IF(I6882=0,0,H6882/I6882)</f>
        <v>0</v>
      </c>
    </row>
    <row r="6883">
      <c r="A6883" s="24" t="str">
        <v>2026-08</v>
      </c>
      <c r="B6883" s="24" t="str">
        <v>관찰</v>
      </c>
      <c r="C6883" s="24" t="str">
        <v>화성병점구</v>
      </c>
      <c r="D6883" s="24" t="str">
        <v>아파트 전월세</v>
      </c>
      <c r="E6883" s="26">
        <v>73</v>
      </c>
      <c r="F6883" s="26">
        <v>0</v>
      </c>
      <c r="G6883" s="26">
        <v>45</v>
      </c>
      <c r="H6883" s="26">
        <v>28</v>
      </c>
      <c r="I6883" s="26">
        <f>G6883+H6883</f>
        <v>73</v>
      </c>
      <c r="J6883" s="26">
        <f>SUM(F6883:H6883)</f>
        <v>73</v>
      </c>
      <c r="K6883" s="26">
        <f>E6883-J6883</f>
        <v>0</v>
      </c>
      <c r="L6883" s="27">
        <v>17100940000</v>
      </c>
      <c r="M6883" s="45">
        <v>5687.256</v>
      </c>
      <c r="N6883" s="27">
        <v>234259452</v>
      </c>
      <c r="O6883" s="27">
        <v>9940124</v>
      </c>
      <c r="P6883" s="37">
        <f>IF(I6883=0,0,H6883/I6883)</f>
        <v>0.3835616438356164</v>
      </c>
    </row>
    <row r="6884">
      <c r="A6884" s="24" t="str">
        <v>2026-08</v>
      </c>
      <c r="B6884" s="24" t="str">
        <v>관찰</v>
      </c>
      <c r="C6884" s="24" t="str">
        <v>화성병점구</v>
      </c>
      <c r="D6884" s="24" t="str">
        <v>오피스텔 매매</v>
      </c>
      <c r="E6884" s="26">
        <v>1</v>
      </c>
      <c r="F6884" s="26">
        <v>1</v>
      </c>
      <c r="G6884" s="26">
        <v>0</v>
      </c>
      <c r="H6884" s="26">
        <v>0</v>
      </c>
      <c r="I6884" s="26">
        <f>G6884+H6884</f>
        <v>0</v>
      </c>
      <c r="J6884" s="26">
        <f>SUM(F6884:H6884)</f>
        <v>1</v>
      </c>
      <c r="K6884" s="26">
        <f>E6884-J6884</f>
        <v>0</v>
      </c>
      <c r="L6884" s="27">
        <v>134300000</v>
      </c>
      <c r="M6884" s="45">
        <v>24.12</v>
      </c>
      <c r="N6884" s="27">
        <v>134300000</v>
      </c>
      <c r="O6884" s="27">
        <v>18406589</v>
      </c>
      <c r="P6884" s="37">
        <f>IF(I6884=0,0,H6884/I6884)</f>
        <v>0</v>
      </c>
    </row>
    <row r="6885">
      <c r="A6885" s="24" t="str">
        <v>2026-08</v>
      </c>
      <c r="B6885" s="24" t="str">
        <v>관찰</v>
      </c>
      <c r="C6885" s="24" t="str">
        <v>화성병점구</v>
      </c>
      <c r="D6885" s="24" t="str">
        <v>오피스텔 전월세</v>
      </c>
      <c r="E6885" s="26">
        <v>18</v>
      </c>
      <c r="F6885" s="26">
        <v>0</v>
      </c>
      <c r="G6885" s="26">
        <v>4</v>
      </c>
      <c r="H6885" s="26">
        <v>14</v>
      </c>
      <c r="I6885" s="26">
        <f>G6885+H6885</f>
        <v>18</v>
      </c>
      <c r="J6885" s="26">
        <f>SUM(F6885:H6885)</f>
        <v>18</v>
      </c>
      <c r="K6885" s="26">
        <f>E6885-J6885</f>
        <v>0</v>
      </c>
      <c r="L6885" s="27">
        <v>1608000000</v>
      </c>
      <c r="M6885" s="45">
        <v>534.6</v>
      </c>
      <c r="N6885" s="27">
        <v>89333333</v>
      </c>
      <c r="O6885" s="27">
        <v>9943326</v>
      </c>
      <c r="P6885" s="37">
        <f>IF(I6885=0,0,H6885/I6885)</f>
        <v>0.7777777777777778</v>
      </c>
    </row>
    <row r="6886">
      <c r="A6886" s="24" t="str">
        <v>2026-08</v>
      </c>
      <c r="B6886" s="24" t="str">
        <v>관찰</v>
      </c>
      <c r="C6886" s="24" t="str">
        <v>화성효행구</v>
      </c>
      <c r="D6886" s="24" t="str">
        <v>공장창고</v>
      </c>
      <c r="E6886" s="26">
        <v>1</v>
      </c>
      <c r="F6886" s="26">
        <v>1</v>
      </c>
      <c r="G6886" s="26">
        <v>0</v>
      </c>
      <c r="H6886" s="26">
        <v>0</v>
      </c>
      <c r="I6886" s="26">
        <f>G6886+H6886</f>
        <v>0</v>
      </c>
      <c r="J6886" s="26">
        <f>SUM(F6886:H6886)</f>
        <v>1</v>
      </c>
      <c r="K6886" s="26">
        <f>E6886-J6886</f>
        <v>0</v>
      </c>
      <c r="L6886" s="27">
        <v>1286200000</v>
      </c>
      <c r="M6886" s="45">
        <v>753.3</v>
      </c>
      <c r="N6886" s="27">
        <v>1286200000</v>
      </c>
      <c r="O6886" s="27">
        <v>5644366</v>
      </c>
      <c r="P6886" s="37">
        <f>IF(I6886=0,0,H6886/I6886)</f>
        <v>0</v>
      </c>
    </row>
    <row r="6887">
      <c r="A6887" s="24" t="str">
        <v>2026-08</v>
      </c>
      <c r="B6887" s="24" t="str">
        <v>관찰</v>
      </c>
      <c r="C6887" s="24" t="str">
        <v>화성효행구</v>
      </c>
      <c r="D6887" s="24" t="str">
        <v>다가구 매매</v>
      </c>
      <c r="E6887" s="26">
        <v>1</v>
      </c>
      <c r="F6887" s="26">
        <v>1</v>
      </c>
      <c r="G6887" s="26">
        <v>0</v>
      </c>
      <c r="H6887" s="26">
        <v>0</v>
      </c>
      <c r="I6887" s="26">
        <f>G6887+H6887</f>
        <v>0</v>
      </c>
      <c r="J6887" s="26">
        <f>SUM(F6887:H6887)</f>
        <v>1</v>
      </c>
      <c r="K6887" s="26">
        <f>E6887-J6887</f>
        <v>0</v>
      </c>
      <c r="L6887" s="27">
        <v>302500000</v>
      </c>
      <c r="M6887" s="45">
        <v>81</v>
      </c>
      <c r="N6887" s="27">
        <v>302500000</v>
      </c>
      <c r="O6887" s="27">
        <v>12345679</v>
      </c>
      <c r="P6887" s="37">
        <f>IF(I6887=0,0,H6887/I6887)</f>
        <v>0</v>
      </c>
    </row>
    <row r="6888">
      <c r="A6888" s="24" t="str">
        <v>2026-08</v>
      </c>
      <c r="B6888" s="24" t="str">
        <v>관찰</v>
      </c>
      <c r="C6888" s="24" t="str">
        <v>화성효행구</v>
      </c>
      <c r="D6888" s="24" t="str">
        <v>다가구 전월세</v>
      </c>
      <c r="E6888" s="26">
        <v>11</v>
      </c>
      <c r="F6888" s="26">
        <v>0</v>
      </c>
      <c r="G6888" s="26">
        <v>2</v>
      </c>
      <c r="H6888" s="26">
        <v>9</v>
      </c>
      <c r="I6888" s="26">
        <f>G6888+H6888</f>
        <v>11</v>
      </c>
      <c r="J6888" s="26">
        <f>SUM(F6888:H6888)</f>
        <v>11</v>
      </c>
      <c r="K6888" s="26">
        <f>E6888-J6888</f>
        <v>0</v>
      </c>
      <c r="L6888" s="27">
        <v>373000000</v>
      </c>
      <c r="M6888" s="45">
        <v>345.58</v>
      </c>
      <c r="N6888" s="27">
        <v>33909091</v>
      </c>
      <c r="O6888" s="27">
        <v>3568082</v>
      </c>
      <c r="P6888" s="37">
        <f>IF(I6888=0,0,H6888/I6888)</f>
        <v>0.8181818181818182</v>
      </c>
    </row>
    <row r="6889">
      <c r="A6889" s="24" t="str">
        <v>2026-08</v>
      </c>
      <c r="B6889" s="24" t="str">
        <v>관찰</v>
      </c>
      <c r="C6889" s="24" t="str">
        <v>화성효행구</v>
      </c>
      <c r="D6889" s="24" t="str">
        <v>다세대 매매</v>
      </c>
      <c r="E6889" s="26">
        <v>3</v>
      </c>
      <c r="F6889" s="26">
        <v>3</v>
      </c>
      <c r="G6889" s="26">
        <v>0</v>
      </c>
      <c r="H6889" s="26">
        <v>0</v>
      </c>
      <c r="I6889" s="26">
        <f>G6889+H6889</f>
        <v>0</v>
      </c>
      <c r="J6889" s="26">
        <f>SUM(F6889:H6889)</f>
        <v>3</v>
      </c>
      <c r="K6889" s="26">
        <f>E6889-J6889</f>
        <v>0</v>
      </c>
      <c r="L6889" s="27">
        <v>225000000</v>
      </c>
      <c r="M6889" s="45">
        <v>137.83</v>
      </c>
      <c r="N6889" s="27">
        <v>75000000</v>
      </c>
      <c r="O6889" s="27">
        <v>5396515</v>
      </c>
      <c r="P6889" s="37">
        <f>IF(I6889=0,0,H6889/I6889)</f>
        <v>0</v>
      </c>
    </row>
    <row r="6890">
      <c r="A6890" s="24" t="str">
        <v>2026-08</v>
      </c>
      <c r="B6890" s="24" t="str">
        <v>관찰</v>
      </c>
      <c r="C6890" s="24" t="str">
        <v>화성효행구</v>
      </c>
      <c r="D6890" s="24" t="str">
        <v>다세대 전월세</v>
      </c>
      <c r="E6890" s="26">
        <v>4</v>
      </c>
      <c r="F6890" s="26">
        <v>0</v>
      </c>
      <c r="G6890" s="26">
        <v>0</v>
      </c>
      <c r="H6890" s="26">
        <v>4</v>
      </c>
      <c r="I6890" s="26">
        <f>G6890+H6890</f>
        <v>4</v>
      </c>
      <c r="J6890" s="26">
        <f>SUM(F6890:H6890)</f>
        <v>4</v>
      </c>
      <c r="K6890" s="26">
        <f>E6890-J6890</f>
        <v>0</v>
      </c>
      <c r="L6890" s="27">
        <v>70000000</v>
      </c>
      <c r="M6890" s="45">
        <v>223.001</v>
      </c>
      <c r="N6890" s="27">
        <v>17500000</v>
      </c>
      <c r="O6890" s="27">
        <v>1037686</v>
      </c>
      <c r="P6890" s="37">
        <f>IF(I6890=0,0,H6890/I6890)</f>
        <v>1</v>
      </c>
    </row>
    <row r="6891">
      <c r="A6891" s="24" t="str">
        <v>2026-08</v>
      </c>
      <c r="B6891" s="24" t="str">
        <v>관찰</v>
      </c>
      <c r="C6891" s="24" t="str">
        <v>화성효행구</v>
      </c>
      <c r="D6891" s="24" t="str">
        <v>분양권</v>
      </c>
      <c r="E6891" s="26">
        <v>1</v>
      </c>
      <c r="F6891" s="26">
        <v>1</v>
      </c>
      <c r="G6891" s="26">
        <v>0</v>
      </c>
      <c r="H6891" s="26">
        <v>0</v>
      </c>
      <c r="I6891" s="26">
        <f>G6891+H6891</f>
        <v>0</v>
      </c>
      <c r="J6891" s="26">
        <f>SUM(F6891:H6891)</f>
        <v>1</v>
      </c>
      <c r="K6891" s="26">
        <f>E6891-J6891</f>
        <v>0</v>
      </c>
      <c r="L6891" s="27">
        <v>650000000</v>
      </c>
      <c r="M6891" s="45">
        <v>101.065</v>
      </c>
      <c r="N6891" s="27">
        <v>650000000</v>
      </c>
      <c r="O6891" s="27">
        <v>21261171</v>
      </c>
      <c r="P6891" s="37">
        <f>IF(I6891=0,0,H6891/I6891)</f>
        <v>0</v>
      </c>
    </row>
    <row r="6892">
      <c r="A6892" s="24" t="str">
        <v>2026-08</v>
      </c>
      <c r="B6892" s="24" t="str">
        <v>관찰</v>
      </c>
      <c r="C6892" s="24" t="str">
        <v>화성효행구</v>
      </c>
      <c r="D6892" s="24" t="str">
        <v>상가</v>
      </c>
      <c r="E6892" s="26">
        <v>3</v>
      </c>
      <c r="F6892" s="26">
        <v>3</v>
      </c>
      <c r="G6892" s="26">
        <v>0</v>
      </c>
      <c r="H6892" s="26">
        <v>0</v>
      </c>
      <c r="I6892" s="26">
        <f>G6892+H6892</f>
        <v>0</v>
      </c>
      <c r="J6892" s="26">
        <f>SUM(F6892:H6892)</f>
        <v>3</v>
      </c>
      <c r="K6892" s="26">
        <f>E6892-J6892</f>
        <v>0</v>
      </c>
      <c r="L6892" s="27">
        <v>2799030000</v>
      </c>
      <c r="M6892" s="45">
        <v>780.12</v>
      </c>
      <c r="N6892" s="27">
        <v>933010000</v>
      </c>
      <c r="O6892" s="27">
        <v>11860985</v>
      </c>
      <c r="P6892" s="37">
        <f>IF(I6892=0,0,H6892/I6892)</f>
        <v>0</v>
      </c>
    </row>
    <row r="6893">
      <c r="A6893" s="24" t="str">
        <v>2026-08</v>
      </c>
      <c r="B6893" s="24" t="str">
        <v>관찰</v>
      </c>
      <c r="C6893" s="24" t="str">
        <v>화성효행구</v>
      </c>
      <c r="D6893" s="24" t="str">
        <v>아파트 매매</v>
      </c>
      <c r="E6893" s="26">
        <v>50</v>
      </c>
      <c r="F6893" s="26">
        <v>50</v>
      </c>
      <c r="G6893" s="26">
        <v>0</v>
      </c>
      <c r="H6893" s="26">
        <v>0</v>
      </c>
      <c r="I6893" s="26">
        <f>G6893+H6893</f>
        <v>0</v>
      </c>
      <c r="J6893" s="26">
        <f>SUM(F6893:H6893)</f>
        <v>50</v>
      </c>
      <c r="K6893" s="26">
        <f>E6893-J6893</f>
        <v>0</v>
      </c>
      <c r="L6893" s="27">
        <v>20561000000</v>
      </c>
      <c r="M6893" s="45">
        <v>3854.89</v>
      </c>
      <c r="N6893" s="27">
        <v>411220000</v>
      </c>
      <c r="O6893" s="27">
        <v>17632214</v>
      </c>
      <c r="P6893" s="37">
        <f>IF(I6893=0,0,H6893/I6893)</f>
        <v>0</v>
      </c>
    </row>
    <row r="6894">
      <c r="A6894" s="24" t="str">
        <v>2026-08</v>
      </c>
      <c r="B6894" s="24" t="str">
        <v>관찰</v>
      </c>
      <c r="C6894" s="24" t="str">
        <v>화성효행구</v>
      </c>
      <c r="D6894" s="24" t="str">
        <v>아파트 전월세</v>
      </c>
      <c r="E6894" s="26">
        <v>56</v>
      </c>
      <c r="F6894" s="26">
        <v>0</v>
      </c>
      <c r="G6894" s="26">
        <v>32</v>
      </c>
      <c r="H6894" s="26">
        <v>24</v>
      </c>
      <c r="I6894" s="26">
        <f>G6894+H6894</f>
        <v>56</v>
      </c>
      <c r="J6894" s="26">
        <f>SUM(F6894:H6894)</f>
        <v>56</v>
      </c>
      <c r="K6894" s="26">
        <f>E6894-J6894</f>
        <v>0</v>
      </c>
      <c r="L6894" s="27">
        <v>10924530000</v>
      </c>
      <c r="M6894" s="45">
        <v>4042.369</v>
      </c>
      <c r="N6894" s="27">
        <v>195080893</v>
      </c>
      <c r="O6894" s="27">
        <v>8933907</v>
      </c>
      <c r="P6894" s="37">
        <f>IF(I6894=0,0,H6894/I6894)</f>
        <v>0.42857142857142855</v>
      </c>
    </row>
    <row r="6895">
      <c r="A6895" s="24" t="str">
        <v>2026-08</v>
      </c>
      <c r="B6895" s="24" t="str">
        <v>관찰</v>
      </c>
      <c r="C6895" s="24" t="str">
        <v>화성효행구</v>
      </c>
      <c r="D6895" s="24" t="str">
        <v>오피스텔 전월세</v>
      </c>
      <c r="E6895" s="26">
        <v>4</v>
      </c>
      <c r="F6895" s="26">
        <v>0</v>
      </c>
      <c r="G6895" s="26">
        <v>1</v>
      </c>
      <c r="H6895" s="26">
        <v>3</v>
      </c>
      <c r="I6895" s="26">
        <f>G6895+H6895</f>
        <v>4</v>
      </c>
      <c r="J6895" s="26">
        <f>SUM(F6895:H6895)</f>
        <v>4</v>
      </c>
      <c r="K6895" s="26">
        <f>E6895-J6895</f>
        <v>0</v>
      </c>
      <c r="L6895" s="27">
        <v>160000000</v>
      </c>
      <c r="M6895" s="45">
        <v>79.74</v>
      </c>
      <c r="N6895" s="27">
        <v>40000000</v>
      </c>
      <c r="O6895" s="27">
        <v>6633128</v>
      </c>
      <c r="P6895" s="37">
        <f>IF(I6895=0,0,H6895/I6895)</f>
        <v>0.75</v>
      </c>
    </row>
    <row r="6896">
      <c r="A6896" s="24" t="str">
        <v>2026-08</v>
      </c>
      <c r="B6896" s="24" t="str">
        <v>관찰</v>
      </c>
      <c r="C6896" s="24" t="str">
        <v>화성효행구</v>
      </c>
      <c r="D6896" s="24" t="str">
        <v>토지</v>
      </c>
      <c r="E6896" s="26">
        <v>23</v>
      </c>
      <c r="F6896" s="26">
        <v>23</v>
      </c>
      <c r="G6896" s="26">
        <v>0</v>
      </c>
      <c r="H6896" s="26">
        <v>0</v>
      </c>
      <c r="I6896" s="26">
        <f>G6896+H6896</f>
        <v>0</v>
      </c>
      <c r="J6896" s="26">
        <f>SUM(F6896:H6896)</f>
        <v>23</v>
      </c>
      <c r="K6896" s="26">
        <f>E6896-J6896</f>
        <v>0</v>
      </c>
      <c r="L6896" s="27">
        <v>1915170000</v>
      </c>
      <c r="M6896" s="45">
        <v>4723</v>
      </c>
      <c r="N6896" s="27">
        <v>83268261</v>
      </c>
      <c r="O6896" s="27">
        <v>1340491</v>
      </c>
      <c r="P6896" s="37">
        <f>IF(I6896=0,0,H6896/I6896)</f>
        <v>0</v>
      </c>
    </row>
  </sheetData>
  <autoFilter ref="A6:P6896"/>
  <mergeCells count="4">
    <mergeCell ref="A1:P1"/>
    <mergeCell ref="A2:P2"/>
    <mergeCell ref="A3:P3"/>
    <mergeCell ref="A4:P4"/>
  </mergeCells>
  <pageMargins bottom="0.5" footer="0.3" header="0.3" left="0.4" right="0.4" top="0.5"/>
  <ignoredErrors>
    <ignoredError numberStoredAsText="1" sqref="A1:P6896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C29"/>
  <sheetViews>
    <sheetView workbookViewId="0" rightToLeft="0"/>
  </sheetViews>
  <cols>
    <col min="1" max="1" width="24.83203125" customWidth="1"/>
    <col min="2" max="2" width="55.83203125" customWidth="1"/>
    <col min="3" max="3" width="62.83203125" customWidth="1"/>
  </cols>
  <sheetData>
    <row r="1" ht="32" customHeight="1">
      <c r="A1" s="4" t="str">
        <v>부동산별 실거래 흐름 분석 리포트</v>
      </c>
      <c r="B1" s="4" t="str">
        <v/>
      </c>
      <c r="C1" s="4" t="str">
        <v/>
      </c>
    </row>
    <row r="2" ht="24" customHeight="1">
      <c r="A2" s="6" t="str">
        <v>비교 반영 기준, 실제 비교기간, 신호 임계값과 원자료 범위를 명시합니다.</v>
      </c>
      <c r="B2" s="6" t="str">
        <v/>
      </c>
      <c r="C2" s="6" t="str">
        <v/>
      </c>
    </row>
    <row r="3" ht="20" customHeight="1">
      <c r="A3" s="8" t="str">
        <v>지역 경기도 · 유형 전체 부동산 · 조회기간 2025-08 ~ 2026-08</v>
      </c>
      <c r="B3" s="8" t="str">
        <v/>
      </c>
      <c r="C3" s="8" t="str">
        <v/>
      </c>
    </row>
    <row r="4" ht="20" customHeight="1">
      <c r="A4" s="8" t="str">
        <v>데이터 업데이트 2026-08-17 08:40 · 취소거래 제외 · 물건 소재지 기준</v>
      </c>
      <c r="B4" s="8" t="str">
        <v/>
      </c>
      <c r="C4" s="8" t="str">
        <v/>
      </c>
    </row>
    <row r="5" ht="8" customHeight="1"/>
    <row r="6" ht="28" customHeight="1">
      <c r="A6" s="19" t="str">
        <v>항목</v>
      </c>
      <c r="B6" s="19" t="str">
        <v>값</v>
      </c>
      <c r="C6" s="19" t="str">
        <v>설명</v>
      </c>
    </row>
    <row r="7">
      <c r="A7" s="24" t="str">
        <v>최근 비교기간 월수</v>
      </c>
      <c r="B7" s="26">
        <v>3</v>
      </c>
      <c r="C7" s="24" t="str">
        <v>최근 비교기간 3개월 (2026-04~2026-06)</v>
      </c>
    </row>
    <row r="8">
      <c r="A8" s="24" t="str">
        <v>직전 비교기간 월수</v>
      </c>
      <c r="B8" s="26">
        <v>3</v>
      </c>
      <c r="C8" s="24" t="str">
        <v>직전 비교기간 3개월 (2026-01~2026-03)</v>
      </c>
    </row>
    <row r="9">
      <c r="A9" s="24" t="str">
        <v>표시기간 월수</v>
      </c>
      <c r="B9" s="26">
        <v>12</v>
      </c>
      <c r="C9" s="24" t="str">
        <v>데이터 생성월 제외 · 2025-08~2026-07</v>
      </c>
    </row>
    <row r="10">
      <c r="A10" s="24" t="str">
        <v>비교 반영월 수</v>
      </c>
      <c r="B10" s="26">
        <v>11</v>
      </c>
      <c r="C10" s="24" t="str">
        <v>계약월 기준 · 월말 이후 30일이 지난 월만 비교 반영</v>
      </c>
    </row>
    <row r="11">
      <c r="A11" s="24" t="str">
        <v>집계 중 월 수</v>
      </c>
      <c r="B11" s="26">
        <v>1</v>
      </c>
      <c r="C11" s="24" t="str">
        <v>집계 중 월 (2026-07, 비교 계산 제외)</v>
      </c>
    </row>
    <row r="12">
      <c r="A12" s="24" t="str">
        <v>일반 거래량 신호</v>
      </c>
      <c r="B12" s="37">
        <v>0.05</v>
      </c>
      <c r="C12" s="24" t="str">
        <v>최근/직전 비교기간 거래량 변화율 ±5%</v>
      </c>
    </row>
    <row r="13">
      <c r="A13" s="24" t="str">
        <v>일반 점유율 신호</v>
      </c>
      <c r="B13" s="37">
        <v>0.003</v>
      </c>
      <c r="C13" s="24" t="str">
        <v>점유율 변화 ±0.3%p</v>
      </c>
    </row>
    <row r="14">
      <c r="A14" s="24" t="str">
        <v>강한 거래량 신호</v>
      </c>
      <c r="B14" s="37">
        <v>0.1</v>
      </c>
      <c r="C14" s="24" t="str">
        <v>거래량 변화율 절대값 10% 이상</v>
      </c>
    </row>
    <row r="15">
      <c r="A15" s="24" t="str">
        <v>강한 점유율 신호</v>
      </c>
      <c r="B15" s="37">
        <v>0.01</v>
      </c>
      <c r="C15" s="24" t="str">
        <v>점유율 변화 절대값 1.0%p 이상</v>
      </c>
    </row>
    <row r="16">
      <c r="A16" s="24" t="str">
        <v>유효 표본</v>
      </c>
      <c r="B16" s="24" t="str">
        <v>max(30건, 최근 비교기간 전체거래의 0.5%)</v>
      </c>
      <c r="C16" s="24" t="str">
        <v>소수 거래 유형의 과도한 변화율 해석 방지</v>
      </c>
    </row>
    <row r="17">
      <c r="A17" s="24" t="str">
        <v>분석 지역</v>
      </c>
      <c r="B17" s="24" t="str">
        <v>경기도</v>
      </c>
      <c r="C17" s="24" t="str">
        <v>PPT·Word는 하위지역 TOP10, Excel은 전체 하위지역 세부 집계</v>
      </c>
    </row>
    <row r="18">
      <c r="A18" s="24" t="str">
        <v>선택 유형</v>
      </c>
      <c r="B18" s="24" t="str">
        <v>전체 부동산</v>
      </c>
      <c r="C18" s="24" t="str">
        <v>종합 전환 분석은 전체 유형 기준이 가장 유효</v>
      </c>
    </row>
    <row r="19">
      <c r="A19" s="24" t="str">
        <v>표시기간</v>
      </c>
      <c r="B19" s="24" t="str">
        <v>2025-08~2026-07</v>
      </c>
      <c r="C19" s="24" t="str">
        <v>집계 중 월을 포함할 수 있음</v>
      </c>
    </row>
    <row r="20">
      <c r="A20" s="24" t="str">
        <v>전체 비교기간</v>
      </c>
      <c r="B20" s="24" t="str">
        <v>2025-08~2026-06</v>
      </c>
      <c r="C20" s="24" t="str">
        <v>최근 거래 수준·고점근접도 기준</v>
      </c>
    </row>
    <row r="21">
      <c r="A21" s="24" t="str">
        <v>최근 비교기간</v>
      </c>
      <c r="B21" s="24" t="str">
        <v>2026-04~2026-06</v>
      </c>
      <c r="C21" s="24" t="str">
        <v>거래량·점유율·전환 신호의 기준 기간</v>
      </c>
    </row>
    <row r="22">
      <c r="A22" s="24" t="str">
        <v>직전 비교기간</v>
      </c>
      <c r="B22" s="24" t="str">
        <v>2026-01~2026-03</v>
      </c>
      <c r="C22" s="24" t="str">
        <v>최근 비교기간 직전의 같은 길이 구간</v>
      </c>
    </row>
    <row r="23">
      <c r="A23" s="24" t="str">
        <v>집계 중 월</v>
      </c>
      <c r="B23" s="24" t="str">
        <v>2026-07</v>
      </c>
      <c r="C23" s="24" t="str">
        <v>차트 표시, 비교 계산 제외</v>
      </c>
    </row>
    <row r="24">
      <c r="A24" s="24" t="str">
        <v>최근 거래 수준</v>
      </c>
      <c r="B24" s="24" t="str">
        <v>최근 비교기간 3개월 (2026-04~2026-06) 월평균 ÷ 전체 비교기간 월평균 (2025-08~2026-06) × 100</v>
      </c>
      <c r="C24" s="24" t="str">
        <v>115 이상 고수준, 105 이상 평균상회, 95 이상 평균권, 85 이상 평균하회</v>
      </c>
    </row>
    <row r="25">
      <c r="A25" s="24" t="str">
        <v>거래방식</v>
      </c>
      <c r="B25" s="24" t="str">
        <v>매매 / 전세 / 월세</v>
      </c>
      <c r="C25" s="24" t="str">
        <v>월세금액이 0보다 크면 월세, 그 외 임대는 전세</v>
      </c>
    </row>
    <row r="26">
      <c r="A26" s="24" t="str">
        <v>월세화</v>
      </c>
      <c r="B26" s="24" t="str">
        <v>월세 ÷ (전세+월세)</v>
      </c>
      <c r="C26" s="24" t="str">
        <v>전체 월세비중과 구분해 임대 내부 변화 측정</v>
      </c>
    </row>
    <row r="27">
      <c r="A27" s="24" t="str">
        <v>집계 원자료</v>
      </c>
      <c r="B27" s="24" t="str">
        <v>월×하위지역×부동산유형</v>
      </c>
      <c r="C27" s="24" t="str">
        <v>계약 1건 단위 원천 신고자료가 아닌 분석 집계 원자료</v>
      </c>
    </row>
    <row r="28">
      <c r="A28" s="24" t="str">
        <v>데이터 생성시각</v>
      </c>
      <c r="B28" s="24" t="str">
        <v>2026-08-17T08:40:47+09:00</v>
      </c>
      <c r="C28" s="24" t="str">
        <v>국토교통부 실거래 신고 자료 기반</v>
      </c>
    </row>
    <row r="29">
      <c r="A29" s="24" t="str">
        <v>원문 분석 화면</v>
      </c>
      <c r="B29" s="46" t="str">
        <v>http://127.0.0.1:3000/realty/real-transactions/property-analysis?category=all&amp;level=city&amp;metro=41&amp;city=all&amp;dong=all&amp;startMonth=2025-08&amp;endMonth=2026-08&amp;cancelled=exclude</v>
      </c>
      <c r="C29" s="24" t="str">
        <v>동일 필터의 관리자/웹 분석 화면</v>
      </c>
    </row>
  </sheetData>
  <autoFilter ref="A6:C29"/>
  <mergeCells count="4">
    <mergeCell ref="A1:C1"/>
    <mergeCell ref="A2:C2"/>
    <mergeCell ref="A3:C3"/>
    <mergeCell ref="A4:C4"/>
  </mergeCells>
  <hyperlinks>
    <hyperlink ref="B29" r:id="rId1"/>
  </hyperlinks>
  <pageMargins bottom="0.5" footer="0.3" header="0.3" left="0.4" right="0.4" top="0.5"/>
  <ignoredErrors>
    <ignoredError numberStoredAsText="1" sqref="A1:C2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 rightToLeft="0"/>
  </sheetViews>
  <cols>
    <col min="1" max="1" width="11.83203125" customWidth="1"/>
    <col min="2" max="2" width="11.83203125" customWidth="1"/>
    <col min="3" max="3" width="18.83203125" customWidth="1"/>
    <col min="4" max="4" width="13.83203125" customWidth="1"/>
    <col min="5" max="5" width="19.83203125" customWidth="1"/>
    <col min="6" max="6" width="19.83203125" customWidth="1"/>
    <col min="7" max="7" width="18.83203125" customWidth="1"/>
    <col min="8" max="8" width="13.83203125" customWidth="1"/>
    <col min="9" max="9" width="16.83203125" customWidth="1"/>
    <col min="10" max="10" width="28.83203125" customWidth="1"/>
  </cols>
  <sheetData>
    <row r="1" ht="32" customHeight="1">
      <c r="A1" s="4" t="str">
        <v>부동산별 실거래 흐름 분석 리포트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</row>
    <row r="2" ht="24" customHeight="1">
      <c r="A2" s="6" t="str">
        <v>표시 12개월(2025-08~2026-07)의 전체 거래 흐름입니다. 집계 중 월 2026.07 · 비교 제외.</v>
      </c>
      <c r="B2" s="6" t="str">
        <v/>
      </c>
      <c r="C2" s="6" t="str">
        <v/>
      </c>
      <c r="D2" s="6" t="str">
        <v/>
      </c>
      <c r="E2" s="6" t="str">
        <v/>
      </c>
      <c r="F2" s="6" t="str">
        <v/>
      </c>
      <c r="G2" s="6" t="str">
        <v/>
      </c>
      <c r="H2" s="6" t="str">
        <v/>
      </c>
      <c r="I2" s="6" t="str">
        <v/>
      </c>
      <c r="J2" s="6" t="str">
        <v/>
      </c>
    </row>
    <row r="3" ht="20" customHeight="1">
      <c r="A3" s="8" t="str">
        <v>지역 경기도 · 유형 전체 부동산 · 조회기간 2025-08 ~ 2026-08</v>
      </c>
      <c r="B3" s="8" t="str">
        <v/>
      </c>
      <c r="C3" s="8" t="str">
        <v/>
      </c>
      <c r="D3" s="8" t="str">
        <v/>
      </c>
      <c r="E3" s="8" t="str">
        <v/>
      </c>
      <c r="F3" s="8" t="str">
        <v/>
      </c>
      <c r="G3" s="8" t="str">
        <v/>
      </c>
      <c r="H3" s="8" t="str">
        <v/>
      </c>
      <c r="I3" s="8" t="str">
        <v/>
      </c>
      <c r="J3" s="8" t="str">
        <v/>
      </c>
    </row>
    <row r="4" ht="20" customHeight="1">
      <c r="A4" s="8" t="str">
        <v>데이터 업데이트 2026-08-17 08:40 · 취소거래 제외 · 물건 소재지 기준</v>
      </c>
      <c r="B4" s="8" t="str">
        <v/>
      </c>
      <c r="C4" s="8" t="str">
        <v/>
      </c>
      <c r="D4" s="8" t="str">
        <v/>
      </c>
      <c r="E4" s="8" t="str">
        <v/>
      </c>
      <c r="F4" s="8" t="str">
        <v/>
      </c>
      <c r="G4" s="8" t="str">
        <v/>
      </c>
      <c r="H4" s="8" t="str">
        <v/>
      </c>
      <c r="I4" s="8" t="str">
        <v/>
      </c>
      <c r="J4" s="8" t="str">
        <v/>
      </c>
    </row>
    <row r="5" ht="8" customHeight="1"/>
    <row r="6" ht="28" customHeight="1">
      <c r="A6" s="19" t="str">
        <v>기준월</v>
      </c>
      <c r="B6" s="19" t="str">
        <v>데이터상태</v>
      </c>
      <c r="C6" s="19" t="str">
        <v>분석구간</v>
      </c>
      <c r="D6" s="19" t="str">
        <v>거래건수</v>
      </c>
      <c r="E6" s="19" t="str">
        <v>총거래금액(원)</v>
      </c>
      <c r="F6" s="19" t="str">
        <v>평균거래금액(원)</v>
      </c>
      <c r="G6" s="19" t="str">
        <v>평균평당가(원)</v>
      </c>
      <c r="H6" s="19" t="str">
        <v>전월대비</v>
      </c>
      <c r="I6" s="19" t="str">
        <v>3개월이동평균</v>
      </c>
      <c r="J6" s="19" t="str">
        <v>비고</v>
      </c>
    </row>
    <row r="7">
      <c r="A7" s="24" t="str">
        <v>2025-08</v>
      </c>
      <c r="B7" s="24" t="str">
        <v>비교 반영</v>
      </c>
      <c r="C7" s="24" t="str">
        <v>그 외 비교 반영월</v>
      </c>
      <c r="D7" s="26">
        <f>SUMIFS('분석집계원자료'!$E$7:$E$6896,'분석집계원자료'!$A$7:$A$6896,A7)</f>
        <v>70910</v>
      </c>
      <c r="E7" s="27">
        <f>SUMIFS('분석집계원자료'!$L$7:$L$6896,'분석집계원자료'!$A$7:$A$6896,A7)</f>
        <v>16220234690000</v>
      </c>
      <c r="F7" s="27">
        <f>IF(D7=0,0,E7/D7)</f>
        <v>228743966.85939923</v>
      </c>
      <c r="G7" s="27">
        <f>IF(SUMIFS('분석집계원자료'!$M$7:$M$6896,'분석집계원자료'!$A$7:$A$6896,A7)=0,0,E7/(SUMIFS('분석집계원자료'!$M$7:$M$6896,'분석집계원자료'!$A$7:$A$6896,A7)/3.305785))</f>
        <v>5806516</v>
      </c>
      <c r="H7" s="28" t="str">
        <v/>
      </c>
      <c r="I7" s="29" t="str">
        <v/>
      </c>
      <c r="J7" s="24" t="str">
        <v/>
      </c>
    </row>
    <row r="8">
      <c r="A8" s="24" t="str">
        <v>2025-09</v>
      </c>
      <c r="B8" s="24" t="str">
        <v>비교 반영</v>
      </c>
      <c r="C8" s="24" t="str">
        <v>그 외 비교 반영월</v>
      </c>
      <c r="D8" s="26">
        <f>SUMIFS('분석집계원자료'!$E$7:$E$6896,'분석집계원자료'!$A$7:$A$6896,A8)</f>
        <v>80189</v>
      </c>
      <c r="E8" s="27">
        <f>SUMIFS('분석집계원자료'!$L$7:$L$6896,'분석집계원자료'!$A$7:$A$6896,A8)</f>
        <v>23090759780000</v>
      </c>
      <c r="F8" s="27">
        <f>IF(D8=0,0,E8/D8)</f>
        <v>287954205.4396488</v>
      </c>
      <c r="G8" s="27">
        <f>IF(SUMIFS('분석집계원자료'!$M$7:$M$6896,'분석집계원자료'!$A$7:$A$6896,A8)=0,0,E8/(SUMIFS('분석집계원자료'!$M$7:$M$6896,'분석집계원자료'!$A$7:$A$6896,A8)/3.305785))</f>
        <v>8179591</v>
      </c>
      <c r="H8" s="28">
        <f>IF(D7=0,0,D8/D7-1)</f>
        <v>0.13085601466647856</v>
      </c>
      <c r="I8" s="29" t="str">
        <v/>
      </c>
      <c r="J8" s="24" t="str">
        <v/>
      </c>
    </row>
    <row r="9">
      <c r="A9" s="24" t="str">
        <v>2025-10</v>
      </c>
      <c r="B9" s="24" t="str">
        <v>비교 반영</v>
      </c>
      <c r="C9" s="24" t="str">
        <v>그 외 비교 반영월</v>
      </c>
      <c r="D9" s="26">
        <f>SUMIFS('분석집계원자료'!$E$7:$E$6896,'분석집계원자료'!$A$7:$A$6896,A9)</f>
        <v>74309</v>
      </c>
      <c r="E9" s="27">
        <f>SUMIFS('분석집계원자료'!$L$7:$L$6896,'분석집계원자료'!$A$7:$A$6896,A9)</f>
        <v>20946965410000</v>
      </c>
      <c r="F9" s="27">
        <f>IF(D9=0,0,E9/D9)</f>
        <v>281890018.84024817</v>
      </c>
      <c r="G9" s="27">
        <f>IF(SUMIFS('분석집계원자료'!$M$7:$M$6896,'분석집계원자료'!$A$7:$A$6896,A9)=0,0,E9/(SUMIFS('분석집계원자료'!$M$7:$M$6896,'분석집계원자료'!$A$7:$A$6896,A9)/3.305785))</f>
        <v>8372354</v>
      </c>
      <c r="H9" s="28">
        <f>IF(D8=0,0,D9/D8-1)</f>
        <v>-0.07332676551646733</v>
      </c>
      <c r="I9" s="29">
        <f>AVERAGE(D7:D9)</f>
        <v>75136</v>
      </c>
      <c r="J9" s="24" t="str">
        <v/>
      </c>
    </row>
    <row r="10">
      <c r="A10" s="24" t="str">
        <v>2025-11</v>
      </c>
      <c r="B10" s="24" t="str">
        <v>비교 반영</v>
      </c>
      <c r="C10" s="24" t="str">
        <v>그 외 비교 반영월</v>
      </c>
      <c r="D10" s="26">
        <f>SUMIFS('분석집계원자료'!$E$7:$E$6896,'분석집계원자료'!$A$7:$A$6896,A10)</f>
        <v>78655</v>
      </c>
      <c r="E10" s="27">
        <f>SUMIFS('분석집계원자료'!$L$7:$L$6896,'분석집계원자료'!$A$7:$A$6896,A10)</f>
        <v>20079727550000</v>
      </c>
      <c r="F10" s="27">
        <f>IF(D10=0,0,E10/D10)</f>
        <v>255288634.54325855</v>
      </c>
      <c r="G10" s="27">
        <f>IF(SUMIFS('분석집계원자료'!$M$7:$M$6896,'분석집계원자료'!$A$7:$A$6896,A10)=0,0,E10/(SUMIFS('분석집계원자료'!$M$7:$M$6896,'분석집계원자료'!$A$7:$A$6896,A10)/3.305785))</f>
        <v>6347937</v>
      </c>
      <c r="H10" s="28">
        <f>IF(D9=0,0,D10/D9-1)</f>
        <v>0.05848551319490247</v>
      </c>
      <c r="I10" s="29">
        <f>AVERAGE(D8:D10)</f>
        <v>77717.66666666667</v>
      </c>
      <c r="J10" s="24" t="str">
        <v/>
      </c>
    </row>
    <row r="11">
      <c r="A11" s="24" t="str">
        <v>2025-12</v>
      </c>
      <c r="B11" s="24" t="str">
        <v>비교 반영</v>
      </c>
      <c r="C11" s="24" t="str">
        <v>그 외 비교 반영월</v>
      </c>
      <c r="D11" s="26">
        <f>SUMIFS('분석집계원자료'!$E$7:$E$6896,'분석집계원자료'!$A$7:$A$6896,A11)</f>
        <v>81491</v>
      </c>
      <c r="E11" s="27">
        <f>SUMIFS('분석집계원자료'!$L$7:$L$6896,'분석집계원자료'!$A$7:$A$6896,A11)</f>
        <v>20546989800000</v>
      </c>
      <c r="F11" s="27">
        <f>IF(D11=0,0,E11/D11)</f>
        <v>252138147.7709195</v>
      </c>
      <c r="G11" s="27">
        <f>IF(SUMIFS('분석집계원자료'!$M$7:$M$6896,'분석집계원자료'!$A$7:$A$6896,A11)=0,0,E11/(SUMIFS('분석집계원자료'!$M$7:$M$6896,'분석집계원자료'!$A$7:$A$6896,A11)/3.305785))</f>
        <v>4179260</v>
      </c>
      <c r="H11" s="28">
        <f>IF(D10=0,0,D11/D10-1)</f>
        <v>0.03605619477464872</v>
      </c>
      <c r="I11" s="29">
        <f>AVERAGE(D9:D11)</f>
        <v>78151.66666666667</v>
      </c>
      <c r="J11" s="24" t="str">
        <v/>
      </c>
    </row>
    <row r="12">
      <c r="A12" s="24" t="str">
        <v>2026-01</v>
      </c>
      <c r="B12" s="24" t="str">
        <v>비교 반영</v>
      </c>
      <c r="C12" s="24" t="str">
        <v>직전 비교기간</v>
      </c>
      <c r="D12" s="26">
        <f>SUMIFS('분석집계원자료'!$E$7:$E$6896,'분석집계원자료'!$A$7:$A$6896,A12)</f>
        <v>85943</v>
      </c>
      <c r="E12" s="27">
        <f>SUMIFS('분석집계원자료'!$L$7:$L$6896,'분석집계원자료'!$A$7:$A$6896,A12)</f>
        <v>21793672810000</v>
      </c>
      <c r="F12" s="27">
        <f>IF(D12=0,0,E12/D12)</f>
        <v>253582872.48525184</v>
      </c>
      <c r="G12" s="27">
        <f>IF(SUMIFS('분석집계원자료'!$M$7:$M$6896,'분석집계원자료'!$A$7:$A$6896,A12)=0,0,E12/(SUMIFS('분석집계원자료'!$M$7:$M$6896,'분석집계원자료'!$A$7:$A$6896,A12)/3.305785))</f>
        <v>7534795</v>
      </c>
      <c r="H12" s="28">
        <f>IF(D11=0,0,D12/D11-1)</f>
        <v>0.05463179983065625</v>
      </c>
      <c r="I12" s="29">
        <f>AVERAGE(D10:D12)</f>
        <v>82029.66666666667</v>
      </c>
      <c r="J12" s="24" t="str">
        <v/>
      </c>
    </row>
    <row r="13">
      <c r="A13" s="24" t="str">
        <v>2026-02</v>
      </c>
      <c r="B13" s="24" t="str">
        <v>비교 반영</v>
      </c>
      <c r="C13" s="24" t="str">
        <v>직전 비교기간</v>
      </c>
      <c r="D13" s="26">
        <f>SUMIFS('분석집계원자료'!$E$7:$E$6896,'분석집계원자료'!$A$7:$A$6896,A13)</f>
        <v>74267</v>
      </c>
      <c r="E13" s="27">
        <f>SUMIFS('분석집계원자료'!$L$7:$L$6896,'분석집계원자료'!$A$7:$A$6896,A13)</f>
        <v>18226187190000</v>
      </c>
      <c r="F13" s="27">
        <f>IF(D13=0,0,E13/D13)</f>
        <v>245414345.40239945</v>
      </c>
      <c r="G13" s="27">
        <f>IF(SUMIFS('분석집계원자료'!$M$7:$M$6896,'분석집계원자료'!$A$7:$A$6896,A13)=0,0,E13/(SUMIFS('분석집계원자료'!$M$7:$M$6896,'분석집계원자료'!$A$7:$A$6896,A13)/3.305785))</f>
        <v>7269677</v>
      </c>
      <c r="H13" s="28">
        <f>IF(D12=0,0,D13/D12-1)</f>
        <v>-0.13585748693901767</v>
      </c>
      <c r="I13" s="29">
        <f>AVERAGE(D11:D13)</f>
        <v>80567</v>
      </c>
      <c r="J13" s="24" t="str">
        <v/>
      </c>
    </row>
    <row r="14">
      <c r="A14" s="24" t="str">
        <v>2026-03</v>
      </c>
      <c r="B14" s="24" t="str">
        <v>비교 반영</v>
      </c>
      <c r="C14" s="24" t="str">
        <v>직전 비교기간</v>
      </c>
      <c r="D14" s="26">
        <f>SUMIFS('분석집계원자료'!$E$7:$E$6896,'분석집계원자료'!$A$7:$A$6896,A14)</f>
        <v>86092</v>
      </c>
      <c r="E14" s="27">
        <f>SUMIFS('분석집계원자료'!$L$7:$L$6896,'분석집계원자료'!$A$7:$A$6896,A14)</f>
        <v>21028829050000</v>
      </c>
      <c r="F14" s="27">
        <f>IF(D14=0,0,E14/D14)</f>
        <v>244259966.6635692</v>
      </c>
      <c r="G14" s="27">
        <f>IF(SUMIFS('분석집계원자료'!$M$7:$M$6896,'분석집계원자료'!$A$7:$A$6896,A14)=0,0,E14/(SUMIFS('분석집계원자료'!$M$7:$M$6896,'분석집계원자료'!$A$7:$A$6896,A14)/3.305785))</f>
        <v>7054788</v>
      </c>
      <c r="H14" s="28">
        <f>IF(D13=0,0,D14/D13-1)</f>
        <v>0.1592228042064443</v>
      </c>
      <c r="I14" s="29">
        <f>AVERAGE(D12:D14)</f>
        <v>82100.66666666667</v>
      </c>
      <c r="J14" s="24" t="str">
        <v/>
      </c>
    </row>
    <row r="15">
      <c r="A15" s="24" t="str">
        <v>2026-04</v>
      </c>
      <c r="B15" s="24" t="str">
        <v>비교 반영</v>
      </c>
      <c r="C15" s="24" t="str">
        <v>최근 비교기간</v>
      </c>
      <c r="D15" s="26">
        <f>SUMIFS('분석집계원자료'!$E$7:$E$6896,'분석집계원자료'!$A$7:$A$6896,A15)</f>
        <v>75365</v>
      </c>
      <c r="E15" s="27">
        <f>SUMIFS('분석집계원자료'!$L$7:$L$6896,'분석집계원자료'!$A$7:$A$6896,A15)</f>
        <v>20369444300000</v>
      </c>
      <c r="F15" s="27">
        <f>IF(D15=0,0,E15/D15)</f>
        <v>270277241.4250647</v>
      </c>
      <c r="G15" s="27">
        <f>IF(SUMIFS('분석집계원자료'!$M$7:$M$6896,'분석집계원자료'!$A$7:$A$6896,A15)=0,0,E15/(SUMIFS('분석집계원자료'!$M$7:$M$6896,'분석집계원자료'!$A$7:$A$6896,A15)/3.305785))</f>
        <v>7195237</v>
      </c>
      <c r="H15" s="28">
        <f>IF(D14=0,0,D15/D14-1)</f>
        <v>-0.12459926590159365</v>
      </c>
      <c r="I15" s="29">
        <f>AVERAGE(D13:D15)</f>
        <v>78574.66666666667</v>
      </c>
      <c r="J15" s="24" t="str">
        <v/>
      </c>
    </row>
    <row r="16">
      <c r="A16" s="24" t="str">
        <v>2026-05</v>
      </c>
      <c r="B16" s="24" t="str">
        <v>비교 반영</v>
      </c>
      <c r="C16" s="24" t="str">
        <v>최근 비교기간</v>
      </c>
      <c r="D16" s="26">
        <f>SUMIFS('분석집계원자료'!$E$7:$E$6896,'분석집계원자료'!$A$7:$A$6896,A16)</f>
        <v>78301</v>
      </c>
      <c r="E16" s="27">
        <f>SUMIFS('분석집계원자료'!$L$7:$L$6896,'분석집계원자료'!$A$7:$A$6896,A16)</f>
        <v>22412623120000</v>
      </c>
      <c r="F16" s="27">
        <f>IF(D16=0,0,E16/D16)</f>
        <v>286236741.8040638</v>
      </c>
      <c r="G16" s="27">
        <f>IF(SUMIFS('분석집계원자료'!$M$7:$M$6896,'분석집계원자료'!$A$7:$A$6896,A16)=0,0,E16/(SUMIFS('분석집계원자료'!$M$7:$M$6896,'분석집계원자료'!$A$7:$A$6896,A16)/3.305785))</f>
        <v>7849198</v>
      </c>
      <c r="H16" s="28">
        <f>IF(D15=0,0,D16/D15-1)</f>
        <v>0.03895707556558081</v>
      </c>
      <c r="I16" s="29">
        <f>AVERAGE(D14:D16)</f>
        <v>79919.33333333333</v>
      </c>
      <c r="J16" s="24" t="str">
        <v/>
      </c>
    </row>
    <row r="17">
      <c r="A17" s="24" t="str">
        <v>2026-06</v>
      </c>
      <c r="B17" s="24" t="str">
        <v>비교 반영</v>
      </c>
      <c r="C17" s="24" t="str">
        <v>최근 비교기간</v>
      </c>
      <c r="D17" s="26">
        <f>SUMIFS('분석집계원자료'!$E$7:$E$6896,'분석집계원자료'!$A$7:$A$6896,A17)</f>
        <v>76709</v>
      </c>
      <c r="E17" s="27">
        <f>SUMIFS('분석집계원자료'!$L$7:$L$6896,'분석집계원자료'!$A$7:$A$6896,A17)</f>
        <v>23124652900000</v>
      </c>
      <c r="F17" s="27">
        <f>IF(D17=0,0,E17/D17)</f>
        <v>301459449.3475342</v>
      </c>
      <c r="G17" s="27">
        <f>IF(SUMIFS('분석집계원자료'!$M$7:$M$6896,'분석집계원자료'!$A$7:$A$6896,A17)=0,0,E17/(SUMIFS('분석집계원자료'!$M$7:$M$6896,'분석집계원자료'!$A$7:$A$6896,A17)/3.305785))</f>
        <v>7421588</v>
      </c>
      <c r="H17" s="28">
        <f>IF(D16=0,0,D17/D16-1)</f>
        <v>-0.020331796528779922</v>
      </c>
      <c r="I17" s="29">
        <f>AVERAGE(D15:D17)</f>
        <v>76791.66666666667</v>
      </c>
      <c r="J17" s="24" t="str">
        <v/>
      </c>
    </row>
    <row r="18">
      <c r="A18" s="30" t="str">
        <v>2026-07</v>
      </c>
      <c r="B18" s="31" t="str">
        <v>집계 중</v>
      </c>
      <c r="C18" s="31" t="str">
        <v>집계 중 월</v>
      </c>
      <c r="D18" s="32">
        <f>SUMIFS('분석집계원자료'!$E$7:$E$6896,'분석집계원자료'!$A$7:$A$6896,A18)</f>
        <v>66107</v>
      </c>
      <c r="E18" s="33">
        <f>SUMIFS('분석집계원자료'!$L$7:$L$6896,'분석집계원자료'!$A$7:$A$6896,A18)</f>
        <v>18564081700000</v>
      </c>
      <c r="F18" s="33">
        <f>IF(D18=0,0,E18/D18)</f>
        <v>280818698.4736866</v>
      </c>
      <c r="G18" s="33">
        <f>IF(SUMIFS('분석집계원자료'!$M$7:$M$6896,'분석집계원자료'!$A$7:$A$6896,A18)=0,0,E18/(SUMIFS('분석집계원자료'!$M$7:$M$6896,'분석집계원자료'!$A$7:$A$6896,A18)/3.305785))</f>
        <v>7617123</v>
      </c>
      <c r="H18" s="34">
        <f>IF(D17=0,0,D18/D17-1)</f>
        <v>-0.13821064021170915</v>
      </c>
      <c r="I18" s="35">
        <f>AVERAGE(D16:D18)</f>
        <v>73705.66666666667</v>
      </c>
      <c r="J18" s="31" t="str">
        <v>집계 중 월 2026.07 · 비교 제외</v>
      </c>
    </row>
  </sheetData>
  <autoFilter ref="A6:J18"/>
  <mergeCells count="4">
    <mergeCell ref="A1:J1"/>
    <mergeCell ref="A2:J2"/>
    <mergeCell ref="A3:J3"/>
    <mergeCell ref="A4:J4"/>
  </mergeCells>
  <pageMargins bottom="0.5" footer="0.3" header="0.3" left="0.4" right="0.4" top="0.5"/>
  <ignoredErrors>
    <ignoredError numberStoredAsText="1" sqref="A1:J1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P16"/>
  <sheetViews>
    <sheetView workbookViewId="0" rightToLeft="0"/>
  </sheetViews>
  <cols>
    <col min="1" max="1" width="8.83203125" customWidth="1"/>
    <col min="2" max="2" width="18.83203125" customWidth="1"/>
    <col min="3" max="3" width="16.83203125" customWidth="1"/>
    <col min="4" max="4" width="14.83203125" customWidth="1"/>
    <col min="5" max="5" width="14.83203125" customWidth="1"/>
    <col min="6" max="6" width="14.83203125" customWidth="1"/>
    <col min="7" max="7" width="14.83203125" customWidth="1"/>
    <col min="8" max="8" width="14.83203125" customWidth="1"/>
    <col min="9" max="9" width="16.83203125" customWidth="1"/>
    <col min="10" max="10" width="15.83203125" customWidth="1"/>
    <col min="11" max="11" width="15.83203125" customWidth="1"/>
    <col min="12" max="12" width="13.83203125" customWidth="1"/>
    <col min="13" max="13" width="14.83203125" customWidth="1"/>
    <col min="14" max="14" width="10.83203125" customWidth="1"/>
    <col min="15" max="15" width="24.83203125" customWidth="1"/>
    <col min="16" max="16" width="9.83203125" customWidth="1"/>
  </cols>
  <sheetData>
    <row r="1" ht="32" customHeight="1">
      <c r="A1" s="4" t="str">
        <v>부동산별 실거래 흐름 분석 리포트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24" customHeight="1">
      <c r="A2" s="6" t="str">
        <v>최근 비교기간 3개월 (2026-04~2026-06)과 직전 비교기간 3개월 (2026-01~2026-03)을 비교해 거래량·점유율·최근 거래 수준을 함께 판정합니다.</v>
      </c>
      <c r="B2" s="6" t="str">
        <v/>
      </c>
      <c r="C2" s="6" t="str">
        <v/>
      </c>
      <c r="D2" s="6" t="str">
        <v/>
      </c>
      <c r="E2" s="6" t="str">
        <v/>
      </c>
      <c r="F2" s="6" t="str">
        <v/>
      </c>
      <c r="G2" s="6" t="str">
        <v/>
      </c>
      <c r="H2" s="6" t="str">
        <v/>
      </c>
      <c r="I2" s="6" t="str">
        <v/>
      </c>
      <c r="J2" s="6" t="str">
        <v/>
      </c>
      <c r="K2" s="6" t="str">
        <v/>
      </c>
      <c r="L2" s="6" t="str">
        <v/>
      </c>
      <c r="M2" s="6" t="str">
        <v/>
      </c>
      <c r="N2" s="6" t="str">
        <v/>
      </c>
      <c r="O2" s="6" t="str">
        <v/>
      </c>
      <c r="P2" s="6" t="str">
        <v/>
      </c>
    </row>
    <row r="3" ht="20" customHeight="1">
      <c r="A3" s="8" t="str">
        <v>지역 경기도 · 유형 전체 부동산 · 조회기간 2025-08 ~ 2026-08</v>
      </c>
      <c r="B3" s="8" t="str">
        <v/>
      </c>
      <c r="C3" s="8" t="str">
        <v/>
      </c>
      <c r="D3" s="8" t="str">
        <v/>
      </c>
      <c r="E3" s="8" t="str">
        <v/>
      </c>
      <c r="F3" s="8" t="str">
        <v/>
      </c>
      <c r="G3" s="8" t="str">
        <v/>
      </c>
      <c r="H3" s="8" t="str">
        <v/>
      </c>
      <c r="I3" s="8" t="str">
        <v/>
      </c>
      <c r="J3" s="8" t="str">
        <v/>
      </c>
      <c r="K3" s="8" t="str">
        <v/>
      </c>
      <c r="L3" s="8" t="str">
        <v/>
      </c>
      <c r="M3" s="8" t="str">
        <v/>
      </c>
      <c r="N3" s="8" t="str">
        <v/>
      </c>
      <c r="O3" s="8" t="str">
        <v/>
      </c>
      <c r="P3" s="8" t="str">
        <v/>
      </c>
    </row>
    <row r="4" ht="20" customHeight="1">
      <c r="A4" s="8" t="str">
        <v>데이터 업데이트 2026-08-17 08:40 · 취소거래 제외 · 물건 소재지 기준</v>
      </c>
      <c r="B4" s="8" t="str">
        <v/>
      </c>
      <c r="C4" s="8" t="str">
        <v/>
      </c>
      <c r="D4" s="8" t="str">
        <v/>
      </c>
      <c r="E4" s="8" t="str">
        <v/>
      </c>
      <c r="F4" s="8" t="str">
        <v/>
      </c>
      <c r="G4" s="8" t="str">
        <v/>
      </c>
      <c r="H4" s="8" t="str">
        <v/>
      </c>
      <c r="I4" s="8" t="str">
        <v/>
      </c>
      <c r="J4" s="8" t="str">
        <v/>
      </c>
      <c r="K4" s="8" t="str">
        <v/>
      </c>
      <c r="L4" s="8" t="str">
        <v/>
      </c>
      <c r="M4" s="8" t="str">
        <v/>
      </c>
      <c r="N4" s="8" t="str">
        <v/>
      </c>
      <c r="O4" s="8" t="str">
        <v/>
      </c>
      <c r="P4" s="8" t="str">
        <v/>
      </c>
    </row>
    <row r="5" ht="8" customHeight="1"/>
    <row r="6" ht="28" customHeight="1">
      <c r="A6" s="19" t="str">
        <v>순위</v>
      </c>
      <c r="B6" s="19" t="str">
        <v>부동산유형</v>
      </c>
      <c r="C6" s="19" t="str">
        <v>최근비교기간건수</v>
      </c>
      <c r="D6" s="19" t="str">
        <v>최근비교기간월평균</v>
      </c>
      <c r="E6" s="19" t="str">
        <v>직전비교기간월평균</v>
      </c>
      <c r="F6" s="19" t="str">
        <v>거래량변화율</v>
      </c>
      <c r="G6" s="19" t="str">
        <v>최근점유율</v>
      </c>
      <c r="H6" s="19" t="str">
        <v>직전점유율</v>
      </c>
      <c r="I6" s="19" t="str">
        <v>점유율변화(%p)</v>
      </c>
      <c r="J6" s="19" t="str">
        <v>전체비교기간월평균</v>
      </c>
      <c r="K6" s="19" t="str">
        <v>최근거래수준지수</v>
      </c>
      <c r="L6" s="19" t="str">
        <v>최근거래수준</v>
      </c>
      <c r="M6" s="19" t="str">
        <v>고점근접도</v>
      </c>
      <c r="N6" s="19" t="str">
        <v>표본</v>
      </c>
      <c r="O6" s="19" t="str">
        <v>신호</v>
      </c>
      <c r="P6" s="19" t="str">
        <v>강도</v>
      </c>
    </row>
    <row r="7">
      <c r="A7" s="26">
        <v>1</v>
      </c>
      <c r="B7" s="24" t="str">
        <v>아파트 매매</v>
      </c>
      <c r="C7" s="26">
        <f>SUMIFS('유형별월간'!$E$7:$E$126,'유형별월간'!$A$7:$A$126,B7,'유형별월간'!$D$7:$D$126,"최근 비교기간")</f>
        <v>46531</v>
      </c>
      <c r="D7" s="26">
        <f>IF('집계기준'!$B$7=0,0,C7/'집계기준'!$B$7)</f>
        <v>15510.333333333334</v>
      </c>
      <c r="E7" s="26">
        <f>IF('집계기준'!$B$8=0,0,SUMIFS('유형별월간'!$E$7:$E$126,'유형별월간'!$A$7:$A$126,B7,'유형별월간'!$D$7:$D$126,"직전 비교기간")/'집계기준'!$B$8)</f>
        <v>13882.666666666666</v>
      </c>
      <c r="F7" s="36">
        <f>IF(E7=0,0,D7/E7-1)</f>
        <v>0.11724452554744524</v>
      </c>
      <c r="G7" s="37">
        <f>IF(SUMIFS('유형별월간'!$E$7:$E$126,'유형별월간'!$D$7:$D$126,"최근 비교기간")=0,0,C7/SUMIFS('유형별월간'!$E$7:$E$126,'유형별월간'!$D$7:$D$126,"최근 비교기간"))</f>
        <v>0.20197938144329897</v>
      </c>
      <c r="H7" s="37">
        <f>IF(SUMIFS('유형별월간'!$E$7:$E$126,'유형별월간'!$D$7:$D$126,"직전 비교기간")=0,0,SUMIFS('유형별월간'!$E$7:$E$126,'유형별월간'!$A$7:$A$126,B7,'유형별월간'!$D$7:$D$126,"직전 비교기간")/SUMIFS('유형별월간'!$E$7:$E$126,'유형별월간'!$D$7:$D$126,"직전 비교기간"))</f>
        <v>0.16909322701399096</v>
      </c>
      <c r="I7" s="38">
        <f>(G7-H7)*100</f>
        <v>3.2886154429308005</v>
      </c>
      <c r="J7" s="26">
        <f>IF(COUNTIFS('유형별월간'!$A$7:$A$126,B7,'유형별월간'!$C$7:$C$126,"비교 반영")=0,0,SUMIFS('유형별월간'!$E$7:$E$126,'유형별월간'!$A$7:$A$126,B7,'유형별월간'!$C$7:$C$126,"비교 반영")/COUNTIFS('유형별월간'!$A$7:$A$126,B7,'유형별월간'!$C$7:$C$126,"비교 반영"))</f>
        <v>13549</v>
      </c>
      <c r="K7" s="39">
        <f>IF(J7=0,0,D7/J7*100)</f>
        <v>114.47585307648782</v>
      </c>
      <c r="L7" s="24" t="str">
        <v>평균 상회</v>
      </c>
      <c r="M7" s="39">
        <v>100</v>
      </c>
      <c r="N7" s="24" t="str">
        <v>충족</v>
      </c>
      <c r="O7" s="40" t="str">
        <v>거래·비중 동반 확대</v>
      </c>
      <c r="P7" s="24" t="str">
        <v>강</v>
      </c>
    </row>
    <row r="8">
      <c r="A8" s="26">
        <v>2</v>
      </c>
      <c r="B8" s="24" t="str">
        <v>아파트 전월세</v>
      </c>
      <c r="C8" s="26">
        <f>SUMIFS('유형별월간'!$E$7:$E$126,'유형별월간'!$A$7:$A$126,B8,'유형별월간'!$D$7:$D$126,"최근 비교기간")</f>
        <v>72084</v>
      </c>
      <c r="D8" s="26">
        <f>IF('집계기준'!$B$7=0,0,C8/'집계기준'!$B$7)</f>
        <v>24028</v>
      </c>
      <c r="E8" s="26">
        <f>IF('집계기준'!$B$8=0,0,SUMIFS('유형별월간'!$E$7:$E$126,'유형별월간'!$A$7:$A$126,B8,'유형별월간'!$D$7:$D$126,"직전 비교기간")/'집계기준'!$B$8)</f>
        <v>27620.333333333332</v>
      </c>
      <c r="F8" s="41">
        <f>IF(E8=0,0,D8/E8-1)</f>
        <v>-0.1300611868068211</v>
      </c>
      <c r="G8" s="37">
        <f>IF(SUMIFS('유형별월간'!$E$7:$E$126,'유형별월간'!$D$7:$D$126,"최근 비교기간")=0,0,C8/SUMIFS('유형별월간'!$E$7:$E$126,'유형별월간'!$D$7:$D$126,"최근 비교기간"))</f>
        <v>0.31289853499728704</v>
      </c>
      <c r="H8" s="37">
        <f>IF(SUMIFS('유형별월간'!$E$7:$E$126,'유형별월간'!$D$7:$D$126,"직전 비교기간")=0,0,SUMIFS('유형별월간'!$E$7:$E$126,'유형별월간'!$A$7:$A$126,B8,'유형별월간'!$D$7:$D$126,"직전 비교기간")/SUMIFS('유형별월간'!$E$7:$E$126,'유형별월간'!$D$7:$D$126,"직전 비교기간"))</f>
        <v>0.33642032951417367</v>
      </c>
      <c r="I8" s="42">
        <f>(G8-H8)*100</f>
        <v>-2.352179451688663</v>
      </c>
      <c r="J8" s="26">
        <f>IF(COUNTIFS('유형별월간'!$A$7:$A$126,B8,'유형별월간'!$C$7:$C$126,"비교 반영")=0,0,SUMIFS('유형별월간'!$E$7:$E$126,'유형별월간'!$A$7:$A$126,B8,'유형별월간'!$C$7:$C$126,"비교 반영")/COUNTIFS('유형별월간'!$A$7:$A$126,B8,'유형별월간'!$C$7:$C$126,"비교 반영"))</f>
        <v>27226.090909090908</v>
      </c>
      <c r="K8" s="39">
        <f>IF(J8=0,0,D8/J8*100)</f>
        <v>88.25358028896079</v>
      </c>
      <c r="L8" s="24" t="str">
        <v>평균 하회</v>
      </c>
      <c r="M8" s="39">
        <v>79.00395655461908</v>
      </c>
      <c r="N8" s="24" t="str">
        <v>충족</v>
      </c>
      <c r="O8" s="40" t="str">
        <v>거래·비중 동반 둔화</v>
      </c>
      <c r="P8" s="24" t="str">
        <v>강</v>
      </c>
    </row>
    <row r="9">
      <c r="A9" s="26">
        <v>3</v>
      </c>
      <c r="B9" s="24" t="str">
        <v>다가구 매매</v>
      </c>
      <c r="C9" s="26">
        <f>SUMIFS('유형별월간'!$E$7:$E$126,'유형별월간'!$A$7:$A$126,B9,'유형별월간'!$D$7:$D$126,"최근 비교기간")</f>
        <v>1669</v>
      </c>
      <c r="D9" s="26">
        <f>IF('집계기준'!$B$7=0,0,C9/'집계기준'!$B$7)</f>
        <v>556.3333333333334</v>
      </c>
      <c r="E9" s="26">
        <f>IF('집계기준'!$B$8=0,0,SUMIFS('유형별월간'!$E$7:$E$126,'유형별월간'!$A$7:$A$126,B9,'유형별월간'!$D$7:$D$126,"직전 비교기간")/'집계기준'!$B$8)</f>
        <v>537</v>
      </c>
      <c r="F9" s="36">
        <f>IF(E9=0,0,D9/E9-1)</f>
        <v>0.036002482929857305</v>
      </c>
      <c r="G9" s="37">
        <f>IF(SUMIFS('유형별월간'!$E$7:$E$126,'유형별월간'!$D$7:$D$126,"최근 비교기간")=0,0,C9/SUMIFS('유형별월간'!$E$7:$E$126,'유형별월간'!$D$7:$D$126,"최근 비교기간"))</f>
        <v>0.007244709712425393</v>
      </c>
      <c r="H9" s="37">
        <f>IF(SUMIFS('유형별월간'!$E$7:$E$126,'유형별월간'!$D$7:$D$126,"직전 비교기간")=0,0,SUMIFS('유형별월간'!$E$7:$E$126,'유형별월간'!$A$7:$A$126,B9,'유형별월간'!$D$7:$D$126,"직전 비교기간")/SUMIFS('유형별월간'!$E$7:$E$126,'유형별월간'!$D$7:$D$126,"직전 비교기간"))</f>
        <v>0.006540750785620905</v>
      </c>
      <c r="I9" s="38">
        <f>(G9-H9)*100</f>
        <v>0.07039589268044884</v>
      </c>
      <c r="J9" s="26">
        <f>IF(COUNTIFS('유형별월간'!$A$7:$A$126,B9,'유형별월간'!$C$7:$C$126,"비교 반영")=0,0,SUMIFS('유형별월간'!$E$7:$E$126,'유형별월간'!$A$7:$A$126,B9,'유형별월간'!$C$7:$C$126,"비교 반영")/COUNTIFS('유형별월간'!$A$7:$A$126,B9,'유형별월간'!$C$7:$C$126,"비교 반영"))</f>
        <v>502.8181818181818</v>
      </c>
      <c r="K9" s="39">
        <f>IF(J9=0,0,D9/J9*100)</f>
        <v>110.64304224673056</v>
      </c>
      <c r="L9" s="24" t="str">
        <v>평균 상회</v>
      </c>
      <c r="M9" s="39">
        <v>96.52978600347022</v>
      </c>
      <c r="N9" s="24" t="str">
        <v>충족</v>
      </c>
      <c r="O9" s="24" t="str">
        <v>보합·혼조</v>
      </c>
      <c r="P9" s="24" t="str">
        <v>약</v>
      </c>
    </row>
    <row r="10">
      <c r="A10" s="26">
        <v>4</v>
      </c>
      <c r="B10" s="24" t="str">
        <v>다가구 전월세</v>
      </c>
      <c r="C10" s="26">
        <f>SUMIFS('유형별월간'!$E$7:$E$126,'유형별월간'!$A$7:$A$126,B10,'유형별월간'!$D$7:$D$126,"최근 비교기간")</f>
        <v>36118</v>
      </c>
      <c r="D10" s="26">
        <f>IF('집계기준'!$B$7=0,0,C10/'집계기준'!$B$7)</f>
        <v>12039.333333333334</v>
      </c>
      <c r="E10" s="26">
        <f>IF('집계기준'!$B$8=0,0,SUMIFS('유형별월간'!$E$7:$E$126,'유형별월간'!$A$7:$A$126,B10,'유형별월간'!$D$7:$D$126,"직전 비교기간")/'집계기준'!$B$8)</f>
        <v>13937.666666666666</v>
      </c>
      <c r="F10" s="41">
        <f>IF(E10=0,0,D10/E10-1)</f>
        <v>-0.1362016597708846</v>
      </c>
      <c r="G10" s="37">
        <f>IF(SUMIFS('유형별월간'!$E$7:$E$126,'유형별월간'!$D$7:$D$126,"최근 비교기간")=0,0,C10/SUMIFS('유형별월간'!$E$7:$E$126,'유형별월간'!$D$7:$D$126,"최근 비교기간"))</f>
        <v>0.15677916440586</v>
      </c>
      <c r="H10" s="37">
        <f>IF(SUMIFS('유형별월간'!$E$7:$E$126,'유형별월간'!$D$7:$D$126,"직전 비교기간")=0,0,SUMIFS('유형별월간'!$E$7:$E$126,'유형별월간'!$A$7:$A$126,B10,'유형별월간'!$D$7:$D$126,"직전 비교기간")/SUMIFS('유형별월간'!$E$7:$E$126,'유형별월간'!$D$7:$D$126,"직전 비교기간"))</f>
        <v>0.169763136312332</v>
      </c>
      <c r="I10" s="42">
        <f>(G10-H10)*100</f>
        <v>-1.2983971906471992</v>
      </c>
      <c r="J10" s="26">
        <f>IF(COUNTIFS('유형별월간'!$A$7:$A$126,B10,'유형별월간'!$C$7:$C$126,"비교 반영")=0,0,SUMIFS('유형별월간'!$E$7:$E$126,'유형별월간'!$A$7:$A$126,B10,'유형별월간'!$C$7:$C$126,"비교 반영")/COUNTIFS('유형별월간'!$A$7:$A$126,B10,'유형별월간'!$C$7:$C$126,"비교 반영"))</f>
        <v>12424.727272727272</v>
      </c>
      <c r="K10" s="39">
        <f>IF(J10=0,0,D10/J10*100)</f>
        <v>96.89816982751893</v>
      </c>
      <c r="L10" s="24" t="str">
        <v>평균권</v>
      </c>
      <c r="M10" s="39">
        <v>86.37983402291154</v>
      </c>
      <c r="N10" s="24" t="str">
        <v>충족</v>
      </c>
      <c r="O10" s="40" t="str">
        <v>거래·비중 동반 둔화</v>
      </c>
      <c r="P10" s="24" t="str">
        <v>강</v>
      </c>
    </row>
    <row r="11">
      <c r="A11" s="26">
        <v>5</v>
      </c>
      <c r="B11" s="24" t="str">
        <v>오피스텔 매매</v>
      </c>
      <c r="C11" s="26">
        <f>SUMIFS('유형별월간'!$E$7:$E$126,'유형별월간'!$A$7:$A$126,B11,'유형별월간'!$D$7:$D$126,"최근 비교기간")</f>
        <v>3408</v>
      </c>
      <c r="D11" s="26">
        <f>IF('집계기준'!$B$7=0,0,C11/'집계기준'!$B$7)</f>
        <v>1136</v>
      </c>
      <c r="E11" s="26">
        <f>IF('집계기준'!$B$8=0,0,SUMIFS('유형별월간'!$E$7:$E$126,'유형별월간'!$A$7:$A$126,B11,'유형별월간'!$D$7:$D$126,"직전 비교기간")/'집계기준'!$B$8)</f>
        <v>1099</v>
      </c>
      <c r="F11" s="36">
        <f>IF(E11=0,0,D11/E11-1)</f>
        <v>0.033666969972702354</v>
      </c>
      <c r="G11" s="37">
        <f>IF(SUMIFS('유형별월간'!$E$7:$E$126,'유형별월간'!$D$7:$D$126,"최근 비교기간")=0,0,C11/SUMIFS('유형별월간'!$E$7:$E$126,'유형별월간'!$D$7:$D$126,"최근 비교기간"))</f>
        <v>0.014793271839392295</v>
      </c>
      <c r="H11" s="37">
        <f>IF(SUMIFS('유형별월간'!$E$7:$E$126,'유형별월간'!$D$7:$D$126,"직전 비교기간")=0,0,SUMIFS('유형별월간'!$E$7:$E$126,'유형별월간'!$A$7:$A$126,B11,'유형별월간'!$D$7:$D$126,"직전 비교기간")/SUMIFS('유형별월간'!$E$7:$E$126,'유형별월간'!$D$7:$D$126,"직전 비교기간"))</f>
        <v>0.013386005797760473</v>
      </c>
      <c r="I11" s="38">
        <f>(G11-H11)*100</f>
        <v>0.1407266041631822</v>
      </c>
      <c r="J11" s="26">
        <f>IF(COUNTIFS('유형별월간'!$A$7:$A$126,B11,'유형별월간'!$C$7:$C$126,"비교 반영")=0,0,SUMIFS('유형별월간'!$E$7:$E$126,'유형별월간'!$A$7:$A$126,B11,'유형별월간'!$C$7:$C$126,"비교 반영")/COUNTIFS('유형별월간'!$A$7:$A$126,B11,'유형별월간'!$C$7:$C$126,"비교 반영"))</f>
        <v>1067.909090909091</v>
      </c>
      <c r="K11" s="39">
        <f>IF(J11=0,0,D11/J11*100)</f>
        <v>106.3760960245169</v>
      </c>
      <c r="L11" s="24" t="str">
        <v>평균 상회</v>
      </c>
      <c r="M11" s="39">
        <v>97.12168709033912</v>
      </c>
      <c r="N11" s="24" t="str">
        <v>충족</v>
      </c>
      <c r="O11" s="24" t="str">
        <v>보합·혼조</v>
      </c>
      <c r="P11" s="24" t="str">
        <v>약</v>
      </c>
    </row>
    <row r="12">
      <c r="A12" s="26">
        <v>6</v>
      </c>
      <c r="B12" s="24" t="str">
        <v>오피스텔 전월세</v>
      </c>
      <c r="C12" s="26">
        <f>SUMIFS('유형별월간'!$E$7:$E$126,'유형별월간'!$A$7:$A$126,B12,'유형별월간'!$D$7:$D$126,"최근 비교기간")</f>
        <v>21736</v>
      </c>
      <c r="D12" s="26">
        <f>IF('집계기준'!$B$7=0,0,C12/'집계기준'!$B$7)</f>
        <v>7245.333333333333</v>
      </c>
      <c r="E12" s="26">
        <f>IF('집계기준'!$B$8=0,0,SUMIFS('유형별월간'!$E$7:$E$126,'유형별월간'!$A$7:$A$126,B12,'유형별월간'!$D$7:$D$126,"직전 비교기간")/'집계기준'!$B$8)</f>
        <v>8725.666666666666</v>
      </c>
      <c r="F12" s="41">
        <f>IF(E12=0,0,D12/E12-1)</f>
        <v>-0.1696527485960958</v>
      </c>
      <c r="G12" s="37">
        <f>IF(SUMIFS('유형별월간'!$E$7:$E$126,'유형별월간'!$D$7:$D$126,"최근 비교기간")=0,0,C12/SUMIFS('유형별월간'!$E$7:$E$126,'유형별월간'!$D$7:$D$126,"최근 비교기간"))</f>
        <v>0.09435051546391753</v>
      </c>
      <c r="H12" s="37">
        <f>IF(SUMIFS('유형별월간'!$E$7:$E$126,'유형별월간'!$D$7:$D$126,"직전 비교기간")=0,0,SUMIFS('유형별월간'!$E$7:$E$126,'유형별월간'!$A$7:$A$126,B12,'유형별월간'!$D$7:$D$126,"직전 비교기간")/SUMIFS('유형별월간'!$E$7:$E$126,'유형별월간'!$D$7:$D$126,"직전 비교기간"))</f>
        <v>0.10628009516772093</v>
      </c>
      <c r="I12" s="42">
        <f>(G12-H12)*100</f>
        <v>-1.19295797038034</v>
      </c>
      <c r="J12" s="26">
        <f>IF(COUNTIFS('유형별월간'!$A$7:$A$126,B12,'유형별월간'!$C$7:$C$126,"비교 반영")=0,0,SUMIFS('유형별월간'!$E$7:$E$126,'유형별월간'!$A$7:$A$126,B12,'유형별월간'!$C$7:$C$126,"비교 반영")/COUNTIFS('유형별월간'!$A$7:$A$126,B12,'유형별월간'!$C$7:$C$126,"비교 반영"))</f>
        <v>7710.363636363636</v>
      </c>
      <c r="K12" s="39">
        <f>IF(J12=0,0,D12/J12*100)</f>
        <v>93.96876301868402</v>
      </c>
      <c r="L12" s="24" t="str">
        <v>평균 하회</v>
      </c>
      <c r="M12" s="39">
        <v>83.03472514039042</v>
      </c>
      <c r="N12" s="24" t="str">
        <v>충족</v>
      </c>
      <c r="O12" s="40" t="str">
        <v>거래·비중 동반 둔화</v>
      </c>
      <c r="P12" s="24" t="str">
        <v>강</v>
      </c>
    </row>
    <row r="13">
      <c r="A13" s="26">
        <v>7</v>
      </c>
      <c r="B13" s="24" t="str">
        <v>분양권</v>
      </c>
      <c r="C13" s="26">
        <f>SUMIFS('유형별월간'!$E$7:$E$126,'유형별월간'!$A$7:$A$126,B13,'유형별월간'!$D$7:$D$126,"최근 비교기간")</f>
        <v>1835</v>
      </c>
      <c r="D13" s="26">
        <f>IF('집계기준'!$B$7=0,0,C13/'집계기준'!$B$7)</f>
        <v>611.6666666666666</v>
      </c>
      <c r="E13" s="26">
        <f>IF('집계기준'!$B$8=0,0,SUMIFS('유형별월간'!$E$7:$E$126,'유형별월간'!$A$7:$A$126,B13,'유형별월간'!$D$7:$D$126,"직전 비교기간")/'집계기준'!$B$8)</f>
        <v>552.3333333333334</v>
      </c>
      <c r="F13" s="36">
        <f>IF(E13=0,0,D13/E13-1)</f>
        <v>0.10742305371152683</v>
      </c>
      <c r="G13" s="37">
        <f>IF(SUMIFS('유형별월간'!$E$7:$E$126,'유형별월간'!$D$7:$D$126,"최근 비교기간")=0,0,C13/SUMIFS('유형별월간'!$E$7:$E$126,'유형별월간'!$D$7:$D$126,"최근 비교기간"))</f>
        <v>0.007965274009766685</v>
      </c>
      <c r="H13" s="37">
        <f>IF(SUMIFS('유형별월간'!$E$7:$E$126,'유형별월간'!$D$7:$D$126,"직전 비교기간")=0,0,SUMIFS('유형별월간'!$E$7:$E$126,'유형별월간'!$A$7:$A$126,B13,'유형별월간'!$D$7:$D$126,"직전 비교기간")/SUMIFS('유형별월간'!$E$7:$E$126,'유형별월간'!$D$7:$D$126,"직전 비교기간"))</f>
        <v>0.0067275133778856855</v>
      </c>
      <c r="I13" s="38">
        <f>(G13-H13)*100</f>
        <v>0.12377606318809999</v>
      </c>
      <c r="J13" s="26">
        <f>IF(COUNTIFS('유형별월간'!$A$7:$A$126,B13,'유형별월간'!$C$7:$C$126,"비교 반영")=0,0,SUMIFS('유형별월간'!$E$7:$E$126,'유형별월간'!$A$7:$A$126,B13,'유형별월간'!$C$7:$C$126,"비교 반영")/COUNTIFS('유형별월간'!$A$7:$A$126,B13,'유형별월간'!$C$7:$C$126,"비교 반영"))</f>
        <v>549.6363636363636</v>
      </c>
      <c r="K13" s="39">
        <f>IF(J13=0,0,D13/J13*100)</f>
        <v>111.28569853346563</v>
      </c>
      <c r="L13" s="24" t="str">
        <v>평균 상회</v>
      </c>
      <c r="M13" s="39">
        <v>100</v>
      </c>
      <c r="N13" s="24" t="str">
        <v>충족</v>
      </c>
      <c r="O13" s="40" t="str">
        <v>거래 증가</v>
      </c>
      <c r="P13" s="24" t="str">
        <v>강</v>
      </c>
    </row>
    <row r="14">
      <c r="A14" s="26">
        <v>8</v>
      </c>
      <c r="B14" s="24" t="str">
        <v>토지</v>
      </c>
      <c r="C14" s="26">
        <f>SUMIFS('유형별월간'!$E$7:$E$126,'유형별월간'!$A$7:$A$126,B14,'유형별월간'!$D$7:$D$126,"최근 비교기간")</f>
        <v>17212</v>
      </c>
      <c r="D14" s="26">
        <f>IF('집계기준'!$B$7=0,0,C14/'집계기준'!$B$7)</f>
        <v>5737.333333333333</v>
      </c>
      <c r="E14" s="26">
        <f>IF('집계기준'!$B$8=0,0,SUMIFS('유형별월간'!$E$7:$E$126,'유형별월간'!$A$7:$A$126,B14,'유형별월간'!$D$7:$D$126,"직전 비교기간")/'집계기준'!$B$8)</f>
        <v>5649</v>
      </c>
      <c r="F14" s="36">
        <f>IF(E14=0,0,D14/E14-1)</f>
        <v>0.015636985897208966</v>
      </c>
      <c r="G14" s="37">
        <f>IF(SUMIFS('유형별월간'!$E$7:$E$126,'유형별월간'!$D$7:$D$126,"최근 비교기간")=0,0,C14/SUMIFS('유형별월간'!$E$7:$E$126,'유형별월간'!$D$7:$D$126,"최근 비교기간"))</f>
        <v>0.07471296798697775</v>
      </c>
      <c r="H14" s="37">
        <f>IF(SUMIFS('유형별월간'!$E$7:$E$126,'유형별월간'!$D$7:$D$126,"직전 비교기간")=0,0,SUMIFS('유형별월간'!$E$7:$E$126,'유형별월간'!$A$7:$A$126,B14,'유형별월간'!$D$7:$D$126,"직전 비교기간")/SUMIFS('유형별월간'!$E$7:$E$126,'유형별월간'!$D$7:$D$126,"직전 비교기간"))</f>
        <v>0.06880577502415733</v>
      </c>
      <c r="I14" s="38">
        <f>(G14-H14)*100</f>
        <v>0.5907192962820427</v>
      </c>
      <c r="J14" s="26">
        <f>IF(COUNTIFS('유형별월간'!$A$7:$A$126,B14,'유형별월간'!$C$7:$C$126,"비교 반영")=0,0,SUMIFS('유형별월간'!$E$7:$E$126,'유형별월간'!$A$7:$A$126,B14,'유형별월간'!$C$7:$C$126,"비교 반영")/COUNTIFS('유형별월간'!$A$7:$A$126,B14,'유형별월간'!$C$7:$C$126,"비교 반영"))</f>
        <v>5811.454545454545</v>
      </c>
      <c r="K14" s="39">
        <f>IF(J14=0,0,D14/J14*100)</f>
        <v>98.72456694719936</v>
      </c>
      <c r="L14" s="24" t="str">
        <v>평균권</v>
      </c>
      <c r="M14" s="39">
        <v>92.279648295089</v>
      </c>
      <c r="N14" s="24" t="str">
        <v>충족</v>
      </c>
      <c r="O14" s="24" t="str">
        <v>비중 확대</v>
      </c>
      <c r="P14" s="24" t="str">
        <v>보통</v>
      </c>
    </row>
    <row r="15">
      <c r="A15" s="26">
        <v>9</v>
      </c>
      <c r="B15" s="24" t="str">
        <v>상가</v>
      </c>
      <c r="C15" s="26">
        <f>SUMIFS('유형별월간'!$E$7:$E$126,'유형별월간'!$A$7:$A$126,B15,'유형별월간'!$D$7:$D$126,"최근 비교기간")</f>
        <v>3735</v>
      </c>
      <c r="D15" s="26">
        <f>IF('집계기준'!$B$7=0,0,C15/'집계기준'!$B$7)</f>
        <v>1245</v>
      </c>
      <c r="E15" s="26">
        <f>IF('집계기준'!$B$8=0,0,SUMIFS('유형별월간'!$E$7:$E$126,'유형별월간'!$A$7:$A$126,B15,'유형별월간'!$D$7:$D$126,"직전 비교기간")/'집계기준'!$B$8)</f>
        <v>1117</v>
      </c>
      <c r="F15" s="36">
        <f>IF(E15=0,0,D15/E15-1)</f>
        <v>0.1145926589077888</v>
      </c>
      <c r="G15" s="37">
        <f>IF(SUMIFS('유형별월간'!$E$7:$E$126,'유형별월간'!$D$7:$D$126,"최근 비교기간")=0,0,C15/SUMIFS('유형별월간'!$E$7:$E$126,'유형별월간'!$D$7:$D$126,"최근 비교기간"))</f>
        <v>0.016212696690179055</v>
      </c>
      <c r="H15" s="37">
        <f>IF(SUMIFS('유형별월간'!$E$7:$E$126,'유형별월간'!$D$7:$D$126,"직전 비교기간")=0,0,SUMIFS('유형별월간'!$E$7:$E$126,'유형별월간'!$A$7:$A$126,B15,'유형별월간'!$D$7:$D$126,"직전 비교기간")/SUMIFS('유형별월간'!$E$7:$E$126,'유형별월간'!$D$7:$D$126,"직전 비교기간"))</f>
        <v>0.013605248840853911</v>
      </c>
      <c r="I15" s="38">
        <f>(G15-H15)*100</f>
        <v>0.2607447849325144</v>
      </c>
      <c r="J15" s="26">
        <f>IF(COUNTIFS('유형별월간'!$A$7:$A$126,B15,'유형별월간'!$C$7:$C$126,"비교 반영")=0,0,SUMIFS('유형별월간'!$E$7:$E$126,'유형별월간'!$A$7:$A$126,B15,'유형별월간'!$C$7:$C$126,"비교 반영")/COUNTIFS('유형별월간'!$A$7:$A$126,B15,'유형별월간'!$C$7:$C$126,"비교 반영"))</f>
        <v>1146.2727272727273</v>
      </c>
      <c r="K15" s="39">
        <f>IF(J15=0,0,D15/J15*100)</f>
        <v>108.61289555079705</v>
      </c>
      <c r="L15" s="24" t="str">
        <v>평균 상회</v>
      </c>
      <c r="M15" s="39">
        <v>100</v>
      </c>
      <c r="N15" s="24" t="str">
        <v>충족</v>
      </c>
      <c r="O15" s="40" t="str">
        <v>거래 증가</v>
      </c>
      <c r="P15" s="24" t="str">
        <v>강</v>
      </c>
    </row>
    <row r="16">
      <c r="A16" s="26">
        <v>10</v>
      </c>
      <c r="B16" s="24" t="str">
        <v>공장창고</v>
      </c>
      <c r="C16" s="26">
        <f>SUMIFS('유형별월간'!$E$7:$E$126,'유형별월간'!$A$7:$A$126,B16,'유형별월간'!$D$7:$D$126,"최근 비교기간")</f>
        <v>1027</v>
      </c>
      <c r="D16" s="26">
        <f>IF('집계기준'!$B$7=0,0,C16/'집계기준'!$B$7)</f>
        <v>342.3333333333333</v>
      </c>
      <c r="E16" s="26">
        <f>IF('집계기준'!$B$8=0,0,SUMIFS('유형별월간'!$E$7:$E$126,'유형별월간'!$A$7:$A$126,B16,'유형별월간'!$D$7:$D$126,"직전 비교기간")/'집계기준'!$B$8)</f>
        <v>329</v>
      </c>
      <c r="F16" s="36">
        <f>IF(E16=0,0,D16/E16-1)</f>
        <v>0.04052684903748727</v>
      </c>
      <c r="G16" s="37">
        <f>IF(SUMIFS('유형별월간'!$E$7:$E$126,'유형별월간'!$D$7:$D$126,"최근 비교기간")=0,0,C16/SUMIFS('유형별월간'!$E$7:$E$126,'유형별월간'!$D$7:$D$126,"최근 비교기간"))</f>
        <v>0.004457948996201845</v>
      </c>
      <c r="H16" s="37">
        <f>IF(SUMIFS('유형별월간'!$E$7:$E$126,'유형별월간'!$D$7:$D$126,"직전 비교기간")=0,0,SUMIFS('유형별월간'!$E$7:$E$126,'유형별월간'!$A$7:$A$126,B16,'유형별월간'!$D$7:$D$126,"직전 비교기간")/SUMIFS('유형별월간'!$E$7:$E$126,'유형별월간'!$D$7:$D$126,"직전 비교기간"))</f>
        <v>0.004007275620985619</v>
      </c>
      <c r="I16" s="38">
        <f>(G16-H16)*100</f>
        <v>0.045067337521622564</v>
      </c>
      <c r="J16" s="26">
        <f>IF(COUNTIFS('유형별월간'!$A$7:$A$126,B16,'유형별월간'!$C$7:$C$126,"비교 반영")=0,0,SUMIFS('유형별월간'!$E$7:$E$126,'유형별월간'!$A$7:$A$126,B16,'유형별월간'!$C$7:$C$126,"비교 반영")/COUNTIFS('유형별월간'!$A$7:$A$126,B16,'유형별월간'!$C$7:$C$126,"비교 반영"))</f>
        <v>332.6363636363636</v>
      </c>
      <c r="K16" s="39">
        <f>IF(J16=0,0,D16/J16*100)</f>
        <v>102.91518629862439</v>
      </c>
      <c r="L16" s="24" t="str">
        <v>평균권</v>
      </c>
      <c r="M16" s="39">
        <v>94.65437788018433</v>
      </c>
      <c r="N16" s="24" t="str">
        <v>참고</v>
      </c>
      <c r="O16" s="24" t="str">
        <v>보합·혼조</v>
      </c>
      <c r="P16" s="24" t="str">
        <v>약</v>
      </c>
    </row>
  </sheetData>
  <autoFilter ref="A6:P16"/>
  <mergeCells count="4">
    <mergeCell ref="A1:P1"/>
    <mergeCell ref="A2:P2"/>
    <mergeCell ref="A3:P3"/>
    <mergeCell ref="A4:P4"/>
  </mergeCells>
  <pageMargins bottom="0.5" footer="0.3" header="0.3" left="0.4" right="0.4" top="0.5"/>
  <ignoredErrors>
    <ignoredError numberStoredAsText="1" sqref="A1:P1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H126"/>
  <sheetViews>
    <sheetView workbookViewId="0" rightToLeft="0"/>
  </sheetViews>
  <cols>
    <col min="1" max="1" width="18.83203125" customWidth="1"/>
    <col min="2" max="2" width="11.83203125" customWidth="1"/>
    <col min="3" max="3" width="11.83203125" customWidth="1"/>
    <col min="4" max="4" width="18.83203125" customWidth="1"/>
    <col min="5" max="5" width="13.83203125" customWidth="1"/>
    <col min="6" max="6" width="13.83203125" customWidth="1"/>
    <col min="7" max="7" width="16.83203125" customWidth="1"/>
    <col min="8" max="8" width="16.83203125" customWidth="1"/>
  </cols>
  <sheetData>
    <row r="1" ht="32" customHeight="1">
      <c r="A1" s="4" t="str">
        <v>부동산별 실거래 흐름 분석 리포트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</row>
    <row r="2" ht="24" customHeight="1">
      <c r="A2" s="6" t="str">
        <v>부동산 유형별 최근 12개월 거래량·점유율 원계열입니다.</v>
      </c>
      <c r="B2" s="6" t="str">
        <v/>
      </c>
      <c r="C2" s="6" t="str">
        <v/>
      </c>
      <c r="D2" s="6" t="str">
        <v/>
      </c>
      <c r="E2" s="6" t="str">
        <v/>
      </c>
      <c r="F2" s="6" t="str">
        <v/>
      </c>
      <c r="G2" s="6" t="str">
        <v/>
      </c>
      <c r="H2" s="6" t="str">
        <v/>
      </c>
    </row>
    <row r="3" ht="20" customHeight="1">
      <c r="A3" s="8" t="str">
        <v>지역 경기도 · 유형 전체 부동산 · 조회기간 2025-08 ~ 2026-08</v>
      </c>
      <c r="B3" s="8" t="str">
        <v/>
      </c>
      <c r="C3" s="8" t="str">
        <v/>
      </c>
      <c r="D3" s="8" t="str">
        <v/>
      </c>
      <c r="E3" s="8" t="str">
        <v/>
      </c>
      <c r="F3" s="8" t="str">
        <v/>
      </c>
      <c r="G3" s="8" t="str">
        <v/>
      </c>
      <c r="H3" s="8" t="str">
        <v/>
      </c>
    </row>
    <row r="4" ht="20" customHeight="1">
      <c r="A4" s="8" t="str">
        <v>데이터 업데이트 2026-08-17 08:40 · 취소거래 제외 · 물건 소재지 기준</v>
      </c>
      <c r="B4" s="8" t="str">
        <v/>
      </c>
      <c r="C4" s="8" t="str">
        <v/>
      </c>
      <c r="D4" s="8" t="str">
        <v/>
      </c>
      <c r="E4" s="8" t="str">
        <v/>
      </c>
      <c r="F4" s="8" t="str">
        <v/>
      </c>
      <c r="G4" s="8" t="str">
        <v/>
      </c>
      <c r="H4" s="8" t="str">
        <v/>
      </c>
    </row>
    <row r="5" ht="8" customHeight="1"/>
    <row r="6" ht="28" customHeight="1">
      <c r="A6" s="19" t="str">
        <v>부동산유형</v>
      </c>
      <c r="B6" s="19" t="str">
        <v>기준월</v>
      </c>
      <c r="C6" s="19" t="str">
        <v>데이터상태</v>
      </c>
      <c r="D6" s="19" t="str">
        <v>분석구간</v>
      </c>
      <c r="E6" s="19" t="str">
        <v>거래건수</v>
      </c>
      <c r="F6" s="19" t="str">
        <v>월점유율</v>
      </c>
      <c r="G6" s="19" t="str">
        <v>유형내전월대비</v>
      </c>
      <c r="H6" s="19" t="str">
        <v>3개월이동평균</v>
      </c>
    </row>
    <row r="7">
      <c r="A7" s="24" t="str">
        <v>아파트 매매</v>
      </c>
      <c r="B7" s="24" t="str">
        <v>2025-08</v>
      </c>
      <c r="C7" s="24" t="str">
        <v>비교 반영</v>
      </c>
      <c r="D7" s="24" t="str">
        <v>그 외 비교 반영월</v>
      </c>
      <c r="E7" s="26">
        <f>SUMIFS('분석집계원자료'!$E$7:$E$6896,'분석집계원자료'!$A$7:$A$6896,B7,'분석집계원자료'!$D$7:$D$6896,A7)</f>
        <v>8858</v>
      </c>
      <c r="F7" s="37">
        <f>IF(SUMIFS('전체추이'!$D$7:$D$18,'전체추이'!$A$7:$A$18,B7)=0,0,E7/SUMIFS('전체추이'!$D$7:$D$18,'전체추이'!$A$7:$A$18,B7))</f>
        <v>0.12491891129600903</v>
      </c>
      <c r="G7" s="28" t="str">
        <v/>
      </c>
      <c r="H7" s="29" t="str">
        <v/>
      </c>
    </row>
    <row r="8">
      <c r="A8" s="24" t="str">
        <v>아파트 매매</v>
      </c>
      <c r="B8" s="24" t="str">
        <v>2025-09</v>
      </c>
      <c r="C8" s="24" t="str">
        <v>비교 반영</v>
      </c>
      <c r="D8" s="24" t="str">
        <v>그 외 비교 반영월</v>
      </c>
      <c r="E8" s="26">
        <f>SUMIFS('분석집계원자료'!$E$7:$E$6896,'분석집계원자료'!$A$7:$A$6896,B8,'분석집계원자료'!$D$7:$D$6896,A8)</f>
        <v>13580</v>
      </c>
      <c r="F8" s="37">
        <f>IF(SUMIFS('전체추이'!$D$7:$D$18,'전체추이'!$A$7:$A$18,B8)=0,0,E8/SUMIFS('전체추이'!$D$7:$D$18,'전체추이'!$A$7:$A$18,B8))</f>
        <v>0.16934991083565076</v>
      </c>
      <c r="G8" s="28">
        <f>IF(E7=0,0,E8/E7-1)</f>
        <v>0.533077444118311</v>
      </c>
      <c r="H8" s="29" t="str">
        <v/>
      </c>
    </row>
    <row r="9">
      <c r="A9" s="24" t="str">
        <v>아파트 매매</v>
      </c>
      <c r="B9" s="24" t="str">
        <v>2025-10</v>
      </c>
      <c r="C9" s="24" t="str">
        <v>비교 반영</v>
      </c>
      <c r="D9" s="24" t="str">
        <v>그 외 비교 반영월</v>
      </c>
      <c r="E9" s="26">
        <f>SUMIFS('분석집계원자료'!$E$7:$E$6896,'분석집계원자료'!$A$7:$A$6896,B9,'분석집계원자료'!$D$7:$D$6896,A9)</f>
        <v>14758</v>
      </c>
      <c r="F9" s="37">
        <f>IF(SUMIFS('전체추이'!$D$7:$D$18,'전체추이'!$A$7:$A$18,B9)=0,0,E9/SUMIFS('전체추이'!$D$7:$D$18,'전체추이'!$A$7:$A$18,B9))</f>
        <v>0.1986031301726574</v>
      </c>
      <c r="G9" s="28">
        <f>IF(E8=0,0,E9/E8-1)</f>
        <v>0.08674521354933717</v>
      </c>
      <c r="H9" s="29">
        <f>AVERAGE(E7:E9)</f>
        <v>12398.666666666666</v>
      </c>
    </row>
    <row r="10">
      <c r="A10" s="24" t="str">
        <v>아파트 매매</v>
      </c>
      <c r="B10" s="24" t="str">
        <v>2025-11</v>
      </c>
      <c r="C10" s="24" t="str">
        <v>비교 반영</v>
      </c>
      <c r="D10" s="24" t="str">
        <v>그 외 비교 반영월</v>
      </c>
      <c r="E10" s="26">
        <f>SUMIFS('분석집계원자료'!$E$7:$E$6896,'분석집계원자료'!$A$7:$A$6896,B10,'분석집계원자료'!$D$7:$D$6896,A10)</f>
        <v>11923</v>
      </c>
      <c r="F10" s="37">
        <f>IF(SUMIFS('전체추이'!$D$7:$D$18,'전체추이'!$A$7:$A$18,B10)=0,0,E10/SUMIFS('전체추이'!$D$7:$D$18,'전체추이'!$A$7:$A$18,B10))</f>
        <v>0.15158604030258724</v>
      </c>
      <c r="G10" s="28">
        <f>IF(E9=0,0,E10/E9-1)</f>
        <v>-0.19209920043366313</v>
      </c>
      <c r="H10" s="29">
        <f>AVERAGE(E8:E10)</f>
        <v>13420.333333333334</v>
      </c>
    </row>
    <row r="11">
      <c r="A11" s="24" t="str">
        <v>아파트 매매</v>
      </c>
      <c r="B11" s="24" t="str">
        <v>2025-12</v>
      </c>
      <c r="C11" s="24" t="str">
        <v>비교 반영</v>
      </c>
      <c r="D11" s="24" t="str">
        <v>그 외 비교 반영월</v>
      </c>
      <c r="E11" s="26">
        <f>SUMIFS('분석집계원자료'!$E$7:$E$6896,'분석집계원자료'!$A$7:$A$6896,B11,'분석집계원자료'!$D$7:$D$6896,A11)</f>
        <v>11741</v>
      </c>
      <c r="F11" s="37">
        <f>IF(SUMIFS('전체추이'!$D$7:$D$18,'전체추이'!$A$7:$A$18,B11)=0,0,E11/SUMIFS('전체추이'!$D$7:$D$18,'전체추이'!$A$7:$A$18,B11))</f>
        <v>0.1440772600655287</v>
      </c>
      <c r="G11" s="28">
        <f>IF(E10=0,0,E11/E10-1)</f>
        <v>-0.015264614610416838</v>
      </c>
      <c r="H11" s="29">
        <f>AVERAGE(E9:E11)</f>
        <v>12807.333333333334</v>
      </c>
    </row>
    <row r="12">
      <c r="A12" s="24" t="str">
        <v>아파트 매매</v>
      </c>
      <c r="B12" s="24" t="str">
        <v>2026-01</v>
      </c>
      <c r="C12" s="24" t="str">
        <v>비교 반영</v>
      </c>
      <c r="D12" s="24" t="str">
        <v>직전 비교기간</v>
      </c>
      <c r="E12" s="26">
        <f>SUMIFS('분석집계원자료'!$E$7:$E$6896,'분석집계원자료'!$A$7:$A$6896,B12,'분석집계원자료'!$D$7:$D$6896,A12)</f>
        <v>14565</v>
      </c>
      <c r="F12" s="37">
        <f>IF(SUMIFS('전체추이'!$D$7:$D$18,'전체추이'!$A$7:$A$18,B12)=0,0,E12/SUMIFS('전체추이'!$D$7:$D$18,'전체추이'!$A$7:$A$18,B12))</f>
        <v>0.16947279010506963</v>
      </c>
      <c r="G12" s="28">
        <f>IF(E11=0,0,E12/E11-1)</f>
        <v>0.2405246571842261</v>
      </c>
      <c r="H12" s="29">
        <f>AVERAGE(E10:E12)</f>
        <v>12743</v>
      </c>
    </row>
    <row r="13">
      <c r="A13" s="24" t="str">
        <v>아파트 매매</v>
      </c>
      <c r="B13" s="24" t="str">
        <v>2026-02</v>
      </c>
      <c r="C13" s="24" t="str">
        <v>비교 반영</v>
      </c>
      <c r="D13" s="24" t="str">
        <v>직전 비교기간</v>
      </c>
      <c r="E13" s="26">
        <f>SUMIFS('분석집계원자료'!$E$7:$E$6896,'분석집계원자료'!$A$7:$A$6896,B13,'분석집계원자료'!$D$7:$D$6896,A13)</f>
        <v>12221</v>
      </c>
      <c r="F13" s="37">
        <f>IF(SUMIFS('전체추이'!$D$7:$D$18,'전체추이'!$A$7:$A$18,B13)=0,0,E13/SUMIFS('전체추이'!$D$7:$D$18,'전체추이'!$A$7:$A$18,B13))</f>
        <v>0.1645549167194043</v>
      </c>
      <c r="G13" s="28">
        <f>IF(E12=0,0,E13/E12-1)</f>
        <v>-0.16093374527978033</v>
      </c>
      <c r="H13" s="29">
        <f>AVERAGE(E11:E13)</f>
        <v>12842.333333333334</v>
      </c>
    </row>
    <row r="14">
      <c r="A14" s="24" t="str">
        <v>아파트 매매</v>
      </c>
      <c r="B14" s="24" t="str">
        <v>2026-03</v>
      </c>
      <c r="C14" s="24" t="str">
        <v>비교 반영</v>
      </c>
      <c r="D14" s="24" t="str">
        <v>직전 비교기간</v>
      </c>
      <c r="E14" s="26">
        <f>SUMIFS('분석집계원자료'!$E$7:$E$6896,'분석집계원자료'!$A$7:$A$6896,B14,'분석집계원자료'!$D$7:$D$6896,A14)</f>
        <v>14862</v>
      </c>
      <c r="F14" s="37">
        <f>IF(SUMIFS('전체추이'!$D$7:$D$18,'전체추이'!$A$7:$A$18,B14)=0,0,E14/SUMIFS('전체추이'!$D$7:$D$18,'전체추이'!$A$7:$A$18,B14))</f>
        <v>0.17262928030479022</v>
      </c>
      <c r="G14" s="28">
        <f>IF(E13=0,0,E14/E13-1)</f>
        <v>0.21610342852467057</v>
      </c>
      <c r="H14" s="29">
        <f>AVERAGE(E12:E14)</f>
        <v>13882.666666666666</v>
      </c>
    </row>
    <row r="15">
      <c r="A15" s="24" t="str">
        <v>아파트 매매</v>
      </c>
      <c r="B15" s="24" t="str">
        <v>2026-04</v>
      </c>
      <c r="C15" s="24" t="str">
        <v>비교 반영</v>
      </c>
      <c r="D15" s="24" t="str">
        <v>최근 비교기간</v>
      </c>
      <c r="E15" s="26">
        <f>SUMIFS('분석집계원자료'!$E$7:$E$6896,'분석집계원자료'!$A$7:$A$6896,B15,'분석집계원자료'!$D$7:$D$6896,A15)</f>
        <v>13368</v>
      </c>
      <c r="F15" s="37">
        <f>IF(SUMIFS('전체추이'!$D$7:$D$18,'전체추이'!$A$7:$A$18,B15)=0,0,E15/SUMIFS('전체추이'!$D$7:$D$18,'전체추이'!$A$7:$A$18,B15))</f>
        <v>0.17737676640350294</v>
      </c>
      <c r="G15" s="28">
        <f>IF(E14=0,0,E15/E14-1)</f>
        <v>-0.10052482842147759</v>
      </c>
      <c r="H15" s="29">
        <f>AVERAGE(E13:E15)</f>
        <v>13483.666666666666</v>
      </c>
    </row>
    <row r="16">
      <c r="A16" s="24" t="str">
        <v>아파트 매매</v>
      </c>
      <c r="B16" s="24" t="str">
        <v>2026-05</v>
      </c>
      <c r="C16" s="24" t="str">
        <v>비교 반영</v>
      </c>
      <c r="D16" s="24" t="str">
        <v>최근 비교기간</v>
      </c>
      <c r="E16" s="26">
        <f>SUMIFS('분석집계원자료'!$E$7:$E$6896,'분석집계원자료'!$A$7:$A$6896,B16,'분석집계원자료'!$D$7:$D$6896,A16)</f>
        <v>16549</v>
      </c>
      <c r="F16" s="37">
        <f>IF(SUMIFS('전체추이'!$D$7:$D$18,'전체추이'!$A$7:$A$18,B16)=0,0,E16/SUMIFS('전체추이'!$D$7:$D$18,'전체추이'!$A$7:$A$18,B16))</f>
        <v>0.2113510683133038</v>
      </c>
      <c r="G16" s="28">
        <f>IF(E15=0,0,E16/E15-1)</f>
        <v>0.23795631358467983</v>
      </c>
      <c r="H16" s="29">
        <f>AVERAGE(E14:E16)</f>
        <v>14926.333333333334</v>
      </c>
    </row>
    <row r="17">
      <c r="A17" s="24" t="str">
        <v>아파트 매매</v>
      </c>
      <c r="B17" s="24" t="str">
        <v>2026-06</v>
      </c>
      <c r="C17" s="24" t="str">
        <v>비교 반영</v>
      </c>
      <c r="D17" s="24" t="str">
        <v>최근 비교기간</v>
      </c>
      <c r="E17" s="26">
        <f>SUMIFS('분석집계원자료'!$E$7:$E$6896,'분석집계원자료'!$A$7:$A$6896,B17,'분석집계원자료'!$D$7:$D$6896,A17)</f>
        <v>16614</v>
      </c>
      <c r="F17" s="37">
        <f>IF(SUMIFS('전체추이'!$D$7:$D$18,'전체추이'!$A$7:$A$18,B17)=0,0,E17/SUMIFS('전체추이'!$D$7:$D$18,'전체추이'!$A$7:$A$18,B17))</f>
        <v>0.2165847553742064</v>
      </c>
      <c r="G17" s="28">
        <f>IF(E16=0,0,E17/E16-1)</f>
        <v>0.003927729772191579</v>
      </c>
      <c r="H17" s="29">
        <f>AVERAGE(E15:E17)</f>
        <v>15510.333333333334</v>
      </c>
    </row>
    <row r="18">
      <c r="A18" s="30" t="str">
        <v>아파트 매매</v>
      </c>
      <c r="B18" s="30" t="str">
        <v>2026-07</v>
      </c>
      <c r="C18" s="30" t="str">
        <v>집계 중</v>
      </c>
      <c r="D18" s="30" t="str">
        <v>집계 중 월</v>
      </c>
      <c r="E18" s="32">
        <f>SUMIFS('분석집계원자료'!$E$7:$E$6896,'분석집계원자료'!$A$7:$A$6896,B18,'분석집계원자료'!$D$7:$D$6896,A18)</f>
        <v>13651</v>
      </c>
      <c r="F18" s="43">
        <f>IF(SUMIFS('전체추이'!$D$7:$D$18,'전체추이'!$A$7:$A$18,B18)=0,0,E18/SUMIFS('전체추이'!$D$7:$D$18,'전체추이'!$A$7:$A$18,B18))</f>
        <v>0.20649855537235087</v>
      </c>
      <c r="G18" s="34">
        <f>IF(E17=0,0,E18/E17-1)</f>
        <v>-0.1783435656675093</v>
      </c>
      <c r="H18" s="35">
        <f>AVERAGE(E16:E18)</f>
        <v>15604.666666666666</v>
      </c>
    </row>
    <row r="19">
      <c r="A19" s="24" t="str">
        <v>아파트 전월세</v>
      </c>
      <c r="B19" s="24" t="str">
        <v>2025-08</v>
      </c>
      <c r="C19" s="24" t="str">
        <v>비교 반영</v>
      </c>
      <c r="D19" s="24" t="str">
        <v>그 외 비교 반영월</v>
      </c>
      <c r="E19" s="26">
        <f>SUMIFS('분석집계원자료'!$E$7:$E$6896,'분석집계원자료'!$A$7:$A$6896,B19,'분석집계원자료'!$D$7:$D$6896,A19)</f>
        <v>26652</v>
      </c>
      <c r="F19" s="37">
        <f>IF(SUMIFS('전체추이'!$D$7:$D$18,'전체추이'!$A$7:$A$18,B19)=0,0,E19/SUMIFS('전체추이'!$D$7:$D$18,'전체추이'!$A$7:$A$18,B19))</f>
        <v>0.3758567197856438</v>
      </c>
      <c r="G19" s="28" t="str">
        <v/>
      </c>
      <c r="H19" s="29" t="str">
        <v/>
      </c>
    </row>
    <row r="20">
      <c r="A20" s="24" t="str">
        <v>아파트 전월세</v>
      </c>
      <c r="B20" s="24" t="str">
        <v>2025-09</v>
      </c>
      <c r="C20" s="24" t="str">
        <v>비교 반영</v>
      </c>
      <c r="D20" s="24" t="str">
        <v>그 외 비교 반영월</v>
      </c>
      <c r="E20" s="26">
        <f>SUMIFS('분석집계원자료'!$E$7:$E$6896,'분석집계원자료'!$A$7:$A$6896,B20,'분석집계원자료'!$D$7:$D$6896,A20)</f>
        <v>30132</v>
      </c>
      <c r="F20" s="37">
        <f>IF(SUMIFS('전체추이'!$D$7:$D$18,'전체추이'!$A$7:$A$18,B20)=0,0,E20/SUMIFS('전체추이'!$D$7:$D$18,'전체추이'!$A$7:$A$18,B20))</f>
        <v>0.37576226165683574</v>
      </c>
      <c r="G20" s="28">
        <f>IF(E19=0,0,E20/E19-1)</f>
        <v>0.13057181449797395</v>
      </c>
      <c r="H20" s="29" t="str">
        <v/>
      </c>
    </row>
    <row r="21">
      <c r="A21" s="24" t="str">
        <v>아파트 전월세</v>
      </c>
      <c r="B21" s="24" t="str">
        <v>2025-10</v>
      </c>
      <c r="C21" s="24" t="str">
        <v>비교 반영</v>
      </c>
      <c r="D21" s="24" t="str">
        <v>그 외 비교 반영월</v>
      </c>
      <c r="E21" s="26">
        <f>SUMIFS('분석집계원자료'!$E$7:$E$6896,'분석집계원자료'!$A$7:$A$6896,B21,'분석집계원자료'!$D$7:$D$6896,A21)</f>
        <v>26337</v>
      </c>
      <c r="F21" s="37">
        <f>IF(SUMIFS('전체추이'!$D$7:$D$18,'전체추이'!$A$7:$A$18,B21)=0,0,E21/SUMIFS('전체추이'!$D$7:$D$18,'전체추이'!$A$7:$A$18,B21))</f>
        <v>0.35442543971793455</v>
      </c>
      <c r="G21" s="28">
        <f>IF(E20=0,0,E21/E20-1)</f>
        <v>-0.1259458383114297</v>
      </c>
      <c r="H21" s="29">
        <f>AVERAGE(E19:E21)</f>
        <v>27707</v>
      </c>
    </row>
    <row r="22">
      <c r="A22" s="24" t="str">
        <v>아파트 전월세</v>
      </c>
      <c r="B22" s="24" t="str">
        <v>2025-11</v>
      </c>
      <c r="C22" s="24" t="str">
        <v>비교 반영</v>
      </c>
      <c r="D22" s="24" t="str">
        <v>그 외 비교 반영월</v>
      </c>
      <c r="E22" s="26">
        <f>SUMIFS('분석집계원자료'!$E$7:$E$6896,'분석집계원자료'!$A$7:$A$6896,B22,'분석집계원자료'!$D$7:$D$6896,A22)</f>
        <v>30825</v>
      </c>
      <c r="F22" s="37">
        <f>IF(SUMIFS('전체추이'!$D$7:$D$18,'전체추이'!$A$7:$A$18,B22)=0,0,E22/SUMIFS('전체추이'!$D$7:$D$18,'전체추이'!$A$7:$A$18,B22))</f>
        <v>0.3919013413006166</v>
      </c>
      <c r="G22" s="28">
        <f>IF(E21=0,0,E22/E21-1)</f>
        <v>0.17040665223829587</v>
      </c>
      <c r="H22" s="29">
        <f>AVERAGE(E20:E22)</f>
        <v>29098</v>
      </c>
    </row>
    <row r="23">
      <c r="A23" s="24" t="str">
        <v>아파트 전월세</v>
      </c>
      <c r="B23" s="24" t="str">
        <v>2025-12</v>
      </c>
      <c r="C23" s="24" t="str">
        <v>비교 반영</v>
      </c>
      <c r="D23" s="24" t="str">
        <v>그 외 비교 반영월</v>
      </c>
      <c r="E23" s="26">
        <f>SUMIFS('분석집계원자료'!$E$7:$E$6896,'분석집계원자료'!$A$7:$A$6896,B23,'분석집계원자료'!$D$7:$D$6896,A23)</f>
        <v>30596</v>
      </c>
      <c r="F23" s="37">
        <f>IF(SUMIFS('전체추이'!$D$7:$D$18,'전체추이'!$A$7:$A$18,B23)=0,0,E23/SUMIFS('전체추이'!$D$7:$D$18,'전체추이'!$A$7:$A$18,B23))</f>
        <v>0.37545250395749225</v>
      </c>
      <c r="G23" s="28">
        <f>IF(E22=0,0,E23/E22-1)</f>
        <v>-0.007429034874290363</v>
      </c>
      <c r="H23" s="29">
        <f>AVERAGE(E21:E23)</f>
        <v>29252.666666666668</v>
      </c>
    </row>
    <row r="24">
      <c r="A24" s="24" t="str">
        <v>아파트 전월세</v>
      </c>
      <c r="B24" s="24" t="str">
        <v>2026-01</v>
      </c>
      <c r="C24" s="24" t="str">
        <v>비교 반영</v>
      </c>
      <c r="D24" s="24" t="str">
        <v>직전 비교기간</v>
      </c>
      <c r="E24" s="26">
        <f>SUMIFS('분석집계원자료'!$E$7:$E$6896,'분석집계원자료'!$A$7:$A$6896,B24,'분석집계원자료'!$D$7:$D$6896,A24)</f>
        <v>29820</v>
      </c>
      <c r="F24" s="37">
        <f>IF(SUMIFS('전체추이'!$D$7:$D$18,'전체추이'!$A$7:$A$18,B24)=0,0,E24/SUMIFS('전체추이'!$D$7:$D$18,'전체추이'!$A$7:$A$18,B24))</f>
        <v>0.34697415729029707</v>
      </c>
      <c r="G24" s="28">
        <f>IF(E23=0,0,E24/E23-1)</f>
        <v>-0.025362792521898325</v>
      </c>
      <c r="H24" s="29">
        <f>AVERAGE(E22:E24)</f>
        <v>30413.666666666668</v>
      </c>
    </row>
    <row r="25">
      <c r="A25" s="24" t="str">
        <v>아파트 전월세</v>
      </c>
      <c r="B25" s="24" t="str">
        <v>2026-02</v>
      </c>
      <c r="C25" s="24" t="str">
        <v>비교 반영</v>
      </c>
      <c r="D25" s="24" t="str">
        <v>직전 비교기간</v>
      </c>
      <c r="E25" s="26">
        <f>SUMIFS('분석집계원자료'!$E$7:$E$6896,'분석집계원자료'!$A$7:$A$6896,B25,'분석집계원자료'!$D$7:$D$6896,A25)</f>
        <v>24913</v>
      </c>
      <c r="F25" s="37">
        <f>IF(SUMIFS('전체추이'!$D$7:$D$18,'전체추이'!$A$7:$A$18,B25)=0,0,E25/SUMIFS('전체추이'!$D$7:$D$18,'전체추이'!$A$7:$A$18,B25))</f>
        <v>0.33545181574588984</v>
      </c>
      <c r="G25" s="28">
        <f>IF(E24=0,0,E25/E24-1)</f>
        <v>-0.1645539906103286</v>
      </c>
      <c r="H25" s="29">
        <f>AVERAGE(E23:E25)</f>
        <v>28443</v>
      </c>
    </row>
    <row r="26">
      <c r="A26" s="24" t="str">
        <v>아파트 전월세</v>
      </c>
      <c r="B26" s="24" t="str">
        <v>2026-03</v>
      </c>
      <c r="C26" s="24" t="str">
        <v>비교 반영</v>
      </c>
      <c r="D26" s="24" t="str">
        <v>직전 비교기간</v>
      </c>
      <c r="E26" s="26">
        <f>SUMIFS('분석집계원자료'!$E$7:$E$6896,'분석집계원자료'!$A$7:$A$6896,B26,'분석집계원자료'!$D$7:$D$6896,A26)</f>
        <v>28128</v>
      </c>
      <c r="F26" s="37">
        <f>IF(SUMIFS('전체추이'!$D$7:$D$18,'전체추이'!$A$7:$A$18,B26)=0,0,E26/SUMIFS('전체추이'!$D$7:$D$18,'전체추이'!$A$7:$A$18,B26))</f>
        <v>0.32672025275286903</v>
      </c>
      <c r="G26" s="28">
        <f>IF(E25=0,0,E26/E25-1)</f>
        <v>0.12904909083610971</v>
      </c>
      <c r="H26" s="29">
        <f>AVERAGE(E24:E26)</f>
        <v>27620.333333333332</v>
      </c>
    </row>
    <row r="27">
      <c r="A27" s="24" t="str">
        <v>아파트 전월세</v>
      </c>
      <c r="B27" s="24" t="str">
        <v>2026-04</v>
      </c>
      <c r="C27" s="24" t="str">
        <v>비교 반영</v>
      </c>
      <c r="D27" s="24" t="str">
        <v>최근 비교기간</v>
      </c>
      <c r="E27" s="26">
        <f>SUMIFS('분석집계원자료'!$E$7:$E$6896,'분석집계원자료'!$A$7:$A$6896,B27,'분석집계원자료'!$D$7:$D$6896,A27)</f>
        <v>22518</v>
      </c>
      <c r="F27" s="37">
        <f>IF(SUMIFS('전체추이'!$D$7:$D$18,'전체추이'!$A$7:$A$18,B27)=0,0,E27/SUMIFS('전체추이'!$D$7:$D$18,'전체추이'!$A$7:$A$18,B27))</f>
        <v>0.2987859085782525</v>
      </c>
      <c r="G27" s="28">
        <f>IF(E26=0,0,E27/E26-1)</f>
        <v>-0.19944539249146753</v>
      </c>
      <c r="H27" s="29">
        <f>AVERAGE(E25:E27)</f>
        <v>25186.333333333332</v>
      </c>
    </row>
    <row r="28">
      <c r="A28" s="24" t="str">
        <v>아파트 전월세</v>
      </c>
      <c r="B28" s="24" t="str">
        <v>2026-05</v>
      </c>
      <c r="C28" s="24" t="str">
        <v>비교 반영</v>
      </c>
      <c r="D28" s="24" t="str">
        <v>최근 비교기간</v>
      </c>
      <c r="E28" s="26">
        <f>SUMIFS('분석집계원자료'!$E$7:$E$6896,'분석집계원자료'!$A$7:$A$6896,B28,'분석집계원자료'!$D$7:$D$6896,A28)</f>
        <v>25971</v>
      </c>
      <c r="F28" s="37">
        <f>IF(SUMIFS('전체추이'!$D$7:$D$18,'전체추이'!$A$7:$A$18,B28)=0,0,E28/SUMIFS('전체추이'!$D$7:$D$18,'전체추이'!$A$7:$A$18,B28))</f>
        <v>0.3316815877191862</v>
      </c>
      <c r="G28" s="28">
        <f>IF(E27=0,0,E28/E27-1)</f>
        <v>0.15334399147348798</v>
      </c>
      <c r="H28" s="29">
        <f>AVERAGE(E26:E28)</f>
        <v>25539</v>
      </c>
    </row>
    <row r="29">
      <c r="A29" s="24" t="str">
        <v>아파트 전월세</v>
      </c>
      <c r="B29" s="24" t="str">
        <v>2026-06</v>
      </c>
      <c r="C29" s="24" t="str">
        <v>비교 반영</v>
      </c>
      <c r="D29" s="24" t="str">
        <v>최근 비교기간</v>
      </c>
      <c r="E29" s="26">
        <f>SUMIFS('분석집계원자료'!$E$7:$E$6896,'분석집계원자료'!$A$7:$A$6896,B29,'분석집계원자료'!$D$7:$D$6896,A29)</f>
        <v>23595</v>
      </c>
      <c r="F29" s="37">
        <f>IF(SUMIFS('전체추이'!$D$7:$D$18,'전체추이'!$A$7:$A$18,B29)=0,0,E29/SUMIFS('전체추이'!$D$7:$D$18,'전체추이'!$A$7:$A$18,B29))</f>
        <v>0.30759102582487063</v>
      </c>
      <c r="G29" s="28">
        <f>IF(E28=0,0,E29/E28-1)</f>
        <v>-0.0914866581956798</v>
      </c>
      <c r="H29" s="29">
        <f>AVERAGE(E27:E29)</f>
        <v>24028</v>
      </c>
    </row>
    <row r="30">
      <c r="A30" s="30" t="str">
        <v>아파트 전월세</v>
      </c>
      <c r="B30" s="30" t="str">
        <v>2026-07</v>
      </c>
      <c r="C30" s="30" t="str">
        <v>집계 중</v>
      </c>
      <c r="D30" s="30" t="str">
        <v>집계 중 월</v>
      </c>
      <c r="E30" s="32">
        <f>SUMIFS('분석집계원자료'!$E$7:$E$6896,'분석집계원자료'!$A$7:$A$6896,B30,'분석집계원자료'!$D$7:$D$6896,A30)</f>
        <v>22310</v>
      </c>
      <c r="F30" s="43">
        <f>IF(SUMIFS('전체추이'!$D$7:$D$18,'전체추이'!$A$7:$A$18,B30)=0,0,E30/SUMIFS('전체추이'!$D$7:$D$18,'전체추이'!$A$7:$A$18,B30))</f>
        <v>0.33748317122241217</v>
      </c>
      <c r="G30" s="34">
        <f>IF(E29=0,0,E30/E29-1)</f>
        <v>-0.05446069082432714</v>
      </c>
      <c r="H30" s="35">
        <f>AVERAGE(E28:E30)</f>
        <v>23958.666666666668</v>
      </c>
    </row>
    <row r="31">
      <c r="A31" s="24" t="str">
        <v>다가구 매매</v>
      </c>
      <c r="B31" s="24" t="str">
        <v>2025-08</v>
      </c>
      <c r="C31" s="24" t="str">
        <v>비교 반영</v>
      </c>
      <c r="D31" s="24" t="str">
        <v>그 외 비교 반영월</v>
      </c>
      <c r="E31" s="26">
        <f>SUMIFS('분석집계원자료'!$E$7:$E$6896,'분석집계원자료'!$A$7:$A$6896,B31,'분석집계원자료'!$D$7:$D$6896,A31)</f>
        <v>400</v>
      </c>
      <c r="F31" s="37">
        <f>IF(SUMIFS('전체추이'!$D$7:$D$18,'전체추이'!$A$7:$A$18,B31)=0,0,E31/SUMIFS('전체추이'!$D$7:$D$18,'전체추이'!$A$7:$A$18,B31))</f>
        <v>0.0056409533211112676</v>
      </c>
      <c r="G31" s="28" t="str">
        <v/>
      </c>
      <c r="H31" s="29" t="str">
        <v/>
      </c>
    </row>
    <row r="32">
      <c r="A32" s="24" t="str">
        <v>다가구 매매</v>
      </c>
      <c r="B32" s="24" t="str">
        <v>2025-09</v>
      </c>
      <c r="C32" s="24" t="str">
        <v>비교 반영</v>
      </c>
      <c r="D32" s="24" t="str">
        <v>그 외 비교 반영월</v>
      </c>
      <c r="E32" s="26">
        <f>SUMIFS('분석집계원자료'!$E$7:$E$6896,'분석집계원자료'!$A$7:$A$6896,B32,'분석집계원자료'!$D$7:$D$6896,A32)</f>
        <v>528</v>
      </c>
      <c r="F32" s="37">
        <f>IF(SUMIFS('전체추이'!$D$7:$D$18,'전체추이'!$A$7:$A$18,B32)=0,0,E32/SUMIFS('전체추이'!$D$7:$D$18,'전체추이'!$A$7:$A$18,B32))</f>
        <v>0.006584444250458292</v>
      </c>
      <c r="G32" s="28">
        <f>IF(E31=0,0,E32/E31-1)</f>
        <v>0.32000000000000006</v>
      </c>
      <c r="H32" s="29" t="str">
        <v/>
      </c>
    </row>
    <row r="33">
      <c r="A33" s="24" t="str">
        <v>다가구 매매</v>
      </c>
      <c r="B33" s="24" t="str">
        <v>2025-10</v>
      </c>
      <c r="C33" s="24" t="str">
        <v>비교 반영</v>
      </c>
      <c r="D33" s="24" t="str">
        <v>그 외 비교 반영월</v>
      </c>
      <c r="E33" s="26">
        <f>SUMIFS('분석집계원자료'!$E$7:$E$6896,'분석집계원자료'!$A$7:$A$6896,B33,'분석집계원자료'!$D$7:$D$6896,A33)</f>
        <v>439</v>
      </c>
      <c r="F33" s="37">
        <f>IF(SUMIFS('전체추이'!$D$7:$D$18,'전체추이'!$A$7:$A$18,B33)=0,0,E33/SUMIFS('전체추이'!$D$7:$D$18,'전체추이'!$A$7:$A$18,B33))</f>
        <v>0.00590776352797104</v>
      </c>
      <c r="G33" s="28">
        <f>IF(E32=0,0,E33/E32-1)</f>
        <v>-0.16856060606060608</v>
      </c>
      <c r="H33" s="29">
        <f>AVERAGE(E31:E33)</f>
        <v>455.6666666666667</v>
      </c>
    </row>
    <row r="34">
      <c r="A34" s="24" t="str">
        <v>다가구 매매</v>
      </c>
      <c r="B34" s="24" t="str">
        <v>2025-11</v>
      </c>
      <c r="C34" s="24" t="str">
        <v>비교 반영</v>
      </c>
      <c r="D34" s="24" t="str">
        <v>그 외 비교 반영월</v>
      </c>
      <c r="E34" s="26">
        <f>SUMIFS('분석집계원자료'!$E$7:$E$6896,'분석집계원자료'!$A$7:$A$6896,B34,'분석집계원자료'!$D$7:$D$6896,A34)</f>
        <v>451</v>
      </c>
      <c r="F34" s="37">
        <f>IF(SUMIFS('전체추이'!$D$7:$D$18,'전체추이'!$A$7:$A$18,B34)=0,0,E34/SUMIFS('전체추이'!$D$7:$D$18,'전체추이'!$A$7:$A$18,B34))</f>
        <v>0.005733901214163117</v>
      </c>
      <c r="G34" s="28">
        <f>IF(E33=0,0,E34/E33-1)</f>
        <v>0.02733485193621865</v>
      </c>
      <c r="H34" s="29">
        <f>AVERAGE(E32:E34)</f>
        <v>472.6666666666667</v>
      </c>
    </row>
    <row r="35">
      <c r="A35" s="24" t="str">
        <v>다가구 매매</v>
      </c>
      <c r="B35" s="24" t="str">
        <v>2025-12</v>
      </c>
      <c r="C35" s="24" t="str">
        <v>비교 반영</v>
      </c>
      <c r="D35" s="24" t="str">
        <v>그 외 비교 반영월</v>
      </c>
      <c r="E35" s="26">
        <f>SUMIFS('분석집계원자료'!$E$7:$E$6896,'분석집계원자료'!$A$7:$A$6896,B35,'분석집계원자료'!$D$7:$D$6896,A35)</f>
        <v>433</v>
      </c>
      <c r="F35" s="37">
        <f>IF(SUMIFS('전체추이'!$D$7:$D$18,'전체추이'!$A$7:$A$18,B35)=0,0,E35/SUMIFS('전체추이'!$D$7:$D$18,'전체추이'!$A$7:$A$18,B35))</f>
        <v>0.005313470199163098</v>
      </c>
      <c r="G35" s="28">
        <f>IF(E34=0,0,E35/E34-1)</f>
        <v>-0.039911308203991136</v>
      </c>
      <c r="H35" s="29">
        <f>AVERAGE(E33:E35)</f>
        <v>441</v>
      </c>
    </row>
    <row r="36">
      <c r="A36" s="24" t="str">
        <v>다가구 매매</v>
      </c>
      <c r="B36" s="24" t="str">
        <v>2026-01</v>
      </c>
      <c r="C36" s="24" t="str">
        <v>비교 반영</v>
      </c>
      <c r="D36" s="24" t="str">
        <v>직전 비교기간</v>
      </c>
      <c r="E36" s="26">
        <f>SUMIFS('분석집계원자료'!$E$7:$E$6896,'분석집계원자료'!$A$7:$A$6896,B36,'분석집계원자료'!$D$7:$D$6896,A36)</f>
        <v>563</v>
      </c>
      <c r="F36" s="37">
        <f>IF(SUMIFS('전체추이'!$D$7:$D$18,'전체추이'!$A$7:$A$18,B36)=0,0,E36/SUMIFS('전체추이'!$D$7:$D$18,'전체추이'!$A$7:$A$18,B36))</f>
        <v>0.0065508534726504775</v>
      </c>
      <c r="G36" s="28">
        <f>IF(E35=0,0,E36/E35-1)</f>
        <v>0.3002309468822171</v>
      </c>
      <c r="H36" s="29">
        <f>AVERAGE(E34:E36)</f>
        <v>482.3333333333333</v>
      </c>
    </row>
    <row r="37">
      <c r="A37" s="24" t="str">
        <v>다가구 매매</v>
      </c>
      <c r="B37" s="24" t="str">
        <v>2026-02</v>
      </c>
      <c r="C37" s="24" t="str">
        <v>비교 반영</v>
      </c>
      <c r="D37" s="24" t="str">
        <v>직전 비교기간</v>
      </c>
      <c r="E37" s="26">
        <f>SUMIFS('분석집계원자료'!$E$7:$E$6896,'분석집계원자료'!$A$7:$A$6896,B37,'분석집계원자료'!$D$7:$D$6896,A37)</f>
        <v>468</v>
      </c>
      <c r="F37" s="37">
        <f>IF(SUMIFS('전체추이'!$D$7:$D$18,'전체추이'!$A$7:$A$18,B37)=0,0,E37/SUMIFS('전체추이'!$D$7:$D$18,'전체추이'!$A$7:$A$18,B37))</f>
        <v>0.006301587515316358</v>
      </c>
      <c r="G37" s="28">
        <f>IF(E36=0,0,E37/E36-1)</f>
        <v>-0.1687388987566607</v>
      </c>
      <c r="H37" s="29">
        <f>AVERAGE(E35:E37)</f>
        <v>488</v>
      </c>
    </row>
    <row r="38">
      <c r="A38" s="24" t="str">
        <v>다가구 매매</v>
      </c>
      <c r="B38" s="24" t="str">
        <v>2026-03</v>
      </c>
      <c r="C38" s="24" t="str">
        <v>비교 반영</v>
      </c>
      <c r="D38" s="24" t="str">
        <v>직전 비교기간</v>
      </c>
      <c r="E38" s="26">
        <f>SUMIFS('분석집계원자료'!$E$7:$E$6896,'분석집계원자료'!$A$7:$A$6896,B38,'분석집계원자료'!$D$7:$D$6896,A38)</f>
        <v>580</v>
      </c>
      <c r="F38" s="37">
        <f>IF(SUMIFS('전체추이'!$D$7:$D$18,'전체추이'!$A$7:$A$18,B38)=0,0,E38/SUMIFS('전체추이'!$D$7:$D$18,'전체추이'!$A$7:$A$18,B38))</f>
        <v>0.006736979045672072</v>
      </c>
      <c r="G38" s="28">
        <f>IF(E37=0,0,E38/E37-1)</f>
        <v>0.23931623931623935</v>
      </c>
      <c r="H38" s="29">
        <f>AVERAGE(E36:E38)</f>
        <v>537</v>
      </c>
    </row>
    <row r="39">
      <c r="A39" s="24" t="str">
        <v>다가구 매매</v>
      </c>
      <c r="B39" s="24" t="str">
        <v>2026-04</v>
      </c>
      <c r="C39" s="24" t="str">
        <v>비교 반영</v>
      </c>
      <c r="D39" s="24" t="str">
        <v>최근 비교기간</v>
      </c>
      <c r="E39" s="26">
        <f>SUMIFS('분석집계원자료'!$E$7:$E$6896,'분석집계원자료'!$A$7:$A$6896,B39,'분석집계원자료'!$D$7:$D$6896,A39)</f>
        <v>572</v>
      </c>
      <c r="F39" s="37">
        <f>IF(SUMIFS('전체추이'!$D$7:$D$18,'전체추이'!$A$7:$A$18,B39)=0,0,E39/SUMIFS('전체추이'!$D$7:$D$18,'전체추이'!$A$7:$A$18,B39))</f>
        <v>0.0075897299807603</v>
      </c>
      <c r="G39" s="28">
        <f>IF(E38=0,0,E39/E38-1)</f>
        <v>-0.01379310344827589</v>
      </c>
      <c r="H39" s="29">
        <f>AVERAGE(E37:E39)</f>
        <v>540</v>
      </c>
    </row>
    <row r="40">
      <c r="A40" s="24" t="str">
        <v>다가구 매매</v>
      </c>
      <c r="B40" s="24" t="str">
        <v>2026-05</v>
      </c>
      <c r="C40" s="24" t="str">
        <v>비교 반영</v>
      </c>
      <c r="D40" s="24" t="str">
        <v>최근 비교기간</v>
      </c>
      <c r="E40" s="26">
        <f>SUMIFS('분석집계원자료'!$E$7:$E$6896,'분석집계원자료'!$A$7:$A$6896,B40,'분석집계원자료'!$D$7:$D$6896,A40)</f>
        <v>577</v>
      </c>
      <c r="F40" s="37">
        <f>IF(SUMIFS('전체추이'!$D$7:$D$18,'전체추이'!$A$7:$A$18,B40)=0,0,E40/SUMIFS('전체추이'!$D$7:$D$18,'전체추이'!$A$7:$A$18,B40))</f>
        <v>0.007368999118785201</v>
      </c>
      <c r="G40" s="28">
        <f>IF(E39=0,0,E40/E39-1)</f>
        <v>0.00874125874125875</v>
      </c>
      <c r="H40" s="29">
        <f>AVERAGE(E38:E40)</f>
        <v>576.3333333333334</v>
      </c>
    </row>
    <row r="41">
      <c r="A41" s="24" t="str">
        <v>다가구 매매</v>
      </c>
      <c r="B41" s="24" t="str">
        <v>2026-06</v>
      </c>
      <c r="C41" s="24" t="str">
        <v>비교 반영</v>
      </c>
      <c r="D41" s="24" t="str">
        <v>최근 비교기간</v>
      </c>
      <c r="E41" s="26">
        <f>SUMIFS('분석집계원자료'!$E$7:$E$6896,'분석집계원자료'!$A$7:$A$6896,B41,'분석집계원자료'!$D$7:$D$6896,A41)</f>
        <v>520</v>
      </c>
      <c r="F41" s="37">
        <f>IF(SUMIFS('전체추이'!$D$7:$D$18,'전체추이'!$A$7:$A$18,B41)=0,0,E41/SUMIFS('전체추이'!$D$7:$D$18,'전체추이'!$A$7:$A$18,B41))</f>
        <v>0.006778865582917259</v>
      </c>
      <c r="G41" s="28">
        <f>IF(E40=0,0,E41/E40-1)</f>
        <v>-0.098786828422877</v>
      </c>
      <c r="H41" s="29">
        <f>AVERAGE(E39:E41)</f>
        <v>556.3333333333334</v>
      </c>
    </row>
    <row r="42">
      <c r="A42" s="30" t="str">
        <v>다가구 매매</v>
      </c>
      <c r="B42" s="30" t="str">
        <v>2026-07</v>
      </c>
      <c r="C42" s="30" t="str">
        <v>집계 중</v>
      </c>
      <c r="D42" s="30" t="str">
        <v>집계 중 월</v>
      </c>
      <c r="E42" s="32">
        <f>SUMIFS('분석집계원자료'!$E$7:$E$6896,'분석집계원자료'!$A$7:$A$6896,B42,'분석집계원자료'!$D$7:$D$6896,A42)</f>
        <v>422</v>
      </c>
      <c r="F42" s="43">
        <f>IF(SUMIFS('전체추이'!$D$7:$D$18,'전체추이'!$A$7:$A$18,B42)=0,0,E42/SUMIFS('전체추이'!$D$7:$D$18,'전체추이'!$A$7:$A$18,B42))</f>
        <v>0.006383590240065348</v>
      </c>
      <c r="G42" s="34">
        <f>IF(E41=0,0,E42/E41-1)</f>
        <v>-0.18846153846153846</v>
      </c>
      <c r="H42" s="35">
        <f>AVERAGE(E40:E42)</f>
        <v>506.3333333333333</v>
      </c>
    </row>
    <row r="43">
      <c r="A43" s="24" t="str">
        <v>다가구 전월세</v>
      </c>
      <c r="B43" s="24" t="str">
        <v>2025-08</v>
      </c>
      <c r="C43" s="24" t="str">
        <v>비교 반영</v>
      </c>
      <c r="D43" s="24" t="str">
        <v>그 외 비교 반영월</v>
      </c>
      <c r="E43" s="26">
        <f>SUMIFS('분석집계원자료'!$E$7:$E$6896,'분석집계원자료'!$A$7:$A$6896,B43,'분석집계원자료'!$D$7:$D$6896,A43)</f>
        <v>12082</v>
      </c>
      <c r="F43" s="37">
        <f>IF(SUMIFS('전체추이'!$D$7:$D$18,'전체추이'!$A$7:$A$18,B43)=0,0,E43/SUMIFS('전체추이'!$D$7:$D$18,'전체추이'!$A$7:$A$18,B43))</f>
        <v>0.17038499506416585</v>
      </c>
      <c r="G43" s="28" t="str">
        <v/>
      </c>
      <c r="H43" s="29" t="str">
        <v/>
      </c>
    </row>
    <row r="44">
      <c r="A44" s="24" t="str">
        <v>다가구 전월세</v>
      </c>
      <c r="B44" s="24" t="str">
        <v>2025-09</v>
      </c>
      <c r="C44" s="24" t="str">
        <v>비교 반영</v>
      </c>
      <c r="D44" s="24" t="str">
        <v>그 외 비교 반영월</v>
      </c>
      <c r="E44" s="26">
        <f>SUMIFS('분석집계원자료'!$E$7:$E$6896,'분석집계원자료'!$A$7:$A$6896,B44,'분석집계원자료'!$D$7:$D$6896,A44)</f>
        <v>11805</v>
      </c>
      <c r="F44" s="37">
        <f>IF(SUMIFS('전체추이'!$D$7:$D$18,'전체추이'!$A$7:$A$18,B44)=0,0,E44/SUMIFS('전체추이'!$D$7:$D$18,'전체추이'!$A$7:$A$18,B44))</f>
        <v>0.14721470525882602</v>
      </c>
      <c r="G44" s="28">
        <f>IF(E43=0,0,E44/E43-1)</f>
        <v>-0.022926667770236664</v>
      </c>
      <c r="H44" s="29" t="str">
        <v/>
      </c>
    </row>
    <row r="45">
      <c r="A45" s="24" t="str">
        <v>다가구 전월세</v>
      </c>
      <c r="B45" s="24" t="str">
        <v>2025-10</v>
      </c>
      <c r="C45" s="24" t="str">
        <v>비교 반영</v>
      </c>
      <c r="D45" s="24" t="str">
        <v>그 외 비교 반영월</v>
      </c>
      <c r="E45" s="26">
        <f>SUMIFS('분석집계원자료'!$E$7:$E$6896,'분석집계원자료'!$A$7:$A$6896,B45,'분석집계원자료'!$D$7:$D$6896,A45)</f>
        <v>10892</v>
      </c>
      <c r="F45" s="37">
        <f>IF(SUMIFS('전체추이'!$D$7:$D$18,'전체추이'!$A$7:$A$18,B45)=0,0,E45/SUMIFS('전체추이'!$D$7:$D$18,'전체추이'!$A$7:$A$18,B45))</f>
        <v>0.1465771306302063</v>
      </c>
      <c r="G45" s="28">
        <f>IF(E44=0,0,E45/E44-1)</f>
        <v>-0.07734011012282926</v>
      </c>
      <c r="H45" s="29">
        <f>AVERAGE(E43:E45)</f>
        <v>11593</v>
      </c>
    </row>
    <row r="46">
      <c r="A46" s="24" t="str">
        <v>다가구 전월세</v>
      </c>
      <c r="B46" s="24" t="str">
        <v>2025-11</v>
      </c>
      <c r="C46" s="24" t="str">
        <v>비교 반영</v>
      </c>
      <c r="D46" s="24" t="str">
        <v>그 외 비교 반영월</v>
      </c>
      <c r="E46" s="26">
        <f>SUMIFS('분석집계원자료'!$E$7:$E$6896,'분석집계원자료'!$A$7:$A$6896,B46,'분석집계원자료'!$D$7:$D$6896,A46)</f>
        <v>11429</v>
      </c>
      <c r="F46" s="37">
        <f>IF(SUMIFS('전체추이'!$D$7:$D$18,'전체추이'!$A$7:$A$18,B46)=0,0,E46/SUMIFS('전체추이'!$D$7:$D$18,'전체추이'!$A$7:$A$18,B46))</f>
        <v>0.14530544784184096</v>
      </c>
      <c r="G46" s="28">
        <f>IF(E45=0,0,E46/E45-1)</f>
        <v>0.04930224017627616</v>
      </c>
      <c r="H46" s="29">
        <f>AVERAGE(E44:E46)</f>
        <v>11375.333333333334</v>
      </c>
    </row>
    <row r="47">
      <c r="A47" s="24" t="str">
        <v>다가구 전월세</v>
      </c>
      <c r="B47" s="24" t="str">
        <v>2025-12</v>
      </c>
      <c r="C47" s="24" t="str">
        <v>비교 반영</v>
      </c>
      <c r="D47" s="24" t="str">
        <v>그 외 비교 반영월</v>
      </c>
      <c r="E47" s="26">
        <f>SUMIFS('분석집계원자료'!$E$7:$E$6896,'분석집계원자료'!$A$7:$A$6896,B47,'분석집계원자료'!$D$7:$D$6896,A47)</f>
        <v>12533</v>
      </c>
      <c r="F47" s="37">
        <f>IF(SUMIFS('전체추이'!$D$7:$D$18,'전체추이'!$A$7:$A$18,B47)=0,0,E47/SUMIFS('전체추이'!$D$7:$D$18,'전체추이'!$A$7:$A$18,B47))</f>
        <v>0.1537961247254298</v>
      </c>
      <c r="G47" s="28">
        <f>IF(E46=0,0,E47/E46-1)</f>
        <v>0.09659637763583873</v>
      </c>
      <c r="H47" s="29">
        <f>AVERAGE(E45:E47)</f>
        <v>11618</v>
      </c>
    </row>
    <row r="48">
      <c r="A48" s="24" t="str">
        <v>다가구 전월세</v>
      </c>
      <c r="B48" s="24" t="str">
        <v>2026-01</v>
      </c>
      <c r="C48" s="24" t="str">
        <v>비교 반영</v>
      </c>
      <c r="D48" s="24" t="str">
        <v>직전 비교기간</v>
      </c>
      <c r="E48" s="26">
        <f>SUMIFS('분석집계원자료'!$E$7:$E$6896,'분석집계원자료'!$A$7:$A$6896,B48,'분석집계원자료'!$D$7:$D$6896,A48)</f>
        <v>13955</v>
      </c>
      <c r="F48" s="37">
        <f>IF(SUMIFS('전체추이'!$D$7:$D$18,'전체추이'!$A$7:$A$18,B48)=0,0,E48/SUMIFS('전체추이'!$D$7:$D$18,'전체추이'!$A$7:$A$18,B48))</f>
        <v>0.1623750625414519</v>
      </c>
      <c r="G48" s="28">
        <f>IF(E47=0,0,E48/E47-1)</f>
        <v>0.11346046437405244</v>
      </c>
      <c r="H48" s="29">
        <f>AVERAGE(E46:E48)</f>
        <v>12639</v>
      </c>
    </row>
    <row r="49">
      <c r="A49" s="24" t="str">
        <v>다가구 전월세</v>
      </c>
      <c r="B49" s="24" t="str">
        <v>2026-02</v>
      </c>
      <c r="C49" s="24" t="str">
        <v>비교 반영</v>
      </c>
      <c r="D49" s="24" t="str">
        <v>직전 비교기간</v>
      </c>
      <c r="E49" s="26">
        <f>SUMIFS('분석집계원자료'!$E$7:$E$6896,'분석집계원자료'!$A$7:$A$6896,B49,'분석집계원자료'!$D$7:$D$6896,A49)</f>
        <v>13350</v>
      </c>
      <c r="F49" s="37">
        <f>IF(SUMIFS('전체추이'!$D$7:$D$18,'전체추이'!$A$7:$A$18,B49)=0,0,E49/SUMIFS('전체추이'!$D$7:$D$18,'전체추이'!$A$7:$A$18,B49))</f>
        <v>0.17975682335357562</v>
      </c>
      <c r="G49" s="28">
        <f>IF(E48=0,0,E49/E48-1)</f>
        <v>-0.043353636689358654</v>
      </c>
      <c r="H49" s="29">
        <f>AVERAGE(E47:E49)</f>
        <v>13279.333333333334</v>
      </c>
    </row>
    <row r="50">
      <c r="A50" s="24" t="str">
        <v>다가구 전월세</v>
      </c>
      <c r="B50" s="24" t="str">
        <v>2026-03</v>
      </c>
      <c r="C50" s="24" t="str">
        <v>비교 반영</v>
      </c>
      <c r="D50" s="24" t="str">
        <v>직전 비교기간</v>
      </c>
      <c r="E50" s="26">
        <f>SUMIFS('분석집계원자료'!$E$7:$E$6896,'분석집계원자료'!$A$7:$A$6896,B50,'분석집계원자료'!$D$7:$D$6896,A50)</f>
        <v>14508</v>
      </c>
      <c r="F50" s="37">
        <f>IF(SUMIFS('전체추이'!$D$7:$D$18,'전체추이'!$A$7:$A$18,B50)=0,0,E50/SUMIFS('전체추이'!$D$7:$D$18,'전체추이'!$A$7:$A$18,B50))</f>
        <v>0.1685173999907076</v>
      </c>
      <c r="G50" s="28">
        <f>IF(E49=0,0,E50/E49-1)</f>
        <v>0.08674157303370778</v>
      </c>
      <c r="H50" s="29">
        <f>AVERAGE(E48:E50)</f>
        <v>13937.666666666666</v>
      </c>
    </row>
    <row r="51">
      <c r="A51" s="24" t="str">
        <v>다가구 전월세</v>
      </c>
      <c r="B51" s="24" t="str">
        <v>2026-04</v>
      </c>
      <c r="C51" s="24" t="str">
        <v>비교 반영</v>
      </c>
      <c r="D51" s="24" t="str">
        <v>최근 비교기간</v>
      </c>
      <c r="E51" s="26">
        <f>SUMIFS('분석집계원자료'!$E$7:$E$6896,'분석집계원자료'!$A$7:$A$6896,B51,'분석집계원자료'!$D$7:$D$6896,A51)</f>
        <v>12590</v>
      </c>
      <c r="F51" s="37">
        <f>IF(SUMIFS('전체추이'!$D$7:$D$18,'전체추이'!$A$7:$A$18,B51)=0,0,E51/SUMIFS('전체추이'!$D$7:$D$18,'전체추이'!$A$7:$A$18,B51))</f>
        <v>0.16705367212897235</v>
      </c>
      <c r="G51" s="28">
        <f>IF(E50=0,0,E51/E50-1)</f>
        <v>-0.13220292252550314</v>
      </c>
      <c r="H51" s="29">
        <f>AVERAGE(E49:E51)</f>
        <v>13482.666666666666</v>
      </c>
    </row>
    <row r="52">
      <c r="A52" s="24" t="str">
        <v>다가구 전월세</v>
      </c>
      <c r="B52" s="24" t="str">
        <v>2026-05</v>
      </c>
      <c r="C52" s="24" t="str">
        <v>비교 반영</v>
      </c>
      <c r="D52" s="24" t="str">
        <v>최근 비교기간</v>
      </c>
      <c r="E52" s="26">
        <f>SUMIFS('분석집계원자료'!$E$7:$E$6896,'분석집계원자료'!$A$7:$A$6896,B52,'분석집계원자료'!$D$7:$D$6896,A52)</f>
        <v>11879</v>
      </c>
      <c r="F52" s="37">
        <f>IF(SUMIFS('전체추이'!$D$7:$D$18,'전체추이'!$A$7:$A$18,B52)=0,0,E52/SUMIFS('전체추이'!$D$7:$D$18,'전체추이'!$A$7:$A$18,B52))</f>
        <v>0.15170942899835252</v>
      </c>
      <c r="G52" s="28">
        <f>IF(E51=0,0,E52/E51-1)</f>
        <v>-0.05647339158061959</v>
      </c>
      <c r="H52" s="29">
        <f>AVERAGE(E50:E52)</f>
        <v>12992.333333333334</v>
      </c>
    </row>
    <row r="53">
      <c r="A53" s="24" t="str">
        <v>다가구 전월세</v>
      </c>
      <c r="B53" s="24" t="str">
        <v>2026-06</v>
      </c>
      <c r="C53" s="24" t="str">
        <v>비교 반영</v>
      </c>
      <c r="D53" s="24" t="str">
        <v>최근 비교기간</v>
      </c>
      <c r="E53" s="26">
        <f>SUMIFS('분석집계원자료'!$E$7:$E$6896,'분석집계원자료'!$A$7:$A$6896,B53,'분석집계원자료'!$D$7:$D$6896,A53)</f>
        <v>11649</v>
      </c>
      <c r="F53" s="37">
        <f>IF(SUMIFS('전체추이'!$D$7:$D$18,'전체추이'!$A$7:$A$18,B53)=0,0,E53/SUMIFS('전체추이'!$D$7:$D$18,'전체추이'!$A$7:$A$18,B53))</f>
        <v>0.15185962533731373</v>
      </c>
      <c r="G53" s="28">
        <f>IF(E52=0,0,E53/E52-1)</f>
        <v>-0.019361899149760053</v>
      </c>
      <c r="H53" s="29">
        <f>AVERAGE(E51:E53)</f>
        <v>12039.333333333334</v>
      </c>
    </row>
    <row r="54">
      <c r="A54" s="30" t="str">
        <v>다가구 전월세</v>
      </c>
      <c r="B54" s="30" t="str">
        <v>2026-07</v>
      </c>
      <c r="C54" s="30" t="str">
        <v>집계 중</v>
      </c>
      <c r="D54" s="30" t="str">
        <v>집계 중 월</v>
      </c>
      <c r="E54" s="32">
        <f>SUMIFS('분석집계원자료'!$E$7:$E$6896,'분석집계원자료'!$A$7:$A$6896,B54,'분석집계원자료'!$D$7:$D$6896,A54)</f>
        <v>9617</v>
      </c>
      <c r="F54" s="43">
        <f>IF(SUMIFS('전체추이'!$D$7:$D$18,'전체추이'!$A$7:$A$18,B54)=0,0,E54/SUMIFS('전체추이'!$D$7:$D$18,'전체추이'!$A$7:$A$18,B54))</f>
        <v>0.14547627331447502</v>
      </c>
      <c r="G54" s="34">
        <f>IF(E53=0,0,E54/E53-1)</f>
        <v>-0.17443557386900166</v>
      </c>
      <c r="H54" s="35">
        <f>AVERAGE(E52:E54)</f>
        <v>11048.333333333334</v>
      </c>
    </row>
    <row r="55">
      <c r="A55" s="24" t="str">
        <v>오피스텔 매매</v>
      </c>
      <c r="B55" s="24" t="str">
        <v>2025-08</v>
      </c>
      <c r="C55" s="24" t="str">
        <v>비교 반영</v>
      </c>
      <c r="D55" s="24" t="str">
        <v>그 외 비교 반영월</v>
      </c>
      <c r="E55" s="26">
        <f>SUMIFS('분석집계원자료'!$E$7:$E$6896,'분석집계원자료'!$A$7:$A$6896,B55,'분석집계원자료'!$D$7:$D$6896,A55)</f>
        <v>957</v>
      </c>
      <c r="F55" s="37">
        <f>IF(SUMIFS('전체추이'!$D$7:$D$18,'전체추이'!$A$7:$A$18,B55)=0,0,E55/SUMIFS('전체추이'!$D$7:$D$18,'전체추이'!$A$7:$A$18,B55))</f>
        <v>0.013495980820758709</v>
      </c>
      <c r="G55" s="28" t="str">
        <v/>
      </c>
      <c r="H55" s="29" t="str">
        <v/>
      </c>
    </row>
    <row r="56">
      <c r="A56" s="24" t="str">
        <v>오피스텔 매매</v>
      </c>
      <c r="B56" s="24" t="str">
        <v>2025-09</v>
      </c>
      <c r="C56" s="24" t="str">
        <v>비교 반영</v>
      </c>
      <c r="D56" s="24" t="str">
        <v>그 외 비교 반영월</v>
      </c>
      <c r="E56" s="26">
        <f>SUMIFS('분석집계원자료'!$E$7:$E$6896,'분석집계원자료'!$A$7:$A$6896,B56,'분석집계원자료'!$D$7:$D$6896,A56)</f>
        <v>1281</v>
      </c>
      <c r="F56" s="37">
        <f>IF(SUMIFS('전체추이'!$D$7:$D$18,'전체추이'!$A$7:$A$18,B56)=0,0,E56/SUMIFS('전체추이'!$D$7:$D$18,'전체추이'!$A$7:$A$18,B56))</f>
        <v>0.015974759630373245</v>
      </c>
      <c r="G56" s="28">
        <f>IF(E55=0,0,E56/E55-1)</f>
        <v>0.3385579937304075</v>
      </c>
      <c r="H56" s="29" t="str">
        <v/>
      </c>
    </row>
    <row r="57">
      <c r="A57" s="24" t="str">
        <v>오피스텔 매매</v>
      </c>
      <c r="B57" s="24" t="str">
        <v>2025-10</v>
      </c>
      <c r="C57" s="24" t="str">
        <v>비교 반영</v>
      </c>
      <c r="D57" s="24" t="str">
        <v>그 외 비교 반영월</v>
      </c>
      <c r="E57" s="26">
        <f>SUMIFS('분석집계원자료'!$E$7:$E$6896,'분석집계원자료'!$A$7:$A$6896,B57,'분석집계원자료'!$D$7:$D$6896,A57)</f>
        <v>925</v>
      </c>
      <c r="F57" s="37">
        <f>IF(SUMIFS('전체추이'!$D$7:$D$18,'전체추이'!$A$7:$A$18,B57)=0,0,E57/SUMIFS('전체추이'!$D$7:$D$18,'전체추이'!$A$7:$A$18,B57))</f>
        <v>0.01244802110107793</v>
      </c>
      <c r="G57" s="28">
        <f>IF(E56=0,0,E57/E56-1)</f>
        <v>-0.2779078844652615</v>
      </c>
      <c r="H57" s="29">
        <f>AVERAGE(E55:E57)</f>
        <v>1054.3333333333333</v>
      </c>
    </row>
    <row r="58">
      <c r="A58" s="24" t="str">
        <v>오피스텔 매매</v>
      </c>
      <c r="B58" s="24" t="str">
        <v>2025-11</v>
      </c>
      <c r="C58" s="24" t="str">
        <v>비교 반영</v>
      </c>
      <c r="D58" s="24" t="str">
        <v>그 외 비교 반영월</v>
      </c>
      <c r="E58" s="26">
        <f>SUMIFS('분석집계원자료'!$E$7:$E$6896,'분석집계원자료'!$A$7:$A$6896,B58,'분석집계원자료'!$D$7:$D$6896,A58)</f>
        <v>1004</v>
      </c>
      <c r="F58" s="37">
        <f>IF(SUMIFS('전체추이'!$D$7:$D$18,'전체추이'!$A$7:$A$18,B58)=0,0,E58/SUMIFS('전체추이'!$D$7:$D$18,'전체추이'!$A$7:$A$18,B58))</f>
        <v>0.01276460492022122</v>
      </c>
      <c r="G58" s="28">
        <f>IF(E57=0,0,E58/E57-1)</f>
        <v>0.08540540540540542</v>
      </c>
      <c r="H58" s="29">
        <f>AVERAGE(E56:E58)</f>
        <v>1070</v>
      </c>
    </row>
    <row r="59">
      <c r="A59" s="24" t="str">
        <v>오피스텔 매매</v>
      </c>
      <c r="B59" s="24" t="str">
        <v>2025-12</v>
      </c>
      <c r="C59" s="24" t="str">
        <v>비교 반영</v>
      </c>
      <c r="D59" s="24" t="str">
        <v>그 외 비교 반영월</v>
      </c>
      <c r="E59" s="26">
        <f>SUMIFS('분석집계원자료'!$E$7:$E$6896,'분석집계원자료'!$A$7:$A$6896,B59,'분석집계원자료'!$D$7:$D$6896,A59)</f>
        <v>875</v>
      </c>
      <c r="F59" s="37">
        <f>IF(SUMIFS('전체추이'!$D$7:$D$18,'전체추이'!$A$7:$A$18,B59)=0,0,E59/SUMIFS('전체추이'!$D$7:$D$18,'전체추이'!$A$7:$A$18,B59))</f>
        <v>0.010737382042188708</v>
      </c>
      <c r="G59" s="28">
        <f>IF(E58=0,0,E59/E58-1)</f>
        <v>-0.12848605577689243</v>
      </c>
      <c r="H59" s="29">
        <f>AVERAGE(E57:E59)</f>
        <v>934.6666666666666</v>
      </c>
    </row>
    <row r="60">
      <c r="A60" s="24" t="str">
        <v>오피스텔 매매</v>
      </c>
      <c r="B60" s="24" t="str">
        <v>2026-01</v>
      </c>
      <c r="C60" s="24" t="str">
        <v>비교 반영</v>
      </c>
      <c r="D60" s="24" t="str">
        <v>직전 비교기간</v>
      </c>
      <c r="E60" s="26">
        <f>SUMIFS('분석집계원자료'!$E$7:$E$6896,'분석집계원자료'!$A$7:$A$6896,B60,'분석집계원자료'!$D$7:$D$6896,A60)</f>
        <v>1124</v>
      </c>
      <c r="F60" s="37">
        <f>IF(SUMIFS('전체추이'!$D$7:$D$18,'전체추이'!$A$7:$A$18,B60)=0,0,E60/SUMIFS('전체추이'!$D$7:$D$18,'전체추이'!$A$7:$A$18,B60))</f>
        <v>0.013078435707387455</v>
      </c>
      <c r="G60" s="28">
        <f>IF(E59=0,0,E60/E59-1)</f>
        <v>0.2845714285714285</v>
      </c>
      <c r="H60" s="29">
        <f>AVERAGE(E58:E60)</f>
        <v>1001</v>
      </c>
    </row>
    <row r="61">
      <c r="A61" s="24" t="str">
        <v>오피스텔 매매</v>
      </c>
      <c r="B61" s="24" t="str">
        <v>2026-02</v>
      </c>
      <c r="C61" s="24" t="str">
        <v>비교 반영</v>
      </c>
      <c r="D61" s="24" t="str">
        <v>직전 비교기간</v>
      </c>
      <c r="E61" s="26">
        <f>SUMIFS('분석집계원자료'!$E$7:$E$6896,'분석집계원자료'!$A$7:$A$6896,B61,'분석집계원자료'!$D$7:$D$6896,A61)</f>
        <v>1028</v>
      </c>
      <c r="F61" s="37">
        <f>IF(SUMIFS('전체추이'!$D$7:$D$18,'전체추이'!$A$7:$A$18,B61)=0,0,E61/SUMIFS('전체추이'!$D$7:$D$18,'전체추이'!$A$7:$A$18,B61))</f>
        <v>0.013841948644754735</v>
      </c>
      <c r="G61" s="28">
        <f>IF(E60=0,0,E61/E60-1)</f>
        <v>-0.08540925266903909</v>
      </c>
      <c r="H61" s="29">
        <f>AVERAGE(E59:E61)</f>
        <v>1009</v>
      </c>
    </row>
    <row r="62">
      <c r="A62" s="24" t="str">
        <v>오피스텔 매매</v>
      </c>
      <c r="B62" s="24" t="str">
        <v>2026-03</v>
      </c>
      <c r="C62" s="24" t="str">
        <v>비교 반영</v>
      </c>
      <c r="D62" s="24" t="str">
        <v>직전 비교기간</v>
      </c>
      <c r="E62" s="26">
        <f>SUMIFS('분석집계원자료'!$E$7:$E$6896,'분석집계원자료'!$A$7:$A$6896,B62,'분석집계원자료'!$D$7:$D$6896,A62)</f>
        <v>1145</v>
      </c>
      <c r="F62" s="37">
        <f>IF(SUMIFS('전체추이'!$D$7:$D$18,'전체추이'!$A$7:$A$18,B62)=0,0,E62/SUMIFS('전체추이'!$D$7:$D$18,'전체추이'!$A$7:$A$18,B62))</f>
        <v>0.013299725874645727</v>
      </c>
      <c r="G62" s="28">
        <f>IF(E61=0,0,E62/E61-1)</f>
        <v>0.11381322957198448</v>
      </c>
      <c r="H62" s="29">
        <f>AVERAGE(E60:E62)</f>
        <v>1099</v>
      </c>
    </row>
    <row r="63">
      <c r="A63" s="24" t="str">
        <v>오피스텔 매매</v>
      </c>
      <c r="B63" s="24" t="str">
        <v>2026-04</v>
      </c>
      <c r="C63" s="24" t="str">
        <v>비교 반영</v>
      </c>
      <c r="D63" s="24" t="str">
        <v>최근 비교기간</v>
      </c>
      <c r="E63" s="26">
        <f>SUMIFS('분석집계원자료'!$E$7:$E$6896,'분석집계원자료'!$A$7:$A$6896,B63,'분석집계원자료'!$D$7:$D$6896,A63)</f>
        <v>1214</v>
      </c>
      <c r="F63" s="37">
        <f>IF(SUMIFS('전체추이'!$D$7:$D$18,'전체추이'!$A$7:$A$18,B63)=0,0,E63/SUMIFS('전체추이'!$D$7:$D$18,'전체추이'!$A$7:$A$18,B63))</f>
        <v>0.016108273071054204</v>
      </c>
      <c r="G63" s="28">
        <f>IF(E62=0,0,E63/E62-1)</f>
        <v>0.06026200873362453</v>
      </c>
      <c r="H63" s="29">
        <f>AVERAGE(E61:E63)</f>
        <v>1129</v>
      </c>
    </row>
    <row r="64">
      <c r="A64" s="24" t="str">
        <v>오피스텔 매매</v>
      </c>
      <c r="B64" s="24" t="str">
        <v>2026-05</v>
      </c>
      <c r="C64" s="24" t="str">
        <v>비교 반영</v>
      </c>
      <c r="D64" s="24" t="str">
        <v>최근 비교기간</v>
      </c>
      <c r="E64" s="26">
        <f>SUMIFS('분석집계원자료'!$E$7:$E$6896,'분석집계원자료'!$A$7:$A$6896,B64,'분석집계원자료'!$D$7:$D$6896,A64)</f>
        <v>1150</v>
      </c>
      <c r="F64" s="37">
        <f>IF(SUMIFS('전체추이'!$D$7:$D$18,'전체추이'!$A$7:$A$18,B64)=0,0,E64/SUMIFS('전체추이'!$D$7:$D$18,'전체추이'!$A$7:$A$18,B64))</f>
        <v>0.014686913321668944</v>
      </c>
      <c r="G64" s="28">
        <f>IF(E63=0,0,E64/E63-1)</f>
        <v>-0.05271828665568368</v>
      </c>
      <c r="H64" s="29">
        <f>AVERAGE(E62:E64)</f>
        <v>1169.6666666666667</v>
      </c>
    </row>
    <row r="65">
      <c r="A65" s="24" t="str">
        <v>오피스텔 매매</v>
      </c>
      <c r="B65" s="24" t="str">
        <v>2026-06</v>
      </c>
      <c r="C65" s="24" t="str">
        <v>비교 반영</v>
      </c>
      <c r="D65" s="24" t="str">
        <v>최근 비교기간</v>
      </c>
      <c r="E65" s="26">
        <f>SUMIFS('분석집계원자료'!$E$7:$E$6896,'분석집계원자료'!$A$7:$A$6896,B65,'분석집계원자료'!$D$7:$D$6896,A65)</f>
        <v>1044</v>
      </c>
      <c r="F65" s="37">
        <f>IF(SUMIFS('전체추이'!$D$7:$D$18,'전체추이'!$A$7:$A$18,B65)=0,0,E65/SUMIFS('전체추이'!$D$7:$D$18,'전체추이'!$A$7:$A$18,B65))</f>
        <v>0.013609876285703112</v>
      </c>
      <c r="G65" s="28">
        <f>IF(E64=0,0,E65/E64-1)</f>
        <v>-0.09217391304347822</v>
      </c>
      <c r="H65" s="29">
        <f>AVERAGE(E63:E65)</f>
        <v>1136</v>
      </c>
    </row>
    <row r="66">
      <c r="A66" s="30" t="str">
        <v>오피스텔 매매</v>
      </c>
      <c r="B66" s="30" t="str">
        <v>2026-07</v>
      </c>
      <c r="C66" s="30" t="str">
        <v>집계 중</v>
      </c>
      <c r="D66" s="30" t="str">
        <v>집계 중 월</v>
      </c>
      <c r="E66" s="32">
        <f>SUMIFS('분석집계원자료'!$E$7:$E$6896,'분석집계원자료'!$A$7:$A$6896,B66,'분석집계원자료'!$D$7:$D$6896,A66)</f>
        <v>1162</v>
      </c>
      <c r="F66" s="43">
        <f>IF(SUMIFS('전체추이'!$D$7:$D$18,'전체추이'!$A$7:$A$18,B66)=0,0,E66/SUMIFS('전체추이'!$D$7:$D$18,'전체추이'!$A$7:$A$18,B66))</f>
        <v>0.017577563646815012</v>
      </c>
      <c r="G66" s="34">
        <f>IF(E65=0,0,E66/E65-1)</f>
        <v>0.11302681992337171</v>
      </c>
      <c r="H66" s="35">
        <f>AVERAGE(E64:E66)</f>
        <v>1118.6666666666667</v>
      </c>
    </row>
    <row r="67">
      <c r="A67" s="24" t="str">
        <v>오피스텔 전월세</v>
      </c>
      <c r="B67" s="24" t="str">
        <v>2025-08</v>
      </c>
      <c r="C67" s="24" t="str">
        <v>비교 반영</v>
      </c>
      <c r="D67" s="24" t="str">
        <v>그 외 비교 반영월</v>
      </c>
      <c r="E67" s="26">
        <f>SUMIFS('분석집계원자료'!$E$7:$E$6896,'분석집계원자료'!$A$7:$A$6896,B67,'분석집계원자료'!$D$7:$D$6896,A67)</f>
        <v>7190</v>
      </c>
      <c r="F67" s="37">
        <f>IF(SUMIFS('전체추이'!$D$7:$D$18,'전체추이'!$A$7:$A$18,B67)=0,0,E67/SUMIFS('전체추이'!$D$7:$D$18,'전체추이'!$A$7:$A$18,B67))</f>
        <v>0.10139613594697504</v>
      </c>
      <c r="G67" s="28" t="str">
        <v/>
      </c>
      <c r="H67" s="29" t="str">
        <v/>
      </c>
    </row>
    <row r="68">
      <c r="A68" s="24" t="str">
        <v>오피스텔 전월세</v>
      </c>
      <c r="B68" s="24" t="str">
        <v>2025-09</v>
      </c>
      <c r="C68" s="24" t="str">
        <v>비교 반영</v>
      </c>
      <c r="D68" s="24" t="str">
        <v>그 외 비교 반영월</v>
      </c>
      <c r="E68" s="26">
        <f>SUMIFS('분석집계원자료'!$E$7:$E$6896,'분석집계원자료'!$A$7:$A$6896,B68,'분석집계원자료'!$D$7:$D$6896,A68)</f>
        <v>7199</v>
      </c>
      <c r="F68" s="37">
        <f>IF(SUMIFS('전체추이'!$D$7:$D$18,'전체추이'!$A$7:$A$18,B68)=0,0,E68/SUMIFS('전체추이'!$D$7:$D$18,'전체추이'!$A$7:$A$18,B68))</f>
        <v>0.08977540560425994</v>
      </c>
      <c r="G68" s="28">
        <f>IF(E67=0,0,E68/E67-1)</f>
        <v>0.0012517385257302394</v>
      </c>
      <c r="H68" s="29" t="str">
        <v/>
      </c>
    </row>
    <row r="69">
      <c r="A69" s="24" t="str">
        <v>오피스텔 전월세</v>
      </c>
      <c r="B69" s="24" t="str">
        <v>2025-10</v>
      </c>
      <c r="C69" s="24" t="str">
        <v>비교 반영</v>
      </c>
      <c r="D69" s="24" t="str">
        <v>그 외 비교 반영월</v>
      </c>
      <c r="E69" s="26">
        <f>SUMIFS('분석집계원자료'!$E$7:$E$6896,'분석집계원자료'!$A$7:$A$6896,B69,'분석집계원자료'!$D$7:$D$6896,A69)</f>
        <v>6777</v>
      </c>
      <c r="F69" s="37">
        <f>IF(SUMIFS('전체추이'!$D$7:$D$18,'전체추이'!$A$7:$A$18,B69)=0,0,E69/SUMIFS('전체추이'!$D$7:$D$18,'전체추이'!$A$7:$A$18,B69))</f>
        <v>0.0912002583805461</v>
      </c>
      <c r="G69" s="28">
        <f>IF(E68=0,0,E69/E68-1)</f>
        <v>-0.05861925267398249</v>
      </c>
      <c r="H69" s="29">
        <f>AVERAGE(E67:E69)</f>
        <v>7055.333333333333</v>
      </c>
    </row>
    <row r="70">
      <c r="A70" s="24" t="str">
        <v>오피스텔 전월세</v>
      </c>
      <c r="B70" s="24" t="str">
        <v>2025-11</v>
      </c>
      <c r="C70" s="24" t="str">
        <v>비교 반영</v>
      </c>
      <c r="D70" s="24" t="str">
        <v>그 외 비교 반영월</v>
      </c>
      <c r="E70" s="26">
        <f>SUMIFS('분석집계원자료'!$E$7:$E$6896,'분석집계원자료'!$A$7:$A$6896,B70,'분석집계원자료'!$D$7:$D$6896,A70)</f>
        <v>7301</v>
      </c>
      <c r="F70" s="37">
        <f>IF(SUMIFS('전체추이'!$D$7:$D$18,'전체추이'!$A$7:$A$18,B70)=0,0,E70/SUMIFS('전체추이'!$D$7:$D$18,'전체추이'!$A$7:$A$18,B70))</f>
        <v>0.0928230881698557</v>
      </c>
      <c r="G70" s="28">
        <f>IF(E69=0,0,E70/E69-1)</f>
        <v>0.07732034823668288</v>
      </c>
      <c r="H70" s="29">
        <f>AVERAGE(E68:E70)</f>
        <v>7092.333333333333</v>
      </c>
    </row>
    <row r="71">
      <c r="A71" s="24" t="str">
        <v>오피스텔 전월세</v>
      </c>
      <c r="B71" s="24" t="str">
        <v>2025-12</v>
      </c>
      <c r="C71" s="24" t="str">
        <v>비교 반영</v>
      </c>
      <c r="D71" s="24" t="str">
        <v>그 외 비교 반영월</v>
      </c>
      <c r="E71" s="26">
        <f>SUMIFS('분석집계원자료'!$E$7:$E$6896,'분석집계원자료'!$A$7:$A$6896,B71,'분석집계원자료'!$D$7:$D$6896,A71)</f>
        <v>8434</v>
      </c>
      <c r="F71" s="37">
        <f>IF(SUMIFS('전체추이'!$D$7:$D$18,'전체추이'!$A$7:$A$18,B71)=0,0,E71/SUMIFS('전체추이'!$D$7:$D$18,'전체추이'!$A$7:$A$18,B71))</f>
        <v>0.10349609159293664</v>
      </c>
      <c r="G71" s="28">
        <f>IF(E70=0,0,E71/E70-1)</f>
        <v>0.15518422133954246</v>
      </c>
      <c r="H71" s="29">
        <f>AVERAGE(E69:E71)</f>
        <v>7504</v>
      </c>
    </row>
    <row r="72">
      <c r="A72" s="24" t="str">
        <v>오피스텔 전월세</v>
      </c>
      <c r="B72" s="24" t="str">
        <v>2026-01</v>
      </c>
      <c r="C72" s="24" t="str">
        <v>비교 반영</v>
      </c>
      <c r="D72" s="24" t="str">
        <v>직전 비교기간</v>
      </c>
      <c r="E72" s="26">
        <f>SUMIFS('분석집계원자료'!$E$7:$E$6896,'분석집계원자료'!$A$7:$A$6896,B72,'분석집계원자료'!$D$7:$D$6896,A72)</f>
        <v>9294</v>
      </c>
      <c r="F72" s="37">
        <f>IF(SUMIFS('전체추이'!$D$7:$D$18,'전체추이'!$A$7:$A$18,B72)=0,0,E72/SUMIFS('전체추이'!$D$7:$D$18,'전체추이'!$A$7:$A$18,B72))</f>
        <v>0.10814144258403825</v>
      </c>
      <c r="G72" s="28">
        <f>IF(E71=0,0,E72/E71-1)</f>
        <v>0.10196822385582172</v>
      </c>
      <c r="H72" s="29">
        <f>AVERAGE(E70:E72)</f>
        <v>8343</v>
      </c>
    </row>
    <row r="73">
      <c r="A73" s="24" t="str">
        <v>오피스텔 전월세</v>
      </c>
      <c r="B73" s="24" t="str">
        <v>2026-02</v>
      </c>
      <c r="C73" s="24" t="str">
        <v>비교 반영</v>
      </c>
      <c r="D73" s="24" t="str">
        <v>직전 비교기간</v>
      </c>
      <c r="E73" s="26">
        <f>SUMIFS('분석집계원자료'!$E$7:$E$6896,'분석집계원자료'!$A$7:$A$6896,B73,'분석집계원자료'!$D$7:$D$6896,A73)</f>
        <v>8287</v>
      </c>
      <c r="F73" s="37">
        <f>IF(SUMIFS('전체추이'!$D$7:$D$18,'전체추이'!$A$7:$A$18,B73)=0,0,E73/SUMIFS('전체추이'!$D$7:$D$18,'전체추이'!$A$7:$A$18,B73))</f>
        <v>0.1115838797850997</v>
      </c>
      <c r="G73" s="28">
        <f>IF(E72=0,0,E73/E72-1)</f>
        <v>-0.10834947277813645</v>
      </c>
      <c r="H73" s="29">
        <f>AVERAGE(E71:E73)</f>
        <v>8671.666666666666</v>
      </c>
    </row>
    <row r="74">
      <c r="A74" s="24" t="str">
        <v>오피스텔 전월세</v>
      </c>
      <c r="B74" s="24" t="str">
        <v>2026-03</v>
      </c>
      <c r="C74" s="24" t="str">
        <v>비교 반영</v>
      </c>
      <c r="D74" s="24" t="str">
        <v>직전 비교기간</v>
      </c>
      <c r="E74" s="26">
        <f>SUMIFS('분석집계원자료'!$E$7:$E$6896,'분석집계원자료'!$A$7:$A$6896,B74,'분석집계원자료'!$D$7:$D$6896,A74)</f>
        <v>8596</v>
      </c>
      <c r="F74" s="37">
        <f>IF(SUMIFS('전체추이'!$D$7:$D$18,'전체추이'!$A$7:$A$18,B74)=0,0,E74/SUMIFS('전체추이'!$D$7:$D$18,'전체추이'!$A$7:$A$18,B74))</f>
        <v>0.0998466756493054</v>
      </c>
      <c r="G74" s="28">
        <f>IF(E73=0,0,E74/E73-1)</f>
        <v>0.03728731748521774</v>
      </c>
      <c r="H74" s="29">
        <f>AVERAGE(E72:E74)</f>
        <v>8725.666666666666</v>
      </c>
    </row>
    <row r="75">
      <c r="A75" s="24" t="str">
        <v>오피스텔 전월세</v>
      </c>
      <c r="B75" s="24" t="str">
        <v>2026-04</v>
      </c>
      <c r="C75" s="24" t="str">
        <v>비교 반영</v>
      </c>
      <c r="D75" s="24" t="str">
        <v>최근 비교기간</v>
      </c>
      <c r="E75" s="26">
        <f>SUMIFS('분석집계원자료'!$E$7:$E$6896,'분석집계원자료'!$A$7:$A$6896,B75,'분석집계원자료'!$D$7:$D$6896,A75)</f>
        <v>7728</v>
      </c>
      <c r="F75" s="37">
        <f>IF(SUMIFS('전체추이'!$D$7:$D$18,'전체추이'!$A$7:$A$18,B75)=0,0,E75/SUMIFS('전체추이'!$D$7:$D$18,'전체추이'!$A$7:$A$18,B75))</f>
        <v>0.10254096729250979</v>
      </c>
      <c r="G75" s="28">
        <f>IF(E74=0,0,E75/E74-1)</f>
        <v>-0.10097719869706845</v>
      </c>
      <c r="H75" s="29">
        <f>AVERAGE(E73:E75)</f>
        <v>8203.666666666666</v>
      </c>
    </row>
    <row r="76">
      <c r="A76" s="24" t="str">
        <v>오피스텔 전월세</v>
      </c>
      <c r="B76" s="24" t="str">
        <v>2026-05</v>
      </c>
      <c r="C76" s="24" t="str">
        <v>비교 반영</v>
      </c>
      <c r="D76" s="24" t="str">
        <v>최근 비교기간</v>
      </c>
      <c r="E76" s="26">
        <f>SUMIFS('분석집계원자료'!$E$7:$E$6896,'분석집계원자료'!$A$7:$A$6896,B76,'분석집계원자료'!$D$7:$D$6896,A76)</f>
        <v>6861</v>
      </c>
      <c r="F76" s="37">
        <f>IF(SUMIFS('전체추이'!$D$7:$D$18,'전체추이'!$A$7:$A$18,B76)=0,0,E76/SUMIFS('전체추이'!$D$7:$D$18,'전체추이'!$A$7:$A$18,B76))</f>
        <v>0.08762340199997445</v>
      </c>
      <c r="G76" s="28">
        <f>IF(E75=0,0,E76/E75-1)</f>
        <v>-0.1121894409937888</v>
      </c>
      <c r="H76" s="29">
        <f>AVERAGE(E74:E76)</f>
        <v>7728.333333333333</v>
      </c>
    </row>
    <row r="77">
      <c r="A77" s="24" t="str">
        <v>오피스텔 전월세</v>
      </c>
      <c r="B77" s="24" t="str">
        <v>2026-06</v>
      </c>
      <c r="C77" s="24" t="str">
        <v>비교 반영</v>
      </c>
      <c r="D77" s="24" t="str">
        <v>최근 비교기간</v>
      </c>
      <c r="E77" s="26">
        <f>SUMIFS('분석집계원자료'!$E$7:$E$6896,'분석집계원자료'!$A$7:$A$6896,B77,'분석집계원자료'!$D$7:$D$6896,A77)</f>
        <v>7147</v>
      </c>
      <c r="F77" s="37">
        <f>IF(SUMIFS('전체추이'!$D$7:$D$18,'전체추이'!$A$7:$A$18,B77)=0,0,E77/SUMIFS('전체추이'!$D$7:$D$18,'전체추이'!$A$7:$A$18,B77))</f>
        <v>0.09317029292521087</v>
      </c>
      <c r="G77" s="28">
        <f>IF(E76=0,0,E77/E76-1)</f>
        <v>0.04168488558519168</v>
      </c>
      <c r="H77" s="29">
        <f>AVERAGE(E75:E77)</f>
        <v>7245.333333333333</v>
      </c>
    </row>
    <row r="78">
      <c r="A78" s="30" t="str">
        <v>오피스텔 전월세</v>
      </c>
      <c r="B78" s="30" t="str">
        <v>2026-07</v>
      </c>
      <c r="C78" s="30" t="str">
        <v>집계 중</v>
      </c>
      <c r="D78" s="30" t="str">
        <v>집계 중 월</v>
      </c>
      <c r="E78" s="32">
        <f>SUMIFS('분석집계원자료'!$E$7:$E$6896,'분석집계원자료'!$A$7:$A$6896,B78,'분석집계원자료'!$D$7:$D$6896,A78)</f>
        <v>6175</v>
      </c>
      <c r="F78" s="43">
        <f>IF(SUMIFS('전체추이'!$D$7:$D$18,'전체추이'!$A$7:$A$18,B78)=0,0,E78/SUMIFS('전체추이'!$D$7:$D$18,'전체추이'!$A$7:$A$18,B78))</f>
        <v>0.09340916998199889</v>
      </c>
      <c r="G78" s="34">
        <f>IF(E77=0,0,E78/E77-1)</f>
        <v>-0.13600111935077652</v>
      </c>
      <c r="H78" s="35">
        <f>AVERAGE(E76:E78)</f>
        <v>6727.666666666667</v>
      </c>
    </row>
    <row r="79">
      <c r="A79" s="24" t="str">
        <v>분양권</v>
      </c>
      <c r="B79" s="24" t="str">
        <v>2025-08</v>
      </c>
      <c r="C79" s="24" t="str">
        <v>비교 반영</v>
      </c>
      <c r="D79" s="24" t="str">
        <v>그 외 비교 반영월</v>
      </c>
      <c r="E79" s="26">
        <f>SUMIFS('분석집계원자료'!$E$7:$E$6896,'분석집계원자료'!$A$7:$A$6896,B79,'분석집계원자료'!$D$7:$D$6896,A79)</f>
        <v>440</v>
      </c>
      <c r="F79" s="37">
        <f>IF(SUMIFS('전체추이'!$D$7:$D$18,'전체추이'!$A$7:$A$18,B79)=0,0,E79/SUMIFS('전체추이'!$D$7:$D$18,'전체추이'!$A$7:$A$18,B79))</f>
        <v>0.006205048653222395</v>
      </c>
      <c r="G79" s="28" t="str">
        <v/>
      </c>
      <c r="H79" s="29" t="str">
        <v/>
      </c>
    </row>
    <row r="80">
      <c r="A80" s="24" t="str">
        <v>분양권</v>
      </c>
      <c r="B80" s="24" t="str">
        <v>2025-09</v>
      </c>
      <c r="C80" s="24" t="str">
        <v>비교 반영</v>
      </c>
      <c r="D80" s="24" t="str">
        <v>그 외 비교 반영월</v>
      </c>
      <c r="E80" s="26">
        <f>SUMIFS('분석집계원자료'!$E$7:$E$6896,'분석집계원자료'!$A$7:$A$6896,B80,'분석집계원자료'!$D$7:$D$6896,A80)</f>
        <v>532</v>
      </c>
      <c r="F80" s="37">
        <f>IF(SUMIFS('전체추이'!$D$7:$D$18,'전체추이'!$A$7:$A$18,B80)=0,0,E80/SUMIFS('전체추이'!$D$7:$D$18,'전체추이'!$A$7:$A$18,B80))</f>
        <v>0.0066343264038708554</v>
      </c>
      <c r="G80" s="28">
        <f>IF(E79=0,0,E80/E79-1)</f>
        <v>0.209090909090909</v>
      </c>
      <c r="H80" s="29" t="str">
        <v/>
      </c>
    </row>
    <row r="81">
      <c r="A81" s="24" t="str">
        <v>분양권</v>
      </c>
      <c r="B81" s="24" t="str">
        <v>2025-10</v>
      </c>
      <c r="C81" s="24" t="str">
        <v>비교 반영</v>
      </c>
      <c r="D81" s="24" t="str">
        <v>그 외 비교 반영월</v>
      </c>
      <c r="E81" s="26">
        <f>SUMIFS('분석집계원자료'!$E$7:$E$6896,'분석집계원자료'!$A$7:$A$6896,B81,'분석집계원자료'!$D$7:$D$6896,A81)</f>
        <v>577</v>
      </c>
      <c r="F81" s="37">
        <f>IF(SUMIFS('전체추이'!$D$7:$D$18,'전체추이'!$A$7:$A$18,B81)=0,0,E81/SUMIFS('전체추이'!$D$7:$D$18,'전체추이'!$A$7:$A$18,B81))</f>
        <v>0.007764873703050774</v>
      </c>
      <c r="G81" s="28">
        <f>IF(E80=0,0,E81/E80-1)</f>
        <v>0.08458646616541343</v>
      </c>
      <c r="H81" s="29">
        <f>AVERAGE(E79:E81)</f>
        <v>516.3333333333334</v>
      </c>
    </row>
    <row r="82">
      <c r="A82" s="24" t="str">
        <v>분양권</v>
      </c>
      <c r="B82" s="24" t="str">
        <v>2025-11</v>
      </c>
      <c r="C82" s="24" t="str">
        <v>비교 반영</v>
      </c>
      <c r="D82" s="24" t="str">
        <v>그 외 비교 반영월</v>
      </c>
      <c r="E82" s="26">
        <f>SUMIFS('분석집계원자료'!$E$7:$E$6896,'분석집계원자료'!$A$7:$A$6896,B82,'분석집계원자료'!$D$7:$D$6896,A82)</f>
        <v>499</v>
      </c>
      <c r="F82" s="37">
        <f>IF(SUMIFS('전체추이'!$D$7:$D$18,'전체추이'!$A$7:$A$18,B82)=0,0,E82/SUMIFS('전체추이'!$D$7:$D$18,'전체추이'!$A$7:$A$18,B82))</f>
        <v>0.006344161210348993</v>
      </c>
      <c r="G82" s="28">
        <f>IF(E81=0,0,E82/E81-1)</f>
        <v>-0.13518197573656843</v>
      </c>
      <c r="H82" s="29">
        <f>AVERAGE(E80:E82)</f>
        <v>536</v>
      </c>
    </row>
    <row r="83">
      <c r="A83" s="24" t="str">
        <v>분양권</v>
      </c>
      <c r="B83" s="24" t="str">
        <v>2025-12</v>
      </c>
      <c r="C83" s="24" t="str">
        <v>비교 반영</v>
      </c>
      <c r="D83" s="24" t="str">
        <v>그 외 비교 반영월</v>
      </c>
      <c r="E83" s="26">
        <f>SUMIFS('분석집계원자료'!$E$7:$E$6896,'분석집계원자료'!$A$7:$A$6896,B83,'분석집계원자료'!$D$7:$D$6896,A83)</f>
        <v>506</v>
      </c>
      <c r="F83" s="37">
        <f>IF(SUMIFS('전체추이'!$D$7:$D$18,'전체추이'!$A$7:$A$18,B83)=0,0,E83/SUMIFS('전체추이'!$D$7:$D$18,'전체추이'!$A$7:$A$18,B83))</f>
        <v>0.006209274643825698</v>
      </c>
      <c r="G83" s="28">
        <f>IF(E82=0,0,E83/E82-1)</f>
        <v>0.014028056112224352</v>
      </c>
      <c r="H83" s="29">
        <f>AVERAGE(E81:E83)</f>
        <v>527.3333333333334</v>
      </c>
    </row>
    <row r="84">
      <c r="A84" s="24" t="str">
        <v>분양권</v>
      </c>
      <c r="B84" s="24" t="str">
        <v>2026-01</v>
      </c>
      <c r="C84" s="24" t="str">
        <v>비교 반영</v>
      </c>
      <c r="D84" s="24" t="str">
        <v>직전 비교기간</v>
      </c>
      <c r="E84" s="26">
        <f>SUMIFS('분석집계원자료'!$E$7:$E$6896,'분석집계원자료'!$A$7:$A$6896,B84,'분석집계원자료'!$D$7:$D$6896,A84)</f>
        <v>599</v>
      </c>
      <c r="F84" s="37">
        <f>IF(SUMIFS('전체추이'!$D$7:$D$18,'전체추이'!$A$7:$A$18,B84)=0,0,E84/SUMIFS('전체추이'!$D$7:$D$18,'전체추이'!$A$7:$A$18,B84))</f>
        <v>0.006969735755093492</v>
      </c>
      <c r="G84" s="28">
        <f>IF(E83=0,0,E84/E83-1)</f>
        <v>0.1837944664031621</v>
      </c>
      <c r="H84" s="29">
        <f>AVERAGE(E82:E84)</f>
        <v>534.6666666666666</v>
      </c>
    </row>
    <row r="85">
      <c r="A85" s="24" t="str">
        <v>분양권</v>
      </c>
      <c r="B85" s="24" t="str">
        <v>2026-02</v>
      </c>
      <c r="C85" s="24" t="str">
        <v>비교 반영</v>
      </c>
      <c r="D85" s="24" t="str">
        <v>직전 비교기간</v>
      </c>
      <c r="E85" s="26">
        <f>SUMIFS('분석집계원자료'!$E$7:$E$6896,'분석집계원자료'!$A$7:$A$6896,B85,'분석집계원자료'!$D$7:$D$6896,A85)</f>
        <v>527</v>
      </c>
      <c r="F85" s="37">
        <f>IF(SUMIFS('전체추이'!$D$7:$D$18,'전체추이'!$A$7:$A$18,B85)=0,0,E85/SUMIFS('전체추이'!$D$7:$D$18,'전체추이'!$A$7:$A$18,B85))</f>
        <v>0.007096018420025045</v>
      </c>
      <c r="G85" s="28">
        <f>IF(E84=0,0,E85/E84-1)</f>
        <v>-0.12020033388981632</v>
      </c>
      <c r="H85" s="29">
        <f>AVERAGE(E83:E85)</f>
        <v>544</v>
      </c>
    </row>
    <row r="86">
      <c r="A86" s="24" t="str">
        <v>분양권</v>
      </c>
      <c r="B86" s="24" t="str">
        <v>2026-03</v>
      </c>
      <c r="C86" s="24" t="str">
        <v>비교 반영</v>
      </c>
      <c r="D86" s="24" t="str">
        <v>직전 비교기간</v>
      </c>
      <c r="E86" s="26">
        <f>SUMIFS('분석집계원자료'!$E$7:$E$6896,'분석집계원자료'!$A$7:$A$6896,B86,'분석집계원자료'!$D$7:$D$6896,A86)</f>
        <v>531</v>
      </c>
      <c r="F86" s="37">
        <f>IF(SUMIFS('전체추이'!$D$7:$D$18,'전체추이'!$A$7:$A$18,B86)=0,0,E86/SUMIFS('전체추이'!$D$7:$D$18,'전체추이'!$A$7:$A$18,B86))</f>
        <v>0.006167820471123914</v>
      </c>
      <c r="G86" s="28">
        <f>IF(E85=0,0,E86/E85-1)</f>
        <v>0.007590132827324458</v>
      </c>
      <c r="H86" s="29">
        <f>AVERAGE(E84:E86)</f>
        <v>552.3333333333334</v>
      </c>
    </row>
    <row r="87">
      <c r="A87" s="24" t="str">
        <v>분양권</v>
      </c>
      <c r="B87" s="24" t="str">
        <v>2026-04</v>
      </c>
      <c r="C87" s="24" t="str">
        <v>비교 반영</v>
      </c>
      <c r="D87" s="24" t="str">
        <v>최근 비교기간</v>
      </c>
      <c r="E87" s="26">
        <f>SUMIFS('분석집계원자료'!$E$7:$E$6896,'분석집계원자료'!$A$7:$A$6896,B87,'분석집계원자료'!$D$7:$D$6896,A87)</f>
        <v>569</v>
      </c>
      <c r="F87" s="37">
        <f>IF(SUMIFS('전체추이'!$D$7:$D$18,'전체추이'!$A$7:$A$18,B87)=0,0,E87/SUMIFS('전체추이'!$D$7:$D$18,'전체추이'!$A$7:$A$18,B87))</f>
        <v>0.007549923704637431</v>
      </c>
      <c r="G87" s="28">
        <f>IF(E86=0,0,E87/E86-1)</f>
        <v>0.07156308851224114</v>
      </c>
      <c r="H87" s="29">
        <f>AVERAGE(E85:E87)</f>
        <v>542.3333333333334</v>
      </c>
    </row>
    <row r="88">
      <c r="A88" s="24" t="str">
        <v>분양권</v>
      </c>
      <c r="B88" s="24" t="str">
        <v>2026-05</v>
      </c>
      <c r="C88" s="24" t="str">
        <v>비교 반영</v>
      </c>
      <c r="D88" s="24" t="str">
        <v>최근 비교기간</v>
      </c>
      <c r="E88" s="26">
        <f>SUMIFS('분석집계원자료'!$E$7:$E$6896,'분석집계원자료'!$A$7:$A$6896,B88,'분석집계원자료'!$D$7:$D$6896,A88)</f>
        <v>621</v>
      </c>
      <c r="F88" s="37">
        <f>IF(SUMIFS('전체추이'!$D$7:$D$18,'전체추이'!$A$7:$A$18,B88)=0,0,E88/SUMIFS('전체추이'!$D$7:$D$18,'전체추이'!$A$7:$A$18,B88))</f>
        <v>0.00793093319370123</v>
      </c>
      <c r="G88" s="28">
        <f>IF(E87=0,0,E88/E87-1)</f>
        <v>0.0913884007029877</v>
      </c>
      <c r="H88" s="29">
        <f>AVERAGE(E86:E88)</f>
        <v>573.6666666666666</v>
      </c>
    </row>
    <row r="89">
      <c r="A89" s="24" t="str">
        <v>분양권</v>
      </c>
      <c r="B89" s="24" t="str">
        <v>2026-06</v>
      </c>
      <c r="C89" s="24" t="str">
        <v>비교 반영</v>
      </c>
      <c r="D89" s="24" t="str">
        <v>최근 비교기간</v>
      </c>
      <c r="E89" s="26">
        <f>SUMIFS('분석집계원자료'!$E$7:$E$6896,'분석집계원자료'!$A$7:$A$6896,B89,'분석집계원자료'!$D$7:$D$6896,A89)</f>
        <v>645</v>
      </c>
      <c r="F89" s="37">
        <f>IF(SUMIFS('전체추이'!$D$7:$D$18,'전체추이'!$A$7:$A$18,B89)=0,0,E89/SUMIFS('전체추이'!$D$7:$D$18,'전체추이'!$A$7:$A$18,B89))</f>
        <v>0.00840840057881083</v>
      </c>
      <c r="G89" s="28">
        <f>IF(E88=0,0,E89/E88-1)</f>
        <v>0.03864734299516903</v>
      </c>
      <c r="H89" s="29">
        <f>AVERAGE(E87:E89)</f>
        <v>611.6666666666666</v>
      </c>
    </row>
    <row r="90">
      <c r="A90" s="30" t="str">
        <v>분양권</v>
      </c>
      <c r="B90" s="30" t="str">
        <v>2026-07</v>
      </c>
      <c r="C90" s="30" t="str">
        <v>집계 중</v>
      </c>
      <c r="D90" s="30" t="str">
        <v>집계 중 월</v>
      </c>
      <c r="E90" s="32">
        <f>SUMIFS('분석집계원자료'!$E$7:$E$6896,'분석집계원자료'!$A$7:$A$6896,B90,'분석집계원자료'!$D$7:$D$6896,A90)</f>
        <v>604</v>
      </c>
      <c r="F90" s="43">
        <f>IF(SUMIFS('전체추이'!$D$7:$D$18,'전체추이'!$A$7:$A$18,B90)=0,0,E90/SUMIFS('전체추이'!$D$7:$D$18,'전체추이'!$A$7:$A$18,B90))</f>
        <v>0.009136702618482158</v>
      </c>
      <c r="G90" s="34">
        <f>IF(E89=0,0,E90/E89-1)</f>
        <v>-0.06356589147286817</v>
      </c>
      <c r="H90" s="35">
        <f>AVERAGE(E88:E90)</f>
        <v>623.3333333333334</v>
      </c>
    </row>
    <row r="91">
      <c r="A91" s="24" t="str">
        <v>토지</v>
      </c>
      <c r="B91" s="24" t="str">
        <v>2025-08</v>
      </c>
      <c r="C91" s="24" t="str">
        <v>비교 반영</v>
      </c>
      <c r="D91" s="24" t="str">
        <v>그 외 비교 반영월</v>
      </c>
      <c r="E91" s="26">
        <f>SUMIFS('분석집계원자료'!$E$7:$E$6896,'분석집계원자료'!$A$7:$A$6896,B91,'분석집계원자료'!$D$7:$D$6896,A91)</f>
        <v>5842</v>
      </c>
      <c r="F91" s="37">
        <f>IF(SUMIFS('전체추이'!$D$7:$D$18,'전체추이'!$A$7:$A$18,B91)=0,0,E91/SUMIFS('전체추이'!$D$7:$D$18,'전체추이'!$A$7:$A$18,B91))</f>
        <v>0.08238612325483007</v>
      </c>
      <c r="G91" s="28" t="str">
        <v/>
      </c>
      <c r="H91" s="29" t="str">
        <v/>
      </c>
    </row>
    <row r="92">
      <c r="A92" s="24" t="str">
        <v>토지</v>
      </c>
      <c r="B92" s="24" t="str">
        <v>2025-09</v>
      </c>
      <c r="C92" s="24" t="str">
        <v>비교 반영</v>
      </c>
      <c r="D92" s="24" t="str">
        <v>그 외 비교 반영월</v>
      </c>
      <c r="E92" s="26">
        <f>SUMIFS('분석집계원자료'!$E$7:$E$6896,'분석집계원자료'!$A$7:$A$6896,B92,'분석집계원자료'!$D$7:$D$6896,A92)</f>
        <v>6003</v>
      </c>
      <c r="F92" s="37">
        <f>IF(SUMIFS('전체추이'!$D$7:$D$18,'전체추이'!$A$7:$A$18,B92)=0,0,E92/SUMIFS('전체추이'!$D$7:$D$18,'전체추이'!$A$7:$A$18,B92))</f>
        <v>0.07486064173390365</v>
      </c>
      <c r="G92" s="28">
        <f>IF(E91=0,0,E92/E91-1)</f>
        <v>0.027559055118110187</v>
      </c>
      <c r="H92" s="29" t="str">
        <v/>
      </c>
    </row>
    <row r="93">
      <c r="A93" s="24" t="str">
        <v>토지</v>
      </c>
      <c r="B93" s="24" t="str">
        <v>2025-10</v>
      </c>
      <c r="C93" s="24" t="str">
        <v>비교 반영</v>
      </c>
      <c r="D93" s="24" t="str">
        <v>그 외 비교 반영월</v>
      </c>
      <c r="E93" s="26">
        <f>SUMIFS('분석집계원자료'!$E$7:$E$6896,'분석집계원자료'!$A$7:$A$6896,B93,'분석집계원자료'!$D$7:$D$6896,A93)</f>
        <v>5009</v>
      </c>
      <c r="F93" s="37">
        <f>IF(SUMIFS('전체추이'!$D$7:$D$18,'전체추이'!$A$7:$A$18,B93)=0,0,E93/SUMIFS('전체추이'!$D$7:$D$18,'전체추이'!$A$7:$A$18,B93))</f>
        <v>0.06740771642735066</v>
      </c>
      <c r="G93" s="28">
        <f>IF(E92=0,0,E93/E92-1)</f>
        <v>-0.16558387472930203</v>
      </c>
      <c r="H93" s="29">
        <f>AVERAGE(E91:E93)</f>
        <v>5618</v>
      </c>
    </row>
    <row r="94">
      <c r="A94" s="24" t="str">
        <v>토지</v>
      </c>
      <c r="B94" s="24" t="str">
        <v>2025-11</v>
      </c>
      <c r="C94" s="24" t="str">
        <v>비교 반영</v>
      </c>
      <c r="D94" s="24" t="str">
        <v>그 외 비교 반영월</v>
      </c>
      <c r="E94" s="26">
        <f>SUMIFS('분석집계원자료'!$E$7:$E$6896,'분석집계원자료'!$A$7:$A$6896,B94,'분석집계원자료'!$D$7:$D$6896,A94)</f>
        <v>6261</v>
      </c>
      <c r="F94" s="37">
        <f>IF(SUMIFS('전체추이'!$D$7:$D$18,'전체추이'!$A$7:$A$18,B94)=0,0,E94/SUMIFS('전체추이'!$D$7:$D$18,'전체추이'!$A$7:$A$18,B94))</f>
        <v>0.07960078825249507</v>
      </c>
      <c r="G94" s="28">
        <f>IF(E93=0,0,E94/E93-1)</f>
        <v>0.24995008983829115</v>
      </c>
      <c r="H94" s="29">
        <f>AVERAGE(E92:E94)</f>
        <v>5757.666666666667</v>
      </c>
    </row>
    <row r="95">
      <c r="A95" s="24" t="str">
        <v>토지</v>
      </c>
      <c r="B95" s="24" t="str">
        <v>2025-12</v>
      </c>
      <c r="C95" s="24" t="str">
        <v>비교 반영</v>
      </c>
      <c r="D95" s="24" t="str">
        <v>그 외 비교 반영월</v>
      </c>
      <c r="E95" s="26">
        <f>SUMIFS('분석집계원자료'!$E$7:$E$6896,'분석집계원자료'!$A$7:$A$6896,B95,'분석집계원자료'!$D$7:$D$6896,A95)</f>
        <v>6652</v>
      </c>
      <c r="F95" s="37">
        <f>IF(SUMIFS('전체추이'!$D$7:$D$18,'전체추이'!$A$7:$A$18,B95)=0,0,E95/SUMIFS('전체추이'!$D$7:$D$18,'전체추이'!$A$7:$A$18,B95))</f>
        <v>0.08162864610815919</v>
      </c>
      <c r="G95" s="28">
        <f>IF(E94=0,0,E95/E94-1)</f>
        <v>0.06245008784539219</v>
      </c>
      <c r="H95" s="29">
        <f>AVERAGE(E93:E95)</f>
        <v>5974</v>
      </c>
    </row>
    <row r="96">
      <c r="A96" s="24" t="str">
        <v>토지</v>
      </c>
      <c r="B96" s="24" t="str">
        <v>2026-01</v>
      </c>
      <c r="C96" s="24" t="str">
        <v>비교 반영</v>
      </c>
      <c r="D96" s="24" t="str">
        <v>직전 비교기간</v>
      </c>
      <c r="E96" s="26">
        <f>SUMIFS('분석집계원자료'!$E$7:$E$6896,'분석집계원자료'!$A$7:$A$6896,B96,'분석집계원자료'!$D$7:$D$6896,A96)</f>
        <v>5739</v>
      </c>
      <c r="F96" s="37">
        <f>IF(SUMIFS('전체추이'!$D$7:$D$18,'전체추이'!$A$7:$A$18,B96)=0,0,E96/SUMIFS('전체추이'!$D$7:$D$18,'전체추이'!$A$7:$A$18,B96))</f>
        <v>0.06677681719279058</v>
      </c>
      <c r="G96" s="28">
        <f>IF(E95=0,0,E96/E95-1)</f>
        <v>-0.1372519542994588</v>
      </c>
      <c r="H96" s="29">
        <f>AVERAGE(E94:E96)</f>
        <v>6217.333333333333</v>
      </c>
    </row>
    <row r="97">
      <c r="A97" s="24" t="str">
        <v>토지</v>
      </c>
      <c r="B97" s="24" t="str">
        <v>2026-02</v>
      </c>
      <c r="C97" s="24" t="str">
        <v>비교 반영</v>
      </c>
      <c r="D97" s="24" t="str">
        <v>직전 비교기간</v>
      </c>
      <c r="E97" s="26">
        <f>SUMIFS('분석집계원자료'!$E$7:$E$6896,'분석집계원자료'!$A$7:$A$6896,B97,'분석집계원자료'!$D$7:$D$6896,A97)</f>
        <v>4661</v>
      </c>
      <c r="F97" s="37">
        <f>IF(SUMIFS('전체추이'!$D$7:$D$18,'전체추이'!$A$7:$A$18,B97)=0,0,E97/SUMIFS('전체추이'!$D$7:$D$18,'전체추이'!$A$7:$A$18,B97))</f>
        <v>0.06276004147198622</v>
      </c>
      <c r="G97" s="28">
        <f>IF(E96=0,0,E97/E96-1)</f>
        <v>-0.18783760236975078</v>
      </c>
      <c r="H97" s="29">
        <f>AVERAGE(E95:E97)</f>
        <v>5684</v>
      </c>
    </row>
    <row r="98">
      <c r="A98" s="24" t="str">
        <v>토지</v>
      </c>
      <c r="B98" s="24" t="str">
        <v>2026-03</v>
      </c>
      <c r="C98" s="24" t="str">
        <v>비교 반영</v>
      </c>
      <c r="D98" s="24" t="str">
        <v>직전 비교기간</v>
      </c>
      <c r="E98" s="26">
        <f>SUMIFS('분석집계원자료'!$E$7:$E$6896,'분석집계원자료'!$A$7:$A$6896,B98,'분석집계원자료'!$D$7:$D$6896,A98)</f>
        <v>6547</v>
      </c>
      <c r="F98" s="37">
        <f>IF(SUMIFS('전체추이'!$D$7:$D$18,'전체추이'!$A$7:$A$18,B98)=0,0,E98/SUMIFS('전체추이'!$D$7:$D$18,'전체추이'!$A$7:$A$18,B98))</f>
        <v>0.07604655484830182</v>
      </c>
      <c r="G98" s="28">
        <f>IF(E97=0,0,E98/E97-1)</f>
        <v>0.4046341986698134</v>
      </c>
      <c r="H98" s="29">
        <f>AVERAGE(E96:E98)</f>
        <v>5649</v>
      </c>
    </row>
    <row r="99">
      <c r="A99" s="24" t="str">
        <v>토지</v>
      </c>
      <c r="B99" s="24" t="str">
        <v>2026-04</v>
      </c>
      <c r="C99" s="24" t="str">
        <v>비교 반영</v>
      </c>
      <c r="D99" s="24" t="str">
        <v>최근 비교기간</v>
      </c>
      <c r="E99" s="26">
        <f>SUMIFS('분석집계원자료'!$E$7:$E$6896,'분석집계원자료'!$A$7:$A$6896,B99,'분석집계원자료'!$D$7:$D$6896,A99)</f>
        <v>6252</v>
      </c>
      <c r="F99" s="37">
        <f>IF(SUMIFS('전체추이'!$D$7:$D$18,'전체추이'!$A$7:$A$18,B99)=0,0,E99/SUMIFS('전체추이'!$D$7:$D$18,'전체추이'!$A$7:$A$18,B99))</f>
        <v>0.08295627944005839</v>
      </c>
      <c r="G99" s="28">
        <f>IF(E98=0,0,E99/E98-1)</f>
        <v>-0.045058805559798354</v>
      </c>
      <c r="H99" s="29">
        <f>AVERAGE(E97:E99)</f>
        <v>5820</v>
      </c>
    </row>
    <row r="100">
      <c r="A100" s="24" t="str">
        <v>토지</v>
      </c>
      <c r="B100" s="24" t="str">
        <v>2026-05</v>
      </c>
      <c r="C100" s="24" t="str">
        <v>비교 반영</v>
      </c>
      <c r="D100" s="24" t="str">
        <v>최근 비교기간</v>
      </c>
      <c r="E100" s="26">
        <f>SUMIFS('분석집계원자료'!$E$7:$E$6896,'분석집계원자료'!$A$7:$A$6896,B100,'분석집계원자료'!$D$7:$D$6896,A100)</f>
        <v>5276</v>
      </c>
      <c r="F100" s="37">
        <f>IF(SUMIFS('전체추이'!$D$7:$D$18,'전체추이'!$A$7:$A$18,B100)=0,0,E100/SUMIFS('전체추이'!$D$7:$D$18,'전체추이'!$A$7:$A$18,B100))</f>
        <v>0.06738100407402205</v>
      </c>
      <c r="G100" s="28">
        <f>IF(E99=0,0,E100/E99-1)</f>
        <v>-0.1561100447856686</v>
      </c>
      <c r="H100" s="29">
        <f>AVERAGE(E98:E100)</f>
        <v>6025</v>
      </c>
    </row>
    <row r="101">
      <c r="A101" s="24" t="str">
        <v>토지</v>
      </c>
      <c r="B101" s="24" t="str">
        <v>2026-06</v>
      </c>
      <c r="C101" s="24" t="str">
        <v>비교 반영</v>
      </c>
      <c r="D101" s="24" t="str">
        <v>최근 비교기간</v>
      </c>
      <c r="E101" s="26">
        <f>SUMIFS('분석집계원자료'!$E$7:$E$6896,'분석집계원자료'!$A$7:$A$6896,B101,'분석집계원자료'!$D$7:$D$6896,A101)</f>
        <v>5684</v>
      </c>
      <c r="F101" s="37">
        <f>IF(SUMIFS('전체추이'!$D$7:$D$18,'전체추이'!$A$7:$A$18,B101)=0,0,E101/SUMIFS('전체추이'!$D$7:$D$18,'전체추이'!$A$7:$A$18,B101))</f>
        <v>0.0740982153332725</v>
      </c>
      <c r="G101" s="28">
        <f>IF(E100=0,0,E101/E100-1)</f>
        <v>0.07733131159969675</v>
      </c>
      <c r="H101" s="29">
        <f>AVERAGE(E99:E101)</f>
        <v>5737.333333333333</v>
      </c>
    </row>
    <row r="102">
      <c r="A102" s="30" t="str">
        <v>토지</v>
      </c>
      <c r="B102" s="30" t="str">
        <v>2026-07</v>
      </c>
      <c r="C102" s="30" t="str">
        <v>집계 중</v>
      </c>
      <c r="D102" s="30" t="str">
        <v>집계 중 월</v>
      </c>
      <c r="E102" s="32">
        <f>SUMIFS('분석집계원자료'!$E$7:$E$6896,'분석집계원자료'!$A$7:$A$6896,B102,'분석집계원자료'!$D$7:$D$6896,A102)</f>
        <v>4644</v>
      </c>
      <c r="F102" s="43">
        <f>IF(SUMIFS('전체추이'!$D$7:$D$18,'전체추이'!$A$7:$A$18,B102)=0,0,E102/SUMIFS('전체추이'!$D$7:$D$18,'전체추이'!$A$7:$A$18,B102))</f>
        <v>0.07024974662289923</v>
      </c>
      <c r="G102" s="34">
        <f>IF(E101=0,0,E102/E101-1)</f>
        <v>-0.18296973961998597</v>
      </c>
      <c r="H102" s="35">
        <f>AVERAGE(E100:E102)</f>
        <v>5201.333333333333</v>
      </c>
    </row>
    <row r="103">
      <c r="A103" s="24" t="str">
        <v>상가</v>
      </c>
      <c r="B103" s="24" t="str">
        <v>2025-08</v>
      </c>
      <c r="C103" s="24" t="str">
        <v>비교 반영</v>
      </c>
      <c r="D103" s="24" t="str">
        <v>그 외 비교 반영월</v>
      </c>
      <c r="E103" s="26">
        <f>SUMIFS('분석집계원자료'!$E$7:$E$6896,'분석집계원자료'!$A$7:$A$6896,B103,'분석집계원자료'!$D$7:$D$6896,A103)</f>
        <v>1091</v>
      </c>
      <c r="F103" s="37">
        <f>IF(SUMIFS('전체추이'!$D$7:$D$18,'전체추이'!$A$7:$A$18,B103)=0,0,E103/SUMIFS('전체추이'!$D$7:$D$18,'전체추이'!$A$7:$A$18,B103))</f>
        <v>0.015385700183330983</v>
      </c>
      <c r="G103" s="28" t="str">
        <v/>
      </c>
      <c r="H103" s="29" t="str">
        <v/>
      </c>
    </row>
    <row r="104">
      <c r="A104" s="24" t="str">
        <v>상가</v>
      </c>
      <c r="B104" s="24" t="str">
        <v>2025-09</v>
      </c>
      <c r="C104" s="24" t="str">
        <v>비교 반영</v>
      </c>
      <c r="D104" s="24" t="str">
        <v>그 외 비교 반영월</v>
      </c>
      <c r="E104" s="26">
        <f>SUMIFS('분석집계원자료'!$E$7:$E$6896,'분석집계원자료'!$A$7:$A$6896,B104,'분석집계원자료'!$D$7:$D$6896,A104)</f>
        <v>1174</v>
      </c>
      <c r="F104" s="37">
        <f>IF(SUMIFS('전체추이'!$D$7:$D$18,'전체추이'!$A$7:$A$18,B104)=0,0,E104/SUMIFS('전체추이'!$D$7:$D$18,'전체추이'!$A$7:$A$18,B104))</f>
        <v>0.014640412026587188</v>
      </c>
      <c r="G104" s="28">
        <f>IF(E103=0,0,E104/E103-1)</f>
        <v>0.0760769935838681</v>
      </c>
      <c r="H104" s="29" t="str">
        <v/>
      </c>
    </row>
    <row r="105">
      <c r="A105" s="24" t="str">
        <v>상가</v>
      </c>
      <c r="B105" s="24" t="str">
        <v>2025-10</v>
      </c>
      <c r="C105" s="24" t="str">
        <v>비교 반영</v>
      </c>
      <c r="D105" s="24" t="str">
        <v>그 외 비교 반영월</v>
      </c>
      <c r="E105" s="26">
        <f>SUMIFS('분석집계원자료'!$E$7:$E$6896,'분석집계원자료'!$A$7:$A$6896,B105,'분석집계원자료'!$D$7:$D$6896,A105)</f>
        <v>986</v>
      </c>
      <c r="F105" s="37">
        <f>IF(SUMIFS('전체추이'!$D$7:$D$18,'전체추이'!$A$7:$A$18,B105)=0,0,E105/SUMIFS('전체추이'!$D$7:$D$18,'전체추이'!$A$7:$A$18,B105))</f>
        <v>0.01326891762774361</v>
      </c>
      <c r="G105" s="28">
        <f>IF(E104=0,0,E105/E104-1)</f>
        <v>-0.16013628620102216</v>
      </c>
      <c r="H105" s="29">
        <f>AVERAGE(E103:E105)</f>
        <v>1083.6666666666667</v>
      </c>
    </row>
    <row r="106">
      <c r="A106" s="24" t="str">
        <v>상가</v>
      </c>
      <c r="B106" s="24" t="str">
        <v>2025-11</v>
      </c>
      <c r="C106" s="24" t="str">
        <v>비교 반영</v>
      </c>
      <c r="D106" s="24" t="str">
        <v>그 외 비교 반영월</v>
      </c>
      <c r="E106" s="26">
        <f>SUMIFS('분석집계원자료'!$E$7:$E$6896,'분석집계원자료'!$A$7:$A$6896,B106,'분석집계원자료'!$D$7:$D$6896,A106)</f>
        <v>975</v>
      </c>
      <c r="F106" s="37">
        <f>IF(SUMIFS('전체추이'!$D$7:$D$18,'전체추이'!$A$7:$A$18,B106)=0,0,E106/SUMIFS('전체추이'!$D$7:$D$18,'전체추이'!$A$7:$A$18,B106))</f>
        <v>0.012395906172525586</v>
      </c>
      <c r="G106" s="28">
        <f>IF(E105=0,0,E106/E105-1)</f>
        <v>-0.011156186612576113</v>
      </c>
      <c r="H106" s="29">
        <f>AVERAGE(E104:E106)</f>
        <v>1045</v>
      </c>
    </row>
    <row r="107">
      <c r="A107" s="24" t="str">
        <v>상가</v>
      </c>
      <c r="B107" s="24" t="str">
        <v>2025-12</v>
      </c>
      <c r="C107" s="24" t="str">
        <v>비교 반영</v>
      </c>
      <c r="D107" s="24" t="str">
        <v>그 외 비교 반영월</v>
      </c>
      <c r="E107" s="26">
        <f>SUMIFS('분석집계원자료'!$E$7:$E$6896,'분석집계원자료'!$A$7:$A$6896,B107,'분석집계원자료'!$D$7:$D$6896,A107)</f>
        <v>1297</v>
      </c>
      <c r="F107" s="37">
        <f>IF(SUMIFS('전체추이'!$D$7:$D$18,'전체추이'!$A$7:$A$18,B107)=0,0,E107/SUMIFS('전체추이'!$D$7:$D$18,'전체추이'!$A$7:$A$18,B107))</f>
        <v>0.01591586800996429</v>
      </c>
      <c r="G107" s="28">
        <f>IF(E106=0,0,E107/E106-1)</f>
        <v>0.3302564102564103</v>
      </c>
      <c r="H107" s="29">
        <f>AVERAGE(E105:E107)</f>
        <v>1086</v>
      </c>
    </row>
    <row r="108">
      <c r="A108" s="24" t="str">
        <v>상가</v>
      </c>
      <c r="B108" s="24" t="str">
        <v>2026-01</v>
      </c>
      <c r="C108" s="24" t="str">
        <v>비교 반영</v>
      </c>
      <c r="D108" s="24" t="str">
        <v>직전 비교기간</v>
      </c>
      <c r="E108" s="26">
        <f>SUMIFS('분석집계원자료'!$E$7:$E$6896,'분석집계원자료'!$A$7:$A$6896,B108,'분석집계원자료'!$D$7:$D$6896,A108)</f>
        <v>1202</v>
      </c>
      <c r="F108" s="37">
        <f>IF(SUMIFS('전체추이'!$D$7:$D$18,'전체추이'!$A$7:$A$18,B108)=0,0,E108/SUMIFS('전체추이'!$D$7:$D$18,'전체추이'!$A$7:$A$18,B108))</f>
        <v>0.013986013986013986</v>
      </c>
      <c r="G108" s="28">
        <f>IF(E107=0,0,E108/E107-1)</f>
        <v>-0.07324595219737862</v>
      </c>
      <c r="H108" s="29">
        <f>AVERAGE(E106:E108)</f>
        <v>1158</v>
      </c>
    </row>
    <row r="109">
      <c r="A109" s="24" t="str">
        <v>상가</v>
      </c>
      <c r="B109" s="24" t="str">
        <v>2026-02</v>
      </c>
      <c r="C109" s="24" t="str">
        <v>비교 반영</v>
      </c>
      <c r="D109" s="24" t="str">
        <v>직전 비교기간</v>
      </c>
      <c r="E109" s="26">
        <f>SUMIFS('분석집계원자료'!$E$7:$E$6896,'분석집계원자료'!$A$7:$A$6896,B109,'분석집계원자료'!$D$7:$D$6896,A109)</f>
        <v>824</v>
      </c>
      <c r="F109" s="37">
        <f>IF(SUMIFS('전체추이'!$D$7:$D$18,'전체추이'!$A$7:$A$18,B109)=0,0,E109/SUMIFS('전체추이'!$D$7:$D$18,'전체추이'!$A$7:$A$18,B109))</f>
        <v>0.011095102804745042</v>
      </c>
      <c r="G109" s="28">
        <f>IF(E108=0,0,E109/E108-1)</f>
        <v>-0.31447587354409323</v>
      </c>
      <c r="H109" s="29">
        <f>AVERAGE(E107:E109)</f>
        <v>1107.6666666666667</v>
      </c>
    </row>
    <row r="110">
      <c r="A110" s="24" t="str">
        <v>상가</v>
      </c>
      <c r="B110" s="24" t="str">
        <v>2026-03</v>
      </c>
      <c r="C110" s="24" t="str">
        <v>비교 반영</v>
      </c>
      <c r="D110" s="24" t="str">
        <v>직전 비교기간</v>
      </c>
      <c r="E110" s="26">
        <f>SUMIFS('분석집계원자료'!$E$7:$E$6896,'분석집계원자료'!$A$7:$A$6896,B110,'분석집계원자료'!$D$7:$D$6896,A110)</f>
        <v>1325</v>
      </c>
      <c r="F110" s="37">
        <f>IF(SUMIFS('전체추이'!$D$7:$D$18,'전체추이'!$A$7:$A$18,B110)=0,0,E110/SUMIFS('전체추이'!$D$7:$D$18,'전체추이'!$A$7:$A$18,B110))</f>
        <v>0.015390512475026716</v>
      </c>
      <c r="G110" s="28">
        <f>IF(E109=0,0,E110/E109-1)</f>
        <v>0.608009708737864</v>
      </c>
      <c r="H110" s="29">
        <f>AVERAGE(E108:E110)</f>
        <v>1117</v>
      </c>
    </row>
    <row r="111">
      <c r="A111" s="24" t="str">
        <v>상가</v>
      </c>
      <c r="B111" s="24" t="str">
        <v>2026-04</v>
      </c>
      <c r="C111" s="24" t="str">
        <v>비교 반영</v>
      </c>
      <c r="D111" s="24" t="str">
        <v>최근 비교기간</v>
      </c>
      <c r="E111" s="26">
        <f>SUMIFS('분석집계원자료'!$E$7:$E$6896,'분석집계원자료'!$A$7:$A$6896,B111,'분석집계원자료'!$D$7:$D$6896,A111)</f>
        <v>1295</v>
      </c>
      <c r="F111" s="37">
        <f>IF(SUMIFS('전체추이'!$D$7:$D$18,'전체추이'!$A$7:$A$18,B111)=0,0,E111/SUMIFS('전체추이'!$D$7:$D$18,'전체추이'!$A$7:$A$18,B111))</f>
        <v>0.017183042526371657</v>
      </c>
      <c r="G111" s="28">
        <f>IF(E110=0,0,E111/E110-1)</f>
        <v>-0.02264150943396226</v>
      </c>
      <c r="H111" s="29">
        <f>AVERAGE(E109:E111)</f>
        <v>1148</v>
      </c>
    </row>
    <row r="112">
      <c r="A112" s="24" t="str">
        <v>상가</v>
      </c>
      <c r="B112" s="24" t="str">
        <v>2026-05</v>
      </c>
      <c r="C112" s="24" t="str">
        <v>비교 반영</v>
      </c>
      <c r="D112" s="24" t="str">
        <v>최근 비교기간</v>
      </c>
      <c r="E112" s="26">
        <f>SUMIFS('분석집계원자료'!$E$7:$E$6896,'분석집계원자료'!$A$7:$A$6896,B112,'분석집계원자료'!$D$7:$D$6896,A112)</f>
        <v>935</v>
      </c>
      <c r="F112" s="37">
        <f>IF(SUMIFS('전체추이'!$D$7:$D$18,'전체추이'!$A$7:$A$18,B112)=0,0,E112/SUMIFS('전체추이'!$D$7:$D$18,'전체추이'!$A$7:$A$18,B112))</f>
        <v>0.01194109909196562</v>
      </c>
      <c r="G112" s="28">
        <f>IF(E111=0,0,E112/E111-1)</f>
        <v>-0.277992277992278</v>
      </c>
      <c r="H112" s="29">
        <f>AVERAGE(E110:E112)</f>
        <v>1185</v>
      </c>
    </row>
    <row r="113">
      <c r="A113" s="24" t="str">
        <v>상가</v>
      </c>
      <c r="B113" s="24" t="str">
        <v>2026-06</v>
      </c>
      <c r="C113" s="24" t="str">
        <v>비교 반영</v>
      </c>
      <c r="D113" s="24" t="str">
        <v>최근 비교기간</v>
      </c>
      <c r="E113" s="26">
        <f>SUMIFS('분석집계원자료'!$E$7:$E$6896,'분석집계원자료'!$A$7:$A$6896,B113,'분석집계원자료'!$D$7:$D$6896,A113)</f>
        <v>1505</v>
      </c>
      <c r="F113" s="37">
        <f>IF(SUMIFS('전체추이'!$D$7:$D$18,'전체추이'!$A$7:$A$18,B113)=0,0,E113/SUMIFS('전체추이'!$D$7:$D$18,'전체추이'!$A$7:$A$18,B113))</f>
        <v>0.019619601350558603</v>
      </c>
      <c r="G113" s="28">
        <f>IF(E112=0,0,E113/E112-1)</f>
        <v>0.6096256684491979</v>
      </c>
      <c r="H113" s="29">
        <f>AVERAGE(E111:E113)</f>
        <v>1245</v>
      </c>
    </row>
    <row r="114">
      <c r="A114" s="30" t="str">
        <v>상가</v>
      </c>
      <c r="B114" s="30" t="str">
        <v>2026-07</v>
      </c>
      <c r="C114" s="30" t="str">
        <v>집계 중</v>
      </c>
      <c r="D114" s="30" t="str">
        <v>집계 중 월</v>
      </c>
      <c r="E114" s="32">
        <f>SUMIFS('분석집계원자료'!$E$7:$E$6896,'분석집계원자료'!$A$7:$A$6896,B114,'분석집계원자료'!$D$7:$D$6896,A114)</f>
        <v>865</v>
      </c>
      <c r="F114" s="43">
        <f>IF(SUMIFS('전체추이'!$D$7:$D$18,'전체추이'!$A$7:$A$18,B114)=0,0,E114/SUMIFS('전체추이'!$D$7:$D$18,'전체추이'!$A$7:$A$18,B114))</f>
        <v>0.013084847293024945</v>
      </c>
      <c r="G114" s="34">
        <f>IF(E113=0,0,E114/E113-1)</f>
        <v>-0.42524916943521596</v>
      </c>
      <c r="H114" s="35">
        <f>AVERAGE(E112:E114)</f>
        <v>1101.6666666666667</v>
      </c>
    </row>
    <row r="115">
      <c r="A115" s="24" t="str">
        <v>공장창고</v>
      </c>
      <c r="B115" s="24" t="str">
        <v>2025-08</v>
      </c>
      <c r="C115" s="24" t="str">
        <v>비교 반영</v>
      </c>
      <c r="D115" s="24" t="str">
        <v>그 외 비교 반영월</v>
      </c>
      <c r="E115" s="26">
        <f>SUMIFS('분석집계원자료'!$E$7:$E$6896,'분석집계원자료'!$A$7:$A$6896,B115,'분석집계원자료'!$D$7:$D$6896,A115)</f>
        <v>322</v>
      </c>
      <c r="F115" s="37">
        <f>IF(SUMIFS('전체추이'!$D$7:$D$18,'전체추이'!$A$7:$A$18,B115)=0,0,E115/SUMIFS('전체추이'!$D$7:$D$18,'전체추이'!$A$7:$A$18,B115))</f>
        <v>0.004540967423494571</v>
      </c>
      <c r="G115" s="28" t="str">
        <v/>
      </c>
      <c r="H115" s="29" t="str">
        <v/>
      </c>
    </row>
    <row r="116">
      <c r="A116" s="24" t="str">
        <v>공장창고</v>
      </c>
      <c r="B116" s="24" t="str">
        <v>2025-09</v>
      </c>
      <c r="C116" s="24" t="str">
        <v>비교 반영</v>
      </c>
      <c r="D116" s="24" t="str">
        <v>그 외 비교 반영월</v>
      </c>
      <c r="E116" s="26">
        <f>SUMIFS('분석집계원자료'!$E$7:$E$6896,'분석집계원자료'!$A$7:$A$6896,B116,'분석집계원자료'!$D$7:$D$6896,A116)</f>
        <v>358</v>
      </c>
      <c r="F116" s="37">
        <f>IF(SUMIFS('전체추이'!$D$7:$D$18,'전체추이'!$A$7:$A$18,B116)=0,0,E116/SUMIFS('전체추이'!$D$7:$D$18,'전체추이'!$A$7:$A$18,B116))</f>
        <v>0.004464452730424373</v>
      </c>
      <c r="G116" s="28">
        <f>IF(E115=0,0,E116/E115-1)</f>
        <v>0.11180124223602483</v>
      </c>
      <c r="H116" s="29" t="str">
        <v/>
      </c>
    </row>
    <row r="117">
      <c r="A117" s="24" t="str">
        <v>공장창고</v>
      </c>
      <c r="B117" s="24" t="str">
        <v>2025-10</v>
      </c>
      <c r="C117" s="24" t="str">
        <v>비교 반영</v>
      </c>
      <c r="D117" s="24" t="str">
        <v>그 외 비교 반영월</v>
      </c>
      <c r="E117" s="26">
        <f>SUMIFS('분석집계원자료'!$E$7:$E$6896,'분석집계원자료'!$A$7:$A$6896,B117,'분석집계원자료'!$D$7:$D$6896,A117)</f>
        <v>267</v>
      </c>
      <c r="F117" s="37">
        <f>IF(SUMIFS('전체추이'!$D$7:$D$18,'전체추이'!$A$7:$A$18,B117)=0,0,E117/SUMIFS('전체추이'!$D$7:$D$18,'전체추이'!$A$7:$A$18,B117))</f>
        <v>0.003593104469176008</v>
      </c>
      <c r="G117" s="28">
        <f>IF(E116=0,0,E117/E116-1)</f>
        <v>-0.25418994413407825</v>
      </c>
      <c r="H117" s="29">
        <f>AVERAGE(E115:E117)</f>
        <v>315.6666666666667</v>
      </c>
    </row>
    <row r="118">
      <c r="A118" s="24" t="str">
        <v>공장창고</v>
      </c>
      <c r="B118" s="24" t="str">
        <v>2025-11</v>
      </c>
      <c r="C118" s="24" t="str">
        <v>비교 반영</v>
      </c>
      <c r="D118" s="24" t="str">
        <v>그 외 비교 반영월</v>
      </c>
      <c r="E118" s="26">
        <f>SUMIFS('분석집계원자료'!$E$7:$E$6896,'분석집계원자료'!$A$7:$A$6896,B118,'분석집계원자료'!$D$7:$D$6896,A118)</f>
        <v>340</v>
      </c>
      <c r="F118" s="37">
        <f>IF(SUMIFS('전체추이'!$D$7:$D$18,'전체추이'!$A$7:$A$18,B118)=0,0,E118/SUMIFS('전체추이'!$D$7:$D$18,'전체추이'!$A$7:$A$18,B118))</f>
        <v>0.004322674972983281</v>
      </c>
      <c r="G118" s="28">
        <f>IF(E117=0,0,E118/E117-1)</f>
        <v>0.27340823970037453</v>
      </c>
      <c r="H118" s="29">
        <f>AVERAGE(E116:E118)</f>
        <v>321.6666666666667</v>
      </c>
    </row>
    <row r="119">
      <c r="A119" s="24" t="str">
        <v>공장창고</v>
      </c>
      <c r="B119" s="24" t="str">
        <v>2025-12</v>
      </c>
      <c r="C119" s="24" t="str">
        <v>비교 반영</v>
      </c>
      <c r="D119" s="24" t="str">
        <v>그 외 비교 반영월</v>
      </c>
      <c r="E119" s="26">
        <f>SUMIFS('분석집계원자료'!$E$7:$E$6896,'분석집계원자료'!$A$7:$A$6896,B119,'분석집계원자료'!$D$7:$D$6896,A119)</f>
        <v>358</v>
      </c>
      <c r="F119" s="37">
        <f>IF(SUMIFS('전체추이'!$D$7:$D$18,'전체추이'!$A$7:$A$18,B119)=0,0,E119/SUMIFS('전체추이'!$D$7:$D$18,'전체추이'!$A$7:$A$18,B119))</f>
        <v>0.004393123166975494</v>
      </c>
      <c r="G119" s="28">
        <f>IF(E118=0,0,E119/E118-1)</f>
        <v>0.05294117647058827</v>
      </c>
      <c r="H119" s="29">
        <f>AVERAGE(E117:E119)</f>
        <v>321.6666666666667</v>
      </c>
    </row>
    <row r="120">
      <c r="A120" s="24" t="str">
        <v>공장창고</v>
      </c>
      <c r="B120" s="24" t="str">
        <v>2026-01</v>
      </c>
      <c r="C120" s="24" t="str">
        <v>비교 반영</v>
      </c>
      <c r="D120" s="24" t="str">
        <v>직전 비교기간</v>
      </c>
      <c r="E120" s="26">
        <f>SUMIFS('분석집계원자료'!$E$7:$E$6896,'분석집계원자료'!$A$7:$A$6896,B120,'분석집계원자료'!$D$7:$D$6896,A120)</f>
        <v>372</v>
      </c>
      <c r="F120" s="37">
        <f>IF(SUMIFS('전체추이'!$D$7:$D$18,'전체추이'!$A$7:$A$18,B120)=0,0,E120/SUMIFS('전체추이'!$D$7:$D$18,'전체추이'!$A$7:$A$18,B120))</f>
        <v>0.00432845025191115</v>
      </c>
      <c r="G120" s="28">
        <f>IF(E119=0,0,E120/E119-1)</f>
        <v>0.03910614525139655</v>
      </c>
      <c r="H120" s="29">
        <f>AVERAGE(E118:E120)</f>
        <v>356.6666666666667</v>
      </c>
    </row>
    <row r="121">
      <c r="A121" s="24" t="str">
        <v>공장창고</v>
      </c>
      <c r="B121" s="24" t="str">
        <v>2026-02</v>
      </c>
      <c r="C121" s="24" t="str">
        <v>비교 반영</v>
      </c>
      <c r="D121" s="24" t="str">
        <v>직전 비교기간</v>
      </c>
      <c r="E121" s="26">
        <f>SUMIFS('분석집계원자료'!$E$7:$E$6896,'분석집계원자료'!$A$7:$A$6896,B121,'분석집계원자료'!$D$7:$D$6896,A121)</f>
        <v>280</v>
      </c>
      <c r="F121" s="37">
        <f>IF(SUMIFS('전체추이'!$D$7:$D$18,'전체추이'!$A$7:$A$18,B121)=0,0,E121/SUMIFS('전체추이'!$D$7:$D$18,'전체추이'!$A$7:$A$18,B121))</f>
        <v>0.0037701805647191887</v>
      </c>
      <c r="G121" s="28">
        <f>IF(E120=0,0,E121/E120-1)</f>
        <v>-0.24731182795698925</v>
      </c>
      <c r="H121" s="29">
        <f>AVERAGE(E119:E121)</f>
        <v>336.6666666666667</v>
      </c>
    </row>
    <row r="122">
      <c r="A122" s="24" t="str">
        <v>공장창고</v>
      </c>
      <c r="B122" s="24" t="str">
        <v>2026-03</v>
      </c>
      <c r="C122" s="24" t="str">
        <v>비교 반영</v>
      </c>
      <c r="D122" s="24" t="str">
        <v>직전 비교기간</v>
      </c>
      <c r="E122" s="26">
        <f>SUMIFS('분석집계원자료'!$E$7:$E$6896,'분석집계원자료'!$A$7:$A$6896,B122,'분석집계원자료'!$D$7:$D$6896,A122)</f>
        <v>335</v>
      </c>
      <c r="F122" s="37">
        <f>IF(SUMIFS('전체추이'!$D$7:$D$18,'전체추이'!$A$7:$A$18,B122)=0,0,E122/SUMIFS('전체추이'!$D$7:$D$18,'전체추이'!$A$7:$A$18,B122))</f>
        <v>0.0038911861729312826</v>
      </c>
      <c r="G122" s="28">
        <f>IF(E121=0,0,E122/E121-1)</f>
        <v>0.1964285714285714</v>
      </c>
      <c r="H122" s="29">
        <f>AVERAGE(E120:E122)</f>
        <v>329</v>
      </c>
    </row>
    <row r="123">
      <c r="A123" s="24" t="str">
        <v>공장창고</v>
      </c>
      <c r="B123" s="24" t="str">
        <v>2026-04</v>
      </c>
      <c r="C123" s="24" t="str">
        <v>비교 반영</v>
      </c>
      <c r="D123" s="24" t="str">
        <v>최근 비교기간</v>
      </c>
      <c r="E123" s="26">
        <f>SUMIFS('분석집계원자료'!$E$7:$E$6896,'분석집계원자료'!$A$7:$A$6896,B123,'분석집계원자료'!$D$7:$D$6896,A123)</f>
        <v>405</v>
      </c>
      <c r="F123" s="37">
        <f>IF(SUMIFS('전체추이'!$D$7:$D$18,'전체추이'!$A$7:$A$18,B123)=0,0,E123/SUMIFS('전체추이'!$D$7:$D$18,'전체추이'!$A$7:$A$18,B123))</f>
        <v>0.005373847276587275</v>
      </c>
      <c r="G123" s="28">
        <f>IF(E122=0,0,E123/E122-1)</f>
        <v>0.20895522388059695</v>
      </c>
      <c r="H123" s="29">
        <f>AVERAGE(E121:E123)</f>
        <v>340</v>
      </c>
    </row>
    <row r="124">
      <c r="A124" s="24" t="str">
        <v>공장창고</v>
      </c>
      <c r="B124" s="24" t="str">
        <v>2026-05</v>
      </c>
      <c r="C124" s="24" t="str">
        <v>비교 반영</v>
      </c>
      <c r="D124" s="24" t="str">
        <v>최근 비교기간</v>
      </c>
      <c r="E124" s="26">
        <f>SUMIFS('분석집계원자료'!$E$7:$E$6896,'분석집계원자료'!$A$7:$A$6896,B124,'분석집계원자료'!$D$7:$D$6896,A124)</f>
        <v>345</v>
      </c>
      <c r="F124" s="37">
        <f>IF(SUMIFS('전체추이'!$D$7:$D$18,'전체추이'!$A$7:$A$18,B124)=0,0,E124/SUMIFS('전체추이'!$D$7:$D$18,'전체추이'!$A$7:$A$18,B124))</f>
        <v>0.004406073996500683</v>
      </c>
      <c r="G124" s="28">
        <f>IF(E123=0,0,E124/E123-1)</f>
        <v>-0.14814814814814814</v>
      </c>
      <c r="H124" s="29">
        <f>AVERAGE(E122:E124)</f>
        <v>361.6666666666667</v>
      </c>
    </row>
    <row r="125">
      <c r="A125" s="24" t="str">
        <v>공장창고</v>
      </c>
      <c r="B125" s="24" t="str">
        <v>2026-06</v>
      </c>
      <c r="C125" s="24" t="str">
        <v>비교 반영</v>
      </c>
      <c r="D125" s="24" t="str">
        <v>최근 비교기간</v>
      </c>
      <c r="E125" s="26">
        <f>SUMIFS('분석집계원자료'!$E$7:$E$6896,'분석집계원자료'!$A$7:$A$6896,B125,'분석집계원자료'!$D$7:$D$6896,A125)</f>
        <v>277</v>
      </c>
      <c r="F125" s="37">
        <f>IF(SUMIFS('전체추이'!$D$7:$D$18,'전체추이'!$A$7:$A$18,B125)=0,0,E125/SUMIFS('전체추이'!$D$7:$D$18,'전체추이'!$A$7:$A$18,B125))</f>
        <v>0.003611049550900155</v>
      </c>
      <c r="G125" s="28">
        <f>IF(E124=0,0,E125/E124-1)</f>
        <v>-0.19710144927536233</v>
      </c>
      <c r="H125" s="29">
        <f>AVERAGE(E123:E125)</f>
        <v>342.3333333333333</v>
      </c>
    </row>
    <row r="126">
      <c r="A126" s="30" t="str">
        <v>공장창고</v>
      </c>
      <c r="B126" s="30" t="str">
        <v>2026-07</v>
      </c>
      <c r="C126" s="30" t="str">
        <v>집계 중</v>
      </c>
      <c r="D126" s="30" t="str">
        <v>집계 중 월</v>
      </c>
      <c r="E126" s="32">
        <f>SUMIFS('분석집계원자료'!$E$7:$E$6896,'분석집계원자료'!$A$7:$A$6896,B126,'분석집계원자료'!$D$7:$D$6896,A126)</f>
        <v>289</v>
      </c>
      <c r="F126" s="43">
        <f>IF(SUMIFS('전체추이'!$D$7:$D$18,'전체추이'!$A$7:$A$18,B126)=0,0,E126/SUMIFS('전체추이'!$D$7:$D$18,'전체추이'!$A$7:$A$18,B126))</f>
        <v>0.004371700425068449</v>
      </c>
      <c r="G126" s="34">
        <f>IF(E125=0,0,E126/E125-1)</f>
        <v>0.04332129963898912</v>
      </c>
      <c r="H126" s="35">
        <f>AVERAGE(E124:E126)</f>
        <v>303.6666666666667</v>
      </c>
    </row>
  </sheetData>
  <autoFilter ref="A6:H126"/>
  <mergeCells count="4">
    <mergeCell ref="A1:H1"/>
    <mergeCell ref="A2:H2"/>
    <mergeCell ref="A3:H3"/>
    <mergeCell ref="A4:H4"/>
  </mergeCells>
  <pageMargins bottom="0.5" footer="0.3" header="0.3" left="0.4" right="0.4" top="0.5"/>
  <ignoredErrors>
    <ignoredError numberStoredAsText="1" sqref="A1:H12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Q18"/>
  <sheetViews>
    <sheetView workbookViewId="0" rightToLeft="0"/>
  </sheetViews>
  <cols>
    <col min="1" max="1" width="11.83203125" customWidth="1"/>
    <col min="2" max="2" width="11.83203125" customWidth="1"/>
    <col min="3" max="3" width="18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3.83203125" customWidth="1"/>
    <col min="9" max="9" width="13.83203125" customWidth="1"/>
    <col min="10" max="10" width="13.83203125" customWidth="1"/>
    <col min="11" max="11" width="13.83203125" customWidth="1"/>
    <col min="12" max="12" width="16.83203125" customWidth="1"/>
    <col min="13" max="13" width="3.83203125" customWidth="1"/>
    <col min="14" max="14" width="18.83203125" customWidth="1"/>
    <col min="15" max="15" width="15.83203125" customWidth="1"/>
    <col min="16" max="16" width="15.83203125" customWidth="1"/>
    <col min="17" max="17" width="15.83203125" customWidth="1"/>
  </cols>
  <sheetData>
    <row r="1" ht="32" customHeight="1">
      <c r="A1" s="4" t="str">
        <v>부동산별 실거래 흐름 분석 리포트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4" customHeight="1">
      <c r="A2" s="6" t="str">
        <v>전체 시장의 매매·전세·월세 비중과 임대 내부 월세 비중 변화를 분리해 봅니다.</v>
      </c>
      <c r="B2" s="6" t="str">
        <v/>
      </c>
      <c r="C2" s="6" t="str">
        <v/>
      </c>
      <c r="D2" s="6" t="str">
        <v/>
      </c>
      <c r="E2" s="6" t="str">
        <v/>
      </c>
      <c r="F2" s="6" t="str">
        <v/>
      </c>
      <c r="G2" s="6" t="str">
        <v/>
      </c>
      <c r="H2" s="6" t="str">
        <v/>
      </c>
      <c r="I2" s="6" t="str">
        <v/>
      </c>
      <c r="J2" s="6" t="str">
        <v/>
      </c>
      <c r="K2" s="6" t="str">
        <v/>
      </c>
      <c r="L2" s="6" t="str">
        <v/>
      </c>
    </row>
    <row r="3" ht="20" customHeight="1">
      <c r="A3" s="8" t="str">
        <v>지역 경기도 · 유형 전체 부동산 · 조회기간 2025-08 ~ 2026-08</v>
      </c>
      <c r="B3" s="8" t="str">
        <v/>
      </c>
      <c r="C3" s="8" t="str">
        <v/>
      </c>
      <c r="D3" s="8" t="str">
        <v/>
      </c>
      <c r="E3" s="8" t="str">
        <v/>
      </c>
      <c r="F3" s="8" t="str">
        <v/>
      </c>
      <c r="G3" s="8" t="str">
        <v/>
      </c>
      <c r="H3" s="8" t="str">
        <v/>
      </c>
      <c r="I3" s="8" t="str">
        <v/>
      </c>
      <c r="J3" s="8" t="str">
        <v/>
      </c>
      <c r="K3" s="8" t="str">
        <v/>
      </c>
      <c r="L3" s="8" t="str">
        <v/>
      </c>
    </row>
    <row r="4" ht="20" customHeight="1">
      <c r="A4" s="8" t="str">
        <v>데이터 업데이트 2026-08-17 08:40 · 취소거래 제외 · 물건 소재지 기준</v>
      </c>
      <c r="B4" s="8" t="str">
        <v/>
      </c>
      <c r="C4" s="8" t="str">
        <v/>
      </c>
      <c r="D4" s="8" t="str">
        <v/>
      </c>
      <c r="E4" s="8" t="str">
        <v/>
      </c>
      <c r="F4" s="8" t="str">
        <v/>
      </c>
      <c r="G4" s="8" t="str">
        <v/>
      </c>
      <c r="H4" s="8" t="str">
        <v/>
      </c>
      <c r="I4" s="8" t="str">
        <v/>
      </c>
      <c r="J4" s="8" t="str">
        <v/>
      </c>
      <c r="K4" s="8" t="str">
        <v/>
      </c>
      <c r="L4" s="8" t="str">
        <v/>
      </c>
    </row>
    <row r="5" ht="8" customHeight="1"/>
    <row r="6" ht="28" customHeight="1">
      <c r="A6" s="19" t="str">
        <v>기준월</v>
      </c>
      <c r="B6" s="19" t="str">
        <v>데이터상태</v>
      </c>
      <c r="C6" s="19" t="str">
        <v>분석구간</v>
      </c>
      <c r="D6" s="19" t="str">
        <v>매매건수</v>
      </c>
      <c r="E6" s="19" t="str">
        <v>전세건수</v>
      </c>
      <c r="F6" s="19" t="str">
        <v>월세건수</v>
      </c>
      <c r="G6" s="19" t="str">
        <v>합계</v>
      </c>
      <c r="H6" s="19" t="str">
        <v>매매비중</v>
      </c>
      <c r="I6" s="19" t="str">
        <v>임대비중</v>
      </c>
      <c r="J6" s="19" t="str">
        <v>전세비중</v>
      </c>
      <c r="K6" s="19" t="str">
        <v>월세비중</v>
      </c>
      <c r="L6" s="19" t="str">
        <v>임대내월세비중</v>
      </c>
      <c r="N6" s="10" t="str">
        <v>비교기간 요약 · 최근 비교기간 3개월 (2026-04~2026-06) / 직전 비교기간 3개월 (2026-01~2026-03)</v>
      </c>
      <c r="O6" s="10" t="str">
        <v/>
      </c>
      <c r="P6" s="10" t="str">
        <v/>
      </c>
      <c r="Q6" s="10" t="str">
        <v/>
      </c>
    </row>
    <row r="7">
      <c r="A7" s="24" t="str">
        <v>2025-08</v>
      </c>
      <c r="B7" s="24" t="str">
        <v>비교 반영</v>
      </c>
      <c r="C7" s="24" t="str">
        <v>그 외 비교 반영월</v>
      </c>
      <c r="D7" s="26">
        <f>SUMIFS('분석집계원자료'!$F$7:$F$6896,'분석집계원자료'!$A$7:$A$6896,A7)</f>
        <v>19727</v>
      </c>
      <c r="E7" s="26">
        <f>SUMIFS('분석집계원자료'!$G$7:$G$6896,'분석집계원자료'!$A$7:$A$6896,A7)</f>
        <v>19794</v>
      </c>
      <c r="F7" s="26">
        <f>SUMIFS('분석집계원자료'!$H$7:$H$6896,'분석집계원자료'!$A$7:$A$6896,A7)</f>
        <v>31389</v>
      </c>
      <c r="G7" s="26">
        <f>SUM(D7:F7)</f>
        <v>70910</v>
      </c>
      <c r="H7" s="37">
        <f>IF(G7=0,0,D7/G7)</f>
        <v>0.2781977154139049</v>
      </c>
      <c r="I7" s="37">
        <f>IF(G7=0,0,(E7+F7)/G7)</f>
        <v>0.7218022845860951</v>
      </c>
      <c r="J7" s="37">
        <f>IF(G7=0,0,E7/G7)</f>
        <v>0.2791425750951911</v>
      </c>
      <c r="K7" s="37">
        <f>IF(G7=0,0,F7/G7)</f>
        <v>0.44265970949090394</v>
      </c>
      <c r="L7" s="37">
        <f>IF(E7+F7=0,0,F7/(E7+F7))</f>
        <v>0.613270031065002</v>
      </c>
      <c r="N7" s="19" t="str">
        <v>지표</v>
      </c>
      <c r="O7" s="19" t="str">
        <v>직전 비교기간 · 2026.01~03</v>
      </c>
      <c r="P7" s="19" t="str">
        <v>최근 비교기간 · 2026.04~06</v>
      </c>
      <c r="Q7" s="19" t="str">
        <v>변화</v>
      </c>
    </row>
    <row r="8">
      <c r="A8" s="24" t="str">
        <v>2025-09</v>
      </c>
      <c r="B8" s="24" t="str">
        <v>비교 반영</v>
      </c>
      <c r="C8" s="24" t="str">
        <v>그 외 비교 반영월</v>
      </c>
      <c r="D8" s="26">
        <f>SUMIFS('분석집계원자료'!$F$7:$F$6896,'분석집계원자료'!$A$7:$A$6896,A8)</f>
        <v>25592</v>
      </c>
      <c r="E8" s="26">
        <f>SUMIFS('분석집계원자료'!$G$7:$G$6896,'분석집계원자료'!$A$7:$A$6896,A8)</f>
        <v>20929</v>
      </c>
      <c r="F8" s="26">
        <f>SUMIFS('분석집계원자료'!$H$7:$H$6896,'분석집계원자료'!$A$7:$A$6896,A8)</f>
        <v>33668</v>
      </c>
      <c r="G8" s="26">
        <f>SUM(D8:F8)</f>
        <v>80189</v>
      </c>
      <c r="H8" s="37">
        <f>IF(G8=0,0,D8/G8)</f>
        <v>0.3191460175335769</v>
      </c>
      <c r="I8" s="37">
        <f>IF(G8=0,0,(E8+F8)/G8)</f>
        <v>0.680853982466423</v>
      </c>
      <c r="J8" s="37">
        <f>IF(G8=0,0,E8/G8)</f>
        <v>0.2609958971928818</v>
      </c>
      <c r="K8" s="37">
        <f>IF(G8=0,0,F8/G8)</f>
        <v>0.41985808527354124</v>
      </c>
      <c r="L8" s="37">
        <f>IF(E8+F8=0,0,F8/(E8+F8))</f>
        <v>0.6166639192629632</v>
      </c>
      <c r="N8" s="24" t="str">
        <v>거래건수</v>
      </c>
      <c r="O8" s="26">
        <f>SUMIFS($G$7:$G$18,$C$7:$C$18,"직전 비교기간")</f>
        <v>246302</v>
      </c>
      <c r="P8" s="26">
        <f>SUMIFS($G$7:$G$18,$C$7:$C$18,"최근 비교기간")</f>
        <v>230375</v>
      </c>
      <c r="Q8" s="28">
        <f>IF(O8=0,0,P8/O8-1)</f>
        <v>-0.06466451754350355</v>
      </c>
    </row>
    <row r="9">
      <c r="A9" s="24" t="str">
        <v>2025-10</v>
      </c>
      <c r="B9" s="24" t="str">
        <v>비교 반영</v>
      </c>
      <c r="C9" s="24" t="str">
        <v>그 외 비교 반영월</v>
      </c>
      <c r="D9" s="26">
        <f>SUMIFS('분석집계원자료'!$F$7:$F$6896,'분석집계원자료'!$A$7:$A$6896,A9)</f>
        <v>24925</v>
      </c>
      <c r="E9" s="26">
        <f>SUMIFS('분석집계원자료'!$G$7:$G$6896,'분석집계원자료'!$A$7:$A$6896,A9)</f>
        <v>19001</v>
      </c>
      <c r="F9" s="26">
        <f>SUMIFS('분석집계원자료'!$H$7:$H$6896,'분석집계원자료'!$A$7:$A$6896,A9)</f>
        <v>30383</v>
      </c>
      <c r="G9" s="26">
        <f>SUM(D9:F9)</f>
        <v>74309</v>
      </c>
      <c r="H9" s="37">
        <f>IF(G9=0,0,D9/G9)</f>
        <v>0.3354237037236405</v>
      </c>
      <c r="I9" s="37">
        <f>IF(G9=0,0,(E9+F9)/G9)</f>
        <v>0.6645762962763595</v>
      </c>
      <c r="J9" s="37">
        <f>IF(G9=0,0,E9/G9)</f>
        <v>0.2557025393963046</v>
      </c>
      <c r="K9" s="37">
        <f>IF(G9=0,0,F9/G9)</f>
        <v>0.4088737568800549</v>
      </c>
      <c r="L9" s="37">
        <f>IF(E9+F9=0,0,F9/(E9+F9))</f>
        <v>0.615239753766402</v>
      </c>
      <c r="N9" s="24" t="str">
        <v>매매비중</v>
      </c>
      <c r="O9" s="37">
        <v>0.31089069516284884</v>
      </c>
      <c r="P9" s="37">
        <v>0.3604384156266956</v>
      </c>
      <c r="Q9" s="38">
        <f>(P9-O9)*100</f>
        <v>4.954772046384676</v>
      </c>
    </row>
    <row r="10">
      <c r="A10" s="24" t="str">
        <v>2025-11</v>
      </c>
      <c r="B10" s="24" t="str">
        <v>비교 반영</v>
      </c>
      <c r="C10" s="24" t="str">
        <v>그 외 비교 반영월</v>
      </c>
      <c r="D10" s="26">
        <f>SUMIFS('분석집계원자료'!$F$7:$F$6896,'분석집계원자료'!$A$7:$A$6896,A10)</f>
        <v>23505</v>
      </c>
      <c r="E10" s="26">
        <f>SUMIFS('분석집계원자료'!$G$7:$G$6896,'분석집계원자료'!$A$7:$A$6896,A10)</f>
        <v>21143</v>
      </c>
      <c r="F10" s="26">
        <f>SUMIFS('분석집계원자료'!$H$7:$H$6896,'분석집계원자료'!$A$7:$A$6896,A10)</f>
        <v>34007</v>
      </c>
      <c r="G10" s="26">
        <f>SUM(D10:F10)</f>
        <v>78655</v>
      </c>
      <c r="H10" s="37">
        <f>IF(G10=0,0,D10/G10)</f>
        <v>0.2988366918822707</v>
      </c>
      <c r="I10" s="37">
        <f>IF(G10=0,0,(E10+F10)/G10)</f>
        <v>0.7011633081177293</v>
      </c>
      <c r="J10" s="37">
        <f>IF(G10=0,0,E10/G10)</f>
        <v>0.2688068145699574</v>
      </c>
      <c r="K10" s="37">
        <f>IF(G10=0,0,F10/G10)</f>
        <v>0.4323564935477719</v>
      </c>
      <c r="L10" s="37">
        <f>IF(E10+F10=0,0,F10/(E10+F10))</f>
        <v>0.6166273798730735</v>
      </c>
      <c r="N10" s="24" t="str">
        <v>임대비중</v>
      </c>
      <c r="O10" s="37">
        <v>0.6891093048371512</v>
      </c>
      <c r="P10" s="37">
        <v>0.6395615843733043</v>
      </c>
      <c r="Q10" s="42">
        <f>(P10-O10)*100</f>
        <v>-4.954772046384681</v>
      </c>
    </row>
    <row r="11">
      <c r="A11" s="24" t="str">
        <v>2025-12</v>
      </c>
      <c r="B11" s="24" t="str">
        <v>비교 반영</v>
      </c>
      <c r="C11" s="24" t="str">
        <v>그 외 비교 반영월</v>
      </c>
      <c r="D11" s="26">
        <f>SUMIFS('분석집계원자료'!$F$7:$F$6896,'분석집계원자료'!$A$7:$A$6896,A11)</f>
        <v>23982</v>
      </c>
      <c r="E11" s="26">
        <f>SUMIFS('분석집계원자료'!$G$7:$G$6896,'분석집계원자료'!$A$7:$A$6896,A11)</f>
        <v>20587</v>
      </c>
      <c r="F11" s="26">
        <f>SUMIFS('분석집계원자료'!$H$7:$H$6896,'분석집계원자료'!$A$7:$A$6896,A11)</f>
        <v>36922</v>
      </c>
      <c r="G11" s="26">
        <f>SUM(D11:F11)</f>
        <v>81491</v>
      </c>
      <c r="H11" s="37">
        <f>IF(G11=0,0,D11/G11)</f>
        <v>0.2942901670123081</v>
      </c>
      <c r="I11" s="37">
        <f>IF(G11=0,0,(E11+F11)/G11)</f>
        <v>0.7057098329876919</v>
      </c>
      <c r="J11" s="37">
        <f>IF(G11=0,0,E11/G11)</f>
        <v>0.2526291246886159</v>
      </c>
      <c r="K11" s="37">
        <f>IF(G11=0,0,F11/G11)</f>
        <v>0.453080708299076</v>
      </c>
      <c r="L11" s="37">
        <f>IF(E11+F11=0,0,F11/(E11+F11))</f>
        <v>0.6420212488480064</v>
      </c>
      <c r="N11" s="24" t="str">
        <v>임대내월세비중</v>
      </c>
      <c r="O11" s="37">
        <v>0.6224746507668106</v>
      </c>
      <c r="P11" s="37">
        <v>0.6303762072499474</v>
      </c>
      <c r="Q11" s="38">
        <f>(P11-O11)*100</f>
        <v>0.7901556483136729</v>
      </c>
    </row>
    <row r="12">
      <c r="A12" s="24" t="str">
        <v>2026-01</v>
      </c>
      <c r="B12" s="24" t="str">
        <v>비교 반영</v>
      </c>
      <c r="C12" s="24" t="str">
        <v>직전 비교기간</v>
      </c>
      <c r="D12" s="26">
        <f>SUMIFS('분석집계원자료'!$F$7:$F$6896,'분석집계원자료'!$A$7:$A$6896,A12)</f>
        <v>26563</v>
      </c>
      <c r="E12" s="26">
        <f>SUMIFS('분석집계원자료'!$G$7:$G$6896,'분석집계원자료'!$A$7:$A$6896,A12)</f>
        <v>22495</v>
      </c>
      <c r="F12" s="26">
        <f>SUMIFS('분석집계원자료'!$H$7:$H$6896,'분석집계원자료'!$A$7:$A$6896,A12)</f>
        <v>36885</v>
      </c>
      <c r="G12" s="26">
        <f>SUM(D12:F12)</f>
        <v>85943</v>
      </c>
      <c r="H12" s="37">
        <f>IF(G12=0,0,D12/G12)</f>
        <v>0.30907694634816096</v>
      </c>
      <c r="I12" s="37">
        <f>IF(G12=0,0,(E12+F12)/G12)</f>
        <v>0.690923053651839</v>
      </c>
      <c r="J12" s="37">
        <f>IF(G12=0,0,E12/G12)</f>
        <v>0.26174324843210034</v>
      </c>
      <c r="K12" s="37">
        <f>IF(G12=0,0,F12/G12)</f>
        <v>0.42917980521973864</v>
      </c>
      <c r="L12" s="37">
        <f>IF(E12+F12=0,0,F12/(E12+F12))</f>
        <v>0.6211687436847423</v>
      </c>
      <c r="N12" s="24" t="str">
        <v>해석</v>
      </c>
      <c r="O12" s="24" t="str">
        <v>매매 비중 회복 속 임대 월세화</v>
      </c>
      <c r="P12" s="24" t="str">
        <v/>
      </c>
      <c r="Q12" s="24" t="str">
        <v/>
      </c>
    </row>
    <row r="13">
      <c r="A13" s="24" t="str">
        <v>2026-02</v>
      </c>
      <c r="B13" s="24" t="str">
        <v>비교 반영</v>
      </c>
      <c r="C13" s="24" t="str">
        <v>직전 비교기간</v>
      </c>
      <c r="D13" s="26">
        <f>SUMIFS('분석집계원자료'!$F$7:$F$6896,'분석집계원자료'!$A$7:$A$6896,A13)</f>
        <v>21907</v>
      </c>
      <c r="E13" s="26">
        <f>SUMIFS('분석집계원자료'!$G$7:$G$6896,'분석집계원자료'!$A$7:$A$6896,A13)</f>
        <v>19033</v>
      </c>
      <c r="F13" s="26">
        <f>SUMIFS('분석집계원자료'!$H$7:$H$6896,'분석집계원자료'!$A$7:$A$6896,A13)</f>
        <v>33327</v>
      </c>
      <c r="G13" s="26">
        <f>SUM(D13:F13)</f>
        <v>74267</v>
      </c>
      <c r="H13" s="37">
        <f>IF(G13=0,0,D13/G13)</f>
        <v>0.2949762343975117</v>
      </c>
      <c r="I13" s="37">
        <f>IF(G13=0,0,(E13+F13)/G13)</f>
        <v>0.7050237656024884</v>
      </c>
      <c r="J13" s="37">
        <f>IF(G13=0,0,E13/G13)</f>
        <v>0.2562780238867869</v>
      </c>
      <c r="K13" s="37">
        <f>IF(G13=0,0,F13/G13)</f>
        <v>0.4487457417157015</v>
      </c>
      <c r="L13" s="37">
        <f>IF(E13+F13=0,0,F13/(E13+F13))</f>
        <v>0.6364973262032085</v>
      </c>
    </row>
    <row r="14">
      <c r="A14" s="24" t="str">
        <v>2026-03</v>
      </c>
      <c r="B14" s="24" t="str">
        <v>비교 반영</v>
      </c>
      <c r="C14" s="24" t="str">
        <v>직전 비교기간</v>
      </c>
      <c r="D14" s="26">
        <f>SUMIFS('분석집계원자료'!$F$7:$F$6896,'분석집계원자료'!$A$7:$A$6896,A14)</f>
        <v>28103</v>
      </c>
      <c r="E14" s="26">
        <f>SUMIFS('분석집계원자료'!$G$7:$G$6896,'분석집계원자료'!$A$7:$A$6896,A14)</f>
        <v>22549</v>
      </c>
      <c r="F14" s="26">
        <f>SUMIFS('분석집계원자료'!$H$7:$H$6896,'분석집계원자료'!$A$7:$A$6896,A14)</f>
        <v>35440</v>
      </c>
      <c r="G14" s="26">
        <f>SUM(D14:F14)</f>
        <v>86092</v>
      </c>
      <c r="H14" s="37">
        <f>IF(G14=0,0,D14/G14)</f>
        <v>0.32642986572503835</v>
      </c>
      <c r="I14" s="37">
        <f>IF(G14=0,0,(E14+F14)/G14)</f>
        <v>0.6735701342749617</v>
      </c>
      <c r="J14" s="37">
        <f>IF(G14=0,0,E14/G14)</f>
        <v>0.26191748362217165</v>
      </c>
      <c r="K14" s="37">
        <f>IF(G14=0,0,F14/G14)</f>
        <v>0.41165265065279005</v>
      </c>
      <c r="L14" s="37">
        <f>IF(E14+F14=0,0,F14/(E14+F14))</f>
        <v>0.611150390591319</v>
      </c>
    </row>
    <row r="15">
      <c r="A15" s="24" t="str">
        <v>2026-04</v>
      </c>
      <c r="B15" s="24" t="str">
        <v>비교 반영</v>
      </c>
      <c r="C15" s="24" t="str">
        <v>최근 비교기간</v>
      </c>
      <c r="D15" s="26">
        <f>SUMIFS('분석집계원자료'!$F$7:$F$6896,'분석집계원자료'!$A$7:$A$6896,A15)</f>
        <v>26516</v>
      </c>
      <c r="E15" s="26">
        <f>SUMIFS('분석집계원자료'!$G$7:$G$6896,'분석집계원자료'!$A$7:$A$6896,A15)</f>
        <v>18012</v>
      </c>
      <c r="F15" s="26">
        <f>SUMIFS('분석집계원자료'!$H$7:$H$6896,'분석집계원자료'!$A$7:$A$6896,A15)</f>
        <v>30837</v>
      </c>
      <c r="G15" s="26">
        <f>SUM(D15:F15)</f>
        <v>75365</v>
      </c>
      <c r="H15" s="37">
        <f>IF(G15=0,0,D15/G15)</f>
        <v>0.35183440589132886</v>
      </c>
      <c r="I15" s="37">
        <f>IF(G15=0,0,(E15+F15)/G15)</f>
        <v>0.6481655941086711</v>
      </c>
      <c r="J15" s="37">
        <f>IF(G15=0,0,E15/G15)</f>
        <v>0.2389968818417037</v>
      </c>
      <c r="K15" s="37">
        <f>IF(G15=0,0,F15/G15)</f>
        <v>0.40916871226696744</v>
      </c>
      <c r="L15" s="37">
        <f>IF(E15+F15=0,0,F15/(E15+F15))</f>
        <v>0.6312718786464411</v>
      </c>
    </row>
    <row r="16">
      <c r="A16" s="24" t="str">
        <v>2026-05</v>
      </c>
      <c r="B16" s="24" t="str">
        <v>비교 반영</v>
      </c>
      <c r="C16" s="24" t="str">
        <v>최근 비교기간</v>
      </c>
      <c r="D16" s="26">
        <f>SUMIFS('분석집계원자료'!$F$7:$F$6896,'분석집계원자료'!$A$7:$A$6896,A16)</f>
        <v>27946</v>
      </c>
      <c r="E16" s="26">
        <f>SUMIFS('분석집계원자료'!$G$7:$G$6896,'분석집계원자료'!$A$7:$A$6896,A16)</f>
        <v>18362</v>
      </c>
      <c r="F16" s="26">
        <f>SUMIFS('분석집계원자료'!$H$7:$H$6896,'분석집계원자료'!$A$7:$A$6896,A16)</f>
        <v>31993</v>
      </c>
      <c r="G16" s="26">
        <f>SUM(D16:F16)</f>
        <v>78301</v>
      </c>
      <c r="H16" s="37">
        <f>IF(G16=0,0,D16/G16)</f>
        <v>0.3569047649455307</v>
      </c>
      <c r="I16" s="37">
        <f>IF(G16=0,0,(E16+F16)/G16)</f>
        <v>0.6430952350544693</v>
      </c>
      <c r="J16" s="37">
        <f>IF(G16=0,0,E16/G16)</f>
        <v>0.23450530644563927</v>
      </c>
      <c r="K16" s="37">
        <f>IF(G16=0,0,F16/G16)</f>
        <v>0.40858992860883003</v>
      </c>
      <c r="L16" s="37">
        <f>IF(E16+F16=0,0,F16/(E16+F16))</f>
        <v>0.6353490219441962</v>
      </c>
    </row>
    <row r="17">
      <c r="A17" s="24" t="str">
        <v>2026-06</v>
      </c>
      <c r="B17" s="24" t="str">
        <v>비교 반영</v>
      </c>
      <c r="C17" s="24" t="str">
        <v>최근 비교기간</v>
      </c>
      <c r="D17" s="26">
        <f>SUMIFS('분석집계원자료'!$F$7:$F$6896,'분석집계원자료'!$A$7:$A$6896,A17)</f>
        <v>28574</v>
      </c>
      <c r="E17" s="26">
        <f>SUMIFS('분석집계원자료'!$G$7:$G$6896,'분석집계원자료'!$A$7:$A$6896,A17)</f>
        <v>18086</v>
      </c>
      <c r="F17" s="26">
        <f>SUMIFS('분석집계원자료'!$H$7:$H$6896,'분석집계원자료'!$A$7:$A$6896,A17)</f>
        <v>30049</v>
      </c>
      <c r="G17" s="26">
        <f>SUM(D17:F17)</f>
        <v>76709</v>
      </c>
      <c r="H17" s="37">
        <f>IF(G17=0,0,D17/G17)</f>
        <v>0.37249866378130336</v>
      </c>
      <c r="I17" s="37">
        <f>IF(G17=0,0,(E17+F17)/G17)</f>
        <v>0.6275013362186966</v>
      </c>
      <c r="J17" s="37">
        <f>IF(G17=0,0,E17/G17)</f>
        <v>0.23577415948584912</v>
      </c>
      <c r="K17" s="37">
        <f>IF(G17=0,0,F17/G17)</f>
        <v>0.3917271767328475</v>
      </c>
      <c r="L17" s="37">
        <f>IF(E17+F17=0,0,F17/(E17+F17))</f>
        <v>0.624265087773969</v>
      </c>
    </row>
    <row r="18">
      <c r="A18" s="24" t="str">
        <v>2026-07</v>
      </c>
      <c r="B18" s="24" t="str">
        <v>집계 중</v>
      </c>
      <c r="C18" s="24" t="str">
        <v>집계 중 월</v>
      </c>
      <c r="D18" s="26">
        <f>SUMIFS('분석집계원자료'!$F$7:$F$6896,'분석집계원자료'!$A$7:$A$6896,A18)</f>
        <v>23584</v>
      </c>
      <c r="E18" s="26">
        <f>SUMIFS('분석집계원자료'!$G$7:$G$6896,'분석집계원자료'!$A$7:$A$6896,A18)</f>
        <v>16424</v>
      </c>
      <c r="F18" s="26">
        <f>SUMIFS('분석집계원자료'!$H$7:$H$6896,'분석집계원자료'!$A$7:$A$6896,A18)</f>
        <v>26099</v>
      </c>
      <c r="G18" s="26">
        <f>SUM(D18:F18)</f>
        <v>66107</v>
      </c>
      <c r="H18" s="37">
        <f>IF(G18=0,0,D18/G18)</f>
        <v>0.3567549578713298</v>
      </c>
      <c r="I18" s="37">
        <f>IF(G18=0,0,(E18+F18)/G18)</f>
        <v>0.6432450421286702</v>
      </c>
      <c r="J18" s="37">
        <f>IF(G18=0,0,E18/G18)</f>
        <v>0.24844570166548172</v>
      </c>
      <c r="K18" s="37">
        <f>IF(G18=0,0,F18/G18)</f>
        <v>0.3947993404631885</v>
      </c>
      <c r="L18" s="37">
        <f>IF(E18+F18=0,0,F18/(E18+F18))</f>
        <v>0.6137619641135386</v>
      </c>
    </row>
  </sheetData>
  <autoFilter ref="A6:L18"/>
  <mergeCells count="6">
    <mergeCell ref="A1:L1"/>
    <mergeCell ref="A2:L2"/>
    <mergeCell ref="A3:L3"/>
    <mergeCell ref="A4:L4"/>
    <mergeCell ref="N6:Q6"/>
    <mergeCell ref="O12:Q12"/>
  </mergeCells>
  <pageMargins bottom="0.5" footer="0.3" header="0.3" left="0.4" right="0.4" top="0.5"/>
  <ignoredErrors>
    <ignoredError numberStoredAsText="1" sqref="A1:Q18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N62"/>
  <sheetViews>
    <sheetView workbookViewId="0" rightToLeft="0"/>
  </sheetViews>
  <cols>
    <col min="1" max="1" width="18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  <col min="6" max="6" width="14.83203125" customWidth="1"/>
    <col min="7" max="7" width="15.83203125" customWidth="1"/>
    <col min="8" max="8" width="14.83203125" customWidth="1"/>
    <col min="9" max="9" width="14.83203125" customWidth="1"/>
    <col min="10" max="10" width="15.83203125" customWidth="1"/>
    <col min="11" max="11" width="17.83203125" customWidth="1"/>
    <col min="12" max="12" width="17.83203125" customWidth="1"/>
    <col min="13" max="13" width="17.83203125" customWidth="1"/>
    <col min="14" max="14" width="32.83203125" customWidth="1"/>
  </cols>
  <sheetData>
    <row r="1" ht="32" customHeight="1">
      <c r="A1" s="4" t="str">
        <v>부동산별 실거래 흐름 분석 리포트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4" customHeight="1">
      <c r="A2" s="6" t="str">
        <v>아파트·단독/다가구·연립/다세대·오피스텔 안에서 최근 비교기간 3개월 (2026-04~2026-06)과 직전 비교기간 3개월 (2026-01~2026-03)의 거래방식 전환을 비교합니다.</v>
      </c>
      <c r="B2" s="6" t="str">
        <v/>
      </c>
      <c r="C2" s="6" t="str">
        <v/>
      </c>
      <c r="D2" s="6" t="str">
        <v/>
      </c>
      <c r="E2" s="6" t="str">
        <v/>
      </c>
      <c r="F2" s="6" t="str">
        <v/>
      </c>
      <c r="G2" s="6" t="str">
        <v/>
      </c>
      <c r="H2" s="6" t="str">
        <v/>
      </c>
      <c r="I2" s="6" t="str">
        <v/>
      </c>
      <c r="J2" s="6" t="str">
        <v/>
      </c>
      <c r="K2" s="6" t="str">
        <v/>
      </c>
      <c r="L2" s="6" t="str">
        <v/>
      </c>
      <c r="M2" s="6" t="str">
        <v/>
      </c>
      <c r="N2" s="6" t="str">
        <v/>
      </c>
    </row>
    <row r="3" ht="20" customHeight="1">
      <c r="A3" s="8" t="str">
        <v>지역 경기도 · 유형 전체 부동산 · 조회기간 2025-08 ~ 2026-08</v>
      </c>
      <c r="B3" s="8" t="str">
        <v/>
      </c>
      <c r="C3" s="8" t="str">
        <v/>
      </c>
      <c r="D3" s="8" t="str">
        <v/>
      </c>
      <c r="E3" s="8" t="str">
        <v/>
      </c>
      <c r="F3" s="8" t="str">
        <v/>
      </c>
      <c r="G3" s="8" t="str">
        <v/>
      </c>
      <c r="H3" s="8" t="str">
        <v/>
      </c>
      <c r="I3" s="8" t="str">
        <v/>
      </c>
      <c r="J3" s="8" t="str">
        <v/>
      </c>
      <c r="K3" s="8" t="str">
        <v/>
      </c>
      <c r="L3" s="8" t="str">
        <v/>
      </c>
      <c r="M3" s="8" t="str">
        <v/>
      </c>
      <c r="N3" s="8" t="str">
        <v/>
      </c>
    </row>
    <row r="4" ht="20" customHeight="1">
      <c r="A4" s="8" t="str">
        <v>데이터 업데이트 2026-08-17 08:40 · 취소거래 제외 · 물건 소재지 기준</v>
      </c>
      <c r="B4" s="8" t="str">
        <v/>
      </c>
      <c r="C4" s="8" t="str">
        <v/>
      </c>
      <c r="D4" s="8" t="str">
        <v/>
      </c>
      <c r="E4" s="8" t="str">
        <v/>
      </c>
      <c r="F4" s="8" t="str">
        <v/>
      </c>
      <c r="G4" s="8" t="str">
        <v/>
      </c>
      <c r="H4" s="8" t="str">
        <v/>
      </c>
      <c r="I4" s="8" t="str">
        <v/>
      </c>
      <c r="J4" s="8" t="str">
        <v/>
      </c>
      <c r="K4" s="8" t="str">
        <v/>
      </c>
      <c r="L4" s="8" t="str">
        <v/>
      </c>
      <c r="M4" s="8" t="str">
        <v/>
      </c>
      <c r="N4" s="8" t="str">
        <v/>
      </c>
    </row>
    <row r="5" ht="8" customHeight="1"/>
    <row r="6" ht="28" customHeight="1">
      <c r="A6" s="19" t="str">
        <v>부동산유형군</v>
      </c>
      <c r="B6" s="19" t="str">
        <v>직전비교기간건수</v>
      </c>
      <c r="C6" s="19" t="str">
        <v>최근비교기간건수</v>
      </c>
      <c r="D6" s="19" t="str">
        <v>거래량변화율</v>
      </c>
      <c r="E6" s="19" t="str">
        <v>직전매매비중</v>
      </c>
      <c r="F6" s="19" t="str">
        <v>최근매매비중</v>
      </c>
      <c r="G6" s="19" t="str">
        <v>매매변화(%p)</v>
      </c>
      <c r="H6" s="19" t="str">
        <v>직전임대비중</v>
      </c>
      <c r="I6" s="19" t="str">
        <v>최근임대비중</v>
      </c>
      <c r="J6" s="19" t="str">
        <v>임대변화(%p)</v>
      </c>
      <c r="K6" s="19" t="str">
        <v>직전임대내월세</v>
      </c>
      <c r="L6" s="19" t="str">
        <v>최근임대내월세</v>
      </c>
      <c r="M6" s="19" t="str">
        <v>월세화변화(%p)</v>
      </c>
      <c r="N6" s="19" t="str">
        <v>해석</v>
      </c>
    </row>
    <row r="7">
      <c r="A7" s="24" t="str">
        <v>아파트</v>
      </c>
      <c r="B7" s="26">
        <v>124509</v>
      </c>
      <c r="C7" s="26">
        <v>118615</v>
      </c>
      <c r="D7" s="41">
        <f>IF(B7=0,0,C7/B7-1)</f>
        <v>-0.0473379434418395</v>
      </c>
      <c r="E7" s="37">
        <v>0.3344979077817668</v>
      </c>
      <c r="F7" s="37">
        <v>0.39228596720482234</v>
      </c>
      <c r="G7" s="38">
        <f>(F7-E7)*100</f>
        <v>5.778805942305554</v>
      </c>
      <c r="H7" s="37">
        <v>0.6655020922182332</v>
      </c>
      <c r="I7" s="37">
        <v>0.6077140327951777</v>
      </c>
      <c r="J7" s="42">
        <f>(I7-H7)*100</f>
        <v>-5.778805942305554</v>
      </c>
      <c r="K7" s="37">
        <v>0.4686161161463173</v>
      </c>
      <c r="L7" s="37">
        <v>0.504799955607347</v>
      </c>
      <c r="M7" s="38">
        <f>(L7-K7)*100</f>
        <v>3.6183839461029708</v>
      </c>
      <c r="N7" s="24" t="str">
        <v>매매 비중 회복 속 임대 월세화</v>
      </c>
    </row>
    <row r="8">
      <c r="A8" s="24" t="str">
        <v>단독·다가구</v>
      </c>
      <c r="B8" s="26">
        <v>43424</v>
      </c>
      <c r="C8" s="26">
        <v>37787</v>
      </c>
      <c r="D8" s="41">
        <f>IF(B8=0,0,C8/B8-1)</f>
        <v>-0.12981300663227713</v>
      </c>
      <c r="E8" s="37">
        <v>0.03709929992630803</v>
      </c>
      <c r="F8" s="37">
        <v>0.04416862942281737</v>
      </c>
      <c r="G8" s="38">
        <f>(F8-E8)*100</f>
        <v>0.706932949650934</v>
      </c>
      <c r="H8" s="37">
        <v>0.962900700073692</v>
      </c>
      <c r="I8" s="37">
        <v>0.9558313705771826</v>
      </c>
      <c r="J8" s="42">
        <f>(I8-H8)*100</f>
        <v>-0.7069329496509402</v>
      </c>
      <c r="K8" s="37">
        <v>0.8207256116518786</v>
      </c>
      <c r="L8" s="37">
        <v>0.8046680325599425</v>
      </c>
      <c r="M8" s="42">
        <f>(L8-K8)*100</f>
        <v>-1.605757909193617</v>
      </c>
      <c r="N8" s="24" t="str">
        <v>매매 비중 확대·전세 비중 회복</v>
      </c>
    </row>
    <row r="9">
      <c r="A9" s="24" t="str">
        <v>연립·다세대</v>
      </c>
      <c r="B9" s="26">
        <v>25953</v>
      </c>
      <c r="C9" s="26">
        <v>25020</v>
      </c>
      <c r="D9" s="41">
        <f>IF(B9=0,0,C9/B9-1)</f>
        <v>-0.035949601202173165</v>
      </c>
      <c r="E9" s="37">
        <v>0.27260817631873</v>
      </c>
      <c r="F9" s="37">
        <v>0.3045163868904876</v>
      </c>
      <c r="G9" s="38">
        <f>(F9-E9)*100</f>
        <v>3.190821057175758</v>
      </c>
      <c r="H9" s="37">
        <v>0.72739182368127</v>
      </c>
      <c r="I9" s="37">
        <v>0.6954836131095123</v>
      </c>
      <c r="J9" s="42">
        <f>(I9-H9)*100</f>
        <v>-3.1908210571757634</v>
      </c>
      <c r="K9" s="37">
        <v>0.6810043436804746</v>
      </c>
      <c r="L9" s="37">
        <v>0.6466869720131027</v>
      </c>
      <c r="M9" s="42">
        <f>(L9-K9)*100</f>
        <v>-3.431737166737192</v>
      </c>
      <c r="N9" s="24" t="str">
        <v>매매 비중 확대·전세 비중 회복</v>
      </c>
    </row>
    <row r="10">
      <c r="A10" s="24" t="str">
        <v>오피스텔</v>
      </c>
      <c r="B10" s="26">
        <v>29474</v>
      </c>
      <c r="C10" s="26">
        <v>25144</v>
      </c>
      <c r="D10" s="41">
        <f>IF(B10=0,0,C10/B10-1)</f>
        <v>-0.14690914025921153</v>
      </c>
      <c r="E10" s="37">
        <v>0.11186130148605551</v>
      </c>
      <c r="F10" s="37">
        <v>0.13553929366846962</v>
      </c>
      <c r="G10" s="38">
        <f>(F10-E10)*100</f>
        <v>2.3677992182414105</v>
      </c>
      <c r="H10" s="37">
        <v>0.8881386985139444</v>
      </c>
      <c r="I10" s="37">
        <v>0.8644607063315304</v>
      </c>
      <c r="J10" s="42">
        <f>(I10-H10)*100</f>
        <v>-2.3677992182414065</v>
      </c>
      <c r="K10" s="37">
        <v>0.7506207739618749</v>
      </c>
      <c r="L10" s="37">
        <v>0.7441571586308429</v>
      </c>
      <c r="M10" s="42">
        <f>(L10-K10)*100</f>
        <v>-0.6463615331032013</v>
      </c>
      <c r="N10" s="24" t="str">
        <v>매매 비중 확대·전세 비중 회복</v>
      </c>
    </row>
    <row r="13">
      <c r="A13" s="10" t="str">
        <v>3.1~3.4 부동산군별 월간 거래방식 상세</v>
      </c>
      <c r="B13" s="10" t="str">
        <v/>
      </c>
      <c r="C13" s="10" t="str">
        <v/>
      </c>
      <c r="D13" s="10" t="str">
        <v/>
      </c>
      <c r="E13" s="10" t="str">
        <v/>
      </c>
      <c r="F13" s="10" t="str">
        <v/>
      </c>
      <c r="G13" s="10" t="str">
        <v/>
      </c>
      <c r="H13" s="10" t="str">
        <v/>
      </c>
      <c r="I13" s="10" t="str">
        <v/>
      </c>
    </row>
    <row r="14">
      <c r="A14" s="19" t="str">
        <v>부동산유형군</v>
      </c>
      <c r="B14" s="19" t="str">
        <v>기준월</v>
      </c>
      <c r="C14" s="19" t="str">
        <v>데이터상태</v>
      </c>
      <c r="D14" s="19" t="str">
        <v>분석구간</v>
      </c>
      <c r="E14" s="19" t="str">
        <v>매매비중</v>
      </c>
      <c r="F14" s="19" t="str">
        <v>전세비중</v>
      </c>
      <c r="G14" s="19" t="str">
        <v>월세비중</v>
      </c>
      <c r="H14" s="19" t="str">
        <v>임대비중</v>
      </c>
      <c r="I14" s="19" t="str">
        <v>임대내월세비중</v>
      </c>
    </row>
    <row r="15">
      <c r="A15" s="24" t="str">
        <v>아파트</v>
      </c>
      <c r="B15" s="24" t="str">
        <v>2025-08</v>
      </c>
      <c r="C15" s="24" t="str">
        <v>비교 반영</v>
      </c>
      <c r="D15" s="24" t="str">
        <v>그 외 비교 반영월</v>
      </c>
      <c r="E15" s="37">
        <v>0.24945085891298227</v>
      </c>
      <c r="F15" s="37">
        <v>0.38687693607434526</v>
      </c>
      <c r="G15" s="37">
        <v>0.3636722050126725</v>
      </c>
      <c r="H15" s="37">
        <v>0.7505491410870178</v>
      </c>
      <c r="I15" s="37">
        <v>0.48454149782380307</v>
      </c>
    </row>
    <row r="16">
      <c r="A16" s="24" t="str">
        <v>아파트</v>
      </c>
      <c r="B16" s="24" t="str">
        <v>2025-09</v>
      </c>
      <c r="C16" s="24" t="str">
        <v>비교 반영</v>
      </c>
      <c r="D16" s="24" t="str">
        <v>그 외 비교 반영월</v>
      </c>
      <c r="E16" s="37">
        <v>0.3106698389458272</v>
      </c>
      <c r="F16" s="37">
        <v>0.32837664714494874</v>
      </c>
      <c r="G16" s="37">
        <v>0.36095351390922403</v>
      </c>
      <c r="H16" s="37">
        <v>0.6893301610541728</v>
      </c>
      <c r="I16" s="37">
        <v>0.5236293641311562</v>
      </c>
    </row>
    <row r="17">
      <c r="A17" s="24" t="str">
        <v>아파트</v>
      </c>
      <c r="B17" s="24" t="str">
        <v>2025-10</v>
      </c>
      <c r="C17" s="24" t="str">
        <v>비교 반영</v>
      </c>
      <c r="D17" s="24" t="str">
        <v>그 외 비교 반영월</v>
      </c>
      <c r="E17" s="37">
        <v>0.35911911424747534</v>
      </c>
      <c r="F17" s="37">
        <v>0.32252098795473905</v>
      </c>
      <c r="G17" s="37">
        <v>0.3183598977977856</v>
      </c>
      <c r="H17" s="37">
        <v>0.6408808857525247</v>
      </c>
      <c r="I17" s="37">
        <v>0.4967536165850325</v>
      </c>
    </row>
    <row r="18">
      <c r="A18" s="24" t="str">
        <v>아파트</v>
      </c>
      <c r="B18" s="24" t="str">
        <v>2025-11</v>
      </c>
      <c r="C18" s="24" t="str">
        <v>비교 반영</v>
      </c>
      <c r="D18" s="24" t="str">
        <v>그 외 비교 반영월</v>
      </c>
      <c r="E18" s="37">
        <v>0.2789136333863573</v>
      </c>
      <c r="F18" s="37">
        <v>0.3509170019650042</v>
      </c>
      <c r="G18" s="37">
        <v>0.37016936464863853</v>
      </c>
      <c r="H18" s="37">
        <v>0.7210863666136428</v>
      </c>
      <c r="I18" s="37">
        <v>0.5133495539334956</v>
      </c>
    </row>
    <row r="19">
      <c r="A19" s="24" t="str">
        <v>아파트</v>
      </c>
      <c r="B19" s="24" t="str">
        <v>2025-12</v>
      </c>
      <c r="C19" s="24" t="str">
        <v>비교 반영</v>
      </c>
      <c r="D19" s="24" t="str">
        <v>그 외 비교 반영월</v>
      </c>
      <c r="E19" s="37">
        <v>0.2773224366393462</v>
      </c>
      <c r="F19" s="37">
        <v>0.34171056050263365</v>
      </c>
      <c r="G19" s="37">
        <v>0.38096700285802015</v>
      </c>
      <c r="H19" s="37">
        <v>0.7226775633606538</v>
      </c>
      <c r="I19" s="37">
        <v>0.5271604131258988</v>
      </c>
    </row>
    <row r="20">
      <c r="A20" s="24" t="str">
        <v>아파트</v>
      </c>
      <c r="B20" s="24" t="str">
        <v>2026-01</v>
      </c>
      <c r="C20" s="24" t="str">
        <v>비교 반영</v>
      </c>
      <c r="D20" s="24" t="str">
        <v>직전 비교기간</v>
      </c>
      <c r="E20" s="37">
        <v>0.3281514025008449</v>
      </c>
      <c r="F20" s="37">
        <v>0.3563366002027712</v>
      </c>
      <c r="G20" s="37">
        <v>0.3155119972963839</v>
      </c>
      <c r="H20" s="37">
        <v>0.6718485974991552</v>
      </c>
      <c r="I20" s="37">
        <v>0.46961770623742455</v>
      </c>
    </row>
    <row r="21">
      <c r="A21" s="24" t="str">
        <v>아파트</v>
      </c>
      <c r="B21" s="24" t="str">
        <v>2026-02</v>
      </c>
      <c r="C21" s="24" t="str">
        <v>비교 반영</v>
      </c>
      <c r="D21" s="24" t="str">
        <v>직전 비교기간</v>
      </c>
      <c r="E21" s="37">
        <v>0.3291054020574137</v>
      </c>
      <c r="F21" s="37">
        <v>0.3530457262885765</v>
      </c>
      <c r="G21" s="37">
        <v>0.3178488716540098</v>
      </c>
      <c r="H21" s="37">
        <v>0.6708945979425863</v>
      </c>
      <c r="I21" s="37">
        <v>0.4737687151286477</v>
      </c>
    </row>
    <row r="22">
      <c r="A22" s="24" t="str">
        <v>아파트</v>
      </c>
      <c r="B22" s="24" t="str">
        <v>2026-03</v>
      </c>
      <c r="C22" s="24" t="str">
        <v>비교 반영</v>
      </c>
      <c r="D22" s="24" t="str">
        <v>직전 비교기간</v>
      </c>
      <c r="E22" s="37">
        <v>0.34570830425680393</v>
      </c>
      <c r="F22" s="37">
        <v>0.351360781577111</v>
      </c>
      <c r="G22" s="37">
        <v>0.30293091416608514</v>
      </c>
      <c r="H22" s="37">
        <v>0.6542916957431961</v>
      </c>
      <c r="I22" s="37">
        <v>0.462990614334471</v>
      </c>
    </row>
    <row r="23">
      <c r="A23" s="24" t="str">
        <v>아파트</v>
      </c>
      <c r="B23" s="24" t="str">
        <v>2026-04</v>
      </c>
      <c r="C23" s="24" t="str">
        <v>비교 반영</v>
      </c>
      <c r="D23" s="24" t="str">
        <v>최근 비교기간</v>
      </c>
      <c r="E23" s="37">
        <v>0.37251295769938136</v>
      </c>
      <c r="F23" s="37">
        <v>0.3178676921362091</v>
      </c>
      <c r="G23" s="37">
        <v>0.3096193501644095</v>
      </c>
      <c r="H23" s="37">
        <v>0.6274870423006186</v>
      </c>
      <c r="I23" s="37">
        <v>0.4934274802380318</v>
      </c>
    </row>
    <row r="24">
      <c r="A24" s="24" t="str">
        <v>아파트</v>
      </c>
      <c r="B24" s="24" t="str">
        <v>2026-05</v>
      </c>
      <c r="C24" s="24" t="str">
        <v>비교 반영</v>
      </c>
      <c r="D24" s="24" t="str">
        <v>최근 비교기간</v>
      </c>
      <c r="E24" s="37">
        <v>0.38920507996237064</v>
      </c>
      <c r="F24" s="37">
        <v>0.28885230479774227</v>
      </c>
      <c r="G24" s="37">
        <v>0.3219426152398871</v>
      </c>
      <c r="H24" s="37">
        <v>0.6107949200376294</v>
      </c>
      <c r="I24" s="37">
        <v>0.5270879057410188</v>
      </c>
    </row>
    <row r="25">
      <c r="A25" s="24" t="str">
        <v>아파트</v>
      </c>
      <c r="B25" s="24" t="str">
        <v>2026-06</v>
      </c>
      <c r="C25" s="24" t="str">
        <v>비교 반영</v>
      </c>
      <c r="D25" s="24" t="str">
        <v>최근 비교기간</v>
      </c>
      <c r="E25" s="37">
        <v>0.4131910766246363</v>
      </c>
      <c r="F25" s="37">
        <v>0.29861473799398147</v>
      </c>
      <c r="G25" s="37">
        <v>0.28819418538138225</v>
      </c>
      <c r="H25" s="37">
        <v>0.5868089233753637</v>
      </c>
      <c r="I25" s="37">
        <v>0.4911210002119093</v>
      </c>
    </row>
    <row r="26">
      <c r="A26" s="30" t="str">
        <v>아파트</v>
      </c>
      <c r="B26" s="30" t="str">
        <v>2026-07</v>
      </c>
      <c r="C26" s="30" t="str">
        <v>집계 중</v>
      </c>
      <c r="D26" s="30" t="str">
        <v>집계 중 월</v>
      </c>
      <c r="E26" s="43">
        <v>0.3796056839353744</v>
      </c>
      <c r="F26" s="43">
        <v>0.3220433247128834</v>
      </c>
      <c r="G26" s="43">
        <v>0.29835099135174215</v>
      </c>
      <c r="H26" s="43">
        <v>0.6203943160646256</v>
      </c>
      <c r="I26" s="43">
        <v>0.4809054235768714</v>
      </c>
    </row>
    <row r="27">
      <c r="A27" s="24" t="str">
        <v>단독·다가구</v>
      </c>
      <c r="B27" s="24" t="str">
        <v>2025-08</v>
      </c>
      <c r="C27" s="24" t="str">
        <v>비교 반영</v>
      </c>
      <c r="D27" s="24" t="str">
        <v>그 외 비교 반영월</v>
      </c>
      <c r="E27" s="37">
        <v>0.03204614645088928</v>
      </c>
      <c r="F27" s="37">
        <v>0.1958019548149335</v>
      </c>
      <c r="G27" s="37">
        <v>0.7721518987341772</v>
      </c>
      <c r="H27" s="37">
        <v>0.9679538535491107</v>
      </c>
      <c r="I27" s="37">
        <v>0.7977156099983447</v>
      </c>
    </row>
    <row r="28">
      <c r="A28" s="24" t="str">
        <v>단독·다가구</v>
      </c>
      <c r="B28" s="24" t="str">
        <v>2025-09</v>
      </c>
      <c r="C28" s="24" t="str">
        <v>비교 반영</v>
      </c>
      <c r="D28" s="24" t="str">
        <v>그 외 비교 반영월</v>
      </c>
      <c r="E28" s="37">
        <v>0.04281196789102408</v>
      </c>
      <c r="F28" s="37">
        <v>0.2036811805724479</v>
      </c>
      <c r="G28" s="37">
        <v>0.753506851536528</v>
      </c>
      <c r="H28" s="37">
        <v>0.957188032108976</v>
      </c>
      <c r="I28" s="37">
        <v>0.7872088098263448</v>
      </c>
    </row>
    <row r="29">
      <c r="A29" s="24" t="str">
        <v>단독·다가구</v>
      </c>
      <c r="B29" s="24" t="str">
        <v>2025-10</v>
      </c>
      <c r="C29" s="24" t="str">
        <v>비교 반영</v>
      </c>
      <c r="D29" s="24" t="str">
        <v>그 외 비교 반영월</v>
      </c>
      <c r="E29" s="37">
        <v>0.03874327067337393</v>
      </c>
      <c r="F29" s="37">
        <v>0.19486364839819964</v>
      </c>
      <c r="G29" s="37">
        <v>0.7663930809284264</v>
      </c>
      <c r="H29" s="37">
        <v>0.9612567293266261</v>
      </c>
      <c r="I29" s="37">
        <v>0.797282409107602</v>
      </c>
    </row>
    <row r="30">
      <c r="A30" s="24" t="str">
        <v>단독·다가구</v>
      </c>
      <c r="B30" s="24" t="str">
        <v>2025-11</v>
      </c>
      <c r="C30" s="24" t="str">
        <v>비교 반영</v>
      </c>
      <c r="D30" s="24" t="str">
        <v>그 외 비교 반영월</v>
      </c>
      <c r="E30" s="37">
        <v>0.03796296296296296</v>
      </c>
      <c r="F30" s="37">
        <v>0.19107744107744107</v>
      </c>
      <c r="G30" s="37">
        <v>0.770959595959596</v>
      </c>
      <c r="H30" s="37">
        <v>0.962037037037037</v>
      </c>
      <c r="I30" s="37">
        <v>0.801382448158194</v>
      </c>
    </row>
    <row r="31">
      <c r="A31" s="24" t="str">
        <v>단독·다가구</v>
      </c>
      <c r="B31" s="24" t="str">
        <v>2025-12</v>
      </c>
      <c r="C31" s="24" t="str">
        <v>비교 반영</v>
      </c>
      <c r="D31" s="24" t="str">
        <v>그 외 비교 반영월</v>
      </c>
      <c r="E31" s="37">
        <v>0.0333950331636588</v>
      </c>
      <c r="F31" s="37">
        <v>0.17615301557920715</v>
      </c>
      <c r="G31" s="37">
        <v>0.7904519512571341</v>
      </c>
      <c r="H31" s="37">
        <v>0.9666049668363412</v>
      </c>
      <c r="I31" s="37">
        <v>0.817761110667837</v>
      </c>
    </row>
    <row r="32">
      <c r="A32" s="24" t="str">
        <v>단독·다가구</v>
      </c>
      <c r="B32" s="24" t="str">
        <v>2026-01</v>
      </c>
      <c r="C32" s="24" t="str">
        <v>비교 반영</v>
      </c>
      <c r="D32" s="24" t="str">
        <v>직전 비교기간</v>
      </c>
      <c r="E32" s="37">
        <v>0.038779446204711396</v>
      </c>
      <c r="F32" s="37">
        <v>0.16469210635073703</v>
      </c>
      <c r="G32" s="37">
        <v>0.7965284474445516</v>
      </c>
      <c r="H32" s="37">
        <v>0.9612205537952886</v>
      </c>
      <c r="I32" s="37">
        <v>0.8286635614475099</v>
      </c>
    </row>
    <row r="33">
      <c r="A33" s="24" t="str">
        <v>단독·다가구</v>
      </c>
      <c r="B33" s="24" t="str">
        <v>2026-02</v>
      </c>
      <c r="C33" s="24" t="str">
        <v>비교 반영</v>
      </c>
      <c r="D33" s="24" t="str">
        <v>직전 비교기간</v>
      </c>
      <c r="E33" s="37">
        <v>0.03386886669561442</v>
      </c>
      <c r="F33" s="37">
        <v>0.1614560717904183</v>
      </c>
      <c r="G33" s="37">
        <v>0.8046750615139673</v>
      </c>
      <c r="H33" s="37">
        <v>0.9661311333043856</v>
      </c>
      <c r="I33" s="37">
        <v>0.8328838951310862</v>
      </c>
    </row>
    <row r="34">
      <c r="A34" s="24" t="str">
        <v>단독·다가구</v>
      </c>
      <c r="B34" s="24" t="str">
        <v>2026-03</v>
      </c>
      <c r="C34" s="24" t="str">
        <v>비교 반영</v>
      </c>
      <c r="D34" s="24" t="str">
        <v>직전 비교기간</v>
      </c>
      <c r="E34" s="37">
        <v>0.038441145281018024</v>
      </c>
      <c r="F34" s="37">
        <v>0.19048250265111347</v>
      </c>
      <c r="G34" s="37">
        <v>0.7710763520678685</v>
      </c>
      <c r="H34" s="37">
        <v>0.961558854718982</v>
      </c>
      <c r="I34" s="37">
        <v>0.8019023986765922</v>
      </c>
    </row>
    <row r="35">
      <c r="A35" s="24" t="str">
        <v>단독·다가구</v>
      </c>
      <c r="B35" s="24" t="str">
        <v>2026-04</v>
      </c>
      <c r="C35" s="24" t="str">
        <v>비교 반영</v>
      </c>
      <c r="D35" s="24" t="str">
        <v>최근 비교기간</v>
      </c>
      <c r="E35" s="37">
        <v>0.043458440966418474</v>
      </c>
      <c r="F35" s="37">
        <v>0.19244795623765384</v>
      </c>
      <c r="G35" s="37">
        <v>0.7640936027959276</v>
      </c>
      <c r="H35" s="37">
        <v>0.9565415590335815</v>
      </c>
      <c r="I35" s="37">
        <v>0.7988085782366958</v>
      </c>
    </row>
    <row r="36">
      <c r="A36" s="24" t="str">
        <v>단독·다가구</v>
      </c>
      <c r="B36" s="24" t="str">
        <v>2026-05</v>
      </c>
      <c r="C36" s="24" t="str">
        <v>비교 반영</v>
      </c>
      <c r="D36" s="24" t="str">
        <v>최근 비교기간</v>
      </c>
      <c r="E36" s="37">
        <v>0.04632305716120745</v>
      </c>
      <c r="F36" s="37">
        <v>0.1852922286448298</v>
      </c>
      <c r="G36" s="37">
        <v>0.7683847141939627</v>
      </c>
      <c r="H36" s="37">
        <v>0.9536769428387926</v>
      </c>
      <c r="I36" s="37">
        <v>0.8057075511406684</v>
      </c>
    </row>
    <row r="37">
      <c r="A37" s="24" t="str">
        <v>단독·다가구</v>
      </c>
      <c r="B37" s="24" t="str">
        <v>2026-06</v>
      </c>
      <c r="C37" s="24" t="str">
        <v>비교 반영</v>
      </c>
      <c r="D37" s="24" t="str">
        <v>최근 비교기간</v>
      </c>
      <c r="E37" s="37">
        <v>0.04273153093927192</v>
      </c>
      <c r="F37" s="37">
        <v>0.1819377105760539</v>
      </c>
      <c r="G37" s="37">
        <v>0.7753307584846741</v>
      </c>
      <c r="H37" s="37">
        <v>0.957268469060728</v>
      </c>
      <c r="I37" s="37">
        <v>0.8099407674478496</v>
      </c>
    </row>
    <row r="38">
      <c r="A38" s="30" t="str">
        <v>단독·다가구</v>
      </c>
      <c r="B38" s="30" t="str">
        <v>2026-07</v>
      </c>
      <c r="C38" s="30" t="str">
        <v>집계 중</v>
      </c>
      <c r="D38" s="30" t="str">
        <v>집계 중 월</v>
      </c>
      <c r="E38" s="43">
        <v>0.042036059368463</v>
      </c>
      <c r="F38" s="43">
        <v>0.1794003386791513</v>
      </c>
      <c r="G38" s="43">
        <v>0.7785636019523857</v>
      </c>
      <c r="H38" s="43">
        <v>0.957963940631537</v>
      </c>
      <c r="I38" s="43">
        <v>0.8127274617864199</v>
      </c>
    </row>
    <row r="39">
      <c r="A39" s="24" t="str">
        <v>연립·다세대</v>
      </c>
      <c r="B39" s="24" t="str">
        <v>2025-08</v>
      </c>
      <c r="C39" s="24" t="str">
        <v>비교 반영</v>
      </c>
      <c r="D39" s="24" t="str">
        <v>그 외 비교 반영월</v>
      </c>
      <c r="E39" s="37">
        <v>0.2567834934991521</v>
      </c>
      <c r="F39" s="37">
        <v>0.24901074053137365</v>
      </c>
      <c r="G39" s="37">
        <v>0.4942057659694743</v>
      </c>
      <c r="H39" s="37">
        <v>0.7432165065008479</v>
      </c>
      <c r="I39" s="37">
        <v>0.6649553146986119</v>
      </c>
    </row>
    <row r="40">
      <c r="A40" s="24" t="str">
        <v>연립·다세대</v>
      </c>
      <c r="B40" s="24" t="str">
        <v>2025-09</v>
      </c>
      <c r="C40" s="24" t="str">
        <v>비교 반영</v>
      </c>
      <c r="D40" s="24" t="str">
        <v>그 외 비교 반영월</v>
      </c>
      <c r="E40" s="37">
        <v>0.28116361721732264</v>
      </c>
      <c r="F40" s="37">
        <v>0.26010267210741084</v>
      </c>
      <c r="G40" s="37">
        <v>0.4587337106752665</v>
      </c>
      <c r="H40" s="37">
        <v>0.7188363827826774</v>
      </c>
      <c r="I40" s="37">
        <v>0.6381615088811573</v>
      </c>
    </row>
    <row r="41">
      <c r="A41" s="24" t="str">
        <v>연립·다세대</v>
      </c>
      <c r="B41" s="24" t="str">
        <v>2025-10</v>
      </c>
      <c r="C41" s="24" t="str">
        <v>비교 반영</v>
      </c>
      <c r="D41" s="24" t="str">
        <v>그 외 비교 반영월</v>
      </c>
      <c r="E41" s="37">
        <v>0.2675020430400436</v>
      </c>
      <c r="F41" s="37">
        <v>0.24203214383001906</v>
      </c>
      <c r="G41" s="37">
        <v>0.49046581312993737</v>
      </c>
      <c r="H41" s="37">
        <v>0.7324979569599565</v>
      </c>
      <c r="I41" s="37">
        <v>0.6695797694310153</v>
      </c>
    </row>
    <row r="42">
      <c r="A42" s="24" t="str">
        <v>연립·다세대</v>
      </c>
      <c r="B42" s="24" t="str">
        <v>2025-11</v>
      </c>
      <c r="C42" s="24" t="str">
        <v>비교 반영</v>
      </c>
      <c r="D42" s="24" t="str">
        <v>그 외 비교 반영월</v>
      </c>
      <c r="E42" s="37">
        <v>0.26834052569635153</v>
      </c>
      <c r="F42" s="37">
        <v>0.25487119131685626</v>
      </c>
      <c r="G42" s="37">
        <v>0.4767882829867922</v>
      </c>
      <c r="H42" s="37">
        <v>0.7316594743036485</v>
      </c>
      <c r="I42" s="37">
        <v>0.6516532618409294</v>
      </c>
    </row>
    <row r="43">
      <c r="A43" s="24" t="str">
        <v>연립·다세대</v>
      </c>
      <c r="B43" s="24" t="str">
        <v>2025-12</v>
      </c>
      <c r="C43" s="24" t="str">
        <v>비교 반영</v>
      </c>
      <c r="D43" s="24" t="str">
        <v>그 외 비교 반영월</v>
      </c>
      <c r="E43" s="37">
        <v>0.262831638978428</v>
      </c>
      <c r="F43" s="37">
        <v>0.2260104140838086</v>
      </c>
      <c r="G43" s="37">
        <v>0.5111579469377634</v>
      </c>
      <c r="H43" s="37">
        <v>0.737168361021572</v>
      </c>
      <c r="I43" s="37">
        <v>0.6934073326606122</v>
      </c>
    </row>
    <row r="44">
      <c r="A44" s="24" t="str">
        <v>연립·다세대</v>
      </c>
      <c r="B44" s="24" t="str">
        <v>2026-01</v>
      </c>
      <c r="C44" s="24" t="str">
        <v>비교 반영</v>
      </c>
      <c r="D44" s="24" t="str">
        <v>직전 비교기간</v>
      </c>
      <c r="E44" s="37">
        <v>0.2754305396096441</v>
      </c>
      <c r="F44" s="37">
        <v>0.2312284730195178</v>
      </c>
      <c r="G44" s="37">
        <v>0.4933409873708381</v>
      </c>
      <c r="H44" s="37">
        <v>0.7245694603903559</v>
      </c>
      <c r="I44" s="37">
        <v>0.6808746632863255</v>
      </c>
    </row>
    <row r="45">
      <c r="A45" s="24" t="str">
        <v>연립·다세대</v>
      </c>
      <c r="B45" s="24" t="str">
        <v>2026-02</v>
      </c>
      <c r="C45" s="24" t="str">
        <v>비교 반영</v>
      </c>
      <c r="D45" s="24" t="str">
        <v>직전 비교기간</v>
      </c>
      <c r="E45" s="37">
        <v>0.24623767514270886</v>
      </c>
      <c r="F45" s="37">
        <v>0.2240529320186819</v>
      </c>
      <c r="G45" s="37">
        <v>0.5297093928386092</v>
      </c>
      <c r="H45" s="37">
        <v>0.7537623248572911</v>
      </c>
      <c r="I45" s="37">
        <v>0.7027538726333907</v>
      </c>
    </row>
    <row r="46">
      <c r="A46" s="24" t="str">
        <v>연립·다세대</v>
      </c>
      <c r="B46" s="24" t="str">
        <v>2026-03</v>
      </c>
      <c r="C46" s="24" t="str">
        <v>비교 반영</v>
      </c>
      <c r="D46" s="24" t="str">
        <v>직전 비교기간</v>
      </c>
      <c r="E46" s="37">
        <v>0.29134766649187205</v>
      </c>
      <c r="F46" s="37">
        <v>0.23922391190351336</v>
      </c>
      <c r="G46" s="37">
        <v>0.46942842160461457</v>
      </c>
      <c r="H46" s="37">
        <v>0.708652333508128</v>
      </c>
      <c r="I46" s="37">
        <v>0.6624241527305017</v>
      </c>
    </row>
    <row r="47">
      <c r="A47" s="24" t="str">
        <v>연립·다세대</v>
      </c>
      <c r="B47" s="24" t="str">
        <v>2026-04</v>
      </c>
      <c r="C47" s="24" t="str">
        <v>비교 반영</v>
      </c>
      <c r="D47" s="24" t="str">
        <v>최근 비교기간</v>
      </c>
      <c r="E47" s="37">
        <v>0.3208719222950079</v>
      </c>
      <c r="F47" s="37">
        <v>0.24610345606505535</v>
      </c>
      <c r="G47" s="37">
        <v>0.43302462163993677</v>
      </c>
      <c r="H47" s="37">
        <v>0.6791280777049921</v>
      </c>
      <c r="I47" s="37">
        <v>0.6376184932645934</v>
      </c>
    </row>
    <row r="48">
      <c r="A48" s="24" t="str">
        <v>연립·다세대</v>
      </c>
      <c r="B48" s="24" t="str">
        <v>2026-05</v>
      </c>
      <c r="C48" s="24" t="str">
        <v>비교 반영</v>
      </c>
      <c r="D48" s="24" t="str">
        <v>최근 비교기간</v>
      </c>
      <c r="E48" s="37">
        <v>0.30637827209045104</v>
      </c>
      <c r="F48" s="37">
        <v>0.24419319159395356</v>
      </c>
      <c r="G48" s="37">
        <v>0.44942853631559543</v>
      </c>
      <c r="H48" s="37">
        <v>0.693621727909549</v>
      </c>
      <c r="I48" s="37">
        <v>0.6479447200566973</v>
      </c>
    </row>
    <row r="49">
      <c r="A49" s="24" t="str">
        <v>연립·다세대</v>
      </c>
      <c r="B49" s="24" t="str">
        <v>2026-06</v>
      </c>
      <c r="C49" s="24" t="str">
        <v>비교 반영</v>
      </c>
      <c r="D49" s="24" t="str">
        <v>최근 비교기간</v>
      </c>
      <c r="E49" s="37">
        <v>0.28459334910947814</v>
      </c>
      <c r="F49" s="37">
        <v>0.24685515008095654</v>
      </c>
      <c r="G49" s="37">
        <v>0.4685515008095653</v>
      </c>
      <c r="H49" s="37">
        <v>0.7154066508905219</v>
      </c>
      <c r="I49" s="37">
        <v>0.6549442896935933</v>
      </c>
    </row>
    <row r="50">
      <c r="A50" s="30" t="str">
        <v>연립·다세대</v>
      </c>
      <c r="B50" s="30" t="str">
        <v>2026-07</v>
      </c>
      <c r="C50" s="30" t="str">
        <v>집계 중</v>
      </c>
      <c r="D50" s="30" t="str">
        <v>집계 중 월</v>
      </c>
      <c r="E50" s="43">
        <v>0.30574748743718594</v>
      </c>
      <c r="F50" s="43">
        <v>0.23068467336683418</v>
      </c>
      <c r="G50" s="43">
        <v>0.4635678391959799</v>
      </c>
      <c r="H50" s="43">
        <v>0.6942525125628141</v>
      </c>
      <c r="I50" s="43">
        <v>0.6677222347885093</v>
      </c>
    </row>
    <row r="51">
      <c r="A51" s="24" t="str">
        <v>오피스텔</v>
      </c>
      <c r="B51" s="24" t="str">
        <v>2025-08</v>
      </c>
      <c r="C51" s="24" t="str">
        <v>비교 반영</v>
      </c>
      <c r="D51" s="24" t="str">
        <v>그 외 비교 반영월</v>
      </c>
      <c r="E51" s="37">
        <v>0.11746655210506934</v>
      </c>
      <c r="F51" s="37">
        <v>0.22707745182275685</v>
      </c>
      <c r="G51" s="37">
        <v>0.6554559960721738</v>
      </c>
      <c r="H51" s="37">
        <v>0.8825334478949306</v>
      </c>
      <c r="I51" s="37">
        <v>0.7426981919332406</v>
      </c>
    </row>
    <row r="52">
      <c r="A52" s="24" t="str">
        <v>오피스텔</v>
      </c>
      <c r="B52" s="24" t="str">
        <v>2025-09</v>
      </c>
      <c r="C52" s="24" t="str">
        <v>비교 반영</v>
      </c>
      <c r="D52" s="24" t="str">
        <v>그 외 비교 반영월</v>
      </c>
      <c r="E52" s="37">
        <v>0.15106132075471698</v>
      </c>
      <c r="F52" s="37">
        <v>0.24610849056603773</v>
      </c>
      <c r="G52" s="37">
        <v>0.6028301886792453</v>
      </c>
      <c r="H52" s="37">
        <v>0.848938679245283</v>
      </c>
      <c r="I52" s="37">
        <v>0.7100986248090012</v>
      </c>
    </row>
    <row r="53">
      <c r="A53" s="24" t="str">
        <v>오피스텔</v>
      </c>
      <c r="B53" s="24" t="str">
        <v>2025-10</v>
      </c>
      <c r="C53" s="24" t="str">
        <v>비교 반영</v>
      </c>
      <c r="D53" s="24" t="str">
        <v>그 외 비교 반영월</v>
      </c>
      <c r="E53" s="37">
        <v>0.12009867566865749</v>
      </c>
      <c r="F53" s="37">
        <v>0.2287717475980265</v>
      </c>
      <c r="G53" s="37">
        <v>0.6511295767333161</v>
      </c>
      <c r="H53" s="37">
        <v>0.8799013243313425</v>
      </c>
      <c r="I53" s="37">
        <v>0.7400029511583296</v>
      </c>
    </row>
    <row r="54">
      <c r="A54" s="24" t="str">
        <v>오피스텔</v>
      </c>
      <c r="B54" s="24" t="str">
        <v>2025-11</v>
      </c>
      <c r="C54" s="24" t="str">
        <v>비교 반영</v>
      </c>
      <c r="D54" s="24" t="str">
        <v>그 외 비교 반영월</v>
      </c>
      <c r="E54" s="37">
        <v>0.12089102950030102</v>
      </c>
      <c r="F54" s="37">
        <v>0.23154726068633352</v>
      </c>
      <c r="G54" s="37">
        <v>0.6475617098133655</v>
      </c>
      <c r="H54" s="37">
        <v>0.8791089704996989</v>
      </c>
      <c r="I54" s="37">
        <v>0.736611423092727</v>
      </c>
    </row>
    <row r="55">
      <c r="A55" s="24" t="str">
        <v>오피스텔</v>
      </c>
      <c r="B55" s="24" t="str">
        <v>2025-12</v>
      </c>
      <c r="C55" s="24" t="str">
        <v>비교 반영</v>
      </c>
      <c r="D55" s="24" t="str">
        <v>그 외 비교 반영월</v>
      </c>
      <c r="E55" s="37">
        <v>0.09399505854549361</v>
      </c>
      <c r="F55" s="37">
        <v>0.2162423461166613</v>
      </c>
      <c r="G55" s="37">
        <v>0.6897625953378451</v>
      </c>
      <c r="H55" s="37">
        <v>0.9060049414545064</v>
      </c>
      <c r="I55" s="37">
        <v>0.7613232155560825</v>
      </c>
    </row>
    <row r="56">
      <c r="A56" s="24" t="str">
        <v>오피스텔</v>
      </c>
      <c r="B56" s="24" t="str">
        <v>2026-01</v>
      </c>
      <c r="C56" s="24" t="str">
        <v>비교 반영</v>
      </c>
      <c r="D56" s="24" t="str">
        <v>직전 비교기간</v>
      </c>
      <c r="E56" s="37">
        <v>0.10789019005567288</v>
      </c>
      <c r="F56" s="37">
        <v>0.21827606066423497</v>
      </c>
      <c r="G56" s="37">
        <v>0.6738337492800921</v>
      </c>
      <c r="H56" s="37">
        <v>0.8921098099443271</v>
      </c>
      <c r="I56" s="37">
        <v>0.7553260167850226</v>
      </c>
    </row>
    <row r="57">
      <c r="A57" s="24" t="str">
        <v>오피스텔</v>
      </c>
      <c r="B57" s="24" t="str">
        <v>2026-02</v>
      </c>
      <c r="C57" s="24" t="str">
        <v>비교 반영</v>
      </c>
      <c r="D57" s="24" t="str">
        <v>직전 비교기간</v>
      </c>
      <c r="E57" s="37">
        <v>0.11035963499731616</v>
      </c>
      <c r="F57" s="37">
        <v>0.2109500805152979</v>
      </c>
      <c r="G57" s="37">
        <v>0.6786902844873859</v>
      </c>
      <c r="H57" s="37">
        <v>0.8896403650026838</v>
      </c>
      <c r="I57" s="37">
        <v>0.7628816218173042</v>
      </c>
    </row>
    <row r="58">
      <c r="A58" s="24" t="str">
        <v>오피스텔</v>
      </c>
      <c r="B58" s="24" t="str">
        <v>2026-03</v>
      </c>
      <c r="C58" s="24" t="str">
        <v>비교 반영</v>
      </c>
      <c r="D58" s="24" t="str">
        <v>직전 비교기간</v>
      </c>
      <c r="E58" s="37">
        <v>0.11754439995893645</v>
      </c>
      <c r="F58" s="37">
        <v>0.23498614105327995</v>
      </c>
      <c r="G58" s="37">
        <v>0.6474694589877836</v>
      </c>
      <c r="H58" s="37">
        <v>0.8824556000410635</v>
      </c>
      <c r="I58" s="37">
        <v>0.7337133550488599</v>
      </c>
    </row>
    <row r="59">
      <c r="A59" s="24" t="str">
        <v>오피스텔</v>
      </c>
      <c r="B59" s="24" t="str">
        <v>2026-04</v>
      </c>
      <c r="C59" s="24" t="str">
        <v>비교 반영</v>
      </c>
      <c r="D59" s="24" t="str">
        <v>최근 비교기간</v>
      </c>
      <c r="E59" s="37">
        <v>0.13576381122791323</v>
      </c>
      <c r="F59" s="37">
        <v>0.21169760679937374</v>
      </c>
      <c r="G59" s="37">
        <v>0.6525385819727131</v>
      </c>
      <c r="H59" s="37">
        <v>0.8642361887720867</v>
      </c>
      <c r="I59" s="37">
        <v>0.7550465838509317</v>
      </c>
    </row>
    <row r="60">
      <c r="A60" s="24" t="str">
        <v>오피스텔</v>
      </c>
      <c r="B60" s="24" t="str">
        <v>2026-05</v>
      </c>
      <c r="C60" s="24" t="str">
        <v>비교 반영</v>
      </c>
      <c r="D60" s="24" t="str">
        <v>최근 비교기간</v>
      </c>
      <c r="E60" s="37">
        <v>0.14355261515416304</v>
      </c>
      <c r="F60" s="37">
        <v>0.22281862439146174</v>
      </c>
      <c r="G60" s="37">
        <v>0.6336287604543752</v>
      </c>
      <c r="H60" s="37">
        <v>0.8564473848458369</v>
      </c>
      <c r="I60" s="37">
        <v>0.739833843463052</v>
      </c>
    </row>
    <row r="61">
      <c r="A61" s="24" t="str">
        <v>오피스텔</v>
      </c>
      <c r="B61" s="24" t="str">
        <v>2026-06</v>
      </c>
      <c r="C61" s="24" t="str">
        <v>비교 반영</v>
      </c>
      <c r="D61" s="24" t="str">
        <v>최근 비교기간</v>
      </c>
      <c r="E61" s="37">
        <v>0.12745696496154316</v>
      </c>
      <c r="F61" s="37">
        <v>0.22988646074960323</v>
      </c>
      <c r="G61" s="37">
        <v>0.6426565742888536</v>
      </c>
      <c r="H61" s="37">
        <v>0.8725430350384569</v>
      </c>
      <c r="I61" s="37">
        <v>0.7365328109696376</v>
      </c>
    </row>
    <row r="62">
      <c r="A62" s="30" t="str">
        <v>오피스텔</v>
      </c>
      <c r="B62" s="30" t="str">
        <v>2026-07</v>
      </c>
      <c r="C62" s="30" t="str">
        <v>집계 중</v>
      </c>
      <c r="D62" s="30" t="str">
        <v>집계 중 월</v>
      </c>
      <c r="E62" s="43">
        <v>0.15837535777565762</v>
      </c>
      <c r="F62" s="43">
        <v>0.2143928035982009</v>
      </c>
      <c r="G62" s="43">
        <v>0.6272318386261415</v>
      </c>
      <c r="H62" s="43">
        <v>0.8416246422243424</v>
      </c>
      <c r="I62" s="43">
        <v>0.7452631578947368</v>
      </c>
    </row>
  </sheetData>
  <autoFilter ref="A6:N10"/>
  <mergeCells count="5">
    <mergeCell ref="A1:N1"/>
    <mergeCell ref="A2:N2"/>
    <mergeCell ref="A3:N3"/>
    <mergeCell ref="A4:N4"/>
    <mergeCell ref="A13:I13"/>
  </mergeCells>
  <pageMargins bottom="0.5" footer="0.3" header="0.3" left="0.4" right="0.4" top="0.5"/>
  <ignoredErrors>
    <ignoredError numberStoredAsText="1" sqref="A1:N6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O16"/>
  <sheetViews>
    <sheetView workbookViewId="0" rightToLeft="0"/>
  </sheetViews>
  <cols>
    <col min="1" max="1" width="8.83203125" customWidth="1"/>
    <col min="2" max="2" width="18.83203125" customWidth="1"/>
    <col min="3" max="3" width="16.83203125" customWidth="1"/>
    <col min="4" max="4" width="15.83203125" customWidth="1"/>
    <col min="5" max="5" width="14.83203125" customWidth="1"/>
    <col min="6" max="6" width="14.83203125" customWidth="1"/>
    <col min="7" max="7" width="14.83203125" customWidth="1"/>
    <col min="8" max="8" width="15.83203125" customWidth="1"/>
    <col min="9" max="9" width="18.83203125" customWidth="1"/>
    <col min="10" max="10" width="18.83203125" customWidth="1"/>
    <col min="11" max="11" width="18.83203125" customWidth="1"/>
    <col min="12" max="12" width="16.83203125" customWidth="1"/>
    <col min="13" max="13" width="16.83203125" customWidth="1"/>
    <col min="14" max="14" width="17.83203125" customWidth="1"/>
    <col min="15" max="15" width="34.83203125" customWidth="1"/>
  </cols>
  <sheetData>
    <row r="1" ht="32" customHeight="1">
      <c r="A1" s="4" t="str">
        <v>부동산별 실거래 흐름 분석 리포트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24" customHeight="1">
      <c r="A2" s="6" t="str">
        <v>최근 비교기간 3개월 (2026-04~2026-06) 거래량 상위 10개 하위지역을 대상으로 직전 비교기간 3개월 (2026-01~2026-03) 대비 유형·거래방식 변화를 비교합니다. 전체 하위지역 세부내용은 뒤쪽 지역 상세 시트에서 확인할 수 있습니다.</v>
      </c>
      <c r="B2" s="6" t="str">
        <v/>
      </c>
      <c r="C2" s="6" t="str">
        <v/>
      </c>
      <c r="D2" s="6" t="str">
        <v/>
      </c>
      <c r="E2" s="6" t="str">
        <v/>
      </c>
      <c r="F2" s="6" t="str">
        <v/>
      </c>
      <c r="G2" s="6" t="str">
        <v/>
      </c>
      <c r="H2" s="6" t="str">
        <v/>
      </c>
      <c r="I2" s="6" t="str">
        <v/>
      </c>
      <c r="J2" s="6" t="str">
        <v/>
      </c>
      <c r="K2" s="6" t="str">
        <v/>
      </c>
      <c r="L2" s="6" t="str">
        <v/>
      </c>
      <c r="M2" s="6" t="str">
        <v/>
      </c>
      <c r="N2" s="6" t="str">
        <v/>
      </c>
      <c r="O2" s="6" t="str">
        <v/>
      </c>
    </row>
    <row r="3" ht="20" customHeight="1">
      <c r="A3" s="8" t="str">
        <v>지역 경기도 · 유형 전체 부동산 · 조회기간 2025-08 ~ 2026-08</v>
      </c>
      <c r="B3" s="8" t="str">
        <v/>
      </c>
      <c r="C3" s="8" t="str">
        <v/>
      </c>
      <c r="D3" s="8" t="str">
        <v/>
      </c>
      <c r="E3" s="8" t="str">
        <v/>
      </c>
      <c r="F3" s="8" t="str">
        <v/>
      </c>
      <c r="G3" s="8" t="str">
        <v/>
      </c>
      <c r="H3" s="8" t="str">
        <v/>
      </c>
      <c r="I3" s="8" t="str">
        <v/>
      </c>
      <c r="J3" s="8" t="str">
        <v/>
      </c>
      <c r="K3" s="8" t="str">
        <v/>
      </c>
      <c r="L3" s="8" t="str">
        <v/>
      </c>
      <c r="M3" s="8" t="str">
        <v/>
      </c>
      <c r="N3" s="8" t="str">
        <v/>
      </c>
      <c r="O3" s="8" t="str">
        <v/>
      </c>
    </row>
    <row r="4" ht="20" customHeight="1">
      <c r="A4" s="8" t="str">
        <v>데이터 업데이트 2026-08-17 08:40 · 취소거래 제외 · 물건 소재지 기준</v>
      </c>
      <c r="B4" s="8" t="str">
        <v/>
      </c>
      <c r="C4" s="8" t="str">
        <v/>
      </c>
      <c r="D4" s="8" t="str">
        <v/>
      </c>
      <c r="E4" s="8" t="str">
        <v/>
      </c>
      <c r="F4" s="8" t="str">
        <v/>
      </c>
      <c r="G4" s="8" t="str">
        <v/>
      </c>
      <c r="H4" s="8" t="str">
        <v/>
      </c>
      <c r="I4" s="8" t="str">
        <v/>
      </c>
      <c r="J4" s="8" t="str">
        <v/>
      </c>
      <c r="K4" s="8" t="str">
        <v/>
      </c>
      <c r="L4" s="8" t="str">
        <v/>
      </c>
      <c r="M4" s="8" t="str">
        <v/>
      </c>
      <c r="N4" s="8" t="str">
        <v/>
      </c>
      <c r="O4" s="8" t="str">
        <v/>
      </c>
    </row>
    <row r="5" ht="8" customHeight="1"/>
    <row r="6" ht="28" customHeight="1">
      <c r="A6" s="19" t="str">
        <v>순위</v>
      </c>
      <c r="B6" s="19" t="str">
        <v>지역명</v>
      </c>
      <c r="C6" s="19" t="str">
        <v>전체비교기간거래건수</v>
      </c>
      <c r="D6" s="19" t="str">
        <v>최근비교기간건수</v>
      </c>
      <c r="E6" s="19" t="str">
        <v>최근비교기간월평균</v>
      </c>
      <c r="F6" s="19" t="str">
        <v>직전비교기간월평균</v>
      </c>
      <c r="G6" s="19" t="str">
        <v>거래량변화율</v>
      </c>
      <c r="H6" s="19" t="str">
        <v>최근거래수준지수</v>
      </c>
      <c r="I6" s="19" t="str">
        <v>거래집중유형</v>
      </c>
      <c r="J6" s="19" t="str">
        <v>부상유형</v>
      </c>
      <c r="K6" s="19" t="str">
        <v>부상점유변화(%p)</v>
      </c>
      <c r="L6" s="19" t="str">
        <v>매매변화(%p)</v>
      </c>
      <c r="M6" s="19" t="str">
        <v>임대변화(%p)</v>
      </c>
      <c r="N6" s="19" t="str">
        <v>월세화변화(%p)</v>
      </c>
      <c r="O6" s="19" t="str">
        <v>지역신호</v>
      </c>
    </row>
    <row r="7">
      <c r="A7" s="26">
        <v>1</v>
      </c>
      <c r="B7" s="24" t="str">
        <v>남양주시</v>
      </c>
      <c r="C7" s="26">
        <v>46440</v>
      </c>
      <c r="D7" s="26">
        <v>13835</v>
      </c>
      <c r="E7" s="26">
        <f>IF('집계기준'!$B$7=0,0,D7/'집계기준'!$B$7)</f>
        <v>4611.666666666667</v>
      </c>
      <c r="F7" s="26">
        <v>3887.3333333333335</v>
      </c>
      <c r="G7" s="36">
        <f>IF(F7=0,0,E7/F7-1)</f>
        <v>0.18633167552735386</v>
      </c>
      <c r="H7" s="39">
        <v>109.2341372380132</v>
      </c>
      <c r="I7" s="24" t="str">
        <v>아파트 전월세</v>
      </c>
      <c r="J7" s="24" t="str">
        <v>아파트 전월세</v>
      </c>
      <c r="K7" s="38">
        <v>10.720262083872218</v>
      </c>
      <c r="L7" s="42">
        <v>-3.7710944773386657</v>
      </c>
      <c r="M7" s="38">
        <v>3.7710944773386657</v>
      </c>
      <c r="N7" s="38">
        <v>16.449180652413908</v>
      </c>
      <c r="O7" s="24" t="str">
        <v>임대 비중 확대·월세화</v>
      </c>
    </row>
    <row r="8">
      <c r="A8" s="26">
        <v>2</v>
      </c>
      <c r="B8" s="24" t="str">
        <v>평택시</v>
      </c>
      <c r="C8" s="26">
        <v>51667</v>
      </c>
      <c r="D8" s="26">
        <v>13784</v>
      </c>
      <c r="E8" s="26">
        <f>IF('집계기준'!$B$7=0,0,D8/'집계기준'!$B$7)</f>
        <v>4594.666666666667</v>
      </c>
      <c r="F8" s="26">
        <v>4938.333333333333</v>
      </c>
      <c r="G8" s="41">
        <f>IF(F8=0,0,E8/F8-1)</f>
        <v>-0.06959163010462366</v>
      </c>
      <c r="H8" s="39">
        <v>97.82130437868145</v>
      </c>
      <c r="I8" s="24" t="str">
        <v>아파트 전월세</v>
      </c>
      <c r="J8" s="24" t="str">
        <v>토지</v>
      </c>
      <c r="K8" s="38">
        <v>3.2314104561795123</v>
      </c>
      <c r="L8" s="38">
        <v>4.747740022083155</v>
      </c>
      <c r="M8" s="42">
        <v>-4.747740022083158</v>
      </c>
      <c r="N8" s="38">
        <v>0.5559009015387972</v>
      </c>
      <c r="O8" s="24" t="str">
        <v>매매 비중 회복 속 임대 월세화</v>
      </c>
    </row>
    <row r="9">
      <c r="A9" s="26">
        <v>3</v>
      </c>
      <c r="B9" s="24" t="str">
        <v>화성시 동탄구</v>
      </c>
      <c r="C9" s="26">
        <v>35065</v>
      </c>
      <c r="D9" s="26">
        <v>10205</v>
      </c>
      <c r="E9" s="26">
        <f>IF('집계기준'!$B$7=0,0,D9/'집계기준'!$B$7)</f>
        <v>3401.6666666666665</v>
      </c>
      <c r="F9" s="26">
        <v>3280</v>
      </c>
      <c r="G9" s="36">
        <f>IF(F9=0,0,E9/F9-1)</f>
        <v>0.037093495934959364</v>
      </c>
      <c r="H9" s="39">
        <v>106.7113455962736</v>
      </c>
      <c r="I9" s="24" t="str">
        <v>아파트 매매</v>
      </c>
      <c r="J9" s="24" t="str">
        <v>아파트 매매</v>
      </c>
      <c r="K9" s="38">
        <v>13.910709519883053</v>
      </c>
      <c r="L9" s="38">
        <v>14.309734786470846</v>
      </c>
      <c r="M9" s="42">
        <v>-14.309734786470841</v>
      </c>
      <c r="N9" s="38">
        <v>0.280007902486501</v>
      </c>
      <c r="O9" s="24" t="str">
        <v>임대에서 매매로 비중 이동</v>
      </c>
    </row>
    <row r="10">
      <c r="A10" s="26">
        <v>4</v>
      </c>
      <c r="B10" s="24" t="str">
        <v>성남시 분당구</v>
      </c>
      <c r="C10" s="26">
        <v>33676</v>
      </c>
      <c r="D10" s="26">
        <v>7899</v>
      </c>
      <c r="E10" s="26">
        <f>IF('집계기준'!$B$7=0,0,D10/'집계기준'!$B$7)</f>
        <v>2633</v>
      </c>
      <c r="F10" s="26">
        <v>3210.3333333333335</v>
      </c>
      <c r="G10" s="41">
        <f>IF(F10=0,0,E10/F10-1)</f>
        <v>-0.17983594642300904</v>
      </c>
      <c r="H10" s="39">
        <v>86.00486993704716</v>
      </c>
      <c r="I10" s="24" t="str">
        <v>아파트 전월세</v>
      </c>
      <c r="J10" s="24" t="str">
        <v>아파트 매매</v>
      </c>
      <c r="K10" s="38">
        <v>6.91705605405089</v>
      </c>
      <c r="L10" s="38">
        <v>6.596034514186208</v>
      </c>
      <c r="M10" s="42">
        <v>-6.5960345141862</v>
      </c>
      <c r="N10" s="38">
        <v>2.7836159730234455</v>
      </c>
      <c r="O10" s="24" t="str">
        <v>매매 비중 회복 속 임대 월세화</v>
      </c>
    </row>
    <row r="11">
      <c r="A11" s="26">
        <v>5</v>
      </c>
      <c r="B11" s="24" t="str">
        <v>고양시 덕양구</v>
      </c>
      <c r="C11" s="26">
        <v>29489</v>
      </c>
      <c r="D11" s="26">
        <v>7889</v>
      </c>
      <c r="E11" s="26">
        <f>IF('집계기준'!$B$7=0,0,D11/'집계기준'!$B$7)</f>
        <v>2629.6666666666665</v>
      </c>
      <c r="F11" s="26">
        <v>2815.3333333333335</v>
      </c>
      <c r="G11" s="41">
        <f>IF(F11=0,0,E11/F11-1)</f>
        <v>-0.06594837793038122</v>
      </c>
      <c r="H11" s="39">
        <v>98.09194388868164</v>
      </c>
      <c r="I11" s="24" t="str">
        <v>아파트 전월세</v>
      </c>
      <c r="J11" s="24" t="str">
        <v>아파트 매매</v>
      </c>
      <c r="K11" s="38">
        <v>4.036039414625983</v>
      </c>
      <c r="L11" s="38">
        <v>5.7850163920441595</v>
      </c>
      <c r="M11" s="42">
        <v>-5.785016392044162</v>
      </c>
      <c r="N11" s="42">
        <v>-0.7824144864070348</v>
      </c>
      <c r="O11" s="24" t="str">
        <v>매매 비중 확대·전세 비중 회복</v>
      </c>
    </row>
    <row r="12">
      <c r="A12" s="26">
        <v>6</v>
      </c>
      <c r="B12" s="24" t="str">
        <v>시흥시</v>
      </c>
      <c r="C12" s="26">
        <v>27716</v>
      </c>
      <c r="D12" s="26">
        <v>7819</v>
      </c>
      <c r="E12" s="26">
        <f>IF('집계기준'!$B$7=0,0,D12/'집계기준'!$B$7)</f>
        <v>2606.3333333333335</v>
      </c>
      <c r="F12" s="26">
        <v>2745</v>
      </c>
      <c r="G12" s="41">
        <f>IF(F12=0,0,E12/F12-1)</f>
        <v>-0.050516089860352165</v>
      </c>
      <c r="H12" s="39">
        <v>103.44085245586186</v>
      </c>
      <c r="I12" s="24" t="str">
        <v>아파트 전월세</v>
      </c>
      <c r="J12" s="24" t="str">
        <v>아파트 매매</v>
      </c>
      <c r="K12" s="38">
        <v>2.6937279258338305</v>
      </c>
      <c r="L12" s="38">
        <v>6.446936622318578</v>
      </c>
      <c r="M12" s="42">
        <v>-6.446936622318578</v>
      </c>
      <c r="N12" s="42">
        <v>-1.9808613862662972</v>
      </c>
      <c r="O12" s="24" t="str">
        <v>매매 비중 확대·전세 비중 회복</v>
      </c>
    </row>
    <row r="13">
      <c r="A13" s="26">
        <v>7</v>
      </c>
      <c r="B13" s="24" t="str">
        <v>파주시</v>
      </c>
      <c r="C13" s="26">
        <v>28761</v>
      </c>
      <c r="D13" s="26">
        <v>7699</v>
      </c>
      <c r="E13" s="26">
        <f>IF('집계기준'!$B$7=0,0,D13/'집계기준'!$B$7)</f>
        <v>2566.3333333333335</v>
      </c>
      <c r="F13" s="26">
        <v>2617</v>
      </c>
      <c r="G13" s="41">
        <f>IF(F13=0,0,E13/F13-1)</f>
        <v>-0.01936059100751497</v>
      </c>
      <c r="H13" s="39">
        <v>98.15259089275989</v>
      </c>
      <c r="I13" s="24" t="str">
        <v>아파트 전월세</v>
      </c>
      <c r="J13" s="24" t="str">
        <v>아파트 매매</v>
      </c>
      <c r="K13" s="38">
        <v>2.716894867253286</v>
      </c>
      <c r="L13" s="38">
        <v>3.6640161016863457</v>
      </c>
      <c r="M13" s="42">
        <v>-3.6640161016863515</v>
      </c>
      <c r="N13" s="38">
        <v>0.1595709091290476</v>
      </c>
      <c r="O13" s="24" t="str">
        <v>임대에서 매매로 비중 이동</v>
      </c>
    </row>
    <row r="14">
      <c r="A14" s="26">
        <v>8</v>
      </c>
      <c r="B14" s="24" t="str">
        <v>김포시</v>
      </c>
      <c r="C14" s="26">
        <v>28058</v>
      </c>
      <c r="D14" s="26">
        <v>7429</v>
      </c>
      <c r="E14" s="26">
        <f>IF('집계기준'!$B$7=0,0,D14/'집계기준'!$B$7)</f>
        <v>2476.3333333333335</v>
      </c>
      <c r="F14" s="26">
        <v>2593</v>
      </c>
      <c r="G14" s="41">
        <f>IF(F14=0,0,E14/F14-1)</f>
        <v>-0.04499292968247848</v>
      </c>
      <c r="H14" s="39">
        <v>97.08342243448097</v>
      </c>
      <c r="I14" s="24" t="str">
        <v>아파트 전월세</v>
      </c>
      <c r="J14" s="24" t="str">
        <v>아파트 매매</v>
      </c>
      <c r="K14" s="38">
        <v>0.9001354572439474</v>
      </c>
      <c r="L14" s="38">
        <v>1.168376481053679</v>
      </c>
      <c r="M14" s="42">
        <v>-1.168376481053679</v>
      </c>
      <c r="N14" s="38">
        <v>1.6468171669687948</v>
      </c>
      <c r="O14" s="24" t="str">
        <v>매매 비중 회복 속 임대 월세화</v>
      </c>
    </row>
    <row r="15">
      <c r="A15" s="26">
        <v>9</v>
      </c>
      <c r="B15" s="24" t="str">
        <v>용인시 기흥구</v>
      </c>
      <c r="C15" s="26">
        <v>26739</v>
      </c>
      <c r="D15" s="26">
        <v>6993</v>
      </c>
      <c r="E15" s="26">
        <f>IF('집계기준'!$B$7=0,0,D15/'집계기준'!$B$7)</f>
        <v>2331</v>
      </c>
      <c r="F15" s="26">
        <v>2724</v>
      </c>
      <c r="G15" s="41">
        <f>IF(F15=0,0,E15/F15-1)</f>
        <v>-0.14427312775330392</v>
      </c>
      <c r="H15" s="39">
        <v>95.89363850555368</v>
      </c>
      <c r="I15" s="24" t="str">
        <v>아파트 매매</v>
      </c>
      <c r="J15" s="24" t="str">
        <v>아파트 매매</v>
      </c>
      <c r="K15" s="38">
        <v>7.117091918854035</v>
      </c>
      <c r="L15" s="38">
        <v>8.86243386243386</v>
      </c>
      <c r="M15" s="42">
        <v>-8.86243386243386</v>
      </c>
      <c r="N15" s="42">
        <v>-1.6838333995009003</v>
      </c>
      <c r="O15" s="24" t="str">
        <v>매매 비중 확대·전세 비중 회복</v>
      </c>
    </row>
    <row r="16">
      <c r="A16" s="26">
        <v>10</v>
      </c>
      <c r="B16" s="24" t="str">
        <v>수원시 영통구</v>
      </c>
      <c r="C16" s="26">
        <v>27642</v>
      </c>
      <c r="D16" s="26">
        <v>6968</v>
      </c>
      <c r="E16" s="26">
        <f>IF('집계기준'!$B$7=0,0,D16/'집계기준'!$B$7)</f>
        <v>2322.6666666666665</v>
      </c>
      <c r="F16" s="26">
        <v>2614.6666666666665</v>
      </c>
      <c r="G16" s="41">
        <f>IF(F16=0,0,E16/F16-1)</f>
        <v>-0.11167771545130034</v>
      </c>
      <c r="H16" s="39">
        <v>92.4293948821841</v>
      </c>
      <c r="I16" s="24" t="str">
        <v>아파트 전월세</v>
      </c>
      <c r="J16" s="24" t="str">
        <v>아파트 매매</v>
      </c>
      <c r="K16" s="38">
        <v>8.095074094088453</v>
      </c>
      <c r="L16" s="38">
        <v>8.890602688124517</v>
      </c>
      <c r="M16" s="42">
        <v>-8.890602688124504</v>
      </c>
      <c r="N16" s="42">
        <v>-1.3482999995590772</v>
      </c>
      <c r="O16" s="24" t="str">
        <v>매매 비중 확대·전세 비중 회복</v>
      </c>
    </row>
  </sheetData>
  <autoFilter ref="A6:O16"/>
  <mergeCells count="4">
    <mergeCell ref="A1:O1"/>
    <mergeCell ref="A2:O2"/>
    <mergeCell ref="A3:O3"/>
    <mergeCell ref="A4:O4"/>
  </mergeCells>
  <pageMargins bottom="0.5" footer="0.3" header="0.3" left="0.4" right="0.4" top="0.5"/>
  <ignoredErrors>
    <ignoredError numberStoredAsText="1" sqref="A1:O16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L7238"/>
  <sheetViews>
    <sheetView workbookViewId="0" rightToLeft="0"/>
  </sheetViews>
  <cols>
    <col min="1" max="1" width="10.83203125" customWidth="1"/>
    <col min="2" max="2" width="18.83203125" customWidth="1"/>
    <col min="3" max="3" width="20.83203125" customWidth="1"/>
    <col min="4" max="4" width="17.83203125" customWidth="1"/>
    <col min="5" max="5" width="17.83203125" customWidth="1"/>
    <col min="6" max="6" width="15.83203125" customWidth="1"/>
    <col min="7" max="7" width="17.83203125" customWidth="1"/>
    <col min="8" max="8" width="17.83203125" customWidth="1"/>
    <col min="9" max="9" width="15.83203125" customWidth="1"/>
    <col min="10" max="10" width="17.83203125" customWidth="1"/>
    <col min="11" max="11" width="16.83203125" customWidth="1"/>
    <col min="12" max="12" width="28.83203125" customWidth="1"/>
  </cols>
  <sheetData>
    <row r="1" ht="32" customHeight="1">
      <c r="A1" s="4" t="str">
        <v>부동산별 실거래 흐름 분석 리포트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4" customHeight="1">
      <c r="A2" s="6" t="str">
        <v>전체 하위지역의 부동산 유형 흐름을 최근 비교기간 3개월 (2026-04~2026-06)과 직전 비교기간 3개월 (2026-01~2026-03)의 같은 월평균 기준으로 비교합니다. PPT는 전국 선택 시 전체 시도, 그 외 선택 시 상위 10개 지역을 표시합니다.</v>
      </c>
      <c r="B2" s="6" t="str">
        <v/>
      </c>
      <c r="C2" s="6" t="str">
        <v/>
      </c>
      <c r="D2" s="6" t="str">
        <v/>
      </c>
      <c r="E2" s="6" t="str">
        <v/>
      </c>
      <c r="F2" s="6" t="str">
        <v/>
      </c>
      <c r="G2" s="6" t="str">
        <v/>
      </c>
      <c r="H2" s="6" t="str">
        <v/>
      </c>
      <c r="I2" s="6" t="str">
        <v/>
      </c>
      <c r="J2" s="6" t="str">
        <v/>
      </c>
      <c r="K2" s="6" t="str">
        <v/>
      </c>
      <c r="L2" s="6" t="str">
        <v/>
      </c>
    </row>
    <row r="3" ht="20" customHeight="1">
      <c r="A3" s="8" t="str">
        <v>지역 경기도 · 유형 전체 부동산 · 조회기간 2025-08 ~ 2026-08</v>
      </c>
      <c r="B3" s="8" t="str">
        <v/>
      </c>
      <c r="C3" s="8" t="str">
        <v/>
      </c>
      <c r="D3" s="8" t="str">
        <v/>
      </c>
      <c r="E3" s="8" t="str">
        <v/>
      </c>
      <c r="F3" s="8" t="str">
        <v/>
      </c>
      <c r="G3" s="8" t="str">
        <v/>
      </c>
      <c r="H3" s="8" t="str">
        <v/>
      </c>
      <c r="I3" s="8" t="str">
        <v/>
      </c>
      <c r="J3" s="8" t="str">
        <v/>
      </c>
      <c r="K3" s="8" t="str">
        <v/>
      </c>
      <c r="L3" s="8" t="str">
        <v/>
      </c>
    </row>
    <row r="4" ht="20" customHeight="1">
      <c r="A4" s="8" t="str">
        <v>데이터 업데이트 2026-08-17 08:40 · 취소거래 제외 · 물건 소재지 기준</v>
      </c>
      <c r="B4" s="8" t="str">
        <v/>
      </c>
      <c r="C4" s="8" t="str">
        <v/>
      </c>
      <c r="D4" s="8" t="str">
        <v/>
      </c>
      <c r="E4" s="8" t="str">
        <v/>
      </c>
      <c r="F4" s="8" t="str">
        <v/>
      </c>
      <c r="G4" s="8" t="str">
        <v/>
      </c>
      <c r="H4" s="8" t="str">
        <v/>
      </c>
      <c r="I4" s="8" t="str">
        <v/>
      </c>
      <c r="J4" s="8" t="str">
        <v/>
      </c>
      <c r="K4" s="8" t="str">
        <v/>
      </c>
      <c r="L4" s="8" t="str">
        <v/>
      </c>
    </row>
    <row r="5" ht="8" customHeight="1"/>
    <row r="6" ht="28" customHeight="1">
      <c r="A6" s="19" t="str">
        <v>지역순위</v>
      </c>
      <c r="B6" s="19" t="str">
        <v>지역명</v>
      </c>
      <c r="C6" s="19" t="str">
        <v>부동산유형</v>
      </c>
      <c r="D6" s="19" t="str">
        <v>최근비교기간월평균</v>
      </c>
      <c r="E6" s="19" t="str">
        <v>직전비교기간월평균</v>
      </c>
      <c r="F6" s="19" t="str">
        <v>거래량변화율</v>
      </c>
      <c r="G6" s="19" t="str">
        <v>최근지역내점유율</v>
      </c>
      <c r="H6" s="19" t="str">
        <v>직전지역내점유율</v>
      </c>
      <c r="I6" s="19" t="str">
        <v>점유변화(%p)</v>
      </c>
      <c r="J6" s="19" t="str">
        <v>최근거래수준지수</v>
      </c>
      <c r="K6" s="19" t="str">
        <v>최근거래수준</v>
      </c>
      <c r="L6" s="19" t="str">
        <v>변화판정</v>
      </c>
    </row>
    <row r="7">
      <c r="A7" s="26">
        <v>1</v>
      </c>
      <c r="B7" s="24" t="str">
        <v>남양주시</v>
      </c>
      <c r="C7" s="24" t="str">
        <v>아파트 전월세</v>
      </c>
      <c r="D7" s="29">
        <v>2385</v>
      </c>
      <c r="E7" s="29">
        <v>1593.6666666666667</v>
      </c>
      <c r="F7" s="36">
        <v>0.4965488391549886</v>
      </c>
      <c r="G7" s="37">
        <v>0.5171666064329599</v>
      </c>
      <c r="H7" s="37">
        <v>0.4099639855942377</v>
      </c>
      <c r="I7" s="38">
        <v>10.720262083872218</v>
      </c>
      <c r="J7" s="39">
        <v>112.46624083679858</v>
      </c>
      <c r="K7" s="24" t="str">
        <v>평균 상회</v>
      </c>
      <c r="L7" s="24" t="str">
        <v>거래·비중 동반 확대</v>
      </c>
    </row>
    <row r="8">
      <c r="A8" s="26">
        <v>1</v>
      </c>
      <c r="B8" s="24" t="str">
        <v>남양주시</v>
      </c>
      <c r="C8" s="24" t="str">
        <v>아파트 매매</v>
      </c>
      <c r="D8" s="29">
        <v>859.6666666666666</v>
      </c>
      <c r="E8" s="29">
        <v>809.6666666666666</v>
      </c>
      <c r="F8" s="36">
        <v>0.061753808151502776</v>
      </c>
      <c r="G8" s="37">
        <v>0.18641127574990965</v>
      </c>
      <c r="H8" s="37">
        <v>0.20828331332533012</v>
      </c>
      <c r="I8" s="42">
        <v>-2.187203757542047</v>
      </c>
      <c r="J8" s="39">
        <v>115.98593564740996</v>
      </c>
      <c r="K8" s="24" t="str">
        <v>고수준</v>
      </c>
      <c r="L8" s="24" t="str">
        <v>거래 증가·비중 약화</v>
      </c>
    </row>
    <row r="9">
      <c r="A9" s="26">
        <v>1</v>
      </c>
      <c r="B9" s="24" t="str">
        <v>남양주시</v>
      </c>
      <c r="C9" s="24" t="str">
        <v>다가구 전월세</v>
      </c>
      <c r="D9" s="29">
        <v>418.6666666666667</v>
      </c>
      <c r="E9" s="29">
        <v>469.3333333333333</v>
      </c>
      <c r="F9" s="41">
        <v>-0.10795454545454541</v>
      </c>
      <c r="G9" s="37">
        <v>0.09078424286230574</v>
      </c>
      <c r="H9" s="37">
        <v>0.12073400788886983</v>
      </c>
      <c r="I9" s="42">
        <v>-2.994976502656409</v>
      </c>
      <c r="J9" s="39">
        <v>97.34376100894808</v>
      </c>
      <c r="K9" s="24" t="str">
        <v>평균권</v>
      </c>
      <c r="L9" s="24" t="str">
        <v>거래·비중 동반 둔화</v>
      </c>
    </row>
    <row r="10">
      <c r="A10" s="26">
        <v>1</v>
      </c>
      <c r="B10" s="24" t="str">
        <v>남양주시</v>
      </c>
      <c r="C10" s="24" t="str">
        <v>토지</v>
      </c>
      <c r="D10" s="29">
        <v>275.6666666666667</v>
      </c>
      <c r="E10" s="29">
        <v>263.3333333333333</v>
      </c>
      <c r="F10" s="36">
        <v>0.04683544303797471</v>
      </c>
      <c r="G10" s="37">
        <v>0.05977593061076979</v>
      </c>
      <c r="H10" s="37">
        <v>0.06774138226719259</v>
      </c>
      <c r="I10" s="42">
        <v>-0.7965451656422804</v>
      </c>
      <c r="J10" s="39">
        <v>106.02564102564102</v>
      </c>
      <c r="K10" s="24" t="str">
        <v>평균 상회</v>
      </c>
      <c r="L10" s="24" t="str">
        <v>비중 축소</v>
      </c>
    </row>
    <row r="11">
      <c r="A11" s="26">
        <v>1</v>
      </c>
      <c r="B11" s="24" t="str">
        <v>남양주시</v>
      </c>
      <c r="C11" s="24" t="str">
        <v>다세대 전월세</v>
      </c>
      <c r="D11" s="29">
        <v>242.66666666666666</v>
      </c>
      <c r="E11" s="29">
        <v>233</v>
      </c>
      <c r="F11" s="36">
        <v>0.0414878397711016</v>
      </c>
      <c r="G11" s="37">
        <v>0.05262016624503072</v>
      </c>
      <c r="H11" s="37">
        <v>0.05993826101869319</v>
      </c>
      <c r="I11" s="42">
        <v>-0.7318094773662471</v>
      </c>
      <c r="J11" s="39">
        <v>101.61147062555513</v>
      </c>
      <c r="K11" s="24" t="str">
        <v>평균권</v>
      </c>
      <c r="L11" s="24" t="str">
        <v>비중 축소</v>
      </c>
    </row>
    <row r="12">
      <c r="A12" s="26">
        <v>1</v>
      </c>
      <c r="B12" s="24" t="str">
        <v>남양주시</v>
      </c>
      <c r="C12" s="24" t="str">
        <v>오피스텔 전월세</v>
      </c>
      <c r="D12" s="29">
        <v>209.66666666666666</v>
      </c>
      <c r="E12" s="29">
        <v>302</v>
      </c>
      <c r="F12" s="41">
        <v>-0.3057395143487859</v>
      </c>
      <c r="G12" s="37">
        <v>0.045464401879291655</v>
      </c>
      <c r="H12" s="37">
        <v>0.07768821814440062</v>
      </c>
      <c r="I12" s="42">
        <v>-3.2223816265108964</v>
      </c>
      <c r="J12" s="39">
        <v>89.63596320766939</v>
      </c>
      <c r="K12" s="24" t="str">
        <v>평균 하회</v>
      </c>
      <c r="L12" s="24" t="str">
        <v>거래·비중 동반 둔화</v>
      </c>
    </row>
    <row r="13">
      <c r="A13" s="26">
        <v>1</v>
      </c>
      <c r="B13" s="24" t="str">
        <v>남양주시</v>
      </c>
      <c r="C13" s="24" t="str">
        <v>다세대 매매</v>
      </c>
      <c r="D13" s="29">
        <v>128</v>
      </c>
      <c r="E13" s="29">
        <v>110</v>
      </c>
      <c r="F13" s="36">
        <v>0.16363636363636358</v>
      </c>
      <c r="G13" s="37">
        <v>0.02775569208529093</v>
      </c>
      <c r="H13" s="37">
        <v>0.02829703309895387</v>
      </c>
      <c r="I13" s="42">
        <v>-0.05413410136629396</v>
      </c>
      <c r="J13" s="39">
        <v>123.18460192475942</v>
      </c>
      <c r="K13" s="24" t="str">
        <v>고수준</v>
      </c>
      <c r="L13" s="24" t="str">
        <v>거래 증가</v>
      </c>
    </row>
    <row r="14">
      <c r="A14" s="26">
        <v>1</v>
      </c>
      <c r="B14" s="24" t="str">
        <v>남양주시</v>
      </c>
      <c r="C14" s="24" t="str">
        <v>상가</v>
      </c>
      <c r="D14" s="29">
        <v>33.333333333333336</v>
      </c>
      <c r="E14" s="29">
        <v>45.333333333333336</v>
      </c>
      <c r="F14" s="41">
        <v>-0.2647058823529411</v>
      </c>
      <c r="G14" s="37">
        <v>0.007228044813877846</v>
      </c>
      <c r="H14" s="37">
        <v>0.011661807580174927</v>
      </c>
      <c r="I14" s="42">
        <v>-0.44337627662970813</v>
      </c>
      <c r="J14" s="39">
        <v>85.27131782945736</v>
      </c>
      <c r="K14" s="24" t="str">
        <v>평균 하회</v>
      </c>
      <c r="L14" s="24" t="str">
        <v>거래·비중 동반 둔화</v>
      </c>
    </row>
    <row r="15">
      <c r="A15" s="26">
        <v>1</v>
      </c>
      <c r="B15" s="24" t="str">
        <v>남양주시</v>
      </c>
      <c r="C15" s="24" t="str">
        <v>오피스텔 매매</v>
      </c>
      <c r="D15" s="29">
        <v>21.666666666666668</v>
      </c>
      <c r="E15" s="29">
        <v>33</v>
      </c>
      <c r="F15" s="41">
        <v>-0.3434343434343434</v>
      </c>
      <c r="G15" s="37">
        <v>0.0046982291290206</v>
      </c>
      <c r="H15" s="37">
        <v>0.00848910992968616</v>
      </c>
      <c r="I15" s="42">
        <v>-0.379088080066556</v>
      </c>
      <c r="J15" s="39">
        <v>98.48484848484848</v>
      </c>
      <c r="K15" s="24" t="str">
        <v>평균권</v>
      </c>
      <c r="L15" s="24" t="str">
        <v>거래·비중 동반 둔화</v>
      </c>
    </row>
    <row r="16">
      <c r="A16" s="26">
        <v>1</v>
      </c>
      <c r="B16" s="24" t="str">
        <v>남양주시</v>
      </c>
      <c r="C16" s="24" t="str">
        <v>공장창고</v>
      </c>
      <c r="D16" s="29">
        <v>16.333333333333332</v>
      </c>
      <c r="E16" s="29">
        <v>9.666666666666666</v>
      </c>
      <c r="F16" s="36">
        <v>0.6896551724137931</v>
      </c>
      <c r="G16" s="37">
        <v>0.0035417419588001445</v>
      </c>
      <c r="H16" s="37">
        <v>0.0024867089693020065</v>
      </c>
      <c r="I16" s="38">
        <v>0.10550329894981379</v>
      </c>
      <c r="J16" s="39">
        <v>125.64102564102564</v>
      </c>
      <c r="K16" s="24" t="str">
        <v>고수준</v>
      </c>
      <c r="L16" s="24" t="str">
        <v>거래 증가</v>
      </c>
    </row>
    <row r="17">
      <c r="A17" s="26">
        <v>1</v>
      </c>
      <c r="B17" s="24" t="str">
        <v>남양주시</v>
      </c>
      <c r="C17" s="24" t="str">
        <v>다가구 매매</v>
      </c>
      <c r="D17" s="29">
        <v>13</v>
      </c>
      <c r="E17" s="29">
        <v>13.333333333333334</v>
      </c>
      <c r="F17" s="41">
        <v>-0.025000000000000022</v>
      </c>
      <c r="G17" s="37">
        <v>0.00281893747741236</v>
      </c>
      <c r="H17" s="37">
        <v>0.003429943405933802</v>
      </c>
      <c r="I17" s="42">
        <v>-0.0611005928521442</v>
      </c>
      <c r="J17" s="39">
        <v>102.87769784172663</v>
      </c>
      <c r="K17" s="24" t="str">
        <v>평균권</v>
      </c>
      <c r="L17" s="24" t="str">
        <v>보합·혼조</v>
      </c>
    </row>
    <row r="18">
      <c r="A18" s="26">
        <v>1</v>
      </c>
      <c r="B18" s="24" t="str">
        <v>남양주시</v>
      </c>
      <c r="C18" s="24" t="str">
        <v>분양권</v>
      </c>
      <c r="D18" s="29">
        <v>8</v>
      </c>
      <c r="E18" s="29">
        <v>5</v>
      </c>
      <c r="F18" s="36">
        <v>0.6000000000000001</v>
      </c>
      <c r="G18" s="37">
        <v>0.001734730755330683</v>
      </c>
      <c r="H18" s="37">
        <v>0.0012862287772251759</v>
      </c>
      <c r="I18" s="38">
        <v>0.04485019781055072</v>
      </c>
      <c r="J18" s="39">
        <v>122.22222222222221</v>
      </c>
      <c r="K18" s="24" t="str">
        <v>고수준</v>
      </c>
      <c r="L18" s="24" t="str">
        <v>거래 증가</v>
      </c>
    </row>
    <row r="19">
      <c r="A19" s="26">
        <v>2</v>
      </c>
      <c r="B19" s="24" t="str">
        <v>평택시</v>
      </c>
      <c r="C19" s="24" t="str">
        <v>아파트 전월세</v>
      </c>
      <c r="D19" s="29">
        <v>1490.6666666666667</v>
      </c>
      <c r="E19" s="29">
        <v>1716.3333333333333</v>
      </c>
      <c r="F19" s="41">
        <v>-0.1314818411342008</v>
      </c>
      <c r="G19" s="37">
        <v>0.3244341265235055</v>
      </c>
      <c r="H19" s="37">
        <v>0.34755315558555516</v>
      </c>
      <c r="I19" s="42">
        <v>-2.3119029062049656</v>
      </c>
      <c r="J19" s="39">
        <v>85.28728457990916</v>
      </c>
      <c r="K19" s="24" t="str">
        <v>평균 하회</v>
      </c>
      <c r="L19" s="24" t="str">
        <v>거래·비중 동반 둔화</v>
      </c>
    </row>
    <row r="20">
      <c r="A20" s="26">
        <v>2</v>
      </c>
      <c r="B20" s="24" t="str">
        <v>평택시</v>
      </c>
      <c r="C20" s="24" t="str">
        <v>다가구 전월세</v>
      </c>
      <c r="D20" s="29">
        <v>1352.3333333333333</v>
      </c>
      <c r="E20" s="29">
        <v>1559.3333333333333</v>
      </c>
      <c r="F20" s="41">
        <v>-0.1327490380504489</v>
      </c>
      <c r="G20" s="37">
        <v>0.2943267556587348</v>
      </c>
      <c r="H20" s="37">
        <v>0.31576105298683765</v>
      </c>
      <c r="I20" s="42">
        <v>-2.143429732810287</v>
      </c>
      <c r="J20" s="39">
        <v>98.34501300189518</v>
      </c>
      <c r="K20" s="24" t="str">
        <v>평균권</v>
      </c>
      <c r="L20" s="24" t="str">
        <v>거래·비중 동반 둔화</v>
      </c>
    </row>
    <row r="21">
      <c r="A21" s="26">
        <v>2</v>
      </c>
      <c r="B21" s="24" t="str">
        <v>평택시</v>
      </c>
      <c r="C21" s="24" t="str">
        <v>아파트 매매</v>
      </c>
      <c r="D21" s="29">
        <v>687</v>
      </c>
      <c r="E21" s="29">
        <v>662.6666666666666</v>
      </c>
      <c r="F21" s="36">
        <v>0.03672032193158947</v>
      </c>
      <c r="G21" s="37">
        <v>0.14952118398142775</v>
      </c>
      <c r="H21" s="37">
        <v>0.13418832264596692</v>
      </c>
      <c r="I21" s="38">
        <v>1.533286133546083</v>
      </c>
      <c r="J21" s="39">
        <v>114.72597540610292</v>
      </c>
      <c r="K21" s="24" t="str">
        <v>평균 상회</v>
      </c>
      <c r="L21" s="24" t="str">
        <v>비중 확대</v>
      </c>
    </row>
    <row r="22">
      <c r="A22" s="26">
        <v>2</v>
      </c>
      <c r="B22" s="24" t="str">
        <v>평택시</v>
      </c>
      <c r="C22" s="24" t="str">
        <v>다세대 전월세</v>
      </c>
      <c r="D22" s="29">
        <v>391.3333333333333</v>
      </c>
      <c r="E22" s="29">
        <v>440</v>
      </c>
      <c r="F22" s="41">
        <v>-0.1106060606060606</v>
      </c>
      <c r="G22" s="37">
        <v>0.08517121300058038</v>
      </c>
      <c r="H22" s="37">
        <v>0.0890988862639217</v>
      </c>
      <c r="I22" s="42">
        <v>-0.39276732633413275</v>
      </c>
      <c r="J22" s="39">
        <v>105.14574173587363</v>
      </c>
      <c r="K22" s="24" t="str">
        <v>평균 상회</v>
      </c>
      <c r="L22" s="24" t="str">
        <v>거래·비중 동반 둔화</v>
      </c>
    </row>
    <row r="23">
      <c r="A23" s="26">
        <v>2</v>
      </c>
      <c r="B23" s="24" t="str">
        <v>평택시</v>
      </c>
      <c r="C23" s="24" t="str">
        <v>토지</v>
      </c>
      <c r="D23" s="29">
        <v>355.3333333333333</v>
      </c>
      <c r="E23" s="29">
        <v>222.33333333333334</v>
      </c>
      <c r="F23" s="36">
        <v>0.5982008995502248</v>
      </c>
      <c r="G23" s="37">
        <v>0.0773360417875798</v>
      </c>
      <c r="H23" s="37">
        <v>0.04502193722578468</v>
      </c>
      <c r="I23" s="38">
        <v>3.2314104561795123</v>
      </c>
      <c r="J23" s="39">
        <v>128.02707719183314</v>
      </c>
      <c r="K23" s="24" t="str">
        <v>고수준</v>
      </c>
      <c r="L23" s="24" t="str">
        <v>거래·비중 동반 확대</v>
      </c>
    </row>
    <row r="24">
      <c r="A24" s="26">
        <v>2</v>
      </c>
      <c r="B24" s="24" t="str">
        <v>평택시</v>
      </c>
      <c r="C24" s="24" t="str">
        <v>오피스텔 전월세</v>
      </c>
      <c r="D24" s="29">
        <v>93</v>
      </c>
      <c r="E24" s="29">
        <v>95</v>
      </c>
      <c r="F24" s="41">
        <v>-0.021052631578947323</v>
      </c>
      <c r="G24" s="37">
        <v>0.020240858966918168</v>
      </c>
      <c r="H24" s="37">
        <v>0.019237259534255823</v>
      </c>
      <c r="I24" s="38">
        <v>0.10035994326623443</v>
      </c>
      <c r="J24" s="39">
        <v>105.24691358024691</v>
      </c>
      <c r="K24" s="24" t="str">
        <v>평균 상회</v>
      </c>
      <c r="L24" s="24" t="str">
        <v>보합·혼조</v>
      </c>
    </row>
    <row r="25">
      <c r="A25" s="26">
        <v>2</v>
      </c>
      <c r="B25" s="24" t="str">
        <v>평택시</v>
      </c>
      <c r="C25" s="24" t="str">
        <v>분양권</v>
      </c>
      <c r="D25" s="29">
        <v>81.33333333333333</v>
      </c>
      <c r="E25" s="29">
        <v>105.33333333333333</v>
      </c>
      <c r="F25" s="41">
        <v>-0.22784810126582278</v>
      </c>
      <c r="G25" s="37">
        <v>0.017701683110853163</v>
      </c>
      <c r="H25" s="37">
        <v>0.02132973337833277</v>
      </c>
      <c r="I25" s="42">
        <v>-0.3628050267479609</v>
      </c>
      <c r="J25" s="39">
        <v>81.6301703163017</v>
      </c>
      <c r="K25" s="24" t="str">
        <v>저수준</v>
      </c>
      <c r="L25" s="24" t="str">
        <v>거래·비중 동반 둔화</v>
      </c>
    </row>
    <row r="26">
      <c r="A26" s="26">
        <v>2</v>
      </c>
      <c r="B26" s="24" t="str">
        <v>평택시</v>
      </c>
      <c r="C26" s="24" t="str">
        <v>다세대 매매</v>
      </c>
      <c r="D26" s="29">
        <v>73</v>
      </c>
      <c r="E26" s="29">
        <v>51.666666666666664</v>
      </c>
      <c r="F26" s="36">
        <v>0.41290322580645156</v>
      </c>
      <c r="G26" s="37">
        <v>0.015887986070806732</v>
      </c>
      <c r="H26" s="37">
        <v>0.010462369220384746</v>
      </c>
      <c r="I26" s="38">
        <v>0.5425616850421986</v>
      </c>
      <c r="J26" s="39">
        <v>118.61152141802067</v>
      </c>
      <c r="K26" s="24" t="str">
        <v>고수준</v>
      </c>
      <c r="L26" s="24" t="str">
        <v>거래·비중 동반 확대</v>
      </c>
    </row>
    <row r="27">
      <c r="A27" s="26">
        <v>2</v>
      </c>
      <c r="B27" s="24" t="str">
        <v>평택시</v>
      </c>
      <c r="C27" s="24" t="str">
        <v>상가</v>
      </c>
      <c r="D27" s="29">
        <v>28</v>
      </c>
      <c r="E27" s="29">
        <v>53.333333333333336</v>
      </c>
      <c r="F27" s="41">
        <v>-0.475</v>
      </c>
      <c r="G27" s="37">
        <v>0.006094022054556007</v>
      </c>
      <c r="H27" s="37">
        <v>0.010799865001687479</v>
      </c>
      <c r="I27" s="42">
        <v>-0.4705842947131472</v>
      </c>
      <c r="J27" s="39">
        <v>69.52595936794582</v>
      </c>
      <c r="K27" s="24" t="str">
        <v>저수준</v>
      </c>
      <c r="L27" s="24" t="str">
        <v>거래·비중 동반 둔화</v>
      </c>
    </row>
    <row r="28">
      <c r="A28" s="26">
        <v>2</v>
      </c>
      <c r="B28" s="24" t="str">
        <v>평택시</v>
      </c>
      <c r="C28" s="24" t="str">
        <v>다가구 매매</v>
      </c>
      <c r="D28" s="29">
        <v>23.333333333333332</v>
      </c>
      <c r="E28" s="29">
        <v>20</v>
      </c>
      <c r="F28" s="36">
        <v>0.16666666666666674</v>
      </c>
      <c r="G28" s="37">
        <v>0.005078351712130006</v>
      </c>
      <c r="H28" s="37">
        <v>0.004049949375632805</v>
      </c>
      <c r="I28" s="38">
        <v>0.10284023364972011</v>
      </c>
      <c r="J28" s="39">
        <v>116.66666666666666</v>
      </c>
      <c r="K28" s="24" t="str">
        <v>고수준</v>
      </c>
      <c r="L28" s="24" t="str">
        <v>거래 증가</v>
      </c>
    </row>
    <row r="29">
      <c r="A29" s="26">
        <v>2</v>
      </c>
      <c r="B29" s="24" t="str">
        <v>평택시</v>
      </c>
      <c r="C29" s="24" t="str">
        <v>공장창고</v>
      </c>
      <c r="D29" s="29">
        <v>9.666666666666666</v>
      </c>
      <c r="E29" s="29">
        <v>5</v>
      </c>
      <c r="F29" s="36">
        <v>0.9333333333333333</v>
      </c>
      <c r="G29" s="37">
        <v>0.0021038885664538595</v>
      </c>
      <c r="H29" s="37">
        <v>0.0010124873439082012</v>
      </c>
      <c r="I29" s="38">
        <v>0.10914012225456582</v>
      </c>
      <c r="J29" s="39">
        <v>136.32478632478632</v>
      </c>
      <c r="K29" s="24" t="str">
        <v>고수준</v>
      </c>
      <c r="L29" s="24" t="str">
        <v>거래 증가</v>
      </c>
    </row>
    <row r="30">
      <c r="A30" s="26">
        <v>2</v>
      </c>
      <c r="B30" s="24" t="str">
        <v>평택시</v>
      </c>
      <c r="C30" s="24" t="str">
        <v>오피스텔 매매</v>
      </c>
      <c r="D30" s="29">
        <v>9.666666666666666</v>
      </c>
      <c r="E30" s="29">
        <v>7.333333333333333</v>
      </c>
      <c r="F30" s="36">
        <v>0.3181818181818181</v>
      </c>
      <c r="G30" s="37">
        <v>0.0021038885664538595</v>
      </c>
      <c r="H30" s="37">
        <v>0.0014849814377320284</v>
      </c>
      <c r="I30" s="38">
        <v>0.061890712872183104</v>
      </c>
      <c r="J30" s="39">
        <v>111.9298245614035</v>
      </c>
      <c r="K30" s="24" t="str">
        <v>평균 상회</v>
      </c>
      <c r="L30" s="24" t="str">
        <v>거래 증가</v>
      </c>
    </row>
    <row r="31">
      <c r="A31" s="26">
        <v>3</v>
      </c>
      <c r="B31" s="24" t="str">
        <v>화성시 동탄구</v>
      </c>
      <c r="C31" s="24" t="str">
        <v>아파트 매매</v>
      </c>
      <c r="D31" s="29">
        <v>1409</v>
      </c>
      <c r="E31" s="29">
        <v>902.3333333333334</v>
      </c>
      <c r="F31" s="36">
        <v>0.5615072035463613</v>
      </c>
      <c r="G31" s="37">
        <v>0.41420872121509067</v>
      </c>
      <c r="H31" s="37">
        <v>0.27510162601626015</v>
      </c>
      <c r="I31" s="38">
        <v>13.910709519883053</v>
      </c>
      <c r="J31" s="39">
        <v>144.93173742285396</v>
      </c>
      <c r="K31" s="24" t="str">
        <v>고수준</v>
      </c>
      <c r="L31" s="24" t="str">
        <v>거래·비중 동반 확대</v>
      </c>
    </row>
    <row r="32">
      <c r="A32" s="26">
        <v>3</v>
      </c>
      <c r="B32" s="24" t="str">
        <v>화성시 동탄구</v>
      </c>
      <c r="C32" s="24" t="str">
        <v>아파트 전월세</v>
      </c>
      <c r="D32" s="29">
        <v>992.6666666666666</v>
      </c>
      <c r="E32" s="29">
        <v>1331</v>
      </c>
      <c r="F32" s="41">
        <v>-0.25419484097170053</v>
      </c>
      <c r="G32" s="37">
        <v>0.29181773640372366</v>
      </c>
      <c r="H32" s="37">
        <v>0.4057926829268293</v>
      </c>
      <c r="I32" s="42">
        <v>-11.397494652310563</v>
      </c>
      <c r="J32" s="39">
        <v>77.10849045500552</v>
      </c>
      <c r="K32" s="24" t="str">
        <v>저수준</v>
      </c>
      <c r="L32" s="24" t="str">
        <v>거래·비중 동반 둔화</v>
      </c>
    </row>
    <row r="33">
      <c r="A33" s="26">
        <v>3</v>
      </c>
      <c r="B33" s="24" t="str">
        <v>화성시 동탄구</v>
      </c>
      <c r="C33" s="24" t="str">
        <v>오피스텔 전월세</v>
      </c>
      <c r="D33" s="29">
        <v>633.3333333333334</v>
      </c>
      <c r="E33" s="29">
        <v>695</v>
      </c>
      <c r="F33" s="41">
        <v>-0.08872901678657075</v>
      </c>
      <c r="G33" s="37">
        <v>0.18618324350808427</v>
      </c>
      <c r="H33" s="37">
        <v>0.21189024390243902</v>
      </c>
      <c r="I33" s="42">
        <v>-2.570700039435475</v>
      </c>
      <c r="J33" s="39">
        <v>107.67645543534263</v>
      </c>
      <c r="K33" s="24" t="str">
        <v>평균 상회</v>
      </c>
      <c r="L33" s="24" t="str">
        <v>거래·비중 동반 둔화</v>
      </c>
    </row>
    <row r="34">
      <c r="A34" s="26">
        <v>3</v>
      </c>
      <c r="B34" s="24" t="str">
        <v>화성시 동탄구</v>
      </c>
      <c r="C34" s="24" t="str">
        <v>다가구 전월세</v>
      </c>
      <c r="D34" s="29">
        <v>199</v>
      </c>
      <c r="E34" s="29">
        <v>200.33333333333334</v>
      </c>
      <c r="F34" s="41">
        <v>-0.006655574043261225</v>
      </c>
      <c r="G34" s="37">
        <v>0.05850073493385595</v>
      </c>
      <c r="H34" s="37">
        <v>0.06107723577235773</v>
      </c>
      <c r="I34" s="42">
        <v>-0.25765008385017774</v>
      </c>
      <c r="J34" s="39">
        <v>105.24038461538461</v>
      </c>
      <c r="K34" s="24" t="str">
        <v>평균 상회</v>
      </c>
      <c r="L34" s="24" t="str">
        <v>보합·혼조</v>
      </c>
    </row>
    <row r="35">
      <c r="A35" s="26">
        <v>3</v>
      </c>
      <c r="B35" s="24" t="str">
        <v>화성시 동탄구</v>
      </c>
      <c r="C35" s="24" t="str">
        <v>오피스텔 매매</v>
      </c>
      <c r="D35" s="29">
        <v>50.666666666666664</v>
      </c>
      <c r="E35" s="29">
        <v>46</v>
      </c>
      <c r="F35" s="36">
        <v>0.10144927536231885</v>
      </c>
      <c r="G35" s="37">
        <v>0.014894659480646742</v>
      </c>
      <c r="H35" s="37">
        <v>0.01402439024390244</v>
      </c>
      <c r="I35" s="38">
        <v>0.0870269236744303</v>
      </c>
      <c r="J35" s="39">
        <v>101.51791135397691</v>
      </c>
      <c r="K35" s="24" t="str">
        <v>평균권</v>
      </c>
      <c r="L35" s="24" t="str">
        <v>거래 증가</v>
      </c>
    </row>
    <row r="36">
      <c r="A36" s="26">
        <v>3</v>
      </c>
      <c r="B36" s="24" t="str">
        <v>화성시 동탄구</v>
      </c>
      <c r="C36" s="24" t="str">
        <v>다세대 전월세</v>
      </c>
      <c r="D36" s="29">
        <v>30.333333333333332</v>
      </c>
      <c r="E36" s="29">
        <v>32</v>
      </c>
      <c r="F36" s="41">
        <v>-0.05208333333333337</v>
      </c>
      <c r="G36" s="37">
        <v>0.008917197452229299</v>
      </c>
      <c r="H36" s="37">
        <v>0.00975609756097561</v>
      </c>
      <c r="I36" s="42">
        <v>-0.08389001087463106</v>
      </c>
      <c r="J36" s="39">
        <v>128.82882882882882</v>
      </c>
      <c r="K36" s="24" t="str">
        <v>고수준</v>
      </c>
      <c r="L36" s="24" t="str">
        <v>거래 감소</v>
      </c>
    </row>
    <row r="37">
      <c r="A37" s="26">
        <v>3</v>
      </c>
      <c r="B37" s="24" t="str">
        <v>화성시 동탄구</v>
      </c>
      <c r="C37" s="24" t="str">
        <v>상가</v>
      </c>
      <c r="D37" s="29">
        <v>26.333333333333332</v>
      </c>
      <c r="E37" s="29">
        <v>26</v>
      </c>
      <c r="F37" s="36">
        <v>0.012820512820512775</v>
      </c>
      <c r="G37" s="37">
        <v>0.0077413032827045565</v>
      </c>
      <c r="H37" s="37">
        <v>0.007926829268292683</v>
      </c>
      <c r="I37" s="42">
        <v>-0.01855259855881265</v>
      </c>
      <c r="J37" s="39">
        <v>104.57280385078218</v>
      </c>
      <c r="K37" s="24" t="str">
        <v>평균권</v>
      </c>
      <c r="L37" s="24" t="str">
        <v>보합·혼조</v>
      </c>
    </row>
    <row r="38">
      <c r="A38" s="26">
        <v>3</v>
      </c>
      <c r="B38" s="24" t="str">
        <v>화성시 동탄구</v>
      </c>
      <c r="C38" s="24" t="str">
        <v>공장창고</v>
      </c>
      <c r="D38" s="29">
        <v>21</v>
      </c>
      <c r="E38" s="29">
        <v>24</v>
      </c>
      <c r="F38" s="41">
        <v>-0.125</v>
      </c>
      <c r="G38" s="37">
        <v>0.006173444390004899</v>
      </c>
      <c r="H38" s="37">
        <v>0.007317073170731708</v>
      </c>
      <c r="I38" s="42">
        <v>-0.11436287807268086</v>
      </c>
      <c r="J38" s="39">
        <v>88.16793893129771</v>
      </c>
      <c r="K38" s="24" t="str">
        <v>평균 하회</v>
      </c>
      <c r="L38" s="24" t="str">
        <v>거래 감소</v>
      </c>
    </row>
    <row r="39">
      <c r="A39" s="26">
        <v>3</v>
      </c>
      <c r="B39" s="24" t="str">
        <v>화성시 동탄구</v>
      </c>
      <c r="C39" s="24" t="str">
        <v>토지</v>
      </c>
      <c r="D39" s="29">
        <v>19.333333333333332</v>
      </c>
      <c r="E39" s="29">
        <v>10.333333333333334</v>
      </c>
      <c r="F39" s="36">
        <v>0.8709677419354838</v>
      </c>
      <c r="G39" s="37">
        <v>0.005683488486036257</v>
      </c>
      <c r="H39" s="37">
        <v>0.0031504065040650407</v>
      </c>
      <c r="I39" s="38">
        <v>0.25330819819712164</v>
      </c>
      <c r="J39" s="39">
        <v>123.64341085271317</v>
      </c>
      <c r="K39" s="24" t="str">
        <v>고수준</v>
      </c>
      <c r="L39" s="24" t="str">
        <v>거래 증가</v>
      </c>
    </row>
    <row r="40">
      <c r="A40" s="26">
        <v>3</v>
      </c>
      <c r="B40" s="24" t="str">
        <v>화성시 동탄구</v>
      </c>
      <c r="C40" s="24" t="str">
        <v>다세대 매매</v>
      </c>
      <c r="D40" s="29">
        <v>13</v>
      </c>
      <c r="E40" s="29">
        <v>6</v>
      </c>
      <c r="F40" s="36">
        <v>1.1666666666666665</v>
      </c>
      <c r="G40" s="37">
        <v>0.003821656050955414</v>
      </c>
      <c r="H40" s="37">
        <v>0.001829268292682927</v>
      </c>
      <c r="I40" s="38">
        <v>0.19923877582724872</v>
      </c>
      <c r="J40" s="39">
        <v>168.23529411764707</v>
      </c>
      <c r="K40" s="24" t="str">
        <v>고수준</v>
      </c>
      <c r="L40" s="24" t="str">
        <v>거래 증가</v>
      </c>
    </row>
    <row r="41">
      <c r="A41" s="26">
        <v>3</v>
      </c>
      <c r="B41" s="24" t="str">
        <v>화성시 동탄구</v>
      </c>
      <c r="C41" s="24" t="str">
        <v>다가구 매매</v>
      </c>
      <c r="D41" s="29">
        <v>7</v>
      </c>
      <c r="E41" s="29">
        <v>7</v>
      </c>
      <c r="F41" s="28">
        <v>0</v>
      </c>
      <c r="G41" s="37">
        <v>0.0020578147966682997</v>
      </c>
      <c r="H41" s="37">
        <v>0.002134146341463415</v>
      </c>
      <c r="I41" s="42">
        <v>-0.0076331544795115065</v>
      </c>
      <c r="J41" s="39">
        <v>137.5</v>
      </c>
      <c r="K41" s="24" t="str">
        <v>고수준</v>
      </c>
      <c r="L41" s="24" t="str">
        <v>보합·혼조</v>
      </c>
    </row>
    <row r="42">
      <c r="A42" s="26">
        <v>4</v>
      </c>
      <c r="B42" s="24" t="str">
        <v>성남시 분당구</v>
      </c>
      <c r="C42" s="24" t="str">
        <v>아파트 전월세</v>
      </c>
      <c r="D42" s="29">
        <v>916.6666666666666</v>
      </c>
      <c r="E42" s="29">
        <v>1364.6666666666667</v>
      </c>
      <c r="F42" s="41">
        <v>-0.32828529555446995</v>
      </c>
      <c r="G42" s="37">
        <v>0.348145334852513</v>
      </c>
      <c r="H42" s="37">
        <v>0.42508566088671995</v>
      </c>
      <c r="I42" s="42">
        <v>-7.694032603420697</v>
      </c>
      <c r="J42" s="39">
        <v>73.2906914764743</v>
      </c>
      <c r="K42" s="24" t="str">
        <v>저수준</v>
      </c>
      <c r="L42" s="24" t="str">
        <v>거래·비중 동반 둔화</v>
      </c>
    </row>
    <row r="43">
      <c r="A43" s="26">
        <v>4</v>
      </c>
      <c r="B43" s="24" t="str">
        <v>성남시 분당구</v>
      </c>
      <c r="C43" s="24" t="str">
        <v>오피스텔 전월세</v>
      </c>
      <c r="D43" s="29">
        <v>546</v>
      </c>
      <c r="E43" s="29">
        <v>625</v>
      </c>
      <c r="F43" s="41">
        <v>-0.12639999999999996</v>
      </c>
      <c r="G43" s="37">
        <v>0.207368021268515</v>
      </c>
      <c r="H43" s="37">
        <v>0.19468383345446993</v>
      </c>
      <c r="I43" s="38">
        <v>1.2684187814045067</v>
      </c>
      <c r="J43" s="39">
        <v>97.32620320855615</v>
      </c>
      <c r="K43" s="24" t="str">
        <v>평균권</v>
      </c>
      <c r="L43" s="24" t="str">
        <v>위축 속 비중 확대</v>
      </c>
    </row>
    <row r="44">
      <c r="A44" s="26">
        <v>4</v>
      </c>
      <c r="B44" s="24" t="str">
        <v>성남시 분당구</v>
      </c>
      <c r="C44" s="24" t="str">
        <v>아파트 매매</v>
      </c>
      <c r="D44" s="29">
        <v>418.3333333333333</v>
      </c>
      <c r="E44" s="29">
        <v>288</v>
      </c>
      <c r="F44" s="36">
        <v>0.4525462962962963</v>
      </c>
      <c r="G44" s="37">
        <v>0.15888087099632864</v>
      </c>
      <c r="H44" s="37">
        <v>0.08971031045581974</v>
      </c>
      <c r="I44" s="38">
        <v>6.91705605405089</v>
      </c>
      <c r="J44" s="39">
        <v>102.41857704577491</v>
      </c>
      <c r="K44" s="24" t="str">
        <v>평균권</v>
      </c>
      <c r="L44" s="24" t="str">
        <v>거래·비중 동반 확대</v>
      </c>
    </row>
    <row r="45">
      <c r="A45" s="26">
        <v>4</v>
      </c>
      <c r="B45" s="24" t="str">
        <v>성남시 분당구</v>
      </c>
      <c r="C45" s="24" t="str">
        <v>다가구 전월세</v>
      </c>
      <c r="D45" s="29">
        <v>400</v>
      </c>
      <c r="E45" s="29">
        <v>500.3333333333333</v>
      </c>
      <c r="F45" s="41">
        <v>-0.20053297801465686</v>
      </c>
      <c r="G45" s="37">
        <v>0.1519179642992784</v>
      </c>
      <c r="H45" s="37">
        <v>0.15585089814141834</v>
      </c>
      <c r="I45" s="42">
        <v>-0.39329338421399407</v>
      </c>
      <c r="J45" s="39">
        <v>89.61303462321793</v>
      </c>
      <c r="K45" s="24" t="str">
        <v>평균 하회</v>
      </c>
      <c r="L45" s="24" t="str">
        <v>거래·비중 동반 둔화</v>
      </c>
    </row>
    <row r="46">
      <c r="A46" s="26">
        <v>4</v>
      </c>
      <c r="B46" s="24" t="str">
        <v>성남시 분당구</v>
      </c>
      <c r="C46" s="24" t="str">
        <v>다세대 전월세</v>
      </c>
      <c r="D46" s="29">
        <v>98</v>
      </c>
      <c r="E46" s="29">
        <v>112.33333333333333</v>
      </c>
      <c r="F46" s="41">
        <v>-0.12759643916913943</v>
      </c>
      <c r="G46" s="37">
        <v>0.0372199012533232</v>
      </c>
      <c r="H46" s="37">
        <v>0.034991174332883394</v>
      </c>
      <c r="I46" s="38">
        <v>0.2228726920439808</v>
      </c>
      <c r="J46" s="39">
        <v>92.05807002561913</v>
      </c>
      <c r="K46" s="24" t="str">
        <v>평균 하회</v>
      </c>
      <c r="L46" s="24" t="str">
        <v>거래 감소</v>
      </c>
    </row>
    <row r="47">
      <c r="A47" s="26">
        <v>4</v>
      </c>
      <c r="B47" s="24" t="str">
        <v>성남시 분당구</v>
      </c>
      <c r="C47" s="24" t="str">
        <v>오피스텔 매매</v>
      </c>
      <c r="D47" s="29">
        <v>95.33333333333333</v>
      </c>
      <c r="E47" s="29">
        <v>113.33333333333333</v>
      </c>
      <c r="F47" s="41">
        <v>-0.1588235294117647</v>
      </c>
      <c r="G47" s="37">
        <v>0.03620711482466135</v>
      </c>
      <c r="H47" s="37">
        <v>0.03530266846641055</v>
      </c>
      <c r="I47" s="38">
        <v>0.09044463582508003</v>
      </c>
      <c r="J47" s="39">
        <v>89.78310502283105</v>
      </c>
      <c r="K47" s="24" t="str">
        <v>평균 하회</v>
      </c>
      <c r="L47" s="24" t="str">
        <v>거래 감소</v>
      </c>
    </row>
    <row r="48">
      <c r="A48" s="26">
        <v>4</v>
      </c>
      <c r="B48" s="24" t="str">
        <v>성남시 분당구</v>
      </c>
      <c r="C48" s="24" t="str">
        <v>상가</v>
      </c>
      <c r="D48" s="29">
        <v>74.66666666666667</v>
      </c>
      <c r="E48" s="29">
        <v>95.33333333333333</v>
      </c>
      <c r="F48" s="41">
        <v>-0.21678321678321677</v>
      </c>
      <c r="G48" s="37">
        <v>0.028358020002531965</v>
      </c>
      <c r="H48" s="37">
        <v>0.029695774062921815</v>
      </c>
      <c r="I48" s="42">
        <v>-0.13377540603898494</v>
      </c>
      <c r="J48" s="39">
        <v>89.86141502552881</v>
      </c>
      <c r="K48" s="24" t="str">
        <v>평균 하회</v>
      </c>
      <c r="L48" s="24" t="str">
        <v>거래 감소</v>
      </c>
    </row>
    <row r="49">
      <c r="A49" s="26">
        <v>4</v>
      </c>
      <c r="B49" s="24" t="str">
        <v>성남시 분당구</v>
      </c>
      <c r="C49" s="24" t="str">
        <v>다세대 매매</v>
      </c>
      <c r="D49" s="29">
        <v>37.333333333333336</v>
      </c>
      <c r="E49" s="29">
        <v>34</v>
      </c>
      <c r="F49" s="36">
        <v>0.0980392156862746</v>
      </c>
      <c r="G49" s="37">
        <v>0.014179010001265983</v>
      </c>
      <c r="H49" s="37">
        <v>0.010590800539923164</v>
      </c>
      <c r="I49" s="38">
        <v>0.35882094613428184</v>
      </c>
      <c r="J49" s="39">
        <v>109.80392156862746</v>
      </c>
      <c r="K49" s="24" t="str">
        <v>평균 상회</v>
      </c>
      <c r="L49" s="24" t="str">
        <v>거래·비중 동반 확대</v>
      </c>
    </row>
    <row r="50">
      <c r="A50" s="26">
        <v>4</v>
      </c>
      <c r="B50" s="24" t="str">
        <v>성남시 분당구</v>
      </c>
      <c r="C50" s="24" t="str">
        <v>토지</v>
      </c>
      <c r="D50" s="29">
        <v>31</v>
      </c>
      <c r="E50" s="29">
        <v>69.66666666666667</v>
      </c>
      <c r="F50" s="41">
        <v>-0.5550239234449761</v>
      </c>
      <c r="G50" s="37">
        <v>0.011773642233194076</v>
      </c>
      <c r="H50" s="37">
        <v>0.021700757969058248</v>
      </c>
      <c r="I50" s="42">
        <v>-0.9927115735864172</v>
      </c>
      <c r="J50" s="39">
        <v>56.644518272425245</v>
      </c>
      <c r="K50" s="24" t="str">
        <v>저수준</v>
      </c>
      <c r="L50" s="24" t="str">
        <v>거래·비중 동반 둔화</v>
      </c>
    </row>
    <row r="51">
      <c r="A51" s="26">
        <v>4</v>
      </c>
      <c r="B51" s="24" t="str">
        <v>성남시 분당구</v>
      </c>
      <c r="C51" s="24" t="str">
        <v>다가구 매매</v>
      </c>
      <c r="D51" s="29">
        <v>10.333333333333334</v>
      </c>
      <c r="E51" s="29">
        <v>6.333333333333333</v>
      </c>
      <c r="F51" s="36">
        <v>0.631578947368421</v>
      </c>
      <c r="G51" s="37">
        <v>0.003924547411064691</v>
      </c>
      <c r="H51" s="37">
        <v>0.0019727961790052956</v>
      </c>
      <c r="I51" s="38">
        <v>0.19517512320593958</v>
      </c>
      <c r="J51" s="39">
        <v>127.71535580524345</v>
      </c>
      <c r="K51" s="24" t="str">
        <v>고수준</v>
      </c>
      <c r="L51" s="24" t="str">
        <v>거래 증가</v>
      </c>
    </row>
    <row r="52">
      <c r="A52" s="26">
        <v>4</v>
      </c>
      <c r="B52" s="24" t="str">
        <v>성남시 분당구</v>
      </c>
      <c r="C52" s="24" t="str">
        <v>공장창고</v>
      </c>
      <c r="D52" s="29">
        <v>5.333333333333333</v>
      </c>
      <c r="E52" s="29">
        <v>1.3333333333333333</v>
      </c>
      <c r="F52" s="36">
        <v>3</v>
      </c>
      <c r="G52" s="37">
        <v>0.002025572857323712</v>
      </c>
      <c r="H52" s="37">
        <v>0.0004153255113695359</v>
      </c>
      <c r="I52" s="38">
        <v>0.16102473459541758</v>
      </c>
      <c r="J52" s="39">
        <v>225.64102564102564</v>
      </c>
      <c r="K52" s="24" t="str">
        <v>고수준</v>
      </c>
      <c r="L52" s="24" t="str">
        <v>거래 증가</v>
      </c>
    </row>
    <row r="53">
      <c r="A53" s="26">
        <v>5</v>
      </c>
      <c r="B53" s="24" t="str">
        <v>고양시 덕양구</v>
      </c>
      <c r="C53" s="24" t="str">
        <v>아파트 전월세</v>
      </c>
      <c r="D53" s="29">
        <v>830</v>
      </c>
      <c r="E53" s="29">
        <v>998</v>
      </c>
      <c r="F53" s="41">
        <v>-0.16833667334669333</v>
      </c>
      <c r="G53" s="37">
        <v>0.3156293573329953</v>
      </c>
      <c r="H53" s="37">
        <v>0.3544873312810798</v>
      </c>
      <c r="I53" s="42">
        <v>-3.885797394808449</v>
      </c>
      <c r="J53" s="39">
        <v>85.81633612181597</v>
      </c>
      <c r="K53" s="24" t="str">
        <v>평균 하회</v>
      </c>
      <c r="L53" s="24" t="str">
        <v>거래·비중 동반 둔화</v>
      </c>
    </row>
    <row r="54">
      <c r="A54" s="26">
        <v>5</v>
      </c>
      <c r="B54" s="24" t="str">
        <v>고양시 덕양구</v>
      </c>
      <c r="C54" s="24" t="str">
        <v>아파트 매매</v>
      </c>
      <c r="D54" s="29">
        <v>509.3333333333333</v>
      </c>
      <c r="E54" s="29">
        <v>431.6666666666667</v>
      </c>
      <c r="F54" s="36">
        <v>0.17992277992277983</v>
      </c>
      <c r="G54" s="37">
        <v>0.1936874128533401</v>
      </c>
      <c r="H54" s="37">
        <v>0.15332701870708026</v>
      </c>
      <c r="I54" s="38">
        <v>4.036039414625983</v>
      </c>
      <c r="J54" s="39">
        <v>122.83855879558575</v>
      </c>
      <c r="K54" s="24" t="str">
        <v>고수준</v>
      </c>
      <c r="L54" s="24" t="str">
        <v>거래·비중 동반 확대</v>
      </c>
    </row>
    <row r="55">
      <c r="A55" s="26">
        <v>5</v>
      </c>
      <c r="B55" s="24" t="str">
        <v>고양시 덕양구</v>
      </c>
      <c r="C55" s="24" t="str">
        <v>오피스텔 전월세</v>
      </c>
      <c r="D55" s="29">
        <v>451.6666666666667</v>
      </c>
      <c r="E55" s="29">
        <v>517.6666666666666</v>
      </c>
      <c r="F55" s="41">
        <v>-0.12749517063747584</v>
      </c>
      <c r="G55" s="37">
        <v>0.17175814425148941</v>
      </c>
      <c r="H55" s="37">
        <v>0.18387402320625149</v>
      </c>
      <c r="I55" s="42">
        <v>-1.2115878954762072</v>
      </c>
      <c r="J55" s="39">
        <v>93.74213836477988</v>
      </c>
      <c r="K55" s="24" t="str">
        <v>평균 하회</v>
      </c>
      <c r="L55" s="24" t="str">
        <v>거래·비중 동반 둔화</v>
      </c>
    </row>
    <row r="56">
      <c r="A56" s="26">
        <v>5</v>
      </c>
      <c r="B56" s="24" t="str">
        <v>고양시 덕양구</v>
      </c>
      <c r="C56" s="24" t="str">
        <v>다가구 전월세</v>
      </c>
      <c r="D56" s="29">
        <v>404.6666666666667</v>
      </c>
      <c r="E56" s="29">
        <v>466</v>
      </c>
      <c r="F56" s="41">
        <v>-0.1316165951359084</v>
      </c>
      <c r="G56" s="37">
        <v>0.1538851565470909</v>
      </c>
      <c r="H56" s="37">
        <v>0.1655221406582998</v>
      </c>
      <c r="I56" s="42">
        <v>-1.1636984111208892</v>
      </c>
      <c r="J56" s="39">
        <v>101.46645391687564</v>
      </c>
      <c r="K56" s="24" t="str">
        <v>평균권</v>
      </c>
      <c r="L56" s="24" t="str">
        <v>거래·비중 동반 둔화</v>
      </c>
    </row>
    <row r="57">
      <c r="A57" s="26">
        <v>5</v>
      </c>
      <c r="B57" s="24" t="str">
        <v>고양시 덕양구</v>
      </c>
      <c r="C57" s="24" t="str">
        <v>다세대 전월세</v>
      </c>
      <c r="D57" s="29">
        <v>175.66666666666666</v>
      </c>
      <c r="E57" s="29">
        <v>174.66666666666666</v>
      </c>
      <c r="F57" s="36">
        <v>0.005725190839694694</v>
      </c>
      <c r="G57" s="37">
        <v>0.06680187602991507</v>
      </c>
      <c r="H57" s="37">
        <v>0.06204120293630121</v>
      </c>
      <c r="I57" s="38">
        <v>0.47606730936138597</v>
      </c>
      <c r="J57" s="39">
        <v>103.94477317554241</v>
      </c>
      <c r="K57" s="24" t="str">
        <v>평균권</v>
      </c>
      <c r="L57" s="24" t="str">
        <v>비중 확대</v>
      </c>
    </row>
    <row r="58">
      <c r="A58" s="26">
        <v>5</v>
      </c>
      <c r="B58" s="24" t="str">
        <v>고양시 덕양구</v>
      </c>
      <c r="C58" s="24" t="str">
        <v>다세대 매매</v>
      </c>
      <c r="D58" s="29">
        <v>84.33333333333333</v>
      </c>
      <c r="E58" s="29">
        <v>76</v>
      </c>
      <c r="F58" s="36">
        <v>0.10964912280701755</v>
      </c>
      <c r="G58" s="37">
        <v>0.03206997084548105</v>
      </c>
      <c r="H58" s="37">
        <v>0.026995027231825716</v>
      </c>
      <c r="I58" s="38">
        <v>0.5074943613655334</v>
      </c>
      <c r="J58" s="39">
        <v>111.63257119935818</v>
      </c>
      <c r="K58" s="24" t="str">
        <v>평균 상회</v>
      </c>
      <c r="L58" s="24" t="str">
        <v>거래·비중 동반 확대</v>
      </c>
    </row>
    <row r="59">
      <c r="A59" s="26">
        <v>5</v>
      </c>
      <c r="B59" s="24" t="str">
        <v>고양시 덕양구</v>
      </c>
      <c r="C59" s="24" t="str">
        <v>토지</v>
      </c>
      <c r="D59" s="29">
        <v>76.66666666666667</v>
      </c>
      <c r="E59" s="29">
        <v>64</v>
      </c>
      <c r="F59" s="36">
        <v>0.19791666666666674</v>
      </c>
      <c r="G59" s="37">
        <v>0.029154518950437316</v>
      </c>
      <c r="H59" s="37">
        <v>0.02273265451101113</v>
      </c>
      <c r="I59" s="38">
        <v>0.6421864439426186</v>
      </c>
      <c r="J59" s="39">
        <v>106.61609776654026</v>
      </c>
      <c r="K59" s="24" t="str">
        <v>평균 상회</v>
      </c>
      <c r="L59" s="24" t="str">
        <v>거래·비중 동반 확대</v>
      </c>
    </row>
    <row r="60">
      <c r="A60" s="26">
        <v>5</v>
      </c>
      <c r="B60" s="24" t="str">
        <v>고양시 덕양구</v>
      </c>
      <c r="C60" s="24" t="str">
        <v>오피스텔 매매</v>
      </c>
      <c r="D60" s="29">
        <v>49.333333333333336</v>
      </c>
      <c r="E60" s="29">
        <v>50.333333333333336</v>
      </c>
      <c r="F60" s="41">
        <v>-0.019867549668874163</v>
      </c>
      <c r="G60" s="37">
        <v>0.018760299150716187</v>
      </c>
      <c r="H60" s="37">
        <v>0.017878285578972294</v>
      </c>
      <c r="I60" s="38">
        <v>0.08820135717438927</v>
      </c>
      <c r="J60" s="39">
        <v>95.5399061032864</v>
      </c>
      <c r="K60" s="24" t="str">
        <v>평균권</v>
      </c>
      <c r="L60" s="24" t="str">
        <v>보합·혼조</v>
      </c>
    </row>
    <row r="61">
      <c r="A61" s="26">
        <v>5</v>
      </c>
      <c r="B61" s="24" t="str">
        <v>고양시 덕양구</v>
      </c>
      <c r="C61" s="24" t="str">
        <v>상가</v>
      </c>
      <c r="D61" s="29">
        <v>22.333333333333332</v>
      </c>
      <c r="E61" s="29">
        <v>23.333333333333332</v>
      </c>
      <c r="F61" s="41">
        <v>-0.042857142857142816</v>
      </c>
      <c r="G61" s="37">
        <v>0.008492838129040435</v>
      </c>
      <c r="H61" s="37">
        <v>0.008287946957139474</v>
      </c>
      <c r="I61" s="38">
        <v>0.020489117190096093</v>
      </c>
      <c r="J61" s="39">
        <v>68.24074074074073</v>
      </c>
      <c r="K61" s="24" t="str">
        <v>저수준</v>
      </c>
      <c r="L61" s="24" t="str">
        <v>보합·혼조</v>
      </c>
    </row>
    <row r="62">
      <c r="A62" s="26">
        <v>5</v>
      </c>
      <c r="B62" s="24" t="str">
        <v>고양시 덕양구</v>
      </c>
      <c r="C62" s="24" t="str">
        <v>다가구 매매</v>
      </c>
      <c r="D62" s="29">
        <v>11</v>
      </c>
      <c r="E62" s="29">
        <v>8.666666666666666</v>
      </c>
      <c r="F62" s="36">
        <v>0.26923076923076916</v>
      </c>
      <c r="G62" s="37">
        <v>0.004183039675497528</v>
      </c>
      <c r="H62" s="37">
        <v>0.0030783802983660904</v>
      </c>
      <c r="I62" s="38">
        <v>0.11046593771314377</v>
      </c>
      <c r="J62" s="39">
        <v>130.10752688172042</v>
      </c>
      <c r="K62" s="24" t="str">
        <v>고수준</v>
      </c>
      <c r="L62" s="24" t="str">
        <v>거래 증가</v>
      </c>
    </row>
    <row r="63">
      <c r="A63" s="26">
        <v>5</v>
      </c>
      <c r="B63" s="24" t="str">
        <v>고양시 덕양구</v>
      </c>
      <c r="C63" s="24" t="str">
        <v>공장창고</v>
      </c>
      <c r="D63" s="29">
        <v>10</v>
      </c>
      <c r="E63" s="29">
        <v>2.6666666666666665</v>
      </c>
      <c r="F63" s="36">
        <v>2.75</v>
      </c>
      <c r="G63" s="37">
        <v>0.0038027633413613895</v>
      </c>
      <c r="H63" s="37">
        <v>0.000947193937958797</v>
      </c>
      <c r="I63" s="38">
        <v>0.28555694034025925</v>
      </c>
      <c r="J63" s="39">
        <v>166.66666666666669</v>
      </c>
      <c r="K63" s="24" t="str">
        <v>고수준</v>
      </c>
      <c r="L63" s="24" t="str">
        <v>거래 증가</v>
      </c>
    </row>
    <row r="64">
      <c r="A64" s="26">
        <v>5</v>
      </c>
      <c r="B64" s="24" t="str">
        <v>고양시 덕양구</v>
      </c>
      <c r="C64" s="24" t="str">
        <v>분양권</v>
      </c>
      <c r="D64" s="29">
        <v>4.666666666666667</v>
      </c>
      <c r="E64" s="29">
        <v>2.3333333333333335</v>
      </c>
      <c r="F64" s="36">
        <v>1</v>
      </c>
      <c r="G64" s="37">
        <v>0.001774622892635315</v>
      </c>
      <c r="H64" s="37">
        <v>0.0008287946957139474</v>
      </c>
      <c r="I64" s="38">
        <v>0.09458281969213676</v>
      </c>
      <c r="J64" s="39">
        <v>150.98039215686276</v>
      </c>
      <c r="K64" s="24" t="str">
        <v>고수준</v>
      </c>
      <c r="L64" s="24" t="str">
        <v>거래 증가</v>
      </c>
    </row>
    <row r="65">
      <c r="A65" s="26">
        <v>6</v>
      </c>
      <c r="B65" s="24" t="str">
        <v>시흥시</v>
      </c>
      <c r="C65" s="24" t="str">
        <v>아파트 전월세</v>
      </c>
      <c r="D65" s="29">
        <v>995.6666666666666</v>
      </c>
      <c r="E65" s="29">
        <v>1131.6666666666667</v>
      </c>
      <c r="F65" s="41">
        <v>-0.12017673048600885</v>
      </c>
      <c r="G65" s="37">
        <v>0.3820181608901394</v>
      </c>
      <c r="H65" s="37">
        <v>0.41226472374013357</v>
      </c>
      <c r="I65" s="42">
        <v>-3.0246562849994163</v>
      </c>
      <c r="J65" s="39">
        <v>99.44913586972972</v>
      </c>
      <c r="K65" s="24" t="str">
        <v>평균권</v>
      </c>
      <c r="L65" s="24" t="str">
        <v>거래·비중 동반 둔화</v>
      </c>
    </row>
    <row r="66">
      <c r="A66" s="26">
        <v>6</v>
      </c>
      <c r="B66" s="24" t="str">
        <v>시흥시</v>
      </c>
      <c r="C66" s="24" t="str">
        <v>아파트 매매</v>
      </c>
      <c r="D66" s="29">
        <v>544</v>
      </c>
      <c r="E66" s="29">
        <v>499</v>
      </c>
      <c r="F66" s="36">
        <v>0.09018036072144286</v>
      </c>
      <c r="G66" s="37">
        <v>0.20872234301061518</v>
      </c>
      <c r="H66" s="37">
        <v>0.18178506375227688</v>
      </c>
      <c r="I66" s="38">
        <v>2.6937279258338305</v>
      </c>
      <c r="J66" s="39">
        <v>112.62939958592133</v>
      </c>
      <c r="K66" s="24" t="str">
        <v>평균 상회</v>
      </c>
      <c r="L66" s="24" t="str">
        <v>거래·비중 동반 확대</v>
      </c>
    </row>
    <row r="67">
      <c r="A67" s="26">
        <v>6</v>
      </c>
      <c r="B67" s="24" t="str">
        <v>시흥시</v>
      </c>
      <c r="C67" s="24" t="str">
        <v>오피스텔 전월세</v>
      </c>
      <c r="D67" s="29">
        <v>322.3333333333333</v>
      </c>
      <c r="E67" s="29">
        <v>438.6666666666667</v>
      </c>
      <c r="F67" s="41">
        <v>-0.2651975683890577</v>
      </c>
      <c r="G67" s="37">
        <v>0.12367310397749073</v>
      </c>
      <c r="H67" s="37">
        <v>0.15980570734669095</v>
      </c>
      <c r="I67" s="42">
        <v>-3.613260336920021</v>
      </c>
      <c r="J67" s="39">
        <v>88.7526074259491</v>
      </c>
      <c r="K67" s="24" t="str">
        <v>평균 하회</v>
      </c>
      <c r="L67" s="24" t="str">
        <v>거래·비중 동반 둔화</v>
      </c>
    </row>
    <row r="68">
      <c r="A68" s="26">
        <v>6</v>
      </c>
      <c r="B68" s="24" t="str">
        <v>시흥시</v>
      </c>
      <c r="C68" s="24" t="str">
        <v>다세대 전월세</v>
      </c>
      <c r="D68" s="29">
        <v>201</v>
      </c>
      <c r="E68" s="29">
        <v>211.66666666666666</v>
      </c>
      <c r="F68" s="41">
        <v>-0.050393700787401574</v>
      </c>
      <c r="G68" s="37">
        <v>0.07711983629620156</v>
      </c>
      <c r="H68" s="37">
        <v>0.07710989678202793</v>
      </c>
      <c r="I68" s="38">
        <v>0.00099395141736347</v>
      </c>
      <c r="J68" s="39">
        <v>101.56178226917775</v>
      </c>
      <c r="K68" s="24" t="str">
        <v>평균권</v>
      </c>
      <c r="L68" s="24" t="str">
        <v>거래 감소</v>
      </c>
    </row>
    <row r="69">
      <c r="A69" s="26">
        <v>6</v>
      </c>
      <c r="B69" s="24" t="str">
        <v>시흥시</v>
      </c>
      <c r="C69" s="24" t="str">
        <v>다가구 전월세</v>
      </c>
      <c r="D69" s="29">
        <v>192</v>
      </c>
      <c r="E69" s="29">
        <v>197</v>
      </c>
      <c r="F69" s="41">
        <v>-0.025380710659898442</v>
      </c>
      <c r="G69" s="37">
        <v>0.07366670929786417</v>
      </c>
      <c r="H69" s="37">
        <v>0.07176684881602914</v>
      </c>
      <c r="I69" s="38">
        <v>0.18998604818350334</v>
      </c>
      <c r="J69" s="39">
        <v>102.87384315635654</v>
      </c>
      <c r="K69" s="24" t="str">
        <v>평균권</v>
      </c>
      <c r="L69" s="24" t="str">
        <v>보합·혼조</v>
      </c>
    </row>
    <row r="70">
      <c r="A70" s="26">
        <v>6</v>
      </c>
      <c r="B70" s="24" t="str">
        <v>시흥시</v>
      </c>
      <c r="C70" s="24" t="str">
        <v>토지</v>
      </c>
      <c r="D70" s="29">
        <v>94.33333333333333</v>
      </c>
      <c r="E70" s="29">
        <v>93.33333333333333</v>
      </c>
      <c r="F70" s="36">
        <v>0.010714285714285676</v>
      </c>
      <c r="G70" s="37">
        <v>0.036193886686277016</v>
      </c>
      <c r="H70" s="37">
        <v>0.03400121432908318</v>
      </c>
      <c r="I70" s="38">
        <v>0.21926723571938367</v>
      </c>
      <c r="J70" s="39">
        <v>107.41890959282263</v>
      </c>
      <c r="K70" s="24" t="str">
        <v>평균 상회</v>
      </c>
      <c r="L70" s="24" t="str">
        <v>보합·혼조</v>
      </c>
    </row>
    <row r="71">
      <c r="A71" s="26">
        <v>6</v>
      </c>
      <c r="B71" s="24" t="str">
        <v>시흥시</v>
      </c>
      <c r="C71" s="24" t="str">
        <v>상가</v>
      </c>
      <c r="D71" s="29">
        <v>89</v>
      </c>
      <c r="E71" s="29">
        <v>53</v>
      </c>
      <c r="F71" s="36">
        <v>0.679245283018868</v>
      </c>
      <c r="G71" s="37">
        <v>0.03414758920578079</v>
      </c>
      <c r="H71" s="37">
        <v>0.019307832422586522</v>
      </c>
      <c r="I71" s="38">
        <v>1.4839756783194265</v>
      </c>
      <c r="J71" s="39">
        <v>132.8358208955224</v>
      </c>
      <c r="K71" s="24" t="str">
        <v>고수준</v>
      </c>
      <c r="L71" s="24" t="str">
        <v>거래·비중 동반 확대</v>
      </c>
    </row>
    <row r="72">
      <c r="A72" s="26">
        <v>6</v>
      </c>
      <c r="B72" s="24" t="str">
        <v>시흥시</v>
      </c>
      <c r="C72" s="24" t="str">
        <v>오피스텔 매매</v>
      </c>
      <c r="D72" s="29">
        <v>71.33333333333333</v>
      </c>
      <c r="E72" s="29">
        <v>35</v>
      </c>
      <c r="F72" s="36">
        <v>1.038095238095238</v>
      </c>
      <c r="G72" s="37">
        <v>0.027369228801637037</v>
      </c>
      <c r="H72" s="37">
        <v>0.012750455373406194</v>
      </c>
      <c r="I72" s="38">
        <v>1.4618773428230842</v>
      </c>
      <c r="J72" s="39">
        <v>161.786941580756</v>
      </c>
      <c r="K72" s="24" t="str">
        <v>고수준</v>
      </c>
      <c r="L72" s="24" t="str">
        <v>거래·비중 동반 확대</v>
      </c>
    </row>
    <row r="73">
      <c r="A73" s="26">
        <v>6</v>
      </c>
      <c r="B73" s="24" t="str">
        <v>시흥시</v>
      </c>
      <c r="C73" s="24" t="str">
        <v>다세대 매매</v>
      </c>
      <c r="D73" s="29">
        <v>62</v>
      </c>
      <c r="E73" s="29">
        <v>49.333333333333336</v>
      </c>
      <c r="F73" s="36">
        <v>0.2567567567567568</v>
      </c>
      <c r="G73" s="37">
        <v>0.02378820821076864</v>
      </c>
      <c r="H73" s="37">
        <v>0.017972070431086826</v>
      </c>
      <c r="I73" s="38">
        <v>0.5816137779681815</v>
      </c>
      <c r="J73" s="39">
        <v>115.98639455782313</v>
      </c>
      <c r="K73" s="24" t="str">
        <v>고수준</v>
      </c>
      <c r="L73" s="24" t="str">
        <v>거래·비중 동반 확대</v>
      </c>
    </row>
    <row r="74">
      <c r="A74" s="26">
        <v>6</v>
      </c>
      <c r="B74" s="24" t="str">
        <v>시흥시</v>
      </c>
      <c r="C74" s="24" t="str">
        <v>공장창고</v>
      </c>
      <c r="D74" s="29">
        <v>20.666666666666668</v>
      </c>
      <c r="E74" s="29">
        <v>22</v>
      </c>
      <c r="F74" s="41">
        <v>-0.06060606060606055</v>
      </c>
      <c r="G74" s="37">
        <v>0.00792940273692288</v>
      </c>
      <c r="H74" s="37">
        <v>0.008014571948998178</v>
      </c>
      <c r="I74" s="42">
        <v>-0.008516921207529782</v>
      </c>
      <c r="J74" s="39">
        <v>103.33333333333334</v>
      </c>
      <c r="K74" s="24" t="str">
        <v>평균권</v>
      </c>
      <c r="L74" s="24" t="str">
        <v>거래 감소</v>
      </c>
    </row>
    <row r="75">
      <c r="A75" s="26">
        <v>6</v>
      </c>
      <c r="B75" s="24" t="str">
        <v>시흥시</v>
      </c>
      <c r="C75" s="24" t="str">
        <v>분양권</v>
      </c>
      <c r="D75" s="29">
        <v>9.333333333333334</v>
      </c>
      <c r="E75" s="29">
        <v>8.333333333333334</v>
      </c>
      <c r="F75" s="36">
        <v>0.1200000000000001</v>
      </c>
      <c r="G75" s="37">
        <v>0.0035810205908683975</v>
      </c>
      <c r="H75" s="37">
        <v>0.0030358227079538553</v>
      </c>
      <c r="I75" s="38">
        <v>0.054519788291454215</v>
      </c>
      <c r="J75" s="39">
        <v>92.49249249249249</v>
      </c>
      <c r="K75" s="24" t="str">
        <v>평균 하회</v>
      </c>
      <c r="L75" s="24" t="str">
        <v>거래 증가</v>
      </c>
    </row>
    <row r="76">
      <c r="A76" s="26">
        <v>6</v>
      </c>
      <c r="B76" s="24" t="str">
        <v>시흥시</v>
      </c>
      <c r="C76" s="24" t="str">
        <v>다가구 매매</v>
      </c>
      <c r="D76" s="29">
        <v>4.666666666666667</v>
      </c>
      <c r="E76" s="29">
        <v>6</v>
      </c>
      <c r="F76" s="41">
        <v>-0.2222222222222222</v>
      </c>
      <c r="G76" s="37">
        <v>0.0017905102954341987</v>
      </c>
      <c r="H76" s="37">
        <v>0.002185792349726776</v>
      </c>
      <c r="I76" s="42">
        <v>-0.03952820542925772</v>
      </c>
      <c r="J76" s="39">
        <v>88.5057471264368</v>
      </c>
      <c r="K76" s="24" t="str">
        <v>평균 하회</v>
      </c>
      <c r="L76" s="24" t="str">
        <v>거래 감소</v>
      </c>
    </row>
    <row r="77">
      <c r="A77" s="26">
        <v>7</v>
      </c>
      <c r="B77" s="24" t="str">
        <v>파주시</v>
      </c>
      <c r="C77" s="24" t="str">
        <v>아파트 전월세</v>
      </c>
      <c r="D77" s="29">
        <v>989</v>
      </c>
      <c r="E77" s="29">
        <v>1026</v>
      </c>
      <c r="F77" s="41">
        <v>-0.03606237816764135</v>
      </c>
      <c r="G77" s="37">
        <v>0.38537472399012856</v>
      </c>
      <c r="H77" s="37">
        <v>0.39205196790217806</v>
      </c>
      <c r="I77" s="42">
        <v>-0.6677243912049491</v>
      </c>
      <c r="J77" s="39">
        <v>89.45074823219863</v>
      </c>
      <c r="K77" s="24" t="str">
        <v>평균 하회</v>
      </c>
      <c r="L77" s="24" t="str">
        <v>비중 축소</v>
      </c>
    </row>
    <row r="78">
      <c r="A78" s="26">
        <v>7</v>
      </c>
      <c r="B78" s="24" t="str">
        <v>파주시</v>
      </c>
      <c r="C78" s="24" t="str">
        <v>아파트 매매</v>
      </c>
      <c r="D78" s="29">
        <v>410.3333333333333</v>
      </c>
      <c r="E78" s="29">
        <v>347.3333333333333</v>
      </c>
      <c r="F78" s="36">
        <v>0.18138195777351251</v>
      </c>
      <c r="G78" s="37">
        <v>0.15989089492141836</v>
      </c>
      <c r="H78" s="37">
        <v>0.1327219462488855</v>
      </c>
      <c r="I78" s="38">
        <v>2.716894867253286</v>
      </c>
      <c r="J78" s="39">
        <v>115.64608420872833</v>
      </c>
      <c r="K78" s="24" t="str">
        <v>고수준</v>
      </c>
      <c r="L78" s="24" t="str">
        <v>거래·비중 동반 확대</v>
      </c>
    </row>
    <row r="79">
      <c r="A79" s="26">
        <v>7</v>
      </c>
      <c r="B79" s="24" t="str">
        <v>파주시</v>
      </c>
      <c r="C79" s="24" t="str">
        <v>토지</v>
      </c>
      <c r="D79" s="29">
        <v>340.6666666666667</v>
      </c>
      <c r="E79" s="29">
        <v>368</v>
      </c>
      <c r="F79" s="41">
        <v>-0.07427536231884058</v>
      </c>
      <c r="G79" s="37">
        <v>0.13274451227432135</v>
      </c>
      <c r="H79" s="37">
        <v>0.14061902942300344</v>
      </c>
      <c r="I79" s="42">
        <v>-0.7874517148682092</v>
      </c>
      <c r="J79" s="39">
        <v>99.0571856551238</v>
      </c>
      <c r="K79" s="24" t="str">
        <v>평균권</v>
      </c>
      <c r="L79" s="24" t="str">
        <v>거래·비중 동반 둔화</v>
      </c>
    </row>
    <row r="80">
      <c r="A80" s="26">
        <v>7</v>
      </c>
      <c r="B80" s="24" t="str">
        <v>파주시</v>
      </c>
      <c r="C80" s="24" t="str">
        <v>다가구 전월세</v>
      </c>
      <c r="D80" s="29">
        <v>295</v>
      </c>
      <c r="E80" s="29">
        <v>304.3333333333333</v>
      </c>
      <c r="F80" s="41">
        <v>-0.03066812705366917</v>
      </c>
      <c r="G80" s="37">
        <v>0.11494999350565008</v>
      </c>
      <c r="H80" s="37">
        <v>0.11629091835434976</v>
      </c>
      <c r="I80" s="42">
        <v>-0.13409248486996872</v>
      </c>
      <c r="J80" s="39">
        <v>99.53987730061348</v>
      </c>
      <c r="K80" s="24" t="str">
        <v>평균권</v>
      </c>
      <c r="L80" s="24" t="str">
        <v>보합·혼조</v>
      </c>
    </row>
    <row r="81">
      <c r="A81" s="26">
        <v>7</v>
      </c>
      <c r="B81" s="24" t="str">
        <v>파주시</v>
      </c>
      <c r="C81" s="24" t="str">
        <v>오피스텔 전월세</v>
      </c>
      <c r="D81" s="29">
        <v>196.33333333333334</v>
      </c>
      <c r="E81" s="29">
        <v>279</v>
      </c>
      <c r="F81" s="41">
        <v>-0.2962962962962963</v>
      </c>
      <c r="G81" s="37">
        <v>0.07650344200545525</v>
      </c>
      <c r="H81" s="37">
        <v>0.10661062285059228</v>
      </c>
      <c r="I81" s="42">
        <v>-3.0107180845137025</v>
      </c>
      <c r="J81" s="39">
        <v>88.58353841946952</v>
      </c>
      <c r="K81" s="24" t="str">
        <v>평균 하회</v>
      </c>
      <c r="L81" s="24" t="str">
        <v>거래·비중 동반 둔화</v>
      </c>
    </row>
    <row r="82">
      <c r="A82" s="26">
        <v>7</v>
      </c>
      <c r="B82" s="24" t="str">
        <v>파주시</v>
      </c>
      <c r="C82" s="24" t="str">
        <v>다세대 전월세</v>
      </c>
      <c r="D82" s="29">
        <v>129.33333333333334</v>
      </c>
      <c r="E82" s="29">
        <v>128</v>
      </c>
      <c r="F82" s="36">
        <v>0.01041666666666674</v>
      </c>
      <c r="G82" s="37">
        <v>0.05039615534484998</v>
      </c>
      <c r="H82" s="37">
        <v>0.04891096675582728</v>
      </c>
      <c r="I82" s="38">
        <v>0.1485188589022697</v>
      </c>
      <c r="J82" s="39">
        <v>105.7744733581165</v>
      </c>
      <c r="K82" s="24" t="str">
        <v>평균 상회</v>
      </c>
      <c r="L82" s="24" t="str">
        <v>보합·혼조</v>
      </c>
    </row>
    <row r="83">
      <c r="A83" s="26">
        <v>7</v>
      </c>
      <c r="B83" s="24" t="str">
        <v>파주시</v>
      </c>
      <c r="C83" s="24" t="str">
        <v>다세대 매매</v>
      </c>
      <c r="D83" s="29">
        <v>72</v>
      </c>
      <c r="E83" s="29">
        <v>63.333333333333336</v>
      </c>
      <c r="F83" s="36">
        <v>0.13684210526315788</v>
      </c>
      <c r="G83" s="37">
        <v>0.028055591635277308</v>
      </c>
      <c r="H83" s="37">
        <v>0.024200738759393707</v>
      </c>
      <c r="I83" s="38">
        <v>0.3854852875883601</v>
      </c>
      <c r="J83" s="39">
        <v>113.62984218077474</v>
      </c>
      <c r="K83" s="24" t="str">
        <v>평균 상회</v>
      </c>
      <c r="L83" s="24" t="str">
        <v>거래·비중 동반 확대</v>
      </c>
    </row>
    <row r="84">
      <c r="A84" s="26">
        <v>7</v>
      </c>
      <c r="B84" s="24" t="str">
        <v>파주시</v>
      </c>
      <c r="C84" s="24" t="str">
        <v>상가</v>
      </c>
      <c r="D84" s="29">
        <v>69.66666666666667</v>
      </c>
      <c r="E84" s="29">
        <v>39.333333333333336</v>
      </c>
      <c r="F84" s="36">
        <v>0.771186440677966</v>
      </c>
      <c r="G84" s="37">
        <v>0.027146382647097025</v>
      </c>
      <c r="H84" s="37">
        <v>0.015029932492676092</v>
      </c>
      <c r="I84" s="38">
        <v>1.2116450154420932</v>
      </c>
      <c r="J84" s="39">
        <v>138.07807807807808</v>
      </c>
      <c r="K84" s="24" t="str">
        <v>고수준</v>
      </c>
      <c r="L84" s="24" t="str">
        <v>거래·비중 동반 확대</v>
      </c>
    </row>
    <row r="85">
      <c r="A85" s="26">
        <v>7</v>
      </c>
      <c r="B85" s="24" t="str">
        <v>파주시</v>
      </c>
      <c r="C85" s="24" t="str">
        <v>다가구 매매</v>
      </c>
      <c r="D85" s="29">
        <v>19.333333333333332</v>
      </c>
      <c r="E85" s="29">
        <v>20.666666666666668</v>
      </c>
      <c r="F85" s="41">
        <v>-0.06451612903225812</v>
      </c>
      <c r="G85" s="37">
        <v>0.0075334459020652035</v>
      </c>
      <c r="H85" s="37">
        <v>0.007897083174117947</v>
      </c>
      <c r="I85" s="42">
        <v>-0.03636372720527432</v>
      </c>
      <c r="J85" s="39">
        <v>106.33333333333333</v>
      </c>
      <c r="K85" s="24" t="str">
        <v>평균 상회</v>
      </c>
      <c r="L85" s="24" t="str">
        <v>거래 감소</v>
      </c>
    </row>
    <row r="86">
      <c r="A86" s="26">
        <v>7</v>
      </c>
      <c r="B86" s="24" t="str">
        <v>파주시</v>
      </c>
      <c r="C86" s="24" t="str">
        <v>분양권</v>
      </c>
      <c r="D86" s="29">
        <v>18.333333333333332</v>
      </c>
      <c r="E86" s="29">
        <v>2</v>
      </c>
      <c r="F86" s="36">
        <v>8.166666666666666</v>
      </c>
      <c r="G86" s="37">
        <v>0.007143784907130796</v>
      </c>
      <c r="H86" s="37">
        <v>0.0007642338555598013</v>
      </c>
      <c r="I86" s="38">
        <v>0.6379551051570995</v>
      </c>
      <c r="J86" s="39">
        <v>265.35087719298247</v>
      </c>
      <c r="K86" s="24" t="str">
        <v>고수준</v>
      </c>
      <c r="L86" s="24" t="str">
        <v>거래·비중 동반 확대</v>
      </c>
    </row>
    <row r="87">
      <c r="A87" s="26">
        <v>7</v>
      </c>
      <c r="B87" s="24" t="str">
        <v>파주시</v>
      </c>
      <c r="C87" s="24" t="str">
        <v>오피스텔 매매</v>
      </c>
      <c r="D87" s="29">
        <v>14.333333333333334</v>
      </c>
      <c r="E87" s="29">
        <v>30.333333333333332</v>
      </c>
      <c r="F87" s="41">
        <v>-0.5274725274725275</v>
      </c>
      <c r="G87" s="37">
        <v>0.005585140927393168</v>
      </c>
      <c r="H87" s="37">
        <v>0.011590880142656987</v>
      </c>
      <c r="I87" s="42">
        <v>-0.6005739215263819</v>
      </c>
      <c r="J87" s="39">
        <v>72.65745007680492</v>
      </c>
      <c r="K87" s="24" t="str">
        <v>저수준</v>
      </c>
      <c r="L87" s="24" t="str">
        <v>거래·비중 동반 둔화</v>
      </c>
    </row>
    <row r="88">
      <c r="A88" s="26">
        <v>7</v>
      </c>
      <c r="B88" s="24" t="str">
        <v>파주시</v>
      </c>
      <c r="C88" s="24" t="str">
        <v>공장창고</v>
      </c>
      <c r="D88" s="29">
        <v>12</v>
      </c>
      <c r="E88" s="29">
        <v>8.666666666666666</v>
      </c>
      <c r="F88" s="36">
        <v>0.3846153846153846</v>
      </c>
      <c r="G88" s="37">
        <v>0.004675931939212885</v>
      </c>
      <c r="H88" s="37">
        <v>0.003311680040759139</v>
      </c>
      <c r="I88" s="38">
        <v>0.13642518984537458</v>
      </c>
      <c r="J88" s="39">
        <v>105.60000000000001</v>
      </c>
      <c r="K88" s="24" t="str">
        <v>평균 상회</v>
      </c>
      <c r="L88" s="24" t="str">
        <v>거래 증가</v>
      </c>
    </row>
    <row r="89">
      <c r="A89" s="26">
        <v>8</v>
      </c>
      <c r="B89" s="24" t="str">
        <v>김포시</v>
      </c>
      <c r="C89" s="24" t="str">
        <v>아파트 전월세</v>
      </c>
      <c r="D89" s="29">
        <v>880.3333333333334</v>
      </c>
      <c r="E89" s="29">
        <v>922.3333333333334</v>
      </c>
      <c r="F89" s="41">
        <v>-0.04553668232743047</v>
      </c>
      <c r="G89" s="37">
        <v>0.3554987212276215</v>
      </c>
      <c r="H89" s="37">
        <v>0.35570124694690836</v>
      </c>
      <c r="I89" s="42">
        <v>-0.020252571928686125</v>
      </c>
      <c r="J89" s="39">
        <v>91.17471675611212</v>
      </c>
      <c r="K89" s="24" t="str">
        <v>평균 하회</v>
      </c>
      <c r="L89" s="24" t="str">
        <v>보합·혼조</v>
      </c>
    </row>
    <row r="90">
      <c r="A90" s="26">
        <v>8</v>
      </c>
      <c r="B90" s="24" t="str">
        <v>김포시</v>
      </c>
      <c r="C90" s="24" t="str">
        <v>오피스텔 전월세</v>
      </c>
      <c r="D90" s="29">
        <v>449.6666666666667</v>
      </c>
      <c r="E90" s="29">
        <v>506.3333333333333</v>
      </c>
      <c r="F90" s="41">
        <v>-0.11191573403554966</v>
      </c>
      <c r="G90" s="37">
        <v>0.1815856777493606</v>
      </c>
      <c r="H90" s="37">
        <v>0.19526931482195656</v>
      </c>
      <c r="I90" s="42">
        <v>-1.3683637072595956</v>
      </c>
      <c r="J90" s="39">
        <v>98.45408704883228</v>
      </c>
      <c r="K90" s="24" t="str">
        <v>평균권</v>
      </c>
      <c r="L90" s="24" t="str">
        <v>거래·비중 동반 둔화</v>
      </c>
    </row>
    <row r="91">
      <c r="A91" s="26">
        <v>8</v>
      </c>
      <c r="B91" s="24" t="str">
        <v>김포시</v>
      </c>
      <c r="C91" s="24" t="str">
        <v>아파트 매매</v>
      </c>
      <c r="D91" s="29">
        <v>424.6666666666667</v>
      </c>
      <c r="E91" s="29">
        <v>421.3333333333333</v>
      </c>
      <c r="F91" s="36">
        <v>0.007911392405063333</v>
      </c>
      <c r="G91" s="37">
        <v>0.17149010634001885</v>
      </c>
      <c r="H91" s="37">
        <v>0.16248875176757938</v>
      </c>
      <c r="I91" s="38">
        <v>0.9001354572439474</v>
      </c>
      <c r="J91" s="39">
        <v>108.05767599660729</v>
      </c>
      <c r="K91" s="24" t="str">
        <v>평균 상회</v>
      </c>
      <c r="L91" s="24" t="str">
        <v>비중 확대</v>
      </c>
    </row>
    <row r="92">
      <c r="A92" s="26">
        <v>8</v>
      </c>
      <c r="B92" s="24" t="str">
        <v>김포시</v>
      </c>
      <c r="C92" s="24" t="str">
        <v>다가구 전월세</v>
      </c>
      <c r="D92" s="29">
        <v>299.3333333333333</v>
      </c>
      <c r="E92" s="29">
        <v>318.3333333333333</v>
      </c>
      <c r="F92" s="41">
        <v>-0.0596858638743456</v>
      </c>
      <c r="G92" s="37">
        <v>0.12087764167451878</v>
      </c>
      <c r="H92" s="37">
        <v>0.12276642241933411</v>
      </c>
      <c r="I92" s="42">
        <v>-0.1888780744815327</v>
      </c>
      <c r="J92" s="39">
        <v>102.89583333333331</v>
      </c>
      <c r="K92" s="24" t="str">
        <v>평균권</v>
      </c>
      <c r="L92" s="24" t="str">
        <v>거래 감소</v>
      </c>
    </row>
    <row r="93">
      <c r="A93" s="26">
        <v>8</v>
      </c>
      <c r="B93" s="24" t="str">
        <v>김포시</v>
      </c>
      <c r="C93" s="24" t="str">
        <v>토지</v>
      </c>
      <c r="D93" s="29">
        <v>205.33333333333334</v>
      </c>
      <c r="E93" s="29">
        <v>209.66666666666666</v>
      </c>
      <c r="F93" s="41">
        <v>-0.020667726550079535</v>
      </c>
      <c r="G93" s="37">
        <v>0.08291829317539373</v>
      </c>
      <c r="H93" s="37">
        <v>0.08085872220079701</v>
      </c>
      <c r="I93" s="38">
        <v>0.20595709745967195</v>
      </c>
      <c r="J93" s="39">
        <v>90.60034764005884</v>
      </c>
      <c r="K93" s="24" t="str">
        <v>평균 하회</v>
      </c>
      <c r="L93" s="24" t="str">
        <v>보합·혼조</v>
      </c>
    </row>
    <row r="94">
      <c r="A94" s="26">
        <v>8</v>
      </c>
      <c r="B94" s="24" t="str">
        <v>김포시</v>
      </c>
      <c r="C94" s="24" t="str">
        <v>다세대 전월세</v>
      </c>
      <c r="D94" s="29">
        <v>83.66666666666667</v>
      </c>
      <c r="E94" s="29">
        <v>77</v>
      </c>
      <c r="F94" s="36">
        <v>0.08658008658008653</v>
      </c>
      <c r="G94" s="37">
        <v>0.03378651231659712</v>
      </c>
      <c r="H94" s="37">
        <v>0.029695333590435788</v>
      </c>
      <c r="I94" s="38">
        <v>0.4091178726161333</v>
      </c>
      <c r="J94" s="39">
        <v>102.94556301267713</v>
      </c>
      <c r="K94" s="24" t="str">
        <v>평균권</v>
      </c>
      <c r="L94" s="24" t="str">
        <v>거래·비중 동반 확대</v>
      </c>
    </row>
    <row r="95">
      <c r="A95" s="26">
        <v>8</v>
      </c>
      <c r="B95" s="24" t="str">
        <v>김포시</v>
      </c>
      <c r="C95" s="24" t="str">
        <v>다세대 매매</v>
      </c>
      <c r="D95" s="29">
        <v>37.666666666666664</v>
      </c>
      <c r="E95" s="29">
        <v>39.333333333333336</v>
      </c>
      <c r="F95" s="41">
        <v>-0.0423728813559322</v>
      </c>
      <c r="G95" s="37">
        <v>0.015210660923408266</v>
      </c>
      <c r="H95" s="37">
        <v>0.015169044864378456</v>
      </c>
      <c r="I95" s="38">
        <v>0.004161605902981008</v>
      </c>
      <c r="J95" s="39">
        <v>95.24904214559386</v>
      </c>
      <c r="K95" s="24" t="str">
        <v>평균권</v>
      </c>
      <c r="L95" s="24" t="str">
        <v>보합·혼조</v>
      </c>
    </row>
    <row r="96">
      <c r="A96" s="26">
        <v>8</v>
      </c>
      <c r="B96" s="24" t="str">
        <v>김포시</v>
      </c>
      <c r="C96" s="24" t="str">
        <v>상가</v>
      </c>
      <c r="D96" s="29">
        <v>28.666666666666668</v>
      </c>
      <c r="E96" s="29">
        <v>36.333333333333336</v>
      </c>
      <c r="F96" s="41">
        <v>-0.21100917431192656</v>
      </c>
      <c r="G96" s="37">
        <v>0.011576255216045227</v>
      </c>
      <c r="H96" s="37">
        <v>0.014012083815400436</v>
      </c>
      <c r="I96" s="42">
        <v>-0.24358285993552087</v>
      </c>
      <c r="J96" s="39">
        <v>92.4731182795699</v>
      </c>
      <c r="K96" s="24" t="str">
        <v>평균 하회</v>
      </c>
      <c r="L96" s="24" t="str">
        <v>거래 감소</v>
      </c>
    </row>
    <row r="97">
      <c r="A97" s="26">
        <v>8</v>
      </c>
      <c r="B97" s="24" t="str">
        <v>김포시</v>
      </c>
      <c r="C97" s="24" t="str">
        <v>오피스텔 매매</v>
      </c>
      <c r="D97" s="29">
        <v>20.333333333333332</v>
      </c>
      <c r="E97" s="29">
        <v>25.333333333333332</v>
      </c>
      <c r="F97" s="41">
        <v>-0.19736842105263153</v>
      </c>
      <c r="G97" s="37">
        <v>0.00821106474626464</v>
      </c>
      <c r="H97" s="37">
        <v>0.009769893302481038</v>
      </c>
      <c r="I97" s="42">
        <v>-0.15588285562163992</v>
      </c>
      <c r="J97" s="39">
        <v>95.58404558404557</v>
      </c>
      <c r="K97" s="24" t="str">
        <v>평균권</v>
      </c>
      <c r="L97" s="24" t="str">
        <v>거래 감소</v>
      </c>
    </row>
    <row r="98">
      <c r="A98" s="26">
        <v>8</v>
      </c>
      <c r="B98" s="24" t="str">
        <v>김포시</v>
      </c>
      <c r="C98" s="24" t="str">
        <v>분양권</v>
      </c>
      <c r="D98" s="29">
        <v>19.333333333333332</v>
      </c>
      <c r="E98" s="29">
        <v>16</v>
      </c>
      <c r="F98" s="36">
        <v>0.20833333333333326</v>
      </c>
      <c r="G98" s="37">
        <v>0.007807241889890968</v>
      </c>
      <c r="H98" s="37">
        <v>0.006170458927882761</v>
      </c>
      <c r="I98" s="38">
        <v>0.16367829620082064</v>
      </c>
      <c r="J98" s="39">
        <v>94.10029498525073</v>
      </c>
      <c r="K98" s="24" t="str">
        <v>평균 하회</v>
      </c>
      <c r="L98" s="24" t="str">
        <v>거래 증가</v>
      </c>
    </row>
    <row r="99">
      <c r="A99" s="26">
        <v>8</v>
      </c>
      <c r="B99" s="24" t="str">
        <v>김포시</v>
      </c>
      <c r="C99" s="24" t="str">
        <v>공장창고</v>
      </c>
      <c r="D99" s="29">
        <v>16.333333333333332</v>
      </c>
      <c r="E99" s="29">
        <v>16.333333333333332</v>
      </c>
      <c r="F99" s="28">
        <v>0</v>
      </c>
      <c r="G99" s="37">
        <v>0.006595773320769956</v>
      </c>
      <c r="H99" s="37">
        <v>0.006299010155546986</v>
      </c>
      <c r="I99" s="38">
        <v>0.02967631652229701</v>
      </c>
      <c r="J99" s="39">
        <v>98.7179487179487</v>
      </c>
      <c r="K99" s="24" t="str">
        <v>평균권</v>
      </c>
      <c r="L99" s="24" t="str">
        <v>보합·혼조</v>
      </c>
    </row>
    <row r="100">
      <c r="A100" s="26">
        <v>8</v>
      </c>
      <c r="B100" s="24" t="str">
        <v>김포시</v>
      </c>
      <c r="C100" s="24" t="str">
        <v>다가구 매매</v>
      </c>
      <c r="D100" s="29">
        <v>11</v>
      </c>
      <c r="E100" s="29">
        <v>4.666666666666667</v>
      </c>
      <c r="F100" s="36">
        <v>1.3571428571428572</v>
      </c>
      <c r="G100" s="37">
        <v>0.004442051420110379</v>
      </c>
      <c r="H100" s="37">
        <v>0.0017997171872991388</v>
      </c>
      <c r="I100" s="38">
        <v>0.264233423281124</v>
      </c>
      <c r="J100" s="39">
        <v>142.35294117647058</v>
      </c>
      <c r="K100" s="24" t="str">
        <v>고수준</v>
      </c>
      <c r="L100" s="24" t="str">
        <v>거래 증가</v>
      </c>
    </row>
    <row r="101">
      <c r="A101" s="26">
        <v>9</v>
      </c>
      <c r="B101" s="24" t="str">
        <v>용인시 기흥구</v>
      </c>
      <c r="C101" s="24" t="str">
        <v>아파트 매매</v>
      </c>
      <c r="D101" s="29">
        <v>853.3333333333334</v>
      </c>
      <c r="E101" s="29">
        <v>803.3333333333334</v>
      </c>
      <c r="F101" s="36">
        <v>0.06224066390041494</v>
      </c>
      <c r="G101" s="37">
        <v>0.3660803660803661</v>
      </c>
      <c r="H101" s="37">
        <v>0.29490944689182574</v>
      </c>
      <c r="I101" s="38">
        <v>7.117091918854035</v>
      </c>
      <c r="J101" s="39">
        <v>120.08016715705088</v>
      </c>
      <c r="K101" s="24" t="str">
        <v>고수준</v>
      </c>
      <c r="L101" s="24" t="str">
        <v>거래·비중 동반 확대</v>
      </c>
    </row>
    <row r="102">
      <c r="A102" s="26">
        <v>9</v>
      </c>
      <c r="B102" s="24" t="str">
        <v>용인시 기흥구</v>
      </c>
      <c r="C102" s="24" t="str">
        <v>아파트 전월세</v>
      </c>
      <c r="D102" s="29">
        <v>675.6666666666666</v>
      </c>
      <c r="E102" s="29">
        <v>924.6666666666666</v>
      </c>
      <c r="F102" s="41">
        <v>-0.2692862292718097</v>
      </c>
      <c r="G102" s="37">
        <v>0.28986128986128984</v>
      </c>
      <c r="H102" s="37">
        <v>0.33945178658835046</v>
      </c>
      <c r="I102" s="42">
        <v>-4.959049672706062</v>
      </c>
      <c r="J102" s="39">
        <v>78.05433032276132</v>
      </c>
      <c r="K102" s="24" t="str">
        <v>저수준</v>
      </c>
      <c r="L102" s="24" t="str">
        <v>거래·비중 동반 둔화</v>
      </c>
    </row>
    <row r="103">
      <c r="A103" s="26">
        <v>9</v>
      </c>
      <c r="B103" s="24" t="str">
        <v>용인시 기흥구</v>
      </c>
      <c r="C103" s="24" t="str">
        <v>다가구 전월세</v>
      </c>
      <c r="D103" s="29">
        <v>357</v>
      </c>
      <c r="E103" s="29">
        <v>506.3333333333333</v>
      </c>
      <c r="F103" s="41">
        <v>-0.2949308755760369</v>
      </c>
      <c r="G103" s="37">
        <v>0.15315315315315314</v>
      </c>
      <c r="H103" s="37">
        <v>0.18587860988742047</v>
      </c>
      <c r="I103" s="42">
        <v>-3.2725456734267326</v>
      </c>
      <c r="J103" s="39">
        <v>85.68623172594371</v>
      </c>
      <c r="K103" s="24" t="str">
        <v>평균 하회</v>
      </c>
      <c r="L103" s="24" t="str">
        <v>거래·비중 동반 둔화</v>
      </c>
    </row>
    <row r="104">
      <c r="A104" s="26">
        <v>9</v>
      </c>
      <c r="B104" s="24" t="str">
        <v>용인시 기흥구</v>
      </c>
      <c r="C104" s="24" t="str">
        <v>다세대 전월세</v>
      </c>
      <c r="D104" s="29">
        <v>136.66666666666666</v>
      </c>
      <c r="E104" s="29">
        <v>144</v>
      </c>
      <c r="F104" s="41">
        <v>-0.05092592592592593</v>
      </c>
      <c r="G104" s="37">
        <v>0.05863005863005863</v>
      </c>
      <c r="H104" s="37">
        <v>0.05286343612334802</v>
      </c>
      <c r="I104" s="38">
        <v>0.576662250671061</v>
      </c>
      <c r="J104" s="39">
        <v>102.68670309653916</v>
      </c>
      <c r="K104" s="24" t="str">
        <v>평균권</v>
      </c>
      <c r="L104" s="24" t="str">
        <v>위축 속 비중 확대</v>
      </c>
    </row>
    <row r="105">
      <c r="A105" s="26">
        <v>9</v>
      </c>
      <c r="B105" s="24" t="str">
        <v>용인시 기흥구</v>
      </c>
      <c r="C105" s="24" t="str">
        <v>오피스텔 전월세</v>
      </c>
      <c r="D105" s="29">
        <v>113.33333333333333</v>
      </c>
      <c r="E105" s="29">
        <v>165.33333333333334</v>
      </c>
      <c r="F105" s="41">
        <v>-0.3145161290322581</v>
      </c>
      <c r="G105" s="37">
        <v>0.04862004862004862</v>
      </c>
      <c r="H105" s="37">
        <v>0.06069505628976995</v>
      </c>
      <c r="I105" s="42">
        <v>-1.2075007669721325</v>
      </c>
      <c r="J105" s="39">
        <v>90.2727492155443</v>
      </c>
      <c r="K105" s="24" t="str">
        <v>평균 하회</v>
      </c>
      <c r="L105" s="24" t="str">
        <v>거래·비중 동반 둔화</v>
      </c>
    </row>
    <row r="106">
      <c r="A106" s="26">
        <v>9</v>
      </c>
      <c r="B106" s="24" t="str">
        <v>용인시 기흥구</v>
      </c>
      <c r="C106" s="24" t="str">
        <v>토지</v>
      </c>
      <c r="D106" s="29">
        <v>70.33333333333333</v>
      </c>
      <c r="E106" s="29">
        <v>62.333333333333336</v>
      </c>
      <c r="F106" s="36">
        <v>0.12834224598930488</v>
      </c>
      <c r="G106" s="37">
        <v>0.030173030173030174</v>
      </c>
      <c r="H106" s="37">
        <v>0.022883015173764072</v>
      </c>
      <c r="I106" s="38">
        <v>0.7290014999266101</v>
      </c>
      <c r="J106" s="39">
        <v>103.98745519713259</v>
      </c>
      <c r="K106" s="24" t="str">
        <v>평균권</v>
      </c>
      <c r="L106" s="24" t="str">
        <v>거래·비중 동반 확대</v>
      </c>
    </row>
    <row r="107">
      <c r="A107" s="26">
        <v>9</v>
      </c>
      <c r="B107" s="24" t="str">
        <v>용인시 기흥구</v>
      </c>
      <c r="C107" s="24" t="str">
        <v>다세대 매매</v>
      </c>
      <c r="D107" s="29">
        <v>52</v>
      </c>
      <c r="E107" s="29">
        <v>46.666666666666664</v>
      </c>
      <c r="F107" s="36">
        <v>0.11428571428571432</v>
      </c>
      <c r="G107" s="37">
        <v>0.02230802230802231</v>
      </c>
      <c r="H107" s="37">
        <v>0.017131669114047968</v>
      </c>
      <c r="I107" s="38">
        <v>0.5176353193974341</v>
      </c>
      <c r="J107" s="39">
        <v>137.83132530120483</v>
      </c>
      <c r="K107" s="24" t="str">
        <v>고수준</v>
      </c>
      <c r="L107" s="24" t="str">
        <v>거래·비중 동반 확대</v>
      </c>
    </row>
    <row r="108">
      <c r="A108" s="26">
        <v>9</v>
      </c>
      <c r="B108" s="24" t="str">
        <v>용인시 기흥구</v>
      </c>
      <c r="C108" s="24" t="str">
        <v>상가</v>
      </c>
      <c r="D108" s="29">
        <v>25</v>
      </c>
      <c r="E108" s="29">
        <v>28.333333333333332</v>
      </c>
      <c r="F108" s="41">
        <v>-0.11764705882352944</v>
      </c>
      <c r="G108" s="37">
        <v>0.010725010725010725</v>
      </c>
      <c r="H108" s="37">
        <v>0.010401370533529124</v>
      </c>
      <c r="I108" s="38">
        <v>0.032364019148160145</v>
      </c>
      <c r="J108" s="39">
        <v>94.82758620689656</v>
      </c>
      <c r="K108" s="24" t="str">
        <v>평균 하회</v>
      </c>
      <c r="L108" s="24" t="str">
        <v>거래 감소</v>
      </c>
    </row>
    <row r="109">
      <c r="A109" s="26">
        <v>9</v>
      </c>
      <c r="B109" s="24" t="str">
        <v>용인시 기흥구</v>
      </c>
      <c r="C109" s="24" t="str">
        <v>오피스텔 매매</v>
      </c>
      <c r="D109" s="29">
        <v>19.666666666666668</v>
      </c>
      <c r="E109" s="29">
        <v>20.333333333333332</v>
      </c>
      <c r="F109" s="41">
        <v>-0.032786885245901676</v>
      </c>
      <c r="G109" s="37">
        <v>0.008437008437008437</v>
      </c>
      <c r="H109" s="37">
        <v>0.0074645129711209</v>
      </c>
      <c r="I109" s="38">
        <v>0.09724954658875372</v>
      </c>
      <c r="J109" s="39">
        <v>100.62015503875969</v>
      </c>
      <c r="K109" s="24" t="str">
        <v>평균권</v>
      </c>
      <c r="L109" s="24" t="str">
        <v>보합·혼조</v>
      </c>
    </row>
    <row r="110">
      <c r="A110" s="26">
        <v>9</v>
      </c>
      <c r="B110" s="24" t="str">
        <v>용인시 기흥구</v>
      </c>
      <c r="C110" s="24" t="str">
        <v>다가구 매매</v>
      </c>
      <c r="D110" s="29">
        <v>11.666666666666666</v>
      </c>
      <c r="E110" s="29">
        <v>8</v>
      </c>
      <c r="F110" s="36">
        <v>0.45833333333333326</v>
      </c>
      <c r="G110" s="37">
        <v>0.005005005005005005</v>
      </c>
      <c r="H110" s="37">
        <v>0.002936857562408223</v>
      </c>
      <c r="I110" s="38">
        <v>0.2068147442596782</v>
      </c>
      <c r="J110" s="39">
        <v>132.3024054982818</v>
      </c>
      <c r="K110" s="24" t="str">
        <v>고수준</v>
      </c>
      <c r="L110" s="24" t="str">
        <v>거래 증가</v>
      </c>
    </row>
    <row r="111">
      <c r="A111" s="26">
        <v>9</v>
      </c>
      <c r="B111" s="24" t="str">
        <v>용인시 기흥구</v>
      </c>
      <c r="C111" s="24" t="str">
        <v>공장창고</v>
      </c>
      <c r="D111" s="29">
        <v>9</v>
      </c>
      <c r="E111" s="29">
        <v>11.333333333333334</v>
      </c>
      <c r="F111" s="41">
        <v>-0.20588235294117652</v>
      </c>
      <c r="G111" s="37">
        <v>0.003861003861003861</v>
      </c>
      <c r="H111" s="37">
        <v>0.0041605482134116495</v>
      </c>
      <c r="I111" s="42">
        <v>-0.02995443524077884</v>
      </c>
      <c r="J111" s="39">
        <v>66.44295302013423</v>
      </c>
      <c r="K111" s="24" t="str">
        <v>저수준</v>
      </c>
      <c r="L111" s="24" t="str">
        <v>거래 감소</v>
      </c>
    </row>
    <row r="112">
      <c r="A112" s="26">
        <v>9</v>
      </c>
      <c r="B112" s="24" t="str">
        <v>용인시 기흥구</v>
      </c>
      <c r="C112" s="24" t="str">
        <v>분양권</v>
      </c>
      <c r="D112" s="29">
        <v>7.333333333333333</v>
      </c>
      <c r="E112" s="29">
        <v>3.3333333333333335</v>
      </c>
      <c r="F112" s="36">
        <v>1.2000000000000002</v>
      </c>
      <c r="G112" s="37">
        <v>0.003146003146003146</v>
      </c>
      <c r="H112" s="37">
        <v>0.0012236906510034262</v>
      </c>
      <c r="I112" s="38">
        <v>0.19223124949997197</v>
      </c>
      <c r="J112" s="39">
        <v>130.10752688172042</v>
      </c>
      <c r="K112" s="24" t="str">
        <v>고수준</v>
      </c>
      <c r="L112" s="24" t="str">
        <v>거래 증가</v>
      </c>
    </row>
    <row r="113">
      <c r="A113" s="26">
        <v>10</v>
      </c>
      <c r="B113" s="24" t="str">
        <v>수원시 영통구</v>
      </c>
      <c r="C113" s="24" t="str">
        <v>아파트 전월세</v>
      </c>
      <c r="D113" s="29">
        <v>672</v>
      </c>
      <c r="E113" s="29">
        <v>844.6666666666666</v>
      </c>
      <c r="F113" s="41">
        <v>-0.20441988950276246</v>
      </c>
      <c r="G113" s="37">
        <v>0.2893226176808266</v>
      </c>
      <c r="H113" s="37">
        <v>0.32304946455889855</v>
      </c>
      <c r="I113" s="42">
        <v>-3.3726846878071925</v>
      </c>
      <c r="J113" s="39">
        <v>77.90072715776162</v>
      </c>
      <c r="K113" s="24" t="str">
        <v>저수준</v>
      </c>
      <c r="L113" s="24" t="str">
        <v>거래·비중 동반 둔화</v>
      </c>
    </row>
    <row r="114">
      <c r="A114" s="26">
        <v>10</v>
      </c>
      <c r="B114" s="24" t="str">
        <v>수원시 영통구</v>
      </c>
      <c r="C114" s="24" t="str">
        <v>아파트 매매</v>
      </c>
      <c r="D114" s="29">
        <v>628.3333333333334</v>
      </c>
      <c r="E114" s="29">
        <v>495.6666666666667</v>
      </c>
      <c r="F114" s="36">
        <v>0.2676529926025555</v>
      </c>
      <c r="G114" s="37">
        <v>0.27052238805970147</v>
      </c>
      <c r="H114" s="37">
        <v>0.18957164711881694</v>
      </c>
      <c r="I114" s="38">
        <v>8.095074094088453</v>
      </c>
      <c r="J114" s="39">
        <v>117.86607548885857</v>
      </c>
      <c r="K114" s="24" t="str">
        <v>고수준</v>
      </c>
      <c r="L114" s="24" t="str">
        <v>거래·비중 동반 확대</v>
      </c>
    </row>
    <row r="115">
      <c r="A115" s="26">
        <v>10</v>
      </c>
      <c r="B115" s="24" t="str">
        <v>수원시 영통구</v>
      </c>
      <c r="C115" s="24" t="str">
        <v>오피스텔 전월세</v>
      </c>
      <c r="D115" s="29">
        <v>436.6666666666667</v>
      </c>
      <c r="E115" s="29">
        <v>553.3333333333334</v>
      </c>
      <c r="F115" s="41">
        <v>-0.21084337349397586</v>
      </c>
      <c r="G115" s="37">
        <v>0.18800229621125145</v>
      </c>
      <c r="H115" s="37">
        <v>0.21162672106068334</v>
      </c>
      <c r="I115" s="42">
        <v>-2.3624424849431893</v>
      </c>
      <c r="J115" s="39">
        <v>92.81803542673109</v>
      </c>
      <c r="K115" s="24" t="str">
        <v>평균 하회</v>
      </c>
      <c r="L115" s="24" t="str">
        <v>거래·비중 동반 둔화</v>
      </c>
    </row>
    <row r="116">
      <c r="A116" s="26">
        <v>10</v>
      </c>
      <c r="B116" s="24" t="str">
        <v>수원시 영통구</v>
      </c>
      <c r="C116" s="24" t="str">
        <v>다가구 전월세</v>
      </c>
      <c r="D116" s="29">
        <v>416</v>
      </c>
      <c r="E116" s="29">
        <v>550</v>
      </c>
      <c r="F116" s="41">
        <v>-0.24363636363636365</v>
      </c>
      <c r="G116" s="37">
        <v>0.1791044776119403</v>
      </c>
      <c r="H116" s="37">
        <v>0.21035186129525751</v>
      </c>
      <c r="I116" s="42">
        <v>-3.1247383683317227</v>
      </c>
      <c r="J116" s="39">
        <v>88.42512077294687</v>
      </c>
      <c r="K116" s="24" t="str">
        <v>평균 하회</v>
      </c>
      <c r="L116" s="24" t="str">
        <v>거래·비중 동반 둔화</v>
      </c>
    </row>
    <row r="117">
      <c r="A117" s="26">
        <v>10</v>
      </c>
      <c r="B117" s="24" t="str">
        <v>수원시 영통구</v>
      </c>
      <c r="C117" s="24" t="str">
        <v>오피스텔 매매</v>
      </c>
      <c r="D117" s="29">
        <v>54</v>
      </c>
      <c r="E117" s="29">
        <v>54.666666666666664</v>
      </c>
      <c r="F117" s="41">
        <v>-0.012195121951219523</v>
      </c>
      <c r="G117" s="37">
        <v>0.02324913892078071</v>
      </c>
      <c r="H117" s="37">
        <v>0.020907700152983173</v>
      </c>
      <c r="I117" s="38">
        <v>0.23414387677975385</v>
      </c>
      <c r="J117" s="39">
        <v>98.67109634551495</v>
      </c>
      <c r="K117" s="24" t="str">
        <v>평균권</v>
      </c>
      <c r="L117" s="24" t="str">
        <v>보합·혼조</v>
      </c>
    </row>
    <row r="118">
      <c r="A118" s="26">
        <v>10</v>
      </c>
      <c r="B118" s="24" t="str">
        <v>수원시 영통구</v>
      </c>
      <c r="C118" s="24" t="str">
        <v>다세대 전월세</v>
      </c>
      <c r="D118" s="29">
        <v>41.333333333333336</v>
      </c>
      <c r="E118" s="29">
        <v>47.333333333333336</v>
      </c>
      <c r="F118" s="41">
        <v>-0.12676056338028174</v>
      </c>
      <c r="G118" s="37">
        <v>0.017795637198622274</v>
      </c>
      <c r="H118" s="37">
        <v>0.018103008669046405</v>
      </c>
      <c r="I118" s="42">
        <v>-0.030737147042413093</v>
      </c>
      <c r="J118" s="39">
        <v>82.66666666666667</v>
      </c>
      <c r="K118" s="24" t="str">
        <v>저수준</v>
      </c>
      <c r="L118" s="24" t="str">
        <v>거래 감소</v>
      </c>
    </row>
    <row r="119">
      <c r="A119" s="26">
        <v>10</v>
      </c>
      <c r="B119" s="24" t="str">
        <v>수원시 영통구</v>
      </c>
      <c r="C119" s="24" t="str">
        <v>토지</v>
      </c>
      <c r="D119" s="29">
        <v>25.333333333333332</v>
      </c>
      <c r="E119" s="29">
        <v>28</v>
      </c>
      <c r="F119" s="41">
        <v>-0.09523809523809523</v>
      </c>
      <c r="G119" s="37">
        <v>0.010907003444316877</v>
      </c>
      <c r="H119" s="37">
        <v>0.010708822029576747</v>
      </c>
      <c r="I119" s="38">
        <v>0.01981814147401298</v>
      </c>
      <c r="J119" s="39">
        <v>110.58201058201058</v>
      </c>
      <c r="K119" s="24" t="str">
        <v>평균 상회</v>
      </c>
      <c r="L119" s="24" t="str">
        <v>거래 감소</v>
      </c>
    </row>
    <row r="120">
      <c r="A120" s="26">
        <v>10</v>
      </c>
      <c r="B120" s="24" t="str">
        <v>수원시 영통구</v>
      </c>
      <c r="C120" s="24" t="str">
        <v>상가</v>
      </c>
      <c r="D120" s="29">
        <v>22.666666666666668</v>
      </c>
      <c r="E120" s="29">
        <v>21.333333333333332</v>
      </c>
      <c r="F120" s="36">
        <v>0.0625</v>
      </c>
      <c r="G120" s="37">
        <v>0.00975889781859931</v>
      </c>
      <c r="H120" s="37">
        <v>0.00815910249872514</v>
      </c>
      <c r="I120" s="38">
        <v>0.159979531987417</v>
      </c>
      <c r="J120" s="39">
        <v>90.66666666666667</v>
      </c>
      <c r="K120" s="24" t="str">
        <v>평균 하회</v>
      </c>
      <c r="L120" s="24" t="str">
        <v>거래 증가</v>
      </c>
    </row>
    <row r="121">
      <c r="A121" s="26">
        <v>10</v>
      </c>
      <c r="B121" s="24" t="str">
        <v>수원시 영통구</v>
      </c>
      <c r="C121" s="24" t="str">
        <v>다세대 매매</v>
      </c>
      <c r="D121" s="29">
        <v>12.666666666666666</v>
      </c>
      <c r="E121" s="29">
        <v>12</v>
      </c>
      <c r="F121" s="36">
        <v>0.05555555555555558</v>
      </c>
      <c r="G121" s="37">
        <v>0.0054535017221584384</v>
      </c>
      <c r="H121" s="37">
        <v>0.004589495155532891</v>
      </c>
      <c r="I121" s="38">
        <v>0.08640065666255473</v>
      </c>
      <c r="J121" s="39">
        <v>110.58201058201058</v>
      </c>
      <c r="K121" s="24" t="str">
        <v>평균 상회</v>
      </c>
      <c r="L121" s="24" t="str">
        <v>거래 증가</v>
      </c>
    </row>
    <row r="122">
      <c r="A122" s="26">
        <v>10</v>
      </c>
      <c r="B122" s="24" t="str">
        <v>수원시 영통구</v>
      </c>
      <c r="C122" s="24" t="str">
        <v>공장창고</v>
      </c>
      <c r="D122" s="29">
        <v>7.333333333333333</v>
      </c>
      <c r="E122" s="29">
        <v>4.333333333333333</v>
      </c>
      <c r="F122" s="36">
        <v>0.6923076923076923</v>
      </c>
      <c r="G122" s="37">
        <v>0.0031572904707233064</v>
      </c>
      <c r="H122" s="37">
        <v>0.0016573176950535442</v>
      </c>
      <c r="I122" s="38">
        <v>0.14999727756697623</v>
      </c>
      <c r="J122" s="39">
        <v>102.1097046413502</v>
      </c>
      <c r="K122" s="24" t="str">
        <v>평균권</v>
      </c>
      <c r="L122" s="24" t="str">
        <v>거래 증가</v>
      </c>
    </row>
    <row r="123">
      <c r="A123" s="26">
        <v>10</v>
      </c>
      <c r="B123" s="24" t="str">
        <v>수원시 영통구</v>
      </c>
      <c r="C123" s="24" t="str">
        <v>다가구 매매</v>
      </c>
      <c r="D123" s="29">
        <v>3.6666666666666665</v>
      </c>
      <c r="E123" s="29">
        <v>2</v>
      </c>
      <c r="F123" s="36">
        <v>0.8333333333333333</v>
      </c>
      <c r="G123" s="37">
        <v>0.0015786452353616532</v>
      </c>
      <c r="H123" s="37">
        <v>0.0007649158592554819</v>
      </c>
      <c r="I123" s="38">
        <v>0.08137293761061713</v>
      </c>
      <c r="J123" s="39">
        <v>115.23809523809523</v>
      </c>
      <c r="K123" s="24" t="str">
        <v>고수준</v>
      </c>
      <c r="L123" s="24" t="str">
        <v>거래 증가</v>
      </c>
    </row>
    <row r="124">
      <c r="A124" s="26">
        <v>10</v>
      </c>
      <c r="B124" s="24" t="str">
        <v>수원시 영통구</v>
      </c>
      <c r="C124" s="24" t="str">
        <v>분양권</v>
      </c>
      <c r="D124" s="29">
        <v>2.6666666666666665</v>
      </c>
      <c r="E124" s="29">
        <v>1.3333333333333333</v>
      </c>
      <c r="F124" s="36">
        <v>1</v>
      </c>
      <c r="G124" s="37">
        <v>0.001148105625717566</v>
      </c>
      <c r="H124" s="37">
        <v>0.0005099439061703213</v>
      </c>
      <c r="I124" s="38">
        <v>0.06381617195472447</v>
      </c>
      <c r="J124" s="39">
        <v>146.66666666666666</v>
      </c>
      <c r="K124" s="24" t="str">
        <v>고수준</v>
      </c>
      <c r="L124" s="24" t="str">
        <v>거래 증가</v>
      </c>
    </row>
    <row r="125">
      <c r="A125" s="26">
        <v>11</v>
      </c>
      <c r="B125" s="24" t="str">
        <v>하남시</v>
      </c>
      <c r="C125" s="24" t="str">
        <v>아파트 전월세</v>
      </c>
      <c r="D125" s="29">
        <v>779</v>
      </c>
      <c r="E125" s="29">
        <v>887</v>
      </c>
      <c r="F125" s="41">
        <v>-0.1217587373167982</v>
      </c>
      <c r="G125" s="37">
        <v>0.34880597014925374</v>
      </c>
      <c r="H125" s="37">
        <v>0.3472530340597677</v>
      </c>
      <c r="I125" s="38">
        <v>0.15529360894860345</v>
      </c>
      <c r="J125" s="39">
        <v>91.35394456289978</v>
      </c>
      <c r="K125" s="24" t="str">
        <v>평균 하회</v>
      </c>
      <c r="L125" s="24" t="str">
        <v>거래 감소</v>
      </c>
    </row>
    <row r="126">
      <c r="A126" s="26">
        <v>11</v>
      </c>
      <c r="B126" s="24" t="str">
        <v>하남시</v>
      </c>
      <c r="C126" s="24" t="str">
        <v>오피스텔 전월세</v>
      </c>
      <c r="D126" s="29">
        <v>699.6666666666666</v>
      </c>
      <c r="E126" s="29">
        <v>909</v>
      </c>
      <c r="F126" s="41">
        <v>-0.23028969563623025</v>
      </c>
      <c r="G126" s="37">
        <v>0.31328358208955226</v>
      </c>
      <c r="H126" s="37">
        <v>0.355865848884249</v>
      </c>
      <c r="I126" s="42">
        <v>-4.258226679469673</v>
      </c>
      <c r="J126" s="39">
        <v>89.02641218430692</v>
      </c>
      <c r="K126" s="24" t="str">
        <v>평균 하회</v>
      </c>
      <c r="L126" s="24" t="str">
        <v>거래·비중 동반 둔화</v>
      </c>
    </row>
    <row r="127">
      <c r="A127" s="26">
        <v>11</v>
      </c>
      <c r="B127" s="24" t="str">
        <v>하남시</v>
      </c>
      <c r="C127" s="24" t="str">
        <v>아파트 매매</v>
      </c>
      <c r="D127" s="29">
        <v>301</v>
      </c>
      <c r="E127" s="29">
        <v>260.6666666666667</v>
      </c>
      <c r="F127" s="36">
        <v>0.15473145780051145</v>
      </c>
      <c r="G127" s="37">
        <v>0.13477611940298506</v>
      </c>
      <c r="H127" s="37">
        <v>0.10204880595067206</v>
      </c>
      <c r="I127" s="38">
        <v>3.2727313452313</v>
      </c>
      <c r="J127" s="39">
        <v>90.2671755725191</v>
      </c>
      <c r="K127" s="24" t="str">
        <v>평균 하회</v>
      </c>
      <c r="L127" s="24" t="str">
        <v>거래·비중 동반 확대</v>
      </c>
    </row>
    <row r="128">
      <c r="A128" s="26">
        <v>11</v>
      </c>
      <c r="B128" s="24" t="str">
        <v>하남시</v>
      </c>
      <c r="C128" s="24" t="str">
        <v>다가구 전월세</v>
      </c>
      <c r="D128" s="29">
        <v>203.33333333333334</v>
      </c>
      <c r="E128" s="29">
        <v>194.66666666666666</v>
      </c>
      <c r="F128" s="36">
        <v>0.044520547945205546</v>
      </c>
      <c r="G128" s="37">
        <v>0.09104477611940298</v>
      </c>
      <c r="H128" s="37">
        <v>0.07621036147722823</v>
      </c>
      <c r="I128" s="38">
        <v>1.4834414642174747</v>
      </c>
      <c r="J128" s="39">
        <v>100.20908004778973</v>
      </c>
      <c r="K128" s="24" t="str">
        <v>평균권</v>
      </c>
      <c r="L128" s="24" t="str">
        <v>비중 확대</v>
      </c>
    </row>
    <row r="129">
      <c r="A129" s="26">
        <v>11</v>
      </c>
      <c r="B129" s="24" t="str">
        <v>하남시</v>
      </c>
      <c r="C129" s="24" t="str">
        <v>토지</v>
      </c>
      <c r="D129" s="29">
        <v>72</v>
      </c>
      <c r="E129" s="29">
        <v>105.66666666666667</v>
      </c>
      <c r="F129" s="41">
        <v>-0.3186119873817035</v>
      </c>
      <c r="G129" s="37">
        <v>0.032238805970149255</v>
      </c>
      <c r="H129" s="37">
        <v>0.04136761059637218</v>
      </c>
      <c r="I129" s="42">
        <v>-0.9128804626222925</v>
      </c>
      <c r="J129" s="39">
        <v>68.8695652173913</v>
      </c>
      <c r="K129" s="24" t="str">
        <v>저수준</v>
      </c>
      <c r="L129" s="24" t="str">
        <v>거래·비중 동반 둔화</v>
      </c>
    </row>
    <row r="130">
      <c r="A130" s="26">
        <v>11</v>
      </c>
      <c r="B130" s="24" t="str">
        <v>하남시</v>
      </c>
      <c r="C130" s="24" t="str">
        <v>오피스텔 매매</v>
      </c>
      <c r="D130" s="29">
        <v>65.33333333333333</v>
      </c>
      <c r="E130" s="29">
        <v>78</v>
      </c>
      <c r="F130" s="41">
        <v>-0.16239316239316237</v>
      </c>
      <c r="G130" s="37">
        <v>0.029253731343283584</v>
      </c>
      <c r="H130" s="37">
        <v>0.030536343468615425</v>
      </c>
      <c r="I130" s="42">
        <v>-0.12826121253318412</v>
      </c>
      <c r="J130" s="39">
        <v>89.38640132669983</v>
      </c>
      <c r="K130" s="24" t="str">
        <v>평균 하회</v>
      </c>
      <c r="L130" s="24" t="str">
        <v>거래 감소</v>
      </c>
    </row>
    <row r="131">
      <c r="A131" s="26">
        <v>11</v>
      </c>
      <c r="B131" s="24" t="str">
        <v>하남시</v>
      </c>
      <c r="C131" s="24" t="str">
        <v>다세대 전월세</v>
      </c>
      <c r="D131" s="29">
        <v>45</v>
      </c>
      <c r="E131" s="29">
        <v>44.666666666666664</v>
      </c>
      <c r="F131" s="36">
        <v>0.00746268656716409</v>
      </c>
      <c r="G131" s="37">
        <v>0.020149253731343283</v>
      </c>
      <c r="H131" s="37">
        <v>0.017486624037583193</v>
      </c>
      <c r="I131" s="38">
        <v>0.2662629693760091</v>
      </c>
      <c r="J131" s="39">
        <v>105.76923076923077</v>
      </c>
      <c r="K131" s="24" t="str">
        <v>평균 상회</v>
      </c>
      <c r="L131" s="24" t="str">
        <v>보합·혼조</v>
      </c>
    </row>
    <row r="132">
      <c r="A132" s="26">
        <v>11</v>
      </c>
      <c r="B132" s="24" t="str">
        <v>하남시</v>
      </c>
      <c r="C132" s="24" t="str">
        <v>공장창고</v>
      </c>
      <c r="D132" s="29">
        <v>23.333333333333332</v>
      </c>
      <c r="E132" s="29">
        <v>23.666666666666668</v>
      </c>
      <c r="F132" s="41">
        <v>-0.014084507042253502</v>
      </c>
      <c r="G132" s="37">
        <v>0.010447761194029851</v>
      </c>
      <c r="H132" s="37">
        <v>0.009265300796032886</v>
      </c>
      <c r="I132" s="38">
        <v>0.1182460397996965</v>
      </c>
      <c r="J132" s="39">
        <v>104.3360433604336</v>
      </c>
      <c r="K132" s="24" t="str">
        <v>평균권</v>
      </c>
      <c r="L132" s="24" t="str">
        <v>보합·혼조</v>
      </c>
    </row>
    <row r="133">
      <c r="A133" s="26">
        <v>11</v>
      </c>
      <c r="B133" s="24" t="str">
        <v>하남시</v>
      </c>
      <c r="C133" s="24" t="str">
        <v>상가</v>
      </c>
      <c r="D133" s="29">
        <v>18.666666666666668</v>
      </c>
      <c r="E133" s="29">
        <v>31.333333333333332</v>
      </c>
      <c r="F133" s="41">
        <v>-0.4042553191489362</v>
      </c>
      <c r="G133" s="37">
        <v>0.00835820895522388</v>
      </c>
      <c r="H133" s="37">
        <v>0.0122667362651703</v>
      </c>
      <c r="I133" s="42">
        <v>-0.39085273099464196</v>
      </c>
      <c r="J133" s="39">
        <v>73.0723606168446</v>
      </c>
      <c r="K133" s="24" t="str">
        <v>저수준</v>
      </c>
      <c r="L133" s="24" t="str">
        <v>거래·비중 동반 둔화</v>
      </c>
    </row>
    <row r="134">
      <c r="A134" s="26">
        <v>11</v>
      </c>
      <c r="B134" s="24" t="str">
        <v>하남시</v>
      </c>
      <c r="C134" s="24" t="str">
        <v>다세대 매매</v>
      </c>
      <c r="D134" s="29">
        <v>17.333333333333332</v>
      </c>
      <c r="E134" s="29">
        <v>13.333333333333334</v>
      </c>
      <c r="F134" s="36">
        <v>0.30000000000000004</v>
      </c>
      <c r="G134" s="37">
        <v>0.007761194029850746</v>
      </c>
      <c r="H134" s="37">
        <v>0.0052198877724128935</v>
      </c>
      <c r="I134" s="38">
        <v>0.25413062574378525</v>
      </c>
      <c r="J134" s="39">
        <v>114.17165668662675</v>
      </c>
      <c r="K134" s="24" t="str">
        <v>평균 상회</v>
      </c>
      <c r="L134" s="24" t="str">
        <v>거래 증가</v>
      </c>
    </row>
    <row r="135">
      <c r="A135" s="26">
        <v>11</v>
      </c>
      <c r="B135" s="24" t="str">
        <v>하남시</v>
      </c>
      <c r="C135" s="24" t="str">
        <v>다가구 매매</v>
      </c>
      <c r="D135" s="29">
        <v>8.666666666666666</v>
      </c>
      <c r="E135" s="29">
        <v>6.333333333333333</v>
      </c>
      <c r="F135" s="36">
        <v>0.368421052631579</v>
      </c>
      <c r="G135" s="37">
        <v>0.003880597014925373</v>
      </c>
      <c r="H135" s="37">
        <v>0.0024794466918961243</v>
      </c>
      <c r="I135" s="38">
        <v>0.14011503230292485</v>
      </c>
      <c r="J135" s="39">
        <v>107.11610486891384</v>
      </c>
      <c r="K135" s="24" t="str">
        <v>평균 상회</v>
      </c>
      <c r="L135" s="24" t="str">
        <v>거래 증가</v>
      </c>
    </row>
    <row r="136">
      <c r="A136" s="26">
        <v>12</v>
      </c>
      <c r="B136" s="24" t="str">
        <v>수원시 권선구</v>
      </c>
      <c r="C136" s="24" t="str">
        <v>아파트 전월세</v>
      </c>
      <c r="D136" s="29">
        <v>704</v>
      </c>
      <c r="E136" s="29">
        <v>836.6666666666666</v>
      </c>
      <c r="F136" s="41">
        <v>-0.15856573705179278</v>
      </c>
      <c r="G136" s="37">
        <v>0.3324413662836455</v>
      </c>
      <c r="H136" s="37">
        <v>0.38007268322228954</v>
      </c>
      <c r="I136" s="42">
        <v>-4.763131693864403</v>
      </c>
      <c r="J136" s="39">
        <v>100.02583311805735</v>
      </c>
      <c r="K136" s="24" t="str">
        <v>평균권</v>
      </c>
      <c r="L136" s="24" t="str">
        <v>거래·비중 동반 둔화</v>
      </c>
    </row>
    <row r="137">
      <c r="A137" s="26">
        <v>12</v>
      </c>
      <c r="B137" s="24" t="str">
        <v>수원시 권선구</v>
      </c>
      <c r="C137" s="24" t="str">
        <v>아파트 매매</v>
      </c>
      <c r="D137" s="29">
        <v>474.3333333333333</v>
      </c>
      <c r="E137" s="29">
        <v>452</v>
      </c>
      <c r="F137" s="36">
        <v>0.04941002949852513</v>
      </c>
      <c r="G137" s="37">
        <v>0.22398866677160398</v>
      </c>
      <c r="H137" s="37">
        <v>0.20533010296789825</v>
      </c>
      <c r="I137" s="38">
        <v>1.865856380370573</v>
      </c>
      <c r="J137" s="39">
        <v>113.52625471424427</v>
      </c>
      <c r="K137" s="24" t="str">
        <v>평균 상회</v>
      </c>
      <c r="L137" s="24" t="str">
        <v>비중 확대</v>
      </c>
    </row>
    <row r="138">
      <c r="A138" s="26">
        <v>12</v>
      </c>
      <c r="B138" s="24" t="str">
        <v>수원시 권선구</v>
      </c>
      <c r="C138" s="24" t="str">
        <v>다가구 전월세</v>
      </c>
      <c r="D138" s="29">
        <v>319</v>
      </c>
      <c r="E138" s="29">
        <v>311</v>
      </c>
      <c r="F138" s="36">
        <v>0.025723472668810254</v>
      </c>
      <c r="G138" s="37">
        <v>0.15063749409727686</v>
      </c>
      <c r="H138" s="37">
        <v>0.1412780133252574</v>
      </c>
      <c r="I138" s="38">
        <v>0.9359480772019452</v>
      </c>
      <c r="J138" s="39">
        <v>100.7754164273406</v>
      </c>
      <c r="K138" s="24" t="str">
        <v>평균권</v>
      </c>
      <c r="L138" s="24" t="str">
        <v>비중 확대</v>
      </c>
    </row>
    <row r="139">
      <c r="A139" s="26">
        <v>12</v>
      </c>
      <c r="B139" s="24" t="str">
        <v>수원시 권선구</v>
      </c>
      <c r="C139" s="24" t="str">
        <v>다세대 전월세</v>
      </c>
      <c r="D139" s="29">
        <v>217.66666666666666</v>
      </c>
      <c r="E139" s="29">
        <v>255.33333333333334</v>
      </c>
      <c r="F139" s="41">
        <v>-0.14751958224543082</v>
      </c>
      <c r="G139" s="37">
        <v>0.10278608531402487</v>
      </c>
      <c r="H139" s="37">
        <v>0.11599030890369473</v>
      </c>
      <c r="I139" s="42">
        <v>-1.3204223589669857</v>
      </c>
      <c r="J139" s="39">
        <v>95.85001334400853</v>
      </c>
      <c r="K139" s="24" t="str">
        <v>평균권</v>
      </c>
      <c r="L139" s="24" t="str">
        <v>거래·비중 동반 둔화</v>
      </c>
    </row>
    <row r="140">
      <c r="A140" s="26">
        <v>12</v>
      </c>
      <c r="B140" s="24" t="str">
        <v>수원시 권선구</v>
      </c>
      <c r="C140" s="24" t="str">
        <v>오피스텔 전월세</v>
      </c>
      <c r="D140" s="29">
        <v>127.66666666666667</v>
      </c>
      <c r="E140" s="29">
        <v>145.66666666666666</v>
      </c>
      <c r="F140" s="41">
        <v>-0.1235697940503433</v>
      </c>
      <c r="G140" s="37">
        <v>0.06028647882889973</v>
      </c>
      <c r="H140" s="37">
        <v>0.06617201695941853</v>
      </c>
      <c r="I140" s="42">
        <v>-0.5885538130518799</v>
      </c>
      <c r="J140" s="39">
        <v>77.88870401183213</v>
      </c>
      <c r="K140" s="24" t="str">
        <v>저수준</v>
      </c>
      <c r="L140" s="24" t="str">
        <v>거래·비중 동반 둔화</v>
      </c>
    </row>
    <row r="141">
      <c r="A141" s="26">
        <v>12</v>
      </c>
      <c r="B141" s="24" t="str">
        <v>수원시 권선구</v>
      </c>
      <c r="C141" s="24" t="str">
        <v>오피스텔 매매</v>
      </c>
      <c r="D141" s="29">
        <v>85.66666666666667</v>
      </c>
      <c r="E141" s="29">
        <v>36</v>
      </c>
      <c r="F141" s="36">
        <v>1.3796296296296298</v>
      </c>
      <c r="G141" s="37">
        <v>0.040453329135841334</v>
      </c>
      <c r="H141" s="37">
        <v>0.01635372501514234</v>
      </c>
      <c r="I141" s="38">
        <v>2.4099604120698994</v>
      </c>
      <c r="J141" s="39">
        <v>227.6167471819646</v>
      </c>
      <c r="K141" s="24" t="str">
        <v>고수준</v>
      </c>
      <c r="L141" s="24" t="str">
        <v>거래·비중 동반 확대</v>
      </c>
    </row>
    <row r="142">
      <c r="A142" s="26">
        <v>12</v>
      </c>
      <c r="B142" s="24" t="str">
        <v>수원시 권선구</v>
      </c>
      <c r="C142" s="24" t="str">
        <v>분양권</v>
      </c>
      <c r="D142" s="29">
        <v>75</v>
      </c>
      <c r="E142" s="29">
        <v>49</v>
      </c>
      <c r="F142" s="36">
        <v>0.5306122448979591</v>
      </c>
      <c r="G142" s="37">
        <v>0.03541633873760428</v>
      </c>
      <c r="H142" s="37">
        <v>0.02225923682616596</v>
      </c>
      <c r="I142" s="38">
        <v>1.3157101911438323</v>
      </c>
      <c r="J142" s="39">
        <v>172.2338204592902</v>
      </c>
      <c r="K142" s="24" t="str">
        <v>고수준</v>
      </c>
      <c r="L142" s="24" t="str">
        <v>거래·비중 동반 확대</v>
      </c>
    </row>
    <row r="143">
      <c r="A143" s="26">
        <v>12</v>
      </c>
      <c r="B143" s="24" t="str">
        <v>수원시 권선구</v>
      </c>
      <c r="C143" s="24" t="str">
        <v>다세대 매매</v>
      </c>
      <c r="D143" s="29">
        <v>66</v>
      </c>
      <c r="E143" s="29">
        <v>65.66666666666667</v>
      </c>
      <c r="F143" s="36">
        <v>0.0050761421319796</v>
      </c>
      <c r="G143" s="37">
        <v>0.031166378089091767</v>
      </c>
      <c r="H143" s="37">
        <v>0.029830405814657783</v>
      </c>
      <c r="I143" s="38">
        <v>0.13359722744339836</v>
      </c>
      <c r="J143" s="39">
        <v>110.50228310502284</v>
      </c>
      <c r="K143" s="24" t="str">
        <v>평균 상회</v>
      </c>
      <c r="L143" s="24" t="str">
        <v>보합·혼조</v>
      </c>
    </row>
    <row r="144">
      <c r="A144" s="26">
        <v>12</v>
      </c>
      <c r="B144" s="24" t="str">
        <v>수원시 권선구</v>
      </c>
      <c r="C144" s="24" t="str">
        <v>상가</v>
      </c>
      <c r="D144" s="29">
        <v>20.333333333333332</v>
      </c>
      <c r="E144" s="29">
        <v>23.333333333333332</v>
      </c>
      <c r="F144" s="41">
        <v>-0.12857142857142856</v>
      </c>
      <c r="G144" s="37">
        <v>0.009601762946639383</v>
      </c>
      <c r="H144" s="37">
        <v>0.010599636583888553</v>
      </c>
      <c r="I144" s="42">
        <v>-0.09978736372491699</v>
      </c>
      <c r="J144" s="39">
        <v>87.02983138780804</v>
      </c>
      <c r="K144" s="24" t="str">
        <v>평균 하회</v>
      </c>
      <c r="L144" s="24" t="str">
        <v>거래 감소</v>
      </c>
    </row>
    <row r="145">
      <c r="A145" s="26">
        <v>12</v>
      </c>
      <c r="B145" s="24" t="str">
        <v>수원시 권선구</v>
      </c>
      <c r="C145" s="24" t="str">
        <v>토지</v>
      </c>
      <c r="D145" s="29">
        <v>20.333333333333332</v>
      </c>
      <c r="E145" s="29">
        <v>13.666666666666666</v>
      </c>
      <c r="F145" s="36">
        <v>0.4878048780487805</v>
      </c>
      <c r="G145" s="37">
        <v>0.009601762946639383</v>
      </c>
      <c r="H145" s="37">
        <v>0.006208358570563295</v>
      </c>
      <c r="I145" s="38">
        <v>0.3393404376076088</v>
      </c>
      <c r="J145" s="39">
        <v>87.02983138780804</v>
      </c>
      <c r="K145" s="24" t="str">
        <v>평균 하회</v>
      </c>
      <c r="L145" s="24" t="str">
        <v>거래·비중 동반 확대</v>
      </c>
    </row>
    <row r="146">
      <c r="A146" s="26">
        <v>12</v>
      </c>
      <c r="B146" s="24" t="str">
        <v>수원시 권선구</v>
      </c>
      <c r="C146" s="24" t="str">
        <v>다가구 매매</v>
      </c>
      <c r="D146" s="29">
        <v>4.666666666666667</v>
      </c>
      <c r="E146" s="29">
        <v>7.666666666666667</v>
      </c>
      <c r="F146" s="41">
        <v>-0.3913043478260869</v>
      </c>
      <c r="G146" s="37">
        <v>0.002203683299228711</v>
      </c>
      <c r="H146" s="37">
        <v>0.0034827377347062386</v>
      </c>
      <c r="I146" s="42">
        <v>-0.12790544354775277</v>
      </c>
      <c r="J146" s="39">
        <v>75.49019607843138</v>
      </c>
      <c r="K146" s="24" t="str">
        <v>저수준</v>
      </c>
      <c r="L146" s="24" t="str">
        <v>거래 감소</v>
      </c>
    </row>
    <row r="147">
      <c r="A147" s="26">
        <v>12</v>
      </c>
      <c r="B147" s="24" t="str">
        <v>수원시 권선구</v>
      </c>
      <c r="C147" s="24" t="str">
        <v>공장창고</v>
      </c>
      <c r="D147" s="29">
        <v>3</v>
      </c>
      <c r="E147" s="29">
        <v>5.333333333333333</v>
      </c>
      <c r="F147" s="41">
        <v>-0.4375</v>
      </c>
      <c r="G147" s="37">
        <v>0.0014166535495041713</v>
      </c>
      <c r="H147" s="37">
        <v>0.0024227740763173833</v>
      </c>
      <c r="I147" s="42">
        <v>-0.1006120526813212</v>
      </c>
      <c r="J147" s="39">
        <v>68.75</v>
      </c>
      <c r="K147" s="24" t="str">
        <v>저수준</v>
      </c>
      <c r="L147" s="24" t="str">
        <v>거래 감소</v>
      </c>
    </row>
    <row r="148">
      <c r="A148" s="26">
        <v>13</v>
      </c>
      <c r="B148" s="24" t="str">
        <v>광주시</v>
      </c>
      <c r="C148" s="24" t="str">
        <v>다가구 전월세</v>
      </c>
      <c r="D148" s="29">
        <v>510</v>
      </c>
      <c r="E148" s="29">
        <v>512</v>
      </c>
      <c r="F148" s="41">
        <v>-0.00390625</v>
      </c>
      <c r="G148" s="37">
        <v>0.24542829643888353</v>
      </c>
      <c r="H148" s="37">
        <v>0.26149131767109296</v>
      </c>
      <c r="I148" s="42">
        <v>-1.606302123220943</v>
      </c>
      <c r="J148" s="39">
        <v>103.16292754689225</v>
      </c>
      <c r="K148" s="24" t="str">
        <v>평균권</v>
      </c>
      <c r="L148" s="24" t="str">
        <v>비중 축소</v>
      </c>
    </row>
    <row r="149">
      <c r="A149" s="26">
        <v>13</v>
      </c>
      <c r="B149" s="24" t="str">
        <v>광주시</v>
      </c>
      <c r="C149" s="24" t="str">
        <v>아파트 전월세</v>
      </c>
      <c r="D149" s="29">
        <v>406</v>
      </c>
      <c r="E149" s="29">
        <v>390.3333333333333</v>
      </c>
      <c r="F149" s="36">
        <v>0.04013663535439793</v>
      </c>
      <c r="G149" s="37">
        <v>0.19538017324350337</v>
      </c>
      <c r="H149" s="37">
        <v>0.1993530813755533</v>
      </c>
      <c r="I149" s="42">
        <v>-0.3972908132049924</v>
      </c>
      <c r="J149" s="39">
        <v>107.82230806373731</v>
      </c>
      <c r="K149" s="24" t="str">
        <v>평균 상회</v>
      </c>
      <c r="L149" s="24" t="str">
        <v>비중 축소</v>
      </c>
    </row>
    <row r="150">
      <c r="A150" s="26">
        <v>13</v>
      </c>
      <c r="B150" s="24" t="str">
        <v>광주시</v>
      </c>
      <c r="C150" s="24" t="str">
        <v>아파트 매매</v>
      </c>
      <c r="D150" s="29">
        <v>319.6666666666667</v>
      </c>
      <c r="E150" s="29">
        <v>266.6666666666667</v>
      </c>
      <c r="F150" s="36">
        <v>0.19874999999999998</v>
      </c>
      <c r="G150" s="37">
        <v>0.15383381456528714</v>
      </c>
      <c r="H150" s="37">
        <v>0.13619339462036092</v>
      </c>
      <c r="I150" s="38">
        <v>1.7640419944926211</v>
      </c>
      <c r="J150" s="39">
        <v>120.91930307198533</v>
      </c>
      <c r="K150" s="24" t="str">
        <v>고수준</v>
      </c>
      <c r="L150" s="24" t="str">
        <v>거래·비중 동반 확대</v>
      </c>
    </row>
    <row r="151">
      <c r="A151" s="26">
        <v>13</v>
      </c>
      <c r="B151" s="24" t="str">
        <v>광주시</v>
      </c>
      <c r="C151" s="24" t="str">
        <v>다세대 전월세</v>
      </c>
      <c r="D151" s="29">
        <v>314.3333333333333</v>
      </c>
      <c r="E151" s="29">
        <v>293</v>
      </c>
      <c r="F151" s="36">
        <v>0.07281001137656418</v>
      </c>
      <c r="G151" s="37">
        <v>0.15126724414501122</v>
      </c>
      <c r="H151" s="37">
        <v>0.14964249233912155</v>
      </c>
      <c r="I151" s="38">
        <v>0.16247518058896682</v>
      </c>
      <c r="J151" s="39">
        <v>106.8830499742401</v>
      </c>
      <c r="K151" s="24" t="str">
        <v>평균 상회</v>
      </c>
      <c r="L151" s="24" t="str">
        <v>거래 증가</v>
      </c>
    </row>
    <row r="152">
      <c r="A152" s="26">
        <v>13</v>
      </c>
      <c r="B152" s="24" t="str">
        <v>광주시</v>
      </c>
      <c r="C152" s="24" t="str">
        <v>다세대 매매</v>
      </c>
      <c r="D152" s="29">
        <v>227.33333333333334</v>
      </c>
      <c r="E152" s="29">
        <v>200</v>
      </c>
      <c r="F152" s="36">
        <v>0.13666666666666671</v>
      </c>
      <c r="G152" s="37">
        <v>0.10940006416426051</v>
      </c>
      <c r="H152" s="37">
        <v>0.10214504596527069</v>
      </c>
      <c r="I152" s="38">
        <v>0.7255018198989827</v>
      </c>
      <c r="J152" s="39">
        <v>119.53473550031867</v>
      </c>
      <c r="K152" s="24" t="str">
        <v>고수준</v>
      </c>
      <c r="L152" s="24" t="str">
        <v>거래·비중 동반 확대</v>
      </c>
    </row>
    <row r="153">
      <c r="A153" s="26">
        <v>13</v>
      </c>
      <c r="B153" s="24" t="str">
        <v>광주시</v>
      </c>
      <c r="C153" s="24" t="str">
        <v>토지</v>
      </c>
      <c r="D153" s="29">
        <v>198</v>
      </c>
      <c r="E153" s="29">
        <v>209.66666666666666</v>
      </c>
      <c r="F153" s="41">
        <v>-0.055643879173290944</v>
      </c>
      <c r="G153" s="37">
        <v>0.09528392685274302</v>
      </c>
      <c r="H153" s="37">
        <v>0.10708205652025876</v>
      </c>
      <c r="I153" s="42">
        <v>-1.1798129667515742</v>
      </c>
      <c r="J153" s="39">
        <v>93.236301369863</v>
      </c>
      <c r="K153" s="24" t="str">
        <v>평균 하회</v>
      </c>
      <c r="L153" s="24" t="str">
        <v>거래·비중 동반 둔화</v>
      </c>
    </row>
    <row r="154">
      <c r="A154" s="26">
        <v>13</v>
      </c>
      <c r="B154" s="24" t="str">
        <v>광주시</v>
      </c>
      <c r="C154" s="24" t="str">
        <v>분양권</v>
      </c>
      <c r="D154" s="29">
        <v>58.666666666666664</v>
      </c>
      <c r="E154" s="29">
        <v>37</v>
      </c>
      <c r="F154" s="36">
        <v>0.5855855855855856</v>
      </c>
      <c r="G154" s="37">
        <v>0.02823227462303497</v>
      </c>
      <c r="H154" s="37">
        <v>0.018896833503575076</v>
      </c>
      <c r="I154" s="38">
        <v>0.9335441119459893</v>
      </c>
      <c r="J154" s="39">
        <v>148.01223241590216</v>
      </c>
      <c r="K154" s="24" t="str">
        <v>고수준</v>
      </c>
      <c r="L154" s="24" t="str">
        <v>거래·비중 동반 확대</v>
      </c>
    </row>
    <row r="155">
      <c r="A155" s="26">
        <v>13</v>
      </c>
      <c r="B155" s="24" t="str">
        <v>광주시</v>
      </c>
      <c r="C155" s="24" t="str">
        <v>다가구 매매</v>
      </c>
      <c r="D155" s="29">
        <v>17.333333333333332</v>
      </c>
      <c r="E155" s="29">
        <v>17.333333333333332</v>
      </c>
      <c r="F155" s="28">
        <v>0</v>
      </c>
      <c r="G155" s="37">
        <v>0.008341353865896696</v>
      </c>
      <c r="H155" s="37">
        <v>0.008852570650323459</v>
      </c>
      <c r="I155" s="42">
        <v>-0.05112167844267632</v>
      </c>
      <c r="J155" s="39">
        <v>98.79101899827288</v>
      </c>
      <c r="K155" s="24" t="str">
        <v>평균권</v>
      </c>
      <c r="L155" s="24" t="str">
        <v>보합·혼조</v>
      </c>
    </row>
    <row r="156">
      <c r="A156" s="26">
        <v>13</v>
      </c>
      <c r="B156" s="24" t="str">
        <v>광주시</v>
      </c>
      <c r="C156" s="24" t="str">
        <v>상가</v>
      </c>
      <c r="D156" s="29">
        <v>16</v>
      </c>
      <c r="E156" s="29">
        <v>18</v>
      </c>
      <c r="F156" s="41">
        <v>-0.11111111111111116</v>
      </c>
      <c r="G156" s="37">
        <v>0.007699711260827719</v>
      </c>
      <c r="H156" s="37">
        <v>0.009193054136874362</v>
      </c>
      <c r="I156" s="42">
        <v>-0.14933428760466422</v>
      </c>
      <c r="J156" s="39">
        <v>100</v>
      </c>
      <c r="K156" s="24" t="str">
        <v>평균권</v>
      </c>
      <c r="L156" s="24" t="str">
        <v>거래 감소</v>
      </c>
    </row>
    <row r="157">
      <c r="A157" s="26">
        <v>13</v>
      </c>
      <c r="B157" s="24" t="str">
        <v>광주시</v>
      </c>
      <c r="C157" s="24" t="str">
        <v>공장창고</v>
      </c>
      <c r="D157" s="29">
        <v>6.333333333333333</v>
      </c>
      <c r="E157" s="29">
        <v>6</v>
      </c>
      <c r="F157" s="36">
        <v>0.05555555555555558</v>
      </c>
      <c r="G157" s="37">
        <v>0.0030478023740776387</v>
      </c>
      <c r="H157" s="37">
        <v>0.0030643513789581204</v>
      </c>
      <c r="I157" s="42">
        <v>-0.0016549004880481687</v>
      </c>
      <c r="J157" s="39">
        <v>99.52380952380952</v>
      </c>
      <c r="K157" s="24" t="str">
        <v>평균권</v>
      </c>
      <c r="L157" s="24" t="str">
        <v>거래 증가</v>
      </c>
    </row>
    <row r="158">
      <c r="A158" s="26">
        <v>13</v>
      </c>
      <c r="B158" s="24" t="str">
        <v>광주시</v>
      </c>
      <c r="C158" s="24" t="str">
        <v>오피스텔 전월세</v>
      </c>
      <c r="D158" s="29">
        <v>4.333333333333333</v>
      </c>
      <c r="E158" s="29">
        <v>8</v>
      </c>
      <c r="F158" s="41">
        <v>-0.45833333333333337</v>
      </c>
      <c r="G158" s="37">
        <v>0.002085338466474174</v>
      </c>
      <c r="H158" s="37">
        <v>0.0040858018386108275</v>
      </c>
      <c r="I158" s="42">
        <v>-0.20004633721366535</v>
      </c>
      <c r="J158" s="39">
        <v>85.11904761904762</v>
      </c>
      <c r="K158" s="24" t="str">
        <v>평균 하회</v>
      </c>
      <c r="L158" s="24" t="str">
        <v>거래 감소</v>
      </c>
    </row>
    <row r="159">
      <c r="A159" s="26">
        <v>13</v>
      </c>
      <c r="B159" s="24" t="str">
        <v>광주시</v>
      </c>
      <c r="C159" s="24" t="str">
        <v>오피스텔 매매</v>
      </c>
      <c r="D159" s="29">
        <v>0</v>
      </c>
      <c r="E159" s="29">
        <v>0</v>
      </c>
      <c r="F159" s="28">
        <v>0</v>
      </c>
      <c r="G159" s="37">
        <v>0</v>
      </c>
      <c r="H159" s="37">
        <v>0</v>
      </c>
      <c r="I159" s="44">
        <v>0</v>
      </c>
      <c r="J159" s="39">
        <v>0</v>
      </c>
      <c r="K159" s="24" t="str">
        <v>저수준</v>
      </c>
      <c r="L159" s="24" t="str">
        <v>보합·혼조</v>
      </c>
    </row>
    <row r="160">
      <c r="A160" s="26">
        <v>14</v>
      </c>
      <c r="B160" s="24" t="str">
        <v>용인시 수지구</v>
      </c>
      <c r="C160" s="24" t="str">
        <v>아파트 전월세</v>
      </c>
      <c r="D160" s="29">
        <v>706</v>
      </c>
      <c r="E160" s="29">
        <v>853.3333333333334</v>
      </c>
      <c r="F160" s="41">
        <v>-0.17265624999999996</v>
      </c>
      <c r="G160" s="37">
        <v>0.3649836291573324</v>
      </c>
      <c r="H160" s="37">
        <v>0.3889395320571255</v>
      </c>
      <c r="I160" s="42">
        <v>-2.3955902899793102</v>
      </c>
      <c r="J160" s="39">
        <v>82.55554374402041</v>
      </c>
      <c r="K160" s="24" t="str">
        <v>저수준</v>
      </c>
      <c r="L160" s="24" t="str">
        <v>거래·비중 동반 둔화</v>
      </c>
    </row>
    <row r="161">
      <c r="A161" s="26">
        <v>14</v>
      </c>
      <c r="B161" s="24" t="str">
        <v>용인시 수지구</v>
      </c>
      <c r="C161" s="24" t="str">
        <v>아파트 매매</v>
      </c>
      <c r="D161" s="29">
        <v>595</v>
      </c>
      <c r="E161" s="29">
        <v>576.6666666666666</v>
      </c>
      <c r="F161" s="36">
        <v>0.03179190751445082</v>
      </c>
      <c r="G161" s="37">
        <v>0.30759951749095293</v>
      </c>
      <c r="H161" s="37">
        <v>0.2628380431479793</v>
      </c>
      <c r="I161" s="38">
        <v>4.476147434297362</v>
      </c>
      <c r="J161" s="39">
        <v>100.67681895093064</v>
      </c>
      <c r="K161" s="24" t="str">
        <v>평균권</v>
      </c>
      <c r="L161" s="24" t="str">
        <v>비중 확대</v>
      </c>
    </row>
    <row r="162">
      <c r="A162" s="26">
        <v>14</v>
      </c>
      <c r="B162" s="24" t="str">
        <v>용인시 수지구</v>
      </c>
      <c r="C162" s="24" t="str">
        <v>다가구 전월세</v>
      </c>
      <c r="D162" s="29">
        <v>206.33333333333334</v>
      </c>
      <c r="E162" s="29">
        <v>316.3333333333333</v>
      </c>
      <c r="F162" s="41">
        <v>-0.3477344573234984</v>
      </c>
      <c r="G162" s="37">
        <v>0.10666896432879545</v>
      </c>
      <c r="H162" s="37">
        <v>0.1441810999696141</v>
      </c>
      <c r="I162" s="42">
        <v>-3.751213564081864</v>
      </c>
      <c r="J162" s="39">
        <v>80.85738035862724</v>
      </c>
      <c r="K162" s="24" t="str">
        <v>저수준</v>
      </c>
      <c r="L162" s="24" t="str">
        <v>거래·비중 동반 둔화</v>
      </c>
    </row>
    <row r="163">
      <c r="A163" s="26">
        <v>14</v>
      </c>
      <c r="B163" s="24" t="str">
        <v>용인시 수지구</v>
      </c>
      <c r="C163" s="24" t="str">
        <v>오피스텔 전월세</v>
      </c>
      <c r="D163" s="29">
        <v>176</v>
      </c>
      <c r="E163" s="29">
        <v>209</v>
      </c>
      <c r="F163" s="41">
        <v>-0.1578947368421053</v>
      </c>
      <c r="G163" s="37">
        <v>0.09098742029984491</v>
      </c>
      <c r="H163" s="37">
        <v>0.09525979945305378</v>
      </c>
      <c r="I163" s="42">
        <v>-0.4272379153208869</v>
      </c>
      <c r="J163" s="39">
        <v>92.94287085933749</v>
      </c>
      <c r="K163" s="24" t="str">
        <v>평균 하회</v>
      </c>
      <c r="L163" s="24" t="str">
        <v>거래·비중 동반 둔화</v>
      </c>
    </row>
    <row r="164">
      <c r="A164" s="26">
        <v>14</v>
      </c>
      <c r="B164" s="24" t="str">
        <v>용인시 수지구</v>
      </c>
      <c r="C164" s="24" t="str">
        <v>토지</v>
      </c>
      <c r="D164" s="29">
        <v>91</v>
      </c>
      <c r="E164" s="29">
        <v>52</v>
      </c>
      <c r="F164" s="36">
        <v>0.75</v>
      </c>
      <c r="G164" s="37">
        <v>0.047044632086851626</v>
      </c>
      <c r="H164" s="37">
        <v>0.023701002734731084</v>
      </c>
      <c r="I164" s="38">
        <v>2.334362935212054</v>
      </c>
      <c r="J164" s="39">
        <v>146.9897209985316</v>
      </c>
      <c r="K164" s="24" t="str">
        <v>고수준</v>
      </c>
      <c r="L164" s="24" t="str">
        <v>거래·비중 동반 확대</v>
      </c>
    </row>
    <row r="165">
      <c r="A165" s="26">
        <v>14</v>
      </c>
      <c r="B165" s="24" t="str">
        <v>용인시 수지구</v>
      </c>
      <c r="C165" s="24" t="str">
        <v>다세대 전월세</v>
      </c>
      <c r="D165" s="29">
        <v>64.66666666666667</v>
      </c>
      <c r="E165" s="29">
        <v>106.66666666666667</v>
      </c>
      <c r="F165" s="41">
        <v>-0.39375000000000004</v>
      </c>
      <c r="G165" s="37">
        <v>0.03343098397380665</v>
      </c>
      <c r="H165" s="37">
        <v>0.04861744150714069</v>
      </c>
      <c r="I165" s="42">
        <v>-1.5186457533334037</v>
      </c>
      <c r="J165" s="39">
        <v>78.16849816849818</v>
      </c>
      <c r="K165" s="24" t="str">
        <v>저수준</v>
      </c>
      <c r="L165" s="24" t="str">
        <v>거래·비중 동반 둔화</v>
      </c>
    </row>
    <row r="166">
      <c r="A166" s="26">
        <v>14</v>
      </c>
      <c r="B166" s="24" t="str">
        <v>용인시 수지구</v>
      </c>
      <c r="C166" s="24" t="str">
        <v>오피스텔 매매</v>
      </c>
      <c r="D166" s="29">
        <v>35</v>
      </c>
      <c r="E166" s="29">
        <v>39.333333333333336</v>
      </c>
      <c r="F166" s="41">
        <v>-0.11016949152542377</v>
      </c>
      <c r="G166" s="37">
        <v>0.018094089264173704</v>
      </c>
      <c r="H166" s="37">
        <v>0.017927681555758128</v>
      </c>
      <c r="I166" s="38">
        <v>0.016640770841557656</v>
      </c>
      <c r="J166" s="39">
        <v>101.58311345646437</v>
      </c>
      <c r="K166" s="24" t="str">
        <v>평균권</v>
      </c>
      <c r="L166" s="24" t="str">
        <v>거래 감소</v>
      </c>
    </row>
    <row r="167">
      <c r="A167" s="26">
        <v>14</v>
      </c>
      <c r="B167" s="24" t="str">
        <v>용인시 수지구</v>
      </c>
      <c r="C167" s="24" t="str">
        <v>다가구 매매</v>
      </c>
      <c r="D167" s="29">
        <v>20</v>
      </c>
      <c r="E167" s="29">
        <v>3.6666666666666665</v>
      </c>
      <c r="F167" s="36">
        <v>4.454545454545454</v>
      </c>
      <c r="G167" s="37">
        <v>0.01033947957952783</v>
      </c>
      <c r="H167" s="37">
        <v>0.001671224551807961</v>
      </c>
      <c r="I167" s="38">
        <v>0.866825502771987</v>
      </c>
      <c r="J167" s="39">
        <v>244.44444444444446</v>
      </c>
      <c r="K167" s="24" t="str">
        <v>고수준</v>
      </c>
      <c r="L167" s="24" t="str">
        <v>거래·비중 동반 확대</v>
      </c>
    </row>
    <row r="168">
      <c r="A168" s="26">
        <v>14</v>
      </c>
      <c r="B168" s="24" t="str">
        <v>용인시 수지구</v>
      </c>
      <c r="C168" s="24" t="str">
        <v>상가</v>
      </c>
      <c r="D168" s="29">
        <v>19.333333333333332</v>
      </c>
      <c r="E168" s="29">
        <v>14</v>
      </c>
      <c r="F168" s="36">
        <v>0.38095238095238093</v>
      </c>
      <c r="G168" s="37">
        <v>0.009994830260210237</v>
      </c>
      <c r="H168" s="37">
        <v>0.006381039197812215</v>
      </c>
      <c r="I168" s="38">
        <v>0.36137910623980213</v>
      </c>
      <c r="J168" s="39">
        <v>93.27485380116958</v>
      </c>
      <c r="K168" s="24" t="str">
        <v>평균 하회</v>
      </c>
      <c r="L168" s="24" t="str">
        <v>거래·비중 동반 확대</v>
      </c>
    </row>
    <row r="169">
      <c r="A169" s="26">
        <v>14</v>
      </c>
      <c r="B169" s="24" t="str">
        <v>용인시 수지구</v>
      </c>
      <c r="C169" s="24" t="str">
        <v>다세대 매매</v>
      </c>
      <c r="D169" s="29">
        <v>17.666666666666668</v>
      </c>
      <c r="E169" s="29">
        <v>18.333333333333332</v>
      </c>
      <c r="F169" s="41">
        <v>-0.036363636363636376</v>
      </c>
      <c r="G169" s="37">
        <v>0.00913320696191625</v>
      </c>
      <c r="H169" s="37">
        <v>0.008356122759039806</v>
      </c>
      <c r="I169" s="38">
        <v>0.07770842028764438</v>
      </c>
      <c r="J169" s="39">
        <v>111.68582375478928</v>
      </c>
      <c r="K169" s="24" t="str">
        <v>평균 상회</v>
      </c>
      <c r="L169" s="24" t="str">
        <v>보합·혼조</v>
      </c>
    </row>
    <row r="170">
      <c r="A170" s="26">
        <v>14</v>
      </c>
      <c r="B170" s="24" t="str">
        <v>용인시 수지구</v>
      </c>
      <c r="C170" s="24" t="str">
        <v>공장창고</v>
      </c>
      <c r="D170" s="29">
        <v>3</v>
      </c>
      <c r="E170" s="29">
        <v>2.6666666666666665</v>
      </c>
      <c r="F170" s="36">
        <v>0.125</v>
      </c>
      <c r="G170" s="37">
        <v>0.0015509219369291745</v>
      </c>
      <c r="H170" s="37">
        <v>0.001215436037678517</v>
      </c>
      <c r="I170" s="38">
        <v>0.033548589925065736</v>
      </c>
      <c r="J170" s="39">
        <v>137.5</v>
      </c>
      <c r="K170" s="24" t="str">
        <v>고수준</v>
      </c>
      <c r="L170" s="24" t="str">
        <v>거래 증가</v>
      </c>
    </row>
    <row r="171">
      <c r="A171" s="26">
        <v>14</v>
      </c>
      <c r="B171" s="24" t="str">
        <v>용인시 수지구</v>
      </c>
      <c r="C171" s="24" t="str">
        <v>분양권</v>
      </c>
      <c r="D171" s="29">
        <v>0.3333333333333333</v>
      </c>
      <c r="E171" s="29">
        <v>2</v>
      </c>
      <c r="F171" s="41">
        <v>-0.8333333333333334</v>
      </c>
      <c r="G171" s="37">
        <v>0.00017232465965879716</v>
      </c>
      <c r="H171" s="37">
        <v>0.0009115770282588879</v>
      </c>
      <c r="I171" s="42">
        <v>-0.07392523686000907</v>
      </c>
      <c r="J171" s="39">
        <v>30.555555555555557</v>
      </c>
      <c r="K171" s="24" t="str">
        <v>저수준</v>
      </c>
      <c r="L171" s="24" t="str">
        <v>거래 감소</v>
      </c>
    </row>
    <row r="172">
      <c r="A172" s="26">
        <v>15</v>
      </c>
      <c r="B172" s="24" t="str">
        <v>부천시 원미구</v>
      </c>
      <c r="C172" s="24" t="str">
        <v>아파트 전월세</v>
      </c>
      <c r="D172" s="29">
        <v>540.6666666666666</v>
      </c>
      <c r="E172" s="29">
        <v>677</v>
      </c>
      <c r="F172" s="41">
        <v>-0.20137863121614963</v>
      </c>
      <c r="G172" s="37">
        <v>0.2818418766290182</v>
      </c>
      <c r="H172" s="37">
        <v>0.33202550269740067</v>
      </c>
      <c r="I172" s="42">
        <v>-5.018362606838245</v>
      </c>
      <c r="J172" s="39">
        <v>89.16541729135432</v>
      </c>
      <c r="K172" s="24" t="str">
        <v>평균 하회</v>
      </c>
      <c r="L172" s="24" t="str">
        <v>거래·비중 동반 둔화</v>
      </c>
    </row>
    <row r="173">
      <c r="A173" s="26">
        <v>15</v>
      </c>
      <c r="B173" s="24" t="str">
        <v>부천시 원미구</v>
      </c>
      <c r="C173" s="24" t="str">
        <v>아파트 매매</v>
      </c>
      <c r="D173" s="29">
        <v>429.6666666666667</v>
      </c>
      <c r="E173" s="29">
        <v>360.6666666666667</v>
      </c>
      <c r="F173" s="36">
        <v>0.19131238447319787</v>
      </c>
      <c r="G173" s="37">
        <v>0.22397914856646395</v>
      </c>
      <c r="H173" s="37">
        <v>0.17688409350989046</v>
      </c>
      <c r="I173" s="38">
        <v>4.709505505657349</v>
      </c>
      <c r="J173" s="39">
        <v>120.56972789115648</v>
      </c>
      <c r="K173" s="24" t="str">
        <v>고수준</v>
      </c>
      <c r="L173" s="24" t="str">
        <v>거래·비중 동반 확대</v>
      </c>
    </row>
    <row r="174">
      <c r="A174" s="26">
        <v>15</v>
      </c>
      <c r="B174" s="24" t="str">
        <v>부천시 원미구</v>
      </c>
      <c r="C174" s="24" t="str">
        <v>오피스텔 전월세</v>
      </c>
      <c r="D174" s="29">
        <v>284.3333333333333</v>
      </c>
      <c r="E174" s="29">
        <v>330.6666666666667</v>
      </c>
      <c r="F174" s="41">
        <v>-0.1401209677419355</v>
      </c>
      <c r="G174" s="37">
        <v>0.14821894005212857</v>
      </c>
      <c r="H174" s="37">
        <v>0.1621709988556482</v>
      </c>
      <c r="I174" s="42">
        <v>-1.395205880351963</v>
      </c>
      <c r="J174" s="39">
        <v>98.04597701149424</v>
      </c>
      <c r="K174" s="24" t="str">
        <v>평균권</v>
      </c>
      <c r="L174" s="24" t="str">
        <v>거래·비중 동반 둔화</v>
      </c>
    </row>
    <row r="175">
      <c r="A175" s="26">
        <v>15</v>
      </c>
      <c r="B175" s="24" t="str">
        <v>부천시 원미구</v>
      </c>
      <c r="C175" s="24" t="str">
        <v>다가구 전월세</v>
      </c>
      <c r="D175" s="29">
        <v>274.6666666666667</v>
      </c>
      <c r="E175" s="29">
        <v>271.3333333333333</v>
      </c>
      <c r="F175" s="36">
        <v>0.01228501228501222</v>
      </c>
      <c r="G175" s="37">
        <v>0.1431798436142485</v>
      </c>
      <c r="H175" s="37">
        <v>0.1330717672061468</v>
      </c>
      <c r="I175" s="38">
        <v>1.0108076408101685</v>
      </c>
      <c r="J175" s="39">
        <v>109.74694272914395</v>
      </c>
      <c r="K175" s="24" t="str">
        <v>평균 상회</v>
      </c>
      <c r="L175" s="24" t="str">
        <v>비중 확대</v>
      </c>
    </row>
    <row r="176">
      <c r="A176" s="26">
        <v>15</v>
      </c>
      <c r="B176" s="24" t="str">
        <v>부천시 원미구</v>
      </c>
      <c r="C176" s="24" t="str">
        <v>다세대 전월세</v>
      </c>
      <c r="D176" s="29">
        <v>190</v>
      </c>
      <c r="E176" s="29">
        <v>197</v>
      </c>
      <c r="F176" s="41">
        <v>-0.035532994923857864</v>
      </c>
      <c r="G176" s="37">
        <v>0.09904430929626412</v>
      </c>
      <c r="H176" s="37">
        <v>0.09661598822952427</v>
      </c>
      <c r="I176" s="38">
        <v>0.2428321066739847</v>
      </c>
      <c r="J176" s="39">
        <v>100.4324843825084</v>
      </c>
      <c r="K176" s="24" t="str">
        <v>평균권</v>
      </c>
      <c r="L176" s="24" t="str">
        <v>보합·혼조</v>
      </c>
    </row>
    <row r="177">
      <c r="A177" s="26">
        <v>15</v>
      </c>
      <c r="B177" s="24" t="str">
        <v>부천시 원미구</v>
      </c>
      <c r="C177" s="24" t="str">
        <v>다세대 매매</v>
      </c>
      <c r="D177" s="29">
        <v>92</v>
      </c>
      <c r="E177" s="29">
        <v>96.33333333333333</v>
      </c>
      <c r="F177" s="41">
        <v>-0.04498269896193774</v>
      </c>
      <c r="G177" s="37">
        <v>0.04795829713292789</v>
      </c>
      <c r="H177" s="37">
        <v>0.047245381723066866</v>
      </c>
      <c r="I177" s="38">
        <v>0.07129154098610216</v>
      </c>
      <c r="J177" s="39">
        <v>107.88912579957358</v>
      </c>
      <c r="K177" s="24" t="str">
        <v>평균 상회</v>
      </c>
      <c r="L177" s="24" t="str">
        <v>보합·혼조</v>
      </c>
    </row>
    <row r="178">
      <c r="A178" s="26">
        <v>15</v>
      </c>
      <c r="B178" s="24" t="str">
        <v>부천시 원미구</v>
      </c>
      <c r="C178" s="24" t="str">
        <v>오피스텔 매매</v>
      </c>
      <c r="D178" s="29">
        <v>46.333333333333336</v>
      </c>
      <c r="E178" s="29">
        <v>43.333333333333336</v>
      </c>
      <c r="F178" s="36">
        <v>0.0692307692307692</v>
      </c>
      <c r="G178" s="37">
        <v>0.02415291051259774</v>
      </c>
      <c r="H178" s="37">
        <v>0.02125224783390551</v>
      </c>
      <c r="I178" s="38">
        <v>0.2900662678692233</v>
      </c>
      <c r="J178" s="39">
        <v>100.92409240924094</v>
      </c>
      <c r="K178" s="24" t="str">
        <v>평균권</v>
      </c>
      <c r="L178" s="24" t="str">
        <v>거래 증가</v>
      </c>
    </row>
    <row r="179">
      <c r="A179" s="26">
        <v>15</v>
      </c>
      <c r="B179" s="24" t="str">
        <v>부천시 원미구</v>
      </c>
      <c r="C179" s="24" t="str">
        <v>상가</v>
      </c>
      <c r="D179" s="29">
        <v>32</v>
      </c>
      <c r="E179" s="29">
        <v>41.666666666666664</v>
      </c>
      <c r="F179" s="41">
        <v>-0.23199999999999998</v>
      </c>
      <c r="G179" s="37">
        <v>0.016681146828844483</v>
      </c>
      <c r="H179" s="37">
        <v>0.020434853686447606</v>
      </c>
      <c r="I179" s="42">
        <v>-0.3753706857603123</v>
      </c>
      <c r="J179" s="39">
        <v>85.85365853658537</v>
      </c>
      <c r="K179" s="24" t="str">
        <v>평균 하회</v>
      </c>
      <c r="L179" s="24" t="str">
        <v>거래·비중 동반 둔화</v>
      </c>
    </row>
    <row r="180">
      <c r="A180" s="26">
        <v>15</v>
      </c>
      <c r="B180" s="24" t="str">
        <v>부천시 원미구</v>
      </c>
      <c r="C180" s="24" t="str">
        <v>공장창고</v>
      </c>
      <c r="D180" s="29">
        <v>13.333333333333334</v>
      </c>
      <c r="E180" s="29">
        <v>9</v>
      </c>
      <c r="F180" s="36">
        <v>0.4814814814814814</v>
      </c>
      <c r="G180" s="37">
        <v>0.0069504778453518675</v>
      </c>
      <c r="H180" s="37">
        <v>0.004413928396272682</v>
      </c>
      <c r="I180" s="38">
        <v>0.2536549449079185</v>
      </c>
      <c r="J180" s="39">
        <v>130.95238095238096</v>
      </c>
      <c r="K180" s="24" t="str">
        <v>고수준</v>
      </c>
      <c r="L180" s="24" t="str">
        <v>거래 증가</v>
      </c>
    </row>
    <row r="181">
      <c r="A181" s="26">
        <v>15</v>
      </c>
      <c r="B181" s="24" t="str">
        <v>부천시 원미구</v>
      </c>
      <c r="C181" s="24" t="str">
        <v>토지</v>
      </c>
      <c r="D181" s="29">
        <v>9.333333333333334</v>
      </c>
      <c r="E181" s="29">
        <v>4.666666666666667</v>
      </c>
      <c r="F181" s="36">
        <v>1</v>
      </c>
      <c r="G181" s="37">
        <v>0.0048653344917463075</v>
      </c>
      <c r="H181" s="37">
        <v>0.0022887036128821318</v>
      </c>
      <c r="I181" s="38">
        <v>0.25766308788641756</v>
      </c>
      <c r="J181" s="39">
        <v>73.33333333333334</v>
      </c>
      <c r="K181" s="24" t="str">
        <v>저수준</v>
      </c>
      <c r="L181" s="24" t="str">
        <v>거래 증가</v>
      </c>
    </row>
    <row r="182">
      <c r="A182" s="26">
        <v>15</v>
      </c>
      <c r="B182" s="24" t="str">
        <v>부천시 원미구</v>
      </c>
      <c r="C182" s="24" t="str">
        <v>다가구 매매</v>
      </c>
      <c r="D182" s="29">
        <v>5.666666666666667</v>
      </c>
      <c r="E182" s="29">
        <v>7</v>
      </c>
      <c r="F182" s="41">
        <v>-0.19047619047619047</v>
      </c>
      <c r="G182" s="37">
        <v>0.002953953084274544</v>
      </c>
      <c r="H182" s="37">
        <v>0.0034330554193231977</v>
      </c>
      <c r="I182" s="42">
        <v>-0.04791023350486537</v>
      </c>
      <c r="J182" s="39">
        <v>86.57407407407408</v>
      </c>
      <c r="K182" s="24" t="str">
        <v>평균 하회</v>
      </c>
      <c r="L182" s="24" t="str">
        <v>거래 감소</v>
      </c>
    </row>
    <row r="183">
      <c r="A183" s="26">
        <v>15</v>
      </c>
      <c r="B183" s="24" t="str">
        <v>부천시 원미구</v>
      </c>
      <c r="C183" s="24" t="str">
        <v>분양권</v>
      </c>
      <c r="D183" s="29">
        <v>0.3333333333333333</v>
      </c>
      <c r="E183" s="29">
        <v>0.3333333333333333</v>
      </c>
      <c r="F183" s="28">
        <v>0</v>
      </c>
      <c r="G183" s="37">
        <v>0.0001737619461337967</v>
      </c>
      <c r="H183" s="37">
        <v>0.00016347882949158083</v>
      </c>
      <c r="I183" s="38">
        <v>0.0010283116642215862</v>
      </c>
      <c r="J183" s="39">
        <v>122.22222222222223</v>
      </c>
      <c r="K183" s="24" t="str">
        <v>고수준</v>
      </c>
      <c r="L183" s="24" t="str">
        <v>보합·혼조</v>
      </c>
    </row>
    <row r="184">
      <c r="A184" s="26">
        <v>16</v>
      </c>
      <c r="B184" s="24" t="str">
        <v>의정부시</v>
      </c>
      <c r="C184" s="24" t="str">
        <v>아파트 전월세</v>
      </c>
      <c r="D184" s="29">
        <v>686.3333333333334</v>
      </c>
      <c r="E184" s="29">
        <v>856.6666666666666</v>
      </c>
      <c r="F184" s="41">
        <v>-0.19883268482490268</v>
      </c>
      <c r="G184" s="37">
        <v>0.3636524196397033</v>
      </c>
      <c r="H184" s="37">
        <v>0.4148506860371267</v>
      </c>
      <c r="I184" s="42">
        <v>-5.119826639742342</v>
      </c>
      <c r="J184" s="39">
        <v>87.97094694321449</v>
      </c>
      <c r="K184" s="24" t="str">
        <v>평균 하회</v>
      </c>
      <c r="L184" s="24" t="str">
        <v>거래·비중 동반 둔화</v>
      </c>
    </row>
    <row r="185">
      <c r="A185" s="26">
        <v>16</v>
      </c>
      <c r="B185" s="24" t="str">
        <v>의정부시</v>
      </c>
      <c r="C185" s="24" t="str">
        <v>아파트 매매</v>
      </c>
      <c r="D185" s="29">
        <v>488.6666666666667</v>
      </c>
      <c r="E185" s="29">
        <v>468.3333333333333</v>
      </c>
      <c r="F185" s="36">
        <v>0.04341637010676158</v>
      </c>
      <c r="G185" s="37">
        <v>0.25891910985517486</v>
      </c>
      <c r="H185" s="37">
        <v>0.22679580306698952</v>
      </c>
      <c r="I185" s="38">
        <v>3.212330678818534</v>
      </c>
      <c r="J185" s="39">
        <v>113.61938984006201</v>
      </c>
      <c r="K185" s="24" t="str">
        <v>평균 상회</v>
      </c>
      <c r="L185" s="24" t="str">
        <v>비중 확대</v>
      </c>
    </row>
    <row r="186">
      <c r="A186" s="26">
        <v>16</v>
      </c>
      <c r="B186" s="24" t="str">
        <v>의정부시</v>
      </c>
      <c r="C186" s="24" t="str">
        <v>다가구 전월세</v>
      </c>
      <c r="D186" s="29">
        <v>267.3333333333333</v>
      </c>
      <c r="E186" s="29">
        <v>275.6666666666667</v>
      </c>
      <c r="F186" s="41">
        <v>-0.030229746070132957</v>
      </c>
      <c r="G186" s="37">
        <v>0.1416460614623808</v>
      </c>
      <c r="H186" s="37">
        <v>0.13349475383373688</v>
      </c>
      <c r="I186" s="38">
        <v>0.8151307628643911</v>
      </c>
      <c r="J186" s="39">
        <v>100.29558890404728</v>
      </c>
      <c r="K186" s="24" t="str">
        <v>평균권</v>
      </c>
      <c r="L186" s="24" t="str">
        <v>비중 확대</v>
      </c>
    </row>
    <row r="187">
      <c r="A187" s="26">
        <v>16</v>
      </c>
      <c r="B187" s="24" t="str">
        <v>의정부시</v>
      </c>
      <c r="C187" s="24" t="str">
        <v>다세대 전월세</v>
      </c>
      <c r="D187" s="29">
        <v>139</v>
      </c>
      <c r="E187" s="29">
        <v>154.33333333333334</v>
      </c>
      <c r="F187" s="41">
        <v>-0.09935205183585316</v>
      </c>
      <c r="G187" s="37">
        <v>0.07364888731896856</v>
      </c>
      <c r="H187" s="37">
        <v>0.07473769168684423</v>
      </c>
      <c r="I187" s="42">
        <v>-0.10888043678756731</v>
      </c>
      <c r="J187" s="39">
        <v>95.14623522090852</v>
      </c>
      <c r="K187" s="24" t="str">
        <v>평균권</v>
      </c>
      <c r="L187" s="24" t="str">
        <v>거래 감소</v>
      </c>
    </row>
    <row r="188">
      <c r="A188" s="26">
        <v>16</v>
      </c>
      <c r="B188" s="24" t="str">
        <v>의정부시</v>
      </c>
      <c r="C188" s="24" t="str">
        <v>오피스텔 전월세</v>
      </c>
      <c r="D188" s="29">
        <v>132.66666666666666</v>
      </c>
      <c r="E188" s="29">
        <v>150.66666666666666</v>
      </c>
      <c r="F188" s="41">
        <v>-0.11946902654867253</v>
      </c>
      <c r="G188" s="37">
        <v>0.07029318262098198</v>
      </c>
      <c r="H188" s="37">
        <v>0.07296206618240517</v>
      </c>
      <c r="I188" s="42">
        <v>-0.26688835614231826</v>
      </c>
      <c r="J188" s="39">
        <v>102.91490362012223</v>
      </c>
      <c r="K188" s="24" t="str">
        <v>평균권</v>
      </c>
      <c r="L188" s="24" t="str">
        <v>거래 감소</v>
      </c>
    </row>
    <row r="189">
      <c r="A189" s="26">
        <v>16</v>
      </c>
      <c r="B189" s="24" t="str">
        <v>의정부시</v>
      </c>
      <c r="C189" s="24" t="str">
        <v>다세대 매매</v>
      </c>
      <c r="D189" s="29">
        <v>82.66666666666667</v>
      </c>
      <c r="E189" s="29">
        <v>71</v>
      </c>
      <c r="F189" s="36">
        <v>0.164319248826291</v>
      </c>
      <c r="G189" s="37">
        <v>0.04380077711056164</v>
      </c>
      <c r="H189" s="37">
        <v>0.03438256658595642</v>
      </c>
      <c r="I189" s="38">
        <v>0.9418210524605224</v>
      </c>
      <c r="J189" s="39">
        <v>126.47195178488644</v>
      </c>
      <c r="K189" s="24" t="str">
        <v>고수준</v>
      </c>
      <c r="L189" s="24" t="str">
        <v>거래·비중 동반 확대</v>
      </c>
    </row>
    <row r="190">
      <c r="A190" s="26">
        <v>16</v>
      </c>
      <c r="B190" s="24" t="str">
        <v>의정부시</v>
      </c>
      <c r="C190" s="24" t="str">
        <v>토지</v>
      </c>
      <c r="D190" s="29">
        <v>28.666666666666668</v>
      </c>
      <c r="E190" s="29">
        <v>32.666666666666664</v>
      </c>
      <c r="F190" s="41">
        <v>-0.12244897959183676</v>
      </c>
      <c r="G190" s="37">
        <v>0.015188979159307664</v>
      </c>
      <c r="H190" s="37">
        <v>0.015819209039548022</v>
      </c>
      <c r="I190" s="42">
        <v>-0.06302298802403575</v>
      </c>
      <c r="J190" s="39">
        <v>88.32866479925305</v>
      </c>
      <c r="K190" s="24" t="str">
        <v>평균 하회</v>
      </c>
      <c r="L190" s="24" t="str">
        <v>거래 감소</v>
      </c>
    </row>
    <row r="191">
      <c r="A191" s="26">
        <v>16</v>
      </c>
      <c r="B191" s="24" t="str">
        <v>의정부시</v>
      </c>
      <c r="C191" s="24" t="str">
        <v>오피스텔 매매</v>
      </c>
      <c r="D191" s="29">
        <v>20.666666666666668</v>
      </c>
      <c r="E191" s="29">
        <v>16.333333333333332</v>
      </c>
      <c r="F191" s="36">
        <v>0.26530612244897966</v>
      </c>
      <c r="G191" s="37">
        <v>0.01095019427764041</v>
      </c>
      <c r="H191" s="37">
        <v>0.007909604519774011</v>
      </c>
      <c r="I191" s="38">
        <v>0.30405897578664</v>
      </c>
      <c r="J191" s="39">
        <v>119.02268760907506</v>
      </c>
      <c r="K191" s="24" t="str">
        <v>고수준</v>
      </c>
      <c r="L191" s="24" t="str">
        <v>거래·비중 동반 확대</v>
      </c>
    </row>
    <row r="192">
      <c r="A192" s="26">
        <v>16</v>
      </c>
      <c r="B192" s="24" t="str">
        <v>의정부시</v>
      </c>
      <c r="C192" s="24" t="str">
        <v>분양권</v>
      </c>
      <c r="D192" s="29">
        <v>16</v>
      </c>
      <c r="E192" s="29">
        <v>19.666666666666668</v>
      </c>
      <c r="F192" s="41">
        <v>-0.18644067796610164</v>
      </c>
      <c r="G192" s="37">
        <v>0.008477569763334511</v>
      </c>
      <c r="H192" s="37">
        <v>0.009523809523809525</v>
      </c>
      <c r="I192" s="42">
        <v>-0.10462397604750137</v>
      </c>
      <c r="J192" s="39">
        <v>88.88888888888889</v>
      </c>
      <c r="K192" s="24" t="str">
        <v>평균 하회</v>
      </c>
      <c r="L192" s="24" t="str">
        <v>거래 감소</v>
      </c>
    </row>
    <row r="193">
      <c r="A193" s="26">
        <v>16</v>
      </c>
      <c r="B193" s="24" t="str">
        <v>의정부시</v>
      </c>
      <c r="C193" s="24" t="str">
        <v>상가</v>
      </c>
      <c r="D193" s="29">
        <v>15.333333333333334</v>
      </c>
      <c r="E193" s="29">
        <v>10.333333333333334</v>
      </c>
      <c r="F193" s="36">
        <v>0.4838709677419355</v>
      </c>
      <c r="G193" s="37">
        <v>0.008124337689862239</v>
      </c>
      <c r="H193" s="37">
        <v>0.005004035512510089</v>
      </c>
      <c r="I193" s="38">
        <v>0.31203021773521505</v>
      </c>
      <c r="J193" s="39">
        <v>106.75105485232068</v>
      </c>
      <c r="K193" s="24" t="str">
        <v>평균 상회</v>
      </c>
      <c r="L193" s="24" t="str">
        <v>거래·비중 동반 확대</v>
      </c>
    </row>
    <row r="194">
      <c r="A194" s="26">
        <v>16</v>
      </c>
      <c r="B194" s="24" t="str">
        <v>의정부시</v>
      </c>
      <c r="C194" s="24" t="str">
        <v>다가구 매매</v>
      </c>
      <c r="D194" s="29">
        <v>7.333333333333333</v>
      </c>
      <c r="E194" s="29">
        <v>7.666666666666667</v>
      </c>
      <c r="F194" s="41">
        <v>-0.04347826086956519</v>
      </c>
      <c r="G194" s="37">
        <v>0.003885552808194984</v>
      </c>
      <c r="H194" s="37">
        <v>0.0037126715092816787</v>
      </c>
      <c r="I194" s="38">
        <v>0.01728812989133053</v>
      </c>
      <c r="J194" s="39">
        <v>81.48148148148148</v>
      </c>
      <c r="K194" s="24" t="str">
        <v>저수준</v>
      </c>
      <c r="L194" s="24" t="str">
        <v>보합·혼조</v>
      </c>
    </row>
    <row r="195">
      <c r="A195" s="26">
        <v>16</v>
      </c>
      <c r="B195" s="24" t="str">
        <v>의정부시</v>
      </c>
      <c r="C195" s="24" t="str">
        <v>공장창고</v>
      </c>
      <c r="D195" s="29">
        <v>2.6666666666666665</v>
      </c>
      <c r="E195" s="29">
        <v>1.6666666666666667</v>
      </c>
      <c r="F195" s="36">
        <v>0.6000000000000001</v>
      </c>
      <c r="G195" s="37">
        <v>0.001412928293889085</v>
      </c>
      <c r="H195" s="37">
        <v>0.0008071025020177562</v>
      </c>
      <c r="I195" s="38">
        <v>0.06058257918713289</v>
      </c>
      <c r="J195" s="39">
        <v>68.21705426356588</v>
      </c>
      <c r="K195" s="24" t="str">
        <v>저수준</v>
      </c>
      <c r="L195" s="24" t="str">
        <v>거래 증가</v>
      </c>
    </row>
    <row r="196">
      <c r="A196" s="26">
        <v>17</v>
      </c>
      <c r="B196" s="24" t="str">
        <v>화성시 만세구</v>
      </c>
      <c r="C196" s="24" t="str">
        <v>토지</v>
      </c>
      <c r="D196" s="29">
        <v>585.6666666666666</v>
      </c>
      <c r="E196" s="29">
        <v>621.6666666666666</v>
      </c>
      <c r="F196" s="41">
        <v>-0.05790884718498657</v>
      </c>
      <c r="G196" s="37">
        <v>0.3212653135856647</v>
      </c>
      <c r="H196" s="37">
        <v>0.34026637474913335</v>
      </c>
      <c r="I196" s="42">
        <v>-1.9001061163468669</v>
      </c>
      <c r="J196" s="39">
        <v>89.32797189868737</v>
      </c>
      <c r="K196" s="24" t="str">
        <v>평균 하회</v>
      </c>
      <c r="L196" s="24" t="str">
        <v>거래·비중 동반 둔화</v>
      </c>
    </row>
    <row r="197">
      <c r="A197" s="26">
        <v>17</v>
      </c>
      <c r="B197" s="24" t="str">
        <v>화성시 만세구</v>
      </c>
      <c r="C197" s="24" t="str">
        <v>아파트 전월세</v>
      </c>
      <c r="D197" s="29">
        <v>458</v>
      </c>
      <c r="E197" s="29">
        <v>480.6666666666667</v>
      </c>
      <c r="F197" s="41">
        <v>-0.04715672676837723</v>
      </c>
      <c r="G197" s="37">
        <v>0.2512342292923752</v>
      </c>
      <c r="H197" s="37">
        <v>0.26309067688378035</v>
      </c>
      <c r="I197" s="42">
        <v>-1.185644759140514</v>
      </c>
      <c r="J197" s="39">
        <v>77.11617939690801</v>
      </c>
      <c r="K197" s="24" t="str">
        <v>저수준</v>
      </c>
      <c r="L197" s="24" t="str">
        <v>비중 축소</v>
      </c>
    </row>
    <row r="198">
      <c r="A198" s="26">
        <v>17</v>
      </c>
      <c r="B198" s="24" t="str">
        <v>화성시 만세구</v>
      </c>
      <c r="C198" s="24" t="str">
        <v>다가구 전월세</v>
      </c>
      <c r="D198" s="29">
        <v>449.6666666666667</v>
      </c>
      <c r="E198" s="29">
        <v>406</v>
      </c>
      <c r="F198" s="36">
        <v>0.10755336617405575</v>
      </c>
      <c r="G198" s="37">
        <v>0.24666300969098556</v>
      </c>
      <c r="H198" s="37">
        <v>0.2222222222222222</v>
      </c>
      <c r="I198" s="38">
        <v>2.444078746876335</v>
      </c>
      <c r="J198" s="39">
        <v>106.30417651694248</v>
      </c>
      <c r="K198" s="24" t="str">
        <v>평균 상회</v>
      </c>
      <c r="L198" s="24" t="str">
        <v>거래·비중 동반 확대</v>
      </c>
    </row>
    <row r="199">
      <c r="A199" s="26">
        <v>17</v>
      </c>
      <c r="B199" s="24" t="str">
        <v>화성시 만세구</v>
      </c>
      <c r="C199" s="24" t="str">
        <v>아파트 매매</v>
      </c>
      <c r="D199" s="29">
        <v>115</v>
      </c>
      <c r="E199" s="29">
        <v>123.33333333333333</v>
      </c>
      <c r="F199" s="41">
        <v>-0.06756756756756754</v>
      </c>
      <c r="G199" s="37">
        <v>0.06308283049917718</v>
      </c>
      <c r="H199" s="37">
        <v>0.0675059295748951</v>
      </c>
      <c r="I199" s="42">
        <v>-0.4423099075717918</v>
      </c>
      <c r="J199" s="39">
        <v>101.2</v>
      </c>
      <c r="K199" s="24" t="str">
        <v>평균권</v>
      </c>
      <c r="L199" s="24" t="str">
        <v>거래·비중 동반 둔화</v>
      </c>
    </row>
    <row r="200">
      <c r="A200" s="26">
        <v>17</v>
      </c>
      <c r="B200" s="24" t="str">
        <v>화성시 만세구</v>
      </c>
      <c r="C200" s="24" t="str">
        <v>다세대 전월세</v>
      </c>
      <c r="D200" s="29">
        <v>56.333333333333336</v>
      </c>
      <c r="E200" s="29">
        <v>56.666666666666664</v>
      </c>
      <c r="F200" s="41">
        <v>-0.00588235294117645</v>
      </c>
      <c r="G200" s="37">
        <v>0.03090144450539404</v>
      </c>
      <c r="H200" s="37">
        <v>0.031016237912789638</v>
      </c>
      <c r="I200" s="42">
        <v>-0.011479340739559835</v>
      </c>
      <c r="J200" s="39">
        <v>97.739221871714</v>
      </c>
      <c r="K200" s="24" t="str">
        <v>평균권</v>
      </c>
      <c r="L200" s="24" t="str">
        <v>보합·혼조</v>
      </c>
    </row>
    <row r="201">
      <c r="A201" s="26">
        <v>17</v>
      </c>
      <c r="B201" s="24" t="str">
        <v>화성시 만세구</v>
      </c>
      <c r="C201" s="24" t="str">
        <v>오피스텔 전월세</v>
      </c>
      <c r="D201" s="29">
        <v>44.666666666666664</v>
      </c>
      <c r="E201" s="29">
        <v>46.333333333333336</v>
      </c>
      <c r="F201" s="41">
        <v>-0.03597122302158273</v>
      </c>
      <c r="G201" s="37">
        <v>0.024501737063448527</v>
      </c>
      <c r="H201" s="37">
        <v>0.02536033570516329</v>
      </c>
      <c r="I201" s="42">
        <v>-0.08585986417147633</v>
      </c>
      <c r="J201" s="39">
        <v>93.05555555555554</v>
      </c>
      <c r="K201" s="24" t="str">
        <v>평균 하회</v>
      </c>
      <c r="L201" s="24" t="str">
        <v>보합·혼조</v>
      </c>
    </row>
    <row r="202">
      <c r="A202" s="26">
        <v>17</v>
      </c>
      <c r="B202" s="24" t="str">
        <v>화성시 만세구</v>
      </c>
      <c r="C202" s="24" t="str">
        <v>상가</v>
      </c>
      <c r="D202" s="29">
        <v>40.666666666666664</v>
      </c>
      <c r="E202" s="29">
        <v>24</v>
      </c>
      <c r="F202" s="36">
        <v>0.6944444444444444</v>
      </c>
      <c r="G202" s="37">
        <v>0.022307551654781495</v>
      </c>
      <c r="H202" s="37">
        <v>0.013136288998357963</v>
      </c>
      <c r="I202" s="38">
        <v>0.9171262656423531</v>
      </c>
      <c r="J202" s="39">
        <v>107.01754385964912</v>
      </c>
      <c r="K202" s="24" t="str">
        <v>평균 상회</v>
      </c>
      <c r="L202" s="24" t="str">
        <v>거래·비중 동반 확대</v>
      </c>
    </row>
    <row r="203">
      <c r="A203" s="26">
        <v>17</v>
      </c>
      <c r="B203" s="24" t="str">
        <v>화성시 만세구</v>
      </c>
      <c r="C203" s="24" t="str">
        <v>다세대 매매</v>
      </c>
      <c r="D203" s="29">
        <v>25.333333333333332</v>
      </c>
      <c r="E203" s="29">
        <v>30.333333333333332</v>
      </c>
      <c r="F203" s="41">
        <v>-0.1648351648351648</v>
      </c>
      <c r="G203" s="37">
        <v>0.01389650758822454</v>
      </c>
      <c r="H203" s="37">
        <v>0.016602809706257982</v>
      </c>
      <c r="I203" s="42">
        <v>-0.2706302118033443</v>
      </c>
      <c r="J203" s="39">
        <v>94.14414414414414</v>
      </c>
      <c r="K203" s="24" t="str">
        <v>평균 하회</v>
      </c>
      <c r="L203" s="24" t="str">
        <v>거래 감소</v>
      </c>
    </row>
    <row r="204">
      <c r="A204" s="26">
        <v>17</v>
      </c>
      <c r="B204" s="24" t="str">
        <v>화성시 만세구</v>
      </c>
      <c r="C204" s="24" t="str">
        <v>오피스텔 매매</v>
      </c>
      <c r="D204" s="29">
        <v>21.333333333333332</v>
      </c>
      <c r="E204" s="29">
        <v>5</v>
      </c>
      <c r="F204" s="36">
        <v>3.2666666666666666</v>
      </c>
      <c r="G204" s="37">
        <v>0.011702322179557505</v>
      </c>
      <c r="H204" s="37">
        <v>0.002736726874657909</v>
      </c>
      <c r="I204" s="38">
        <v>0.8965595304899596</v>
      </c>
      <c r="J204" s="39">
        <v>213.33333333333334</v>
      </c>
      <c r="K204" s="24" t="str">
        <v>고수준</v>
      </c>
      <c r="L204" s="24" t="str">
        <v>거래·비중 동반 확대</v>
      </c>
    </row>
    <row r="205">
      <c r="A205" s="26">
        <v>17</v>
      </c>
      <c r="B205" s="24" t="str">
        <v>화성시 만세구</v>
      </c>
      <c r="C205" s="24" t="str">
        <v>공장창고</v>
      </c>
      <c r="D205" s="29">
        <v>15</v>
      </c>
      <c r="E205" s="29">
        <v>17</v>
      </c>
      <c r="F205" s="41">
        <v>-0.11764705882352944</v>
      </c>
      <c r="G205" s="37">
        <v>0.008228195282501372</v>
      </c>
      <c r="H205" s="37">
        <v>0.009304871373836891</v>
      </c>
      <c r="I205" s="42">
        <v>-0.10766760913355194</v>
      </c>
      <c r="J205" s="39">
        <v>87.30158730158729</v>
      </c>
      <c r="K205" s="24" t="str">
        <v>평균 하회</v>
      </c>
      <c r="L205" s="24" t="str">
        <v>거래 감소</v>
      </c>
    </row>
    <row r="206">
      <c r="A206" s="26">
        <v>17</v>
      </c>
      <c r="B206" s="24" t="str">
        <v>화성시 만세구</v>
      </c>
      <c r="C206" s="24" t="str">
        <v>다가구 매매</v>
      </c>
      <c r="D206" s="29">
        <v>11.333333333333334</v>
      </c>
      <c r="E206" s="29">
        <v>15</v>
      </c>
      <c r="F206" s="41">
        <v>-0.24444444444444446</v>
      </c>
      <c r="G206" s="37">
        <v>0.006216858657889925</v>
      </c>
      <c r="H206" s="37">
        <v>0.008210180623973728</v>
      </c>
      <c r="I206" s="42">
        <v>-0.19933219660838025</v>
      </c>
      <c r="J206" s="39">
        <v>77.4327122153209</v>
      </c>
      <c r="K206" s="24" t="str">
        <v>저수준</v>
      </c>
      <c r="L206" s="24" t="str">
        <v>거래 감소</v>
      </c>
    </row>
    <row r="207">
      <c r="A207" s="26">
        <v>17</v>
      </c>
      <c r="B207" s="24" t="str">
        <v>화성시 만세구</v>
      </c>
      <c r="C207" s="24" t="str">
        <v>분양권</v>
      </c>
      <c r="D207" s="29">
        <v>0</v>
      </c>
      <c r="E207" s="29">
        <v>1</v>
      </c>
      <c r="F207" s="41">
        <v>-1</v>
      </c>
      <c r="G207" s="37">
        <v>0</v>
      </c>
      <c r="H207" s="37">
        <v>0.0005473453749315818</v>
      </c>
      <c r="I207" s="42">
        <v>-0.05473453749315819</v>
      </c>
      <c r="J207" s="39">
        <v>0</v>
      </c>
      <c r="K207" s="24" t="str">
        <v>저수준</v>
      </c>
      <c r="L207" s="24" t="str">
        <v>거래 감소</v>
      </c>
    </row>
    <row r="208">
      <c r="A208" s="26">
        <v>18</v>
      </c>
      <c r="B208" s="24" t="str">
        <v>용인시 처인구</v>
      </c>
      <c r="C208" s="24" t="str">
        <v>토지</v>
      </c>
      <c r="D208" s="29">
        <v>397.6666666666667</v>
      </c>
      <c r="E208" s="29">
        <v>449.6666666666667</v>
      </c>
      <c r="F208" s="41">
        <v>-0.11564121571534469</v>
      </c>
      <c r="G208" s="37">
        <v>0.219745809541352</v>
      </c>
      <c r="H208" s="37">
        <v>0.20604857186497633</v>
      </c>
      <c r="I208" s="38">
        <v>1.3697237676375678</v>
      </c>
      <c r="J208" s="39">
        <v>83.52746483355612</v>
      </c>
      <c r="K208" s="24" t="str">
        <v>저수준</v>
      </c>
      <c r="L208" s="24" t="str">
        <v>위축 속 비중 확대</v>
      </c>
    </row>
    <row r="209">
      <c r="A209" s="26">
        <v>18</v>
      </c>
      <c r="B209" s="24" t="str">
        <v>용인시 처인구</v>
      </c>
      <c r="C209" s="24" t="str">
        <v>아파트 전월세</v>
      </c>
      <c r="D209" s="29">
        <v>350.6666666666667</v>
      </c>
      <c r="E209" s="29">
        <v>409.3333333333333</v>
      </c>
      <c r="F209" s="41">
        <v>-0.14332247557003253</v>
      </c>
      <c r="G209" s="37">
        <v>0.19377417572296923</v>
      </c>
      <c r="H209" s="37">
        <v>0.18756682449977088</v>
      </c>
      <c r="I209" s="38">
        <v>0.6207351223198349</v>
      </c>
      <c r="J209" s="39">
        <v>97.35823658085143</v>
      </c>
      <c r="K209" s="24" t="str">
        <v>평균권</v>
      </c>
      <c r="L209" s="24" t="str">
        <v>위축 속 비중 확대</v>
      </c>
    </row>
    <row r="210">
      <c r="A210" s="26">
        <v>18</v>
      </c>
      <c r="B210" s="24" t="str">
        <v>용인시 처인구</v>
      </c>
      <c r="C210" s="24" t="str">
        <v>다가구 전월세</v>
      </c>
      <c r="D210" s="29">
        <v>350.3333333333333</v>
      </c>
      <c r="E210" s="29">
        <v>483.6666666666667</v>
      </c>
      <c r="F210" s="41">
        <v>-0.2756719503790489</v>
      </c>
      <c r="G210" s="37">
        <v>0.1935899797384417</v>
      </c>
      <c r="H210" s="37">
        <v>0.22162822666870322</v>
      </c>
      <c r="I210" s="42">
        <v>-2.8038246930261526</v>
      </c>
      <c r="J210" s="39">
        <v>89.37074829931973</v>
      </c>
      <c r="K210" s="24" t="str">
        <v>평균 하회</v>
      </c>
      <c r="L210" s="24" t="str">
        <v>거래·비중 동반 둔화</v>
      </c>
    </row>
    <row r="211">
      <c r="A211" s="26">
        <v>18</v>
      </c>
      <c r="B211" s="24" t="str">
        <v>용인시 처인구</v>
      </c>
      <c r="C211" s="24" t="str">
        <v>다세대 전월세</v>
      </c>
      <c r="D211" s="29">
        <v>251.66666666666666</v>
      </c>
      <c r="E211" s="29">
        <v>318.6666666666667</v>
      </c>
      <c r="F211" s="41">
        <v>-0.21025104602510458</v>
      </c>
      <c r="G211" s="37">
        <v>0.13906796831829066</v>
      </c>
      <c r="H211" s="37">
        <v>0.14602107835649916</v>
      </c>
      <c r="I211" s="42">
        <v>-0.6953110038208504</v>
      </c>
      <c r="J211" s="39">
        <v>82.36635921848655</v>
      </c>
      <c r="K211" s="24" t="str">
        <v>저수준</v>
      </c>
      <c r="L211" s="24" t="str">
        <v>거래·비중 동반 둔화</v>
      </c>
    </row>
    <row r="212">
      <c r="A212" s="26">
        <v>18</v>
      </c>
      <c r="B212" s="24" t="str">
        <v>용인시 처인구</v>
      </c>
      <c r="C212" s="24" t="str">
        <v>아파트 매매</v>
      </c>
      <c r="D212" s="29">
        <v>210.66666666666666</v>
      </c>
      <c r="E212" s="29">
        <v>241.33333333333334</v>
      </c>
      <c r="F212" s="41">
        <v>-0.1270718232044199</v>
      </c>
      <c r="G212" s="37">
        <v>0.11641186222140357</v>
      </c>
      <c r="H212" s="37">
        <v>0.11058500076370857</v>
      </c>
      <c r="I212" s="38">
        <v>0.5826861457694996</v>
      </c>
      <c r="J212" s="39">
        <v>100.79744816586921</v>
      </c>
      <c r="K212" s="24" t="str">
        <v>평균권</v>
      </c>
      <c r="L212" s="24" t="str">
        <v>위축 속 비중 확대</v>
      </c>
    </row>
    <row r="213">
      <c r="A213" s="26">
        <v>18</v>
      </c>
      <c r="B213" s="24" t="str">
        <v>용인시 처인구</v>
      </c>
      <c r="C213" s="24" t="str">
        <v>다세대 매매</v>
      </c>
      <c r="D213" s="29">
        <v>97.66666666666667</v>
      </c>
      <c r="E213" s="29">
        <v>112</v>
      </c>
      <c r="F213" s="41">
        <v>-0.12797619047619047</v>
      </c>
      <c r="G213" s="37">
        <v>0.05396942346656843</v>
      </c>
      <c r="H213" s="37">
        <v>0.05132121582404155</v>
      </c>
      <c r="I213" s="38">
        <v>0.2648207642526885</v>
      </c>
      <c r="J213" s="39">
        <v>102.31746031746032</v>
      </c>
      <c r="K213" s="24" t="str">
        <v>평균권</v>
      </c>
      <c r="L213" s="24" t="str">
        <v>거래 감소</v>
      </c>
    </row>
    <row r="214">
      <c r="A214" s="26">
        <v>18</v>
      </c>
      <c r="B214" s="24" t="str">
        <v>용인시 처인구</v>
      </c>
      <c r="C214" s="24" t="str">
        <v>분양권</v>
      </c>
      <c r="D214" s="29">
        <v>48.333333333333336</v>
      </c>
      <c r="E214" s="29">
        <v>49</v>
      </c>
      <c r="F214" s="41">
        <v>-0.013605442176870763</v>
      </c>
      <c r="G214" s="37">
        <v>0.026708417756492908</v>
      </c>
      <c r="H214" s="37">
        <v>0.022453031923018178</v>
      </c>
      <c r="I214" s="38">
        <v>0.4255385833474731</v>
      </c>
      <c r="J214" s="39">
        <v>115.57971014492753</v>
      </c>
      <c r="K214" s="24" t="str">
        <v>고수준</v>
      </c>
      <c r="L214" s="24" t="str">
        <v>비중 확대</v>
      </c>
    </row>
    <row r="215">
      <c r="A215" s="26">
        <v>18</v>
      </c>
      <c r="B215" s="24" t="str">
        <v>용인시 처인구</v>
      </c>
      <c r="C215" s="24" t="str">
        <v>오피스텔 전월세</v>
      </c>
      <c r="D215" s="29">
        <v>45.666666666666664</v>
      </c>
      <c r="E215" s="29">
        <v>63</v>
      </c>
      <c r="F215" s="41">
        <v>-0.2751322751322751</v>
      </c>
      <c r="G215" s="37">
        <v>0.02523484988027261</v>
      </c>
      <c r="H215" s="37">
        <v>0.02886818390102337</v>
      </c>
      <c r="I215" s="42">
        <v>-0.3633334020750761</v>
      </c>
      <c r="J215" s="39">
        <v>86.31156930126002</v>
      </c>
      <c r="K215" s="24" t="str">
        <v>평균 하회</v>
      </c>
      <c r="L215" s="24" t="str">
        <v>거래·비중 동반 둔화</v>
      </c>
    </row>
    <row r="216">
      <c r="A216" s="26">
        <v>18</v>
      </c>
      <c r="B216" s="24" t="str">
        <v>용인시 처인구</v>
      </c>
      <c r="C216" s="24" t="str">
        <v>다가구 매매</v>
      </c>
      <c r="D216" s="29">
        <v>22</v>
      </c>
      <c r="E216" s="29">
        <v>15</v>
      </c>
      <c r="F216" s="36">
        <v>0.46666666666666656</v>
      </c>
      <c r="G216" s="37">
        <v>0.012156934978817462</v>
      </c>
      <c r="H216" s="37">
        <v>0.006873377119291278</v>
      </c>
      <c r="I216" s="38">
        <v>0.5283557859526185</v>
      </c>
      <c r="J216" s="39">
        <v>126.70157068062828</v>
      </c>
      <c r="K216" s="24" t="str">
        <v>고수준</v>
      </c>
      <c r="L216" s="24" t="str">
        <v>거래·비중 동반 확대</v>
      </c>
    </row>
    <row r="217">
      <c r="A217" s="26">
        <v>18</v>
      </c>
      <c r="B217" s="24" t="str">
        <v>용인시 처인구</v>
      </c>
      <c r="C217" s="24" t="str">
        <v>상가</v>
      </c>
      <c r="D217" s="29">
        <v>16</v>
      </c>
      <c r="E217" s="29">
        <v>24</v>
      </c>
      <c r="F217" s="41">
        <v>-0.33333333333333337</v>
      </c>
      <c r="G217" s="37">
        <v>0.00884140725732179</v>
      </c>
      <c r="H217" s="37">
        <v>0.010997403390866045</v>
      </c>
      <c r="I217" s="42">
        <v>-0.21559961335442557</v>
      </c>
      <c r="J217" s="39">
        <v>76.85589519650655</v>
      </c>
      <c r="K217" s="24" t="str">
        <v>저수준</v>
      </c>
      <c r="L217" s="24" t="str">
        <v>거래 감소</v>
      </c>
    </row>
    <row r="218">
      <c r="A218" s="26">
        <v>18</v>
      </c>
      <c r="B218" s="24" t="str">
        <v>용인시 처인구</v>
      </c>
      <c r="C218" s="24" t="str">
        <v>오피스텔 매매</v>
      </c>
      <c r="D218" s="29">
        <v>16</v>
      </c>
      <c r="E218" s="29">
        <v>12.333333333333334</v>
      </c>
      <c r="F218" s="36">
        <v>0.29729729729729737</v>
      </c>
      <c r="G218" s="37">
        <v>0.00884140725732179</v>
      </c>
      <c r="H218" s="37">
        <v>0.005651443409195051</v>
      </c>
      <c r="I218" s="38">
        <v>0.31899638481267384</v>
      </c>
      <c r="J218" s="39">
        <v>95.65217391304348</v>
      </c>
      <c r="K218" s="24" t="str">
        <v>평균권</v>
      </c>
      <c r="L218" s="24" t="str">
        <v>거래·비중 동반 확대</v>
      </c>
    </row>
    <row r="219">
      <c r="A219" s="26">
        <v>18</v>
      </c>
      <c r="B219" s="24" t="str">
        <v>용인시 처인구</v>
      </c>
      <c r="C219" s="24" t="str">
        <v>공장창고</v>
      </c>
      <c r="D219" s="29">
        <v>3</v>
      </c>
      <c r="E219" s="29">
        <v>4.333333333333333</v>
      </c>
      <c r="F219" s="41">
        <v>-0.3076923076923077</v>
      </c>
      <c r="G219" s="37">
        <v>0.0016577638607478357</v>
      </c>
      <c r="H219" s="37">
        <v>0.0019856422789063695</v>
      </c>
      <c r="I219" s="42">
        <v>-0.03278784181585338</v>
      </c>
      <c r="J219" s="39">
        <v>106.4516129032258</v>
      </c>
      <c r="K219" s="24" t="str">
        <v>평균 상회</v>
      </c>
      <c r="L219" s="24" t="str">
        <v>거래 감소</v>
      </c>
    </row>
    <row r="220">
      <c r="A220" s="26">
        <v>19</v>
      </c>
      <c r="B220" s="24" t="str">
        <v>안양시 동안구</v>
      </c>
      <c r="C220" s="24" t="str">
        <v>아파트 전월세</v>
      </c>
      <c r="D220" s="29">
        <v>708</v>
      </c>
      <c r="E220" s="29">
        <v>838</v>
      </c>
      <c r="F220" s="41">
        <v>-0.15513126491646778</v>
      </c>
      <c r="G220" s="37">
        <v>0.3914485809067453</v>
      </c>
      <c r="H220" s="37">
        <v>0.4402031167921555</v>
      </c>
      <c r="I220" s="42">
        <v>-4.875453588541023</v>
      </c>
      <c r="J220" s="39">
        <v>86.77437325905292</v>
      </c>
      <c r="K220" s="24" t="str">
        <v>평균 하회</v>
      </c>
      <c r="L220" s="24" t="str">
        <v>거래·비중 동반 둔화</v>
      </c>
    </row>
    <row r="221">
      <c r="A221" s="26">
        <v>19</v>
      </c>
      <c r="B221" s="24" t="str">
        <v>안양시 동안구</v>
      </c>
      <c r="C221" s="24" t="str">
        <v>아파트 매매</v>
      </c>
      <c r="D221" s="29">
        <v>544.6666666666666</v>
      </c>
      <c r="E221" s="29">
        <v>439</v>
      </c>
      <c r="F221" s="36">
        <v>0.24069855732725887</v>
      </c>
      <c r="G221" s="37">
        <v>0.3011426465167711</v>
      </c>
      <c r="H221" s="37">
        <v>0.23060759936963754</v>
      </c>
      <c r="I221" s="38">
        <v>7.0535047147133545</v>
      </c>
      <c r="J221" s="39">
        <v>115.19579568031789</v>
      </c>
      <c r="K221" s="24" t="str">
        <v>고수준</v>
      </c>
      <c r="L221" s="24" t="str">
        <v>거래·비중 동반 확대</v>
      </c>
    </row>
    <row r="222">
      <c r="A222" s="26">
        <v>19</v>
      </c>
      <c r="B222" s="24" t="str">
        <v>안양시 동안구</v>
      </c>
      <c r="C222" s="24" t="str">
        <v>오피스텔 전월세</v>
      </c>
      <c r="D222" s="29">
        <v>153.66666666666666</v>
      </c>
      <c r="E222" s="29">
        <v>158.66666666666666</v>
      </c>
      <c r="F222" s="41">
        <v>-0.031512605042016806</v>
      </c>
      <c r="G222" s="37">
        <v>0.08496129745669001</v>
      </c>
      <c r="H222" s="37">
        <v>0.08334792505690772</v>
      </c>
      <c r="I222" s="38">
        <v>0.16133723997822924</v>
      </c>
      <c r="J222" s="39">
        <v>99.78354978354977</v>
      </c>
      <c r="K222" s="24" t="str">
        <v>평균권</v>
      </c>
      <c r="L222" s="24" t="str">
        <v>보합·혼조</v>
      </c>
    </row>
    <row r="223">
      <c r="A223" s="26">
        <v>19</v>
      </c>
      <c r="B223" s="24" t="str">
        <v>안양시 동안구</v>
      </c>
      <c r="C223" s="24" t="str">
        <v>다세대 전월세</v>
      </c>
      <c r="D223" s="29">
        <v>125</v>
      </c>
      <c r="E223" s="29">
        <v>115.66666666666667</v>
      </c>
      <c r="F223" s="36">
        <v>0.08069164265129691</v>
      </c>
      <c r="G223" s="37">
        <v>0.06911168448212311</v>
      </c>
      <c r="H223" s="37">
        <v>0.06075993696375416</v>
      </c>
      <c r="I223" s="38">
        <v>0.8351747518368952</v>
      </c>
      <c r="J223" s="39">
        <v>108.69565217391303</v>
      </c>
      <c r="K223" s="24" t="str">
        <v>평균 상회</v>
      </c>
      <c r="L223" s="24" t="str">
        <v>거래·비중 동반 확대</v>
      </c>
    </row>
    <row r="224">
      <c r="A224" s="26">
        <v>19</v>
      </c>
      <c r="B224" s="24" t="str">
        <v>안양시 동안구</v>
      </c>
      <c r="C224" s="24" t="str">
        <v>다가구 전월세</v>
      </c>
      <c r="D224" s="29">
        <v>116.33333333333333</v>
      </c>
      <c r="E224" s="29">
        <v>131.33333333333334</v>
      </c>
      <c r="F224" s="41">
        <v>-0.1142131979695431</v>
      </c>
      <c r="G224" s="37">
        <v>0.0643199410246959</v>
      </c>
      <c r="H224" s="37">
        <v>0.06898966905970934</v>
      </c>
      <c r="I224" s="42">
        <v>-0.46697280350134346</v>
      </c>
      <c r="J224" s="39">
        <v>98.43589743589743</v>
      </c>
      <c r="K224" s="24" t="str">
        <v>평균권</v>
      </c>
      <c r="L224" s="24" t="str">
        <v>거래·비중 동반 둔화</v>
      </c>
    </row>
    <row r="225">
      <c r="A225" s="26">
        <v>19</v>
      </c>
      <c r="B225" s="24" t="str">
        <v>안양시 동안구</v>
      </c>
      <c r="C225" s="24" t="str">
        <v>다세대 매매</v>
      </c>
      <c r="D225" s="29">
        <v>60.666666666666664</v>
      </c>
      <c r="E225" s="29">
        <v>62</v>
      </c>
      <c r="F225" s="41">
        <v>-0.021505376344086002</v>
      </c>
      <c r="G225" s="37">
        <v>0.033542204201990417</v>
      </c>
      <c r="H225" s="37">
        <v>0.03256872701803537</v>
      </c>
      <c r="I225" s="38">
        <v>0.0973477183955046</v>
      </c>
      <c r="J225" s="39">
        <v>112.15686274509804</v>
      </c>
      <c r="K225" s="24" t="str">
        <v>평균 상회</v>
      </c>
      <c r="L225" s="24" t="str">
        <v>보합·혼조</v>
      </c>
    </row>
    <row r="226">
      <c r="A226" s="26">
        <v>19</v>
      </c>
      <c r="B226" s="24" t="str">
        <v>안양시 동안구</v>
      </c>
      <c r="C226" s="24" t="str">
        <v>오피스텔 매매</v>
      </c>
      <c r="D226" s="29">
        <v>54.666666666666664</v>
      </c>
      <c r="E226" s="29">
        <v>46</v>
      </c>
      <c r="F226" s="36">
        <v>0.18840579710144922</v>
      </c>
      <c r="G226" s="37">
        <v>0.030224843346848506</v>
      </c>
      <c r="H226" s="37">
        <v>0.024163894239187533</v>
      </c>
      <c r="I226" s="38">
        <v>0.6060949107660973</v>
      </c>
      <c r="J226" s="39">
        <v>130.15873015873015</v>
      </c>
      <c r="K226" s="24" t="str">
        <v>고수준</v>
      </c>
      <c r="L226" s="24" t="str">
        <v>거래·비중 동반 확대</v>
      </c>
    </row>
    <row r="227">
      <c r="A227" s="26">
        <v>19</v>
      </c>
      <c r="B227" s="24" t="str">
        <v>안양시 동안구</v>
      </c>
      <c r="C227" s="24" t="str">
        <v>상가</v>
      </c>
      <c r="D227" s="29">
        <v>21.666666666666668</v>
      </c>
      <c r="E227" s="29">
        <v>70.66666666666667</v>
      </c>
      <c r="F227" s="41">
        <v>-0.6933962264150944</v>
      </c>
      <c r="G227" s="37">
        <v>0.011979358643568005</v>
      </c>
      <c r="H227" s="37">
        <v>0.037121344773244615</v>
      </c>
      <c r="I227" s="42">
        <v>-2.514198612967661</v>
      </c>
      <c r="J227" s="39">
        <v>50.81734186211799</v>
      </c>
      <c r="K227" s="24" t="str">
        <v>저수준</v>
      </c>
      <c r="L227" s="24" t="str">
        <v>거래·비중 동반 둔화</v>
      </c>
    </row>
    <row r="228">
      <c r="A228" s="26">
        <v>19</v>
      </c>
      <c r="B228" s="24" t="str">
        <v>안양시 동안구</v>
      </c>
      <c r="C228" s="24" t="str">
        <v>공장창고</v>
      </c>
      <c r="D228" s="29">
        <v>11.666666666666666</v>
      </c>
      <c r="E228" s="29">
        <v>11.333333333333334</v>
      </c>
      <c r="F228" s="36">
        <v>0.02941176470588225</v>
      </c>
      <c r="G228" s="37">
        <v>0.006450423884998157</v>
      </c>
      <c r="H228" s="37">
        <v>0.005953423218350551</v>
      </c>
      <c r="I228" s="38">
        <v>0.049700066664760525</v>
      </c>
      <c r="J228" s="39">
        <v>87.3015873015873</v>
      </c>
      <c r="K228" s="24" t="str">
        <v>평균 하회</v>
      </c>
      <c r="L228" s="24" t="str">
        <v>보합·혼조</v>
      </c>
    </row>
    <row r="229">
      <c r="A229" s="26">
        <v>19</v>
      </c>
      <c r="B229" s="24" t="str">
        <v>안양시 동안구</v>
      </c>
      <c r="C229" s="24" t="str">
        <v>분양권</v>
      </c>
      <c r="D229" s="29">
        <v>8.333333333333334</v>
      </c>
      <c r="E229" s="29">
        <v>16</v>
      </c>
      <c r="F229" s="41">
        <v>-0.47916666666666663</v>
      </c>
      <c r="G229" s="37">
        <v>0.0046074456321415404</v>
      </c>
      <c r="H229" s="37">
        <v>0.008404832778847838</v>
      </c>
      <c r="I229" s="42">
        <v>-0.37973871467062975</v>
      </c>
      <c r="J229" s="39">
        <v>58.016877637130804</v>
      </c>
      <c r="K229" s="24" t="str">
        <v>저수준</v>
      </c>
      <c r="L229" s="24" t="str">
        <v>거래·비중 동반 둔화</v>
      </c>
    </row>
    <row r="230">
      <c r="A230" s="26">
        <v>19</v>
      </c>
      <c r="B230" s="24" t="str">
        <v>안양시 동안구</v>
      </c>
      <c r="C230" s="24" t="str">
        <v>다가구 매매</v>
      </c>
      <c r="D230" s="29">
        <v>2.3333333333333335</v>
      </c>
      <c r="E230" s="29">
        <v>1.3333333333333333</v>
      </c>
      <c r="F230" s="36">
        <v>0.75</v>
      </c>
      <c r="G230" s="37">
        <v>0.0012900847769996315</v>
      </c>
      <c r="H230" s="37">
        <v>0.0007004027315706532</v>
      </c>
      <c r="I230" s="38">
        <v>0.05896820454289783</v>
      </c>
      <c r="J230" s="39">
        <v>111.59420289855073</v>
      </c>
      <c r="K230" s="24" t="str">
        <v>평균 상회</v>
      </c>
      <c r="L230" s="24" t="str">
        <v>거래 증가</v>
      </c>
    </row>
    <row r="231">
      <c r="A231" s="26">
        <v>19</v>
      </c>
      <c r="B231" s="24" t="str">
        <v>안양시 동안구</v>
      </c>
      <c r="C231" s="24" t="str">
        <v>토지</v>
      </c>
      <c r="D231" s="29">
        <v>1.6666666666666667</v>
      </c>
      <c r="E231" s="29">
        <v>13.666666666666666</v>
      </c>
      <c r="F231" s="41">
        <v>-0.8780487804878049</v>
      </c>
      <c r="G231" s="37">
        <v>0.0009214891264283082</v>
      </c>
      <c r="H231" s="37">
        <v>0.007179127998599194</v>
      </c>
      <c r="I231" s="42">
        <v>-0.6257638872170886</v>
      </c>
      <c r="J231" s="39">
        <v>22.916666666666668</v>
      </c>
      <c r="K231" s="24" t="str">
        <v>저수준</v>
      </c>
      <c r="L231" s="24" t="str">
        <v>거래·비중 동반 둔화</v>
      </c>
    </row>
    <row r="232">
      <c r="A232" s="26">
        <v>20</v>
      </c>
      <c r="B232" s="24" t="str">
        <v>안산시 단원구</v>
      </c>
      <c r="C232" s="24" t="str">
        <v>아파트 전월세</v>
      </c>
      <c r="D232" s="29">
        <v>382.3333333333333</v>
      </c>
      <c r="E232" s="29">
        <v>474</v>
      </c>
      <c r="F232" s="41">
        <v>-0.19338959212376938</v>
      </c>
      <c r="G232" s="37">
        <v>0.22587632926348955</v>
      </c>
      <c r="H232" s="37">
        <v>0.2847987182054877</v>
      </c>
      <c r="I232" s="42">
        <v>-5.892238894199814</v>
      </c>
      <c r="J232" s="39">
        <v>88.11369509043926</v>
      </c>
      <c r="K232" s="24" t="str">
        <v>평균 하회</v>
      </c>
      <c r="L232" s="24" t="str">
        <v>거래·비중 동반 둔화</v>
      </c>
    </row>
    <row r="233">
      <c r="A233" s="26">
        <v>20</v>
      </c>
      <c r="B233" s="24" t="str">
        <v>안산시 단원구</v>
      </c>
      <c r="C233" s="24" t="str">
        <v>아파트 매매</v>
      </c>
      <c r="D233" s="29">
        <v>264</v>
      </c>
      <c r="E233" s="29">
        <v>250.33333333333334</v>
      </c>
      <c r="F233" s="36">
        <v>0.05459387483355527</v>
      </c>
      <c r="G233" s="37">
        <v>0.15596691610870422</v>
      </c>
      <c r="H233" s="37">
        <v>0.1504105748047266</v>
      </c>
      <c r="I233" s="38">
        <v>0.5556341303977613</v>
      </c>
      <c r="J233" s="39">
        <v>112.64546159813808</v>
      </c>
      <c r="K233" s="24" t="str">
        <v>평균 상회</v>
      </c>
      <c r="L233" s="24" t="str">
        <v>거래·비중 동반 확대</v>
      </c>
    </row>
    <row r="234">
      <c r="A234" s="26">
        <v>20</v>
      </c>
      <c r="B234" s="24" t="str">
        <v>안산시 단원구</v>
      </c>
      <c r="C234" s="24" t="str">
        <v>오피스텔 전월세</v>
      </c>
      <c r="D234" s="29">
        <v>244.66666666666666</v>
      </c>
      <c r="E234" s="29">
        <v>312</v>
      </c>
      <c r="F234" s="41">
        <v>-0.21581196581196582</v>
      </c>
      <c r="G234" s="37">
        <v>0.14454509649468295</v>
      </c>
      <c r="H234" s="37">
        <v>0.18746244742639695</v>
      </c>
      <c r="I234" s="42">
        <v>-4.2917350931714005</v>
      </c>
      <c r="J234" s="39">
        <v>83.52989861369748</v>
      </c>
      <c r="K234" s="24" t="str">
        <v>저수준</v>
      </c>
      <c r="L234" s="24" t="str">
        <v>거래·비중 동반 둔화</v>
      </c>
    </row>
    <row r="235">
      <c r="A235" s="26">
        <v>20</v>
      </c>
      <c r="B235" s="24" t="str">
        <v>안산시 단원구</v>
      </c>
      <c r="C235" s="24" t="str">
        <v>다가구 전월세</v>
      </c>
      <c r="D235" s="29">
        <v>186.66666666666666</v>
      </c>
      <c r="E235" s="29">
        <v>176.66666666666666</v>
      </c>
      <c r="F235" s="36">
        <v>0.05660377358490565</v>
      </c>
      <c r="G235" s="37">
        <v>0.11027963765261914</v>
      </c>
      <c r="H235" s="37">
        <v>0.10614860805127178</v>
      </c>
      <c r="I235" s="38">
        <v>0.4131029601347355</v>
      </c>
      <c r="J235" s="39">
        <v>106.39032815198617</v>
      </c>
      <c r="K235" s="24" t="str">
        <v>평균 상회</v>
      </c>
      <c r="L235" s="24" t="str">
        <v>거래·비중 동반 확대</v>
      </c>
    </row>
    <row r="236">
      <c r="A236" s="26">
        <v>20</v>
      </c>
      <c r="B236" s="24" t="str">
        <v>안산시 단원구</v>
      </c>
      <c r="C236" s="24" t="str">
        <v>상가</v>
      </c>
      <c r="D236" s="29">
        <v>184</v>
      </c>
      <c r="E236" s="29">
        <v>47.666666666666664</v>
      </c>
      <c r="F236" s="36">
        <v>2.86013986013986</v>
      </c>
      <c r="G236" s="37">
        <v>0.10870421425758173</v>
      </c>
      <c r="H236" s="37">
        <v>0.028640096134588424</v>
      </c>
      <c r="I236" s="38">
        <v>8.00641181229933</v>
      </c>
      <c r="J236" s="39">
        <v>226.39821029082773</v>
      </c>
      <c r="K236" s="24" t="str">
        <v>고수준</v>
      </c>
      <c r="L236" s="24" t="str">
        <v>거래·비중 동반 확대</v>
      </c>
    </row>
    <row r="237">
      <c r="A237" s="26">
        <v>20</v>
      </c>
      <c r="B237" s="24" t="str">
        <v>안산시 단원구</v>
      </c>
      <c r="C237" s="24" t="str">
        <v>다세대 전월세</v>
      </c>
      <c r="D237" s="29">
        <v>141.66666666666666</v>
      </c>
      <c r="E237" s="29">
        <v>166.33333333333334</v>
      </c>
      <c r="F237" s="41">
        <v>-0.14829659318637278</v>
      </c>
      <c r="G237" s="37">
        <v>0.08369436786136274</v>
      </c>
      <c r="H237" s="37">
        <v>0.09993991588223512</v>
      </c>
      <c r="I237" s="42">
        <v>-1.6245548020872387</v>
      </c>
      <c r="J237" s="39">
        <v>93.14604502889021</v>
      </c>
      <c r="K237" s="24" t="str">
        <v>평균 하회</v>
      </c>
      <c r="L237" s="24" t="str">
        <v>거래·비중 동반 둔화</v>
      </c>
    </row>
    <row r="238">
      <c r="A238" s="26">
        <v>20</v>
      </c>
      <c r="B238" s="24" t="str">
        <v>안산시 단원구</v>
      </c>
      <c r="C238" s="24" t="str">
        <v>오피스텔 매매</v>
      </c>
      <c r="D238" s="29">
        <v>106</v>
      </c>
      <c r="E238" s="29">
        <v>33.333333333333336</v>
      </c>
      <c r="F238" s="36">
        <v>2.18</v>
      </c>
      <c r="G238" s="37">
        <v>0.0626230799527373</v>
      </c>
      <c r="H238" s="37">
        <v>0.02002803925495694</v>
      </c>
      <c r="I238" s="38">
        <v>4.259504069778036</v>
      </c>
      <c r="J238" s="39">
        <v>206.73758865248226</v>
      </c>
      <c r="K238" s="24" t="str">
        <v>고수준</v>
      </c>
      <c r="L238" s="24" t="str">
        <v>거래·비중 동반 확대</v>
      </c>
    </row>
    <row r="239">
      <c r="A239" s="26">
        <v>20</v>
      </c>
      <c r="B239" s="24" t="str">
        <v>안산시 단원구</v>
      </c>
      <c r="C239" s="24" t="str">
        <v>토지</v>
      </c>
      <c r="D239" s="29">
        <v>100.66666666666667</v>
      </c>
      <c r="E239" s="29">
        <v>120.66666666666667</v>
      </c>
      <c r="F239" s="41">
        <v>-0.16574585635359118</v>
      </c>
      <c r="G239" s="37">
        <v>0.059472233162662466</v>
      </c>
      <c r="H239" s="37">
        <v>0.07250150210294412</v>
      </c>
      <c r="I239" s="42">
        <v>-1.3029268940281655</v>
      </c>
      <c r="J239" s="39">
        <v>93.68302312464749</v>
      </c>
      <c r="K239" s="24" t="str">
        <v>평균 하회</v>
      </c>
      <c r="L239" s="24" t="str">
        <v>거래·비중 동반 둔화</v>
      </c>
    </row>
    <row r="240">
      <c r="A240" s="26">
        <v>20</v>
      </c>
      <c r="B240" s="24" t="str">
        <v>안산시 단원구</v>
      </c>
      <c r="C240" s="24" t="str">
        <v>다세대 매매</v>
      </c>
      <c r="D240" s="29">
        <v>55.666666666666664</v>
      </c>
      <c r="E240" s="29">
        <v>63</v>
      </c>
      <c r="F240" s="41">
        <v>-0.1164021164021164</v>
      </c>
      <c r="G240" s="37">
        <v>0.032886963371406064</v>
      </c>
      <c r="H240" s="37">
        <v>0.03785299419186862</v>
      </c>
      <c r="I240" s="42">
        <v>-0.49660308204625553</v>
      </c>
      <c r="J240" s="39">
        <v>97.6608187134503</v>
      </c>
      <c r="K240" s="24" t="str">
        <v>평균권</v>
      </c>
      <c r="L240" s="24" t="str">
        <v>거래·비중 동반 둔화</v>
      </c>
    </row>
    <row r="241">
      <c r="A241" s="26">
        <v>20</v>
      </c>
      <c r="B241" s="24" t="str">
        <v>안산시 단원구</v>
      </c>
      <c r="C241" s="24" t="str">
        <v>공장창고</v>
      </c>
      <c r="D241" s="29">
        <v>16.333333333333332</v>
      </c>
      <c r="E241" s="29">
        <v>9.333333333333334</v>
      </c>
      <c r="F241" s="36">
        <v>0.75</v>
      </c>
      <c r="G241" s="37">
        <v>0.009649468294604176</v>
      </c>
      <c r="H241" s="37">
        <v>0.005607850991387943</v>
      </c>
      <c r="I241" s="38">
        <v>0.4041617303216232</v>
      </c>
      <c r="J241" s="39">
        <v>110.22494887525562</v>
      </c>
      <c r="K241" s="24" t="str">
        <v>평균 상회</v>
      </c>
      <c r="L241" s="24" t="str">
        <v>거래·비중 동반 확대</v>
      </c>
    </row>
    <row r="242">
      <c r="A242" s="26">
        <v>20</v>
      </c>
      <c r="B242" s="24" t="str">
        <v>안산시 단원구</v>
      </c>
      <c r="C242" s="24" t="str">
        <v>다가구 매매</v>
      </c>
      <c r="D242" s="29">
        <v>6</v>
      </c>
      <c r="E242" s="29">
        <v>8</v>
      </c>
      <c r="F242" s="41">
        <v>-0.25</v>
      </c>
      <c r="G242" s="37">
        <v>0.0035447026388341868</v>
      </c>
      <c r="H242" s="37">
        <v>0.004806729421189666</v>
      </c>
      <c r="I242" s="42">
        <v>-0.1262026782355479</v>
      </c>
      <c r="J242" s="39">
        <v>80.48780487804879</v>
      </c>
      <c r="K242" s="24" t="str">
        <v>저수준</v>
      </c>
      <c r="L242" s="24" t="str">
        <v>거래 감소</v>
      </c>
    </row>
    <row r="243">
      <c r="A243" s="26">
        <v>20</v>
      </c>
      <c r="B243" s="24" t="str">
        <v>안산시 단원구</v>
      </c>
      <c r="C243" s="24" t="str">
        <v>분양권</v>
      </c>
      <c r="D243" s="29">
        <v>4.666666666666667</v>
      </c>
      <c r="E243" s="29">
        <v>3</v>
      </c>
      <c r="F243" s="36">
        <v>0.5555555555555556</v>
      </c>
      <c r="G243" s="37">
        <v>0.0027569909413154787</v>
      </c>
      <c r="H243" s="37">
        <v>0.0018025235329461246</v>
      </c>
      <c r="I243" s="38">
        <v>0.0954467408369354</v>
      </c>
      <c r="J243" s="39">
        <v>146.66666666666669</v>
      </c>
      <c r="K243" s="24" t="str">
        <v>고수준</v>
      </c>
      <c r="L243" s="24" t="str">
        <v>거래 증가</v>
      </c>
    </row>
    <row r="244">
      <c r="A244" s="26">
        <v>21</v>
      </c>
      <c r="B244" s="24" t="str">
        <v>성남시 수정구</v>
      </c>
      <c r="C244" s="24" t="str">
        <v>다가구 전월세</v>
      </c>
      <c r="D244" s="29">
        <v>603.6666666666666</v>
      </c>
      <c r="E244" s="29">
        <v>793</v>
      </c>
      <c r="F244" s="41">
        <v>-0.23875577973938633</v>
      </c>
      <c r="G244" s="37">
        <v>0.38589388450884293</v>
      </c>
      <c r="H244" s="37">
        <v>0.4357941014837882</v>
      </c>
      <c r="I244" s="42">
        <v>-4.990021697494528</v>
      </c>
      <c r="J244" s="39">
        <v>89.06026466380543</v>
      </c>
      <c r="K244" s="24" t="str">
        <v>평균 하회</v>
      </c>
      <c r="L244" s="24" t="str">
        <v>거래·비중 동반 둔화</v>
      </c>
    </row>
    <row r="245">
      <c r="A245" s="26">
        <v>21</v>
      </c>
      <c r="B245" s="24" t="str">
        <v>성남시 수정구</v>
      </c>
      <c r="C245" s="24" t="str">
        <v>아파트 전월세</v>
      </c>
      <c r="D245" s="29">
        <v>382.3333333333333</v>
      </c>
      <c r="E245" s="29">
        <v>356.3333333333333</v>
      </c>
      <c r="F245" s="36">
        <v>0.07296538821328347</v>
      </c>
      <c r="G245" s="37">
        <v>0.24440656296611976</v>
      </c>
      <c r="H245" s="37">
        <v>0.19582341088111377</v>
      </c>
      <c r="I245" s="38">
        <v>4.858315208500599</v>
      </c>
      <c r="J245" s="39">
        <v>83.3135235076598</v>
      </c>
      <c r="K245" s="24" t="str">
        <v>저수준</v>
      </c>
      <c r="L245" s="24" t="str">
        <v>거래·비중 동반 확대</v>
      </c>
    </row>
    <row r="246">
      <c r="A246" s="26">
        <v>21</v>
      </c>
      <c r="B246" s="24" t="str">
        <v>성남시 수정구</v>
      </c>
      <c r="C246" s="24" t="str">
        <v>아파트 매매</v>
      </c>
      <c r="D246" s="29">
        <v>140.33333333333334</v>
      </c>
      <c r="E246" s="29">
        <v>148</v>
      </c>
      <c r="F246" s="41">
        <v>-0.05180180180180183</v>
      </c>
      <c r="G246" s="37">
        <v>0.08970807585766034</v>
      </c>
      <c r="H246" s="37">
        <v>0.08133357757831104</v>
      </c>
      <c r="I246" s="38">
        <v>0.8374498279349302</v>
      </c>
      <c r="J246" s="39">
        <v>93.61229027693552</v>
      </c>
      <c r="K246" s="24" t="str">
        <v>평균 하회</v>
      </c>
      <c r="L246" s="24" t="str">
        <v>위축 속 비중 확대</v>
      </c>
    </row>
    <row r="247">
      <c r="A247" s="26">
        <v>21</v>
      </c>
      <c r="B247" s="24" t="str">
        <v>성남시 수정구</v>
      </c>
      <c r="C247" s="24" t="str">
        <v>다세대 전월세</v>
      </c>
      <c r="D247" s="29">
        <v>99</v>
      </c>
      <c r="E247" s="29">
        <v>109.66666666666667</v>
      </c>
      <c r="F247" s="41">
        <v>-0.09726443768996962</v>
      </c>
      <c r="G247" s="37">
        <v>0.06328574472618793</v>
      </c>
      <c r="H247" s="37">
        <v>0.060267448250595344</v>
      </c>
      <c r="I247" s="38">
        <v>0.301829647559259</v>
      </c>
      <c r="J247" s="39">
        <v>97.49328558639212</v>
      </c>
      <c r="K247" s="24" t="str">
        <v>평균권</v>
      </c>
      <c r="L247" s="24" t="str">
        <v>위축 속 비중 확대</v>
      </c>
    </row>
    <row r="248">
      <c r="A248" s="26">
        <v>21</v>
      </c>
      <c r="B248" s="24" t="str">
        <v>성남시 수정구</v>
      </c>
      <c r="C248" s="24" t="str">
        <v>다가구 매매</v>
      </c>
      <c r="D248" s="29">
        <v>93.66666666666667</v>
      </c>
      <c r="E248" s="29">
        <v>121</v>
      </c>
      <c r="F248" s="41">
        <v>-0.22589531680440766</v>
      </c>
      <c r="G248" s="37">
        <v>0.059876411676965696</v>
      </c>
      <c r="H248" s="37">
        <v>0.06649569518226782</v>
      </c>
      <c r="I248" s="42">
        <v>-0.6619283505302123</v>
      </c>
      <c r="J248" s="39">
        <v>112.72793581327498</v>
      </c>
      <c r="K248" s="24" t="str">
        <v>평균 상회</v>
      </c>
      <c r="L248" s="24" t="str">
        <v>거래·비중 동반 둔화</v>
      </c>
    </row>
    <row r="249">
      <c r="A249" s="26">
        <v>21</v>
      </c>
      <c r="B249" s="24" t="str">
        <v>성남시 수정구</v>
      </c>
      <c r="C249" s="24" t="str">
        <v>오피스텔 전월세</v>
      </c>
      <c r="D249" s="29">
        <v>88.66666666666667</v>
      </c>
      <c r="E249" s="29">
        <v>150</v>
      </c>
      <c r="F249" s="41">
        <v>-0.40888888888888886</v>
      </c>
      <c r="G249" s="37">
        <v>0.05668016194331984</v>
      </c>
      <c r="H249" s="37">
        <v>0.08243267997801795</v>
      </c>
      <c r="I249" s="42">
        <v>-2.5752518034698113</v>
      </c>
      <c r="J249" s="39">
        <v>80.4067051387744</v>
      </c>
      <c r="K249" s="24" t="str">
        <v>저수준</v>
      </c>
      <c r="L249" s="24" t="str">
        <v>거래·비중 동반 둔화</v>
      </c>
    </row>
    <row r="250">
      <c r="A250" s="26">
        <v>21</v>
      </c>
      <c r="B250" s="24" t="str">
        <v>성남시 수정구</v>
      </c>
      <c r="C250" s="24" t="str">
        <v>다세대 매매</v>
      </c>
      <c r="D250" s="29">
        <v>67.33333333333333</v>
      </c>
      <c r="E250" s="29">
        <v>55.666666666666664</v>
      </c>
      <c r="F250" s="36">
        <v>0.20958083832335328</v>
      </c>
      <c r="G250" s="37">
        <v>0.04304282974643085</v>
      </c>
      <c r="H250" s="37">
        <v>0.030591683458508885</v>
      </c>
      <c r="I250" s="38">
        <v>1.2451146287921968</v>
      </c>
      <c r="J250" s="39">
        <v>128.1430219146482</v>
      </c>
      <c r="K250" s="24" t="str">
        <v>고수준</v>
      </c>
      <c r="L250" s="24" t="str">
        <v>거래·비중 동반 확대</v>
      </c>
    </row>
    <row r="251">
      <c r="A251" s="26">
        <v>21</v>
      </c>
      <c r="B251" s="24" t="str">
        <v>성남시 수정구</v>
      </c>
      <c r="C251" s="24" t="str">
        <v>토지</v>
      </c>
      <c r="D251" s="29">
        <v>33.666666666666664</v>
      </c>
      <c r="E251" s="29">
        <v>34</v>
      </c>
      <c r="F251" s="41">
        <v>-0.009803921568627416</v>
      </c>
      <c r="G251" s="37">
        <v>0.021521414873215426</v>
      </c>
      <c r="H251" s="37">
        <v>0.0186847407950174</v>
      </c>
      <c r="I251" s="38">
        <v>0.28366740781980254</v>
      </c>
      <c r="J251" s="39">
        <v>86.32478632478632</v>
      </c>
      <c r="K251" s="24" t="str">
        <v>평균 하회</v>
      </c>
      <c r="L251" s="24" t="str">
        <v>보합·혼조</v>
      </c>
    </row>
    <row r="252">
      <c r="A252" s="26">
        <v>21</v>
      </c>
      <c r="B252" s="24" t="str">
        <v>성남시 수정구</v>
      </c>
      <c r="C252" s="24" t="str">
        <v>상가</v>
      </c>
      <c r="D252" s="29">
        <v>32.666666666666664</v>
      </c>
      <c r="E252" s="29">
        <v>27</v>
      </c>
      <c r="F252" s="36">
        <v>0.2098765432098766</v>
      </c>
      <c r="G252" s="37">
        <v>0.020882164926486257</v>
      </c>
      <c r="H252" s="37">
        <v>0.014837882396043231</v>
      </c>
      <c r="I252" s="38">
        <v>0.6044282530443026</v>
      </c>
      <c r="J252" s="39">
        <v>152.25988700564972</v>
      </c>
      <c r="K252" s="24" t="str">
        <v>고수준</v>
      </c>
      <c r="L252" s="24" t="str">
        <v>거래·비중 동반 확대</v>
      </c>
    </row>
    <row r="253">
      <c r="A253" s="26">
        <v>21</v>
      </c>
      <c r="B253" s="24" t="str">
        <v>성남시 수정구</v>
      </c>
      <c r="C253" s="24" t="str">
        <v>오피스텔 매매</v>
      </c>
      <c r="D253" s="29">
        <v>19.666666666666668</v>
      </c>
      <c r="E253" s="29">
        <v>20.333333333333332</v>
      </c>
      <c r="F253" s="41">
        <v>-0.032786885245901676</v>
      </c>
      <c r="G253" s="37">
        <v>0.012571915619007033</v>
      </c>
      <c r="H253" s="37">
        <v>0.011174207730353545</v>
      </c>
      <c r="I253" s="38">
        <v>0.13977078886534874</v>
      </c>
      <c r="J253" s="39">
        <v>109.81387478849408</v>
      </c>
      <c r="K253" s="24" t="str">
        <v>평균 상회</v>
      </c>
      <c r="L253" s="24" t="str">
        <v>보합·혼조</v>
      </c>
    </row>
    <row r="254">
      <c r="A254" s="26">
        <v>21</v>
      </c>
      <c r="B254" s="24" t="str">
        <v>성남시 수정구</v>
      </c>
      <c r="C254" s="24" t="str">
        <v>공장창고</v>
      </c>
      <c r="D254" s="29">
        <v>2</v>
      </c>
      <c r="E254" s="29">
        <v>2</v>
      </c>
      <c r="F254" s="28">
        <v>0</v>
      </c>
      <c r="G254" s="37">
        <v>0.0012784998934583422</v>
      </c>
      <c r="H254" s="37">
        <v>0.001099102399706906</v>
      </c>
      <c r="I254" s="38">
        <v>0.01793974937514362</v>
      </c>
      <c r="J254" s="39">
        <v>104.76190476190477</v>
      </c>
      <c r="K254" s="24" t="str">
        <v>평균권</v>
      </c>
      <c r="L254" s="24" t="str">
        <v>보합·혼조</v>
      </c>
    </row>
    <row r="255">
      <c r="A255" s="26">
        <v>21</v>
      </c>
      <c r="B255" s="24" t="str">
        <v>성남시 수정구</v>
      </c>
      <c r="C255" s="24" t="str">
        <v>분양권</v>
      </c>
      <c r="D255" s="29">
        <v>1.3333333333333333</v>
      </c>
      <c r="E255" s="29">
        <v>2.6666666666666665</v>
      </c>
      <c r="F255" s="41">
        <v>-0.5</v>
      </c>
      <c r="G255" s="37">
        <v>0.0008523332623055614</v>
      </c>
      <c r="H255" s="37">
        <v>0.0014654698662758747</v>
      </c>
      <c r="I255" s="42">
        <v>-0.061313660397031323</v>
      </c>
      <c r="J255" s="39">
        <v>16.117216117216117</v>
      </c>
      <c r="K255" s="24" t="str">
        <v>저수준</v>
      </c>
      <c r="L255" s="24" t="str">
        <v>거래 감소</v>
      </c>
    </row>
    <row r="256">
      <c r="A256" s="26">
        <v>22</v>
      </c>
      <c r="B256" s="24" t="str">
        <v>광명시</v>
      </c>
      <c r="C256" s="24" t="str">
        <v>아파트 전월세</v>
      </c>
      <c r="D256" s="29">
        <v>517.6666666666666</v>
      </c>
      <c r="E256" s="29">
        <v>711.3333333333334</v>
      </c>
      <c r="F256" s="41">
        <v>-0.2722586691658857</v>
      </c>
      <c r="G256" s="37">
        <v>0.3592412676382142</v>
      </c>
      <c r="H256" s="37">
        <v>0.43720549067813974</v>
      </c>
      <c r="I256" s="42">
        <v>-7.796422303992556</v>
      </c>
      <c r="J256" s="39">
        <v>77.89785681714547</v>
      </c>
      <c r="K256" s="24" t="str">
        <v>저수준</v>
      </c>
      <c r="L256" s="24" t="str">
        <v>거래·비중 동반 둔화</v>
      </c>
    </row>
    <row r="257">
      <c r="A257" s="26">
        <v>22</v>
      </c>
      <c r="B257" s="24" t="str">
        <v>광명시</v>
      </c>
      <c r="C257" s="24" t="str">
        <v>아파트 매매</v>
      </c>
      <c r="D257" s="29">
        <v>309</v>
      </c>
      <c r="E257" s="29">
        <v>325.3333333333333</v>
      </c>
      <c r="F257" s="41">
        <v>-0.05020491803278693</v>
      </c>
      <c r="G257" s="37">
        <v>0.21443442054129078</v>
      </c>
      <c r="H257" s="37">
        <v>0.19995902479000205</v>
      </c>
      <c r="I257" s="38">
        <v>1.4475395751288729</v>
      </c>
      <c r="J257" s="39">
        <v>88.07981342316663</v>
      </c>
      <c r="K257" s="24" t="str">
        <v>평균 하회</v>
      </c>
      <c r="L257" s="24" t="str">
        <v>위축 속 비중 확대</v>
      </c>
    </row>
    <row r="258">
      <c r="A258" s="26">
        <v>22</v>
      </c>
      <c r="B258" s="24" t="str">
        <v>광명시</v>
      </c>
      <c r="C258" s="24" t="str">
        <v>오피스텔 전월세</v>
      </c>
      <c r="D258" s="29">
        <v>168.33333333333334</v>
      </c>
      <c r="E258" s="29">
        <v>197.66666666666666</v>
      </c>
      <c r="F258" s="41">
        <v>-0.14839797639123098</v>
      </c>
      <c r="G258" s="37">
        <v>0.11681702521397178</v>
      </c>
      <c r="H258" s="37">
        <v>0.12149149764392543</v>
      </c>
      <c r="I258" s="42">
        <v>-0.4674472429953655</v>
      </c>
      <c r="J258" s="39">
        <v>98.02364566790189</v>
      </c>
      <c r="K258" s="24" t="str">
        <v>평균권</v>
      </c>
      <c r="L258" s="24" t="str">
        <v>거래·비중 동반 둔화</v>
      </c>
    </row>
    <row r="259">
      <c r="A259" s="26">
        <v>22</v>
      </c>
      <c r="B259" s="24" t="str">
        <v>광명시</v>
      </c>
      <c r="C259" s="24" t="str">
        <v>다가구 전월세</v>
      </c>
      <c r="D259" s="29">
        <v>144.33333333333334</v>
      </c>
      <c r="E259" s="29">
        <v>117.66666666666667</v>
      </c>
      <c r="F259" s="36">
        <v>0.22662889518413598</v>
      </c>
      <c r="G259" s="37">
        <v>0.10016192458940551</v>
      </c>
      <c r="H259" s="37">
        <v>0.07232124564638394</v>
      </c>
      <c r="I259" s="38">
        <v>2.784067894302157</v>
      </c>
      <c r="J259" s="39">
        <v>117.9544328875681</v>
      </c>
      <c r="K259" s="24" t="str">
        <v>고수준</v>
      </c>
      <c r="L259" s="24" t="str">
        <v>거래·비중 동반 확대</v>
      </c>
    </row>
    <row r="260">
      <c r="A260" s="26">
        <v>22</v>
      </c>
      <c r="B260" s="24" t="str">
        <v>광명시</v>
      </c>
      <c r="C260" s="24" t="str">
        <v>다세대 전월세</v>
      </c>
      <c r="D260" s="29">
        <v>102.33333333333333</v>
      </c>
      <c r="E260" s="29">
        <v>107</v>
      </c>
      <c r="F260" s="41">
        <v>-0.04361370716510904</v>
      </c>
      <c r="G260" s="37">
        <v>0.07101549849641453</v>
      </c>
      <c r="H260" s="37">
        <v>0.06576521204671174</v>
      </c>
      <c r="I260" s="38">
        <v>0.5250286449702796</v>
      </c>
      <c r="J260" s="39">
        <v>107.51353072269976</v>
      </c>
      <c r="K260" s="24" t="str">
        <v>평균 상회</v>
      </c>
      <c r="L260" s="24" t="str">
        <v>비중 확대</v>
      </c>
    </row>
    <row r="261">
      <c r="A261" s="26">
        <v>22</v>
      </c>
      <c r="B261" s="24" t="str">
        <v>광명시</v>
      </c>
      <c r="C261" s="24" t="str">
        <v>상가</v>
      </c>
      <c r="D261" s="29">
        <v>65.33333333333333</v>
      </c>
      <c r="E261" s="29">
        <v>29.333333333333332</v>
      </c>
      <c r="F261" s="36">
        <v>1.227272727272727</v>
      </c>
      <c r="G261" s="37">
        <v>0.04533888503354152</v>
      </c>
      <c r="H261" s="37">
        <v>0.018029092399098546</v>
      </c>
      <c r="I261" s="38">
        <v>2.7309792634442975</v>
      </c>
      <c r="J261" s="39">
        <v>190.62776304155614</v>
      </c>
      <c r="K261" s="24" t="str">
        <v>고수준</v>
      </c>
      <c r="L261" s="24" t="str">
        <v>거래·비중 동반 확대</v>
      </c>
    </row>
    <row r="262">
      <c r="A262" s="26">
        <v>22</v>
      </c>
      <c r="B262" s="24" t="str">
        <v>광명시</v>
      </c>
      <c r="C262" s="24" t="str">
        <v>다세대 매매</v>
      </c>
      <c r="D262" s="29">
        <v>61.333333333333336</v>
      </c>
      <c r="E262" s="29">
        <v>60.666666666666664</v>
      </c>
      <c r="F262" s="36">
        <v>0.01098901098901095</v>
      </c>
      <c r="G262" s="37">
        <v>0.042563034929447144</v>
      </c>
      <c r="H262" s="37">
        <v>0.03728744109813563</v>
      </c>
      <c r="I262" s="38">
        <v>0.5275593831311515</v>
      </c>
      <c r="J262" s="39">
        <v>99.95061728395062</v>
      </c>
      <c r="K262" s="24" t="str">
        <v>평균권</v>
      </c>
      <c r="L262" s="24" t="str">
        <v>비중 확대</v>
      </c>
    </row>
    <row r="263">
      <c r="A263" s="26">
        <v>22</v>
      </c>
      <c r="B263" s="24" t="str">
        <v>광명시</v>
      </c>
      <c r="C263" s="24" t="str">
        <v>분양권</v>
      </c>
      <c r="D263" s="29">
        <v>27.666666666666668</v>
      </c>
      <c r="E263" s="29">
        <v>27</v>
      </c>
      <c r="F263" s="36">
        <v>0.024691358024691468</v>
      </c>
      <c r="G263" s="37">
        <v>0.01919962988665279</v>
      </c>
      <c r="H263" s="37">
        <v>0.016594960049170254</v>
      </c>
      <c r="I263" s="38">
        <v>0.2604669837482535</v>
      </c>
      <c r="J263" s="39">
        <v>65.30758226037196</v>
      </c>
      <c r="K263" s="24" t="str">
        <v>저수준</v>
      </c>
      <c r="L263" s="24" t="str">
        <v>보합·혼조</v>
      </c>
    </row>
    <row r="264">
      <c r="A264" s="26">
        <v>22</v>
      </c>
      <c r="B264" s="24" t="str">
        <v>광명시</v>
      </c>
      <c r="C264" s="24" t="str">
        <v>토지</v>
      </c>
      <c r="D264" s="29">
        <v>17</v>
      </c>
      <c r="E264" s="29">
        <v>18.666666666666668</v>
      </c>
      <c r="F264" s="41">
        <v>-0.0892857142857143</v>
      </c>
      <c r="G264" s="37">
        <v>0.01179736294240111</v>
      </c>
      <c r="H264" s="37">
        <v>0.011473058799426348</v>
      </c>
      <c r="I264" s="38">
        <v>0.03243041429747632</v>
      </c>
      <c r="J264" s="39">
        <v>57.71604938271605</v>
      </c>
      <c r="K264" s="24" t="str">
        <v>저수준</v>
      </c>
      <c r="L264" s="24" t="str">
        <v>거래 감소</v>
      </c>
    </row>
    <row r="265">
      <c r="A265" s="26">
        <v>22</v>
      </c>
      <c r="B265" s="24" t="str">
        <v>광명시</v>
      </c>
      <c r="C265" s="24" t="str">
        <v>오피스텔 매매</v>
      </c>
      <c r="D265" s="29">
        <v>15.666666666666666</v>
      </c>
      <c r="E265" s="29">
        <v>24</v>
      </c>
      <c r="F265" s="41">
        <v>-0.3472222222222222</v>
      </c>
      <c r="G265" s="37">
        <v>0.01087207957436965</v>
      </c>
      <c r="H265" s="37">
        <v>0.014751075599262446</v>
      </c>
      <c r="I265" s="42">
        <v>-0.3878996024892795</v>
      </c>
      <c r="J265" s="39">
        <v>68.93333333333334</v>
      </c>
      <c r="K265" s="24" t="str">
        <v>저수준</v>
      </c>
      <c r="L265" s="24" t="str">
        <v>거래·비중 동반 둔화</v>
      </c>
    </row>
    <row r="266">
      <c r="A266" s="26">
        <v>22</v>
      </c>
      <c r="B266" s="24" t="str">
        <v>광명시</v>
      </c>
      <c r="C266" s="24" t="str">
        <v>공장창고</v>
      </c>
      <c r="D266" s="29">
        <v>8.333333333333334</v>
      </c>
      <c r="E266" s="29">
        <v>5</v>
      </c>
      <c r="F266" s="36">
        <v>0.6666666666666667</v>
      </c>
      <c r="G266" s="37">
        <v>0.005783021050196623</v>
      </c>
      <c r="H266" s="37">
        <v>0.003073140749846343</v>
      </c>
      <c r="I266" s="38">
        <v>0.270988030035028</v>
      </c>
      <c r="J266" s="39">
        <v>130.95238095238096</v>
      </c>
      <c r="K266" s="24" t="str">
        <v>고수준</v>
      </c>
      <c r="L266" s="24" t="str">
        <v>거래 증가</v>
      </c>
    </row>
    <row r="267">
      <c r="A267" s="26">
        <v>22</v>
      </c>
      <c r="B267" s="24" t="str">
        <v>광명시</v>
      </c>
      <c r="C267" s="24" t="str">
        <v>다가구 매매</v>
      </c>
      <c r="D267" s="29">
        <v>4</v>
      </c>
      <c r="E267" s="29">
        <v>3.3333333333333335</v>
      </c>
      <c r="F267" s="36">
        <v>0.19999999999999996</v>
      </c>
      <c r="G267" s="37">
        <v>0.002775850104094379</v>
      </c>
      <c r="H267" s="37">
        <v>0.002048760499897562</v>
      </c>
      <c r="I267" s="38">
        <v>0.0727089604196817</v>
      </c>
      <c r="J267" s="39">
        <v>125.71428571428571</v>
      </c>
      <c r="K267" s="24" t="str">
        <v>고수준</v>
      </c>
      <c r="L267" s="24" t="str">
        <v>거래 증가</v>
      </c>
    </row>
    <row r="268">
      <c r="A268" s="26">
        <v>23</v>
      </c>
      <c r="B268" s="24" t="str">
        <v>이천시</v>
      </c>
      <c r="C268" s="24" t="str">
        <v>다가구 전월세</v>
      </c>
      <c r="D268" s="29">
        <v>347</v>
      </c>
      <c r="E268" s="29">
        <v>481</v>
      </c>
      <c r="F268" s="41">
        <v>-0.2785862785862786</v>
      </c>
      <c r="G268" s="37">
        <v>0.24448097698449978</v>
      </c>
      <c r="H268" s="37">
        <v>0.3054614733276884</v>
      </c>
      <c r="I268" s="42">
        <v>-6.098049634318864</v>
      </c>
      <c r="J268" s="39">
        <v>88.78809025354734</v>
      </c>
      <c r="K268" s="24" t="str">
        <v>평균 하회</v>
      </c>
      <c r="L268" s="24" t="str">
        <v>거래·비중 동반 둔화</v>
      </c>
    </row>
    <row r="269">
      <c r="A269" s="26">
        <v>23</v>
      </c>
      <c r="B269" s="24" t="str">
        <v>이천시</v>
      </c>
      <c r="C269" s="24" t="str">
        <v>토지</v>
      </c>
      <c r="D269" s="29">
        <v>343.3333333333333</v>
      </c>
      <c r="E269" s="29">
        <v>298</v>
      </c>
      <c r="F269" s="36">
        <v>0.15212527964205824</v>
      </c>
      <c r="G269" s="37">
        <v>0.24189760450915923</v>
      </c>
      <c r="H269" s="37">
        <v>0.18924640135478407</v>
      </c>
      <c r="I269" s="38">
        <v>5.265120315437516</v>
      </c>
      <c r="J269" s="39">
        <v>110.91532060695056</v>
      </c>
      <c r="K269" s="24" t="str">
        <v>평균 상회</v>
      </c>
      <c r="L269" s="24" t="str">
        <v>거래·비중 동반 확대</v>
      </c>
    </row>
    <row r="270">
      <c r="A270" s="26">
        <v>23</v>
      </c>
      <c r="B270" s="24" t="str">
        <v>이천시</v>
      </c>
      <c r="C270" s="24" t="str">
        <v>아파트 전월세</v>
      </c>
      <c r="D270" s="29">
        <v>281</v>
      </c>
      <c r="E270" s="29">
        <v>325.6666666666667</v>
      </c>
      <c r="F270" s="41">
        <v>-0.1371545547594678</v>
      </c>
      <c r="G270" s="37">
        <v>0.19798027242837013</v>
      </c>
      <c r="H270" s="37">
        <v>0.20681625740897544</v>
      </c>
      <c r="I270" s="42">
        <v>-0.883598498060531</v>
      </c>
      <c r="J270" s="39">
        <v>95.99378881987577</v>
      </c>
      <c r="K270" s="24" t="str">
        <v>평균권</v>
      </c>
      <c r="L270" s="24" t="str">
        <v>거래·비중 동반 둔화</v>
      </c>
    </row>
    <row r="271">
      <c r="A271" s="26">
        <v>23</v>
      </c>
      <c r="B271" s="24" t="str">
        <v>이천시</v>
      </c>
      <c r="C271" s="24" t="str">
        <v>아파트 매매</v>
      </c>
      <c r="D271" s="29">
        <v>179.66666666666666</v>
      </c>
      <c r="E271" s="29">
        <v>142.33333333333334</v>
      </c>
      <c r="F271" s="36">
        <v>0.2622950819672132</v>
      </c>
      <c r="G271" s="37">
        <v>0.12658525129168624</v>
      </c>
      <c r="H271" s="37">
        <v>0.09038950042337003</v>
      </c>
      <c r="I271" s="38">
        <v>3.6195750868316208</v>
      </c>
      <c r="J271" s="39">
        <v>126.36402387041772</v>
      </c>
      <c r="K271" s="24" t="str">
        <v>고수준</v>
      </c>
      <c r="L271" s="24" t="str">
        <v>거래·비중 동반 확대</v>
      </c>
    </row>
    <row r="272">
      <c r="A272" s="26">
        <v>23</v>
      </c>
      <c r="B272" s="24" t="str">
        <v>이천시</v>
      </c>
      <c r="C272" s="24" t="str">
        <v>다세대 전월세</v>
      </c>
      <c r="D272" s="29">
        <v>99</v>
      </c>
      <c r="E272" s="29">
        <v>128</v>
      </c>
      <c r="F272" s="41">
        <v>-0.2265625</v>
      </c>
      <c r="G272" s="37">
        <v>0.06975105683419446</v>
      </c>
      <c r="H272" s="37">
        <v>0.08128704487722269</v>
      </c>
      <c r="I272" s="42">
        <v>-1.1535988043028231</v>
      </c>
      <c r="J272" s="39">
        <v>94.86062717770035</v>
      </c>
      <c r="K272" s="24" t="str">
        <v>평균 하회</v>
      </c>
      <c r="L272" s="24" t="str">
        <v>거래·비중 동반 둔화</v>
      </c>
    </row>
    <row r="273">
      <c r="A273" s="26">
        <v>23</v>
      </c>
      <c r="B273" s="24" t="str">
        <v>이천시</v>
      </c>
      <c r="C273" s="24" t="str">
        <v>오피스텔 전월세</v>
      </c>
      <c r="D273" s="29">
        <v>70.66666666666667</v>
      </c>
      <c r="E273" s="29">
        <v>75.66666666666667</v>
      </c>
      <c r="F273" s="41">
        <v>-0.06607929515418498</v>
      </c>
      <c r="G273" s="37">
        <v>0.0497886331611085</v>
      </c>
      <c r="H273" s="37">
        <v>0.04805249788314987</v>
      </c>
      <c r="I273" s="38">
        <v>0.1736135277958628</v>
      </c>
      <c r="J273" s="39">
        <v>103.78282153983089</v>
      </c>
      <c r="K273" s="24" t="str">
        <v>평균권</v>
      </c>
      <c r="L273" s="24" t="str">
        <v>거래 감소</v>
      </c>
    </row>
    <row r="274">
      <c r="A274" s="26">
        <v>23</v>
      </c>
      <c r="B274" s="24" t="str">
        <v>이천시</v>
      </c>
      <c r="C274" s="24" t="str">
        <v>분양권</v>
      </c>
      <c r="D274" s="29">
        <v>33</v>
      </c>
      <c r="E274" s="29">
        <v>47.666666666666664</v>
      </c>
      <c r="F274" s="41">
        <v>-0.3076923076923077</v>
      </c>
      <c r="G274" s="37">
        <v>0.02325035227806482</v>
      </c>
      <c r="H274" s="37">
        <v>0.03027095681625741</v>
      </c>
      <c r="I274" s="42">
        <v>-0.7020604538192591</v>
      </c>
      <c r="J274" s="39">
        <v>115.23809523809523</v>
      </c>
      <c r="K274" s="24" t="str">
        <v>고수준</v>
      </c>
      <c r="L274" s="24" t="str">
        <v>거래·비중 동반 둔화</v>
      </c>
    </row>
    <row r="275">
      <c r="A275" s="26">
        <v>23</v>
      </c>
      <c r="B275" s="24" t="str">
        <v>이천시</v>
      </c>
      <c r="C275" s="24" t="str">
        <v>다세대 매매</v>
      </c>
      <c r="D275" s="29">
        <v>30</v>
      </c>
      <c r="E275" s="29">
        <v>44.333333333333336</v>
      </c>
      <c r="F275" s="41">
        <v>-0.32330827067669177</v>
      </c>
      <c r="G275" s="37">
        <v>0.021136683889149837</v>
      </c>
      <c r="H275" s="37">
        <v>0.0281541066892464</v>
      </c>
      <c r="I275" s="42">
        <v>-0.7017422800096564</v>
      </c>
      <c r="J275" s="39">
        <v>90.1639344262295</v>
      </c>
      <c r="K275" s="24" t="str">
        <v>평균 하회</v>
      </c>
      <c r="L275" s="24" t="str">
        <v>거래·비중 동반 둔화</v>
      </c>
    </row>
    <row r="276">
      <c r="A276" s="26">
        <v>23</v>
      </c>
      <c r="B276" s="24" t="str">
        <v>이천시</v>
      </c>
      <c r="C276" s="24" t="str">
        <v>다가구 매매</v>
      </c>
      <c r="D276" s="29">
        <v>17.333333333333332</v>
      </c>
      <c r="E276" s="29">
        <v>15</v>
      </c>
      <c r="F276" s="36">
        <v>0.15555555555555545</v>
      </c>
      <c r="G276" s="37">
        <v>0.012212306247064349</v>
      </c>
      <c r="H276" s="37">
        <v>0.009525825571549535</v>
      </c>
      <c r="I276" s="38">
        <v>0.2686480675514814</v>
      </c>
      <c r="J276" s="39">
        <v>107.72128060263653</v>
      </c>
      <c r="K276" s="24" t="str">
        <v>평균 상회</v>
      </c>
      <c r="L276" s="24" t="str">
        <v>거래 증가</v>
      </c>
    </row>
    <row r="277">
      <c r="A277" s="26">
        <v>23</v>
      </c>
      <c r="B277" s="24" t="str">
        <v>이천시</v>
      </c>
      <c r="C277" s="24" t="str">
        <v>오피스텔 매매</v>
      </c>
      <c r="D277" s="29">
        <v>9.666666666666666</v>
      </c>
      <c r="E277" s="29">
        <v>7</v>
      </c>
      <c r="F277" s="36">
        <v>0.38095238095238093</v>
      </c>
      <c r="G277" s="37">
        <v>0.006810709253170503</v>
      </c>
      <c r="H277" s="37">
        <v>0.004445385266723116</v>
      </c>
      <c r="I277" s="38">
        <v>0.23653239864473863</v>
      </c>
      <c r="J277" s="39">
        <v>156.37254901960785</v>
      </c>
      <c r="K277" s="24" t="str">
        <v>고수준</v>
      </c>
      <c r="L277" s="24" t="str">
        <v>거래 증가</v>
      </c>
    </row>
    <row r="278">
      <c r="A278" s="26">
        <v>23</v>
      </c>
      <c r="B278" s="24" t="str">
        <v>이천시</v>
      </c>
      <c r="C278" s="24" t="str">
        <v>공장창고</v>
      </c>
      <c r="D278" s="29">
        <v>4.666666666666667</v>
      </c>
      <c r="E278" s="29">
        <v>3.3333333333333335</v>
      </c>
      <c r="F278" s="36">
        <v>0.3999999999999999</v>
      </c>
      <c r="G278" s="37">
        <v>0.0032879286049788633</v>
      </c>
      <c r="H278" s="37">
        <v>0.0021168501270110076</v>
      </c>
      <c r="I278" s="38">
        <v>0.11710784779678557</v>
      </c>
      <c r="J278" s="39">
        <v>128.33333333333334</v>
      </c>
      <c r="K278" s="24" t="str">
        <v>고수준</v>
      </c>
      <c r="L278" s="24" t="str">
        <v>거래 증가</v>
      </c>
    </row>
    <row r="279">
      <c r="A279" s="26">
        <v>23</v>
      </c>
      <c r="B279" s="24" t="str">
        <v>이천시</v>
      </c>
      <c r="C279" s="24" t="str">
        <v>상가</v>
      </c>
      <c r="D279" s="29">
        <v>4</v>
      </c>
      <c r="E279" s="29">
        <v>6.666666666666667</v>
      </c>
      <c r="F279" s="41">
        <v>-0.4</v>
      </c>
      <c r="G279" s="37">
        <v>0.0028182245185533112</v>
      </c>
      <c r="H279" s="37">
        <v>0.004233700254022015</v>
      </c>
      <c r="I279" s="42">
        <v>-0.1415475735468704</v>
      </c>
      <c r="J279" s="39">
        <v>17.6</v>
      </c>
      <c r="K279" s="24" t="str">
        <v>저수준</v>
      </c>
      <c r="L279" s="24" t="str">
        <v>거래 감소</v>
      </c>
    </row>
    <row r="280">
      <c r="A280" s="26">
        <v>24</v>
      </c>
      <c r="B280" s="24" t="str">
        <v>고양시 일산동구</v>
      </c>
      <c r="C280" s="24" t="str">
        <v>오피스텔 전월세</v>
      </c>
      <c r="D280" s="29">
        <v>409.3333333333333</v>
      </c>
      <c r="E280" s="29">
        <v>475</v>
      </c>
      <c r="F280" s="41">
        <v>-0.13824561403508773</v>
      </c>
      <c r="G280" s="37">
        <v>0.29307875894988067</v>
      </c>
      <c r="H280" s="37">
        <v>0.2863170584689572</v>
      </c>
      <c r="I280" s="38">
        <v>0.6761700480923449</v>
      </c>
      <c r="J280" s="39">
        <v>93.76648618631125</v>
      </c>
      <c r="K280" s="24" t="str">
        <v>평균 하회</v>
      </c>
      <c r="L280" s="24" t="str">
        <v>위축 속 비중 확대</v>
      </c>
    </row>
    <row r="281">
      <c r="A281" s="26">
        <v>24</v>
      </c>
      <c r="B281" s="24" t="str">
        <v>고양시 일산동구</v>
      </c>
      <c r="C281" s="24" t="str">
        <v>아파트 전월세</v>
      </c>
      <c r="D281" s="29">
        <v>361.3333333333333</v>
      </c>
      <c r="E281" s="29">
        <v>476.3333333333333</v>
      </c>
      <c r="F281" s="41">
        <v>-0.2414275717284815</v>
      </c>
      <c r="G281" s="37">
        <v>0.2587112171837709</v>
      </c>
      <c r="H281" s="37">
        <v>0.28712075547518584</v>
      </c>
      <c r="I281" s="42">
        <v>-2.8409538291414957</v>
      </c>
      <c r="J281" s="39">
        <v>77.78212654924982</v>
      </c>
      <c r="K281" s="24" t="str">
        <v>저수준</v>
      </c>
      <c r="L281" s="24" t="str">
        <v>거래·비중 동반 둔화</v>
      </c>
    </row>
    <row r="282">
      <c r="A282" s="26">
        <v>24</v>
      </c>
      <c r="B282" s="24" t="str">
        <v>고양시 일산동구</v>
      </c>
      <c r="C282" s="24" t="str">
        <v>다가구 전월세</v>
      </c>
      <c r="D282" s="29">
        <v>197.33333333333334</v>
      </c>
      <c r="E282" s="29">
        <v>251.66666666666666</v>
      </c>
      <c r="F282" s="41">
        <v>-0.21589403973509935</v>
      </c>
      <c r="G282" s="37">
        <v>0.1412887828162291</v>
      </c>
      <c r="H282" s="37">
        <v>0.15169780992565804</v>
      </c>
      <c r="I282" s="42">
        <v>-1.0409027109428926</v>
      </c>
      <c r="J282" s="39">
        <v>90.9751327186365</v>
      </c>
      <c r="K282" s="24" t="str">
        <v>평균 하회</v>
      </c>
      <c r="L282" s="24" t="str">
        <v>거래·비중 동반 둔화</v>
      </c>
    </row>
    <row r="283">
      <c r="A283" s="26">
        <v>24</v>
      </c>
      <c r="B283" s="24" t="str">
        <v>고양시 일산동구</v>
      </c>
      <c r="C283" s="24" t="str">
        <v>아파트 매매</v>
      </c>
      <c r="D283" s="29">
        <v>194.33333333333334</v>
      </c>
      <c r="E283" s="29">
        <v>187</v>
      </c>
      <c r="F283" s="36">
        <v>0.03921568627450989</v>
      </c>
      <c r="G283" s="37">
        <v>0.13914081145584725</v>
      </c>
      <c r="H283" s="37">
        <v>0.11271850512356842</v>
      </c>
      <c r="I283" s="38">
        <v>2.6422306332278835</v>
      </c>
      <c r="J283" s="39">
        <v>104.63370859846633</v>
      </c>
      <c r="K283" s="24" t="str">
        <v>평균권</v>
      </c>
      <c r="L283" s="24" t="str">
        <v>비중 확대</v>
      </c>
    </row>
    <row r="284">
      <c r="A284" s="26">
        <v>24</v>
      </c>
      <c r="B284" s="24" t="str">
        <v>고양시 일산동구</v>
      </c>
      <c r="C284" s="24" t="str">
        <v>오피스텔 매매</v>
      </c>
      <c r="D284" s="29">
        <v>66.33333333333333</v>
      </c>
      <c r="E284" s="29">
        <v>72.66666666666667</v>
      </c>
      <c r="F284" s="41">
        <v>-0.08715596330275233</v>
      </c>
      <c r="G284" s="37">
        <v>0.047494033412887826</v>
      </c>
      <c r="H284" s="37">
        <v>0.04380148683946152</v>
      </c>
      <c r="I284" s="38">
        <v>0.3692546573426304</v>
      </c>
      <c r="J284" s="39">
        <v>100.64367816091955</v>
      </c>
      <c r="K284" s="24" t="str">
        <v>평균권</v>
      </c>
      <c r="L284" s="24" t="str">
        <v>위축 속 비중 확대</v>
      </c>
    </row>
    <row r="285">
      <c r="A285" s="26">
        <v>24</v>
      </c>
      <c r="B285" s="24" t="str">
        <v>고양시 일산동구</v>
      </c>
      <c r="C285" s="24" t="str">
        <v>다세대 전월세</v>
      </c>
      <c r="D285" s="29">
        <v>66.33333333333333</v>
      </c>
      <c r="E285" s="29">
        <v>67.66666666666667</v>
      </c>
      <c r="F285" s="41">
        <v>-0.019704433497536922</v>
      </c>
      <c r="G285" s="37">
        <v>0.047494033412887826</v>
      </c>
      <c r="H285" s="37">
        <v>0.040787623066104076</v>
      </c>
      <c r="I285" s="38">
        <v>0.6706410346783751</v>
      </c>
      <c r="J285" s="39">
        <v>108.58134920634919</v>
      </c>
      <c r="K285" s="24" t="str">
        <v>평균 상회</v>
      </c>
      <c r="L285" s="24" t="str">
        <v>비중 확대</v>
      </c>
    </row>
    <row r="286">
      <c r="A286" s="26">
        <v>24</v>
      </c>
      <c r="B286" s="24" t="str">
        <v>고양시 일산동구</v>
      </c>
      <c r="C286" s="24" t="str">
        <v>토지</v>
      </c>
      <c r="D286" s="29">
        <v>40.666666666666664</v>
      </c>
      <c r="E286" s="29">
        <v>63.666666666666664</v>
      </c>
      <c r="F286" s="41">
        <v>-0.3612565445026178</v>
      </c>
      <c r="G286" s="37">
        <v>0.029116945107398567</v>
      </c>
      <c r="H286" s="37">
        <v>0.03837653204741812</v>
      </c>
      <c r="I286" s="42">
        <v>-0.9259586940019555</v>
      </c>
      <c r="J286" s="39">
        <v>81.6301703163017</v>
      </c>
      <c r="K286" s="24" t="str">
        <v>저수준</v>
      </c>
      <c r="L286" s="24" t="str">
        <v>거래·비중 동반 둔화</v>
      </c>
    </row>
    <row r="287">
      <c r="A287" s="26">
        <v>24</v>
      </c>
      <c r="B287" s="24" t="str">
        <v>고양시 일산동구</v>
      </c>
      <c r="C287" s="24" t="str">
        <v>다세대 매매</v>
      </c>
      <c r="D287" s="29">
        <v>29.666666666666668</v>
      </c>
      <c r="E287" s="29">
        <v>25.333333333333332</v>
      </c>
      <c r="F287" s="36">
        <v>0.17105263157894735</v>
      </c>
      <c r="G287" s="37">
        <v>0.021241050119331743</v>
      </c>
      <c r="H287" s="37">
        <v>0.015270243118344384</v>
      </c>
      <c r="I287" s="38">
        <v>0.5970807000987359</v>
      </c>
      <c r="J287" s="39">
        <v>112.52873563218391</v>
      </c>
      <c r="K287" s="24" t="str">
        <v>평균 상회</v>
      </c>
      <c r="L287" s="24" t="str">
        <v>거래·비중 동반 확대</v>
      </c>
    </row>
    <row r="288">
      <c r="A288" s="26">
        <v>24</v>
      </c>
      <c r="B288" s="24" t="str">
        <v>고양시 일산동구</v>
      </c>
      <c r="C288" s="24" t="str">
        <v>상가</v>
      </c>
      <c r="D288" s="29">
        <v>22</v>
      </c>
      <c r="E288" s="29">
        <v>28</v>
      </c>
      <c r="F288" s="41">
        <v>-0.2142857142857143</v>
      </c>
      <c r="G288" s="37">
        <v>0.015751789976133652</v>
      </c>
      <c r="H288" s="37">
        <v>0.016877637130801686</v>
      </c>
      <c r="I288" s="42">
        <v>-0.11258471546680346</v>
      </c>
      <c r="J288" s="39">
        <v>88</v>
      </c>
      <c r="K288" s="24" t="str">
        <v>평균 하회</v>
      </c>
      <c r="L288" s="24" t="str">
        <v>거래 감소</v>
      </c>
    </row>
    <row r="289">
      <c r="A289" s="26">
        <v>24</v>
      </c>
      <c r="B289" s="24" t="str">
        <v>고양시 일산동구</v>
      </c>
      <c r="C289" s="24" t="str">
        <v>공장창고</v>
      </c>
      <c r="D289" s="29">
        <v>3.3333333333333335</v>
      </c>
      <c r="E289" s="29">
        <v>3.6666666666666665</v>
      </c>
      <c r="F289" s="41">
        <v>-0.09090909090909094</v>
      </c>
      <c r="G289" s="37">
        <v>0.002386634844868735</v>
      </c>
      <c r="H289" s="37">
        <v>0.0022101667671287923</v>
      </c>
      <c r="I289" s="38">
        <v>0.01764680777399429</v>
      </c>
      <c r="J289" s="39">
        <v>99.09909909909909</v>
      </c>
      <c r="K289" s="24" t="str">
        <v>평균권</v>
      </c>
      <c r="L289" s="24" t="str">
        <v>거래 감소</v>
      </c>
    </row>
    <row r="290">
      <c r="A290" s="26">
        <v>24</v>
      </c>
      <c r="B290" s="24" t="str">
        <v>고양시 일산동구</v>
      </c>
      <c r="C290" s="24" t="str">
        <v>다가구 매매</v>
      </c>
      <c r="D290" s="29">
        <v>3</v>
      </c>
      <c r="E290" s="29">
        <v>7</v>
      </c>
      <c r="F290" s="41">
        <v>-0.5714285714285714</v>
      </c>
      <c r="G290" s="37">
        <v>0.0021479713603818618</v>
      </c>
      <c r="H290" s="37">
        <v>0.004219409282700422</v>
      </c>
      <c r="I290" s="42">
        <v>-0.20714379223185597</v>
      </c>
      <c r="J290" s="39">
        <v>68.75</v>
      </c>
      <c r="K290" s="24" t="str">
        <v>저수준</v>
      </c>
      <c r="L290" s="24" t="str">
        <v>거래 감소</v>
      </c>
    </row>
    <row r="291">
      <c r="A291" s="26">
        <v>24</v>
      </c>
      <c r="B291" s="24" t="str">
        <v>고양시 일산동구</v>
      </c>
      <c r="C291" s="24" t="str">
        <v>분양권</v>
      </c>
      <c r="D291" s="29">
        <v>3</v>
      </c>
      <c r="E291" s="29">
        <v>1</v>
      </c>
      <c r="F291" s="36">
        <v>2</v>
      </c>
      <c r="G291" s="37">
        <v>0.0021479713603818618</v>
      </c>
      <c r="H291" s="37">
        <v>0.0006027727546714888</v>
      </c>
      <c r="I291" s="38">
        <v>0.15451986057103728</v>
      </c>
      <c r="J291" s="39">
        <v>253.84615384615384</v>
      </c>
      <c r="K291" s="24" t="str">
        <v>고수준</v>
      </c>
      <c r="L291" s="24" t="str">
        <v>거래 증가</v>
      </c>
    </row>
    <row r="292">
      <c r="A292" s="26">
        <v>25</v>
      </c>
      <c r="B292" s="24" t="str">
        <v>안산시 상록구</v>
      </c>
      <c r="C292" s="24" t="str">
        <v>다가구 전월세</v>
      </c>
      <c r="D292" s="29">
        <v>423.3333333333333</v>
      </c>
      <c r="E292" s="29">
        <v>507</v>
      </c>
      <c r="F292" s="41">
        <v>-0.16502301117685736</v>
      </c>
      <c r="G292" s="37">
        <v>0.30900243309002434</v>
      </c>
      <c r="H292" s="37">
        <v>0.3086444805194805</v>
      </c>
      <c r="I292" s="38">
        <v>0.03579525705438291</v>
      </c>
      <c r="J292" s="39">
        <v>97.03410432729041</v>
      </c>
      <c r="K292" s="24" t="str">
        <v>평균권</v>
      </c>
      <c r="L292" s="24" t="str">
        <v>거래 감소</v>
      </c>
    </row>
    <row r="293">
      <c r="A293" s="26">
        <v>25</v>
      </c>
      <c r="B293" s="24" t="str">
        <v>안산시 상록구</v>
      </c>
      <c r="C293" s="24" t="str">
        <v>다세대 전월세</v>
      </c>
      <c r="D293" s="29">
        <v>304.6666666666667</v>
      </c>
      <c r="E293" s="29">
        <v>377.3333333333333</v>
      </c>
      <c r="F293" s="41">
        <v>-0.1925795053003534</v>
      </c>
      <c r="G293" s="37">
        <v>0.22238442822384427</v>
      </c>
      <c r="H293" s="37">
        <v>0.2297077922077922</v>
      </c>
      <c r="I293" s="42">
        <v>-0.7323363983947923</v>
      </c>
      <c r="J293" s="39">
        <v>92.62944536576377</v>
      </c>
      <c r="K293" s="24" t="str">
        <v>평균 하회</v>
      </c>
      <c r="L293" s="24" t="str">
        <v>거래·비중 동반 둔화</v>
      </c>
    </row>
    <row r="294">
      <c r="A294" s="26">
        <v>25</v>
      </c>
      <c r="B294" s="24" t="str">
        <v>안산시 상록구</v>
      </c>
      <c r="C294" s="24" t="str">
        <v>아파트 전월세</v>
      </c>
      <c r="D294" s="29">
        <v>234</v>
      </c>
      <c r="E294" s="29">
        <v>288.3333333333333</v>
      </c>
      <c r="F294" s="41">
        <v>-0.18843930635838146</v>
      </c>
      <c r="G294" s="37">
        <v>0.1708029197080292</v>
      </c>
      <c r="H294" s="37">
        <v>0.1755275974025974</v>
      </c>
      <c r="I294" s="42">
        <v>-0.4724677694568219</v>
      </c>
      <c r="J294" s="39">
        <v>90.50632911392404</v>
      </c>
      <c r="K294" s="24" t="str">
        <v>평균 하회</v>
      </c>
      <c r="L294" s="24" t="str">
        <v>거래·비중 동반 둔화</v>
      </c>
    </row>
    <row r="295">
      <c r="A295" s="26">
        <v>25</v>
      </c>
      <c r="B295" s="24" t="str">
        <v>안산시 상록구</v>
      </c>
      <c r="C295" s="24" t="str">
        <v>다세대 매매</v>
      </c>
      <c r="D295" s="29">
        <v>162</v>
      </c>
      <c r="E295" s="29">
        <v>150</v>
      </c>
      <c r="F295" s="36">
        <v>0.08000000000000007</v>
      </c>
      <c r="G295" s="37">
        <v>0.11824817518248175</v>
      </c>
      <c r="H295" s="37">
        <v>0.09131493506493507</v>
      </c>
      <c r="I295" s="38">
        <v>2.693324011754668</v>
      </c>
      <c r="J295" s="39">
        <v>109.45945945945945</v>
      </c>
      <c r="K295" s="24" t="str">
        <v>평균 상회</v>
      </c>
      <c r="L295" s="24" t="str">
        <v>거래·비중 동반 확대</v>
      </c>
    </row>
    <row r="296">
      <c r="A296" s="26">
        <v>25</v>
      </c>
      <c r="B296" s="24" t="str">
        <v>안산시 상록구</v>
      </c>
      <c r="C296" s="24" t="str">
        <v>아파트 매매</v>
      </c>
      <c r="D296" s="29">
        <v>148.33333333333334</v>
      </c>
      <c r="E296" s="29">
        <v>171.66666666666666</v>
      </c>
      <c r="F296" s="41">
        <v>-0.13592233009708743</v>
      </c>
      <c r="G296" s="37">
        <v>0.10827250608272507</v>
      </c>
      <c r="H296" s="37">
        <v>0.10450487012987013</v>
      </c>
      <c r="I296" s="38">
        <v>0.3767635952854939</v>
      </c>
      <c r="J296" s="39">
        <v>99.55257270693512</v>
      </c>
      <c r="K296" s="24" t="str">
        <v>평균권</v>
      </c>
      <c r="L296" s="24" t="str">
        <v>위축 속 비중 확대</v>
      </c>
    </row>
    <row r="297">
      <c r="A297" s="26">
        <v>25</v>
      </c>
      <c r="B297" s="24" t="str">
        <v>안산시 상록구</v>
      </c>
      <c r="C297" s="24" t="str">
        <v>오피스텔 전월세</v>
      </c>
      <c r="D297" s="29">
        <v>50</v>
      </c>
      <c r="E297" s="29">
        <v>68.66666666666667</v>
      </c>
      <c r="F297" s="41">
        <v>-0.27184466019417475</v>
      </c>
      <c r="G297" s="37">
        <v>0.0364963503649635</v>
      </c>
      <c r="H297" s="37">
        <v>0.04180194805194805</v>
      </c>
      <c r="I297" s="42">
        <v>-0.5305597686984548</v>
      </c>
      <c r="J297" s="39">
        <v>93.22033898305085</v>
      </c>
      <c r="K297" s="24" t="str">
        <v>평균 하회</v>
      </c>
      <c r="L297" s="24" t="str">
        <v>거래·비중 동반 둔화</v>
      </c>
    </row>
    <row r="298">
      <c r="A298" s="26">
        <v>25</v>
      </c>
      <c r="B298" s="24" t="str">
        <v>안산시 상록구</v>
      </c>
      <c r="C298" s="24" t="str">
        <v>상가</v>
      </c>
      <c r="D298" s="29">
        <v>16.666666666666668</v>
      </c>
      <c r="E298" s="29">
        <v>13.333333333333334</v>
      </c>
      <c r="F298" s="36">
        <v>0.25</v>
      </c>
      <c r="G298" s="37">
        <v>0.012165450121654502</v>
      </c>
      <c r="H298" s="37">
        <v>0.008116883116883116</v>
      </c>
      <c r="I298" s="38">
        <v>0.40485670047713856</v>
      </c>
      <c r="J298" s="39">
        <v>110.4417670682731</v>
      </c>
      <c r="K298" s="24" t="str">
        <v>평균 상회</v>
      </c>
      <c r="L298" s="24" t="str">
        <v>거래·비중 동반 확대</v>
      </c>
    </row>
    <row r="299">
      <c r="A299" s="26">
        <v>25</v>
      </c>
      <c r="B299" s="24" t="str">
        <v>안산시 상록구</v>
      </c>
      <c r="C299" s="24" t="str">
        <v>토지</v>
      </c>
      <c r="D299" s="29">
        <v>14.666666666666666</v>
      </c>
      <c r="E299" s="29">
        <v>47.666666666666664</v>
      </c>
      <c r="F299" s="41">
        <v>-0.6923076923076923</v>
      </c>
      <c r="G299" s="37">
        <v>0.01070559610705596</v>
      </c>
      <c r="H299" s="37">
        <v>0.029017857142857144</v>
      </c>
      <c r="I299" s="42">
        <v>-1.8312261035801185</v>
      </c>
      <c r="J299" s="39">
        <v>53.59911406423035</v>
      </c>
      <c r="K299" s="24" t="str">
        <v>저수준</v>
      </c>
      <c r="L299" s="24" t="str">
        <v>거래·비중 동반 둔화</v>
      </c>
    </row>
    <row r="300">
      <c r="A300" s="26">
        <v>25</v>
      </c>
      <c r="B300" s="24" t="str">
        <v>안산시 상록구</v>
      </c>
      <c r="C300" s="24" t="str">
        <v>오피스텔 매매</v>
      </c>
      <c r="D300" s="29">
        <v>10.666666666666666</v>
      </c>
      <c r="E300" s="29">
        <v>10.333333333333334</v>
      </c>
      <c r="F300" s="36">
        <v>0.032258064516129004</v>
      </c>
      <c r="G300" s="37">
        <v>0.007785888077858881</v>
      </c>
      <c r="H300" s="37">
        <v>0.006290584415584416</v>
      </c>
      <c r="I300" s="38">
        <v>0.14953036622744653</v>
      </c>
      <c r="J300" s="39">
        <v>102.92397660818713</v>
      </c>
      <c r="K300" s="24" t="str">
        <v>평균권</v>
      </c>
      <c r="L300" s="24" t="str">
        <v>보합·혼조</v>
      </c>
    </row>
    <row r="301">
      <c r="A301" s="26">
        <v>25</v>
      </c>
      <c r="B301" s="24" t="str">
        <v>안산시 상록구</v>
      </c>
      <c r="C301" s="24" t="str">
        <v>다가구 매매</v>
      </c>
      <c r="D301" s="29">
        <v>4.666666666666667</v>
      </c>
      <c r="E301" s="29">
        <v>7</v>
      </c>
      <c r="F301" s="41">
        <v>-0.33333333333333337</v>
      </c>
      <c r="G301" s="37">
        <v>0.0034063260340632603</v>
      </c>
      <c r="H301" s="37">
        <v>0.004261363636363636</v>
      </c>
      <c r="I301" s="42">
        <v>-0.08550376023003757</v>
      </c>
      <c r="J301" s="39">
        <v>69.36936936936937</v>
      </c>
      <c r="K301" s="24" t="str">
        <v>저수준</v>
      </c>
      <c r="L301" s="24" t="str">
        <v>거래 감소</v>
      </c>
    </row>
    <row r="302">
      <c r="A302" s="26">
        <v>25</v>
      </c>
      <c r="B302" s="24" t="str">
        <v>안산시 상록구</v>
      </c>
      <c r="C302" s="24" t="str">
        <v>공장창고</v>
      </c>
      <c r="D302" s="29">
        <v>0.6666666666666666</v>
      </c>
      <c r="E302" s="29">
        <v>1</v>
      </c>
      <c r="F302" s="41">
        <v>-0.33333333333333337</v>
      </c>
      <c r="G302" s="37">
        <v>0.00048661800486618007</v>
      </c>
      <c r="H302" s="37">
        <v>0.0006087662337662338</v>
      </c>
      <c r="I302" s="42">
        <v>-0.012214822890005368</v>
      </c>
      <c r="J302" s="39">
        <v>56.41025641025641</v>
      </c>
      <c r="K302" s="24" t="str">
        <v>저수준</v>
      </c>
      <c r="L302" s="24" t="str">
        <v>거래 감소</v>
      </c>
    </row>
    <row r="303">
      <c r="A303" s="26">
        <v>25</v>
      </c>
      <c r="B303" s="24" t="str">
        <v>안산시 상록구</v>
      </c>
      <c r="C303" s="24" t="str">
        <v>분양권</v>
      </c>
      <c r="D303" s="29">
        <v>0.3333333333333333</v>
      </c>
      <c r="E303" s="29">
        <v>0.3333333333333333</v>
      </c>
      <c r="F303" s="28">
        <v>0</v>
      </c>
      <c r="G303" s="37">
        <v>0.00024330900243309004</v>
      </c>
      <c r="H303" s="37">
        <v>0.00020292207792207794</v>
      </c>
      <c r="I303" s="38">
        <v>0.00403869245110121</v>
      </c>
      <c r="J303" s="39">
        <v>40.74074074074074</v>
      </c>
      <c r="K303" s="24" t="str">
        <v>저수준</v>
      </c>
      <c r="L303" s="24" t="str">
        <v>보합·혼조</v>
      </c>
    </row>
    <row r="304">
      <c r="A304" s="26">
        <v>26</v>
      </c>
      <c r="B304" s="24" t="str">
        <v>양주시</v>
      </c>
      <c r="C304" s="24" t="str">
        <v>아파트 전월세</v>
      </c>
      <c r="D304" s="29">
        <v>638.3333333333334</v>
      </c>
      <c r="E304" s="29">
        <v>716.3333333333334</v>
      </c>
      <c r="F304" s="41">
        <v>-0.10888785481619356</v>
      </c>
      <c r="G304" s="37">
        <v>0.48334174659262996</v>
      </c>
      <c r="H304" s="37">
        <v>0.4934557979334099</v>
      </c>
      <c r="I304" s="42">
        <v>-1.0114051340779917</v>
      </c>
      <c r="J304" s="39">
        <v>94.52970741339078</v>
      </c>
      <c r="K304" s="24" t="str">
        <v>평균 하회</v>
      </c>
      <c r="L304" s="24" t="str">
        <v>거래·비중 동반 둔화</v>
      </c>
    </row>
    <row r="305">
      <c r="A305" s="26">
        <v>26</v>
      </c>
      <c r="B305" s="24" t="str">
        <v>양주시</v>
      </c>
      <c r="C305" s="24" t="str">
        <v>아파트 매매</v>
      </c>
      <c r="D305" s="29">
        <v>269.3333333333333</v>
      </c>
      <c r="E305" s="29">
        <v>249.33333333333334</v>
      </c>
      <c r="F305" s="36">
        <v>0.0802139037433156</v>
      </c>
      <c r="G305" s="37">
        <v>0.2039374053508329</v>
      </c>
      <c r="H305" s="37">
        <v>0.17175660160734788</v>
      </c>
      <c r="I305" s="38">
        <v>3.218080374348503</v>
      </c>
      <c r="J305" s="39">
        <v>112.05244578920825</v>
      </c>
      <c r="K305" s="24" t="str">
        <v>평균 상회</v>
      </c>
      <c r="L305" s="24" t="str">
        <v>거래·비중 동반 확대</v>
      </c>
    </row>
    <row r="306">
      <c r="A306" s="26">
        <v>26</v>
      </c>
      <c r="B306" s="24" t="str">
        <v>양주시</v>
      </c>
      <c r="C306" s="24" t="str">
        <v>토지</v>
      </c>
      <c r="D306" s="29">
        <v>139.66666666666666</v>
      </c>
      <c r="E306" s="29">
        <v>144.33333333333334</v>
      </c>
      <c r="F306" s="41">
        <v>-0.0323325635103926</v>
      </c>
      <c r="G306" s="37">
        <v>0.10575466935890965</v>
      </c>
      <c r="H306" s="37">
        <v>0.09942594718714122</v>
      </c>
      <c r="I306" s="38">
        <v>0.6328722171768428</v>
      </c>
      <c r="J306" s="39">
        <v>100.15210777922641</v>
      </c>
      <c r="K306" s="24" t="str">
        <v>평균권</v>
      </c>
      <c r="L306" s="24" t="str">
        <v>비중 확대</v>
      </c>
    </row>
    <row r="307">
      <c r="A307" s="26">
        <v>26</v>
      </c>
      <c r="B307" s="24" t="str">
        <v>양주시</v>
      </c>
      <c r="C307" s="24" t="str">
        <v>다가구 전월세</v>
      </c>
      <c r="D307" s="29">
        <v>124</v>
      </c>
      <c r="E307" s="29">
        <v>154</v>
      </c>
      <c r="F307" s="41">
        <v>-0.19480519480519476</v>
      </c>
      <c r="G307" s="37">
        <v>0.09389197375063099</v>
      </c>
      <c r="H307" s="37">
        <v>0.1060849598163031</v>
      </c>
      <c r="I307" s="42">
        <v>-1.219298606567211</v>
      </c>
      <c r="J307" s="39">
        <v>97.77777777777779</v>
      </c>
      <c r="K307" s="24" t="str">
        <v>평균권</v>
      </c>
      <c r="L307" s="24" t="str">
        <v>거래·비중 동반 둔화</v>
      </c>
    </row>
    <row r="308">
      <c r="A308" s="26">
        <v>26</v>
      </c>
      <c r="B308" s="24" t="str">
        <v>양주시</v>
      </c>
      <c r="C308" s="24" t="str">
        <v>다세대 전월세</v>
      </c>
      <c r="D308" s="29">
        <v>55.333333333333336</v>
      </c>
      <c r="E308" s="29">
        <v>61.666666666666664</v>
      </c>
      <c r="F308" s="41">
        <v>-0.10270270270270265</v>
      </c>
      <c r="G308" s="37">
        <v>0.041898031297324584</v>
      </c>
      <c r="H308" s="37">
        <v>0.04247990815154994</v>
      </c>
      <c r="I308" s="42">
        <v>-0.05818768542253591</v>
      </c>
      <c r="J308" s="39">
        <v>99.94526546250684</v>
      </c>
      <c r="K308" s="24" t="str">
        <v>평균권</v>
      </c>
      <c r="L308" s="24" t="str">
        <v>거래 감소</v>
      </c>
    </row>
    <row r="309">
      <c r="A309" s="26">
        <v>26</v>
      </c>
      <c r="B309" s="24" t="str">
        <v>양주시</v>
      </c>
      <c r="C309" s="24" t="str">
        <v>다세대 매매</v>
      </c>
      <c r="D309" s="29">
        <v>33.333333333333336</v>
      </c>
      <c r="E309" s="29">
        <v>41.333333333333336</v>
      </c>
      <c r="F309" s="41">
        <v>-0.19354838709677424</v>
      </c>
      <c r="G309" s="37">
        <v>0.02523977788995457</v>
      </c>
      <c r="H309" s="37">
        <v>0.02847301951779564</v>
      </c>
      <c r="I309" s="42">
        <v>-0.32332416278410686</v>
      </c>
      <c r="J309" s="39">
        <v>84.2911877394636</v>
      </c>
      <c r="K309" s="24" t="str">
        <v>저수준</v>
      </c>
      <c r="L309" s="24" t="str">
        <v>거래·비중 동반 둔화</v>
      </c>
    </row>
    <row r="310">
      <c r="A310" s="26">
        <v>26</v>
      </c>
      <c r="B310" s="24" t="str">
        <v>양주시</v>
      </c>
      <c r="C310" s="24" t="str">
        <v>공장창고</v>
      </c>
      <c r="D310" s="29">
        <v>17.333333333333332</v>
      </c>
      <c r="E310" s="29">
        <v>8</v>
      </c>
      <c r="F310" s="36">
        <v>1.1666666666666665</v>
      </c>
      <c r="G310" s="37">
        <v>0.013124684502776375</v>
      </c>
      <c r="H310" s="37">
        <v>0.005510907003444317</v>
      </c>
      <c r="I310" s="38">
        <v>0.7613777499332058</v>
      </c>
      <c r="J310" s="39">
        <v>179.87421383647796</v>
      </c>
      <c r="K310" s="24" t="str">
        <v>고수준</v>
      </c>
      <c r="L310" s="24" t="str">
        <v>거래·비중 동반 확대</v>
      </c>
    </row>
    <row r="311">
      <c r="A311" s="26">
        <v>26</v>
      </c>
      <c r="B311" s="24" t="str">
        <v>양주시</v>
      </c>
      <c r="C311" s="24" t="str">
        <v>분양권</v>
      </c>
      <c r="D311" s="29">
        <v>14.666666666666666</v>
      </c>
      <c r="E311" s="29">
        <v>10.333333333333334</v>
      </c>
      <c r="F311" s="36">
        <v>0.4193548387096775</v>
      </c>
      <c r="G311" s="37">
        <v>0.01110550227158001</v>
      </c>
      <c r="H311" s="37">
        <v>0.00711825487944891</v>
      </c>
      <c r="I311" s="38">
        <v>0.39872473921311</v>
      </c>
      <c r="J311" s="39">
        <v>98.97750511247443</v>
      </c>
      <c r="K311" s="24" t="str">
        <v>평균권</v>
      </c>
      <c r="L311" s="24" t="str">
        <v>거래·비중 동반 확대</v>
      </c>
    </row>
    <row r="312">
      <c r="A312" s="26">
        <v>26</v>
      </c>
      <c r="B312" s="24" t="str">
        <v>양주시</v>
      </c>
      <c r="C312" s="24" t="str">
        <v>오피스텔 전월세</v>
      </c>
      <c r="D312" s="29">
        <v>13</v>
      </c>
      <c r="E312" s="29">
        <v>22.666666666666668</v>
      </c>
      <c r="F312" s="41">
        <v>-0.42647058823529416</v>
      </c>
      <c r="G312" s="37">
        <v>0.009843513377082282</v>
      </c>
      <c r="H312" s="37">
        <v>0.015614236509758898</v>
      </c>
      <c r="I312" s="42">
        <v>-0.5770723132676616</v>
      </c>
      <c r="J312" s="39">
        <v>73.71134020618555</v>
      </c>
      <c r="K312" s="24" t="str">
        <v>저수준</v>
      </c>
      <c r="L312" s="24" t="str">
        <v>거래·비중 동반 둔화</v>
      </c>
    </row>
    <row r="313">
      <c r="A313" s="26">
        <v>26</v>
      </c>
      <c r="B313" s="24" t="str">
        <v>양주시</v>
      </c>
      <c r="C313" s="24" t="str">
        <v>상가</v>
      </c>
      <c r="D313" s="29">
        <v>8.333333333333334</v>
      </c>
      <c r="E313" s="29">
        <v>35</v>
      </c>
      <c r="F313" s="41">
        <v>-0.7619047619047619</v>
      </c>
      <c r="G313" s="37">
        <v>0.0063099444724886425</v>
      </c>
      <c r="H313" s="37">
        <v>0.024110218140068886</v>
      </c>
      <c r="I313" s="42">
        <v>-1.7800273667580242</v>
      </c>
      <c r="J313" s="39">
        <v>39.85507246376812</v>
      </c>
      <c r="K313" s="24" t="str">
        <v>저수준</v>
      </c>
      <c r="L313" s="24" t="str">
        <v>거래·비중 동반 둔화</v>
      </c>
    </row>
    <row r="314">
      <c r="A314" s="26">
        <v>26</v>
      </c>
      <c r="B314" s="24" t="str">
        <v>양주시</v>
      </c>
      <c r="C314" s="24" t="str">
        <v>다가구 매매</v>
      </c>
      <c r="D314" s="29">
        <v>6</v>
      </c>
      <c r="E314" s="29">
        <v>7</v>
      </c>
      <c r="F314" s="41">
        <v>-0.1428571428571429</v>
      </c>
      <c r="G314" s="37">
        <v>0.004543160020191822</v>
      </c>
      <c r="H314" s="37">
        <v>0.004822043628013777</v>
      </c>
      <c r="I314" s="42">
        <v>-0.027888360782195483</v>
      </c>
      <c r="J314" s="39">
        <v>101.53846153846153</v>
      </c>
      <c r="K314" s="24" t="str">
        <v>평균권</v>
      </c>
      <c r="L314" s="24" t="str">
        <v>거래 감소</v>
      </c>
    </row>
    <row r="315">
      <c r="A315" s="26">
        <v>26</v>
      </c>
      <c r="B315" s="24" t="str">
        <v>양주시</v>
      </c>
      <c r="C315" s="24" t="str">
        <v>오피스텔 매매</v>
      </c>
      <c r="D315" s="29">
        <v>1.3333333333333333</v>
      </c>
      <c r="E315" s="29">
        <v>1.6666666666666667</v>
      </c>
      <c r="F315" s="41">
        <v>-0.19999999999999996</v>
      </c>
      <c r="G315" s="37">
        <v>0.0010095911155981827</v>
      </c>
      <c r="H315" s="37">
        <v>0.001148105625717566</v>
      </c>
      <c r="I315" s="42">
        <v>-0.013851451011938333</v>
      </c>
      <c r="J315" s="39">
        <v>69.84126984126983</v>
      </c>
      <c r="K315" s="24" t="str">
        <v>저수준</v>
      </c>
      <c r="L315" s="24" t="str">
        <v>거래 감소</v>
      </c>
    </row>
    <row r="316">
      <c r="A316" s="26">
        <v>27</v>
      </c>
      <c r="B316" s="24" t="str">
        <v>군포시</v>
      </c>
      <c r="C316" s="24" t="str">
        <v>아파트 전월세</v>
      </c>
      <c r="D316" s="29">
        <v>410</v>
      </c>
      <c r="E316" s="29">
        <v>509.3333333333333</v>
      </c>
      <c r="F316" s="41">
        <v>-0.19502617801047117</v>
      </c>
      <c r="G316" s="37">
        <v>0.3145780051150895</v>
      </c>
      <c r="H316" s="37">
        <v>0.3644168852849988</v>
      </c>
      <c r="I316" s="42">
        <v>-4.983888016990933</v>
      </c>
      <c r="J316" s="39">
        <v>89.3069306930693</v>
      </c>
      <c r="K316" s="24" t="str">
        <v>평균 하회</v>
      </c>
      <c r="L316" s="24" t="str">
        <v>거래·비중 동반 둔화</v>
      </c>
    </row>
    <row r="317">
      <c r="A317" s="26">
        <v>27</v>
      </c>
      <c r="B317" s="24" t="str">
        <v>군포시</v>
      </c>
      <c r="C317" s="24" t="str">
        <v>아파트 매매</v>
      </c>
      <c r="D317" s="29">
        <v>399.6666666666667</v>
      </c>
      <c r="E317" s="29">
        <v>389</v>
      </c>
      <c r="F317" s="36">
        <v>0.027420736932304957</v>
      </c>
      <c r="G317" s="37">
        <v>0.30664961636828647</v>
      </c>
      <c r="H317" s="37">
        <v>0.27832101120915814</v>
      </c>
      <c r="I317" s="38">
        <v>2.8328605159128326</v>
      </c>
      <c r="J317" s="39">
        <v>117.45480452400037</v>
      </c>
      <c r="K317" s="24" t="str">
        <v>고수준</v>
      </c>
      <c r="L317" s="24" t="str">
        <v>비중 확대</v>
      </c>
    </row>
    <row r="318">
      <c r="A318" s="26">
        <v>27</v>
      </c>
      <c r="B318" s="24" t="str">
        <v>군포시</v>
      </c>
      <c r="C318" s="24" t="str">
        <v>다가구 전월세</v>
      </c>
      <c r="D318" s="29">
        <v>196</v>
      </c>
      <c r="E318" s="29">
        <v>201</v>
      </c>
      <c r="F318" s="41">
        <v>-0.02487562189054726</v>
      </c>
      <c r="G318" s="37">
        <v>0.15038363171355498</v>
      </c>
      <c r="H318" s="37">
        <v>0.14381111376103028</v>
      </c>
      <c r="I318" s="38">
        <v>0.6572517952524698</v>
      </c>
      <c r="J318" s="39">
        <v>105.47945205479452</v>
      </c>
      <c r="K318" s="24" t="str">
        <v>평균 상회</v>
      </c>
      <c r="L318" s="24" t="str">
        <v>비중 확대</v>
      </c>
    </row>
    <row r="319">
      <c r="A319" s="26">
        <v>27</v>
      </c>
      <c r="B319" s="24" t="str">
        <v>군포시</v>
      </c>
      <c r="C319" s="24" t="str">
        <v>다세대 전월세</v>
      </c>
      <c r="D319" s="29">
        <v>112.33333333333333</v>
      </c>
      <c r="E319" s="29">
        <v>109.33333333333333</v>
      </c>
      <c r="F319" s="36">
        <v>0.027439024390243816</v>
      </c>
      <c r="G319" s="37">
        <v>0.08618925831202046</v>
      </c>
      <c r="H319" s="37">
        <v>0.07822561411876938</v>
      </c>
      <c r="I319" s="38">
        <v>0.7963644193251074</v>
      </c>
      <c r="J319" s="39">
        <v>107.35592238633072</v>
      </c>
      <c r="K319" s="24" t="str">
        <v>평균 상회</v>
      </c>
      <c r="L319" s="24" t="str">
        <v>비중 확대</v>
      </c>
    </row>
    <row r="320">
      <c r="A320" s="26">
        <v>27</v>
      </c>
      <c r="B320" s="24" t="str">
        <v>군포시</v>
      </c>
      <c r="C320" s="24" t="str">
        <v>오피스텔 전월세</v>
      </c>
      <c r="D320" s="29">
        <v>84.33333333333333</v>
      </c>
      <c r="E320" s="29">
        <v>103</v>
      </c>
      <c r="F320" s="41">
        <v>-0.18122977346278313</v>
      </c>
      <c r="G320" s="37">
        <v>0.06470588235294118</v>
      </c>
      <c r="H320" s="37">
        <v>0.07369425232530408</v>
      </c>
      <c r="I320" s="42">
        <v>-0.8988369972362895</v>
      </c>
      <c r="J320" s="39">
        <v>100.94305404425099</v>
      </c>
      <c r="K320" s="24" t="str">
        <v>평균권</v>
      </c>
      <c r="L320" s="24" t="str">
        <v>거래·비중 동반 둔화</v>
      </c>
    </row>
    <row r="321">
      <c r="A321" s="26">
        <v>27</v>
      </c>
      <c r="B321" s="24" t="str">
        <v>군포시</v>
      </c>
      <c r="C321" s="24" t="str">
        <v>다세대 매매</v>
      </c>
      <c r="D321" s="29">
        <v>43.666666666666664</v>
      </c>
      <c r="E321" s="29">
        <v>35</v>
      </c>
      <c r="F321" s="36">
        <v>0.24761904761904763</v>
      </c>
      <c r="G321" s="37">
        <v>0.03350383631713555</v>
      </c>
      <c r="H321" s="37">
        <v>0.025041736227045076</v>
      </c>
      <c r="I321" s="38">
        <v>0.8462100090090473</v>
      </c>
      <c r="J321" s="39">
        <v>120.08333333333331</v>
      </c>
      <c r="K321" s="24" t="str">
        <v>고수준</v>
      </c>
      <c r="L321" s="24" t="str">
        <v>거래·비중 동반 확대</v>
      </c>
    </row>
    <row r="322">
      <c r="A322" s="26">
        <v>27</v>
      </c>
      <c r="B322" s="24" t="str">
        <v>군포시</v>
      </c>
      <c r="C322" s="24" t="str">
        <v>상가</v>
      </c>
      <c r="D322" s="29">
        <v>18</v>
      </c>
      <c r="E322" s="29">
        <v>11</v>
      </c>
      <c r="F322" s="36">
        <v>0.6363636363636365</v>
      </c>
      <c r="G322" s="37">
        <v>0.01381074168797954</v>
      </c>
      <c r="H322" s="37">
        <v>0.007870259957071309</v>
      </c>
      <c r="I322" s="38">
        <v>0.594048173090823</v>
      </c>
      <c r="J322" s="39">
        <v>141.42857142857144</v>
      </c>
      <c r="K322" s="24" t="str">
        <v>고수준</v>
      </c>
      <c r="L322" s="24" t="str">
        <v>거래·비중 동반 확대</v>
      </c>
    </row>
    <row r="323">
      <c r="A323" s="26">
        <v>27</v>
      </c>
      <c r="B323" s="24" t="str">
        <v>군포시</v>
      </c>
      <c r="C323" s="24" t="str">
        <v>오피스텔 매매</v>
      </c>
      <c r="D323" s="29">
        <v>15</v>
      </c>
      <c r="E323" s="29">
        <v>19.333333333333332</v>
      </c>
      <c r="F323" s="41">
        <v>-0.22413793103448276</v>
      </c>
      <c r="G323" s="37">
        <v>0.011508951406649617</v>
      </c>
      <c r="H323" s="37">
        <v>0.013832578106367757</v>
      </c>
      <c r="I323" s="42">
        <v>-0.23236266997181398</v>
      </c>
      <c r="J323" s="39">
        <v>98.80239520958084</v>
      </c>
      <c r="K323" s="24" t="str">
        <v>평균권</v>
      </c>
      <c r="L323" s="24" t="str">
        <v>거래 감소</v>
      </c>
    </row>
    <row r="324">
      <c r="A324" s="26">
        <v>27</v>
      </c>
      <c r="B324" s="24" t="str">
        <v>군포시</v>
      </c>
      <c r="C324" s="24" t="str">
        <v>분양권</v>
      </c>
      <c r="D324" s="29">
        <v>7.666666666666667</v>
      </c>
      <c r="E324" s="29">
        <v>4.333333333333333</v>
      </c>
      <c r="F324" s="36">
        <v>0.7692307692307692</v>
      </c>
      <c r="G324" s="37">
        <v>0.0058823529411764705</v>
      </c>
      <c r="H324" s="37">
        <v>0.003100405437634152</v>
      </c>
      <c r="I324" s="38">
        <v>0.27819475035423186</v>
      </c>
      <c r="J324" s="39">
        <v>196.12403100775194</v>
      </c>
      <c r="K324" s="24" t="str">
        <v>고수준</v>
      </c>
      <c r="L324" s="24" t="str">
        <v>거래 증가</v>
      </c>
    </row>
    <row r="325">
      <c r="A325" s="26">
        <v>27</v>
      </c>
      <c r="B325" s="24" t="str">
        <v>군포시</v>
      </c>
      <c r="C325" s="24" t="str">
        <v>공장창고</v>
      </c>
      <c r="D325" s="29">
        <v>6.666666666666667</v>
      </c>
      <c r="E325" s="29">
        <v>7.666666666666667</v>
      </c>
      <c r="F325" s="41">
        <v>-0.13043478260869568</v>
      </c>
      <c r="G325" s="37">
        <v>0.005115089514066497</v>
      </c>
      <c r="H325" s="37">
        <v>0.005485332697352731</v>
      </c>
      <c r="I325" s="42">
        <v>-0.03702431832862344</v>
      </c>
      <c r="J325" s="39">
        <v>97.77777777777777</v>
      </c>
      <c r="K325" s="24" t="str">
        <v>평균권</v>
      </c>
      <c r="L325" s="24" t="str">
        <v>거래 감소</v>
      </c>
    </row>
    <row r="326">
      <c r="A326" s="26">
        <v>27</v>
      </c>
      <c r="B326" s="24" t="str">
        <v>군포시</v>
      </c>
      <c r="C326" s="24" t="str">
        <v>토지</v>
      </c>
      <c r="D326" s="29">
        <v>5.666666666666667</v>
      </c>
      <c r="E326" s="29">
        <v>6.333333333333333</v>
      </c>
      <c r="F326" s="41">
        <v>-0.10526315789473684</v>
      </c>
      <c r="G326" s="37">
        <v>0.004347826086956522</v>
      </c>
      <c r="H326" s="37">
        <v>0.004531361793465299</v>
      </c>
      <c r="I326" s="42">
        <v>-0.018353570650877712</v>
      </c>
      <c r="J326" s="39">
        <v>76.01626016260164</v>
      </c>
      <c r="K326" s="24" t="str">
        <v>저수준</v>
      </c>
      <c r="L326" s="24" t="str">
        <v>거래 감소</v>
      </c>
    </row>
    <row r="327">
      <c r="A327" s="26">
        <v>27</v>
      </c>
      <c r="B327" s="24" t="str">
        <v>군포시</v>
      </c>
      <c r="C327" s="24" t="str">
        <v>다가구 매매</v>
      </c>
      <c r="D327" s="29">
        <v>4.333333333333333</v>
      </c>
      <c r="E327" s="29">
        <v>2.3333333333333335</v>
      </c>
      <c r="F327" s="36">
        <v>0.8571428571428572</v>
      </c>
      <c r="G327" s="37">
        <v>0.0033248081841432226</v>
      </c>
      <c r="H327" s="37">
        <v>0.001669449081803005</v>
      </c>
      <c r="I327" s="38">
        <v>0.16553591023402175</v>
      </c>
      <c r="J327" s="39">
        <v>164.367816091954</v>
      </c>
      <c r="K327" s="24" t="str">
        <v>고수준</v>
      </c>
      <c r="L327" s="24" t="str">
        <v>거래 증가</v>
      </c>
    </row>
    <row r="328">
      <c r="A328" s="26">
        <v>28</v>
      </c>
      <c r="B328" s="24" t="str">
        <v>수원시 팔달구</v>
      </c>
      <c r="C328" s="24" t="str">
        <v>아파트 전월세</v>
      </c>
      <c r="D328" s="29">
        <v>366.3333333333333</v>
      </c>
      <c r="E328" s="29">
        <v>423.3333333333333</v>
      </c>
      <c r="F328" s="41">
        <v>-0.1346456692913386</v>
      </c>
      <c r="G328" s="37">
        <v>0.2812180143295803</v>
      </c>
      <c r="H328" s="37">
        <v>0.30952961247867417</v>
      </c>
      <c r="I328" s="42">
        <v>-2.831159814909384</v>
      </c>
      <c r="J328" s="39">
        <v>90.29053700799162</v>
      </c>
      <c r="K328" s="24" t="str">
        <v>평균 하회</v>
      </c>
      <c r="L328" s="24" t="str">
        <v>거래·비중 동반 둔화</v>
      </c>
    </row>
    <row r="329">
      <c r="A329" s="26">
        <v>28</v>
      </c>
      <c r="B329" s="24" t="str">
        <v>수원시 팔달구</v>
      </c>
      <c r="C329" s="24" t="str">
        <v>아파트 매매</v>
      </c>
      <c r="D329" s="29">
        <v>263.3333333333333</v>
      </c>
      <c r="E329" s="29">
        <v>224.33333333333334</v>
      </c>
      <c r="F329" s="36">
        <v>0.17384843982169396</v>
      </c>
      <c r="G329" s="37">
        <v>0.20214943705220062</v>
      </c>
      <c r="H329" s="37">
        <v>0.1640263222032659</v>
      </c>
      <c r="I329" s="38">
        <v>3.8123114848934714</v>
      </c>
      <c r="J329" s="39">
        <v>128.11440365619933</v>
      </c>
      <c r="K329" s="24" t="str">
        <v>고수준</v>
      </c>
      <c r="L329" s="24" t="str">
        <v>거래·비중 동반 확대</v>
      </c>
    </row>
    <row r="330">
      <c r="A330" s="26">
        <v>28</v>
      </c>
      <c r="B330" s="24" t="str">
        <v>수원시 팔달구</v>
      </c>
      <c r="C330" s="24" t="str">
        <v>다세대 전월세</v>
      </c>
      <c r="D330" s="29">
        <v>223</v>
      </c>
      <c r="E330" s="29">
        <v>222.66666666666666</v>
      </c>
      <c r="F330" s="36">
        <v>0.0014970059880239361</v>
      </c>
      <c r="G330" s="37">
        <v>0.17118730808597749</v>
      </c>
      <c r="H330" s="37">
        <v>0.1628077016816963</v>
      </c>
      <c r="I330" s="38">
        <v>0.8379606404281176</v>
      </c>
      <c r="J330" s="39">
        <v>109.31372549019606</v>
      </c>
      <c r="K330" s="24" t="str">
        <v>평균 상회</v>
      </c>
      <c r="L330" s="24" t="str">
        <v>비중 확대</v>
      </c>
    </row>
    <row r="331">
      <c r="A331" s="26">
        <v>28</v>
      </c>
      <c r="B331" s="24" t="str">
        <v>수원시 팔달구</v>
      </c>
      <c r="C331" s="24" t="str">
        <v>다가구 전월세</v>
      </c>
      <c r="D331" s="29">
        <v>207.33333333333334</v>
      </c>
      <c r="E331" s="29">
        <v>255</v>
      </c>
      <c r="F331" s="41">
        <v>-0.1869281045751634</v>
      </c>
      <c r="G331" s="37">
        <v>0.15916069600818833</v>
      </c>
      <c r="H331" s="37">
        <v>0.18644893980014624</v>
      </c>
      <c r="I331" s="42">
        <v>-2.7288243791957907</v>
      </c>
      <c r="J331" s="39">
        <v>87.98868312757202</v>
      </c>
      <c r="K331" s="24" t="str">
        <v>평균 하회</v>
      </c>
      <c r="L331" s="24" t="str">
        <v>거래·비중 동반 둔화</v>
      </c>
    </row>
    <row r="332">
      <c r="A332" s="26">
        <v>28</v>
      </c>
      <c r="B332" s="24" t="str">
        <v>수원시 팔달구</v>
      </c>
      <c r="C332" s="24" t="str">
        <v>오피스텔 전월세</v>
      </c>
      <c r="D332" s="29">
        <v>93.66666666666667</v>
      </c>
      <c r="E332" s="29">
        <v>126</v>
      </c>
      <c r="F332" s="41">
        <v>-0.2566137566137566</v>
      </c>
      <c r="G332" s="37">
        <v>0.07190378710337769</v>
      </c>
      <c r="H332" s="37">
        <v>0.0921277114306605</v>
      </c>
      <c r="I332" s="42">
        <v>-2.0223924327282803</v>
      </c>
      <c r="J332" s="39">
        <v>81.2565720294427</v>
      </c>
      <c r="K332" s="24" t="str">
        <v>저수준</v>
      </c>
      <c r="L332" s="24" t="str">
        <v>거래·비중 동반 둔화</v>
      </c>
    </row>
    <row r="333">
      <c r="A333" s="26">
        <v>28</v>
      </c>
      <c r="B333" s="24" t="str">
        <v>수원시 팔달구</v>
      </c>
      <c r="C333" s="24" t="str">
        <v>다세대 매매</v>
      </c>
      <c r="D333" s="29">
        <v>65.66666666666667</v>
      </c>
      <c r="E333" s="29">
        <v>48.333333333333336</v>
      </c>
      <c r="F333" s="36">
        <v>0.35862068965517246</v>
      </c>
      <c r="G333" s="37">
        <v>0.05040941658137155</v>
      </c>
      <c r="H333" s="37">
        <v>0.035339995125517915</v>
      </c>
      <c r="I333" s="38">
        <v>1.5069421455853633</v>
      </c>
      <c r="J333" s="39">
        <v>134.0136054421769</v>
      </c>
      <c r="K333" s="24" t="str">
        <v>고수준</v>
      </c>
      <c r="L333" s="24" t="str">
        <v>거래·비중 동반 확대</v>
      </c>
    </row>
    <row r="334">
      <c r="A334" s="26">
        <v>28</v>
      </c>
      <c r="B334" s="24" t="str">
        <v>수원시 팔달구</v>
      </c>
      <c r="C334" s="24" t="str">
        <v>상가</v>
      </c>
      <c r="D334" s="29">
        <v>36</v>
      </c>
      <c r="E334" s="29">
        <v>18</v>
      </c>
      <c r="F334" s="36">
        <v>1</v>
      </c>
      <c r="G334" s="37">
        <v>0.027635619242579325</v>
      </c>
      <c r="H334" s="37">
        <v>0.013161101632951498</v>
      </c>
      <c r="I334" s="38">
        <v>1.4474517609627826</v>
      </c>
      <c r="J334" s="39">
        <v>132</v>
      </c>
      <c r="K334" s="24" t="str">
        <v>고수준</v>
      </c>
      <c r="L334" s="24" t="str">
        <v>거래·비중 동반 확대</v>
      </c>
    </row>
    <row r="335">
      <c r="A335" s="26">
        <v>28</v>
      </c>
      <c r="B335" s="24" t="str">
        <v>수원시 팔달구</v>
      </c>
      <c r="C335" s="24" t="str">
        <v>오피스텔 매매</v>
      </c>
      <c r="D335" s="29">
        <v>23.666666666666668</v>
      </c>
      <c r="E335" s="29">
        <v>23</v>
      </c>
      <c r="F335" s="36">
        <v>0.02898550724637672</v>
      </c>
      <c r="G335" s="37">
        <v>0.018167860798362332</v>
      </c>
      <c r="H335" s="37">
        <v>0.01681696319766025</v>
      </c>
      <c r="I335" s="38">
        <v>0.1350897600702082</v>
      </c>
      <c r="J335" s="39">
        <v>108.47222222222224</v>
      </c>
      <c r="K335" s="24" t="str">
        <v>평균 상회</v>
      </c>
      <c r="L335" s="24" t="str">
        <v>보합·혼조</v>
      </c>
    </row>
    <row r="336">
      <c r="A336" s="26">
        <v>28</v>
      </c>
      <c r="B336" s="24" t="str">
        <v>수원시 팔달구</v>
      </c>
      <c r="C336" s="24" t="str">
        <v>분양권</v>
      </c>
      <c r="D336" s="29">
        <v>8.333333333333334</v>
      </c>
      <c r="E336" s="29">
        <v>15</v>
      </c>
      <c r="F336" s="41">
        <v>-0.4444444444444444</v>
      </c>
      <c r="G336" s="37">
        <v>0.0063971340839304</v>
      </c>
      <c r="H336" s="37">
        <v>0.010967584694126249</v>
      </c>
      <c r="I336" s="42">
        <v>-0.45704506101958486</v>
      </c>
      <c r="J336" s="39">
        <v>79.02298850574714</v>
      </c>
      <c r="K336" s="24" t="str">
        <v>저수준</v>
      </c>
      <c r="L336" s="24" t="str">
        <v>거래·비중 동반 둔화</v>
      </c>
    </row>
    <row r="337">
      <c r="A337" s="26">
        <v>28</v>
      </c>
      <c r="B337" s="24" t="str">
        <v>수원시 팔달구</v>
      </c>
      <c r="C337" s="24" t="str">
        <v>토지</v>
      </c>
      <c r="D337" s="29">
        <v>8</v>
      </c>
      <c r="E337" s="29">
        <v>6.333333333333333</v>
      </c>
      <c r="F337" s="36">
        <v>0.26315789473684204</v>
      </c>
      <c r="G337" s="37">
        <v>0.006141248720573183</v>
      </c>
      <c r="H337" s="37">
        <v>0.004630757981964416</v>
      </c>
      <c r="I337" s="38">
        <v>0.15104907386087668</v>
      </c>
      <c r="J337" s="39">
        <v>107.31707317073172</v>
      </c>
      <c r="K337" s="24" t="str">
        <v>평균 상회</v>
      </c>
      <c r="L337" s="24" t="str">
        <v>거래 증가</v>
      </c>
    </row>
    <row r="338">
      <c r="A338" s="26">
        <v>28</v>
      </c>
      <c r="B338" s="24" t="str">
        <v>수원시 팔달구</v>
      </c>
      <c r="C338" s="24" t="str">
        <v>다가구 매매</v>
      </c>
      <c r="D338" s="29">
        <v>7.333333333333333</v>
      </c>
      <c r="E338" s="29">
        <v>5</v>
      </c>
      <c r="F338" s="36">
        <v>0.46666666666666656</v>
      </c>
      <c r="G338" s="37">
        <v>0.005629477993858751</v>
      </c>
      <c r="H338" s="37">
        <v>0.0036558615647087496</v>
      </c>
      <c r="I338" s="38">
        <v>0.19736164291500016</v>
      </c>
      <c r="J338" s="39">
        <v>100.83333333333333</v>
      </c>
      <c r="K338" s="24" t="str">
        <v>평균권</v>
      </c>
      <c r="L338" s="24" t="str">
        <v>거래 증가</v>
      </c>
    </row>
    <row r="339">
      <c r="A339" s="26">
        <v>28</v>
      </c>
      <c r="B339" s="24" t="str">
        <v>수원시 팔달구</v>
      </c>
      <c r="C339" s="24" t="str">
        <v>공장창고</v>
      </c>
      <c r="D339" s="29">
        <v>0</v>
      </c>
      <c r="E339" s="29">
        <v>0.6666666666666666</v>
      </c>
      <c r="F339" s="41">
        <v>-1</v>
      </c>
      <c r="G339" s="37">
        <v>0</v>
      </c>
      <c r="H339" s="37">
        <v>0.0004874482086278333</v>
      </c>
      <c r="I339" s="42">
        <v>-0.04874482086278333</v>
      </c>
      <c r="J339" s="39">
        <v>0</v>
      </c>
      <c r="K339" s="24" t="str">
        <v>저수준</v>
      </c>
      <c r="L339" s="24" t="str">
        <v>거래 감소</v>
      </c>
    </row>
    <row r="340">
      <c r="A340" s="26">
        <v>29</v>
      </c>
      <c r="B340" s="24" t="str">
        <v>오산시</v>
      </c>
      <c r="C340" s="24" t="str">
        <v>아파트 전월세</v>
      </c>
      <c r="D340" s="29">
        <v>473.3333333333333</v>
      </c>
      <c r="E340" s="29">
        <v>468.6666666666667</v>
      </c>
      <c r="F340" s="36">
        <v>0.009957325746799528</v>
      </c>
      <c r="G340" s="37">
        <v>0.36466358500256807</v>
      </c>
      <c r="H340" s="37">
        <v>0.36528968563263187</v>
      </c>
      <c r="I340" s="42">
        <v>-0.06261006300637972</v>
      </c>
      <c r="J340" s="39">
        <v>97.30268485641314</v>
      </c>
      <c r="K340" s="24" t="str">
        <v>평균권</v>
      </c>
      <c r="L340" s="24" t="str">
        <v>보합·혼조</v>
      </c>
    </row>
    <row r="341">
      <c r="A341" s="26">
        <v>29</v>
      </c>
      <c r="B341" s="24" t="str">
        <v>오산시</v>
      </c>
      <c r="C341" s="24" t="str">
        <v>아파트 매매</v>
      </c>
      <c r="D341" s="29">
        <v>271.6666666666667</v>
      </c>
      <c r="E341" s="29">
        <v>251</v>
      </c>
      <c r="F341" s="36">
        <v>0.08233731739707828</v>
      </c>
      <c r="G341" s="37">
        <v>0.20929635336414998</v>
      </c>
      <c r="H341" s="37">
        <v>0.1956352299298519</v>
      </c>
      <c r="I341" s="38">
        <v>1.3661123434298066</v>
      </c>
      <c r="J341" s="39">
        <v>116.14198730405494</v>
      </c>
      <c r="K341" s="24" t="str">
        <v>고수준</v>
      </c>
      <c r="L341" s="24" t="str">
        <v>거래·비중 동반 확대</v>
      </c>
    </row>
    <row r="342">
      <c r="A342" s="26">
        <v>29</v>
      </c>
      <c r="B342" s="24" t="str">
        <v>오산시</v>
      </c>
      <c r="C342" s="24" t="str">
        <v>다가구 전월세</v>
      </c>
      <c r="D342" s="29">
        <v>234.33333333333334</v>
      </c>
      <c r="E342" s="29">
        <v>257</v>
      </c>
      <c r="F342" s="41">
        <v>-0.08819714656290534</v>
      </c>
      <c r="G342" s="37">
        <v>0.1805341551104263</v>
      </c>
      <c r="H342" s="37">
        <v>0.20031176929072486</v>
      </c>
      <c r="I342" s="42">
        <v>-1.9777614180298553</v>
      </c>
      <c r="J342" s="39">
        <v>104.82580994984411</v>
      </c>
      <c r="K342" s="24" t="str">
        <v>평균권</v>
      </c>
      <c r="L342" s="24" t="str">
        <v>거래·비중 동반 둔화</v>
      </c>
    </row>
    <row r="343">
      <c r="A343" s="26">
        <v>29</v>
      </c>
      <c r="B343" s="24" t="str">
        <v>오산시</v>
      </c>
      <c r="C343" s="24" t="str">
        <v>다세대 전월세</v>
      </c>
      <c r="D343" s="29">
        <v>141.33333333333334</v>
      </c>
      <c r="E343" s="29">
        <v>145.33333333333334</v>
      </c>
      <c r="F343" s="41">
        <v>-0.02752293577981646</v>
      </c>
      <c r="G343" s="37">
        <v>0.10888546481766821</v>
      </c>
      <c r="H343" s="37">
        <v>0.11327617563003378</v>
      </c>
      <c r="I343" s="42">
        <v>-0.43907108123655697</v>
      </c>
      <c r="J343" s="39">
        <v>111.20648545541249</v>
      </c>
      <c r="K343" s="24" t="str">
        <v>평균 상회</v>
      </c>
      <c r="L343" s="24" t="str">
        <v>비중 축소</v>
      </c>
    </row>
    <row r="344">
      <c r="A344" s="26">
        <v>29</v>
      </c>
      <c r="B344" s="24" t="str">
        <v>오산시</v>
      </c>
      <c r="C344" s="24" t="str">
        <v>오피스텔 전월세</v>
      </c>
      <c r="D344" s="29">
        <v>69</v>
      </c>
      <c r="E344" s="29">
        <v>79</v>
      </c>
      <c r="F344" s="41">
        <v>-0.12658227848101267</v>
      </c>
      <c r="G344" s="37">
        <v>0.053158705701078585</v>
      </c>
      <c r="H344" s="37">
        <v>0.06157443491816056</v>
      </c>
      <c r="I344" s="42">
        <v>-0.8415729217081974</v>
      </c>
      <c r="J344" s="39">
        <v>76.20481927710844</v>
      </c>
      <c r="K344" s="24" t="str">
        <v>저수준</v>
      </c>
      <c r="L344" s="24" t="str">
        <v>거래·비중 동반 둔화</v>
      </c>
    </row>
    <row r="345">
      <c r="A345" s="26">
        <v>29</v>
      </c>
      <c r="B345" s="24" t="str">
        <v>오산시</v>
      </c>
      <c r="C345" s="24" t="str">
        <v>토지</v>
      </c>
      <c r="D345" s="29">
        <v>45.333333333333336</v>
      </c>
      <c r="E345" s="29">
        <v>31.666666666666668</v>
      </c>
      <c r="F345" s="36">
        <v>0.43157894736842106</v>
      </c>
      <c r="G345" s="37">
        <v>0.03492552645095018</v>
      </c>
      <c r="H345" s="37">
        <v>0.024681735515718367</v>
      </c>
      <c r="I345" s="38">
        <v>1.0243790935231811</v>
      </c>
      <c r="J345" s="39">
        <v>102.18579234972678</v>
      </c>
      <c r="K345" s="24" t="str">
        <v>평균권</v>
      </c>
      <c r="L345" s="24" t="str">
        <v>거래·비중 동반 확대</v>
      </c>
    </row>
    <row r="346">
      <c r="A346" s="26">
        <v>29</v>
      </c>
      <c r="B346" s="24" t="str">
        <v>오산시</v>
      </c>
      <c r="C346" s="24" t="str">
        <v>다세대 매매</v>
      </c>
      <c r="D346" s="29">
        <v>20.333333333333332</v>
      </c>
      <c r="E346" s="29">
        <v>25.666666666666668</v>
      </c>
      <c r="F346" s="41">
        <v>-0.20779220779220775</v>
      </c>
      <c r="G346" s="37">
        <v>0.01566512583461736</v>
      </c>
      <c r="H346" s="37">
        <v>0.020005196154845414</v>
      </c>
      <c r="I346" s="42">
        <v>-0.4340070320228054</v>
      </c>
      <c r="J346" s="39">
        <v>80.74608904933814</v>
      </c>
      <c r="K346" s="24" t="str">
        <v>저수준</v>
      </c>
      <c r="L346" s="24" t="str">
        <v>거래·비중 동반 둔화</v>
      </c>
    </row>
    <row r="347">
      <c r="A347" s="26">
        <v>29</v>
      </c>
      <c r="B347" s="24" t="str">
        <v>오산시</v>
      </c>
      <c r="C347" s="24" t="str">
        <v>분양권</v>
      </c>
      <c r="D347" s="29">
        <v>18</v>
      </c>
      <c r="E347" s="29">
        <v>4.666666666666667</v>
      </c>
      <c r="F347" s="36">
        <v>2.857142857142857</v>
      </c>
      <c r="G347" s="37">
        <v>0.01386748844375963</v>
      </c>
      <c r="H347" s="37">
        <v>0.0036373083917900753</v>
      </c>
      <c r="I347" s="38">
        <v>1.0230180051969555</v>
      </c>
      <c r="J347" s="39">
        <v>194.1176470588235</v>
      </c>
      <c r="K347" s="24" t="str">
        <v>고수준</v>
      </c>
      <c r="L347" s="24" t="str">
        <v>거래·비중 동반 확대</v>
      </c>
    </row>
    <row r="348">
      <c r="A348" s="26">
        <v>29</v>
      </c>
      <c r="B348" s="24" t="str">
        <v>오산시</v>
      </c>
      <c r="C348" s="24" t="str">
        <v>상가</v>
      </c>
      <c r="D348" s="29">
        <v>12</v>
      </c>
      <c r="E348" s="29">
        <v>6.333333333333333</v>
      </c>
      <c r="F348" s="36">
        <v>0.894736842105263</v>
      </c>
      <c r="G348" s="37">
        <v>0.009244992295839754</v>
      </c>
      <c r="H348" s="37">
        <v>0.004936347103143674</v>
      </c>
      <c r="I348" s="38">
        <v>0.430864519269608</v>
      </c>
      <c r="J348" s="39">
        <v>117.85714285714286</v>
      </c>
      <c r="K348" s="24" t="str">
        <v>고수준</v>
      </c>
      <c r="L348" s="24" t="str">
        <v>거래·비중 동반 확대</v>
      </c>
    </row>
    <row r="349">
      <c r="A349" s="26">
        <v>29</v>
      </c>
      <c r="B349" s="24" t="str">
        <v>오산시</v>
      </c>
      <c r="C349" s="24" t="str">
        <v>오피스텔 매매</v>
      </c>
      <c r="D349" s="29">
        <v>6.333333333333333</v>
      </c>
      <c r="E349" s="29">
        <v>6.333333333333333</v>
      </c>
      <c r="F349" s="28">
        <v>0</v>
      </c>
      <c r="G349" s="37">
        <v>0.004879301489470981</v>
      </c>
      <c r="H349" s="37">
        <v>0.004936347103143674</v>
      </c>
      <c r="I349" s="42">
        <v>-0.005704561367269288</v>
      </c>
      <c r="J349" s="39">
        <v>92.88888888888889</v>
      </c>
      <c r="K349" s="24" t="str">
        <v>평균 하회</v>
      </c>
      <c r="L349" s="24" t="str">
        <v>보합·혼조</v>
      </c>
    </row>
    <row r="350">
      <c r="A350" s="26">
        <v>29</v>
      </c>
      <c r="B350" s="24" t="str">
        <v>오산시</v>
      </c>
      <c r="C350" s="24" t="str">
        <v>다가구 매매</v>
      </c>
      <c r="D350" s="29">
        <v>3.6666666666666665</v>
      </c>
      <c r="E350" s="29">
        <v>3.6666666666666665</v>
      </c>
      <c r="F350" s="28">
        <v>0</v>
      </c>
      <c r="G350" s="37">
        <v>0.002824858757062147</v>
      </c>
      <c r="H350" s="37">
        <v>0.0028578851649779164</v>
      </c>
      <c r="I350" s="42">
        <v>-0.003302640791576954</v>
      </c>
      <c r="J350" s="39">
        <v>103.4188034188034</v>
      </c>
      <c r="K350" s="24" t="str">
        <v>평균권</v>
      </c>
      <c r="L350" s="24" t="str">
        <v>보합·혼조</v>
      </c>
    </row>
    <row r="351">
      <c r="A351" s="26">
        <v>29</v>
      </c>
      <c r="B351" s="24" t="str">
        <v>오산시</v>
      </c>
      <c r="C351" s="24" t="str">
        <v>공장창고</v>
      </c>
      <c r="D351" s="29">
        <v>2.6666666666666665</v>
      </c>
      <c r="E351" s="29">
        <v>3.6666666666666665</v>
      </c>
      <c r="F351" s="41">
        <v>-0.2727272727272727</v>
      </c>
      <c r="G351" s="37">
        <v>0.002054442732408834</v>
      </c>
      <c r="H351" s="37">
        <v>0.0028578851649779164</v>
      </c>
      <c r="I351" s="42">
        <v>-0.08034424325690823</v>
      </c>
      <c r="J351" s="39">
        <v>91.66666666666666</v>
      </c>
      <c r="K351" s="24" t="str">
        <v>평균 하회</v>
      </c>
      <c r="L351" s="24" t="str">
        <v>거래 감소</v>
      </c>
    </row>
    <row r="352">
      <c r="A352" s="26">
        <v>30</v>
      </c>
      <c r="B352" s="24" t="str">
        <v>안성시</v>
      </c>
      <c r="C352" s="24" t="str">
        <v>아파트 전월세</v>
      </c>
      <c r="D352" s="29">
        <v>447</v>
      </c>
      <c r="E352" s="29">
        <v>662.3333333333334</v>
      </c>
      <c r="F352" s="41">
        <v>-0.3251132360342225</v>
      </c>
      <c r="G352" s="37">
        <v>0.34651162790697676</v>
      </c>
      <c r="H352" s="37">
        <v>0.41232620875700354</v>
      </c>
      <c r="I352" s="42">
        <v>-6.581458085002678</v>
      </c>
      <c r="J352" s="39">
        <v>75.19498394249885</v>
      </c>
      <c r="K352" s="24" t="str">
        <v>저수준</v>
      </c>
      <c r="L352" s="24" t="str">
        <v>거래·비중 동반 둔화</v>
      </c>
    </row>
    <row r="353">
      <c r="A353" s="26">
        <v>30</v>
      </c>
      <c r="B353" s="24" t="str">
        <v>안성시</v>
      </c>
      <c r="C353" s="24" t="str">
        <v>토지</v>
      </c>
      <c r="D353" s="29">
        <v>382</v>
      </c>
      <c r="E353" s="29">
        <v>323.3333333333333</v>
      </c>
      <c r="F353" s="36">
        <v>0.1814432989690722</v>
      </c>
      <c r="G353" s="37">
        <v>0.2961240310077519</v>
      </c>
      <c r="H353" s="37">
        <v>0.20128657397800373</v>
      </c>
      <c r="I353" s="38">
        <v>9.483745702974819</v>
      </c>
      <c r="J353" s="39">
        <v>120.9208633093525</v>
      </c>
      <c r="K353" s="24" t="str">
        <v>고수준</v>
      </c>
      <c r="L353" s="24" t="str">
        <v>거래·비중 동반 확대</v>
      </c>
    </row>
    <row r="354">
      <c r="A354" s="26">
        <v>30</v>
      </c>
      <c r="B354" s="24" t="str">
        <v>안성시</v>
      </c>
      <c r="C354" s="24" t="str">
        <v>아파트 매매</v>
      </c>
      <c r="D354" s="29">
        <v>179.66666666666666</v>
      </c>
      <c r="E354" s="29">
        <v>196</v>
      </c>
      <c r="F354" s="41">
        <v>-0.08333333333333337</v>
      </c>
      <c r="G354" s="37">
        <v>0.1392764857881137</v>
      </c>
      <c r="H354" s="37">
        <v>0.12201701597841876</v>
      </c>
      <c r="I354" s="38">
        <v>1.7259469809694936</v>
      </c>
      <c r="J354" s="39">
        <v>101.61096829477292</v>
      </c>
      <c r="K354" s="24" t="str">
        <v>평균권</v>
      </c>
      <c r="L354" s="24" t="str">
        <v>위축 속 비중 확대</v>
      </c>
    </row>
    <row r="355">
      <c r="A355" s="26">
        <v>30</v>
      </c>
      <c r="B355" s="24" t="str">
        <v>안성시</v>
      </c>
      <c r="C355" s="24" t="str">
        <v>다가구 전월세</v>
      </c>
      <c r="D355" s="29">
        <v>164</v>
      </c>
      <c r="E355" s="29">
        <v>294</v>
      </c>
      <c r="F355" s="41">
        <v>-0.44217687074829937</v>
      </c>
      <c r="G355" s="37">
        <v>0.12713178294573643</v>
      </c>
      <c r="H355" s="37">
        <v>0.18302552396762814</v>
      </c>
      <c r="I355" s="42">
        <v>-5.58937410218917</v>
      </c>
      <c r="J355" s="39">
        <v>80.24911032028469</v>
      </c>
      <c r="K355" s="24" t="str">
        <v>저수준</v>
      </c>
      <c r="L355" s="24" t="str">
        <v>거래·비중 동반 둔화</v>
      </c>
    </row>
    <row r="356">
      <c r="A356" s="26">
        <v>30</v>
      </c>
      <c r="B356" s="24" t="str">
        <v>안성시</v>
      </c>
      <c r="C356" s="24" t="str">
        <v>다세대 전월세</v>
      </c>
      <c r="D356" s="29">
        <v>41.333333333333336</v>
      </c>
      <c r="E356" s="29">
        <v>52.333333333333336</v>
      </c>
      <c r="F356" s="41">
        <v>-0.21019108280254772</v>
      </c>
      <c r="G356" s="37">
        <v>0.03204134366925065</v>
      </c>
      <c r="H356" s="37">
        <v>0.03257937331396555</v>
      </c>
      <c r="I356" s="42">
        <v>-0.05380296447149019</v>
      </c>
      <c r="J356" s="39">
        <v>90.39098740888006</v>
      </c>
      <c r="K356" s="24" t="str">
        <v>평균 하회</v>
      </c>
      <c r="L356" s="24" t="str">
        <v>거래 감소</v>
      </c>
    </row>
    <row r="357">
      <c r="A357" s="26">
        <v>30</v>
      </c>
      <c r="B357" s="24" t="str">
        <v>안성시</v>
      </c>
      <c r="C357" s="24" t="str">
        <v>다세대 매매</v>
      </c>
      <c r="D357" s="29">
        <v>22.666666666666668</v>
      </c>
      <c r="E357" s="29">
        <v>18.333333333333332</v>
      </c>
      <c r="F357" s="36">
        <v>0.23636363636363633</v>
      </c>
      <c r="G357" s="37">
        <v>0.01757105943152455</v>
      </c>
      <c r="H357" s="37">
        <v>0.011413156256484747</v>
      </c>
      <c r="I357" s="38">
        <v>0.6157903175039802</v>
      </c>
      <c r="J357" s="39">
        <v>126.56514382402707</v>
      </c>
      <c r="K357" s="24" t="str">
        <v>고수준</v>
      </c>
      <c r="L357" s="24" t="str">
        <v>거래·비중 동반 확대</v>
      </c>
    </row>
    <row r="358">
      <c r="A358" s="26">
        <v>30</v>
      </c>
      <c r="B358" s="24" t="str">
        <v>안성시</v>
      </c>
      <c r="C358" s="24" t="str">
        <v>다가구 매매</v>
      </c>
      <c r="D358" s="29">
        <v>17.333333333333332</v>
      </c>
      <c r="E358" s="29">
        <v>18.333333333333332</v>
      </c>
      <c r="F358" s="41">
        <v>-0.054545454545454564</v>
      </c>
      <c r="G358" s="37">
        <v>0.013436692506459949</v>
      </c>
      <c r="H358" s="37">
        <v>0.011413156256484747</v>
      </c>
      <c r="I358" s="38">
        <v>0.20235362499752013</v>
      </c>
      <c r="J358" s="39">
        <v>109.57854406130268</v>
      </c>
      <c r="K358" s="24" t="str">
        <v>평균 상회</v>
      </c>
      <c r="L358" s="24" t="str">
        <v>거래 감소</v>
      </c>
    </row>
    <row r="359">
      <c r="A359" s="26">
        <v>30</v>
      </c>
      <c r="B359" s="24" t="str">
        <v>안성시</v>
      </c>
      <c r="C359" s="24" t="str">
        <v>상가</v>
      </c>
      <c r="D359" s="29">
        <v>15.333333333333334</v>
      </c>
      <c r="E359" s="29">
        <v>8</v>
      </c>
      <c r="F359" s="36">
        <v>0.9166666666666667</v>
      </c>
      <c r="G359" s="37">
        <v>0.011886304909560724</v>
      </c>
      <c r="H359" s="37">
        <v>0.0049802863664660715</v>
      </c>
      <c r="I359" s="38">
        <v>0.6906018543094652</v>
      </c>
      <c r="J359" s="39">
        <v>110.23965141612202</v>
      </c>
      <c r="K359" s="24" t="str">
        <v>평균 상회</v>
      </c>
      <c r="L359" s="24" t="str">
        <v>거래·비중 동반 확대</v>
      </c>
    </row>
    <row r="360">
      <c r="A360" s="26">
        <v>30</v>
      </c>
      <c r="B360" s="24" t="str">
        <v>안성시</v>
      </c>
      <c r="C360" s="24" t="str">
        <v>분양권</v>
      </c>
      <c r="D360" s="29">
        <v>10.333333333333334</v>
      </c>
      <c r="E360" s="29">
        <v>11.666666666666666</v>
      </c>
      <c r="F360" s="41">
        <v>-0.11428571428571432</v>
      </c>
      <c r="G360" s="37">
        <v>0.008010335917312662</v>
      </c>
      <c r="H360" s="37">
        <v>0.007262917617763021</v>
      </c>
      <c r="I360" s="38">
        <v>0.07474182995496409</v>
      </c>
      <c r="J360" s="39">
        <v>111.43790849673204</v>
      </c>
      <c r="K360" s="24" t="str">
        <v>평균 상회</v>
      </c>
      <c r="L360" s="24" t="str">
        <v>거래 감소</v>
      </c>
    </row>
    <row r="361">
      <c r="A361" s="26">
        <v>30</v>
      </c>
      <c r="B361" s="24" t="str">
        <v>안성시</v>
      </c>
      <c r="C361" s="24" t="str">
        <v>오피스텔 전월세</v>
      </c>
      <c r="D361" s="29">
        <v>6</v>
      </c>
      <c r="E361" s="29">
        <v>12</v>
      </c>
      <c r="F361" s="41">
        <v>-0.5</v>
      </c>
      <c r="G361" s="37">
        <v>0.004651162790697674</v>
      </c>
      <c r="H361" s="37">
        <v>0.007470429549699108</v>
      </c>
      <c r="I361" s="42">
        <v>-0.28192667590014336</v>
      </c>
      <c r="J361" s="39">
        <v>68.04123711340206</v>
      </c>
      <c r="K361" s="24" t="str">
        <v>저수준</v>
      </c>
      <c r="L361" s="24" t="str">
        <v>거래 감소</v>
      </c>
    </row>
    <row r="362">
      <c r="A362" s="26">
        <v>30</v>
      </c>
      <c r="B362" s="24" t="str">
        <v>안성시</v>
      </c>
      <c r="C362" s="24" t="str">
        <v>공장창고</v>
      </c>
      <c r="D362" s="29">
        <v>3</v>
      </c>
      <c r="E362" s="29">
        <v>8</v>
      </c>
      <c r="F362" s="41">
        <v>-0.625</v>
      </c>
      <c r="G362" s="37">
        <v>0.002325581395348837</v>
      </c>
      <c r="H362" s="37">
        <v>0.0049802863664660715</v>
      </c>
      <c r="I362" s="42">
        <v>-0.26547049711172344</v>
      </c>
      <c r="J362" s="39">
        <v>51.5625</v>
      </c>
      <c r="K362" s="24" t="str">
        <v>저수준</v>
      </c>
      <c r="L362" s="24" t="str">
        <v>거래 감소</v>
      </c>
    </row>
    <row r="363">
      <c r="A363" s="26">
        <v>30</v>
      </c>
      <c r="B363" s="24" t="str">
        <v>안성시</v>
      </c>
      <c r="C363" s="24" t="str">
        <v>오피스텔 매매</v>
      </c>
      <c r="D363" s="29">
        <v>1.3333333333333333</v>
      </c>
      <c r="E363" s="29">
        <v>2</v>
      </c>
      <c r="F363" s="41">
        <v>-0.33333333333333337</v>
      </c>
      <c r="G363" s="37">
        <v>0.0010335917312661498</v>
      </c>
      <c r="H363" s="37">
        <v>0.0012450715916165179</v>
      </c>
      <c r="I363" s="42">
        <v>-0.021147986035036807</v>
      </c>
      <c r="J363" s="39">
        <v>58.66666666666666</v>
      </c>
      <c r="K363" s="24" t="str">
        <v>저수준</v>
      </c>
      <c r="L363" s="24" t="str">
        <v>거래 감소</v>
      </c>
    </row>
    <row r="364">
      <c r="A364" s="26">
        <v>31</v>
      </c>
      <c r="B364" s="24" t="str">
        <v>수원시 장안구</v>
      </c>
      <c r="C364" s="24" t="str">
        <v>아파트 전월세</v>
      </c>
      <c r="D364" s="29">
        <v>342.3333333333333</v>
      </c>
      <c r="E364" s="29">
        <v>403.6666666666667</v>
      </c>
      <c r="F364" s="41">
        <v>-0.1519405450041288</v>
      </c>
      <c r="G364" s="37">
        <v>0.277043431346102</v>
      </c>
      <c r="H364" s="37">
        <v>0.2752272727272727</v>
      </c>
      <c r="I364" s="38">
        <v>0.18161586188292778</v>
      </c>
      <c r="J364" s="39">
        <v>86.62679242389387</v>
      </c>
      <c r="K364" s="24" t="str">
        <v>평균 하회</v>
      </c>
      <c r="L364" s="24" t="str">
        <v>거래 감소</v>
      </c>
    </row>
    <row r="365">
      <c r="A365" s="26">
        <v>31</v>
      </c>
      <c r="B365" s="24" t="str">
        <v>수원시 장안구</v>
      </c>
      <c r="C365" s="24" t="str">
        <v>다가구 전월세</v>
      </c>
      <c r="D365" s="29">
        <v>298.6666666666667</v>
      </c>
      <c r="E365" s="29">
        <v>470.3333333333333</v>
      </c>
      <c r="F365" s="41">
        <v>-0.3649893692416726</v>
      </c>
      <c r="G365" s="37">
        <v>0.24170488265443754</v>
      </c>
      <c r="H365" s="37">
        <v>0.3206818181818182</v>
      </c>
      <c r="I365" s="42">
        <v>-7.897693552738064</v>
      </c>
      <c r="J365" s="39">
        <v>76.24352131198268</v>
      </c>
      <c r="K365" s="24" t="str">
        <v>저수준</v>
      </c>
      <c r="L365" s="24" t="str">
        <v>거래·비중 동반 둔화</v>
      </c>
    </row>
    <row r="366">
      <c r="A366" s="26">
        <v>31</v>
      </c>
      <c r="B366" s="24" t="str">
        <v>수원시 장안구</v>
      </c>
      <c r="C366" s="24" t="str">
        <v>아파트 매매</v>
      </c>
      <c r="D366" s="29">
        <v>291</v>
      </c>
      <c r="E366" s="29">
        <v>229</v>
      </c>
      <c r="F366" s="36">
        <v>0.2707423580786026</v>
      </c>
      <c r="G366" s="37">
        <v>0.23550040463987051</v>
      </c>
      <c r="H366" s="37">
        <v>0.15613636363636363</v>
      </c>
      <c r="I366" s="38">
        <v>7.936404100350688</v>
      </c>
      <c r="J366" s="39">
        <v>130.920245398773</v>
      </c>
      <c r="K366" s="24" t="str">
        <v>고수준</v>
      </c>
      <c r="L366" s="24" t="str">
        <v>거래·비중 동반 확대</v>
      </c>
    </row>
    <row r="367">
      <c r="A367" s="26">
        <v>31</v>
      </c>
      <c r="B367" s="24" t="str">
        <v>수원시 장안구</v>
      </c>
      <c r="C367" s="24" t="str">
        <v>다세대 전월세</v>
      </c>
      <c r="D367" s="29">
        <v>158.66666666666666</v>
      </c>
      <c r="E367" s="29">
        <v>212.33333333333334</v>
      </c>
      <c r="F367" s="41">
        <v>-0.25274725274725274</v>
      </c>
      <c r="G367" s="37">
        <v>0.12840571891016994</v>
      </c>
      <c r="H367" s="37">
        <v>0.14477272727272728</v>
      </c>
      <c r="I367" s="42">
        <v>-1.6367008362557334</v>
      </c>
      <c r="J367" s="39">
        <v>80.80246913580245</v>
      </c>
      <c r="K367" s="24" t="str">
        <v>저수준</v>
      </c>
      <c r="L367" s="24" t="str">
        <v>거래·비중 동반 둔화</v>
      </c>
    </row>
    <row r="368">
      <c r="A368" s="26">
        <v>31</v>
      </c>
      <c r="B368" s="24" t="str">
        <v>수원시 장안구</v>
      </c>
      <c r="C368" s="24" t="str">
        <v>다세대 매매</v>
      </c>
      <c r="D368" s="29">
        <v>56.666666666666664</v>
      </c>
      <c r="E368" s="29">
        <v>48</v>
      </c>
      <c r="F368" s="36">
        <v>0.18055555555555558</v>
      </c>
      <c r="G368" s="37">
        <v>0.0458591853250607</v>
      </c>
      <c r="H368" s="37">
        <v>0.03272727272727273</v>
      </c>
      <c r="I368" s="38">
        <v>1.3131912597787967</v>
      </c>
      <c r="J368" s="39">
        <v>111.50864639236731</v>
      </c>
      <c r="K368" s="24" t="str">
        <v>평균 상회</v>
      </c>
      <c r="L368" s="24" t="str">
        <v>거래·비중 동반 확대</v>
      </c>
    </row>
    <row r="369">
      <c r="A369" s="26">
        <v>31</v>
      </c>
      <c r="B369" s="24" t="str">
        <v>수원시 장안구</v>
      </c>
      <c r="C369" s="24" t="str">
        <v>토지</v>
      </c>
      <c r="D369" s="29">
        <v>32.333333333333336</v>
      </c>
      <c r="E369" s="29">
        <v>35.333333333333336</v>
      </c>
      <c r="F369" s="41">
        <v>-0.08490566037735847</v>
      </c>
      <c r="G369" s="37">
        <v>0.02616671162665228</v>
      </c>
      <c r="H369" s="37">
        <v>0.02409090909090909</v>
      </c>
      <c r="I369" s="38">
        <v>0.20758025357431908</v>
      </c>
      <c r="J369" s="39">
        <v>120.97505668934241</v>
      </c>
      <c r="K369" s="24" t="str">
        <v>고수준</v>
      </c>
      <c r="L369" s="24" t="str">
        <v>거래 감소</v>
      </c>
    </row>
    <row r="370">
      <c r="A370" s="26">
        <v>31</v>
      </c>
      <c r="B370" s="24" t="str">
        <v>수원시 장안구</v>
      </c>
      <c r="C370" s="24" t="str">
        <v>오피스텔 전월세</v>
      </c>
      <c r="D370" s="29">
        <v>28.666666666666668</v>
      </c>
      <c r="E370" s="29">
        <v>45</v>
      </c>
      <c r="F370" s="41">
        <v>-0.36296296296296293</v>
      </c>
      <c r="G370" s="37">
        <v>0.023199352576207175</v>
      </c>
      <c r="H370" s="37">
        <v>0.03068181818181818</v>
      </c>
      <c r="I370" s="42">
        <v>-0.7482465605611006</v>
      </c>
      <c r="J370" s="39">
        <v>74.90102929532858</v>
      </c>
      <c r="K370" s="24" t="str">
        <v>저수준</v>
      </c>
      <c r="L370" s="24" t="str">
        <v>거래·비중 동반 둔화</v>
      </c>
    </row>
    <row r="371">
      <c r="A371" s="26">
        <v>31</v>
      </c>
      <c r="B371" s="24" t="str">
        <v>수원시 장안구</v>
      </c>
      <c r="C371" s="24" t="str">
        <v>상가</v>
      </c>
      <c r="D371" s="29">
        <v>11</v>
      </c>
      <c r="E371" s="29">
        <v>9</v>
      </c>
      <c r="F371" s="36">
        <v>0.22222222222222232</v>
      </c>
      <c r="G371" s="37">
        <v>0.008902077151335312</v>
      </c>
      <c r="H371" s="37">
        <v>0.006136363636363636</v>
      </c>
      <c r="I371" s="38">
        <v>0.2765713514971676</v>
      </c>
      <c r="J371" s="39">
        <v>105.21739130434781</v>
      </c>
      <c r="K371" s="24" t="str">
        <v>평균 상회</v>
      </c>
      <c r="L371" s="24" t="str">
        <v>거래 증가</v>
      </c>
    </row>
    <row r="372">
      <c r="A372" s="26">
        <v>31</v>
      </c>
      <c r="B372" s="24" t="str">
        <v>수원시 장안구</v>
      </c>
      <c r="C372" s="24" t="str">
        <v>다가구 매매</v>
      </c>
      <c r="D372" s="29">
        <v>9.666666666666666</v>
      </c>
      <c r="E372" s="29">
        <v>5</v>
      </c>
      <c r="F372" s="36">
        <v>0.9333333333333333</v>
      </c>
      <c r="G372" s="37">
        <v>0.007823037496628</v>
      </c>
      <c r="H372" s="37">
        <v>0.003409090909090909</v>
      </c>
      <c r="I372" s="38">
        <v>0.4413946587537092</v>
      </c>
      <c r="J372" s="39">
        <v>141.77777777777777</v>
      </c>
      <c r="K372" s="24" t="str">
        <v>고수준</v>
      </c>
      <c r="L372" s="24" t="str">
        <v>거래·비중 동반 확대</v>
      </c>
    </row>
    <row r="373">
      <c r="A373" s="26">
        <v>31</v>
      </c>
      <c r="B373" s="24" t="str">
        <v>수원시 장안구</v>
      </c>
      <c r="C373" s="24" t="str">
        <v>오피스텔 매매</v>
      </c>
      <c r="D373" s="29">
        <v>6.333333333333333</v>
      </c>
      <c r="E373" s="29">
        <v>8.666666666666666</v>
      </c>
      <c r="F373" s="41">
        <v>-0.2692307692307693</v>
      </c>
      <c r="G373" s="37">
        <v>0.005125438359859725</v>
      </c>
      <c r="H373" s="37">
        <v>0.005909090909090909</v>
      </c>
      <c r="I373" s="42">
        <v>-0.07836525492311841</v>
      </c>
      <c r="J373" s="39">
        <v>96.75925925925924</v>
      </c>
      <c r="K373" s="24" t="str">
        <v>평균권</v>
      </c>
      <c r="L373" s="24" t="str">
        <v>거래 감소</v>
      </c>
    </row>
    <row r="374">
      <c r="A374" s="26">
        <v>31</v>
      </c>
      <c r="B374" s="24" t="str">
        <v>수원시 장안구</v>
      </c>
      <c r="C374" s="24" t="str">
        <v>공장창고</v>
      </c>
      <c r="D374" s="29">
        <v>0.3333333333333333</v>
      </c>
      <c r="E374" s="29">
        <v>0</v>
      </c>
      <c r="F374" s="28">
        <v>0</v>
      </c>
      <c r="G374" s="37">
        <v>0.0002697599136768276</v>
      </c>
      <c r="H374" s="37">
        <v>0</v>
      </c>
      <c r="I374" s="38">
        <v>0.02697599136768276</v>
      </c>
      <c r="J374" s="39">
        <v>91.66666666666666</v>
      </c>
      <c r="K374" s="24" t="str">
        <v>평균 하회</v>
      </c>
      <c r="L374" s="24" t="str">
        <v>보합·혼조</v>
      </c>
    </row>
    <row r="375">
      <c r="A375" s="26">
        <v>31</v>
      </c>
      <c r="B375" s="24" t="str">
        <v>수원시 장안구</v>
      </c>
      <c r="C375" s="24" t="str">
        <v>분양권</v>
      </c>
      <c r="D375" s="29">
        <v>0</v>
      </c>
      <c r="E375" s="29">
        <v>0.3333333333333333</v>
      </c>
      <c r="F375" s="41">
        <v>-1</v>
      </c>
      <c r="G375" s="37">
        <v>0</v>
      </c>
      <c r="H375" s="37">
        <v>0.00022727272727272727</v>
      </c>
      <c r="I375" s="42">
        <v>-0.022727272727272728</v>
      </c>
      <c r="J375" s="39">
        <v>0</v>
      </c>
      <c r="K375" s="24" t="str">
        <v>저수준</v>
      </c>
      <c r="L375" s="24" t="str">
        <v>거래 감소</v>
      </c>
    </row>
    <row r="376">
      <c r="A376" s="26">
        <v>32</v>
      </c>
      <c r="B376" s="24" t="str">
        <v>고양시 일산서구</v>
      </c>
      <c r="C376" s="24" t="str">
        <v>아파트 전월세</v>
      </c>
      <c r="D376" s="29">
        <v>552</v>
      </c>
      <c r="E376" s="29">
        <v>658.3333333333334</v>
      </c>
      <c r="F376" s="41">
        <v>-0.16151898734177217</v>
      </c>
      <c r="G376" s="37">
        <v>0.4508576095834468</v>
      </c>
      <c r="H376" s="37">
        <v>0.5113930605903677</v>
      </c>
      <c r="I376" s="42">
        <v>-6.053545100692093</v>
      </c>
      <c r="J376" s="39">
        <v>89.91559306974678</v>
      </c>
      <c r="K376" s="24" t="str">
        <v>평균 하회</v>
      </c>
      <c r="L376" s="24" t="str">
        <v>거래·비중 동반 둔화</v>
      </c>
    </row>
    <row r="377">
      <c r="A377" s="26">
        <v>32</v>
      </c>
      <c r="B377" s="24" t="str">
        <v>고양시 일산서구</v>
      </c>
      <c r="C377" s="24" t="str">
        <v>아파트 매매</v>
      </c>
      <c r="D377" s="29">
        <v>299.3333333333333</v>
      </c>
      <c r="E377" s="29">
        <v>234</v>
      </c>
      <c r="F377" s="36">
        <v>0.27920227920227925</v>
      </c>
      <c r="G377" s="37">
        <v>0.24448679553498504</v>
      </c>
      <c r="H377" s="37">
        <v>0.1817711030554117</v>
      </c>
      <c r="I377" s="38">
        <v>6.271569247957334</v>
      </c>
      <c r="J377" s="39">
        <v>121.05392156862744</v>
      </c>
      <c r="K377" s="24" t="str">
        <v>고수준</v>
      </c>
      <c r="L377" s="24" t="str">
        <v>거래·비중 동반 확대</v>
      </c>
    </row>
    <row r="378">
      <c r="A378" s="26">
        <v>32</v>
      </c>
      <c r="B378" s="24" t="str">
        <v>고양시 일산서구</v>
      </c>
      <c r="C378" s="24" t="str">
        <v>다가구 전월세</v>
      </c>
      <c r="D378" s="29">
        <v>136</v>
      </c>
      <c r="E378" s="29">
        <v>141.33333333333334</v>
      </c>
      <c r="F378" s="41">
        <v>-0.037735849056603765</v>
      </c>
      <c r="G378" s="37">
        <v>0.11108086033215356</v>
      </c>
      <c r="H378" s="37">
        <v>0.10978767477990678</v>
      </c>
      <c r="I378" s="38">
        <v>0.12931855522467783</v>
      </c>
      <c r="J378" s="39">
        <v>104.46927374301676</v>
      </c>
      <c r="K378" s="24" t="str">
        <v>평균권</v>
      </c>
      <c r="L378" s="24" t="str">
        <v>보합·혼조</v>
      </c>
    </row>
    <row r="379">
      <c r="A379" s="26">
        <v>32</v>
      </c>
      <c r="B379" s="24" t="str">
        <v>고양시 일산서구</v>
      </c>
      <c r="C379" s="24" t="str">
        <v>오피스텔 전월세</v>
      </c>
      <c r="D379" s="29">
        <v>133.66666666666666</v>
      </c>
      <c r="E379" s="29">
        <v>148.33333333333334</v>
      </c>
      <c r="F379" s="41">
        <v>-0.09887640449438206</v>
      </c>
      <c r="G379" s="37">
        <v>0.10917506125782739</v>
      </c>
      <c r="H379" s="37">
        <v>0.115225271879855</v>
      </c>
      <c r="I379" s="42">
        <v>-0.605021062202761</v>
      </c>
      <c r="J379" s="39">
        <v>95.22884283246977</v>
      </c>
      <c r="K379" s="24" t="str">
        <v>평균권</v>
      </c>
      <c r="L379" s="24" t="str">
        <v>거래·비중 동반 둔화</v>
      </c>
    </row>
    <row r="380">
      <c r="A380" s="26">
        <v>32</v>
      </c>
      <c r="B380" s="24" t="str">
        <v>고양시 일산서구</v>
      </c>
      <c r="C380" s="24" t="str">
        <v>다세대 전월세</v>
      </c>
      <c r="D380" s="29">
        <v>37.333333333333336</v>
      </c>
      <c r="E380" s="29">
        <v>41</v>
      </c>
      <c r="F380" s="41">
        <v>-0.08943089430894313</v>
      </c>
      <c r="G380" s="37">
        <v>0.03049278518921862</v>
      </c>
      <c r="H380" s="37">
        <v>0.03184878301398239</v>
      </c>
      <c r="I380" s="42">
        <v>-0.13559978247637688</v>
      </c>
      <c r="J380" s="39">
        <v>106.3903281519862</v>
      </c>
      <c r="K380" s="24" t="str">
        <v>평균 상회</v>
      </c>
      <c r="L380" s="24" t="str">
        <v>거래 감소</v>
      </c>
    </row>
    <row r="381">
      <c r="A381" s="26">
        <v>32</v>
      </c>
      <c r="B381" s="24" t="str">
        <v>고양시 일산서구</v>
      </c>
      <c r="C381" s="24" t="str">
        <v>오피스텔 매매</v>
      </c>
      <c r="D381" s="29">
        <v>18</v>
      </c>
      <c r="E381" s="29">
        <v>16.333333333333332</v>
      </c>
      <c r="F381" s="36">
        <v>0.1020408163265305</v>
      </c>
      <c r="G381" s="37">
        <v>0.014701878573373264</v>
      </c>
      <c r="H381" s="37">
        <v>0.012687726566545831</v>
      </c>
      <c r="I381" s="38">
        <v>0.20141520068274327</v>
      </c>
      <c r="J381" s="39">
        <v>102.06185567010309</v>
      </c>
      <c r="K381" s="24" t="str">
        <v>평균권</v>
      </c>
      <c r="L381" s="24" t="str">
        <v>거래 증가</v>
      </c>
    </row>
    <row r="382">
      <c r="A382" s="26">
        <v>32</v>
      </c>
      <c r="B382" s="24" t="str">
        <v>고양시 일산서구</v>
      </c>
      <c r="C382" s="24" t="str">
        <v>다세대 매매</v>
      </c>
      <c r="D382" s="29">
        <v>16.333333333333332</v>
      </c>
      <c r="E382" s="29">
        <v>14.666666666666666</v>
      </c>
      <c r="F382" s="36">
        <v>0.11363636363636354</v>
      </c>
      <c r="G382" s="37">
        <v>0.013340593520283148</v>
      </c>
      <c r="H382" s="37">
        <v>0.011393060590367685</v>
      </c>
      <c r="I382" s="38">
        <v>0.19475329299154626</v>
      </c>
      <c r="J382" s="39">
        <v>118.98454746136863</v>
      </c>
      <c r="K382" s="24" t="str">
        <v>고수준</v>
      </c>
      <c r="L382" s="24" t="str">
        <v>거래 증가</v>
      </c>
    </row>
    <row r="383">
      <c r="A383" s="26">
        <v>32</v>
      </c>
      <c r="B383" s="24" t="str">
        <v>고양시 일산서구</v>
      </c>
      <c r="C383" s="24" t="str">
        <v>상가</v>
      </c>
      <c r="D383" s="29">
        <v>14.333333333333334</v>
      </c>
      <c r="E383" s="29">
        <v>16.666666666666668</v>
      </c>
      <c r="F383" s="41">
        <v>-0.14</v>
      </c>
      <c r="G383" s="37">
        <v>0.011707051456575007</v>
      </c>
      <c r="H383" s="37">
        <v>0.01294665976178146</v>
      </c>
      <c r="I383" s="42">
        <v>-0.12396083052064535</v>
      </c>
      <c r="J383" s="39">
        <v>83.86524822695036</v>
      </c>
      <c r="K383" s="24" t="str">
        <v>저수준</v>
      </c>
      <c r="L383" s="24" t="str">
        <v>거래 감소</v>
      </c>
    </row>
    <row r="384">
      <c r="A384" s="26">
        <v>32</v>
      </c>
      <c r="B384" s="24" t="str">
        <v>고양시 일산서구</v>
      </c>
      <c r="C384" s="24" t="str">
        <v>토지</v>
      </c>
      <c r="D384" s="29">
        <v>14</v>
      </c>
      <c r="E384" s="29">
        <v>13.666666666666666</v>
      </c>
      <c r="F384" s="36">
        <v>0.024390243902439046</v>
      </c>
      <c r="G384" s="37">
        <v>0.011434794445956983</v>
      </c>
      <c r="H384" s="37">
        <v>0.010616261004660798</v>
      </c>
      <c r="I384" s="38">
        <v>0.0818533441296185</v>
      </c>
      <c r="J384" s="39">
        <v>105.47945205479452</v>
      </c>
      <c r="K384" s="24" t="str">
        <v>평균 상회</v>
      </c>
      <c r="L384" s="24" t="str">
        <v>보합·혼조</v>
      </c>
    </row>
    <row r="385">
      <c r="A385" s="26">
        <v>32</v>
      </c>
      <c r="B385" s="24" t="str">
        <v>고양시 일산서구</v>
      </c>
      <c r="C385" s="24" t="str">
        <v>다가구 매매</v>
      </c>
      <c r="D385" s="29">
        <v>2</v>
      </c>
      <c r="E385" s="29">
        <v>1.3333333333333333</v>
      </c>
      <c r="F385" s="36">
        <v>0.5</v>
      </c>
      <c r="G385" s="37">
        <v>0.0016335420637081405</v>
      </c>
      <c r="H385" s="37">
        <v>0.0010357327809425167</v>
      </c>
      <c r="I385" s="38">
        <v>0.05978092827656238</v>
      </c>
      <c r="J385" s="39">
        <v>146.66666666666669</v>
      </c>
      <c r="K385" s="24" t="str">
        <v>고수준</v>
      </c>
      <c r="L385" s="24" t="str">
        <v>거래 증가</v>
      </c>
    </row>
    <row r="386">
      <c r="A386" s="26">
        <v>32</v>
      </c>
      <c r="B386" s="24" t="str">
        <v>고양시 일산서구</v>
      </c>
      <c r="C386" s="24" t="str">
        <v>공장창고</v>
      </c>
      <c r="D386" s="29">
        <v>1.3333333333333333</v>
      </c>
      <c r="E386" s="29">
        <v>1.6666666666666667</v>
      </c>
      <c r="F386" s="41">
        <v>-0.19999999999999996</v>
      </c>
      <c r="G386" s="37">
        <v>0.0010890280424720937</v>
      </c>
      <c r="H386" s="37">
        <v>0.001294665976178146</v>
      </c>
      <c r="I386" s="42">
        <v>-0.02056379337060524</v>
      </c>
      <c r="J386" s="39">
        <v>91.66666666666666</v>
      </c>
      <c r="K386" s="24" t="str">
        <v>평균 하회</v>
      </c>
      <c r="L386" s="24" t="str">
        <v>거래 감소</v>
      </c>
    </row>
    <row r="387">
      <c r="A387" s="26">
        <v>33</v>
      </c>
      <c r="B387" s="24" t="str">
        <v>성남시 중원구</v>
      </c>
      <c r="C387" s="24" t="str">
        <v>다가구 전월세</v>
      </c>
      <c r="D387" s="29">
        <v>297.6666666666667</v>
      </c>
      <c r="E387" s="29">
        <v>299.3333333333333</v>
      </c>
      <c r="F387" s="41">
        <v>-0.0055679287305122616</v>
      </c>
      <c r="G387" s="37">
        <v>0.24916294642857142</v>
      </c>
      <c r="H387" s="37">
        <v>0.23800689106811557</v>
      </c>
      <c r="I387" s="38">
        <v>1.1156055360455857</v>
      </c>
      <c r="J387" s="39">
        <v>105.62365591397851</v>
      </c>
      <c r="K387" s="24" t="str">
        <v>평균 상회</v>
      </c>
      <c r="L387" s="24" t="str">
        <v>비중 확대</v>
      </c>
    </row>
    <row r="388">
      <c r="A388" s="26">
        <v>33</v>
      </c>
      <c r="B388" s="24" t="str">
        <v>성남시 중원구</v>
      </c>
      <c r="C388" s="24" t="str">
        <v>아파트 전월세</v>
      </c>
      <c r="D388" s="29">
        <v>201</v>
      </c>
      <c r="E388" s="29">
        <v>230.66666666666666</v>
      </c>
      <c r="F388" s="41">
        <v>-0.12861271676300579</v>
      </c>
      <c r="G388" s="37">
        <v>0.16824776785714285</v>
      </c>
      <c r="H388" s="37">
        <v>0.18340842830638748</v>
      </c>
      <c r="I388" s="42">
        <v>-1.5160660449244634</v>
      </c>
      <c r="J388" s="39">
        <v>85.79743888242142</v>
      </c>
      <c r="K388" s="24" t="str">
        <v>평균 하회</v>
      </c>
      <c r="L388" s="24" t="str">
        <v>거래·비중 동반 둔화</v>
      </c>
    </row>
    <row r="389">
      <c r="A389" s="26">
        <v>33</v>
      </c>
      <c r="B389" s="24" t="str">
        <v>성남시 중원구</v>
      </c>
      <c r="C389" s="24" t="str">
        <v>다세대 전월세</v>
      </c>
      <c r="D389" s="29">
        <v>191.66666666666666</v>
      </c>
      <c r="E389" s="29">
        <v>198</v>
      </c>
      <c r="F389" s="41">
        <v>-0.03198653198653201</v>
      </c>
      <c r="G389" s="37">
        <v>0.16043526785714285</v>
      </c>
      <c r="H389" s="37">
        <v>0.15743440233236153</v>
      </c>
      <c r="I389" s="38">
        <v>0.3000865524781321</v>
      </c>
      <c r="J389" s="39">
        <v>105.10136257892985</v>
      </c>
      <c r="K389" s="24" t="str">
        <v>평균 상회</v>
      </c>
      <c r="L389" s="24" t="str">
        <v>비중 확대</v>
      </c>
    </row>
    <row r="390">
      <c r="A390" s="26">
        <v>33</v>
      </c>
      <c r="B390" s="24" t="str">
        <v>성남시 중원구</v>
      </c>
      <c r="C390" s="24" t="str">
        <v>아파트 매매</v>
      </c>
      <c r="D390" s="29">
        <v>165.66666666666666</v>
      </c>
      <c r="E390" s="29">
        <v>153.66666666666666</v>
      </c>
      <c r="F390" s="36">
        <v>0.0780911062906724</v>
      </c>
      <c r="G390" s="37">
        <v>0.138671875</v>
      </c>
      <c r="H390" s="37">
        <v>0.12218393851046912</v>
      </c>
      <c r="I390" s="38">
        <v>1.6487936489530883</v>
      </c>
      <c r="J390" s="39">
        <v>109.44944944944943</v>
      </c>
      <c r="K390" s="24" t="str">
        <v>평균 상회</v>
      </c>
      <c r="L390" s="24" t="str">
        <v>거래·비중 동반 확대</v>
      </c>
    </row>
    <row r="391">
      <c r="A391" s="26">
        <v>33</v>
      </c>
      <c r="B391" s="24" t="str">
        <v>성남시 중원구</v>
      </c>
      <c r="C391" s="24" t="str">
        <v>오피스텔 전월세</v>
      </c>
      <c r="D391" s="29">
        <v>129</v>
      </c>
      <c r="E391" s="29">
        <v>154.33333333333334</v>
      </c>
      <c r="F391" s="41">
        <v>-0.16414686825053992</v>
      </c>
      <c r="G391" s="37">
        <v>0.10797991071428571</v>
      </c>
      <c r="H391" s="37">
        <v>0.12271402067320435</v>
      </c>
      <c r="I391" s="42">
        <v>-1.4734109958918635</v>
      </c>
      <c r="J391" s="39">
        <v>93.84920634920634</v>
      </c>
      <c r="K391" s="24" t="str">
        <v>평균 하회</v>
      </c>
      <c r="L391" s="24" t="str">
        <v>거래·비중 동반 둔화</v>
      </c>
    </row>
    <row r="392">
      <c r="A392" s="26">
        <v>33</v>
      </c>
      <c r="B392" s="24" t="str">
        <v>성남시 중원구</v>
      </c>
      <c r="C392" s="24" t="str">
        <v>다세대 매매</v>
      </c>
      <c r="D392" s="29">
        <v>113.33333333333333</v>
      </c>
      <c r="E392" s="29">
        <v>100.66666666666667</v>
      </c>
      <c r="F392" s="36">
        <v>0.1258278145695364</v>
      </c>
      <c r="G392" s="37">
        <v>0.09486607142857142</v>
      </c>
      <c r="H392" s="37">
        <v>0.08004240657301882</v>
      </c>
      <c r="I392" s="38">
        <v>1.48236648555526</v>
      </c>
      <c r="J392" s="39">
        <v>133.1908831908832</v>
      </c>
      <c r="K392" s="24" t="str">
        <v>고수준</v>
      </c>
      <c r="L392" s="24" t="str">
        <v>거래·비중 동반 확대</v>
      </c>
    </row>
    <row r="393">
      <c r="A393" s="26">
        <v>33</v>
      </c>
      <c r="B393" s="24" t="str">
        <v>성남시 중원구</v>
      </c>
      <c r="C393" s="24" t="str">
        <v>공장창고</v>
      </c>
      <c r="D393" s="29">
        <v>24.666666666666668</v>
      </c>
      <c r="E393" s="29">
        <v>37</v>
      </c>
      <c r="F393" s="41">
        <v>-0.33333333333333337</v>
      </c>
      <c r="G393" s="37">
        <v>0.020647321428571428</v>
      </c>
      <c r="H393" s="37">
        <v>0.02941956003180493</v>
      </c>
      <c r="I393" s="42">
        <v>-0.8772238603233503</v>
      </c>
      <c r="J393" s="39">
        <v>100.12300123001229</v>
      </c>
      <c r="K393" s="24" t="str">
        <v>평균권</v>
      </c>
      <c r="L393" s="24" t="str">
        <v>거래·비중 동반 둔화</v>
      </c>
    </row>
    <row r="394">
      <c r="A394" s="26">
        <v>33</v>
      </c>
      <c r="B394" s="24" t="str">
        <v>성남시 중원구</v>
      </c>
      <c r="C394" s="24" t="str">
        <v>오피스텔 매매</v>
      </c>
      <c r="D394" s="29">
        <v>23.333333333333332</v>
      </c>
      <c r="E394" s="29">
        <v>26.666666666666668</v>
      </c>
      <c r="F394" s="41">
        <v>-0.125</v>
      </c>
      <c r="G394" s="37">
        <v>0.01953125</v>
      </c>
      <c r="H394" s="37">
        <v>0.021203286509408958</v>
      </c>
      <c r="I394" s="42">
        <v>-0.1672036509408958</v>
      </c>
      <c r="J394" s="39">
        <v>105.6241426611797</v>
      </c>
      <c r="K394" s="24" t="str">
        <v>평균 상회</v>
      </c>
      <c r="L394" s="24" t="str">
        <v>거래 감소</v>
      </c>
    </row>
    <row r="395">
      <c r="A395" s="26">
        <v>33</v>
      </c>
      <c r="B395" s="24" t="str">
        <v>성남시 중원구</v>
      </c>
      <c r="C395" s="24" t="str">
        <v>다가구 매매</v>
      </c>
      <c r="D395" s="29">
        <v>19</v>
      </c>
      <c r="E395" s="29">
        <v>18</v>
      </c>
      <c r="F395" s="36">
        <v>0.05555555555555558</v>
      </c>
      <c r="G395" s="37">
        <v>0.015904017857142856</v>
      </c>
      <c r="H395" s="37">
        <v>0.014312218393851047</v>
      </c>
      <c r="I395" s="38">
        <v>0.15917994632918092</v>
      </c>
      <c r="J395" s="39">
        <v>123.66863905325445</v>
      </c>
      <c r="K395" s="24" t="str">
        <v>고수준</v>
      </c>
      <c r="L395" s="24" t="str">
        <v>거래 증가</v>
      </c>
    </row>
    <row r="396">
      <c r="A396" s="26">
        <v>33</v>
      </c>
      <c r="B396" s="24" t="str">
        <v>성남시 중원구</v>
      </c>
      <c r="C396" s="24" t="str">
        <v>상가</v>
      </c>
      <c r="D396" s="29">
        <v>11.666666666666666</v>
      </c>
      <c r="E396" s="29">
        <v>10.666666666666666</v>
      </c>
      <c r="F396" s="36">
        <v>0.09375</v>
      </c>
      <c r="G396" s="37">
        <v>0.009765625</v>
      </c>
      <c r="H396" s="37">
        <v>0.008481314603763583</v>
      </c>
      <c r="I396" s="38">
        <v>0.12843103962364172</v>
      </c>
      <c r="J396" s="39">
        <v>87.89954337899543</v>
      </c>
      <c r="K396" s="24" t="str">
        <v>평균 하회</v>
      </c>
      <c r="L396" s="24" t="str">
        <v>거래 증가</v>
      </c>
    </row>
    <row r="397">
      <c r="A397" s="26">
        <v>33</v>
      </c>
      <c r="B397" s="24" t="str">
        <v>성남시 중원구</v>
      </c>
      <c r="C397" s="24" t="str">
        <v>분양권</v>
      </c>
      <c r="D397" s="29">
        <v>10.333333333333334</v>
      </c>
      <c r="E397" s="29">
        <v>23</v>
      </c>
      <c r="F397" s="41">
        <v>-0.5507246376811594</v>
      </c>
      <c r="G397" s="37">
        <v>0.008649553571428572</v>
      </c>
      <c r="H397" s="37">
        <v>0.018287834614365228</v>
      </c>
      <c r="I397" s="42">
        <v>-0.9638281042936656</v>
      </c>
      <c r="J397" s="39">
        <v>46.96969696969697</v>
      </c>
      <c r="K397" s="24" t="str">
        <v>저수준</v>
      </c>
      <c r="L397" s="24" t="str">
        <v>거래·비중 동반 둔화</v>
      </c>
    </row>
    <row r="398">
      <c r="A398" s="26">
        <v>33</v>
      </c>
      <c r="B398" s="24" t="str">
        <v>성남시 중원구</v>
      </c>
      <c r="C398" s="24" t="str">
        <v>토지</v>
      </c>
      <c r="D398" s="29">
        <v>7.333333333333333</v>
      </c>
      <c r="E398" s="29">
        <v>5.666666666666667</v>
      </c>
      <c r="F398" s="36">
        <v>0.2941176470588236</v>
      </c>
      <c r="G398" s="37">
        <v>0.006138392857142857</v>
      </c>
      <c r="H398" s="37">
        <v>0.004505698383249403</v>
      </c>
      <c r="I398" s="38">
        <v>0.16326944738934537</v>
      </c>
      <c r="J398" s="39">
        <v>87.68115942028986</v>
      </c>
      <c r="K398" s="24" t="str">
        <v>평균 하회</v>
      </c>
      <c r="L398" s="24" t="str">
        <v>거래 증가</v>
      </c>
    </row>
    <row r="399">
      <c r="A399" s="26">
        <v>34</v>
      </c>
      <c r="B399" s="24" t="str">
        <v>구리시</v>
      </c>
      <c r="C399" s="24" t="str">
        <v>아파트 전월세</v>
      </c>
      <c r="D399" s="29">
        <v>346.6666666666667</v>
      </c>
      <c r="E399" s="29">
        <v>451.6666666666667</v>
      </c>
      <c r="F399" s="41">
        <v>-0.2324723247232472</v>
      </c>
      <c r="G399" s="37">
        <v>0.2943673931502972</v>
      </c>
      <c r="H399" s="37">
        <v>0.3181498004226344</v>
      </c>
      <c r="I399" s="42">
        <v>-2.378240727233721</v>
      </c>
      <c r="J399" s="39">
        <v>90.75043630017451</v>
      </c>
      <c r="K399" s="24" t="str">
        <v>평균 하회</v>
      </c>
      <c r="L399" s="24" t="str">
        <v>거래·비중 동반 둔화</v>
      </c>
    </row>
    <row r="400">
      <c r="A400" s="26">
        <v>34</v>
      </c>
      <c r="B400" s="24" t="str">
        <v>구리시</v>
      </c>
      <c r="C400" s="24" t="str">
        <v>아파트 매매</v>
      </c>
      <c r="D400" s="29">
        <v>334</v>
      </c>
      <c r="E400" s="29">
        <v>464</v>
      </c>
      <c r="F400" s="41">
        <v>-0.2801724137931034</v>
      </c>
      <c r="G400" s="37">
        <v>0.2836116614774979</v>
      </c>
      <c r="H400" s="37">
        <v>0.3268372857478281</v>
      </c>
      <c r="I400" s="42">
        <v>-4.322562427033022</v>
      </c>
      <c r="J400" s="39">
        <v>94.73955647240845</v>
      </c>
      <c r="K400" s="24" t="str">
        <v>평균 하회</v>
      </c>
      <c r="L400" s="24" t="str">
        <v>거래·비중 동반 둔화</v>
      </c>
    </row>
    <row r="401">
      <c r="A401" s="26">
        <v>34</v>
      </c>
      <c r="B401" s="24" t="str">
        <v>구리시</v>
      </c>
      <c r="C401" s="24" t="str">
        <v>다가구 전월세</v>
      </c>
      <c r="D401" s="29">
        <v>179</v>
      </c>
      <c r="E401" s="29">
        <v>190</v>
      </c>
      <c r="F401" s="41">
        <v>-0.05789473684210522</v>
      </c>
      <c r="G401" s="37">
        <v>0.15199547127087462</v>
      </c>
      <c r="H401" s="37">
        <v>0.13383423338811928</v>
      </c>
      <c r="I401" s="38">
        <v>1.816123788275534</v>
      </c>
      <c r="J401" s="39">
        <v>100.7161125319693</v>
      </c>
      <c r="K401" s="24" t="str">
        <v>평균권</v>
      </c>
      <c r="L401" s="24" t="str">
        <v>위축 속 비중 확대</v>
      </c>
    </row>
    <row r="402">
      <c r="A402" s="26">
        <v>34</v>
      </c>
      <c r="B402" s="24" t="str">
        <v>구리시</v>
      </c>
      <c r="C402" s="24" t="str">
        <v>오피스텔 전월세</v>
      </c>
      <c r="D402" s="29">
        <v>96.66666666666667</v>
      </c>
      <c r="E402" s="29">
        <v>106.33333333333333</v>
      </c>
      <c r="F402" s="41">
        <v>-0.09090909090909094</v>
      </c>
      <c r="G402" s="37">
        <v>0.08208321539767903</v>
      </c>
      <c r="H402" s="37">
        <v>0.07490021131721061</v>
      </c>
      <c r="I402" s="38">
        <v>0.7183004080468416</v>
      </c>
      <c r="J402" s="39">
        <v>87.1584699453552</v>
      </c>
      <c r="K402" s="24" t="str">
        <v>평균 하회</v>
      </c>
      <c r="L402" s="24" t="str">
        <v>위축 속 비중 확대</v>
      </c>
    </row>
    <row r="403">
      <c r="A403" s="26">
        <v>34</v>
      </c>
      <c r="B403" s="24" t="str">
        <v>구리시</v>
      </c>
      <c r="C403" s="24" t="str">
        <v>다세대 전월세</v>
      </c>
      <c r="D403" s="29">
        <v>85.33333333333333</v>
      </c>
      <c r="E403" s="29">
        <v>95.33333333333333</v>
      </c>
      <c r="F403" s="41">
        <v>-0.1048951048951049</v>
      </c>
      <c r="G403" s="37">
        <v>0.072459666006227</v>
      </c>
      <c r="H403" s="37">
        <v>0.06715191359474056</v>
      </c>
      <c r="I403" s="38">
        <v>0.5307752411486442</v>
      </c>
      <c r="J403" s="39">
        <v>110.4313725490196</v>
      </c>
      <c r="K403" s="24" t="str">
        <v>평균 상회</v>
      </c>
      <c r="L403" s="24" t="str">
        <v>위축 속 비중 확대</v>
      </c>
    </row>
    <row r="404">
      <c r="A404" s="26">
        <v>34</v>
      </c>
      <c r="B404" s="24" t="str">
        <v>구리시</v>
      </c>
      <c r="C404" s="24" t="str">
        <v>다세대 매매</v>
      </c>
      <c r="D404" s="29">
        <v>55.666666666666664</v>
      </c>
      <c r="E404" s="29">
        <v>51.666666666666664</v>
      </c>
      <c r="F404" s="36">
        <v>0.07741935483870965</v>
      </c>
      <c r="G404" s="37">
        <v>0.04726861024624965</v>
      </c>
      <c r="H404" s="37">
        <v>0.03639351960554121</v>
      </c>
      <c r="I404" s="38">
        <v>1.0875090640708442</v>
      </c>
      <c r="J404" s="39">
        <v>124.9659863945578</v>
      </c>
      <c r="K404" s="24" t="str">
        <v>고수준</v>
      </c>
      <c r="L404" s="24" t="str">
        <v>거래·비중 동반 확대</v>
      </c>
    </row>
    <row r="405">
      <c r="A405" s="26">
        <v>34</v>
      </c>
      <c r="B405" s="24" t="str">
        <v>구리시</v>
      </c>
      <c r="C405" s="24" t="str">
        <v>상가</v>
      </c>
      <c r="D405" s="29">
        <v>31.666666666666668</v>
      </c>
      <c r="E405" s="29">
        <v>13.666666666666666</v>
      </c>
      <c r="F405" s="36">
        <v>1.3170731707317072</v>
      </c>
      <c r="G405" s="37">
        <v>0.026889329181998302</v>
      </c>
      <c r="H405" s="37">
        <v>0.009626672927917352</v>
      </c>
      <c r="I405" s="38">
        <v>1.7262656254080953</v>
      </c>
      <c r="J405" s="39">
        <v>190.34608378870675</v>
      </c>
      <c r="K405" s="24" t="str">
        <v>고수준</v>
      </c>
      <c r="L405" s="24" t="str">
        <v>거래·비중 동반 확대</v>
      </c>
    </row>
    <row r="406">
      <c r="A406" s="26">
        <v>34</v>
      </c>
      <c r="B406" s="24" t="str">
        <v>구리시</v>
      </c>
      <c r="C406" s="24" t="str">
        <v>분양권</v>
      </c>
      <c r="D406" s="29">
        <v>16.666666666666668</v>
      </c>
      <c r="E406" s="29">
        <v>3.3333333333333335</v>
      </c>
      <c r="F406" s="36">
        <v>4</v>
      </c>
      <c r="G406" s="37">
        <v>0.014152278516841211</v>
      </c>
      <c r="H406" s="37">
        <v>0.0023479690068091102</v>
      </c>
      <c r="I406" s="38">
        <v>1.18043095100321</v>
      </c>
      <c r="J406" s="39">
        <v>261.9047619047619</v>
      </c>
      <c r="K406" s="24" t="str">
        <v>고수준</v>
      </c>
      <c r="L406" s="24" t="str">
        <v>거래·비중 동반 확대</v>
      </c>
    </row>
    <row r="407">
      <c r="A407" s="26">
        <v>34</v>
      </c>
      <c r="B407" s="24" t="str">
        <v>구리시</v>
      </c>
      <c r="C407" s="24" t="str">
        <v>오피스텔 매매</v>
      </c>
      <c r="D407" s="29">
        <v>12</v>
      </c>
      <c r="E407" s="29">
        <v>14</v>
      </c>
      <c r="F407" s="41">
        <v>-0.1428571428571429</v>
      </c>
      <c r="G407" s="37">
        <v>0.010189640532125671</v>
      </c>
      <c r="H407" s="37">
        <v>0.009861469828598262</v>
      </c>
      <c r="I407" s="38">
        <v>0.03281707035274091</v>
      </c>
      <c r="J407" s="39">
        <v>97.05882352941177</v>
      </c>
      <c r="K407" s="24" t="str">
        <v>평균권</v>
      </c>
      <c r="L407" s="24" t="str">
        <v>거래 감소</v>
      </c>
    </row>
    <row r="408">
      <c r="A408" s="26">
        <v>34</v>
      </c>
      <c r="B408" s="24" t="str">
        <v>구리시</v>
      </c>
      <c r="C408" s="24" t="str">
        <v>토지</v>
      </c>
      <c r="D408" s="29">
        <v>10.666666666666666</v>
      </c>
      <c r="E408" s="29">
        <v>19.666666666666668</v>
      </c>
      <c r="F408" s="41">
        <v>-0.4576271186440678</v>
      </c>
      <c r="G408" s="37">
        <v>0.009057458250778375</v>
      </c>
      <c r="H408" s="37">
        <v>0.01385301714017375</v>
      </c>
      <c r="I408" s="42">
        <v>-0.4795558889395375</v>
      </c>
      <c r="J408" s="39">
        <v>54.32098765432099</v>
      </c>
      <c r="K408" s="24" t="str">
        <v>저수준</v>
      </c>
      <c r="L408" s="24" t="str">
        <v>거래·비중 동반 둔화</v>
      </c>
    </row>
    <row r="409">
      <c r="A409" s="26">
        <v>34</v>
      </c>
      <c r="B409" s="24" t="str">
        <v>구리시</v>
      </c>
      <c r="C409" s="24" t="str">
        <v>다가구 매매</v>
      </c>
      <c r="D409" s="29">
        <v>5.333333333333333</v>
      </c>
      <c r="E409" s="29">
        <v>6.666666666666667</v>
      </c>
      <c r="F409" s="41">
        <v>-0.19999999999999996</v>
      </c>
      <c r="G409" s="37">
        <v>0.004528729125389187</v>
      </c>
      <c r="H409" s="37">
        <v>0.0046959380136182205</v>
      </c>
      <c r="I409" s="42">
        <v>-0.016720888822903315</v>
      </c>
      <c r="J409" s="39">
        <v>102.92397660818713</v>
      </c>
      <c r="K409" s="24" t="str">
        <v>평균권</v>
      </c>
      <c r="L409" s="24" t="str">
        <v>거래 감소</v>
      </c>
    </row>
    <row r="410">
      <c r="A410" s="26">
        <v>34</v>
      </c>
      <c r="B410" s="24" t="str">
        <v>구리시</v>
      </c>
      <c r="C410" s="24" t="str">
        <v>공장창고</v>
      </c>
      <c r="D410" s="29">
        <v>4</v>
      </c>
      <c r="E410" s="29">
        <v>3.3333333333333335</v>
      </c>
      <c r="F410" s="36">
        <v>0.19999999999999996</v>
      </c>
      <c r="G410" s="37">
        <v>0.003396546844041891</v>
      </c>
      <c r="H410" s="37">
        <v>0.0023479690068091102</v>
      </c>
      <c r="I410" s="38">
        <v>0.10485778372327807</v>
      </c>
      <c r="J410" s="39">
        <v>118.91891891891892</v>
      </c>
      <c r="K410" s="24" t="str">
        <v>고수준</v>
      </c>
      <c r="L410" s="24" t="str">
        <v>거래 증가</v>
      </c>
    </row>
    <row r="411">
      <c r="A411" s="26">
        <v>35</v>
      </c>
      <c r="B411" s="24" t="str">
        <v>안양시 만안구</v>
      </c>
      <c r="C411" s="24" t="str">
        <v>아파트 매매</v>
      </c>
      <c r="D411" s="29">
        <v>275</v>
      </c>
      <c r="E411" s="29">
        <v>290</v>
      </c>
      <c r="F411" s="41">
        <v>-0.051724137931034475</v>
      </c>
      <c r="G411" s="37">
        <v>0.24300441826215022</v>
      </c>
      <c r="H411" s="37">
        <v>0.23679912901469788</v>
      </c>
      <c r="I411" s="38">
        <v>0.6205289247452339</v>
      </c>
      <c r="J411" s="39">
        <v>108.85210507376755</v>
      </c>
      <c r="K411" s="24" t="str">
        <v>평균 상회</v>
      </c>
      <c r="L411" s="24" t="str">
        <v>위축 속 비중 확대</v>
      </c>
    </row>
    <row r="412">
      <c r="A412" s="26">
        <v>35</v>
      </c>
      <c r="B412" s="24" t="str">
        <v>안양시 만안구</v>
      </c>
      <c r="C412" s="24" t="str">
        <v>아파트 전월세</v>
      </c>
      <c r="D412" s="29">
        <v>200.66666666666666</v>
      </c>
      <c r="E412" s="29">
        <v>248</v>
      </c>
      <c r="F412" s="41">
        <v>-0.1908602150537635</v>
      </c>
      <c r="G412" s="37">
        <v>0.177319587628866</v>
      </c>
      <c r="H412" s="37">
        <v>0.2025040827436037</v>
      </c>
      <c r="I412" s="42">
        <v>-2.518449511473772</v>
      </c>
      <c r="J412" s="39">
        <v>88.71918542336547</v>
      </c>
      <c r="K412" s="24" t="str">
        <v>평균 하회</v>
      </c>
      <c r="L412" s="24" t="str">
        <v>거래·비중 동반 둔화</v>
      </c>
    </row>
    <row r="413">
      <c r="A413" s="26">
        <v>35</v>
      </c>
      <c r="B413" s="24" t="str">
        <v>안양시 만안구</v>
      </c>
      <c r="C413" s="24" t="str">
        <v>오피스텔 전월세</v>
      </c>
      <c r="D413" s="29">
        <v>199.66666666666666</v>
      </c>
      <c r="E413" s="29">
        <v>138.66666666666666</v>
      </c>
      <c r="F413" s="36">
        <v>0.43990384615384626</v>
      </c>
      <c r="G413" s="37">
        <v>0.1764359351988218</v>
      </c>
      <c r="H413" s="37">
        <v>0.11322808927599347</v>
      </c>
      <c r="I413" s="38">
        <v>6.320784592282834</v>
      </c>
      <c r="J413" s="39">
        <v>136.67288944202448</v>
      </c>
      <c r="K413" s="24" t="str">
        <v>고수준</v>
      </c>
      <c r="L413" s="24" t="str">
        <v>거래·비중 동반 확대</v>
      </c>
    </row>
    <row r="414">
      <c r="A414" s="26">
        <v>35</v>
      </c>
      <c r="B414" s="24" t="str">
        <v>안양시 만안구</v>
      </c>
      <c r="C414" s="24" t="str">
        <v>다가구 전월세</v>
      </c>
      <c r="D414" s="29">
        <v>184.33333333333334</v>
      </c>
      <c r="E414" s="29">
        <v>170.33333333333334</v>
      </c>
      <c r="F414" s="36">
        <v>0.08219178082191791</v>
      </c>
      <c r="G414" s="37">
        <v>0.16288659793814433</v>
      </c>
      <c r="H414" s="37">
        <v>0.1390854654327708</v>
      </c>
      <c r="I414" s="38">
        <v>2.3801132505373523</v>
      </c>
      <c r="J414" s="39">
        <v>109.01433691756273</v>
      </c>
      <c r="K414" s="24" t="str">
        <v>평균 상회</v>
      </c>
      <c r="L414" s="24" t="str">
        <v>거래·비중 동반 확대</v>
      </c>
    </row>
    <row r="415">
      <c r="A415" s="26">
        <v>35</v>
      </c>
      <c r="B415" s="24" t="str">
        <v>안양시 만안구</v>
      </c>
      <c r="C415" s="24" t="str">
        <v>다세대 전월세</v>
      </c>
      <c r="D415" s="29">
        <v>152</v>
      </c>
      <c r="E415" s="29">
        <v>160</v>
      </c>
      <c r="F415" s="41">
        <v>-0.050000000000000044</v>
      </c>
      <c r="G415" s="37">
        <v>0.13431516936671575</v>
      </c>
      <c r="H415" s="37">
        <v>0.130647795318454</v>
      </c>
      <c r="I415" s="38">
        <v>0.3667374048261757</v>
      </c>
      <c r="J415" s="39">
        <v>100.36014405762303</v>
      </c>
      <c r="K415" s="24" t="str">
        <v>평균권</v>
      </c>
      <c r="L415" s="24" t="str">
        <v>위축 속 비중 확대</v>
      </c>
    </row>
    <row r="416">
      <c r="A416" s="26">
        <v>35</v>
      </c>
      <c r="B416" s="24" t="str">
        <v>안양시 만안구</v>
      </c>
      <c r="C416" s="24" t="str">
        <v>다세대 매매</v>
      </c>
      <c r="D416" s="29">
        <v>71.66666666666667</v>
      </c>
      <c r="E416" s="29">
        <v>83.33333333333333</v>
      </c>
      <c r="F416" s="41">
        <v>-0.14</v>
      </c>
      <c r="G416" s="37">
        <v>0.06332842415316642</v>
      </c>
      <c r="H416" s="37">
        <v>0.06804572672836146</v>
      </c>
      <c r="I416" s="42">
        <v>-0.4717302575195037</v>
      </c>
      <c r="J416" s="39">
        <v>95.32446594115275</v>
      </c>
      <c r="K416" s="24" t="str">
        <v>평균권</v>
      </c>
      <c r="L416" s="24" t="str">
        <v>거래·비중 동반 둔화</v>
      </c>
    </row>
    <row r="417">
      <c r="A417" s="26">
        <v>35</v>
      </c>
      <c r="B417" s="24" t="str">
        <v>안양시 만안구</v>
      </c>
      <c r="C417" s="24" t="str">
        <v>오피스텔 매매</v>
      </c>
      <c r="D417" s="29">
        <v>20.333333333333332</v>
      </c>
      <c r="E417" s="29">
        <v>61.333333333333336</v>
      </c>
      <c r="F417" s="41">
        <v>-0.6684782608695652</v>
      </c>
      <c r="G417" s="37">
        <v>0.01796759941089838</v>
      </c>
      <c r="H417" s="37">
        <v>0.050081654872074034</v>
      </c>
      <c r="I417" s="42">
        <v>-3.2114055461175655</v>
      </c>
      <c r="J417" s="39">
        <v>46.988795518207276</v>
      </c>
      <c r="K417" s="24" t="str">
        <v>저수준</v>
      </c>
      <c r="L417" s="24" t="str">
        <v>거래·비중 동반 둔화</v>
      </c>
    </row>
    <row r="418">
      <c r="A418" s="26">
        <v>35</v>
      </c>
      <c r="B418" s="24" t="str">
        <v>안양시 만안구</v>
      </c>
      <c r="C418" s="24" t="str">
        <v>상가</v>
      </c>
      <c r="D418" s="29">
        <v>8</v>
      </c>
      <c r="E418" s="29">
        <v>42.333333333333336</v>
      </c>
      <c r="F418" s="41">
        <v>-0.8110236220472441</v>
      </c>
      <c r="G418" s="37">
        <v>0.007069219440353461</v>
      </c>
      <c r="H418" s="37">
        <v>0.03456722917800762</v>
      </c>
      <c r="I418" s="42">
        <v>-2.749800973765416</v>
      </c>
      <c r="J418" s="39">
        <v>42.71844660194175</v>
      </c>
      <c r="K418" s="24" t="str">
        <v>저수준</v>
      </c>
      <c r="L418" s="24" t="str">
        <v>거래·비중 동반 둔화</v>
      </c>
    </row>
    <row r="419">
      <c r="A419" s="26">
        <v>35</v>
      </c>
      <c r="B419" s="24" t="str">
        <v>안양시 만안구</v>
      </c>
      <c r="C419" s="24" t="str">
        <v>공장창고</v>
      </c>
      <c r="D419" s="29">
        <v>5.666666666666667</v>
      </c>
      <c r="E419" s="29">
        <v>8.666666666666666</v>
      </c>
      <c r="F419" s="41">
        <v>-0.34615384615384615</v>
      </c>
      <c r="G419" s="37">
        <v>0.005007363770250369</v>
      </c>
      <c r="H419" s="37">
        <v>0.007076755579749592</v>
      </c>
      <c r="I419" s="42">
        <v>-0.2069391809499223</v>
      </c>
      <c r="J419" s="39">
        <v>85.38812785388129</v>
      </c>
      <c r="K419" s="24" t="str">
        <v>평균 하회</v>
      </c>
      <c r="L419" s="24" t="str">
        <v>거래 감소</v>
      </c>
    </row>
    <row r="420">
      <c r="A420" s="26">
        <v>35</v>
      </c>
      <c r="B420" s="24" t="str">
        <v>안양시 만안구</v>
      </c>
      <c r="C420" s="24" t="str">
        <v>토지</v>
      </c>
      <c r="D420" s="29">
        <v>5.666666666666667</v>
      </c>
      <c r="E420" s="29">
        <v>6.666666666666667</v>
      </c>
      <c r="F420" s="41">
        <v>-0.15000000000000002</v>
      </c>
      <c r="G420" s="37">
        <v>0.005007363770250369</v>
      </c>
      <c r="H420" s="37">
        <v>0.005443658138268917</v>
      </c>
      <c r="I420" s="42">
        <v>-0.04362943680185482</v>
      </c>
      <c r="J420" s="39">
        <v>65.6140350877193</v>
      </c>
      <c r="K420" s="24" t="str">
        <v>저수준</v>
      </c>
      <c r="L420" s="24" t="str">
        <v>거래 감소</v>
      </c>
    </row>
    <row r="421">
      <c r="A421" s="26">
        <v>35</v>
      </c>
      <c r="B421" s="24" t="str">
        <v>안양시 만안구</v>
      </c>
      <c r="C421" s="24" t="str">
        <v>분양권</v>
      </c>
      <c r="D421" s="29">
        <v>5.666666666666667</v>
      </c>
      <c r="E421" s="29">
        <v>10</v>
      </c>
      <c r="F421" s="41">
        <v>-0.43333333333333335</v>
      </c>
      <c r="G421" s="37">
        <v>0.005007363770250369</v>
      </c>
      <c r="H421" s="37">
        <v>0.008165487207403375</v>
      </c>
      <c r="I421" s="42">
        <v>-0.3158123437153006</v>
      </c>
      <c r="J421" s="39">
        <v>86.57407407407408</v>
      </c>
      <c r="K421" s="24" t="str">
        <v>평균 하회</v>
      </c>
      <c r="L421" s="24" t="str">
        <v>거래·비중 동반 둔화</v>
      </c>
    </row>
    <row r="422">
      <c r="A422" s="26">
        <v>35</v>
      </c>
      <c r="B422" s="24" t="str">
        <v>안양시 만안구</v>
      </c>
      <c r="C422" s="24" t="str">
        <v>다가구 매매</v>
      </c>
      <c r="D422" s="29">
        <v>3</v>
      </c>
      <c r="E422" s="29">
        <v>5.333333333333333</v>
      </c>
      <c r="F422" s="41">
        <v>-0.4375</v>
      </c>
      <c r="G422" s="37">
        <v>0.002650957290132548</v>
      </c>
      <c r="H422" s="37">
        <v>0.004354926510615134</v>
      </c>
      <c r="I422" s="42">
        <v>-0.17039692204825857</v>
      </c>
      <c r="J422" s="39">
        <v>68.75</v>
      </c>
      <c r="K422" s="24" t="str">
        <v>저수준</v>
      </c>
      <c r="L422" s="24" t="str">
        <v>거래 감소</v>
      </c>
    </row>
    <row r="423">
      <c r="A423" s="26">
        <v>36</v>
      </c>
      <c r="B423" s="24" t="str">
        <v>화성시 병점구</v>
      </c>
      <c r="C423" s="24" t="str">
        <v>아파트 전월세</v>
      </c>
      <c r="D423" s="29">
        <v>364.6666666666667</v>
      </c>
      <c r="E423" s="29">
        <v>364.6666666666667</v>
      </c>
      <c r="F423" s="28">
        <v>0</v>
      </c>
      <c r="G423" s="37">
        <v>0.3576332134684537</v>
      </c>
      <c r="H423" s="37">
        <v>0.36625376632072315</v>
      </c>
      <c r="I423" s="42">
        <v>-0.8620552852269425</v>
      </c>
      <c r="J423" s="39">
        <v>98.94754152277586</v>
      </c>
      <c r="K423" s="24" t="str">
        <v>평균권</v>
      </c>
      <c r="L423" s="24" t="str">
        <v>비중 축소</v>
      </c>
    </row>
    <row r="424">
      <c r="A424" s="26">
        <v>36</v>
      </c>
      <c r="B424" s="24" t="str">
        <v>화성시 병점구</v>
      </c>
      <c r="C424" s="24" t="str">
        <v>아파트 매매</v>
      </c>
      <c r="D424" s="29">
        <v>313.3333333333333</v>
      </c>
      <c r="E424" s="29">
        <v>245</v>
      </c>
      <c r="F424" s="36">
        <v>0.2789115646258504</v>
      </c>
      <c r="G424" s="37">
        <v>0.3072899640405361</v>
      </c>
      <c r="H424" s="37">
        <v>0.24606628724472715</v>
      </c>
      <c r="I424" s="38">
        <v>6.122367679580895</v>
      </c>
      <c r="J424" s="39">
        <v>128.03368003962356</v>
      </c>
      <c r="K424" s="24" t="str">
        <v>고수준</v>
      </c>
      <c r="L424" s="24" t="str">
        <v>거래·비중 동반 확대</v>
      </c>
    </row>
    <row r="425">
      <c r="A425" s="26">
        <v>36</v>
      </c>
      <c r="B425" s="24" t="str">
        <v>화성시 병점구</v>
      </c>
      <c r="C425" s="24" t="str">
        <v>다가구 전월세</v>
      </c>
      <c r="D425" s="29">
        <v>133.33333333333334</v>
      </c>
      <c r="E425" s="29">
        <v>160</v>
      </c>
      <c r="F425" s="41">
        <v>-0.16666666666666663</v>
      </c>
      <c r="G425" s="37">
        <v>0.13076168682576006</v>
      </c>
      <c r="H425" s="37">
        <v>0.16069635085369938</v>
      </c>
      <c r="I425" s="42">
        <v>-2.9934664027939317</v>
      </c>
      <c r="J425" s="39">
        <v>103.359173126615</v>
      </c>
      <c r="K425" s="24" t="str">
        <v>평균권</v>
      </c>
      <c r="L425" s="24" t="str">
        <v>거래·비중 동반 둔화</v>
      </c>
    </row>
    <row r="426">
      <c r="A426" s="26">
        <v>36</v>
      </c>
      <c r="B426" s="24" t="str">
        <v>화성시 병점구</v>
      </c>
      <c r="C426" s="24" t="str">
        <v>다세대 전월세</v>
      </c>
      <c r="D426" s="29">
        <v>90.33333333333333</v>
      </c>
      <c r="E426" s="29">
        <v>115</v>
      </c>
      <c r="F426" s="41">
        <v>-0.21449275362318843</v>
      </c>
      <c r="G426" s="37">
        <v>0.08859104282445243</v>
      </c>
      <c r="H426" s="37">
        <v>0.11550050217609642</v>
      </c>
      <c r="I426" s="42">
        <v>-2.690945935164399</v>
      </c>
      <c r="J426" s="39">
        <v>88.48322944493916</v>
      </c>
      <c r="K426" s="24" t="str">
        <v>평균 하회</v>
      </c>
      <c r="L426" s="24" t="str">
        <v>거래·비중 동반 둔화</v>
      </c>
    </row>
    <row r="427">
      <c r="A427" s="26">
        <v>36</v>
      </c>
      <c r="B427" s="24" t="str">
        <v>화성시 병점구</v>
      </c>
      <c r="C427" s="24" t="str">
        <v>오피스텔 전월세</v>
      </c>
      <c r="D427" s="29">
        <v>72.33333333333333</v>
      </c>
      <c r="E427" s="29">
        <v>70.33333333333333</v>
      </c>
      <c r="F427" s="36">
        <v>0.028436018957346043</v>
      </c>
      <c r="G427" s="37">
        <v>0.07093821510297482</v>
      </c>
      <c r="H427" s="37">
        <v>0.07063943756277201</v>
      </c>
      <c r="I427" s="38">
        <v>0.02987775402028131</v>
      </c>
      <c r="J427" s="39">
        <v>94.38513246342427</v>
      </c>
      <c r="K427" s="24" t="str">
        <v>평균 하회</v>
      </c>
      <c r="L427" s="24" t="str">
        <v>보합·혼조</v>
      </c>
    </row>
    <row r="428">
      <c r="A428" s="26">
        <v>36</v>
      </c>
      <c r="B428" s="24" t="str">
        <v>화성시 병점구</v>
      </c>
      <c r="C428" s="24" t="str">
        <v>토지</v>
      </c>
      <c r="D428" s="29">
        <v>17</v>
      </c>
      <c r="E428" s="29">
        <v>14.666666666666666</v>
      </c>
      <c r="F428" s="36">
        <v>0.15909090909090917</v>
      </c>
      <c r="G428" s="37">
        <v>0.016672115070284408</v>
      </c>
      <c r="H428" s="37">
        <v>0.014730498828255775</v>
      </c>
      <c r="I428" s="38">
        <v>0.19416162420286334</v>
      </c>
      <c r="J428" s="39">
        <v>94.9238578680203</v>
      </c>
      <c r="K428" s="24" t="str">
        <v>평균 하회</v>
      </c>
      <c r="L428" s="24" t="str">
        <v>거래 증가</v>
      </c>
    </row>
    <row r="429">
      <c r="A429" s="26">
        <v>36</v>
      </c>
      <c r="B429" s="24" t="str">
        <v>화성시 병점구</v>
      </c>
      <c r="C429" s="24" t="str">
        <v>다세대 매매</v>
      </c>
      <c r="D429" s="29">
        <v>15</v>
      </c>
      <c r="E429" s="29">
        <v>10</v>
      </c>
      <c r="F429" s="36">
        <v>0.5</v>
      </c>
      <c r="G429" s="37">
        <v>0.014710689767898006</v>
      </c>
      <c r="H429" s="37">
        <v>0.010043521928356211</v>
      </c>
      <c r="I429" s="38">
        <v>0.46671678395417954</v>
      </c>
      <c r="J429" s="39">
        <v>91.66666666666666</v>
      </c>
      <c r="K429" s="24" t="str">
        <v>평균 하회</v>
      </c>
      <c r="L429" s="24" t="str">
        <v>거래·비중 동반 확대</v>
      </c>
    </row>
    <row r="430">
      <c r="A430" s="26">
        <v>36</v>
      </c>
      <c r="B430" s="24" t="str">
        <v>화성시 병점구</v>
      </c>
      <c r="C430" s="24" t="str">
        <v>상가</v>
      </c>
      <c r="D430" s="29">
        <v>8.666666666666666</v>
      </c>
      <c r="E430" s="29">
        <v>9</v>
      </c>
      <c r="F430" s="41">
        <v>-0.03703703703703709</v>
      </c>
      <c r="G430" s="37">
        <v>0.008499509643674403</v>
      </c>
      <c r="H430" s="37">
        <v>0.009039169735520589</v>
      </c>
      <c r="I430" s="42">
        <v>-0.0539660091846186</v>
      </c>
      <c r="J430" s="39">
        <v>108.33333333333333</v>
      </c>
      <c r="K430" s="24" t="str">
        <v>평균 상회</v>
      </c>
      <c r="L430" s="24" t="str">
        <v>보합·혼조</v>
      </c>
    </row>
    <row r="431">
      <c r="A431" s="26">
        <v>36</v>
      </c>
      <c r="B431" s="24" t="str">
        <v>화성시 병점구</v>
      </c>
      <c r="C431" s="24" t="str">
        <v>오피스텔 매매</v>
      </c>
      <c r="D431" s="29">
        <v>2</v>
      </c>
      <c r="E431" s="29">
        <v>5.666666666666667</v>
      </c>
      <c r="F431" s="41">
        <v>-0.6470588235294117</v>
      </c>
      <c r="G431" s="37">
        <v>0.001961425302386401</v>
      </c>
      <c r="H431" s="37">
        <v>0.005691329092735186</v>
      </c>
      <c r="I431" s="42">
        <v>-0.3729903790348785</v>
      </c>
      <c r="J431" s="39">
        <v>5.699481865284974</v>
      </c>
      <c r="K431" s="24" t="str">
        <v>저수준</v>
      </c>
      <c r="L431" s="24" t="str">
        <v>거래·비중 동반 둔화</v>
      </c>
    </row>
    <row r="432">
      <c r="A432" s="26">
        <v>36</v>
      </c>
      <c r="B432" s="24" t="str">
        <v>화성시 병점구</v>
      </c>
      <c r="C432" s="24" t="str">
        <v>공장창고</v>
      </c>
      <c r="D432" s="29">
        <v>1.6666666666666667</v>
      </c>
      <c r="E432" s="29">
        <v>0.3333333333333333</v>
      </c>
      <c r="F432" s="36">
        <v>4</v>
      </c>
      <c r="G432" s="37">
        <v>0.0016345210853220007</v>
      </c>
      <c r="H432" s="37">
        <v>0.00033478406427854036</v>
      </c>
      <c r="I432" s="38">
        <v>0.12997370210434603</v>
      </c>
      <c r="J432" s="39">
        <v>166.66666666666669</v>
      </c>
      <c r="K432" s="24" t="str">
        <v>고수준</v>
      </c>
      <c r="L432" s="24" t="str">
        <v>거래 증가</v>
      </c>
    </row>
    <row r="433">
      <c r="A433" s="26">
        <v>36</v>
      </c>
      <c r="B433" s="24" t="str">
        <v>화성시 병점구</v>
      </c>
      <c r="C433" s="24" t="str">
        <v>다가구 매매</v>
      </c>
      <c r="D433" s="29">
        <v>1.3333333333333333</v>
      </c>
      <c r="E433" s="29">
        <v>1</v>
      </c>
      <c r="F433" s="36">
        <v>0.33333333333333326</v>
      </c>
      <c r="G433" s="37">
        <v>0.0013076168682576005</v>
      </c>
      <c r="H433" s="37">
        <v>0.001004352192835621</v>
      </c>
      <c r="I433" s="38">
        <v>0.030326467542197956</v>
      </c>
      <c r="J433" s="39">
        <v>91.66666666666666</v>
      </c>
      <c r="K433" s="24" t="str">
        <v>평균 하회</v>
      </c>
      <c r="L433" s="24" t="str">
        <v>거래 증가</v>
      </c>
    </row>
    <row r="434">
      <c r="A434" s="26">
        <v>37</v>
      </c>
      <c r="B434" s="24" t="str">
        <v>부천시 소사구</v>
      </c>
      <c r="C434" s="24" t="str">
        <v>아파트 매매</v>
      </c>
      <c r="D434" s="29">
        <v>233.33333333333334</v>
      </c>
      <c r="E434" s="29">
        <v>201.66666666666666</v>
      </c>
      <c r="F434" s="36">
        <v>0.15702479338842967</v>
      </c>
      <c r="G434" s="37">
        <v>0.2606105733432614</v>
      </c>
      <c r="H434" s="37">
        <v>0.22275405007363772</v>
      </c>
      <c r="I434" s="38">
        <v>3.785652326962366</v>
      </c>
      <c r="J434" s="39">
        <v>124.35400516795868</v>
      </c>
      <c r="K434" s="24" t="str">
        <v>고수준</v>
      </c>
      <c r="L434" s="24" t="str">
        <v>거래·비중 동반 확대</v>
      </c>
    </row>
    <row r="435">
      <c r="A435" s="26">
        <v>37</v>
      </c>
      <c r="B435" s="24" t="str">
        <v>부천시 소사구</v>
      </c>
      <c r="C435" s="24" t="str">
        <v>아파트 전월세</v>
      </c>
      <c r="D435" s="29">
        <v>209.66666666666666</v>
      </c>
      <c r="E435" s="29">
        <v>238.66666666666666</v>
      </c>
      <c r="F435" s="41">
        <v>-0.12150837988826813</v>
      </c>
      <c r="G435" s="37">
        <v>0.23417721518987342</v>
      </c>
      <c r="H435" s="37">
        <v>0.26362297496318116</v>
      </c>
      <c r="I435" s="42">
        <v>-2.944575977330774</v>
      </c>
      <c r="J435" s="39">
        <v>85.89695841092488</v>
      </c>
      <c r="K435" s="24" t="str">
        <v>평균 하회</v>
      </c>
      <c r="L435" s="24" t="str">
        <v>거래·비중 동반 둔화</v>
      </c>
    </row>
    <row r="436">
      <c r="A436" s="26">
        <v>37</v>
      </c>
      <c r="B436" s="24" t="str">
        <v>부천시 소사구</v>
      </c>
      <c r="C436" s="24" t="str">
        <v>다가구 전월세</v>
      </c>
      <c r="D436" s="29">
        <v>172.33333333333334</v>
      </c>
      <c r="E436" s="29">
        <v>155.33333333333334</v>
      </c>
      <c r="F436" s="36">
        <v>0.10944206008583701</v>
      </c>
      <c r="G436" s="37">
        <v>0.1924795234549516</v>
      </c>
      <c r="H436" s="37">
        <v>0.1715758468335788</v>
      </c>
      <c r="I436" s="38">
        <v>2.0903676621372798</v>
      </c>
      <c r="J436" s="39">
        <v>113.1066030230708</v>
      </c>
      <c r="K436" s="24" t="str">
        <v>평균 상회</v>
      </c>
      <c r="L436" s="24" t="str">
        <v>거래·비중 동반 확대</v>
      </c>
    </row>
    <row r="437">
      <c r="A437" s="26">
        <v>37</v>
      </c>
      <c r="B437" s="24" t="str">
        <v>부천시 소사구</v>
      </c>
      <c r="C437" s="24" t="str">
        <v>다세대 전월세</v>
      </c>
      <c r="D437" s="29">
        <v>97.33333333333333</v>
      </c>
      <c r="E437" s="29">
        <v>102.33333333333333</v>
      </c>
      <c r="F437" s="41">
        <v>-0.04885993485342022</v>
      </c>
      <c r="G437" s="37">
        <v>0.10871183916604617</v>
      </c>
      <c r="H437" s="37">
        <v>0.1130338733431517</v>
      </c>
      <c r="I437" s="42">
        <v>-0.4322034177105527</v>
      </c>
      <c r="J437" s="39">
        <v>102.84982388728785</v>
      </c>
      <c r="K437" s="24" t="str">
        <v>평균권</v>
      </c>
      <c r="L437" s="24" t="str">
        <v>비중 축소</v>
      </c>
    </row>
    <row r="438">
      <c r="A438" s="26">
        <v>37</v>
      </c>
      <c r="B438" s="24" t="str">
        <v>부천시 소사구</v>
      </c>
      <c r="C438" s="24" t="str">
        <v>다세대 매매</v>
      </c>
      <c r="D438" s="29">
        <v>71.66666666666667</v>
      </c>
      <c r="E438" s="29">
        <v>63.333333333333336</v>
      </c>
      <c r="F438" s="36">
        <v>0.13157894736842102</v>
      </c>
      <c r="G438" s="37">
        <v>0.08004467609828742</v>
      </c>
      <c r="H438" s="37">
        <v>0.06995581737849779</v>
      </c>
      <c r="I438" s="38">
        <v>1.0088858719789622</v>
      </c>
      <c r="J438" s="39">
        <v>118.72489959839359</v>
      </c>
      <c r="K438" s="24" t="str">
        <v>고수준</v>
      </c>
      <c r="L438" s="24" t="str">
        <v>거래·비중 동반 확대</v>
      </c>
    </row>
    <row r="439">
      <c r="A439" s="26">
        <v>37</v>
      </c>
      <c r="B439" s="24" t="str">
        <v>부천시 소사구</v>
      </c>
      <c r="C439" s="24" t="str">
        <v>오피스텔 전월세</v>
      </c>
      <c r="D439" s="29">
        <v>53</v>
      </c>
      <c r="E439" s="29">
        <v>71</v>
      </c>
      <c r="F439" s="41">
        <v>-0.2535211267605634</v>
      </c>
      <c r="G439" s="37">
        <v>0.05919583023082651</v>
      </c>
      <c r="H439" s="37">
        <v>0.0784241531664212</v>
      </c>
      <c r="I439" s="42">
        <v>-1.9228322935594697</v>
      </c>
      <c r="J439" s="39">
        <v>81.3110181311018</v>
      </c>
      <c r="K439" s="24" t="str">
        <v>저수준</v>
      </c>
      <c r="L439" s="24" t="str">
        <v>거래·비중 동반 둔화</v>
      </c>
    </row>
    <row r="440">
      <c r="A440" s="26">
        <v>37</v>
      </c>
      <c r="B440" s="24" t="str">
        <v>부천시 소사구</v>
      </c>
      <c r="C440" s="24" t="str">
        <v>분양권</v>
      </c>
      <c r="D440" s="29">
        <v>16</v>
      </c>
      <c r="E440" s="29">
        <v>16.666666666666668</v>
      </c>
      <c r="F440" s="41">
        <v>-0.040000000000000036</v>
      </c>
      <c r="G440" s="37">
        <v>0.017870439314966492</v>
      </c>
      <c r="H440" s="37">
        <v>0.018409425625920472</v>
      </c>
      <c r="I440" s="42">
        <v>-0.053898631095397956</v>
      </c>
      <c r="J440" s="39">
        <v>110.00000000000001</v>
      </c>
      <c r="K440" s="24" t="str">
        <v>평균 상회</v>
      </c>
      <c r="L440" s="24" t="str">
        <v>보합·혼조</v>
      </c>
    </row>
    <row r="441">
      <c r="A441" s="26">
        <v>37</v>
      </c>
      <c r="B441" s="24" t="str">
        <v>부천시 소사구</v>
      </c>
      <c r="C441" s="24" t="str">
        <v>토지</v>
      </c>
      <c r="D441" s="29">
        <v>15.333333333333334</v>
      </c>
      <c r="E441" s="29">
        <v>29</v>
      </c>
      <c r="F441" s="41">
        <v>-0.47126436781609193</v>
      </c>
      <c r="G441" s="37">
        <v>0.01712583767684289</v>
      </c>
      <c r="H441" s="37">
        <v>0.03203240058910162</v>
      </c>
      <c r="I441" s="42">
        <v>-1.490656291225873</v>
      </c>
      <c r="J441" s="39">
        <v>104.11522633744856</v>
      </c>
      <c r="K441" s="24" t="str">
        <v>평균권</v>
      </c>
      <c r="L441" s="24" t="str">
        <v>거래·비중 동반 둔화</v>
      </c>
    </row>
    <row r="442">
      <c r="A442" s="26">
        <v>37</v>
      </c>
      <c r="B442" s="24" t="str">
        <v>부천시 소사구</v>
      </c>
      <c r="C442" s="24" t="str">
        <v>오피스텔 매매</v>
      </c>
      <c r="D442" s="29">
        <v>11.666666666666666</v>
      </c>
      <c r="E442" s="29">
        <v>18</v>
      </c>
      <c r="F442" s="41">
        <v>-0.35185185185185186</v>
      </c>
      <c r="G442" s="37">
        <v>0.013030528667163067</v>
      </c>
      <c r="H442" s="37">
        <v>0.019882179675994108</v>
      </c>
      <c r="I442" s="42">
        <v>-0.685165100883104</v>
      </c>
      <c r="J442" s="39">
        <v>86.12975391498881</v>
      </c>
      <c r="K442" s="24" t="str">
        <v>평균 하회</v>
      </c>
      <c r="L442" s="24" t="str">
        <v>거래·비중 동반 둔화</v>
      </c>
    </row>
    <row r="443">
      <c r="A443" s="26">
        <v>37</v>
      </c>
      <c r="B443" s="24" t="str">
        <v>부천시 소사구</v>
      </c>
      <c r="C443" s="24" t="str">
        <v>상가</v>
      </c>
      <c r="D443" s="29">
        <v>6.666666666666667</v>
      </c>
      <c r="E443" s="29">
        <v>4.333333333333333</v>
      </c>
      <c r="F443" s="36">
        <v>0.5384615384615385</v>
      </c>
      <c r="G443" s="37">
        <v>0.007446016381236039</v>
      </c>
      <c r="H443" s="37">
        <v>0.004786450662739323</v>
      </c>
      <c r="I443" s="38">
        <v>0.2659565718496716</v>
      </c>
      <c r="J443" s="39">
        <v>106.28019323671498</v>
      </c>
      <c r="K443" s="24" t="str">
        <v>평균 상회</v>
      </c>
      <c r="L443" s="24" t="str">
        <v>거래 증가</v>
      </c>
    </row>
    <row r="444">
      <c r="A444" s="26">
        <v>37</v>
      </c>
      <c r="B444" s="24" t="str">
        <v>부천시 소사구</v>
      </c>
      <c r="C444" s="24" t="str">
        <v>다가구 매매</v>
      </c>
      <c r="D444" s="29">
        <v>6.333333333333333</v>
      </c>
      <c r="E444" s="29">
        <v>2.6666666666666665</v>
      </c>
      <c r="F444" s="36">
        <v>1.375</v>
      </c>
      <c r="G444" s="37">
        <v>0.007073715562174236</v>
      </c>
      <c r="H444" s="37">
        <v>0.0029455081001472753</v>
      </c>
      <c r="I444" s="38">
        <v>0.4128207462026961</v>
      </c>
      <c r="J444" s="39">
        <v>169.9186991869919</v>
      </c>
      <c r="K444" s="24" t="str">
        <v>고수준</v>
      </c>
      <c r="L444" s="24" t="str">
        <v>거래·비중 동반 확대</v>
      </c>
    </row>
    <row r="445">
      <c r="A445" s="26">
        <v>37</v>
      </c>
      <c r="B445" s="24" t="str">
        <v>부천시 소사구</v>
      </c>
      <c r="C445" s="24" t="str">
        <v>공장창고</v>
      </c>
      <c r="D445" s="29">
        <v>2</v>
      </c>
      <c r="E445" s="29">
        <v>2.3333333333333335</v>
      </c>
      <c r="F445" s="41">
        <v>-0.1428571428571429</v>
      </c>
      <c r="G445" s="37">
        <v>0.0022338049143708115</v>
      </c>
      <c r="H445" s="37">
        <v>0.002577319587628866</v>
      </c>
      <c r="I445" s="42">
        <v>-0.03435146732580544</v>
      </c>
      <c r="J445" s="39">
        <v>104.76190476190477</v>
      </c>
      <c r="K445" s="24" t="str">
        <v>평균권</v>
      </c>
      <c r="L445" s="24" t="str">
        <v>거래 감소</v>
      </c>
    </row>
    <row r="446">
      <c r="A446" s="26">
        <v>38</v>
      </c>
      <c r="B446" s="24" t="str">
        <v>양평군</v>
      </c>
      <c r="C446" s="24" t="str">
        <v>토지</v>
      </c>
      <c r="D446" s="29">
        <v>433</v>
      </c>
      <c r="E446" s="29">
        <v>402.3333333333333</v>
      </c>
      <c r="F446" s="36">
        <v>0.07622203811101902</v>
      </c>
      <c r="G446" s="37">
        <v>0.5138449367088608</v>
      </c>
      <c r="H446" s="37">
        <v>0.47992047713717695</v>
      </c>
      <c r="I446" s="38">
        <v>3.392445957168383</v>
      </c>
      <c r="J446" s="39">
        <v>103.00605536332179</v>
      </c>
      <c r="K446" s="24" t="str">
        <v>평균권</v>
      </c>
      <c r="L446" s="24" t="str">
        <v>거래·비중 동반 확대</v>
      </c>
    </row>
    <row r="447">
      <c r="A447" s="26">
        <v>38</v>
      </c>
      <c r="B447" s="24" t="str">
        <v>양평군</v>
      </c>
      <c r="C447" s="24" t="str">
        <v>다가구 전월세</v>
      </c>
      <c r="D447" s="29">
        <v>132</v>
      </c>
      <c r="E447" s="29">
        <v>126.66666666666667</v>
      </c>
      <c r="F447" s="36">
        <v>0.042105263157894646</v>
      </c>
      <c r="G447" s="37">
        <v>0.15664556962025317</v>
      </c>
      <c r="H447" s="37">
        <v>0.15109343936381708</v>
      </c>
      <c r="I447" s="38">
        <v>0.5552130256436083</v>
      </c>
      <c r="J447" s="39">
        <v>104.53563714902809</v>
      </c>
      <c r="K447" s="24" t="str">
        <v>평균권</v>
      </c>
      <c r="L447" s="24" t="str">
        <v>비중 확대</v>
      </c>
    </row>
    <row r="448">
      <c r="A448" s="26">
        <v>38</v>
      </c>
      <c r="B448" s="24" t="str">
        <v>양평군</v>
      </c>
      <c r="C448" s="24" t="str">
        <v>아파트 전월세</v>
      </c>
      <c r="D448" s="29">
        <v>72.33333333333333</v>
      </c>
      <c r="E448" s="29">
        <v>101</v>
      </c>
      <c r="F448" s="41">
        <v>-0.2838283828382838</v>
      </c>
      <c r="G448" s="37">
        <v>0.08583860759493671</v>
      </c>
      <c r="H448" s="37">
        <v>0.12047713717693836</v>
      </c>
      <c r="I448" s="42">
        <v>-3.4638529582001656</v>
      </c>
      <c r="J448" s="39">
        <v>84.46567586694974</v>
      </c>
      <c r="K448" s="24" t="str">
        <v>저수준</v>
      </c>
      <c r="L448" s="24" t="str">
        <v>거래·비중 동반 둔화</v>
      </c>
    </row>
    <row r="449">
      <c r="A449" s="26">
        <v>38</v>
      </c>
      <c r="B449" s="24" t="str">
        <v>양평군</v>
      </c>
      <c r="C449" s="24" t="str">
        <v>아파트 매매</v>
      </c>
      <c r="D449" s="29">
        <v>54.666666666666664</v>
      </c>
      <c r="E449" s="29">
        <v>48.666666666666664</v>
      </c>
      <c r="F449" s="36">
        <v>0.12328767123287676</v>
      </c>
      <c r="G449" s="37">
        <v>0.06487341772151899</v>
      </c>
      <c r="H449" s="37">
        <v>0.05805168986083499</v>
      </c>
      <c r="I449" s="38">
        <v>0.6821727860683996</v>
      </c>
      <c r="J449" s="39">
        <v>111.98013656114215</v>
      </c>
      <c r="K449" s="24" t="str">
        <v>평균 상회</v>
      </c>
      <c r="L449" s="24" t="str">
        <v>거래·비중 동반 확대</v>
      </c>
    </row>
    <row r="450">
      <c r="A450" s="26">
        <v>38</v>
      </c>
      <c r="B450" s="24" t="str">
        <v>양평군</v>
      </c>
      <c r="C450" s="24" t="str">
        <v>다세대 전월세</v>
      </c>
      <c r="D450" s="29">
        <v>49.333333333333336</v>
      </c>
      <c r="E450" s="29">
        <v>41.333333333333336</v>
      </c>
      <c r="F450" s="36">
        <v>0.19354838709677424</v>
      </c>
      <c r="G450" s="37">
        <v>0.058544303797468354</v>
      </c>
      <c r="H450" s="37">
        <v>0.04930417495029821</v>
      </c>
      <c r="I450" s="38">
        <v>0.9240128847170147</v>
      </c>
      <c r="J450" s="39">
        <v>106.61427635887361</v>
      </c>
      <c r="K450" s="24" t="str">
        <v>평균 상회</v>
      </c>
      <c r="L450" s="24" t="str">
        <v>거래·비중 동반 확대</v>
      </c>
    </row>
    <row r="451">
      <c r="A451" s="26">
        <v>38</v>
      </c>
      <c r="B451" s="24" t="str">
        <v>양평군</v>
      </c>
      <c r="C451" s="24" t="str">
        <v>다가구 매매</v>
      </c>
      <c r="D451" s="29">
        <v>43</v>
      </c>
      <c r="E451" s="29">
        <v>46.333333333333336</v>
      </c>
      <c r="F451" s="41">
        <v>-0.07194244604316546</v>
      </c>
      <c r="G451" s="37">
        <v>0.05102848101265823</v>
      </c>
      <c r="H451" s="37">
        <v>0.055268389662027836</v>
      </c>
      <c r="I451" s="42">
        <v>-0.4239908649369607</v>
      </c>
      <c r="J451" s="39">
        <v>100.85287846481876</v>
      </c>
      <c r="K451" s="24" t="str">
        <v>평균권</v>
      </c>
      <c r="L451" s="24" t="str">
        <v>거래·비중 동반 둔화</v>
      </c>
    </row>
    <row r="452">
      <c r="A452" s="26">
        <v>38</v>
      </c>
      <c r="B452" s="24" t="str">
        <v>양평군</v>
      </c>
      <c r="C452" s="24" t="str">
        <v>상가</v>
      </c>
      <c r="D452" s="29">
        <v>25.666666666666668</v>
      </c>
      <c r="E452" s="29">
        <v>37.333333333333336</v>
      </c>
      <c r="F452" s="41">
        <v>-0.3125</v>
      </c>
      <c r="G452" s="37">
        <v>0.03045886075949367</v>
      </c>
      <c r="H452" s="37">
        <v>0.044532803180914515</v>
      </c>
      <c r="I452" s="42">
        <v>-1.4073942421420844</v>
      </c>
      <c r="J452" s="39">
        <v>72.02380952380953</v>
      </c>
      <c r="K452" s="24" t="str">
        <v>저수준</v>
      </c>
      <c r="L452" s="24" t="str">
        <v>거래·비중 동반 둔화</v>
      </c>
    </row>
    <row r="453">
      <c r="A453" s="26">
        <v>38</v>
      </c>
      <c r="B453" s="24" t="str">
        <v>양평군</v>
      </c>
      <c r="C453" s="24" t="str">
        <v>다세대 매매</v>
      </c>
      <c r="D453" s="29">
        <v>23.666666666666668</v>
      </c>
      <c r="E453" s="29">
        <v>20</v>
      </c>
      <c r="F453" s="36">
        <v>0.18333333333333335</v>
      </c>
      <c r="G453" s="37">
        <v>0.028085443037974684</v>
      </c>
      <c r="H453" s="37">
        <v>0.02385685884691849</v>
      </c>
      <c r="I453" s="38">
        <v>0.42285841910561955</v>
      </c>
      <c r="J453" s="39">
        <v>124.56140350877195</v>
      </c>
      <c r="K453" s="24" t="str">
        <v>고수준</v>
      </c>
      <c r="L453" s="24" t="str">
        <v>거래·비중 동반 확대</v>
      </c>
    </row>
    <row r="454">
      <c r="A454" s="26">
        <v>38</v>
      </c>
      <c r="B454" s="24" t="str">
        <v>양평군</v>
      </c>
      <c r="C454" s="24" t="str">
        <v>오피스텔 전월세</v>
      </c>
      <c r="D454" s="29">
        <v>3.6666666666666665</v>
      </c>
      <c r="E454" s="29">
        <v>8.666666666666666</v>
      </c>
      <c r="F454" s="41">
        <v>-0.5769230769230769</v>
      </c>
      <c r="G454" s="37">
        <v>0.00435126582278481</v>
      </c>
      <c r="H454" s="37">
        <v>0.010337972166998012</v>
      </c>
      <c r="I454" s="42">
        <v>-0.5986706344213202</v>
      </c>
      <c r="J454" s="39">
        <v>61.11111111111111</v>
      </c>
      <c r="K454" s="24" t="str">
        <v>저수준</v>
      </c>
      <c r="L454" s="24" t="str">
        <v>거래·비중 동반 둔화</v>
      </c>
    </row>
    <row r="455">
      <c r="A455" s="26">
        <v>38</v>
      </c>
      <c r="B455" s="24" t="str">
        <v>양평군</v>
      </c>
      <c r="C455" s="24" t="str">
        <v>공장창고</v>
      </c>
      <c r="D455" s="29">
        <v>3.3333333333333335</v>
      </c>
      <c r="E455" s="29">
        <v>4</v>
      </c>
      <c r="F455" s="41">
        <v>-0.16666666666666663</v>
      </c>
      <c r="G455" s="37">
        <v>0.003955696202531646</v>
      </c>
      <c r="H455" s="37">
        <v>0.004771371769383698</v>
      </c>
      <c r="I455" s="42">
        <v>-0.08156755668520524</v>
      </c>
      <c r="J455" s="39">
        <v>101.85185185185186</v>
      </c>
      <c r="K455" s="24" t="str">
        <v>평균권</v>
      </c>
      <c r="L455" s="24" t="str">
        <v>거래 감소</v>
      </c>
    </row>
    <row r="456">
      <c r="A456" s="26">
        <v>38</v>
      </c>
      <c r="B456" s="24" t="str">
        <v>양평군</v>
      </c>
      <c r="C456" s="24" t="str">
        <v>분양권</v>
      </c>
      <c r="D456" s="29">
        <v>2</v>
      </c>
      <c r="E456" s="29">
        <v>1</v>
      </c>
      <c r="F456" s="36">
        <v>1</v>
      </c>
      <c r="G456" s="37">
        <v>0.0023734177215189874</v>
      </c>
      <c r="H456" s="37">
        <v>0.0011928429423459245</v>
      </c>
      <c r="I456" s="38">
        <v>0.11805747791730628</v>
      </c>
      <c r="J456" s="39">
        <v>137.5</v>
      </c>
      <c r="K456" s="24" t="str">
        <v>고수준</v>
      </c>
      <c r="L456" s="24" t="str">
        <v>거래 증가</v>
      </c>
    </row>
    <row r="457">
      <c r="A457" s="26">
        <v>38</v>
      </c>
      <c r="B457" s="24" t="str">
        <v>양평군</v>
      </c>
      <c r="C457" s="24" t="str">
        <v>오피스텔 매매</v>
      </c>
      <c r="D457" s="29">
        <v>0</v>
      </c>
      <c r="E457" s="29">
        <v>1</v>
      </c>
      <c r="F457" s="41">
        <v>-1</v>
      </c>
      <c r="G457" s="37">
        <v>0</v>
      </c>
      <c r="H457" s="37">
        <v>0.0011928429423459245</v>
      </c>
      <c r="I457" s="42">
        <v>-0.11928429423459246</v>
      </c>
      <c r="J457" s="39">
        <v>0</v>
      </c>
      <c r="K457" s="24" t="str">
        <v>저수준</v>
      </c>
      <c r="L457" s="24" t="str">
        <v>거래 감소</v>
      </c>
    </row>
    <row r="458">
      <c r="A458" s="26">
        <v>39</v>
      </c>
      <c r="B458" s="24" t="str">
        <v>의왕시</v>
      </c>
      <c r="C458" s="24" t="str">
        <v>아파트 전월세</v>
      </c>
      <c r="D458" s="29">
        <v>227.33333333333334</v>
      </c>
      <c r="E458" s="29">
        <v>401.6666666666667</v>
      </c>
      <c r="F458" s="41">
        <v>-0.4340248962655602</v>
      </c>
      <c r="G458" s="37">
        <v>0.302841918294849</v>
      </c>
      <c r="H458" s="37">
        <v>0.4253441581362513</v>
      </c>
      <c r="I458" s="42">
        <v>-12.250223984140229</v>
      </c>
      <c r="J458" s="39">
        <v>62.43861839367458</v>
      </c>
      <c r="K458" s="24" t="str">
        <v>저수준</v>
      </c>
      <c r="L458" s="24" t="str">
        <v>거래·비중 동반 둔화</v>
      </c>
    </row>
    <row r="459">
      <c r="A459" s="26">
        <v>39</v>
      </c>
      <c r="B459" s="24" t="str">
        <v>의왕시</v>
      </c>
      <c r="C459" s="24" t="str">
        <v>아파트 매매</v>
      </c>
      <c r="D459" s="29">
        <v>195.66666666666666</v>
      </c>
      <c r="E459" s="29">
        <v>162.66666666666666</v>
      </c>
      <c r="F459" s="36">
        <v>0.2028688524590163</v>
      </c>
      <c r="G459" s="37">
        <v>0.26065719360568385</v>
      </c>
      <c r="H459" s="37">
        <v>0.17225555947758558</v>
      </c>
      <c r="I459" s="38">
        <v>8.840163412809826</v>
      </c>
      <c r="J459" s="39">
        <v>117.74252370532456</v>
      </c>
      <c r="K459" s="24" t="str">
        <v>고수준</v>
      </c>
      <c r="L459" s="24" t="str">
        <v>거래·비중 동반 확대</v>
      </c>
    </row>
    <row r="460">
      <c r="A460" s="26">
        <v>39</v>
      </c>
      <c r="B460" s="24" t="str">
        <v>의왕시</v>
      </c>
      <c r="C460" s="24" t="str">
        <v>다가구 전월세</v>
      </c>
      <c r="D460" s="29">
        <v>89.66666666666667</v>
      </c>
      <c r="E460" s="29">
        <v>121.33333333333333</v>
      </c>
      <c r="F460" s="41">
        <v>-0.26098901098901095</v>
      </c>
      <c r="G460" s="37">
        <v>0.119449378330373</v>
      </c>
      <c r="H460" s="37">
        <v>0.12848570420049418</v>
      </c>
      <c r="I460" s="42">
        <v>-0.9036325870121181</v>
      </c>
      <c r="J460" s="39">
        <v>92.18068535825546</v>
      </c>
      <c r="K460" s="24" t="str">
        <v>평균 하회</v>
      </c>
      <c r="L460" s="24" t="str">
        <v>거래·비중 동반 둔화</v>
      </c>
    </row>
    <row r="461">
      <c r="A461" s="26">
        <v>39</v>
      </c>
      <c r="B461" s="24" t="str">
        <v>의왕시</v>
      </c>
      <c r="C461" s="24" t="str">
        <v>다세대 전월세</v>
      </c>
      <c r="D461" s="29">
        <v>81.33333333333333</v>
      </c>
      <c r="E461" s="29">
        <v>87</v>
      </c>
      <c r="F461" s="41">
        <v>-0.06513409961685823</v>
      </c>
      <c r="G461" s="37">
        <v>0.108348134991119</v>
      </c>
      <c r="H461" s="37">
        <v>0.0921284857042005</v>
      </c>
      <c r="I461" s="38">
        <v>1.6219649286918505</v>
      </c>
      <c r="J461" s="39">
        <v>101.55126749905409</v>
      </c>
      <c r="K461" s="24" t="str">
        <v>평균권</v>
      </c>
      <c r="L461" s="24" t="str">
        <v>위축 속 비중 확대</v>
      </c>
    </row>
    <row r="462">
      <c r="A462" s="26">
        <v>39</v>
      </c>
      <c r="B462" s="24" t="str">
        <v>의왕시</v>
      </c>
      <c r="C462" s="24" t="str">
        <v>토지</v>
      </c>
      <c r="D462" s="29">
        <v>48.666666666666664</v>
      </c>
      <c r="E462" s="29">
        <v>38.666666666666664</v>
      </c>
      <c r="F462" s="36">
        <v>0.2586206896551724</v>
      </c>
      <c r="G462" s="37">
        <v>0.06483126110124333</v>
      </c>
      <c r="H462" s="37">
        <v>0.04094599364631133</v>
      </c>
      <c r="I462" s="38">
        <v>2.3885267454932</v>
      </c>
      <c r="J462" s="39">
        <v>143.52100089365504</v>
      </c>
      <c r="K462" s="24" t="str">
        <v>고수준</v>
      </c>
      <c r="L462" s="24" t="str">
        <v>거래·비중 동반 확대</v>
      </c>
    </row>
    <row r="463">
      <c r="A463" s="26">
        <v>39</v>
      </c>
      <c r="B463" s="24" t="str">
        <v>의왕시</v>
      </c>
      <c r="C463" s="24" t="str">
        <v>분양권</v>
      </c>
      <c r="D463" s="29">
        <v>34.666666666666664</v>
      </c>
      <c r="E463" s="29">
        <v>22.666666666666668</v>
      </c>
      <c r="F463" s="36">
        <v>0.5294117647058822</v>
      </c>
      <c r="G463" s="37">
        <v>0.046181172291296625</v>
      </c>
      <c r="H463" s="37">
        <v>0.02400282386163078</v>
      </c>
      <c r="I463" s="38">
        <v>2.2178348429665844</v>
      </c>
      <c r="J463" s="39">
        <v>141.23456790123456</v>
      </c>
      <c r="K463" s="24" t="str">
        <v>고수준</v>
      </c>
      <c r="L463" s="24" t="str">
        <v>거래·비중 동반 확대</v>
      </c>
    </row>
    <row r="464">
      <c r="A464" s="26">
        <v>39</v>
      </c>
      <c r="B464" s="24" t="str">
        <v>의왕시</v>
      </c>
      <c r="C464" s="24" t="str">
        <v>오피스텔 전월세</v>
      </c>
      <c r="D464" s="29">
        <v>33</v>
      </c>
      <c r="E464" s="29">
        <v>55.666666666666664</v>
      </c>
      <c r="F464" s="41">
        <v>-0.40718562874251496</v>
      </c>
      <c r="G464" s="37">
        <v>0.04396092362344583</v>
      </c>
      <c r="H464" s="37">
        <v>0.05894811154253442</v>
      </c>
      <c r="I464" s="42">
        <v>-1.498718791908859</v>
      </c>
      <c r="J464" s="39">
        <v>82.31292517006801</v>
      </c>
      <c r="K464" s="24" t="str">
        <v>저수준</v>
      </c>
      <c r="L464" s="24" t="str">
        <v>거래·비중 동반 둔화</v>
      </c>
    </row>
    <row r="465">
      <c r="A465" s="26">
        <v>39</v>
      </c>
      <c r="B465" s="24" t="str">
        <v>의왕시</v>
      </c>
      <c r="C465" s="24" t="str">
        <v>다세대 매매</v>
      </c>
      <c r="D465" s="29">
        <v>23.333333333333332</v>
      </c>
      <c r="E465" s="29">
        <v>14</v>
      </c>
      <c r="F465" s="36">
        <v>0.6666666666666667</v>
      </c>
      <c r="G465" s="37">
        <v>0.03108348134991119</v>
      </c>
      <c r="H465" s="37">
        <v>0.014825273561595482</v>
      </c>
      <c r="I465" s="38">
        <v>1.6258207788315708</v>
      </c>
      <c r="J465" s="39">
        <v>146.66666666666666</v>
      </c>
      <c r="K465" s="24" t="str">
        <v>고수준</v>
      </c>
      <c r="L465" s="24" t="str">
        <v>거래·비중 동반 확대</v>
      </c>
    </row>
    <row r="466">
      <c r="A466" s="26">
        <v>39</v>
      </c>
      <c r="B466" s="24" t="str">
        <v>의왕시</v>
      </c>
      <c r="C466" s="24" t="str">
        <v>상가</v>
      </c>
      <c r="D466" s="29">
        <v>9.333333333333334</v>
      </c>
      <c r="E466" s="29">
        <v>5.333333333333333</v>
      </c>
      <c r="F466" s="36">
        <v>0.75</v>
      </c>
      <c r="G466" s="37">
        <v>0.012433392539964476</v>
      </c>
      <c r="H466" s="37">
        <v>0.0056477232615601836</v>
      </c>
      <c r="I466" s="38">
        <v>0.6785669278404292</v>
      </c>
      <c r="J466" s="39">
        <v>99.67637540453076</v>
      </c>
      <c r="K466" s="24" t="str">
        <v>평균권</v>
      </c>
      <c r="L466" s="24" t="str">
        <v>거래·비중 동반 확대</v>
      </c>
    </row>
    <row r="467">
      <c r="A467" s="26">
        <v>39</v>
      </c>
      <c r="B467" s="24" t="str">
        <v>의왕시</v>
      </c>
      <c r="C467" s="24" t="str">
        <v>오피스텔 매매</v>
      </c>
      <c r="D467" s="29">
        <v>4.333333333333333</v>
      </c>
      <c r="E467" s="29">
        <v>28</v>
      </c>
      <c r="F467" s="41">
        <v>-0.8452380952380952</v>
      </c>
      <c r="G467" s="37">
        <v>0.005772646536412078</v>
      </c>
      <c r="H467" s="37">
        <v>0.029650547123190964</v>
      </c>
      <c r="I467" s="42">
        <v>-2.3877900586778886</v>
      </c>
      <c r="J467" s="39">
        <v>40.056022408963585</v>
      </c>
      <c r="K467" s="24" t="str">
        <v>저수준</v>
      </c>
      <c r="L467" s="24" t="str">
        <v>거래·비중 동반 둔화</v>
      </c>
    </row>
    <row r="468">
      <c r="A468" s="26">
        <v>39</v>
      </c>
      <c r="B468" s="24" t="str">
        <v>의왕시</v>
      </c>
      <c r="C468" s="24" t="str">
        <v>공장창고</v>
      </c>
      <c r="D468" s="29">
        <v>2.6666666666666665</v>
      </c>
      <c r="E468" s="29">
        <v>5.666666666666667</v>
      </c>
      <c r="F468" s="41">
        <v>-0.5294117647058824</v>
      </c>
      <c r="G468" s="37">
        <v>0.003552397868561279</v>
      </c>
      <c r="H468" s="37">
        <v>0.006000705965407695</v>
      </c>
      <c r="I468" s="42">
        <v>-0.2448308096846416</v>
      </c>
      <c r="J468" s="39">
        <v>56.41025641025641</v>
      </c>
      <c r="K468" s="24" t="str">
        <v>저수준</v>
      </c>
      <c r="L468" s="24" t="str">
        <v>거래 감소</v>
      </c>
    </row>
    <row r="469">
      <c r="A469" s="26">
        <v>39</v>
      </c>
      <c r="B469" s="24" t="str">
        <v>의왕시</v>
      </c>
      <c r="C469" s="24" t="str">
        <v>다가구 매매</v>
      </c>
      <c r="D469" s="29">
        <v>0.6666666666666666</v>
      </c>
      <c r="E469" s="29">
        <v>1.6666666666666667</v>
      </c>
      <c r="F469" s="41">
        <v>-0.6</v>
      </c>
      <c r="G469" s="37">
        <v>0.0008880994671403197</v>
      </c>
      <c r="H469" s="37">
        <v>0.0017649135192375574</v>
      </c>
      <c r="I469" s="42">
        <v>-0.08768140520972376</v>
      </c>
      <c r="J469" s="39">
        <v>48.888888888888886</v>
      </c>
      <c r="K469" s="24" t="str">
        <v>저수준</v>
      </c>
      <c r="L469" s="24" t="str">
        <v>거래 감소</v>
      </c>
    </row>
    <row r="470">
      <c r="A470" s="26">
        <v>40</v>
      </c>
      <c r="B470" s="24" t="str">
        <v>여주시</v>
      </c>
      <c r="C470" s="24" t="str">
        <v>토지</v>
      </c>
      <c r="D470" s="29">
        <v>304.6666666666667</v>
      </c>
      <c r="E470" s="29">
        <v>334</v>
      </c>
      <c r="F470" s="41">
        <v>-0.08782435129740518</v>
      </c>
      <c r="G470" s="37">
        <v>0.4237366713027353</v>
      </c>
      <c r="H470" s="37">
        <v>0.41251543845203786</v>
      </c>
      <c r="I470" s="38">
        <v>1.1221232850697427</v>
      </c>
      <c r="J470" s="39">
        <v>97.93493083966493</v>
      </c>
      <c r="K470" s="24" t="str">
        <v>평균권</v>
      </c>
      <c r="L470" s="24" t="str">
        <v>위축 속 비중 확대</v>
      </c>
    </row>
    <row r="471">
      <c r="A471" s="26">
        <v>40</v>
      </c>
      <c r="B471" s="24" t="str">
        <v>여주시</v>
      </c>
      <c r="C471" s="24" t="str">
        <v>다가구 전월세</v>
      </c>
      <c r="D471" s="29">
        <v>138</v>
      </c>
      <c r="E471" s="29">
        <v>173</v>
      </c>
      <c r="F471" s="41">
        <v>-0.20231213872832365</v>
      </c>
      <c r="G471" s="37">
        <v>0.19193324061196107</v>
      </c>
      <c r="H471" s="37">
        <v>0.21366817620419926</v>
      </c>
      <c r="I471" s="42">
        <v>-2.1734935592238185</v>
      </c>
      <c r="J471" s="39">
        <v>92.39196591600731</v>
      </c>
      <c r="K471" s="24" t="str">
        <v>평균 하회</v>
      </c>
      <c r="L471" s="24" t="str">
        <v>거래·비중 동반 둔화</v>
      </c>
    </row>
    <row r="472">
      <c r="A472" s="26">
        <v>40</v>
      </c>
      <c r="B472" s="24" t="str">
        <v>여주시</v>
      </c>
      <c r="C472" s="24" t="str">
        <v>아파트 전월세</v>
      </c>
      <c r="D472" s="29">
        <v>105.33333333333333</v>
      </c>
      <c r="E472" s="29">
        <v>132.33333333333334</v>
      </c>
      <c r="F472" s="41">
        <v>-0.20403022670025184</v>
      </c>
      <c r="G472" s="37">
        <v>0.14649976819656932</v>
      </c>
      <c r="H472" s="37">
        <v>0.1634417455743104</v>
      </c>
      <c r="I472" s="42">
        <v>-1.6941977377741084</v>
      </c>
      <c r="J472" s="39">
        <v>91.73924518342571</v>
      </c>
      <c r="K472" s="24" t="str">
        <v>평균 하회</v>
      </c>
      <c r="L472" s="24" t="str">
        <v>거래·비중 동반 둔화</v>
      </c>
    </row>
    <row r="473">
      <c r="A473" s="26">
        <v>40</v>
      </c>
      <c r="B473" s="24" t="str">
        <v>여주시</v>
      </c>
      <c r="C473" s="24" t="str">
        <v>아파트 매매</v>
      </c>
      <c r="D473" s="29">
        <v>71</v>
      </c>
      <c r="E473" s="29">
        <v>70.33333333333333</v>
      </c>
      <c r="F473" s="36">
        <v>0.009478672985782088</v>
      </c>
      <c r="G473" s="37">
        <v>0.09874826147426982</v>
      </c>
      <c r="H473" s="37">
        <v>0.08686702346644709</v>
      </c>
      <c r="I473" s="38">
        <v>1.188123800782273</v>
      </c>
      <c r="J473" s="39">
        <v>104.83221476510064</v>
      </c>
      <c r="K473" s="24" t="str">
        <v>평균권</v>
      </c>
      <c r="L473" s="24" t="str">
        <v>비중 확대</v>
      </c>
    </row>
    <row r="474">
      <c r="A474" s="26">
        <v>40</v>
      </c>
      <c r="B474" s="24" t="str">
        <v>여주시</v>
      </c>
      <c r="C474" s="24" t="str">
        <v>다세대 전월세</v>
      </c>
      <c r="D474" s="29">
        <v>40.333333333333336</v>
      </c>
      <c r="E474" s="29">
        <v>41.333333333333336</v>
      </c>
      <c r="F474" s="41">
        <v>-0.024193548387096753</v>
      </c>
      <c r="G474" s="37">
        <v>0.056096430227167364</v>
      </c>
      <c r="H474" s="37">
        <v>0.05104981473857555</v>
      </c>
      <c r="I474" s="38">
        <v>0.5046615488591817</v>
      </c>
      <c r="J474" s="39">
        <v>100.15048908954101</v>
      </c>
      <c r="K474" s="24" t="str">
        <v>평균권</v>
      </c>
      <c r="L474" s="24" t="str">
        <v>비중 확대</v>
      </c>
    </row>
    <row r="475">
      <c r="A475" s="26">
        <v>40</v>
      </c>
      <c r="B475" s="24" t="str">
        <v>여주시</v>
      </c>
      <c r="C475" s="24" t="str">
        <v>다가구 매매</v>
      </c>
      <c r="D475" s="29">
        <v>25.666666666666668</v>
      </c>
      <c r="E475" s="29">
        <v>21.333333333333332</v>
      </c>
      <c r="F475" s="36">
        <v>0.203125</v>
      </c>
      <c r="G475" s="37">
        <v>0.03569772832637923</v>
      </c>
      <c r="H475" s="37">
        <v>0.026348291477974475</v>
      </c>
      <c r="I475" s="38">
        <v>0.9349436848404752</v>
      </c>
      <c r="J475" s="39">
        <v>110.71895424836602</v>
      </c>
      <c r="K475" s="24" t="str">
        <v>평균 상회</v>
      </c>
      <c r="L475" s="24" t="str">
        <v>거래·비중 동반 확대</v>
      </c>
    </row>
    <row r="476">
      <c r="A476" s="26">
        <v>40</v>
      </c>
      <c r="B476" s="24" t="str">
        <v>여주시</v>
      </c>
      <c r="C476" s="24" t="str">
        <v>다세대 매매</v>
      </c>
      <c r="D476" s="29">
        <v>9.666666666666666</v>
      </c>
      <c r="E476" s="29">
        <v>16</v>
      </c>
      <c r="F476" s="41">
        <v>-0.39583333333333337</v>
      </c>
      <c r="G476" s="37">
        <v>0.013444598980064905</v>
      </c>
      <c r="H476" s="37">
        <v>0.019761218608480857</v>
      </c>
      <c r="I476" s="42">
        <v>-0.6316619628415951</v>
      </c>
      <c r="J476" s="39">
        <v>62.91913214990138</v>
      </c>
      <c r="K476" s="24" t="str">
        <v>저수준</v>
      </c>
      <c r="L476" s="24" t="str">
        <v>거래·비중 동반 둔화</v>
      </c>
    </row>
    <row r="477">
      <c r="A477" s="26">
        <v>40</v>
      </c>
      <c r="B477" s="24" t="str">
        <v>여주시</v>
      </c>
      <c r="C477" s="24" t="str">
        <v>오피스텔 전월세</v>
      </c>
      <c r="D477" s="29">
        <v>8.666666666666666</v>
      </c>
      <c r="E477" s="29">
        <v>3.6666666666666665</v>
      </c>
      <c r="F477" s="36">
        <v>1.3636363636363638</v>
      </c>
      <c r="G477" s="37">
        <v>0.01205377839592026</v>
      </c>
      <c r="H477" s="37">
        <v>0.004528612597776863</v>
      </c>
      <c r="I477" s="38">
        <v>0.7525165798143396</v>
      </c>
      <c r="J477" s="39">
        <v>130.59360730593605</v>
      </c>
      <c r="K477" s="24" t="str">
        <v>고수준</v>
      </c>
      <c r="L477" s="24" t="str">
        <v>거래·비중 동반 확대</v>
      </c>
    </row>
    <row r="478">
      <c r="A478" s="26">
        <v>40</v>
      </c>
      <c r="B478" s="24" t="str">
        <v>여주시</v>
      </c>
      <c r="C478" s="24" t="str">
        <v>상가</v>
      </c>
      <c r="D478" s="29">
        <v>7.333333333333333</v>
      </c>
      <c r="E478" s="29">
        <v>6.333333333333333</v>
      </c>
      <c r="F478" s="36">
        <v>0.1578947368421053</v>
      </c>
      <c r="G478" s="37">
        <v>0.010199350950394067</v>
      </c>
      <c r="H478" s="37">
        <v>0.007822149032523672</v>
      </c>
      <c r="I478" s="38">
        <v>0.2377201917870395</v>
      </c>
      <c r="J478" s="39">
        <v>100.83333333333333</v>
      </c>
      <c r="K478" s="24" t="str">
        <v>평균권</v>
      </c>
      <c r="L478" s="24" t="str">
        <v>거래 증가</v>
      </c>
    </row>
    <row r="479">
      <c r="A479" s="26">
        <v>40</v>
      </c>
      <c r="B479" s="24" t="str">
        <v>여주시</v>
      </c>
      <c r="C479" s="24" t="str">
        <v>분양권</v>
      </c>
      <c r="D479" s="29">
        <v>5.333333333333333</v>
      </c>
      <c r="E479" s="29">
        <v>5</v>
      </c>
      <c r="F479" s="36">
        <v>0.06666666666666665</v>
      </c>
      <c r="G479" s="37">
        <v>0.007417709782104775</v>
      </c>
      <c r="H479" s="37">
        <v>0.006175380815150268</v>
      </c>
      <c r="I479" s="38">
        <v>0.12423289669545069</v>
      </c>
      <c r="J479" s="39">
        <v>112.82051282051282</v>
      </c>
      <c r="K479" s="24" t="str">
        <v>평균 상회</v>
      </c>
      <c r="L479" s="24" t="str">
        <v>거래 증가</v>
      </c>
    </row>
    <row r="480">
      <c r="A480" s="26">
        <v>40</v>
      </c>
      <c r="B480" s="24" t="str">
        <v>여주시</v>
      </c>
      <c r="C480" s="24" t="str">
        <v>공장창고</v>
      </c>
      <c r="D480" s="29">
        <v>1.6666666666666667</v>
      </c>
      <c r="E480" s="29">
        <v>4.666666666666667</v>
      </c>
      <c r="F480" s="41">
        <v>-0.6428571428571428</v>
      </c>
      <c r="G480" s="37">
        <v>0.0023180343069077423</v>
      </c>
      <c r="H480" s="37">
        <v>0.005763688760806916</v>
      </c>
      <c r="I480" s="42">
        <v>-0.34456544538991735</v>
      </c>
      <c r="J480" s="39">
        <v>59.13978494623656</v>
      </c>
      <c r="K480" s="24" t="str">
        <v>저수준</v>
      </c>
      <c r="L480" s="24" t="str">
        <v>거래·비중 동반 둔화</v>
      </c>
    </row>
    <row r="481">
      <c r="A481" s="26">
        <v>40</v>
      </c>
      <c r="B481" s="24" t="str">
        <v>여주시</v>
      </c>
      <c r="C481" s="24" t="str">
        <v>오피스텔 매매</v>
      </c>
      <c r="D481" s="29">
        <v>1.3333333333333333</v>
      </c>
      <c r="E481" s="29">
        <v>1.6666666666666667</v>
      </c>
      <c r="F481" s="41">
        <v>-0.19999999999999996</v>
      </c>
      <c r="G481" s="37">
        <v>0.0018544274455261937</v>
      </c>
      <c r="H481" s="37">
        <v>0.0020584602717167557</v>
      </c>
      <c r="I481" s="42">
        <v>-0.020403282619056197</v>
      </c>
      <c r="J481" s="39">
        <v>97.77777777777777</v>
      </c>
      <c r="K481" s="24" t="str">
        <v>평균권</v>
      </c>
      <c r="L481" s="24" t="str">
        <v>거래 감소</v>
      </c>
    </row>
    <row r="482">
      <c r="A482" s="26">
        <v>41</v>
      </c>
      <c r="B482" s="24" t="str">
        <v>화성시 효행구</v>
      </c>
      <c r="C482" s="24" t="str">
        <v>아파트 전월세</v>
      </c>
      <c r="D482" s="29">
        <v>206.33333333333334</v>
      </c>
      <c r="E482" s="29">
        <v>252</v>
      </c>
      <c r="F482" s="41">
        <v>-0.18121693121693117</v>
      </c>
      <c r="G482" s="37">
        <v>0.2903377110694184</v>
      </c>
      <c r="H482" s="37">
        <v>0.311495673671199</v>
      </c>
      <c r="I482" s="42">
        <v>-2.11579626017806</v>
      </c>
      <c r="J482" s="39">
        <v>71.50808653644192</v>
      </c>
      <c r="K482" s="24" t="str">
        <v>저수준</v>
      </c>
      <c r="L482" s="24" t="str">
        <v>거래·비중 동반 둔화</v>
      </c>
    </row>
    <row r="483">
      <c r="A483" s="26">
        <v>41</v>
      </c>
      <c r="B483" s="24" t="str">
        <v>화성시 효행구</v>
      </c>
      <c r="C483" s="24" t="str">
        <v>아파트 매매</v>
      </c>
      <c r="D483" s="29">
        <v>156</v>
      </c>
      <c r="E483" s="29">
        <v>150.33333333333334</v>
      </c>
      <c r="F483" s="36">
        <v>0.037694013303769314</v>
      </c>
      <c r="G483" s="37">
        <v>0.21951219512195122</v>
      </c>
      <c r="H483" s="37">
        <v>0.1858261227853317</v>
      </c>
      <c r="I483" s="38">
        <v>3.368607233661952</v>
      </c>
      <c r="J483" s="39">
        <v>111.35626216742376</v>
      </c>
      <c r="K483" s="24" t="str">
        <v>평균 상회</v>
      </c>
      <c r="L483" s="24" t="str">
        <v>비중 확대</v>
      </c>
    </row>
    <row r="484">
      <c r="A484" s="26">
        <v>41</v>
      </c>
      <c r="B484" s="24" t="str">
        <v>화성시 효행구</v>
      </c>
      <c r="C484" s="24" t="str">
        <v>토지</v>
      </c>
      <c r="D484" s="29">
        <v>139.33333333333334</v>
      </c>
      <c r="E484" s="29">
        <v>142</v>
      </c>
      <c r="F484" s="41">
        <v>-0.018779342723004744</v>
      </c>
      <c r="G484" s="37">
        <v>0.19606003752345216</v>
      </c>
      <c r="H484" s="37">
        <v>0.17552533992583436</v>
      </c>
      <c r="I484" s="38">
        <v>2.053469759761781</v>
      </c>
      <c r="J484" s="39">
        <v>101.0327400571303</v>
      </c>
      <c r="K484" s="24" t="str">
        <v>평균권</v>
      </c>
      <c r="L484" s="24" t="str">
        <v>비중 확대</v>
      </c>
    </row>
    <row r="485">
      <c r="A485" s="26">
        <v>41</v>
      </c>
      <c r="B485" s="24" t="str">
        <v>화성시 효행구</v>
      </c>
      <c r="C485" s="24" t="str">
        <v>다가구 전월세</v>
      </c>
      <c r="D485" s="29">
        <v>66.66666666666667</v>
      </c>
      <c r="E485" s="29">
        <v>101</v>
      </c>
      <c r="F485" s="41">
        <v>-0.33993399339933994</v>
      </c>
      <c r="G485" s="37">
        <v>0.09380863039399624</v>
      </c>
      <c r="H485" s="37">
        <v>0.12484548825710753</v>
      </c>
      <c r="I485" s="42">
        <v>-3.103685786311129</v>
      </c>
      <c r="J485" s="39">
        <v>79.97091966557616</v>
      </c>
      <c r="K485" s="24" t="str">
        <v>저수준</v>
      </c>
      <c r="L485" s="24" t="str">
        <v>거래·비중 동반 둔화</v>
      </c>
    </row>
    <row r="486">
      <c r="A486" s="26">
        <v>41</v>
      </c>
      <c r="B486" s="24" t="str">
        <v>화성시 효행구</v>
      </c>
      <c r="C486" s="24" t="str">
        <v>다세대 전월세</v>
      </c>
      <c r="D486" s="29">
        <v>41.666666666666664</v>
      </c>
      <c r="E486" s="29">
        <v>69.33333333333333</v>
      </c>
      <c r="F486" s="41">
        <v>-0.39903846153846156</v>
      </c>
      <c r="G486" s="37">
        <v>0.05863039399624766</v>
      </c>
      <c r="H486" s="37">
        <v>0.08570251339101771</v>
      </c>
      <c r="I486" s="42">
        <v>-2.7072119394770056</v>
      </c>
      <c r="J486" s="39">
        <v>83.79037172455818</v>
      </c>
      <c r="K486" s="24" t="str">
        <v>저수준</v>
      </c>
      <c r="L486" s="24" t="str">
        <v>거래·비중 동반 둔화</v>
      </c>
    </row>
    <row r="487">
      <c r="A487" s="26">
        <v>41</v>
      </c>
      <c r="B487" s="24" t="str">
        <v>화성시 효행구</v>
      </c>
      <c r="C487" s="24" t="str">
        <v>분양권</v>
      </c>
      <c r="D487" s="29">
        <v>29.666666666666668</v>
      </c>
      <c r="E487" s="29">
        <v>21.333333333333332</v>
      </c>
      <c r="F487" s="36">
        <v>0.390625</v>
      </c>
      <c r="G487" s="37">
        <v>0.04174484052532833</v>
      </c>
      <c r="H487" s="37">
        <v>0.026370004120313144</v>
      </c>
      <c r="I487" s="38">
        <v>1.5374836405015184</v>
      </c>
      <c r="J487" s="39">
        <v>166.4965986394558</v>
      </c>
      <c r="K487" s="24" t="str">
        <v>고수준</v>
      </c>
      <c r="L487" s="24" t="str">
        <v>거래·비중 동반 확대</v>
      </c>
    </row>
    <row r="488">
      <c r="A488" s="26">
        <v>41</v>
      </c>
      <c r="B488" s="24" t="str">
        <v>화성시 효행구</v>
      </c>
      <c r="C488" s="24" t="str">
        <v>상가</v>
      </c>
      <c r="D488" s="29">
        <v>22.666666666666668</v>
      </c>
      <c r="E488" s="29">
        <v>8</v>
      </c>
      <c r="F488" s="36">
        <v>1.8333333333333335</v>
      </c>
      <c r="G488" s="37">
        <v>0.03189493433395872</v>
      </c>
      <c r="H488" s="37">
        <v>0.009888751545117428</v>
      </c>
      <c r="I488" s="38">
        <v>2.2006182788841295</v>
      </c>
      <c r="J488" s="39">
        <v>161.9047619047619</v>
      </c>
      <c r="K488" s="24" t="str">
        <v>고수준</v>
      </c>
      <c r="L488" s="24" t="str">
        <v>거래·비중 동반 확대</v>
      </c>
    </row>
    <row r="489">
      <c r="A489" s="26">
        <v>41</v>
      </c>
      <c r="B489" s="24" t="str">
        <v>화성시 효행구</v>
      </c>
      <c r="C489" s="24" t="str">
        <v>오피스텔 전월세</v>
      </c>
      <c r="D489" s="29">
        <v>19.666666666666668</v>
      </c>
      <c r="E489" s="29">
        <v>44.333333333333336</v>
      </c>
      <c r="F489" s="41">
        <v>-0.5563909774436091</v>
      </c>
      <c r="G489" s="37">
        <v>0.027673545966228893</v>
      </c>
      <c r="H489" s="37">
        <v>0.05480016481252575</v>
      </c>
      <c r="I489" s="42">
        <v>-2.712661884629686</v>
      </c>
      <c r="J489" s="39">
        <v>47.86135693215339</v>
      </c>
      <c r="K489" s="24" t="str">
        <v>저수준</v>
      </c>
      <c r="L489" s="24" t="str">
        <v>거래·비중 동반 둔화</v>
      </c>
    </row>
    <row r="490">
      <c r="A490" s="26">
        <v>41</v>
      </c>
      <c r="B490" s="24" t="str">
        <v>화성시 효행구</v>
      </c>
      <c r="C490" s="24" t="str">
        <v>다세대 매매</v>
      </c>
      <c r="D490" s="29">
        <v>15.333333333333334</v>
      </c>
      <c r="E490" s="29">
        <v>13.333333333333334</v>
      </c>
      <c r="F490" s="36">
        <v>0.1499999999999999</v>
      </c>
      <c r="G490" s="37">
        <v>0.021575984990619138</v>
      </c>
      <c r="H490" s="37">
        <v>0.016481252575195716</v>
      </c>
      <c r="I490" s="38">
        <v>0.5094732415423422</v>
      </c>
      <c r="J490" s="39">
        <v>88.30715532286213</v>
      </c>
      <c r="K490" s="24" t="str">
        <v>평균 하회</v>
      </c>
      <c r="L490" s="24" t="str">
        <v>거래·비중 동반 확대</v>
      </c>
    </row>
    <row r="491">
      <c r="A491" s="26">
        <v>41</v>
      </c>
      <c r="B491" s="24" t="str">
        <v>화성시 효행구</v>
      </c>
      <c r="C491" s="24" t="str">
        <v>공장창고</v>
      </c>
      <c r="D491" s="29">
        <v>6.333333333333333</v>
      </c>
      <c r="E491" s="29">
        <v>2.6666666666666665</v>
      </c>
      <c r="F491" s="36">
        <v>1.375</v>
      </c>
      <c r="G491" s="37">
        <v>0.008911819887429643</v>
      </c>
      <c r="H491" s="37">
        <v>0.003296250515039143</v>
      </c>
      <c r="I491" s="38">
        <v>0.56155693723905</v>
      </c>
      <c r="J491" s="39">
        <v>158.33333333333331</v>
      </c>
      <c r="K491" s="24" t="str">
        <v>고수준</v>
      </c>
      <c r="L491" s="24" t="str">
        <v>거래·비중 동반 확대</v>
      </c>
    </row>
    <row r="492">
      <c r="A492" s="26">
        <v>41</v>
      </c>
      <c r="B492" s="24" t="str">
        <v>화성시 효행구</v>
      </c>
      <c r="C492" s="24" t="str">
        <v>다가구 매매</v>
      </c>
      <c r="D492" s="29">
        <v>4</v>
      </c>
      <c r="E492" s="29">
        <v>4.333333333333333</v>
      </c>
      <c r="F492" s="41">
        <v>-0.07692307692307687</v>
      </c>
      <c r="G492" s="37">
        <v>0.005628517823639775</v>
      </c>
      <c r="H492" s="37">
        <v>0.005356407086938607</v>
      </c>
      <c r="I492" s="38">
        <v>0.027211073670116784</v>
      </c>
      <c r="J492" s="39">
        <v>91.66666666666667</v>
      </c>
      <c r="K492" s="24" t="str">
        <v>평균 하회</v>
      </c>
      <c r="L492" s="24" t="str">
        <v>거래 감소</v>
      </c>
    </row>
    <row r="493">
      <c r="A493" s="26">
        <v>41</v>
      </c>
      <c r="B493" s="24" t="str">
        <v>화성시 효행구</v>
      </c>
      <c r="C493" s="24" t="str">
        <v>오피스텔 매매</v>
      </c>
      <c r="D493" s="29">
        <v>3</v>
      </c>
      <c r="E493" s="29">
        <v>0.3333333333333333</v>
      </c>
      <c r="F493" s="36">
        <v>8</v>
      </c>
      <c r="G493" s="37">
        <v>0.004221388367729831</v>
      </c>
      <c r="H493" s="37">
        <v>0.00041203131437989287</v>
      </c>
      <c r="I493" s="38">
        <v>0.3809357053349938</v>
      </c>
      <c r="J493" s="39">
        <v>220.00000000000003</v>
      </c>
      <c r="K493" s="24" t="str">
        <v>고수준</v>
      </c>
      <c r="L493" s="24" t="str">
        <v>거래·비중 동반 확대</v>
      </c>
    </row>
    <row r="494">
      <c r="A494" s="26">
        <v>42</v>
      </c>
      <c r="B494" s="24" t="str">
        <v>부천시 오정구</v>
      </c>
      <c r="C494" s="24" t="str">
        <v>다세대 전월세</v>
      </c>
      <c r="D494" s="29">
        <v>202.33333333333334</v>
      </c>
      <c r="E494" s="29">
        <v>176.66666666666666</v>
      </c>
      <c r="F494" s="36">
        <v>0.1452830188679246</v>
      </c>
      <c r="G494" s="37">
        <v>0.31499740529320186</v>
      </c>
      <c r="H494" s="37">
        <v>0.3033772180881511</v>
      </c>
      <c r="I494" s="38">
        <v>1.1620187205050758</v>
      </c>
      <c r="J494" s="39">
        <v>113.15031350618541</v>
      </c>
      <c r="K494" s="24" t="str">
        <v>평균 상회</v>
      </c>
      <c r="L494" s="24" t="str">
        <v>거래·비중 동반 확대</v>
      </c>
    </row>
    <row r="495">
      <c r="A495" s="26">
        <v>42</v>
      </c>
      <c r="B495" s="24" t="str">
        <v>부천시 오정구</v>
      </c>
      <c r="C495" s="24" t="str">
        <v>아파트 전월세</v>
      </c>
      <c r="D495" s="29">
        <v>139</v>
      </c>
      <c r="E495" s="29">
        <v>162.66666666666666</v>
      </c>
      <c r="F495" s="41">
        <v>-0.1454918032786885</v>
      </c>
      <c r="G495" s="37">
        <v>0.21639854696419306</v>
      </c>
      <c r="H495" s="37">
        <v>0.27933600457927876</v>
      </c>
      <c r="I495" s="42">
        <v>-6.29374576150857</v>
      </c>
      <c r="J495" s="39">
        <v>104.36860068259386</v>
      </c>
      <c r="K495" s="24" t="str">
        <v>평균권</v>
      </c>
      <c r="L495" s="24" t="str">
        <v>거래·비중 동반 둔화</v>
      </c>
    </row>
    <row r="496">
      <c r="A496" s="26">
        <v>42</v>
      </c>
      <c r="B496" s="24" t="str">
        <v>부천시 오정구</v>
      </c>
      <c r="C496" s="24" t="str">
        <v>다세대 매매</v>
      </c>
      <c r="D496" s="29">
        <v>113.33333333333333</v>
      </c>
      <c r="E496" s="29">
        <v>91.33333333333333</v>
      </c>
      <c r="F496" s="36">
        <v>0.24087591240875916</v>
      </c>
      <c r="G496" s="37">
        <v>0.17644006227296316</v>
      </c>
      <c r="H496" s="37">
        <v>0.15684029765311963</v>
      </c>
      <c r="I496" s="38">
        <v>1.959976461984353</v>
      </c>
      <c r="J496" s="39">
        <v>120.45088566827698</v>
      </c>
      <c r="K496" s="24" t="str">
        <v>고수준</v>
      </c>
      <c r="L496" s="24" t="str">
        <v>거래·비중 동반 확대</v>
      </c>
    </row>
    <row r="497">
      <c r="A497" s="26">
        <v>42</v>
      </c>
      <c r="B497" s="24" t="str">
        <v>부천시 오정구</v>
      </c>
      <c r="C497" s="24" t="str">
        <v>다가구 전월세</v>
      </c>
      <c r="D497" s="29">
        <v>83</v>
      </c>
      <c r="E497" s="29">
        <v>68</v>
      </c>
      <c r="F497" s="36">
        <v>0.22058823529411775</v>
      </c>
      <c r="G497" s="37">
        <v>0.1292163985469642</v>
      </c>
      <c r="H497" s="37">
        <v>0.11677160847166572</v>
      </c>
      <c r="I497" s="38">
        <v>1.2444790075298486</v>
      </c>
      <c r="J497" s="39">
        <v>124.3869209809264</v>
      </c>
      <c r="K497" s="24" t="str">
        <v>고수준</v>
      </c>
      <c r="L497" s="24" t="str">
        <v>거래·비중 동반 확대</v>
      </c>
    </row>
    <row r="498">
      <c r="A498" s="26">
        <v>42</v>
      </c>
      <c r="B498" s="24" t="str">
        <v>부천시 오정구</v>
      </c>
      <c r="C498" s="24" t="str">
        <v>아파트 매매</v>
      </c>
      <c r="D498" s="29">
        <v>55</v>
      </c>
      <c r="E498" s="29">
        <v>54.666666666666664</v>
      </c>
      <c r="F498" s="36">
        <v>0.0060975609756097615</v>
      </c>
      <c r="G498" s="37">
        <v>0.08562532433834977</v>
      </c>
      <c r="H498" s="37">
        <v>0.09387521465369204</v>
      </c>
      <c r="I498" s="42">
        <v>-0.8249890315342276</v>
      </c>
      <c r="J498" s="39">
        <v>97.73828756058158</v>
      </c>
      <c r="K498" s="24" t="str">
        <v>평균권</v>
      </c>
      <c r="L498" s="24" t="str">
        <v>비중 축소</v>
      </c>
    </row>
    <row r="499">
      <c r="A499" s="26">
        <v>42</v>
      </c>
      <c r="B499" s="24" t="str">
        <v>부천시 오정구</v>
      </c>
      <c r="C499" s="24" t="str">
        <v>토지</v>
      </c>
      <c r="D499" s="29">
        <v>28.333333333333332</v>
      </c>
      <c r="E499" s="29">
        <v>11</v>
      </c>
      <c r="F499" s="36">
        <v>1.5757575757575757</v>
      </c>
      <c r="G499" s="37">
        <v>0.04411001556824079</v>
      </c>
      <c r="H499" s="37">
        <v>0.018889524899828276</v>
      </c>
      <c r="I499" s="38">
        <v>2.5220490668412516</v>
      </c>
      <c r="J499" s="39">
        <v>134.9206349206349</v>
      </c>
      <c r="K499" s="24" t="str">
        <v>고수준</v>
      </c>
      <c r="L499" s="24" t="str">
        <v>거래·비중 동반 확대</v>
      </c>
    </row>
    <row r="500">
      <c r="A500" s="26">
        <v>42</v>
      </c>
      <c r="B500" s="24" t="str">
        <v>부천시 오정구</v>
      </c>
      <c r="C500" s="24" t="str">
        <v>상가</v>
      </c>
      <c r="D500" s="29">
        <v>8.333333333333334</v>
      </c>
      <c r="E500" s="29">
        <v>4</v>
      </c>
      <c r="F500" s="36">
        <v>1.0833333333333335</v>
      </c>
      <c r="G500" s="37">
        <v>0.012973533990659055</v>
      </c>
      <c r="H500" s="37">
        <v>0.006868918145392101</v>
      </c>
      <c r="I500" s="38">
        <v>0.6104615845266954</v>
      </c>
      <c r="J500" s="39">
        <v>136.81592039800995</v>
      </c>
      <c r="K500" s="24" t="str">
        <v>고수준</v>
      </c>
      <c r="L500" s="24" t="str">
        <v>거래·비중 동반 확대</v>
      </c>
    </row>
    <row r="501">
      <c r="A501" s="26">
        <v>42</v>
      </c>
      <c r="B501" s="24" t="str">
        <v>부천시 오정구</v>
      </c>
      <c r="C501" s="24" t="str">
        <v>공장창고</v>
      </c>
      <c r="D501" s="29">
        <v>7.666666666666667</v>
      </c>
      <c r="E501" s="29">
        <v>7</v>
      </c>
      <c r="F501" s="36">
        <v>0.09523809523809534</v>
      </c>
      <c r="G501" s="37">
        <v>0.011935651271406332</v>
      </c>
      <c r="H501" s="37">
        <v>0.012020606754436176</v>
      </c>
      <c r="I501" s="42">
        <v>-0.00849554830298447</v>
      </c>
      <c r="J501" s="39">
        <v>120.4761904761905</v>
      </c>
      <c r="K501" s="24" t="str">
        <v>고수준</v>
      </c>
      <c r="L501" s="24" t="str">
        <v>거래 증가</v>
      </c>
    </row>
    <row r="502">
      <c r="A502" s="26">
        <v>42</v>
      </c>
      <c r="B502" s="24" t="str">
        <v>부천시 오정구</v>
      </c>
      <c r="C502" s="24" t="str">
        <v>다가구 매매</v>
      </c>
      <c r="D502" s="29">
        <v>2.3333333333333335</v>
      </c>
      <c r="E502" s="29">
        <v>2</v>
      </c>
      <c r="F502" s="36">
        <v>0.16666666666666674</v>
      </c>
      <c r="G502" s="37">
        <v>0.0036325895173845357</v>
      </c>
      <c r="H502" s="37">
        <v>0.0034344590726960505</v>
      </c>
      <c r="I502" s="38">
        <v>0.019813044468848517</v>
      </c>
      <c r="J502" s="39">
        <v>122.22222222222223</v>
      </c>
      <c r="K502" s="24" t="str">
        <v>고수준</v>
      </c>
      <c r="L502" s="24" t="str">
        <v>거래 증가</v>
      </c>
    </row>
    <row r="503">
      <c r="A503" s="26">
        <v>42</v>
      </c>
      <c r="B503" s="24" t="str">
        <v>부천시 오정구</v>
      </c>
      <c r="C503" s="24" t="str">
        <v>오피스텔 전월세</v>
      </c>
      <c r="D503" s="29">
        <v>2.3333333333333335</v>
      </c>
      <c r="E503" s="29">
        <v>3.6666666666666665</v>
      </c>
      <c r="F503" s="41">
        <v>-0.36363636363636365</v>
      </c>
      <c r="G503" s="37">
        <v>0.0036325895173845357</v>
      </c>
      <c r="H503" s="37">
        <v>0.006296508299942759</v>
      </c>
      <c r="I503" s="42">
        <v>-0.26639187825582233</v>
      </c>
      <c r="J503" s="39">
        <v>85.55555555555556</v>
      </c>
      <c r="K503" s="24" t="str">
        <v>평균 하회</v>
      </c>
      <c r="L503" s="24" t="str">
        <v>거래 감소</v>
      </c>
    </row>
    <row r="504">
      <c r="A504" s="26">
        <v>42</v>
      </c>
      <c r="B504" s="24" t="str">
        <v>부천시 오정구</v>
      </c>
      <c r="C504" s="24" t="str">
        <v>오피스텔 매매</v>
      </c>
      <c r="D504" s="29">
        <v>0.6666666666666666</v>
      </c>
      <c r="E504" s="29">
        <v>1</v>
      </c>
      <c r="F504" s="41">
        <v>-0.33333333333333337</v>
      </c>
      <c r="G504" s="37">
        <v>0.0010378827192527244</v>
      </c>
      <c r="H504" s="37">
        <v>0.0017172295363480253</v>
      </c>
      <c r="I504" s="42">
        <v>-0.06793468170953008</v>
      </c>
      <c r="J504" s="39">
        <v>104.76190476190477</v>
      </c>
      <c r="K504" s="24" t="str">
        <v>평균권</v>
      </c>
      <c r="L504" s="24" t="str">
        <v>거래 감소</v>
      </c>
    </row>
    <row r="505">
      <c r="A505" s="26">
        <v>42</v>
      </c>
      <c r="B505" s="24" t="str">
        <v>부천시 오정구</v>
      </c>
      <c r="C505" s="24" t="str">
        <v>분양권</v>
      </c>
      <c r="D505" s="29">
        <v>0</v>
      </c>
      <c r="E505" s="29">
        <v>0.3333333333333333</v>
      </c>
      <c r="F505" s="41">
        <v>-1</v>
      </c>
      <c r="G505" s="37">
        <v>0</v>
      </c>
      <c r="H505" s="37">
        <v>0.0005724098454493417</v>
      </c>
      <c r="I505" s="42">
        <v>-0.05724098454493417</v>
      </c>
      <c r="J505" s="39">
        <v>0</v>
      </c>
      <c r="K505" s="24" t="str">
        <v>저수준</v>
      </c>
      <c r="L505" s="24" t="str">
        <v>거래 감소</v>
      </c>
    </row>
    <row r="506">
      <c r="A506" s="26">
        <v>43</v>
      </c>
      <c r="B506" s="24" t="str">
        <v>포천시</v>
      </c>
      <c r="C506" s="24" t="str">
        <v>토지</v>
      </c>
      <c r="D506" s="29">
        <v>242.33333333333334</v>
      </c>
      <c r="E506" s="29">
        <v>250.33333333333334</v>
      </c>
      <c r="F506" s="41">
        <v>-0.031957390146471365</v>
      </c>
      <c r="G506" s="37">
        <v>0.3842494714587738</v>
      </c>
      <c r="H506" s="37">
        <v>0.36123136123136124</v>
      </c>
      <c r="I506" s="38">
        <v>2.3018110227412567</v>
      </c>
      <c r="J506" s="39">
        <v>93.07495344506518</v>
      </c>
      <c r="K506" s="24" t="str">
        <v>평균 하회</v>
      </c>
      <c r="L506" s="24" t="str">
        <v>비중 확대</v>
      </c>
    </row>
    <row r="507">
      <c r="A507" s="26">
        <v>43</v>
      </c>
      <c r="B507" s="24" t="str">
        <v>포천시</v>
      </c>
      <c r="C507" s="24" t="str">
        <v>아파트 전월세</v>
      </c>
      <c r="D507" s="29">
        <v>96.33333333333333</v>
      </c>
      <c r="E507" s="29">
        <v>106</v>
      </c>
      <c r="F507" s="41">
        <v>-0.0911949685534591</v>
      </c>
      <c r="G507" s="37">
        <v>0.15274841437632136</v>
      </c>
      <c r="H507" s="37">
        <v>0.15295815295815296</v>
      </c>
      <c r="I507" s="42">
        <v>-0.020973858183159777</v>
      </c>
      <c r="J507" s="39">
        <v>86.57407407407408</v>
      </c>
      <c r="K507" s="24" t="str">
        <v>평균 하회</v>
      </c>
      <c r="L507" s="24" t="str">
        <v>거래 감소</v>
      </c>
    </row>
    <row r="508">
      <c r="A508" s="26">
        <v>43</v>
      </c>
      <c r="B508" s="24" t="str">
        <v>포천시</v>
      </c>
      <c r="C508" s="24" t="str">
        <v>다세대 전월세</v>
      </c>
      <c r="D508" s="29">
        <v>72</v>
      </c>
      <c r="E508" s="29">
        <v>79.66666666666667</v>
      </c>
      <c r="F508" s="41">
        <v>-0.09623430962343094</v>
      </c>
      <c r="G508" s="37">
        <v>0.11416490486257928</v>
      </c>
      <c r="H508" s="37">
        <v>0.11495911495911496</v>
      </c>
      <c r="I508" s="42">
        <v>-0.07942100965356719</v>
      </c>
      <c r="J508" s="39">
        <v>99.12390488110138</v>
      </c>
      <c r="K508" s="24" t="str">
        <v>평균권</v>
      </c>
      <c r="L508" s="24" t="str">
        <v>거래 감소</v>
      </c>
    </row>
    <row r="509">
      <c r="A509" s="26">
        <v>43</v>
      </c>
      <c r="B509" s="24" t="str">
        <v>포천시</v>
      </c>
      <c r="C509" s="24" t="str">
        <v>다가구 전월세</v>
      </c>
      <c r="D509" s="29">
        <v>70.66666666666667</v>
      </c>
      <c r="E509" s="29">
        <v>102</v>
      </c>
      <c r="F509" s="41">
        <v>-0.30718954248366015</v>
      </c>
      <c r="G509" s="37">
        <v>0.11205073995771671</v>
      </c>
      <c r="H509" s="37">
        <v>0.1471861471861472</v>
      </c>
      <c r="I509" s="42">
        <v>-3.513540722843049</v>
      </c>
      <c r="J509" s="39">
        <v>91.88337273443658</v>
      </c>
      <c r="K509" s="24" t="str">
        <v>평균 하회</v>
      </c>
      <c r="L509" s="24" t="str">
        <v>거래·비중 동반 둔화</v>
      </c>
    </row>
    <row r="510">
      <c r="A510" s="26">
        <v>43</v>
      </c>
      <c r="B510" s="24" t="str">
        <v>포천시</v>
      </c>
      <c r="C510" s="24" t="str">
        <v>아파트 매매</v>
      </c>
      <c r="D510" s="29">
        <v>67.33333333333333</v>
      </c>
      <c r="E510" s="29">
        <v>67.33333333333333</v>
      </c>
      <c r="F510" s="28">
        <v>0</v>
      </c>
      <c r="G510" s="37">
        <v>0.10676532769556026</v>
      </c>
      <c r="H510" s="37">
        <v>0.09716209716209716</v>
      </c>
      <c r="I510" s="38">
        <v>0.9603230533463097</v>
      </c>
      <c r="J510" s="39">
        <v>106.26494500239119</v>
      </c>
      <c r="K510" s="24" t="str">
        <v>평균 상회</v>
      </c>
      <c r="L510" s="24" t="str">
        <v>비중 확대</v>
      </c>
    </row>
    <row r="511">
      <c r="A511" s="26">
        <v>43</v>
      </c>
      <c r="B511" s="24" t="str">
        <v>포천시</v>
      </c>
      <c r="C511" s="24" t="str">
        <v>다세대 매매</v>
      </c>
      <c r="D511" s="29">
        <v>34.666666666666664</v>
      </c>
      <c r="E511" s="29">
        <v>46</v>
      </c>
      <c r="F511" s="41">
        <v>-0.24637681159420288</v>
      </c>
      <c r="G511" s="37">
        <v>0.05496828752642706</v>
      </c>
      <c r="H511" s="37">
        <v>0.06637806637806638</v>
      </c>
      <c r="I511" s="42">
        <v>-1.1409778851639323</v>
      </c>
      <c r="J511" s="39">
        <v>89.51486697965571</v>
      </c>
      <c r="K511" s="24" t="str">
        <v>평균 하회</v>
      </c>
      <c r="L511" s="24" t="str">
        <v>거래·비중 동반 둔화</v>
      </c>
    </row>
    <row r="512">
      <c r="A512" s="26">
        <v>43</v>
      </c>
      <c r="B512" s="24" t="str">
        <v>포천시</v>
      </c>
      <c r="C512" s="24" t="str">
        <v>상가</v>
      </c>
      <c r="D512" s="29">
        <v>19</v>
      </c>
      <c r="E512" s="29">
        <v>12.666666666666666</v>
      </c>
      <c r="F512" s="36">
        <v>0.5</v>
      </c>
      <c r="G512" s="37">
        <v>0.030126849894291756</v>
      </c>
      <c r="H512" s="37">
        <v>0.01827801827801828</v>
      </c>
      <c r="I512" s="38">
        <v>1.1848831616273476</v>
      </c>
      <c r="J512" s="39">
        <v>151.44927536231884</v>
      </c>
      <c r="K512" s="24" t="str">
        <v>고수준</v>
      </c>
      <c r="L512" s="24" t="str">
        <v>거래·비중 동반 확대</v>
      </c>
    </row>
    <row r="513">
      <c r="A513" s="26">
        <v>43</v>
      </c>
      <c r="B513" s="24" t="str">
        <v>포천시</v>
      </c>
      <c r="C513" s="24" t="str">
        <v>다가구 매매</v>
      </c>
      <c r="D513" s="29">
        <v>18</v>
      </c>
      <c r="E513" s="29">
        <v>18.333333333333332</v>
      </c>
      <c r="F513" s="41">
        <v>-0.018181818181818188</v>
      </c>
      <c r="G513" s="37">
        <v>0.02854122621564482</v>
      </c>
      <c r="H513" s="37">
        <v>0.026455026455026454</v>
      </c>
      <c r="I513" s="38">
        <v>0.20861997606183674</v>
      </c>
      <c r="J513" s="39">
        <v>110.6145251396648</v>
      </c>
      <c r="K513" s="24" t="str">
        <v>평균 상회</v>
      </c>
      <c r="L513" s="24" t="str">
        <v>보합·혼조</v>
      </c>
    </row>
    <row r="514">
      <c r="A514" s="26">
        <v>43</v>
      </c>
      <c r="B514" s="24" t="str">
        <v>포천시</v>
      </c>
      <c r="C514" s="24" t="str">
        <v>공장창고</v>
      </c>
      <c r="D514" s="29">
        <v>5.333333333333333</v>
      </c>
      <c r="E514" s="29">
        <v>8.333333333333334</v>
      </c>
      <c r="F514" s="41">
        <v>-0.36</v>
      </c>
      <c r="G514" s="37">
        <v>0.008456659619450317</v>
      </c>
      <c r="H514" s="37">
        <v>0.012025012025012025</v>
      </c>
      <c r="I514" s="42">
        <v>-0.3568352405561708</v>
      </c>
      <c r="J514" s="39">
        <v>71.54471544715447</v>
      </c>
      <c r="K514" s="24" t="str">
        <v>저수준</v>
      </c>
      <c r="L514" s="24" t="str">
        <v>거래·비중 동반 둔화</v>
      </c>
    </row>
    <row r="515">
      <c r="A515" s="26">
        <v>43</v>
      </c>
      <c r="B515" s="24" t="str">
        <v>포천시</v>
      </c>
      <c r="C515" s="24" t="str">
        <v>오피스텔 전월세</v>
      </c>
      <c r="D515" s="29">
        <v>4.333333333333333</v>
      </c>
      <c r="E515" s="29">
        <v>2</v>
      </c>
      <c r="F515" s="36">
        <v>1.1666666666666665</v>
      </c>
      <c r="G515" s="37">
        <v>0.006871035940803382</v>
      </c>
      <c r="H515" s="37">
        <v>0.002886002886002886</v>
      </c>
      <c r="I515" s="38">
        <v>0.39850330548004964</v>
      </c>
      <c r="J515" s="39">
        <v>176.5432098765432</v>
      </c>
      <c r="K515" s="24" t="str">
        <v>고수준</v>
      </c>
      <c r="L515" s="24" t="str">
        <v>거래·비중 동반 확대</v>
      </c>
    </row>
    <row r="516">
      <c r="A516" s="26">
        <v>43</v>
      </c>
      <c r="B516" s="24" t="str">
        <v>포천시</v>
      </c>
      <c r="C516" s="24" t="str">
        <v>오피스텔 매매</v>
      </c>
      <c r="D516" s="29">
        <v>0.6666666666666666</v>
      </c>
      <c r="E516" s="29">
        <v>0.3333333333333333</v>
      </c>
      <c r="F516" s="36">
        <v>1</v>
      </c>
      <c r="G516" s="37">
        <v>0.0010570824524312897</v>
      </c>
      <c r="H516" s="37">
        <v>0.000481000481000481</v>
      </c>
      <c r="I516" s="38">
        <v>0.05760819714308086</v>
      </c>
      <c r="J516" s="39">
        <v>244.44444444444446</v>
      </c>
      <c r="K516" s="24" t="str">
        <v>고수준</v>
      </c>
      <c r="L516" s="24" t="str">
        <v>거래 증가</v>
      </c>
    </row>
    <row r="517">
      <c r="A517" s="26">
        <v>44</v>
      </c>
      <c r="B517" s="24" t="str">
        <v>과천시</v>
      </c>
      <c r="C517" s="24" t="str">
        <v>아파트 전월세</v>
      </c>
      <c r="D517" s="29">
        <v>174</v>
      </c>
      <c r="E517" s="29">
        <v>190</v>
      </c>
      <c r="F517" s="41">
        <v>-0.08421052631578951</v>
      </c>
      <c r="G517" s="37">
        <v>0.3686440677966102</v>
      </c>
      <c r="H517" s="37">
        <v>0.4222222222222222</v>
      </c>
      <c r="I517" s="42">
        <v>-5.357815442561203</v>
      </c>
      <c r="J517" s="39">
        <v>97.55351681957187</v>
      </c>
      <c r="K517" s="24" t="str">
        <v>평균권</v>
      </c>
      <c r="L517" s="24" t="str">
        <v>거래·비중 동반 둔화</v>
      </c>
    </row>
    <row r="518">
      <c r="A518" s="26">
        <v>44</v>
      </c>
      <c r="B518" s="24" t="str">
        <v>과천시</v>
      </c>
      <c r="C518" s="24" t="str">
        <v>다가구 전월세</v>
      </c>
      <c r="D518" s="29">
        <v>106.33333333333333</v>
      </c>
      <c r="E518" s="29">
        <v>103.66666666666667</v>
      </c>
      <c r="F518" s="36">
        <v>0.025723472668810254</v>
      </c>
      <c r="G518" s="37">
        <v>0.2252824858757062</v>
      </c>
      <c r="H518" s="37">
        <v>0.23037037037037036</v>
      </c>
      <c r="I518" s="42">
        <v>-0.5087884494664158</v>
      </c>
      <c r="J518" s="39">
        <v>120.95829024474318</v>
      </c>
      <c r="K518" s="24" t="str">
        <v>고수준</v>
      </c>
      <c r="L518" s="24" t="str">
        <v>비중 축소</v>
      </c>
    </row>
    <row r="519">
      <c r="A519" s="26">
        <v>44</v>
      </c>
      <c r="B519" s="24" t="str">
        <v>과천시</v>
      </c>
      <c r="C519" s="24" t="str">
        <v>다세대 전월세</v>
      </c>
      <c r="D519" s="29">
        <v>77.33333333333333</v>
      </c>
      <c r="E519" s="29">
        <v>63.333333333333336</v>
      </c>
      <c r="F519" s="36">
        <v>0.2210526315789474</v>
      </c>
      <c r="G519" s="37">
        <v>0.1638418079096045</v>
      </c>
      <c r="H519" s="37">
        <v>0.14074074074074075</v>
      </c>
      <c r="I519" s="38">
        <v>2.310106716886376</v>
      </c>
      <c r="J519" s="39">
        <v>128.88888888888889</v>
      </c>
      <c r="K519" s="24" t="str">
        <v>고수준</v>
      </c>
      <c r="L519" s="24" t="str">
        <v>거래·비중 동반 확대</v>
      </c>
    </row>
    <row r="520">
      <c r="A520" s="26">
        <v>44</v>
      </c>
      <c r="B520" s="24" t="str">
        <v>과천시</v>
      </c>
      <c r="C520" s="24" t="str">
        <v>오피스텔 전월세</v>
      </c>
      <c r="D520" s="29">
        <v>34.666666666666664</v>
      </c>
      <c r="E520" s="29">
        <v>39.333333333333336</v>
      </c>
      <c r="F520" s="41">
        <v>-0.11864406779661019</v>
      </c>
      <c r="G520" s="37">
        <v>0.07344632768361582</v>
      </c>
      <c r="H520" s="37">
        <v>0.0874074074074074</v>
      </c>
      <c r="I520" s="42">
        <v>-1.3961079723791583</v>
      </c>
      <c r="J520" s="39">
        <v>125.43859649122805</v>
      </c>
      <c r="K520" s="24" t="str">
        <v>고수준</v>
      </c>
      <c r="L520" s="24" t="str">
        <v>거래·비중 동반 둔화</v>
      </c>
    </row>
    <row r="521">
      <c r="A521" s="26">
        <v>44</v>
      </c>
      <c r="B521" s="24" t="str">
        <v>과천시</v>
      </c>
      <c r="C521" s="24" t="str">
        <v>아파트 매매</v>
      </c>
      <c r="D521" s="29">
        <v>33.666666666666664</v>
      </c>
      <c r="E521" s="29">
        <v>16.666666666666668</v>
      </c>
      <c r="F521" s="36">
        <v>1.02</v>
      </c>
      <c r="G521" s="37">
        <v>0.0713276836158192</v>
      </c>
      <c r="H521" s="37">
        <v>0.037037037037037035</v>
      </c>
      <c r="I521" s="38">
        <v>3.429064657878217</v>
      </c>
      <c r="J521" s="39">
        <v>111.88318227593153</v>
      </c>
      <c r="K521" s="24" t="str">
        <v>평균 상회</v>
      </c>
      <c r="L521" s="24" t="str">
        <v>거래·비중 동반 확대</v>
      </c>
    </row>
    <row r="522">
      <c r="A522" s="26">
        <v>44</v>
      </c>
      <c r="B522" s="24" t="str">
        <v>과천시</v>
      </c>
      <c r="C522" s="24" t="str">
        <v>토지</v>
      </c>
      <c r="D522" s="29">
        <v>15</v>
      </c>
      <c r="E522" s="29">
        <v>8.666666666666666</v>
      </c>
      <c r="F522" s="36">
        <v>0.7307692307692308</v>
      </c>
      <c r="G522" s="37">
        <v>0.03177966101694915</v>
      </c>
      <c r="H522" s="37">
        <v>0.01925925925925926</v>
      </c>
      <c r="I522" s="38">
        <v>1.252040175768989</v>
      </c>
      <c r="J522" s="39">
        <v>120.43795620437956</v>
      </c>
      <c r="K522" s="24" t="str">
        <v>고수준</v>
      </c>
      <c r="L522" s="24" t="str">
        <v>거래·비중 동반 확대</v>
      </c>
    </row>
    <row r="523">
      <c r="A523" s="26">
        <v>44</v>
      </c>
      <c r="B523" s="24" t="str">
        <v>과천시</v>
      </c>
      <c r="C523" s="24" t="str">
        <v>다세대 매매</v>
      </c>
      <c r="D523" s="29">
        <v>14.333333333333334</v>
      </c>
      <c r="E523" s="29">
        <v>15.333333333333334</v>
      </c>
      <c r="F523" s="41">
        <v>-0.06521739130434778</v>
      </c>
      <c r="G523" s="37">
        <v>0.03036723163841808</v>
      </c>
      <c r="H523" s="37">
        <v>0.034074074074074076</v>
      </c>
      <c r="I523" s="42">
        <v>-0.3706842435655996</v>
      </c>
      <c r="J523" s="39">
        <v>97.9296066252588</v>
      </c>
      <c r="K523" s="24" t="str">
        <v>평균권</v>
      </c>
      <c r="L523" s="24" t="str">
        <v>거래·비중 동반 둔화</v>
      </c>
    </row>
    <row r="524">
      <c r="A524" s="26">
        <v>44</v>
      </c>
      <c r="B524" s="24" t="str">
        <v>과천시</v>
      </c>
      <c r="C524" s="24" t="str">
        <v>상가</v>
      </c>
      <c r="D524" s="29">
        <v>11.333333333333334</v>
      </c>
      <c r="E524" s="29">
        <v>7.666666666666667</v>
      </c>
      <c r="F524" s="36">
        <v>0.4782608695652173</v>
      </c>
      <c r="G524" s="37">
        <v>0.02401129943502825</v>
      </c>
      <c r="H524" s="37">
        <v>0.017037037037037038</v>
      </c>
      <c r="I524" s="38">
        <v>0.6974262397991211</v>
      </c>
      <c r="J524" s="39">
        <v>134.05017921146953</v>
      </c>
      <c r="K524" s="24" t="str">
        <v>고수준</v>
      </c>
      <c r="L524" s="24" t="str">
        <v>거래·비중 동반 확대</v>
      </c>
    </row>
    <row r="525">
      <c r="A525" s="26">
        <v>44</v>
      </c>
      <c r="B525" s="24" t="str">
        <v>과천시</v>
      </c>
      <c r="C525" s="24" t="str">
        <v>오피스텔 매매</v>
      </c>
      <c r="D525" s="29">
        <v>4.333333333333333</v>
      </c>
      <c r="E525" s="29">
        <v>3.6666666666666665</v>
      </c>
      <c r="F525" s="36">
        <v>0.18181818181818188</v>
      </c>
      <c r="G525" s="37">
        <v>0.009180790960451978</v>
      </c>
      <c r="H525" s="37">
        <v>0.008148148148148147</v>
      </c>
      <c r="I525" s="38">
        <v>0.10326428123038303</v>
      </c>
      <c r="J525" s="39">
        <v>95.33333333333331</v>
      </c>
      <c r="K525" s="24" t="str">
        <v>평균권</v>
      </c>
      <c r="L525" s="24" t="str">
        <v>거래 증가</v>
      </c>
    </row>
    <row r="526">
      <c r="A526" s="26">
        <v>44</v>
      </c>
      <c r="B526" s="24" t="str">
        <v>과천시</v>
      </c>
      <c r="C526" s="24" t="str">
        <v>다가구 매매</v>
      </c>
      <c r="D526" s="29">
        <v>1</v>
      </c>
      <c r="E526" s="29">
        <v>1</v>
      </c>
      <c r="F526" s="28">
        <v>0</v>
      </c>
      <c r="G526" s="37">
        <v>0.00211864406779661</v>
      </c>
      <c r="H526" s="37">
        <v>0.0022222222222222222</v>
      </c>
      <c r="I526" s="42">
        <v>-0.010357815442561206</v>
      </c>
      <c r="J526" s="39">
        <v>73.33333333333334</v>
      </c>
      <c r="K526" s="24" t="str">
        <v>저수준</v>
      </c>
      <c r="L526" s="24" t="str">
        <v>보합·혼조</v>
      </c>
    </row>
    <row r="527">
      <c r="A527" s="26">
        <v>44</v>
      </c>
      <c r="B527" s="24" t="str">
        <v>과천시</v>
      </c>
      <c r="C527" s="24" t="str">
        <v>공장창고</v>
      </c>
      <c r="D527" s="29">
        <v>0</v>
      </c>
      <c r="E527" s="29">
        <v>0.3333333333333333</v>
      </c>
      <c r="F527" s="41">
        <v>-1</v>
      </c>
      <c r="G527" s="37">
        <v>0</v>
      </c>
      <c r="H527" s="37">
        <v>0.0007407407407407407</v>
      </c>
      <c r="I527" s="42">
        <v>-0.07407407407407407</v>
      </c>
      <c r="J527" s="39">
        <v>0</v>
      </c>
      <c r="K527" s="24" t="str">
        <v>저수준</v>
      </c>
      <c r="L527" s="24" t="str">
        <v>거래 감소</v>
      </c>
    </row>
    <row r="528">
      <c r="A528" s="26">
        <v>44</v>
      </c>
      <c r="B528" s="24" t="str">
        <v>과천시</v>
      </c>
      <c r="C528" s="24" t="str">
        <v>분양권</v>
      </c>
      <c r="D528" s="29">
        <v>0</v>
      </c>
      <c r="E528" s="29">
        <v>0.3333333333333333</v>
      </c>
      <c r="F528" s="41">
        <v>-1</v>
      </c>
      <c r="G528" s="37">
        <v>0</v>
      </c>
      <c r="H528" s="37">
        <v>0.0007407407407407407</v>
      </c>
      <c r="I528" s="42">
        <v>-0.07407407407407407</v>
      </c>
      <c r="J528" s="39">
        <v>0</v>
      </c>
      <c r="K528" s="24" t="str">
        <v>저수준</v>
      </c>
      <c r="L528" s="24" t="str">
        <v>거래 감소</v>
      </c>
    </row>
    <row r="529">
      <c r="A529" s="26">
        <v>45</v>
      </c>
      <c r="B529" s="24" t="str">
        <v>가평군</v>
      </c>
      <c r="C529" s="24" t="str">
        <v>토지</v>
      </c>
      <c r="D529" s="29">
        <v>229.33333333333334</v>
      </c>
      <c r="E529" s="29">
        <v>181</v>
      </c>
      <c r="F529" s="36">
        <v>0.26703499079189696</v>
      </c>
      <c r="G529" s="37">
        <v>0.5552865213882163</v>
      </c>
      <c r="H529" s="37">
        <v>0.47465034965034963</v>
      </c>
      <c r="I529" s="38">
        <v>8.06361717378667</v>
      </c>
      <c r="J529" s="39">
        <v>98.65728066744883</v>
      </c>
      <c r="K529" s="24" t="str">
        <v>평균권</v>
      </c>
      <c r="L529" s="24" t="str">
        <v>거래·비중 동반 확대</v>
      </c>
    </row>
    <row r="530">
      <c r="A530" s="26">
        <v>45</v>
      </c>
      <c r="B530" s="24" t="str">
        <v>가평군</v>
      </c>
      <c r="C530" s="24" t="str">
        <v>다가구 전월세</v>
      </c>
      <c r="D530" s="29">
        <v>43.333333333333336</v>
      </c>
      <c r="E530" s="29">
        <v>38</v>
      </c>
      <c r="F530" s="36">
        <v>0.14035087719298245</v>
      </c>
      <c r="G530" s="37">
        <v>0.10492332526230831</v>
      </c>
      <c r="H530" s="37">
        <v>0.09965034965034965</v>
      </c>
      <c r="I530" s="38">
        <v>0.5272975611958663</v>
      </c>
      <c r="J530" s="39">
        <v>115.6957928802589</v>
      </c>
      <c r="K530" s="24" t="str">
        <v>고수준</v>
      </c>
      <c r="L530" s="24" t="str">
        <v>거래·비중 동반 확대</v>
      </c>
    </row>
    <row r="531">
      <c r="A531" s="26">
        <v>45</v>
      </c>
      <c r="B531" s="24" t="str">
        <v>가평군</v>
      </c>
      <c r="C531" s="24" t="str">
        <v>다세대 전월세</v>
      </c>
      <c r="D531" s="29">
        <v>42.666666666666664</v>
      </c>
      <c r="E531" s="29">
        <v>50</v>
      </c>
      <c r="F531" s="41">
        <v>-0.1466666666666666</v>
      </c>
      <c r="G531" s="37">
        <v>0.1033091202582728</v>
      </c>
      <c r="H531" s="37">
        <v>0.13111888111888112</v>
      </c>
      <c r="I531" s="42">
        <v>-2.780976086060832</v>
      </c>
      <c r="J531" s="39">
        <v>94.05477621910487</v>
      </c>
      <c r="K531" s="24" t="str">
        <v>평균 하회</v>
      </c>
      <c r="L531" s="24" t="str">
        <v>거래·비중 동반 둔화</v>
      </c>
    </row>
    <row r="532">
      <c r="A532" s="26">
        <v>45</v>
      </c>
      <c r="B532" s="24" t="str">
        <v>가평군</v>
      </c>
      <c r="C532" s="24" t="str">
        <v>아파트 전월세</v>
      </c>
      <c r="D532" s="29">
        <v>26.666666666666668</v>
      </c>
      <c r="E532" s="29">
        <v>43.333333333333336</v>
      </c>
      <c r="F532" s="41">
        <v>-0.3846153846153846</v>
      </c>
      <c r="G532" s="37">
        <v>0.0645682001614205</v>
      </c>
      <c r="H532" s="37">
        <v>0.11363636363636363</v>
      </c>
      <c r="I532" s="42">
        <v>-4.906816347494313</v>
      </c>
      <c r="J532" s="39">
        <v>66.36500754147814</v>
      </c>
      <c r="K532" s="24" t="str">
        <v>저수준</v>
      </c>
      <c r="L532" s="24" t="str">
        <v>거래·비중 동반 둔화</v>
      </c>
    </row>
    <row r="533">
      <c r="A533" s="26">
        <v>45</v>
      </c>
      <c r="B533" s="24" t="str">
        <v>가평군</v>
      </c>
      <c r="C533" s="24" t="str">
        <v>아파트 매매</v>
      </c>
      <c r="D533" s="29">
        <v>20</v>
      </c>
      <c r="E533" s="29">
        <v>21</v>
      </c>
      <c r="F533" s="41">
        <v>-0.04761904761904767</v>
      </c>
      <c r="G533" s="37">
        <v>0.048426150121065374</v>
      </c>
      <c r="H533" s="37">
        <v>0.05506993006993007</v>
      </c>
      <c r="I533" s="42">
        <v>-0.6643779948864698</v>
      </c>
      <c r="J533" s="39">
        <v>85.27131782945737</v>
      </c>
      <c r="K533" s="24" t="str">
        <v>평균 하회</v>
      </c>
      <c r="L533" s="24" t="str">
        <v>비중 축소</v>
      </c>
    </row>
    <row r="534">
      <c r="A534" s="26">
        <v>45</v>
      </c>
      <c r="B534" s="24" t="str">
        <v>가평군</v>
      </c>
      <c r="C534" s="24" t="str">
        <v>다가구 매매</v>
      </c>
      <c r="D534" s="29">
        <v>18.666666666666668</v>
      </c>
      <c r="E534" s="29">
        <v>15</v>
      </c>
      <c r="F534" s="36">
        <v>0.24444444444444446</v>
      </c>
      <c r="G534" s="37">
        <v>0.04519774011299435</v>
      </c>
      <c r="H534" s="37">
        <v>0.039335664335664336</v>
      </c>
      <c r="I534" s="38">
        <v>0.5862075777330014</v>
      </c>
      <c r="J534" s="39">
        <v>108.0701754385965</v>
      </c>
      <c r="K534" s="24" t="str">
        <v>평균 상회</v>
      </c>
      <c r="L534" s="24" t="str">
        <v>거래·비중 동반 확대</v>
      </c>
    </row>
    <row r="535">
      <c r="A535" s="26">
        <v>45</v>
      </c>
      <c r="B535" s="24" t="str">
        <v>가평군</v>
      </c>
      <c r="C535" s="24" t="str">
        <v>다세대 매매</v>
      </c>
      <c r="D535" s="29">
        <v>18.333333333333332</v>
      </c>
      <c r="E535" s="29">
        <v>14</v>
      </c>
      <c r="F535" s="36">
        <v>0.30952380952380953</v>
      </c>
      <c r="G535" s="37">
        <v>0.04439063761097659</v>
      </c>
      <c r="H535" s="37">
        <v>0.03671328671328671</v>
      </c>
      <c r="I535" s="38">
        <v>0.7677350897689881</v>
      </c>
      <c r="J535" s="39">
        <v>99.83498349834983</v>
      </c>
      <c r="K535" s="24" t="str">
        <v>평균권</v>
      </c>
      <c r="L535" s="24" t="str">
        <v>거래·비중 동반 확대</v>
      </c>
    </row>
    <row r="536">
      <c r="A536" s="26">
        <v>45</v>
      </c>
      <c r="B536" s="24" t="str">
        <v>가평군</v>
      </c>
      <c r="C536" s="24" t="str">
        <v>상가</v>
      </c>
      <c r="D536" s="29">
        <v>8</v>
      </c>
      <c r="E536" s="29">
        <v>13.666666666666666</v>
      </c>
      <c r="F536" s="41">
        <v>-0.41463414634146345</v>
      </c>
      <c r="G536" s="37">
        <v>0.01937046004842615</v>
      </c>
      <c r="H536" s="37">
        <v>0.03583916083916084</v>
      </c>
      <c r="I536" s="42">
        <v>-1.646870079073469</v>
      </c>
      <c r="J536" s="39">
        <v>71.54471544715447</v>
      </c>
      <c r="K536" s="24" t="str">
        <v>저수준</v>
      </c>
      <c r="L536" s="24" t="str">
        <v>거래·비중 동반 둔화</v>
      </c>
    </row>
    <row r="537">
      <c r="A537" s="26">
        <v>45</v>
      </c>
      <c r="B537" s="24" t="str">
        <v>가평군</v>
      </c>
      <c r="C537" s="24" t="str">
        <v>분양권</v>
      </c>
      <c r="D537" s="29">
        <v>3.6666666666666665</v>
      </c>
      <c r="E537" s="29">
        <v>2.6666666666666665</v>
      </c>
      <c r="F537" s="36">
        <v>0.375</v>
      </c>
      <c r="G537" s="37">
        <v>0.00887812752219532</v>
      </c>
      <c r="H537" s="37">
        <v>0.006993006993006993</v>
      </c>
      <c r="I537" s="38">
        <v>0.18851205291883266</v>
      </c>
      <c r="J537" s="39">
        <v>106.14035087719299</v>
      </c>
      <c r="K537" s="24" t="str">
        <v>평균 상회</v>
      </c>
      <c r="L537" s="24" t="str">
        <v>거래 증가</v>
      </c>
    </row>
    <row r="538">
      <c r="A538" s="26">
        <v>45</v>
      </c>
      <c r="B538" s="24" t="str">
        <v>가평군</v>
      </c>
      <c r="C538" s="24" t="str">
        <v>오피스텔 전월세</v>
      </c>
      <c r="D538" s="29">
        <v>1.3333333333333333</v>
      </c>
      <c r="E538" s="29">
        <v>1.3333333333333333</v>
      </c>
      <c r="F538" s="28">
        <v>0</v>
      </c>
      <c r="G538" s="37">
        <v>0.003228410008071025</v>
      </c>
      <c r="H538" s="37">
        <v>0.0034965034965034965</v>
      </c>
      <c r="I538" s="42">
        <v>-0.026809348843247163</v>
      </c>
      <c r="J538" s="39">
        <v>77.19298245614034</v>
      </c>
      <c r="K538" s="24" t="str">
        <v>저수준</v>
      </c>
      <c r="L538" s="24" t="str">
        <v>보합·혼조</v>
      </c>
    </row>
    <row r="539">
      <c r="A539" s="26">
        <v>45</v>
      </c>
      <c r="B539" s="24" t="str">
        <v>가평군</v>
      </c>
      <c r="C539" s="24" t="str">
        <v>공장창고</v>
      </c>
      <c r="D539" s="29">
        <v>0.6666666666666666</v>
      </c>
      <c r="E539" s="29">
        <v>1.3333333333333333</v>
      </c>
      <c r="F539" s="41">
        <v>-0.5</v>
      </c>
      <c r="G539" s="37">
        <v>0.0016142050040355124</v>
      </c>
      <c r="H539" s="37">
        <v>0.0034965034965034965</v>
      </c>
      <c r="I539" s="42">
        <v>-0.18822984924679842</v>
      </c>
      <c r="J539" s="39">
        <v>52.38095238095239</v>
      </c>
      <c r="K539" s="24" t="str">
        <v>저수준</v>
      </c>
      <c r="L539" s="24" t="str">
        <v>거래 감소</v>
      </c>
    </row>
    <row r="540">
      <c r="A540" s="26">
        <v>45</v>
      </c>
      <c r="B540" s="24" t="str">
        <v>가평군</v>
      </c>
      <c r="C540" s="24" t="str">
        <v>오피스텔 매매</v>
      </c>
      <c r="D540" s="29">
        <v>0.3333333333333333</v>
      </c>
      <c r="E540" s="29">
        <v>0</v>
      </c>
      <c r="F540" s="28">
        <v>0</v>
      </c>
      <c r="G540" s="37">
        <v>0.0008071025020177562</v>
      </c>
      <c r="H540" s="37">
        <v>0</v>
      </c>
      <c r="I540" s="38">
        <v>0.08071025020177562</v>
      </c>
      <c r="J540" s="39">
        <v>183.33333333333331</v>
      </c>
      <c r="K540" s="24" t="str">
        <v>고수준</v>
      </c>
      <c r="L540" s="24" t="str">
        <v>보합·혼조</v>
      </c>
    </row>
    <row r="541">
      <c r="A541" s="26">
        <v>46</v>
      </c>
      <c r="B541" s="24" t="str">
        <v>동두천시</v>
      </c>
      <c r="C541" s="24" t="str">
        <v>아파트 전월세</v>
      </c>
      <c r="D541" s="29">
        <v>90.33333333333333</v>
      </c>
      <c r="E541" s="29">
        <v>120.33333333333333</v>
      </c>
      <c r="F541" s="41">
        <v>-0.24930747922437668</v>
      </c>
      <c r="G541" s="37">
        <v>0.27127127127127126</v>
      </c>
      <c r="H541" s="37">
        <v>0.32848043676069155</v>
      </c>
      <c r="I541" s="42">
        <v>-5.720916548942029</v>
      </c>
      <c r="J541" s="39">
        <v>81.44808743169398</v>
      </c>
      <c r="K541" s="24" t="str">
        <v>저수준</v>
      </c>
      <c r="L541" s="24" t="str">
        <v>거래·비중 동반 둔화</v>
      </c>
    </row>
    <row r="542">
      <c r="A542" s="26">
        <v>46</v>
      </c>
      <c r="B542" s="24" t="str">
        <v>동두천시</v>
      </c>
      <c r="C542" s="24" t="str">
        <v>아파트 매매</v>
      </c>
      <c r="D542" s="29">
        <v>84.66666666666667</v>
      </c>
      <c r="E542" s="29">
        <v>78</v>
      </c>
      <c r="F542" s="36">
        <v>0.08547008547008539</v>
      </c>
      <c r="G542" s="37">
        <v>0.25425425425425424</v>
      </c>
      <c r="H542" s="37">
        <v>0.21292083712465878</v>
      </c>
      <c r="I542" s="38">
        <v>4.133341712959545</v>
      </c>
      <c r="J542" s="39">
        <v>114.69622331691298</v>
      </c>
      <c r="K542" s="24" t="str">
        <v>평균 상회</v>
      </c>
      <c r="L542" s="24" t="str">
        <v>거래·비중 동반 확대</v>
      </c>
    </row>
    <row r="543">
      <c r="A543" s="26">
        <v>46</v>
      </c>
      <c r="B543" s="24" t="str">
        <v>동두천시</v>
      </c>
      <c r="C543" s="24" t="str">
        <v>다세대 전월세</v>
      </c>
      <c r="D543" s="29">
        <v>51.333333333333336</v>
      </c>
      <c r="E543" s="29">
        <v>54</v>
      </c>
      <c r="F543" s="41">
        <v>-0.04938271604938271</v>
      </c>
      <c r="G543" s="37">
        <v>0.15415415415415415</v>
      </c>
      <c r="H543" s="37">
        <v>0.14740673339399454</v>
      </c>
      <c r="I543" s="38">
        <v>0.6747420760159606</v>
      </c>
      <c r="J543" s="39">
        <v>105.74282147315854</v>
      </c>
      <c r="K543" s="24" t="str">
        <v>평균 상회</v>
      </c>
      <c r="L543" s="24" t="str">
        <v>비중 확대</v>
      </c>
    </row>
    <row r="544">
      <c r="A544" s="26">
        <v>46</v>
      </c>
      <c r="B544" s="24" t="str">
        <v>동두천시</v>
      </c>
      <c r="C544" s="24" t="str">
        <v>다가구 전월세</v>
      </c>
      <c r="D544" s="29">
        <v>35</v>
      </c>
      <c r="E544" s="29">
        <v>41</v>
      </c>
      <c r="F544" s="41">
        <v>-0.14634146341463417</v>
      </c>
      <c r="G544" s="37">
        <v>0.10510510510510511</v>
      </c>
      <c r="H544" s="37">
        <v>0.11191992720655142</v>
      </c>
      <c r="I544" s="42">
        <v>-0.6814822101446307</v>
      </c>
      <c r="J544" s="39">
        <v>90.58823529411765</v>
      </c>
      <c r="K544" s="24" t="str">
        <v>평균 하회</v>
      </c>
      <c r="L544" s="24" t="str">
        <v>거래·비중 동반 둔화</v>
      </c>
    </row>
    <row r="545">
      <c r="A545" s="26">
        <v>46</v>
      </c>
      <c r="B545" s="24" t="str">
        <v>동두천시</v>
      </c>
      <c r="C545" s="24" t="str">
        <v>다세대 매매</v>
      </c>
      <c r="D545" s="29">
        <v>31.333333333333332</v>
      </c>
      <c r="E545" s="29">
        <v>23.333333333333332</v>
      </c>
      <c r="F545" s="36">
        <v>0.34285714285714275</v>
      </c>
      <c r="G545" s="37">
        <v>0.0940940940940941</v>
      </c>
      <c r="H545" s="37">
        <v>0.06369426751592357</v>
      </c>
      <c r="I545" s="38">
        <v>3.039982657817053</v>
      </c>
      <c r="J545" s="39">
        <v>127.6543209876543</v>
      </c>
      <c r="K545" s="24" t="str">
        <v>고수준</v>
      </c>
      <c r="L545" s="24" t="str">
        <v>거래·비중 동반 확대</v>
      </c>
    </row>
    <row r="546">
      <c r="A546" s="26">
        <v>46</v>
      </c>
      <c r="B546" s="24" t="str">
        <v>동두천시</v>
      </c>
      <c r="C546" s="24" t="str">
        <v>토지</v>
      </c>
      <c r="D546" s="29">
        <v>22</v>
      </c>
      <c r="E546" s="29">
        <v>25.333333333333332</v>
      </c>
      <c r="F546" s="41">
        <v>-0.13157894736842102</v>
      </c>
      <c r="G546" s="37">
        <v>0.06606606606606606</v>
      </c>
      <c r="H546" s="37">
        <v>0.06915377616014559</v>
      </c>
      <c r="I546" s="42">
        <v>-0.30877100940795293</v>
      </c>
      <c r="J546" s="39">
        <v>54.5045045045045</v>
      </c>
      <c r="K546" s="24" t="str">
        <v>저수준</v>
      </c>
      <c r="L546" s="24" t="str">
        <v>거래·비중 동반 둔화</v>
      </c>
    </row>
    <row r="547">
      <c r="A547" s="26">
        <v>46</v>
      </c>
      <c r="B547" s="24" t="str">
        <v>동두천시</v>
      </c>
      <c r="C547" s="24" t="str">
        <v>오피스텔 전월세</v>
      </c>
      <c r="D547" s="29">
        <v>6.333333333333333</v>
      </c>
      <c r="E547" s="29">
        <v>12.333333333333334</v>
      </c>
      <c r="F547" s="41">
        <v>-0.4864864864864865</v>
      </c>
      <c r="G547" s="37">
        <v>0.01901901901901902</v>
      </c>
      <c r="H547" s="37">
        <v>0.03366696997270246</v>
      </c>
      <c r="I547" s="42">
        <v>-1.4647950953683437</v>
      </c>
      <c r="J547" s="39">
        <v>74.11347517730496</v>
      </c>
      <c r="K547" s="24" t="str">
        <v>저수준</v>
      </c>
      <c r="L547" s="24" t="str">
        <v>거래·비중 동반 둔화</v>
      </c>
    </row>
    <row r="548">
      <c r="A548" s="26">
        <v>46</v>
      </c>
      <c r="B548" s="24" t="str">
        <v>동두천시</v>
      </c>
      <c r="C548" s="24" t="str">
        <v>상가</v>
      </c>
      <c r="D548" s="29">
        <v>5.666666666666667</v>
      </c>
      <c r="E548" s="29">
        <v>5</v>
      </c>
      <c r="F548" s="36">
        <v>0.1333333333333333</v>
      </c>
      <c r="G548" s="37">
        <v>0.01701701701701702</v>
      </c>
      <c r="H548" s="37">
        <v>0.01364877161055505</v>
      </c>
      <c r="I548" s="38">
        <v>0.3368245406461969</v>
      </c>
      <c r="J548" s="39">
        <v>97.39583333333334</v>
      </c>
      <c r="K548" s="24" t="str">
        <v>평균권</v>
      </c>
      <c r="L548" s="24" t="str">
        <v>거래·비중 동반 확대</v>
      </c>
    </row>
    <row r="549">
      <c r="A549" s="26">
        <v>46</v>
      </c>
      <c r="B549" s="24" t="str">
        <v>동두천시</v>
      </c>
      <c r="C549" s="24" t="str">
        <v>다가구 매매</v>
      </c>
      <c r="D549" s="29">
        <v>5.666666666666667</v>
      </c>
      <c r="E549" s="29">
        <v>6.333333333333333</v>
      </c>
      <c r="F549" s="41">
        <v>-0.10526315789473684</v>
      </c>
      <c r="G549" s="37">
        <v>0.01701701701701702</v>
      </c>
      <c r="H549" s="37">
        <v>0.017288444040036398</v>
      </c>
      <c r="I549" s="42">
        <v>-0.027142702301937924</v>
      </c>
      <c r="J549" s="39">
        <v>107.4712643678161</v>
      </c>
      <c r="K549" s="24" t="str">
        <v>평균 상회</v>
      </c>
      <c r="L549" s="24" t="str">
        <v>거래 감소</v>
      </c>
    </row>
    <row r="550">
      <c r="A550" s="26">
        <v>46</v>
      </c>
      <c r="B550" s="24" t="str">
        <v>동두천시</v>
      </c>
      <c r="C550" s="24" t="str">
        <v>오피스텔 매매</v>
      </c>
      <c r="D550" s="29">
        <v>0.6666666666666666</v>
      </c>
      <c r="E550" s="29">
        <v>0.3333333333333333</v>
      </c>
      <c r="F550" s="36">
        <v>1</v>
      </c>
      <c r="G550" s="37">
        <v>0.002002002002002002</v>
      </c>
      <c r="H550" s="37">
        <v>0.0009099181073703367</v>
      </c>
      <c r="I550" s="38">
        <v>0.10920838946316654</v>
      </c>
      <c r="J550" s="39">
        <v>244.44444444444446</v>
      </c>
      <c r="K550" s="24" t="str">
        <v>고수준</v>
      </c>
      <c r="L550" s="24" t="str">
        <v>거래 증가</v>
      </c>
    </row>
    <row r="551">
      <c r="A551" s="26">
        <v>46</v>
      </c>
      <c r="B551" s="24" t="str">
        <v>동두천시</v>
      </c>
      <c r="C551" s="24" t="str">
        <v>공장창고</v>
      </c>
      <c r="D551" s="29">
        <v>0</v>
      </c>
      <c r="E551" s="29">
        <v>0.3333333333333333</v>
      </c>
      <c r="F551" s="41">
        <v>-1</v>
      </c>
      <c r="G551" s="37">
        <v>0</v>
      </c>
      <c r="H551" s="37">
        <v>0.0009099181073703367</v>
      </c>
      <c r="I551" s="42">
        <v>-0.09099181073703368</v>
      </c>
      <c r="J551" s="39">
        <v>0</v>
      </c>
      <c r="K551" s="24" t="str">
        <v>저수준</v>
      </c>
      <c r="L551" s="24" t="str">
        <v>거래 감소</v>
      </c>
    </row>
    <row r="552">
      <c r="A552" s="26">
        <v>47</v>
      </c>
      <c r="B552" s="24" t="str">
        <v>연천군</v>
      </c>
      <c r="C552" s="24" t="str">
        <v>토지</v>
      </c>
      <c r="D552" s="29">
        <v>143.33333333333334</v>
      </c>
      <c r="E552" s="29">
        <v>142</v>
      </c>
      <c r="F552" s="36">
        <v>0.009389671361502261</v>
      </c>
      <c r="G552" s="37">
        <v>0.662557781201849</v>
      </c>
      <c r="H552" s="37">
        <v>0.6283185840707964</v>
      </c>
      <c r="I552" s="38">
        <v>3.423919713105261</v>
      </c>
      <c r="J552" s="39">
        <v>102.44747671648258</v>
      </c>
      <c r="K552" s="24" t="str">
        <v>평균권</v>
      </c>
      <c r="L552" s="24" t="str">
        <v>비중 확대</v>
      </c>
    </row>
    <row r="553">
      <c r="A553" s="26">
        <v>47</v>
      </c>
      <c r="B553" s="24" t="str">
        <v>연천군</v>
      </c>
      <c r="C553" s="24" t="str">
        <v>아파트 매매</v>
      </c>
      <c r="D553" s="29">
        <v>18.666666666666668</v>
      </c>
      <c r="E553" s="29">
        <v>11.666666666666666</v>
      </c>
      <c r="F553" s="36">
        <v>0.6000000000000001</v>
      </c>
      <c r="G553" s="37">
        <v>0.08628659476117104</v>
      </c>
      <c r="H553" s="37">
        <v>0.051622418879056046</v>
      </c>
      <c r="I553" s="38">
        <v>3.466417588211499</v>
      </c>
      <c r="J553" s="39">
        <v>138.73873873873873</v>
      </c>
      <c r="K553" s="24" t="str">
        <v>고수준</v>
      </c>
      <c r="L553" s="24" t="str">
        <v>거래·비중 동반 확대</v>
      </c>
    </row>
    <row r="554">
      <c r="A554" s="26">
        <v>47</v>
      </c>
      <c r="B554" s="24" t="str">
        <v>연천군</v>
      </c>
      <c r="C554" s="24" t="str">
        <v>다가구 전월세</v>
      </c>
      <c r="D554" s="29">
        <v>14.333333333333334</v>
      </c>
      <c r="E554" s="29">
        <v>15</v>
      </c>
      <c r="F554" s="41">
        <v>-0.0444444444444444</v>
      </c>
      <c r="G554" s="37">
        <v>0.0662557781201849</v>
      </c>
      <c r="H554" s="37">
        <v>0.06637168141592921</v>
      </c>
      <c r="I554" s="42">
        <v>-0.011590329574430458</v>
      </c>
      <c r="J554" s="39">
        <v>105.11111111111111</v>
      </c>
      <c r="K554" s="24" t="str">
        <v>평균 상회</v>
      </c>
      <c r="L554" s="24" t="str">
        <v>보합·혼조</v>
      </c>
    </row>
    <row r="555">
      <c r="A555" s="26">
        <v>47</v>
      </c>
      <c r="B555" s="24" t="str">
        <v>연천군</v>
      </c>
      <c r="C555" s="24" t="str">
        <v>아파트 전월세</v>
      </c>
      <c r="D555" s="29">
        <v>13.333333333333334</v>
      </c>
      <c r="E555" s="29">
        <v>21.333333333333332</v>
      </c>
      <c r="F555" s="41">
        <v>-0.375</v>
      </c>
      <c r="G555" s="37">
        <v>0.061633281972265024</v>
      </c>
      <c r="H555" s="37">
        <v>0.0943952802359882</v>
      </c>
      <c r="I555" s="42">
        <v>-3.2761998263723178</v>
      </c>
      <c r="J555" s="39">
        <v>61.88466947960619</v>
      </c>
      <c r="K555" s="24" t="str">
        <v>저수준</v>
      </c>
      <c r="L555" s="24" t="str">
        <v>거래·비중 동반 둔화</v>
      </c>
    </row>
    <row r="556">
      <c r="A556" s="26">
        <v>47</v>
      </c>
      <c r="B556" s="24" t="str">
        <v>연천군</v>
      </c>
      <c r="C556" s="24" t="str">
        <v>다세대 전월세</v>
      </c>
      <c r="D556" s="29">
        <v>9.333333333333334</v>
      </c>
      <c r="E556" s="29">
        <v>16.666666666666668</v>
      </c>
      <c r="F556" s="41">
        <v>-0.43999999999999995</v>
      </c>
      <c r="G556" s="37">
        <v>0.04314329738058552</v>
      </c>
      <c r="H556" s="37">
        <v>0.07374631268436578</v>
      </c>
      <c r="I556" s="42">
        <v>-3.0603015303780263</v>
      </c>
      <c r="J556" s="39">
        <v>61.111111111111114</v>
      </c>
      <c r="K556" s="24" t="str">
        <v>저수준</v>
      </c>
      <c r="L556" s="24" t="str">
        <v>거래·비중 동반 둔화</v>
      </c>
    </row>
    <row r="557">
      <c r="A557" s="26">
        <v>47</v>
      </c>
      <c r="B557" s="24" t="str">
        <v>연천군</v>
      </c>
      <c r="C557" s="24" t="str">
        <v>다가구 매매</v>
      </c>
      <c r="D557" s="29">
        <v>9</v>
      </c>
      <c r="E557" s="29">
        <v>5.333333333333333</v>
      </c>
      <c r="F557" s="36">
        <v>0.6875</v>
      </c>
      <c r="G557" s="37">
        <v>0.04160246533127889</v>
      </c>
      <c r="H557" s="37">
        <v>0.02359882005899705</v>
      </c>
      <c r="I557" s="38">
        <v>1.800364527228184</v>
      </c>
      <c r="J557" s="39">
        <v>116.4705882352941</v>
      </c>
      <c r="K557" s="24" t="str">
        <v>고수준</v>
      </c>
      <c r="L557" s="24" t="str">
        <v>거래·비중 동반 확대</v>
      </c>
    </row>
    <row r="558">
      <c r="A558" s="26">
        <v>47</v>
      </c>
      <c r="B558" s="24" t="str">
        <v>연천군</v>
      </c>
      <c r="C558" s="24" t="str">
        <v>다세대 매매</v>
      </c>
      <c r="D558" s="29">
        <v>5</v>
      </c>
      <c r="E558" s="29">
        <v>8.333333333333334</v>
      </c>
      <c r="F558" s="41">
        <v>-0.4</v>
      </c>
      <c r="G558" s="37">
        <v>0.023112480739599383</v>
      </c>
      <c r="H558" s="37">
        <v>0.03687315634218289</v>
      </c>
      <c r="I558" s="42">
        <v>-1.3760675602583508</v>
      </c>
      <c r="J558" s="39">
        <v>82.08955223880598</v>
      </c>
      <c r="K558" s="24" t="str">
        <v>저수준</v>
      </c>
      <c r="L558" s="24" t="str">
        <v>거래·비중 동반 둔화</v>
      </c>
    </row>
    <row r="559">
      <c r="A559" s="26">
        <v>47</v>
      </c>
      <c r="B559" s="24" t="str">
        <v>연천군</v>
      </c>
      <c r="C559" s="24" t="str">
        <v>상가</v>
      </c>
      <c r="D559" s="29">
        <v>1.6666666666666667</v>
      </c>
      <c r="E559" s="29">
        <v>2</v>
      </c>
      <c r="F559" s="41">
        <v>-0.16666666666666663</v>
      </c>
      <c r="G559" s="37">
        <v>0.007704160246533128</v>
      </c>
      <c r="H559" s="37">
        <v>0.008849557522123894</v>
      </c>
      <c r="I559" s="42">
        <v>-0.11453972755907657</v>
      </c>
      <c r="J559" s="39">
        <v>96.49122807017544</v>
      </c>
      <c r="K559" s="24" t="str">
        <v>평균권</v>
      </c>
      <c r="L559" s="24" t="str">
        <v>거래 감소</v>
      </c>
    </row>
    <row r="560">
      <c r="A560" s="26">
        <v>47</v>
      </c>
      <c r="B560" s="24" t="str">
        <v>연천군</v>
      </c>
      <c r="C560" s="24" t="str">
        <v>공장창고</v>
      </c>
      <c r="D560" s="29">
        <v>1</v>
      </c>
      <c r="E560" s="29">
        <v>2.6666666666666665</v>
      </c>
      <c r="F560" s="41">
        <v>-0.625</v>
      </c>
      <c r="G560" s="37">
        <v>0.004622496147919877</v>
      </c>
      <c r="H560" s="37">
        <v>0.011799410029498525</v>
      </c>
      <c r="I560" s="42">
        <v>-0.7176913881578648</v>
      </c>
      <c r="J560" s="39">
        <v>84.61538461538461</v>
      </c>
      <c r="K560" s="24" t="str">
        <v>저수준</v>
      </c>
      <c r="L560" s="24" t="str">
        <v>거래·비중 동반 둔화</v>
      </c>
    </row>
    <row r="561">
      <c r="A561" s="26">
        <v>47</v>
      </c>
      <c r="B561" s="24" t="str">
        <v>연천군</v>
      </c>
      <c r="C561" s="24" t="str">
        <v>분양권</v>
      </c>
      <c r="D561" s="29">
        <v>0.6666666666666666</v>
      </c>
      <c r="E561" s="29">
        <v>0.3333333333333333</v>
      </c>
      <c r="F561" s="36">
        <v>1</v>
      </c>
      <c r="G561" s="37">
        <v>0.0030816640986132513</v>
      </c>
      <c r="H561" s="37">
        <v>0.0014749262536873156</v>
      </c>
      <c r="I561" s="38">
        <v>0.16067378449259356</v>
      </c>
      <c r="J561" s="39">
        <v>61.111111111111114</v>
      </c>
      <c r="K561" s="24" t="str">
        <v>저수준</v>
      </c>
      <c r="L561" s="24" t="str">
        <v>거래 증가</v>
      </c>
    </row>
    <row r="562">
      <c r="A562" s="26">
        <v>47</v>
      </c>
      <c r="B562" s="24" t="str">
        <v>연천군</v>
      </c>
      <c r="C562" s="24" t="str">
        <v>오피스텔 전월세</v>
      </c>
      <c r="D562" s="29">
        <v>0</v>
      </c>
      <c r="E562" s="29">
        <v>0.6666666666666666</v>
      </c>
      <c r="F562" s="41">
        <v>-1</v>
      </c>
      <c r="G562" s="37">
        <v>0</v>
      </c>
      <c r="H562" s="37">
        <v>0.0029498525073746312</v>
      </c>
      <c r="I562" s="42">
        <v>-0.2949852507374631</v>
      </c>
      <c r="J562" s="39">
        <v>0</v>
      </c>
      <c r="K562" s="24" t="str">
        <v>저수준</v>
      </c>
      <c r="L562" s="24" t="str">
        <v>거래 감소</v>
      </c>
    </row>
    <row r="565">
      <c r="A565" s="10" t="str">
        <v>하위지역별 부동산 유형 월간 상세</v>
      </c>
      <c r="B565" s="10" t="str">
        <v/>
      </c>
      <c r="C565" s="10" t="str">
        <v/>
      </c>
      <c r="D565" s="10" t="str">
        <v/>
      </c>
      <c r="E565" s="10" t="str">
        <v/>
      </c>
      <c r="F565" s="10" t="str">
        <v/>
      </c>
      <c r="G565" s="10" t="str">
        <v/>
      </c>
      <c r="H565" s="10" t="str">
        <v/>
      </c>
    </row>
    <row r="566">
      <c r="A566" s="19" t="str">
        <v>지역순위</v>
      </c>
      <c r="B566" s="19" t="str">
        <v>지역명</v>
      </c>
      <c r="C566" s="19" t="str">
        <v>부동산유형</v>
      </c>
      <c r="D566" s="19" t="str">
        <v>기준월</v>
      </c>
      <c r="E566" s="19" t="str">
        <v>데이터상태</v>
      </c>
      <c r="F566" s="19" t="str">
        <v>분석구간</v>
      </c>
      <c r="G566" s="19" t="str">
        <v>거래건수</v>
      </c>
      <c r="H566" s="19" t="str">
        <v>지역내점유율</v>
      </c>
    </row>
    <row r="567">
      <c r="A567" s="26">
        <v>1</v>
      </c>
      <c r="B567" s="24" t="str">
        <v>남양주시</v>
      </c>
      <c r="C567" s="24" t="str">
        <v>아파트 전월세</v>
      </c>
      <c r="D567" s="24" t="str">
        <v>2025-08</v>
      </c>
      <c r="E567" s="24" t="str">
        <v>비교 반영</v>
      </c>
      <c r="F567" s="24" t="str">
        <v>그 외 비교 반영월</v>
      </c>
      <c r="G567" s="26">
        <v>1516</v>
      </c>
      <c r="H567" s="37">
        <v>0.47838434837488164</v>
      </c>
    </row>
    <row r="568">
      <c r="A568" s="26">
        <v>1</v>
      </c>
      <c r="B568" s="24" t="str">
        <v>남양주시</v>
      </c>
      <c r="C568" s="24" t="str">
        <v>아파트 전월세</v>
      </c>
      <c r="D568" s="24" t="str">
        <v>2025-09</v>
      </c>
      <c r="E568" s="24" t="str">
        <v>비교 반영</v>
      </c>
      <c r="F568" s="24" t="str">
        <v>그 외 비교 반영월</v>
      </c>
      <c r="G568" s="26">
        <v>3037</v>
      </c>
      <c r="H568" s="37">
        <v>0.6074</v>
      </c>
    </row>
    <row r="569">
      <c r="A569" s="26">
        <v>1</v>
      </c>
      <c r="B569" s="24" t="str">
        <v>남양주시</v>
      </c>
      <c r="C569" s="24" t="str">
        <v>아파트 전월세</v>
      </c>
      <c r="D569" s="24" t="str">
        <v>2025-10</v>
      </c>
      <c r="E569" s="24" t="str">
        <v>비교 반영</v>
      </c>
      <c r="F569" s="24" t="str">
        <v>그 외 비교 반영월</v>
      </c>
      <c r="G569" s="26">
        <v>2100</v>
      </c>
      <c r="H569" s="37">
        <v>0.5271084337349398</v>
      </c>
    </row>
    <row r="570">
      <c r="A570" s="26">
        <v>1</v>
      </c>
      <c r="B570" s="24" t="str">
        <v>남양주시</v>
      </c>
      <c r="C570" s="24" t="str">
        <v>아파트 전월세</v>
      </c>
      <c r="D570" s="24" t="str">
        <v>2025-11</v>
      </c>
      <c r="E570" s="24" t="str">
        <v>비교 반영</v>
      </c>
      <c r="F570" s="24" t="str">
        <v>그 외 비교 반영월</v>
      </c>
      <c r="G570" s="26">
        <v>2553</v>
      </c>
      <c r="H570" s="37">
        <v>0.5568157033805888</v>
      </c>
    </row>
    <row r="571">
      <c r="A571" s="26">
        <v>1</v>
      </c>
      <c r="B571" s="24" t="str">
        <v>남양주시</v>
      </c>
      <c r="C571" s="24" t="str">
        <v>아파트 전월세</v>
      </c>
      <c r="D571" s="24" t="str">
        <v>2025-12</v>
      </c>
      <c r="E571" s="24" t="str">
        <v>비교 반영</v>
      </c>
      <c r="F571" s="24" t="str">
        <v>그 외 비교 반영월</v>
      </c>
      <c r="G571" s="26">
        <v>2185</v>
      </c>
      <c r="H571" s="37">
        <v>0.5196195005945303</v>
      </c>
    </row>
    <row r="572">
      <c r="A572" s="26">
        <v>1</v>
      </c>
      <c r="B572" s="24" t="str">
        <v>남양주시</v>
      </c>
      <c r="C572" s="24" t="str">
        <v>아파트 전월세</v>
      </c>
      <c r="D572" s="24" t="str">
        <v>2026-01</v>
      </c>
      <c r="E572" s="24" t="str">
        <v>비교 반영</v>
      </c>
      <c r="F572" s="24" t="str">
        <v>직전 비교기간</v>
      </c>
      <c r="G572" s="26">
        <v>1733</v>
      </c>
      <c r="H572" s="37">
        <v>0.4090158130752891</v>
      </c>
    </row>
    <row r="573">
      <c r="A573" s="26">
        <v>1</v>
      </c>
      <c r="B573" s="24" t="str">
        <v>남양주시</v>
      </c>
      <c r="C573" s="24" t="str">
        <v>아파트 전월세</v>
      </c>
      <c r="D573" s="24" t="str">
        <v>2026-02</v>
      </c>
      <c r="E573" s="24" t="str">
        <v>비교 반영</v>
      </c>
      <c r="F573" s="24" t="str">
        <v>직전 비교기간</v>
      </c>
      <c r="G573" s="26">
        <v>1443</v>
      </c>
      <c r="H573" s="37">
        <v>0.4210679894951853</v>
      </c>
    </row>
    <row r="574">
      <c r="A574" s="26">
        <v>1</v>
      </c>
      <c r="B574" s="24" t="str">
        <v>남양주시</v>
      </c>
      <c r="C574" s="24" t="str">
        <v>아파트 전월세</v>
      </c>
      <c r="D574" s="24" t="str">
        <v>2026-03</v>
      </c>
      <c r="E574" s="24" t="str">
        <v>비교 반영</v>
      </c>
      <c r="F574" s="24" t="str">
        <v>직전 비교기간</v>
      </c>
      <c r="G574" s="26">
        <v>1605</v>
      </c>
      <c r="H574" s="37">
        <v>0.40145072536268134</v>
      </c>
    </row>
    <row r="575">
      <c r="A575" s="26">
        <v>1</v>
      </c>
      <c r="B575" s="24" t="str">
        <v>남양주시</v>
      </c>
      <c r="C575" s="24" t="str">
        <v>아파트 전월세</v>
      </c>
      <c r="D575" s="24" t="str">
        <v>2026-04</v>
      </c>
      <c r="E575" s="24" t="str">
        <v>비교 반영</v>
      </c>
      <c r="F575" s="24" t="str">
        <v>최근 비교기간</v>
      </c>
      <c r="G575" s="26">
        <v>1576</v>
      </c>
      <c r="H575" s="37">
        <v>0.41484601210844957</v>
      </c>
    </row>
    <row r="576">
      <c r="A576" s="26">
        <v>1</v>
      </c>
      <c r="B576" s="24" t="str">
        <v>남양주시</v>
      </c>
      <c r="C576" s="24" t="str">
        <v>아파트 전월세</v>
      </c>
      <c r="D576" s="24" t="str">
        <v>2026-05</v>
      </c>
      <c r="E576" s="24" t="str">
        <v>비교 반영</v>
      </c>
      <c r="F576" s="24" t="str">
        <v>최근 비교기간</v>
      </c>
      <c r="G576" s="26">
        <v>3549</v>
      </c>
      <c r="H576" s="37">
        <v>0.620020964360587</v>
      </c>
    </row>
    <row r="577">
      <c r="A577" s="26">
        <v>1</v>
      </c>
      <c r="B577" s="24" t="str">
        <v>남양주시</v>
      </c>
      <c r="C577" s="24" t="str">
        <v>아파트 전월세</v>
      </c>
      <c r="D577" s="24" t="str">
        <v>2026-06</v>
      </c>
      <c r="E577" s="24" t="str">
        <v>비교 반영</v>
      </c>
      <c r="F577" s="24" t="str">
        <v>최근 비교기간</v>
      </c>
      <c r="G577" s="26">
        <v>2030</v>
      </c>
      <c r="H577" s="37">
        <v>0.4707792207792208</v>
      </c>
    </row>
    <row r="578">
      <c r="A578" s="30">
        <v>1</v>
      </c>
      <c r="B578" s="30" t="str">
        <v>남양주시</v>
      </c>
      <c r="C578" s="30" t="str">
        <v>아파트 전월세</v>
      </c>
      <c r="D578" s="30" t="str">
        <v>2026-07</v>
      </c>
      <c r="E578" s="30" t="str">
        <v>집계 중</v>
      </c>
      <c r="F578" s="30" t="str">
        <v>집계 중 월</v>
      </c>
      <c r="G578" s="32">
        <v>1537</v>
      </c>
      <c r="H578" s="43">
        <v>0.42908989391401453</v>
      </c>
    </row>
    <row r="579">
      <c r="A579" s="26">
        <v>1</v>
      </c>
      <c r="B579" s="24" t="str">
        <v>남양주시</v>
      </c>
      <c r="C579" s="24" t="str">
        <v>아파트 매매</v>
      </c>
      <c r="D579" s="24" t="str">
        <v>2025-08</v>
      </c>
      <c r="E579" s="24" t="str">
        <v>비교 반영</v>
      </c>
      <c r="F579" s="24" t="str">
        <v>그 외 비교 반영월</v>
      </c>
      <c r="G579" s="26">
        <v>465</v>
      </c>
      <c r="H579" s="37">
        <v>0.14673398548437994</v>
      </c>
    </row>
    <row r="580">
      <c r="A580" s="26">
        <v>1</v>
      </c>
      <c r="B580" s="24" t="str">
        <v>남양주시</v>
      </c>
      <c r="C580" s="24" t="str">
        <v>아파트 매매</v>
      </c>
      <c r="D580" s="24" t="str">
        <v>2025-09</v>
      </c>
      <c r="E580" s="24" t="str">
        <v>비교 반영</v>
      </c>
      <c r="F580" s="24" t="str">
        <v>그 외 비교 반영월</v>
      </c>
      <c r="G580" s="26">
        <v>535</v>
      </c>
      <c r="H580" s="37">
        <v>0.107</v>
      </c>
    </row>
    <row r="581">
      <c r="A581" s="26">
        <v>1</v>
      </c>
      <c r="B581" s="24" t="str">
        <v>남양주시</v>
      </c>
      <c r="C581" s="24" t="str">
        <v>아파트 매매</v>
      </c>
      <c r="D581" s="24" t="str">
        <v>2025-10</v>
      </c>
      <c r="E581" s="24" t="str">
        <v>비교 반영</v>
      </c>
      <c r="F581" s="24" t="str">
        <v>그 외 비교 반영월</v>
      </c>
      <c r="G581" s="26">
        <v>738</v>
      </c>
      <c r="H581" s="37">
        <v>0.1852409638554217</v>
      </c>
    </row>
    <row r="582">
      <c r="A582" s="26">
        <v>1</v>
      </c>
      <c r="B582" s="24" t="str">
        <v>남양주시</v>
      </c>
      <c r="C582" s="24" t="str">
        <v>아파트 매매</v>
      </c>
      <c r="D582" s="24" t="str">
        <v>2025-11</v>
      </c>
      <c r="E582" s="24" t="str">
        <v>비교 반영</v>
      </c>
      <c r="F582" s="24" t="str">
        <v>그 외 비교 반영월</v>
      </c>
      <c r="G582" s="26">
        <v>753</v>
      </c>
      <c r="H582" s="37">
        <v>0.16423118865866956</v>
      </c>
    </row>
    <row r="583">
      <c r="A583" s="26">
        <v>1</v>
      </c>
      <c r="B583" s="24" t="str">
        <v>남양주시</v>
      </c>
      <c r="C583" s="24" t="str">
        <v>아파트 매매</v>
      </c>
      <c r="D583" s="24" t="str">
        <v>2025-12</v>
      </c>
      <c r="E583" s="24" t="str">
        <v>비교 반영</v>
      </c>
      <c r="F583" s="24" t="str">
        <v>그 외 비교 반영월</v>
      </c>
      <c r="G583" s="26">
        <v>654</v>
      </c>
      <c r="H583" s="37">
        <v>0.15552913198573126</v>
      </c>
    </row>
    <row r="584">
      <c r="A584" s="26">
        <v>1</v>
      </c>
      <c r="B584" s="24" t="str">
        <v>남양주시</v>
      </c>
      <c r="C584" s="24" t="str">
        <v>아파트 매매</v>
      </c>
      <c r="D584" s="24" t="str">
        <v>2026-01</v>
      </c>
      <c r="E584" s="24" t="str">
        <v>비교 반영</v>
      </c>
      <c r="F584" s="24" t="str">
        <v>직전 비교기간</v>
      </c>
      <c r="G584" s="26">
        <v>905</v>
      </c>
      <c r="H584" s="37">
        <v>0.21359452442766108</v>
      </c>
    </row>
    <row r="585">
      <c r="A585" s="26">
        <v>1</v>
      </c>
      <c r="B585" s="24" t="str">
        <v>남양주시</v>
      </c>
      <c r="C585" s="24" t="str">
        <v>아파트 매매</v>
      </c>
      <c r="D585" s="24" t="str">
        <v>2026-02</v>
      </c>
      <c r="E585" s="24" t="str">
        <v>비교 반영</v>
      </c>
      <c r="F585" s="24" t="str">
        <v>직전 비교기간</v>
      </c>
      <c r="G585" s="26">
        <v>681</v>
      </c>
      <c r="H585" s="37">
        <v>0.19871607820250947</v>
      </c>
    </row>
    <row r="586">
      <c r="A586" s="26">
        <v>1</v>
      </c>
      <c r="B586" s="24" t="str">
        <v>남양주시</v>
      </c>
      <c r="C586" s="24" t="str">
        <v>아파트 매매</v>
      </c>
      <c r="D586" s="24" t="str">
        <v>2026-03</v>
      </c>
      <c r="E586" s="24" t="str">
        <v>비교 반영</v>
      </c>
      <c r="F586" s="24" t="str">
        <v>직전 비교기간</v>
      </c>
      <c r="G586" s="26">
        <v>843</v>
      </c>
      <c r="H586" s="37">
        <v>0.21085542771385693</v>
      </c>
    </row>
    <row r="587">
      <c r="A587" s="26">
        <v>1</v>
      </c>
      <c r="B587" s="24" t="str">
        <v>남양주시</v>
      </c>
      <c r="C587" s="24" t="str">
        <v>아파트 매매</v>
      </c>
      <c r="D587" s="24" t="str">
        <v>2026-04</v>
      </c>
      <c r="E587" s="24" t="str">
        <v>비교 반영</v>
      </c>
      <c r="F587" s="24" t="str">
        <v>최근 비교기간</v>
      </c>
      <c r="G587" s="26">
        <v>673</v>
      </c>
      <c r="H587" s="37">
        <v>0.17715188207423005</v>
      </c>
    </row>
    <row r="588">
      <c r="A588" s="26">
        <v>1</v>
      </c>
      <c r="B588" s="24" t="str">
        <v>남양주시</v>
      </c>
      <c r="C588" s="24" t="str">
        <v>아파트 매매</v>
      </c>
      <c r="D588" s="24" t="str">
        <v>2026-05</v>
      </c>
      <c r="E588" s="24" t="str">
        <v>비교 반영</v>
      </c>
      <c r="F588" s="24" t="str">
        <v>최근 비교기간</v>
      </c>
      <c r="G588" s="26">
        <v>929</v>
      </c>
      <c r="H588" s="37">
        <v>0.16229909154437455</v>
      </c>
    </row>
    <row r="589">
      <c r="A589" s="26">
        <v>1</v>
      </c>
      <c r="B589" s="24" t="str">
        <v>남양주시</v>
      </c>
      <c r="C589" s="24" t="str">
        <v>아파트 매매</v>
      </c>
      <c r="D589" s="24" t="str">
        <v>2026-06</v>
      </c>
      <c r="E589" s="24" t="str">
        <v>비교 반영</v>
      </c>
      <c r="F589" s="24" t="str">
        <v>최근 비교기간</v>
      </c>
      <c r="G589" s="26">
        <v>977</v>
      </c>
      <c r="H589" s="37">
        <v>0.22657699443413729</v>
      </c>
    </row>
    <row r="590">
      <c r="A590" s="30">
        <v>1</v>
      </c>
      <c r="B590" s="30" t="str">
        <v>남양주시</v>
      </c>
      <c r="C590" s="30" t="str">
        <v>아파트 매매</v>
      </c>
      <c r="D590" s="30" t="str">
        <v>2026-07</v>
      </c>
      <c r="E590" s="30" t="str">
        <v>집계 중</v>
      </c>
      <c r="F590" s="30" t="str">
        <v>집계 중 월</v>
      </c>
      <c r="G590" s="32">
        <v>1018</v>
      </c>
      <c r="H590" s="43">
        <v>0.2841987716359576</v>
      </c>
    </row>
    <row r="591">
      <c r="A591" s="26">
        <v>1</v>
      </c>
      <c r="B591" s="24" t="str">
        <v>남양주시</v>
      </c>
      <c r="C591" s="24" t="str">
        <v>다가구 전월세</v>
      </c>
      <c r="D591" s="24" t="str">
        <v>2025-08</v>
      </c>
      <c r="E591" s="24" t="str">
        <v>비교 반영</v>
      </c>
      <c r="F591" s="24" t="str">
        <v>그 외 비교 반영월</v>
      </c>
      <c r="G591" s="26">
        <v>415</v>
      </c>
      <c r="H591" s="37">
        <v>0.1309561375828337</v>
      </c>
    </row>
    <row r="592">
      <c r="A592" s="26">
        <v>1</v>
      </c>
      <c r="B592" s="24" t="str">
        <v>남양주시</v>
      </c>
      <c r="C592" s="24" t="str">
        <v>다가구 전월세</v>
      </c>
      <c r="D592" s="24" t="str">
        <v>2025-09</v>
      </c>
      <c r="E592" s="24" t="str">
        <v>비교 반영</v>
      </c>
      <c r="F592" s="24" t="str">
        <v>그 외 비교 반영월</v>
      </c>
      <c r="G592" s="26">
        <v>423</v>
      </c>
      <c r="H592" s="37">
        <v>0.0846</v>
      </c>
    </row>
    <row r="593">
      <c r="A593" s="26">
        <v>1</v>
      </c>
      <c r="B593" s="24" t="str">
        <v>남양주시</v>
      </c>
      <c r="C593" s="24" t="str">
        <v>다가구 전월세</v>
      </c>
      <c r="D593" s="24" t="str">
        <v>2025-10</v>
      </c>
      <c r="E593" s="24" t="str">
        <v>비교 반영</v>
      </c>
      <c r="F593" s="24" t="str">
        <v>그 외 비교 반영월</v>
      </c>
      <c r="G593" s="26">
        <v>399</v>
      </c>
      <c r="H593" s="37">
        <v>0.10015060240963855</v>
      </c>
    </row>
    <row r="594">
      <c r="A594" s="26">
        <v>1</v>
      </c>
      <c r="B594" s="24" t="str">
        <v>남양주시</v>
      </c>
      <c r="C594" s="24" t="str">
        <v>다가구 전월세</v>
      </c>
      <c r="D594" s="24" t="str">
        <v>2025-11</v>
      </c>
      <c r="E594" s="24" t="str">
        <v>비교 반영</v>
      </c>
      <c r="F594" s="24" t="str">
        <v>그 외 비교 반영월</v>
      </c>
      <c r="G594" s="26">
        <v>404</v>
      </c>
      <c r="H594" s="37">
        <v>0.088113413304253</v>
      </c>
    </row>
    <row r="595">
      <c r="A595" s="26">
        <v>1</v>
      </c>
      <c r="B595" s="24" t="str">
        <v>남양주시</v>
      </c>
      <c r="C595" s="24" t="str">
        <v>다가구 전월세</v>
      </c>
      <c r="D595" s="24" t="str">
        <v>2025-12</v>
      </c>
      <c r="E595" s="24" t="str">
        <v>비교 반영</v>
      </c>
      <c r="F595" s="24" t="str">
        <v>그 외 비교 반영월</v>
      </c>
      <c r="G595" s="26">
        <v>426</v>
      </c>
      <c r="H595" s="37">
        <v>0.10130796670630202</v>
      </c>
    </row>
    <row r="596">
      <c r="A596" s="26">
        <v>1</v>
      </c>
      <c r="B596" s="24" t="str">
        <v>남양주시</v>
      </c>
      <c r="C596" s="24" t="str">
        <v>다가구 전월세</v>
      </c>
      <c r="D596" s="24" t="str">
        <v>2026-01</v>
      </c>
      <c r="E596" s="24" t="str">
        <v>비교 반영</v>
      </c>
      <c r="F596" s="24" t="str">
        <v>직전 비교기간</v>
      </c>
      <c r="G596" s="26">
        <v>483</v>
      </c>
      <c r="H596" s="37">
        <v>0.11399575171111635</v>
      </c>
    </row>
    <row r="597">
      <c r="A597" s="26">
        <v>1</v>
      </c>
      <c r="B597" s="24" t="str">
        <v>남양주시</v>
      </c>
      <c r="C597" s="24" t="str">
        <v>다가구 전월세</v>
      </c>
      <c r="D597" s="24" t="str">
        <v>2026-02</v>
      </c>
      <c r="E597" s="24" t="str">
        <v>비교 반영</v>
      </c>
      <c r="F597" s="24" t="str">
        <v>직전 비교기간</v>
      </c>
      <c r="G597" s="26">
        <v>402</v>
      </c>
      <c r="H597" s="37">
        <v>0.11730376422526992</v>
      </c>
    </row>
    <row r="598">
      <c r="A598" s="26">
        <v>1</v>
      </c>
      <c r="B598" s="24" t="str">
        <v>남양주시</v>
      </c>
      <c r="C598" s="24" t="str">
        <v>다가구 전월세</v>
      </c>
      <c r="D598" s="24" t="str">
        <v>2026-03</v>
      </c>
      <c r="E598" s="24" t="str">
        <v>비교 반영</v>
      </c>
      <c r="F598" s="24" t="str">
        <v>직전 비교기간</v>
      </c>
      <c r="G598" s="26">
        <v>523</v>
      </c>
      <c r="H598" s="37">
        <v>0.13081540770385192</v>
      </c>
    </row>
    <row r="599">
      <c r="A599" s="26">
        <v>1</v>
      </c>
      <c r="B599" s="24" t="str">
        <v>남양주시</v>
      </c>
      <c r="C599" s="24" t="str">
        <v>다가구 전월세</v>
      </c>
      <c r="D599" s="24" t="str">
        <v>2026-04</v>
      </c>
      <c r="E599" s="24" t="str">
        <v>비교 반영</v>
      </c>
      <c r="F599" s="24" t="str">
        <v>최근 비교기간</v>
      </c>
      <c r="G599" s="26">
        <v>459</v>
      </c>
      <c r="H599" s="37">
        <v>0.12082126875493551</v>
      </c>
    </row>
    <row r="600">
      <c r="A600" s="26">
        <v>1</v>
      </c>
      <c r="B600" s="24" t="str">
        <v>남양주시</v>
      </c>
      <c r="C600" s="24" t="str">
        <v>다가구 전월세</v>
      </c>
      <c r="D600" s="24" t="str">
        <v>2026-05</v>
      </c>
      <c r="E600" s="24" t="str">
        <v>비교 반영</v>
      </c>
      <c r="F600" s="24" t="str">
        <v>최근 비교기간</v>
      </c>
      <c r="G600" s="26">
        <v>413</v>
      </c>
      <c r="H600" s="37">
        <v>0.07215234102026555</v>
      </c>
    </row>
    <row r="601">
      <c r="A601" s="26">
        <v>1</v>
      </c>
      <c r="B601" s="24" t="str">
        <v>남양주시</v>
      </c>
      <c r="C601" s="24" t="str">
        <v>다가구 전월세</v>
      </c>
      <c r="D601" s="24" t="str">
        <v>2026-06</v>
      </c>
      <c r="E601" s="24" t="str">
        <v>비교 반영</v>
      </c>
      <c r="F601" s="24" t="str">
        <v>최근 비교기간</v>
      </c>
      <c r="G601" s="26">
        <v>384</v>
      </c>
      <c r="H601" s="37">
        <v>0.08905380333951762</v>
      </c>
    </row>
    <row r="602">
      <c r="A602" s="30">
        <v>1</v>
      </c>
      <c r="B602" s="30" t="str">
        <v>남양주시</v>
      </c>
      <c r="C602" s="30" t="str">
        <v>다가구 전월세</v>
      </c>
      <c r="D602" s="30" t="str">
        <v>2026-07</v>
      </c>
      <c r="E602" s="30" t="str">
        <v>집계 중</v>
      </c>
      <c r="F602" s="30" t="str">
        <v>집계 중 월</v>
      </c>
      <c r="G602" s="32">
        <v>335</v>
      </c>
      <c r="H602" s="43">
        <v>0.09352317141261865</v>
      </c>
    </row>
    <row r="603">
      <c r="A603" s="26">
        <v>1</v>
      </c>
      <c r="B603" s="24" t="str">
        <v>남양주시</v>
      </c>
      <c r="C603" s="24" t="str">
        <v>토지</v>
      </c>
      <c r="D603" s="24" t="str">
        <v>2025-08</v>
      </c>
      <c r="E603" s="24" t="str">
        <v>비교 반영</v>
      </c>
      <c r="F603" s="24" t="str">
        <v>그 외 비교 반영월</v>
      </c>
      <c r="G603" s="26">
        <v>209</v>
      </c>
      <c r="H603" s="37">
        <v>0.06595140422846324</v>
      </c>
    </row>
    <row r="604">
      <c r="A604" s="26">
        <v>1</v>
      </c>
      <c r="B604" s="24" t="str">
        <v>남양주시</v>
      </c>
      <c r="C604" s="24" t="str">
        <v>토지</v>
      </c>
      <c r="D604" s="24" t="str">
        <v>2025-09</v>
      </c>
      <c r="E604" s="24" t="str">
        <v>비교 반영</v>
      </c>
      <c r="F604" s="24" t="str">
        <v>그 외 비교 반영월</v>
      </c>
      <c r="G604" s="26">
        <v>296</v>
      </c>
      <c r="H604" s="37">
        <v>0.0592</v>
      </c>
    </row>
    <row r="605">
      <c r="A605" s="26">
        <v>1</v>
      </c>
      <c r="B605" s="24" t="str">
        <v>남양주시</v>
      </c>
      <c r="C605" s="24" t="str">
        <v>토지</v>
      </c>
      <c r="D605" s="24" t="str">
        <v>2025-10</v>
      </c>
      <c r="E605" s="24" t="str">
        <v>비교 반영</v>
      </c>
      <c r="F605" s="24" t="str">
        <v>그 외 비교 반영월</v>
      </c>
      <c r="G605" s="26">
        <v>199</v>
      </c>
      <c r="H605" s="37">
        <v>0.049949799196787145</v>
      </c>
    </row>
    <row r="606">
      <c r="A606" s="26">
        <v>1</v>
      </c>
      <c r="B606" s="24" t="str">
        <v>남양주시</v>
      </c>
      <c r="C606" s="24" t="str">
        <v>토지</v>
      </c>
      <c r="D606" s="24" t="str">
        <v>2025-11</v>
      </c>
      <c r="E606" s="24" t="str">
        <v>비교 반영</v>
      </c>
      <c r="F606" s="24" t="str">
        <v>그 외 비교 반영월</v>
      </c>
      <c r="G606" s="26">
        <v>236</v>
      </c>
      <c r="H606" s="37">
        <v>0.051472191930207196</v>
      </c>
    </row>
    <row r="607">
      <c r="A607" s="26">
        <v>1</v>
      </c>
      <c r="B607" s="24" t="str">
        <v>남양주시</v>
      </c>
      <c r="C607" s="24" t="str">
        <v>토지</v>
      </c>
      <c r="D607" s="24" t="str">
        <v>2025-12</v>
      </c>
      <c r="E607" s="24" t="str">
        <v>비교 반영</v>
      </c>
      <c r="F607" s="24" t="str">
        <v>그 외 비교 반영월</v>
      </c>
      <c r="G607" s="26">
        <v>303</v>
      </c>
      <c r="H607" s="37">
        <v>0.07205707491082045</v>
      </c>
    </row>
    <row r="608">
      <c r="A608" s="26">
        <v>1</v>
      </c>
      <c r="B608" s="24" t="str">
        <v>남양주시</v>
      </c>
      <c r="C608" s="24" t="str">
        <v>토지</v>
      </c>
      <c r="D608" s="24" t="str">
        <v>2026-01</v>
      </c>
      <c r="E608" s="24" t="str">
        <v>비교 반영</v>
      </c>
      <c r="F608" s="24" t="str">
        <v>직전 비교기간</v>
      </c>
      <c r="G608" s="26">
        <v>352</v>
      </c>
      <c r="H608" s="37">
        <v>0.08307764928015104</v>
      </c>
    </row>
    <row r="609">
      <c r="A609" s="26">
        <v>1</v>
      </c>
      <c r="B609" s="24" t="str">
        <v>남양주시</v>
      </c>
      <c r="C609" s="24" t="str">
        <v>토지</v>
      </c>
      <c r="D609" s="24" t="str">
        <v>2026-02</v>
      </c>
      <c r="E609" s="24" t="str">
        <v>비교 반영</v>
      </c>
      <c r="F609" s="24" t="str">
        <v>직전 비교기간</v>
      </c>
      <c r="G609" s="26">
        <v>226</v>
      </c>
      <c r="H609" s="37">
        <v>0.06594689232564925</v>
      </c>
    </row>
    <row r="610">
      <c r="A610" s="26">
        <v>1</v>
      </c>
      <c r="B610" s="24" t="str">
        <v>남양주시</v>
      </c>
      <c r="C610" s="24" t="str">
        <v>토지</v>
      </c>
      <c r="D610" s="24" t="str">
        <v>2026-03</v>
      </c>
      <c r="E610" s="24" t="str">
        <v>비교 반영</v>
      </c>
      <c r="F610" s="24" t="str">
        <v>직전 비교기간</v>
      </c>
      <c r="G610" s="26">
        <v>212</v>
      </c>
      <c r="H610" s="37">
        <v>0.05302651325662831</v>
      </c>
    </row>
    <row r="611">
      <c r="A611" s="26">
        <v>1</v>
      </c>
      <c r="B611" s="24" t="str">
        <v>남양주시</v>
      </c>
      <c r="C611" s="24" t="str">
        <v>토지</v>
      </c>
      <c r="D611" s="24" t="str">
        <v>2026-04</v>
      </c>
      <c r="E611" s="24" t="str">
        <v>비교 반영</v>
      </c>
      <c r="F611" s="24" t="str">
        <v>최근 비교기간</v>
      </c>
      <c r="G611" s="26">
        <v>326</v>
      </c>
      <c r="H611" s="37">
        <v>0.08581205580415899</v>
      </c>
    </row>
    <row r="612">
      <c r="A612" s="26">
        <v>1</v>
      </c>
      <c r="B612" s="24" t="str">
        <v>남양주시</v>
      </c>
      <c r="C612" s="24" t="str">
        <v>토지</v>
      </c>
      <c r="D612" s="24" t="str">
        <v>2026-05</v>
      </c>
      <c r="E612" s="24" t="str">
        <v>비교 반영</v>
      </c>
      <c r="F612" s="24" t="str">
        <v>최근 비교기간</v>
      </c>
      <c r="G612" s="26">
        <v>180</v>
      </c>
      <c r="H612" s="37">
        <v>0.031446540880503145</v>
      </c>
    </row>
    <row r="613">
      <c r="A613" s="26">
        <v>1</v>
      </c>
      <c r="B613" s="24" t="str">
        <v>남양주시</v>
      </c>
      <c r="C613" s="24" t="str">
        <v>토지</v>
      </c>
      <c r="D613" s="24" t="str">
        <v>2026-06</v>
      </c>
      <c r="E613" s="24" t="str">
        <v>비교 반영</v>
      </c>
      <c r="F613" s="24" t="str">
        <v>최근 비교기간</v>
      </c>
      <c r="G613" s="26">
        <v>321</v>
      </c>
      <c r="H613" s="37">
        <v>0.07444341372912801</v>
      </c>
    </row>
    <row r="614">
      <c r="A614" s="30">
        <v>1</v>
      </c>
      <c r="B614" s="30" t="str">
        <v>남양주시</v>
      </c>
      <c r="C614" s="30" t="str">
        <v>토지</v>
      </c>
      <c r="D614" s="30" t="str">
        <v>2026-07</v>
      </c>
      <c r="E614" s="30" t="str">
        <v>집계 중</v>
      </c>
      <c r="F614" s="30" t="str">
        <v>집계 중 월</v>
      </c>
      <c r="G614" s="32">
        <v>174</v>
      </c>
      <c r="H614" s="43">
        <v>0.048576214405360134</v>
      </c>
    </row>
    <row r="615">
      <c r="A615" s="26">
        <v>1</v>
      </c>
      <c r="B615" s="24" t="str">
        <v>남양주시</v>
      </c>
      <c r="C615" s="24" t="str">
        <v>다세대 전월세</v>
      </c>
      <c r="D615" s="24" t="str">
        <v>2025-08</v>
      </c>
      <c r="E615" s="24" t="str">
        <v>비교 반영</v>
      </c>
      <c r="F615" s="24" t="str">
        <v>그 외 비교 반영월</v>
      </c>
      <c r="G615" s="26">
        <v>236</v>
      </c>
      <c r="H615" s="37">
        <v>0.0744714420952982</v>
      </c>
    </row>
    <row r="616">
      <c r="A616" s="26">
        <v>1</v>
      </c>
      <c r="B616" s="24" t="str">
        <v>남양주시</v>
      </c>
      <c r="C616" s="24" t="str">
        <v>다세대 전월세</v>
      </c>
      <c r="D616" s="24" t="str">
        <v>2025-09</v>
      </c>
      <c r="E616" s="24" t="str">
        <v>비교 반영</v>
      </c>
      <c r="F616" s="24" t="str">
        <v>그 외 비교 반영월</v>
      </c>
      <c r="G616" s="26">
        <v>285</v>
      </c>
      <c r="H616" s="37">
        <v>0.057</v>
      </c>
    </row>
    <row r="617">
      <c r="A617" s="26">
        <v>1</v>
      </c>
      <c r="B617" s="24" t="str">
        <v>남양주시</v>
      </c>
      <c r="C617" s="24" t="str">
        <v>다세대 전월세</v>
      </c>
      <c r="D617" s="24" t="str">
        <v>2025-10</v>
      </c>
      <c r="E617" s="24" t="str">
        <v>비교 반영</v>
      </c>
      <c r="F617" s="24" t="str">
        <v>그 외 비교 반영월</v>
      </c>
      <c r="G617" s="26">
        <v>215</v>
      </c>
      <c r="H617" s="37">
        <v>0.05396586345381526</v>
      </c>
    </row>
    <row r="618">
      <c r="A618" s="26">
        <v>1</v>
      </c>
      <c r="B618" s="24" t="str">
        <v>남양주시</v>
      </c>
      <c r="C618" s="24" t="str">
        <v>다세대 전월세</v>
      </c>
      <c r="D618" s="24" t="str">
        <v>2025-11</v>
      </c>
      <c r="E618" s="24" t="str">
        <v>비교 반영</v>
      </c>
      <c r="F618" s="24" t="str">
        <v>그 외 비교 반영월</v>
      </c>
      <c r="G618" s="26">
        <v>239</v>
      </c>
      <c r="H618" s="37">
        <v>0.05212649945474373</v>
      </c>
    </row>
    <row r="619">
      <c r="A619" s="26">
        <v>1</v>
      </c>
      <c r="B619" s="24" t="str">
        <v>남양주시</v>
      </c>
      <c r="C619" s="24" t="str">
        <v>다세대 전월세</v>
      </c>
      <c r="D619" s="24" t="str">
        <v>2025-12</v>
      </c>
      <c r="E619" s="24" t="str">
        <v>비교 반영</v>
      </c>
      <c r="F619" s="24" t="str">
        <v>그 외 비교 반영월</v>
      </c>
      <c r="G619" s="26">
        <v>225</v>
      </c>
      <c r="H619" s="37">
        <v>0.0535077288941736</v>
      </c>
    </row>
    <row r="620">
      <c r="A620" s="26">
        <v>1</v>
      </c>
      <c r="B620" s="24" t="str">
        <v>남양주시</v>
      </c>
      <c r="C620" s="24" t="str">
        <v>다세대 전월세</v>
      </c>
      <c r="D620" s="24" t="str">
        <v>2026-01</v>
      </c>
      <c r="E620" s="24" t="str">
        <v>비교 반영</v>
      </c>
      <c r="F620" s="24" t="str">
        <v>직전 비교기간</v>
      </c>
      <c r="G620" s="26">
        <v>181</v>
      </c>
      <c r="H620" s="37">
        <v>0.04271890488553222</v>
      </c>
    </row>
    <row r="621">
      <c r="A621" s="26">
        <v>1</v>
      </c>
      <c r="B621" s="24" t="str">
        <v>남양주시</v>
      </c>
      <c r="C621" s="24" t="str">
        <v>다세대 전월세</v>
      </c>
      <c r="D621" s="24" t="str">
        <v>2026-02</v>
      </c>
      <c r="E621" s="24" t="str">
        <v>비교 반영</v>
      </c>
      <c r="F621" s="24" t="str">
        <v>직전 비교기간</v>
      </c>
      <c r="G621" s="26">
        <v>234</v>
      </c>
      <c r="H621" s="37">
        <v>0.06828129559381384</v>
      </c>
    </row>
    <row r="622">
      <c r="A622" s="26">
        <v>1</v>
      </c>
      <c r="B622" s="24" t="str">
        <v>남양주시</v>
      </c>
      <c r="C622" s="24" t="str">
        <v>다세대 전월세</v>
      </c>
      <c r="D622" s="24" t="str">
        <v>2026-03</v>
      </c>
      <c r="E622" s="24" t="str">
        <v>비교 반영</v>
      </c>
      <c r="F622" s="24" t="str">
        <v>직전 비교기간</v>
      </c>
      <c r="G622" s="26">
        <v>284</v>
      </c>
      <c r="H622" s="37">
        <v>0.07103551775887944</v>
      </c>
    </row>
    <row r="623">
      <c r="A623" s="26">
        <v>1</v>
      </c>
      <c r="B623" s="24" t="str">
        <v>남양주시</v>
      </c>
      <c r="C623" s="24" t="str">
        <v>다세대 전월세</v>
      </c>
      <c r="D623" s="24" t="str">
        <v>2026-04</v>
      </c>
      <c r="E623" s="24" t="str">
        <v>비교 반영</v>
      </c>
      <c r="F623" s="24" t="str">
        <v>최근 비교기간</v>
      </c>
      <c r="G623" s="26">
        <v>246</v>
      </c>
      <c r="H623" s="37">
        <v>0.06475388260068439</v>
      </c>
    </row>
    <row r="624">
      <c r="A624" s="26">
        <v>1</v>
      </c>
      <c r="B624" s="24" t="str">
        <v>남양주시</v>
      </c>
      <c r="C624" s="24" t="str">
        <v>다세대 전월세</v>
      </c>
      <c r="D624" s="24" t="str">
        <v>2026-05</v>
      </c>
      <c r="E624" s="24" t="str">
        <v>비교 반영</v>
      </c>
      <c r="F624" s="24" t="str">
        <v>최근 비교기간</v>
      </c>
      <c r="G624" s="26">
        <v>249</v>
      </c>
      <c r="H624" s="37">
        <v>0.04350104821802935</v>
      </c>
    </row>
    <row r="625">
      <c r="A625" s="26">
        <v>1</v>
      </c>
      <c r="B625" s="24" t="str">
        <v>남양주시</v>
      </c>
      <c r="C625" s="24" t="str">
        <v>다세대 전월세</v>
      </c>
      <c r="D625" s="24" t="str">
        <v>2026-06</v>
      </c>
      <c r="E625" s="24" t="str">
        <v>비교 반영</v>
      </c>
      <c r="F625" s="24" t="str">
        <v>최근 비교기간</v>
      </c>
      <c r="G625" s="26">
        <v>233</v>
      </c>
      <c r="H625" s="37">
        <v>0.05403525046382189</v>
      </c>
    </row>
    <row r="626">
      <c r="A626" s="30">
        <v>1</v>
      </c>
      <c r="B626" s="30" t="str">
        <v>남양주시</v>
      </c>
      <c r="C626" s="30" t="str">
        <v>다세대 전월세</v>
      </c>
      <c r="D626" s="30" t="str">
        <v>2026-07</v>
      </c>
      <c r="E626" s="30" t="str">
        <v>집계 중</v>
      </c>
      <c r="F626" s="30" t="str">
        <v>집계 중 월</v>
      </c>
      <c r="G626" s="32">
        <v>180</v>
      </c>
      <c r="H626" s="43">
        <v>0.05025125628140704</v>
      </c>
    </row>
    <row r="627">
      <c r="A627" s="26">
        <v>1</v>
      </c>
      <c r="B627" s="24" t="str">
        <v>남양주시</v>
      </c>
      <c r="C627" s="24" t="str">
        <v>오피스텔 전월세</v>
      </c>
      <c r="D627" s="24" t="str">
        <v>2025-08</v>
      </c>
      <c r="E627" s="24" t="str">
        <v>비교 반영</v>
      </c>
      <c r="F627" s="24" t="str">
        <v>그 외 비교 반영월</v>
      </c>
      <c r="G627" s="26">
        <v>183</v>
      </c>
      <c r="H627" s="37">
        <v>0.0577469233196592</v>
      </c>
    </row>
    <row r="628">
      <c r="A628" s="26">
        <v>1</v>
      </c>
      <c r="B628" s="24" t="str">
        <v>남양주시</v>
      </c>
      <c r="C628" s="24" t="str">
        <v>오피스텔 전월세</v>
      </c>
      <c r="D628" s="24" t="str">
        <v>2025-09</v>
      </c>
      <c r="E628" s="24" t="str">
        <v>비교 반영</v>
      </c>
      <c r="F628" s="24" t="str">
        <v>그 외 비교 반영월</v>
      </c>
      <c r="G628" s="26">
        <v>221</v>
      </c>
      <c r="H628" s="37">
        <v>0.0442</v>
      </c>
    </row>
    <row r="629">
      <c r="A629" s="26">
        <v>1</v>
      </c>
      <c r="B629" s="24" t="str">
        <v>남양주시</v>
      </c>
      <c r="C629" s="24" t="str">
        <v>오피스텔 전월세</v>
      </c>
      <c r="D629" s="24" t="str">
        <v>2025-10</v>
      </c>
      <c r="E629" s="24" t="str">
        <v>비교 반영</v>
      </c>
      <c r="F629" s="24" t="str">
        <v>그 외 비교 반영월</v>
      </c>
      <c r="G629" s="26">
        <v>185</v>
      </c>
      <c r="H629" s="37">
        <v>0.04643574297188755</v>
      </c>
    </row>
    <row r="630">
      <c r="A630" s="26">
        <v>1</v>
      </c>
      <c r="B630" s="24" t="str">
        <v>남양주시</v>
      </c>
      <c r="C630" s="24" t="str">
        <v>오피스텔 전월세</v>
      </c>
      <c r="D630" s="24" t="str">
        <v>2025-11</v>
      </c>
      <c r="E630" s="24" t="str">
        <v>비교 반영</v>
      </c>
      <c r="F630" s="24" t="str">
        <v>그 외 비교 반영월</v>
      </c>
      <c r="G630" s="26">
        <v>222</v>
      </c>
      <c r="H630" s="37">
        <v>0.04841875681570338</v>
      </c>
    </row>
    <row r="631">
      <c r="A631" s="26">
        <v>1</v>
      </c>
      <c r="B631" s="24" t="str">
        <v>남양주시</v>
      </c>
      <c r="C631" s="24" t="str">
        <v>오피스텔 전월세</v>
      </c>
      <c r="D631" s="24" t="str">
        <v>2025-12</v>
      </c>
      <c r="E631" s="24" t="str">
        <v>비교 반영</v>
      </c>
      <c r="F631" s="24" t="str">
        <v>그 외 비교 반영월</v>
      </c>
      <c r="G631" s="26">
        <v>227</v>
      </c>
      <c r="H631" s="37">
        <v>0.0539833531510107</v>
      </c>
    </row>
    <row r="632">
      <c r="A632" s="26">
        <v>1</v>
      </c>
      <c r="B632" s="24" t="str">
        <v>남양주시</v>
      </c>
      <c r="C632" s="24" t="str">
        <v>오피스텔 전월세</v>
      </c>
      <c r="D632" s="24" t="str">
        <v>2026-01</v>
      </c>
      <c r="E632" s="24" t="str">
        <v>비교 반영</v>
      </c>
      <c r="F632" s="24" t="str">
        <v>직전 비교기간</v>
      </c>
      <c r="G632" s="26">
        <v>361</v>
      </c>
      <c r="H632" s="37">
        <v>0.08520179372197309</v>
      </c>
    </row>
    <row r="633">
      <c r="A633" s="26">
        <v>1</v>
      </c>
      <c r="B633" s="24" t="str">
        <v>남양주시</v>
      </c>
      <c r="C633" s="24" t="str">
        <v>오피스텔 전월세</v>
      </c>
      <c r="D633" s="24" t="str">
        <v>2026-02</v>
      </c>
      <c r="E633" s="24" t="str">
        <v>비교 반영</v>
      </c>
      <c r="F633" s="24" t="str">
        <v>직전 비교기간</v>
      </c>
      <c r="G633" s="26">
        <v>274</v>
      </c>
      <c r="H633" s="37">
        <v>0.07995331193463671</v>
      </c>
    </row>
    <row r="634">
      <c r="A634" s="26">
        <v>1</v>
      </c>
      <c r="B634" s="24" t="str">
        <v>남양주시</v>
      </c>
      <c r="C634" s="24" t="str">
        <v>오피스텔 전월세</v>
      </c>
      <c r="D634" s="24" t="str">
        <v>2026-03</v>
      </c>
      <c r="E634" s="24" t="str">
        <v>비교 반영</v>
      </c>
      <c r="F634" s="24" t="str">
        <v>직전 비교기간</v>
      </c>
      <c r="G634" s="26">
        <v>271</v>
      </c>
      <c r="H634" s="37">
        <v>0.067783891945973</v>
      </c>
    </row>
    <row r="635">
      <c r="A635" s="26">
        <v>1</v>
      </c>
      <c r="B635" s="24" t="str">
        <v>남양주시</v>
      </c>
      <c r="C635" s="24" t="str">
        <v>오피스텔 전월세</v>
      </c>
      <c r="D635" s="24" t="str">
        <v>2026-04</v>
      </c>
      <c r="E635" s="24" t="str">
        <v>비교 반영</v>
      </c>
      <c r="F635" s="24" t="str">
        <v>최근 비교기간</v>
      </c>
      <c r="G635" s="26">
        <v>254</v>
      </c>
      <c r="H635" s="37">
        <v>0.06685969992103186</v>
      </c>
    </row>
    <row r="636">
      <c r="A636" s="26">
        <v>1</v>
      </c>
      <c r="B636" s="24" t="str">
        <v>남양주시</v>
      </c>
      <c r="C636" s="24" t="str">
        <v>오피스텔 전월세</v>
      </c>
      <c r="D636" s="24" t="str">
        <v>2026-05</v>
      </c>
      <c r="E636" s="24" t="str">
        <v>비교 반영</v>
      </c>
      <c r="F636" s="24" t="str">
        <v>최근 비교기간</v>
      </c>
      <c r="G636" s="26">
        <v>197</v>
      </c>
      <c r="H636" s="37">
        <v>0.034416491963661776</v>
      </c>
    </row>
    <row r="637">
      <c r="A637" s="26">
        <v>1</v>
      </c>
      <c r="B637" s="24" t="str">
        <v>남양주시</v>
      </c>
      <c r="C637" s="24" t="str">
        <v>오피스텔 전월세</v>
      </c>
      <c r="D637" s="24" t="str">
        <v>2026-06</v>
      </c>
      <c r="E637" s="24" t="str">
        <v>비교 반영</v>
      </c>
      <c r="F637" s="24" t="str">
        <v>최근 비교기간</v>
      </c>
      <c r="G637" s="26">
        <v>178</v>
      </c>
      <c r="H637" s="37">
        <v>0.041280148423005564</v>
      </c>
    </row>
    <row r="638">
      <c r="A638" s="30">
        <v>1</v>
      </c>
      <c r="B638" s="30" t="str">
        <v>남양주시</v>
      </c>
      <c r="C638" s="30" t="str">
        <v>오피스텔 전월세</v>
      </c>
      <c r="D638" s="30" t="str">
        <v>2026-07</v>
      </c>
      <c r="E638" s="30" t="str">
        <v>집계 중</v>
      </c>
      <c r="F638" s="30" t="str">
        <v>집계 중 월</v>
      </c>
      <c r="G638" s="32">
        <v>161</v>
      </c>
      <c r="H638" s="43">
        <v>0.044946957007258516</v>
      </c>
    </row>
    <row r="639">
      <c r="A639" s="26">
        <v>1</v>
      </c>
      <c r="B639" s="24" t="str">
        <v>남양주시</v>
      </c>
      <c r="C639" s="24" t="str">
        <v>다세대 매매</v>
      </c>
      <c r="D639" s="24" t="str">
        <v>2025-08</v>
      </c>
      <c r="E639" s="24" t="str">
        <v>비교 반영</v>
      </c>
      <c r="F639" s="24" t="str">
        <v>그 외 비교 반영월</v>
      </c>
      <c r="G639" s="26">
        <v>79</v>
      </c>
      <c r="H639" s="37">
        <v>0.02492899968444304</v>
      </c>
    </row>
    <row r="640">
      <c r="A640" s="26">
        <v>1</v>
      </c>
      <c r="B640" s="24" t="str">
        <v>남양주시</v>
      </c>
      <c r="C640" s="24" t="str">
        <v>다세대 매매</v>
      </c>
      <c r="D640" s="24" t="str">
        <v>2025-09</v>
      </c>
      <c r="E640" s="24" t="str">
        <v>비교 반영</v>
      </c>
      <c r="F640" s="24" t="str">
        <v>그 외 비교 반영월</v>
      </c>
      <c r="G640" s="26">
        <v>106</v>
      </c>
      <c r="H640" s="37">
        <v>0.0212</v>
      </c>
    </row>
    <row r="641">
      <c r="A641" s="26">
        <v>1</v>
      </c>
      <c r="B641" s="24" t="str">
        <v>남양주시</v>
      </c>
      <c r="C641" s="24" t="str">
        <v>다세대 매매</v>
      </c>
      <c r="D641" s="24" t="str">
        <v>2025-10</v>
      </c>
      <c r="E641" s="24" t="str">
        <v>비교 반영</v>
      </c>
      <c r="F641" s="24" t="str">
        <v>그 외 비교 반영월</v>
      </c>
      <c r="G641" s="26">
        <v>56</v>
      </c>
      <c r="H641" s="37">
        <v>0.014056224899598393</v>
      </c>
    </row>
    <row r="642">
      <c r="A642" s="26">
        <v>1</v>
      </c>
      <c r="B642" s="24" t="str">
        <v>남양주시</v>
      </c>
      <c r="C642" s="24" t="str">
        <v>다세대 매매</v>
      </c>
      <c r="D642" s="24" t="str">
        <v>2025-11</v>
      </c>
      <c r="E642" s="24" t="str">
        <v>비교 반영</v>
      </c>
      <c r="F642" s="24" t="str">
        <v>그 외 비교 반영월</v>
      </c>
      <c r="G642" s="26">
        <v>92</v>
      </c>
      <c r="H642" s="37">
        <v>0.020065430752453654</v>
      </c>
    </row>
    <row r="643">
      <c r="A643" s="26">
        <v>1</v>
      </c>
      <c r="B643" s="24" t="str">
        <v>남양주시</v>
      </c>
      <c r="C643" s="24" t="str">
        <v>다세대 매매</v>
      </c>
      <c r="D643" s="24" t="str">
        <v>2025-12</v>
      </c>
      <c r="E643" s="24" t="str">
        <v>비교 반영</v>
      </c>
      <c r="F643" s="24" t="str">
        <v>그 외 비교 반영월</v>
      </c>
      <c r="G643" s="26">
        <v>96</v>
      </c>
      <c r="H643" s="37">
        <v>0.022829964328180737</v>
      </c>
    </row>
    <row r="644">
      <c r="A644" s="26">
        <v>1</v>
      </c>
      <c r="B644" s="24" t="str">
        <v>남양주시</v>
      </c>
      <c r="C644" s="24" t="str">
        <v>다세대 매매</v>
      </c>
      <c r="D644" s="24" t="str">
        <v>2026-01</v>
      </c>
      <c r="E644" s="24" t="str">
        <v>비교 반영</v>
      </c>
      <c r="F644" s="24" t="str">
        <v>직전 비교기간</v>
      </c>
      <c r="G644" s="26">
        <v>102</v>
      </c>
      <c r="H644" s="37">
        <v>0.024073637007316497</v>
      </c>
    </row>
    <row r="645">
      <c r="A645" s="26">
        <v>1</v>
      </c>
      <c r="B645" s="24" t="str">
        <v>남양주시</v>
      </c>
      <c r="C645" s="24" t="str">
        <v>다세대 매매</v>
      </c>
      <c r="D645" s="24" t="str">
        <v>2026-02</v>
      </c>
      <c r="E645" s="24" t="str">
        <v>비교 반영</v>
      </c>
      <c r="F645" s="24" t="str">
        <v>직전 비교기간</v>
      </c>
      <c r="G645" s="26">
        <v>90</v>
      </c>
      <c r="H645" s="37">
        <v>0.026262036766851474</v>
      </c>
    </row>
    <row r="646">
      <c r="A646" s="26">
        <v>1</v>
      </c>
      <c r="B646" s="24" t="str">
        <v>남양주시</v>
      </c>
      <c r="C646" s="24" t="str">
        <v>다세대 매매</v>
      </c>
      <c r="D646" s="24" t="str">
        <v>2026-03</v>
      </c>
      <c r="E646" s="24" t="str">
        <v>비교 반영</v>
      </c>
      <c r="F646" s="24" t="str">
        <v>직전 비교기간</v>
      </c>
      <c r="G646" s="26">
        <v>138</v>
      </c>
      <c r="H646" s="37">
        <v>0.03451725862931466</v>
      </c>
    </row>
    <row r="647">
      <c r="A647" s="26">
        <v>1</v>
      </c>
      <c r="B647" s="24" t="str">
        <v>남양주시</v>
      </c>
      <c r="C647" s="24" t="str">
        <v>다세대 매매</v>
      </c>
      <c r="D647" s="24" t="str">
        <v>2026-04</v>
      </c>
      <c r="E647" s="24" t="str">
        <v>비교 반영</v>
      </c>
      <c r="F647" s="24" t="str">
        <v>최근 비교기간</v>
      </c>
      <c r="G647" s="26">
        <v>163</v>
      </c>
      <c r="H647" s="37">
        <v>0.042906027902079494</v>
      </c>
    </row>
    <row r="648">
      <c r="A648" s="26">
        <v>1</v>
      </c>
      <c r="B648" s="24" t="str">
        <v>남양주시</v>
      </c>
      <c r="C648" s="24" t="str">
        <v>다세대 매매</v>
      </c>
      <c r="D648" s="24" t="str">
        <v>2026-05</v>
      </c>
      <c r="E648" s="24" t="str">
        <v>비교 반영</v>
      </c>
      <c r="F648" s="24" t="str">
        <v>최근 비교기간</v>
      </c>
      <c r="G648" s="26">
        <v>117</v>
      </c>
      <c r="H648" s="37">
        <v>0.020440251572327043</v>
      </c>
    </row>
    <row r="649">
      <c r="A649" s="26">
        <v>1</v>
      </c>
      <c r="B649" s="24" t="str">
        <v>남양주시</v>
      </c>
      <c r="C649" s="24" t="str">
        <v>다세대 매매</v>
      </c>
      <c r="D649" s="24" t="str">
        <v>2026-06</v>
      </c>
      <c r="E649" s="24" t="str">
        <v>비교 반영</v>
      </c>
      <c r="F649" s="24" t="str">
        <v>최근 비교기간</v>
      </c>
      <c r="G649" s="26">
        <v>104</v>
      </c>
      <c r="H649" s="37">
        <v>0.02411873840445269</v>
      </c>
    </row>
    <row r="650">
      <c r="A650" s="30">
        <v>1</v>
      </c>
      <c r="B650" s="30" t="str">
        <v>남양주시</v>
      </c>
      <c r="C650" s="30" t="str">
        <v>다세대 매매</v>
      </c>
      <c r="D650" s="30" t="str">
        <v>2026-07</v>
      </c>
      <c r="E650" s="30" t="str">
        <v>집계 중</v>
      </c>
      <c r="F650" s="30" t="str">
        <v>집계 중 월</v>
      </c>
      <c r="G650" s="32">
        <v>87</v>
      </c>
      <c r="H650" s="43">
        <v>0.024288107202680067</v>
      </c>
    </row>
    <row r="651">
      <c r="A651" s="26">
        <v>1</v>
      </c>
      <c r="B651" s="24" t="str">
        <v>남양주시</v>
      </c>
      <c r="C651" s="24" t="str">
        <v>상가</v>
      </c>
      <c r="D651" s="24" t="str">
        <v>2025-08</v>
      </c>
      <c r="E651" s="24" t="str">
        <v>비교 반영</v>
      </c>
      <c r="F651" s="24" t="str">
        <v>그 외 비교 반영월</v>
      </c>
      <c r="G651" s="26">
        <v>22</v>
      </c>
      <c r="H651" s="37">
        <v>0.006942253076680341</v>
      </c>
    </row>
    <row r="652">
      <c r="A652" s="26">
        <v>1</v>
      </c>
      <c r="B652" s="24" t="str">
        <v>남양주시</v>
      </c>
      <c r="C652" s="24" t="str">
        <v>상가</v>
      </c>
      <c r="D652" s="24" t="str">
        <v>2025-09</v>
      </c>
      <c r="E652" s="24" t="str">
        <v>비교 반영</v>
      </c>
      <c r="F652" s="24" t="str">
        <v>그 외 비교 반영월</v>
      </c>
      <c r="G652" s="26">
        <v>42</v>
      </c>
      <c r="H652" s="37">
        <v>0.0084</v>
      </c>
    </row>
    <row r="653">
      <c r="A653" s="26">
        <v>1</v>
      </c>
      <c r="B653" s="24" t="str">
        <v>남양주시</v>
      </c>
      <c r="C653" s="24" t="str">
        <v>상가</v>
      </c>
      <c r="D653" s="24" t="str">
        <v>2025-10</v>
      </c>
      <c r="E653" s="24" t="str">
        <v>비교 반영</v>
      </c>
      <c r="F653" s="24" t="str">
        <v>그 외 비교 반영월</v>
      </c>
      <c r="G653" s="26">
        <v>45</v>
      </c>
      <c r="H653" s="37">
        <v>0.011295180722891566</v>
      </c>
    </row>
    <row r="654">
      <c r="A654" s="26">
        <v>1</v>
      </c>
      <c r="B654" s="24" t="str">
        <v>남양주시</v>
      </c>
      <c r="C654" s="24" t="str">
        <v>상가</v>
      </c>
      <c r="D654" s="24" t="str">
        <v>2025-11</v>
      </c>
      <c r="E654" s="24" t="str">
        <v>비교 반영</v>
      </c>
      <c r="F654" s="24" t="str">
        <v>그 외 비교 반영월</v>
      </c>
      <c r="G654" s="26">
        <v>38</v>
      </c>
      <c r="H654" s="37">
        <v>0.008287895310796075</v>
      </c>
    </row>
    <row r="655">
      <c r="A655" s="26">
        <v>1</v>
      </c>
      <c r="B655" s="24" t="str">
        <v>남양주시</v>
      </c>
      <c r="C655" s="24" t="str">
        <v>상가</v>
      </c>
      <c r="D655" s="24" t="str">
        <v>2025-12</v>
      </c>
      <c r="E655" s="24" t="str">
        <v>비교 반영</v>
      </c>
      <c r="F655" s="24" t="str">
        <v>그 외 비교 반영월</v>
      </c>
      <c r="G655" s="26">
        <v>47</v>
      </c>
      <c r="H655" s="37">
        <v>0.01117717003567182</v>
      </c>
    </row>
    <row r="656">
      <c r="A656" s="26">
        <v>1</v>
      </c>
      <c r="B656" s="24" t="str">
        <v>남양주시</v>
      </c>
      <c r="C656" s="24" t="str">
        <v>상가</v>
      </c>
      <c r="D656" s="24" t="str">
        <v>2026-01</v>
      </c>
      <c r="E656" s="24" t="str">
        <v>비교 반영</v>
      </c>
      <c r="F656" s="24" t="str">
        <v>직전 비교기간</v>
      </c>
      <c r="G656" s="26">
        <v>38</v>
      </c>
      <c r="H656" s="37">
        <v>0.008968609865470852</v>
      </c>
    </row>
    <row r="657">
      <c r="A657" s="26">
        <v>1</v>
      </c>
      <c r="B657" s="24" t="str">
        <v>남양주시</v>
      </c>
      <c r="C657" s="24" t="str">
        <v>상가</v>
      </c>
      <c r="D657" s="24" t="str">
        <v>2026-02</v>
      </c>
      <c r="E657" s="24" t="str">
        <v>비교 반영</v>
      </c>
      <c r="F657" s="24" t="str">
        <v>직전 비교기간</v>
      </c>
      <c r="G657" s="26">
        <v>26</v>
      </c>
      <c r="H657" s="37">
        <v>0.00758681062153487</v>
      </c>
    </row>
    <row r="658">
      <c r="A658" s="26">
        <v>1</v>
      </c>
      <c r="B658" s="24" t="str">
        <v>남양주시</v>
      </c>
      <c r="C658" s="24" t="str">
        <v>상가</v>
      </c>
      <c r="D658" s="24" t="str">
        <v>2026-03</v>
      </c>
      <c r="E658" s="24" t="str">
        <v>비교 반영</v>
      </c>
      <c r="F658" s="24" t="str">
        <v>직전 비교기간</v>
      </c>
      <c r="G658" s="26">
        <v>72</v>
      </c>
      <c r="H658" s="37">
        <v>0.018009004502251125</v>
      </c>
    </row>
    <row r="659">
      <c r="A659" s="26">
        <v>1</v>
      </c>
      <c r="B659" s="24" t="str">
        <v>남양주시</v>
      </c>
      <c r="C659" s="24" t="str">
        <v>상가</v>
      </c>
      <c r="D659" s="24" t="str">
        <v>2026-04</v>
      </c>
      <c r="E659" s="24" t="str">
        <v>비교 반영</v>
      </c>
      <c r="F659" s="24" t="str">
        <v>최근 비교기간</v>
      </c>
      <c r="G659" s="26">
        <v>35</v>
      </c>
      <c r="H659" s="37">
        <v>0.009212950776520137</v>
      </c>
    </row>
    <row r="660">
      <c r="A660" s="26">
        <v>1</v>
      </c>
      <c r="B660" s="24" t="str">
        <v>남양주시</v>
      </c>
      <c r="C660" s="24" t="str">
        <v>상가</v>
      </c>
      <c r="D660" s="24" t="str">
        <v>2026-05</v>
      </c>
      <c r="E660" s="24" t="str">
        <v>비교 반영</v>
      </c>
      <c r="F660" s="24" t="str">
        <v>최근 비교기간</v>
      </c>
      <c r="G660" s="26">
        <v>28</v>
      </c>
      <c r="H660" s="37">
        <v>0.004891684136967156</v>
      </c>
    </row>
    <row r="661">
      <c r="A661" s="26">
        <v>1</v>
      </c>
      <c r="B661" s="24" t="str">
        <v>남양주시</v>
      </c>
      <c r="C661" s="24" t="str">
        <v>상가</v>
      </c>
      <c r="D661" s="24" t="str">
        <v>2026-06</v>
      </c>
      <c r="E661" s="24" t="str">
        <v>비교 반영</v>
      </c>
      <c r="F661" s="24" t="str">
        <v>최근 비교기간</v>
      </c>
      <c r="G661" s="26">
        <v>37</v>
      </c>
      <c r="H661" s="37">
        <v>0.008580705009276438</v>
      </c>
    </row>
    <row r="662">
      <c r="A662" s="30">
        <v>1</v>
      </c>
      <c r="B662" s="30" t="str">
        <v>남양주시</v>
      </c>
      <c r="C662" s="30" t="str">
        <v>상가</v>
      </c>
      <c r="D662" s="30" t="str">
        <v>2026-07</v>
      </c>
      <c r="E662" s="30" t="str">
        <v>집계 중</v>
      </c>
      <c r="F662" s="30" t="str">
        <v>집계 중 월</v>
      </c>
      <c r="G662" s="32">
        <v>29</v>
      </c>
      <c r="H662" s="43">
        <v>0.00809603573422669</v>
      </c>
    </row>
    <row r="663">
      <c r="A663" s="26">
        <v>1</v>
      </c>
      <c r="B663" s="24" t="str">
        <v>남양주시</v>
      </c>
      <c r="C663" s="24" t="str">
        <v>오피스텔 매매</v>
      </c>
      <c r="D663" s="24" t="str">
        <v>2025-08</v>
      </c>
      <c r="E663" s="24" t="str">
        <v>비교 반영</v>
      </c>
      <c r="F663" s="24" t="str">
        <v>그 외 비교 반영월</v>
      </c>
      <c r="G663" s="26">
        <v>11</v>
      </c>
      <c r="H663" s="37">
        <v>0.0034711265383401703</v>
      </c>
    </row>
    <row r="664">
      <c r="A664" s="26">
        <v>1</v>
      </c>
      <c r="B664" s="24" t="str">
        <v>남양주시</v>
      </c>
      <c r="C664" s="24" t="str">
        <v>오피스텔 매매</v>
      </c>
      <c r="D664" s="24" t="str">
        <v>2025-09</v>
      </c>
      <c r="E664" s="24" t="str">
        <v>비교 반영</v>
      </c>
      <c r="F664" s="24" t="str">
        <v>그 외 비교 반영월</v>
      </c>
      <c r="G664" s="26">
        <v>15</v>
      </c>
      <c r="H664" s="37">
        <v>0.003</v>
      </c>
    </row>
    <row r="665">
      <c r="A665" s="26">
        <v>1</v>
      </c>
      <c r="B665" s="24" t="str">
        <v>남양주시</v>
      </c>
      <c r="C665" s="24" t="str">
        <v>오피스텔 매매</v>
      </c>
      <c r="D665" s="24" t="str">
        <v>2025-10</v>
      </c>
      <c r="E665" s="24" t="str">
        <v>비교 반영</v>
      </c>
      <c r="F665" s="24" t="str">
        <v>그 외 비교 반영월</v>
      </c>
      <c r="G665" s="26">
        <v>16</v>
      </c>
      <c r="H665" s="37">
        <v>0.004016064257028112</v>
      </c>
    </row>
    <row r="666">
      <c r="A666" s="26">
        <v>1</v>
      </c>
      <c r="B666" s="24" t="str">
        <v>남양주시</v>
      </c>
      <c r="C666" s="24" t="str">
        <v>오피스텔 매매</v>
      </c>
      <c r="D666" s="24" t="str">
        <v>2025-11</v>
      </c>
      <c r="E666" s="24" t="str">
        <v>비교 반영</v>
      </c>
      <c r="F666" s="24" t="str">
        <v>그 외 비교 반영월</v>
      </c>
      <c r="G666" s="26">
        <v>21</v>
      </c>
      <c r="H666" s="37">
        <v>0.004580152671755725</v>
      </c>
    </row>
    <row r="667">
      <c r="A667" s="26">
        <v>1</v>
      </c>
      <c r="B667" s="24" t="str">
        <v>남양주시</v>
      </c>
      <c r="C667" s="24" t="str">
        <v>오피스텔 매매</v>
      </c>
      <c r="D667" s="24" t="str">
        <v>2025-12</v>
      </c>
      <c r="E667" s="24" t="str">
        <v>비교 반영</v>
      </c>
      <c r="F667" s="24" t="str">
        <v>그 외 비교 반영월</v>
      </c>
      <c r="G667" s="26">
        <v>15</v>
      </c>
      <c r="H667" s="37">
        <v>0.0035671819262782403</v>
      </c>
    </row>
    <row r="668">
      <c r="A668" s="26">
        <v>1</v>
      </c>
      <c r="B668" s="24" t="str">
        <v>남양주시</v>
      </c>
      <c r="C668" s="24" t="str">
        <v>오피스텔 매매</v>
      </c>
      <c r="D668" s="24" t="str">
        <v>2026-01</v>
      </c>
      <c r="E668" s="24" t="str">
        <v>비교 반영</v>
      </c>
      <c r="F668" s="24" t="str">
        <v>직전 비교기간</v>
      </c>
      <c r="G668" s="26">
        <v>42</v>
      </c>
      <c r="H668" s="37">
        <v>0.009912674061836204</v>
      </c>
    </row>
    <row r="669">
      <c r="A669" s="26">
        <v>1</v>
      </c>
      <c r="B669" s="24" t="str">
        <v>남양주시</v>
      </c>
      <c r="C669" s="24" t="str">
        <v>오피스텔 매매</v>
      </c>
      <c r="D669" s="24" t="str">
        <v>2026-02</v>
      </c>
      <c r="E669" s="24" t="str">
        <v>비교 반영</v>
      </c>
      <c r="F669" s="24" t="str">
        <v>직전 비교기간</v>
      </c>
      <c r="G669" s="26">
        <v>29</v>
      </c>
      <c r="H669" s="37">
        <v>0.008462211847096586</v>
      </c>
    </row>
    <row r="670">
      <c r="A670" s="26">
        <v>1</v>
      </c>
      <c r="B670" s="24" t="str">
        <v>남양주시</v>
      </c>
      <c r="C670" s="24" t="str">
        <v>오피스텔 매매</v>
      </c>
      <c r="D670" s="24" t="str">
        <v>2026-03</v>
      </c>
      <c r="E670" s="24" t="str">
        <v>비교 반영</v>
      </c>
      <c r="F670" s="24" t="str">
        <v>직전 비교기간</v>
      </c>
      <c r="G670" s="26">
        <v>28</v>
      </c>
      <c r="H670" s="37">
        <v>0.007003501750875438</v>
      </c>
    </row>
    <row r="671">
      <c r="A671" s="26">
        <v>1</v>
      </c>
      <c r="B671" s="24" t="str">
        <v>남양주시</v>
      </c>
      <c r="C671" s="24" t="str">
        <v>오피스텔 매매</v>
      </c>
      <c r="D671" s="24" t="str">
        <v>2026-04</v>
      </c>
      <c r="E671" s="24" t="str">
        <v>비교 반영</v>
      </c>
      <c r="F671" s="24" t="str">
        <v>최근 비교기간</v>
      </c>
      <c r="G671" s="26">
        <v>22</v>
      </c>
      <c r="H671" s="37">
        <v>0.005790997630955514</v>
      </c>
    </row>
    <row r="672">
      <c r="A672" s="26">
        <v>1</v>
      </c>
      <c r="B672" s="24" t="str">
        <v>남양주시</v>
      </c>
      <c r="C672" s="24" t="str">
        <v>오피스텔 매매</v>
      </c>
      <c r="D672" s="24" t="str">
        <v>2026-05</v>
      </c>
      <c r="E672" s="24" t="str">
        <v>비교 반영</v>
      </c>
      <c r="F672" s="24" t="str">
        <v>최근 비교기간</v>
      </c>
      <c r="G672" s="26">
        <v>24</v>
      </c>
      <c r="H672" s="37">
        <v>0.0041928721174004195</v>
      </c>
    </row>
    <row r="673">
      <c r="A673" s="26">
        <v>1</v>
      </c>
      <c r="B673" s="24" t="str">
        <v>남양주시</v>
      </c>
      <c r="C673" s="24" t="str">
        <v>오피스텔 매매</v>
      </c>
      <c r="D673" s="24" t="str">
        <v>2026-06</v>
      </c>
      <c r="E673" s="24" t="str">
        <v>비교 반영</v>
      </c>
      <c r="F673" s="24" t="str">
        <v>최근 비교기간</v>
      </c>
      <c r="G673" s="26">
        <v>19</v>
      </c>
      <c r="H673" s="37">
        <v>0.004406307977736549</v>
      </c>
    </row>
    <row r="674">
      <c r="A674" s="30">
        <v>1</v>
      </c>
      <c r="B674" s="30" t="str">
        <v>남양주시</v>
      </c>
      <c r="C674" s="30" t="str">
        <v>오피스텔 매매</v>
      </c>
      <c r="D674" s="30" t="str">
        <v>2026-07</v>
      </c>
      <c r="E674" s="30" t="str">
        <v>집계 중</v>
      </c>
      <c r="F674" s="30" t="str">
        <v>집계 중 월</v>
      </c>
      <c r="G674" s="32">
        <v>21</v>
      </c>
      <c r="H674" s="43">
        <v>0.005862646566164154</v>
      </c>
    </row>
    <row r="675">
      <c r="A675" s="26">
        <v>1</v>
      </c>
      <c r="B675" s="24" t="str">
        <v>남양주시</v>
      </c>
      <c r="C675" s="24" t="str">
        <v>공장창고</v>
      </c>
      <c r="D675" s="24" t="str">
        <v>2025-08</v>
      </c>
      <c r="E675" s="24" t="str">
        <v>비교 반영</v>
      </c>
      <c r="F675" s="24" t="str">
        <v>그 외 비교 반영월</v>
      </c>
      <c r="G675" s="26">
        <v>12</v>
      </c>
      <c r="H675" s="37">
        <v>0.003786683496371095</v>
      </c>
    </row>
    <row r="676">
      <c r="A676" s="26">
        <v>1</v>
      </c>
      <c r="B676" s="24" t="str">
        <v>남양주시</v>
      </c>
      <c r="C676" s="24" t="str">
        <v>공장창고</v>
      </c>
      <c r="D676" s="24" t="str">
        <v>2025-09</v>
      </c>
      <c r="E676" s="24" t="str">
        <v>비교 반영</v>
      </c>
      <c r="F676" s="24" t="str">
        <v>그 외 비교 반영월</v>
      </c>
      <c r="G676" s="26">
        <v>16</v>
      </c>
      <c r="H676" s="37">
        <v>0.0032</v>
      </c>
    </row>
    <row r="677">
      <c r="A677" s="26">
        <v>1</v>
      </c>
      <c r="B677" s="24" t="str">
        <v>남양주시</v>
      </c>
      <c r="C677" s="24" t="str">
        <v>공장창고</v>
      </c>
      <c r="D677" s="24" t="str">
        <v>2025-10</v>
      </c>
      <c r="E677" s="24" t="str">
        <v>비교 반영</v>
      </c>
      <c r="F677" s="24" t="str">
        <v>그 외 비교 반영월</v>
      </c>
      <c r="G677" s="26">
        <v>12</v>
      </c>
      <c r="H677" s="37">
        <v>0.0030120481927710845</v>
      </c>
    </row>
    <row r="678">
      <c r="A678" s="26">
        <v>1</v>
      </c>
      <c r="B678" s="24" t="str">
        <v>남양주시</v>
      </c>
      <c r="C678" s="24" t="str">
        <v>공장창고</v>
      </c>
      <c r="D678" s="24" t="str">
        <v>2025-11</v>
      </c>
      <c r="E678" s="24" t="str">
        <v>비교 반영</v>
      </c>
      <c r="F678" s="24" t="str">
        <v>그 외 비교 반영월</v>
      </c>
      <c r="G678" s="26">
        <v>11</v>
      </c>
      <c r="H678" s="37">
        <v>0.0023991275899672847</v>
      </c>
    </row>
    <row r="679">
      <c r="A679" s="26">
        <v>1</v>
      </c>
      <c r="B679" s="24" t="str">
        <v>남양주시</v>
      </c>
      <c r="C679" s="24" t="str">
        <v>공장창고</v>
      </c>
      <c r="D679" s="24" t="str">
        <v>2025-12</v>
      </c>
      <c r="E679" s="24" t="str">
        <v>비교 반영</v>
      </c>
      <c r="F679" s="24" t="str">
        <v>그 외 비교 반영월</v>
      </c>
      <c r="G679" s="26">
        <v>14</v>
      </c>
      <c r="H679" s="37">
        <v>0.0033293697978596906</v>
      </c>
    </row>
    <row r="680">
      <c r="A680" s="26">
        <v>1</v>
      </c>
      <c r="B680" s="24" t="str">
        <v>남양주시</v>
      </c>
      <c r="C680" s="24" t="str">
        <v>공장창고</v>
      </c>
      <c r="D680" s="24" t="str">
        <v>2026-01</v>
      </c>
      <c r="E680" s="24" t="str">
        <v>비교 반영</v>
      </c>
      <c r="F680" s="24" t="str">
        <v>직전 비교기간</v>
      </c>
      <c r="G680" s="26">
        <v>13</v>
      </c>
      <c r="H680" s="37">
        <v>0.003068208638187397</v>
      </c>
    </row>
    <row r="681">
      <c r="A681" s="26">
        <v>1</v>
      </c>
      <c r="B681" s="24" t="str">
        <v>남양주시</v>
      </c>
      <c r="C681" s="24" t="str">
        <v>공장창고</v>
      </c>
      <c r="D681" s="24" t="str">
        <v>2026-02</v>
      </c>
      <c r="E681" s="24" t="str">
        <v>비교 반영</v>
      </c>
      <c r="F681" s="24" t="str">
        <v>직전 비교기간</v>
      </c>
      <c r="G681" s="26">
        <v>9</v>
      </c>
      <c r="H681" s="37">
        <v>0.0026262036766851473</v>
      </c>
    </row>
    <row r="682">
      <c r="A682" s="26">
        <v>1</v>
      </c>
      <c r="B682" s="24" t="str">
        <v>남양주시</v>
      </c>
      <c r="C682" s="24" t="str">
        <v>공장창고</v>
      </c>
      <c r="D682" s="24" t="str">
        <v>2026-03</v>
      </c>
      <c r="E682" s="24" t="str">
        <v>비교 반영</v>
      </c>
      <c r="F682" s="24" t="str">
        <v>직전 비교기간</v>
      </c>
      <c r="G682" s="26">
        <v>7</v>
      </c>
      <c r="H682" s="37">
        <v>0.0017508754377188595</v>
      </c>
    </row>
    <row r="683">
      <c r="A683" s="26">
        <v>1</v>
      </c>
      <c r="B683" s="24" t="str">
        <v>남양주시</v>
      </c>
      <c r="C683" s="24" t="str">
        <v>공장창고</v>
      </c>
      <c r="D683" s="24" t="str">
        <v>2026-04</v>
      </c>
      <c r="E683" s="24" t="str">
        <v>비교 반영</v>
      </c>
      <c r="F683" s="24" t="str">
        <v>최근 비교기간</v>
      </c>
      <c r="G683" s="26">
        <v>19</v>
      </c>
      <c r="H683" s="37">
        <v>0.005001316135825217</v>
      </c>
    </row>
    <row r="684">
      <c r="A684" s="26">
        <v>1</v>
      </c>
      <c r="B684" s="24" t="str">
        <v>남양주시</v>
      </c>
      <c r="C684" s="24" t="str">
        <v>공장창고</v>
      </c>
      <c r="D684" s="24" t="str">
        <v>2026-05</v>
      </c>
      <c r="E684" s="24" t="str">
        <v>비교 반영</v>
      </c>
      <c r="F684" s="24" t="str">
        <v>최근 비교기간</v>
      </c>
      <c r="G684" s="26">
        <v>17</v>
      </c>
      <c r="H684" s="37">
        <v>0.0029699510831586303</v>
      </c>
    </row>
    <row r="685">
      <c r="A685" s="26">
        <v>1</v>
      </c>
      <c r="B685" s="24" t="str">
        <v>남양주시</v>
      </c>
      <c r="C685" s="24" t="str">
        <v>공장창고</v>
      </c>
      <c r="D685" s="24" t="str">
        <v>2026-06</v>
      </c>
      <c r="E685" s="24" t="str">
        <v>비교 반영</v>
      </c>
      <c r="F685" s="24" t="str">
        <v>최근 비교기간</v>
      </c>
      <c r="G685" s="26">
        <v>13</v>
      </c>
      <c r="H685" s="37">
        <v>0.0030148423005565863</v>
      </c>
    </row>
    <row r="686">
      <c r="A686" s="30">
        <v>1</v>
      </c>
      <c r="B686" s="30" t="str">
        <v>남양주시</v>
      </c>
      <c r="C686" s="30" t="str">
        <v>공장창고</v>
      </c>
      <c r="D686" s="30" t="str">
        <v>2026-07</v>
      </c>
      <c r="E686" s="30" t="str">
        <v>집계 중</v>
      </c>
      <c r="F686" s="30" t="str">
        <v>집계 중 월</v>
      </c>
      <c r="G686" s="32">
        <v>16</v>
      </c>
      <c r="H686" s="43">
        <v>0.00446677833612507</v>
      </c>
    </row>
    <row r="687">
      <c r="A687" s="26">
        <v>1</v>
      </c>
      <c r="B687" s="24" t="str">
        <v>남양주시</v>
      </c>
      <c r="C687" s="24" t="str">
        <v>다가구 매매</v>
      </c>
      <c r="D687" s="24" t="str">
        <v>2025-08</v>
      </c>
      <c r="E687" s="24" t="str">
        <v>비교 반영</v>
      </c>
      <c r="F687" s="24" t="str">
        <v>그 외 비교 반영월</v>
      </c>
      <c r="G687" s="26">
        <v>14</v>
      </c>
      <c r="H687" s="37">
        <v>0.004417797412432944</v>
      </c>
    </row>
    <row r="688">
      <c r="A688" s="26">
        <v>1</v>
      </c>
      <c r="B688" s="24" t="str">
        <v>남양주시</v>
      </c>
      <c r="C688" s="24" t="str">
        <v>다가구 매매</v>
      </c>
      <c r="D688" s="24" t="str">
        <v>2025-09</v>
      </c>
      <c r="E688" s="24" t="str">
        <v>비교 반영</v>
      </c>
      <c r="F688" s="24" t="str">
        <v>그 외 비교 반영월</v>
      </c>
      <c r="G688" s="26">
        <v>15</v>
      </c>
      <c r="H688" s="37">
        <v>0.003</v>
      </c>
    </row>
    <row r="689">
      <c r="A689" s="26">
        <v>1</v>
      </c>
      <c r="B689" s="24" t="str">
        <v>남양주시</v>
      </c>
      <c r="C689" s="24" t="str">
        <v>다가구 매매</v>
      </c>
      <c r="D689" s="24" t="str">
        <v>2025-10</v>
      </c>
      <c r="E689" s="24" t="str">
        <v>비교 반영</v>
      </c>
      <c r="F689" s="24" t="str">
        <v>그 외 비교 반영월</v>
      </c>
      <c r="G689" s="26">
        <v>13</v>
      </c>
      <c r="H689" s="37">
        <v>0.003263052208835341</v>
      </c>
    </row>
    <row r="690">
      <c r="A690" s="26">
        <v>1</v>
      </c>
      <c r="B690" s="24" t="str">
        <v>남양주시</v>
      </c>
      <c r="C690" s="24" t="str">
        <v>다가구 매매</v>
      </c>
      <c r="D690" s="24" t="str">
        <v>2025-11</v>
      </c>
      <c r="E690" s="24" t="str">
        <v>비교 반영</v>
      </c>
      <c r="F690" s="24" t="str">
        <v>그 외 비교 반영월</v>
      </c>
      <c r="G690" s="26">
        <v>10</v>
      </c>
      <c r="H690" s="37">
        <v>0.0021810250817884407</v>
      </c>
    </row>
    <row r="691">
      <c r="A691" s="26">
        <v>1</v>
      </c>
      <c r="B691" s="24" t="str">
        <v>남양주시</v>
      </c>
      <c r="C691" s="24" t="str">
        <v>다가구 매매</v>
      </c>
      <c r="D691" s="24" t="str">
        <v>2025-12</v>
      </c>
      <c r="E691" s="24" t="str">
        <v>비교 반영</v>
      </c>
      <c r="F691" s="24" t="str">
        <v>그 외 비교 반영월</v>
      </c>
      <c r="G691" s="26">
        <v>8</v>
      </c>
      <c r="H691" s="37">
        <v>0.0019024970273483948</v>
      </c>
    </row>
    <row r="692">
      <c r="A692" s="26">
        <v>1</v>
      </c>
      <c r="B692" s="24" t="str">
        <v>남양주시</v>
      </c>
      <c r="C692" s="24" t="str">
        <v>다가구 매매</v>
      </c>
      <c r="D692" s="24" t="str">
        <v>2026-01</v>
      </c>
      <c r="E692" s="24" t="str">
        <v>비교 반영</v>
      </c>
      <c r="F692" s="24" t="str">
        <v>직전 비교기간</v>
      </c>
      <c r="G692" s="26">
        <v>20</v>
      </c>
      <c r="H692" s="37">
        <v>0.004720320981826764</v>
      </c>
    </row>
    <row r="693">
      <c r="A693" s="26">
        <v>1</v>
      </c>
      <c r="B693" s="24" t="str">
        <v>남양주시</v>
      </c>
      <c r="C693" s="24" t="str">
        <v>다가구 매매</v>
      </c>
      <c r="D693" s="24" t="str">
        <v>2026-02</v>
      </c>
      <c r="E693" s="24" t="str">
        <v>비교 반영</v>
      </c>
      <c r="F693" s="24" t="str">
        <v>직전 비교기간</v>
      </c>
      <c r="G693" s="26">
        <v>8</v>
      </c>
      <c r="H693" s="37">
        <v>0.0023344032681645753</v>
      </c>
    </row>
    <row r="694">
      <c r="A694" s="26">
        <v>1</v>
      </c>
      <c r="B694" s="24" t="str">
        <v>남양주시</v>
      </c>
      <c r="C694" s="24" t="str">
        <v>다가구 매매</v>
      </c>
      <c r="D694" s="24" t="str">
        <v>2026-03</v>
      </c>
      <c r="E694" s="24" t="str">
        <v>비교 반영</v>
      </c>
      <c r="F694" s="24" t="str">
        <v>직전 비교기간</v>
      </c>
      <c r="G694" s="26">
        <v>12</v>
      </c>
      <c r="H694" s="37">
        <v>0.0030015007503751876</v>
      </c>
    </row>
    <row r="695">
      <c r="A695" s="26">
        <v>1</v>
      </c>
      <c r="B695" s="24" t="str">
        <v>남양주시</v>
      </c>
      <c r="C695" s="24" t="str">
        <v>다가구 매매</v>
      </c>
      <c r="D695" s="24" t="str">
        <v>2026-04</v>
      </c>
      <c r="E695" s="24" t="str">
        <v>비교 반영</v>
      </c>
      <c r="F695" s="24" t="str">
        <v>최근 비교기간</v>
      </c>
      <c r="G695" s="26">
        <v>19</v>
      </c>
      <c r="H695" s="37">
        <v>0.005001316135825217</v>
      </c>
    </row>
    <row r="696">
      <c r="A696" s="26">
        <v>1</v>
      </c>
      <c r="B696" s="24" t="str">
        <v>남양주시</v>
      </c>
      <c r="C696" s="24" t="str">
        <v>다가구 매매</v>
      </c>
      <c r="D696" s="24" t="str">
        <v>2026-05</v>
      </c>
      <c r="E696" s="24" t="str">
        <v>비교 반영</v>
      </c>
      <c r="F696" s="24" t="str">
        <v>최근 비교기간</v>
      </c>
      <c r="G696" s="26">
        <v>12</v>
      </c>
      <c r="H696" s="37">
        <v>0.0020964360587002098</v>
      </c>
    </row>
    <row r="697">
      <c r="A697" s="26">
        <v>1</v>
      </c>
      <c r="B697" s="24" t="str">
        <v>남양주시</v>
      </c>
      <c r="C697" s="24" t="str">
        <v>다가구 매매</v>
      </c>
      <c r="D697" s="24" t="str">
        <v>2026-06</v>
      </c>
      <c r="E697" s="24" t="str">
        <v>비교 반영</v>
      </c>
      <c r="F697" s="24" t="str">
        <v>최근 비교기간</v>
      </c>
      <c r="G697" s="26">
        <v>8</v>
      </c>
      <c r="H697" s="37">
        <v>0.0018552875695732839</v>
      </c>
    </row>
    <row r="698">
      <c r="A698" s="30">
        <v>1</v>
      </c>
      <c r="B698" s="30" t="str">
        <v>남양주시</v>
      </c>
      <c r="C698" s="30" t="str">
        <v>다가구 매매</v>
      </c>
      <c r="D698" s="30" t="str">
        <v>2026-07</v>
      </c>
      <c r="E698" s="30" t="str">
        <v>집계 중</v>
      </c>
      <c r="F698" s="30" t="str">
        <v>집계 중 월</v>
      </c>
      <c r="G698" s="32">
        <v>14</v>
      </c>
      <c r="H698" s="43">
        <v>0.003908431044109436</v>
      </c>
    </row>
    <row r="699">
      <c r="A699" s="26">
        <v>1</v>
      </c>
      <c r="B699" s="24" t="str">
        <v>남양주시</v>
      </c>
      <c r="C699" s="24" t="str">
        <v>분양권</v>
      </c>
      <c r="D699" s="24" t="str">
        <v>2025-08</v>
      </c>
      <c r="E699" s="24" t="str">
        <v>비교 반영</v>
      </c>
      <c r="F699" s="24" t="str">
        <v>그 외 비교 반영월</v>
      </c>
      <c r="G699" s="26">
        <v>7</v>
      </c>
      <c r="H699" s="37">
        <v>0.002208898706216472</v>
      </c>
    </row>
    <row r="700">
      <c r="A700" s="26">
        <v>1</v>
      </c>
      <c r="B700" s="24" t="str">
        <v>남양주시</v>
      </c>
      <c r="C700" s="24" t="str">
        <v>분양권</v>
      </c>
      <c r="D700" s="24" t="str">
        <v>2025-09</v>
      </c>
      <c r="E700" s="24" t="str">
        <v>비교 반영</v>
      </c>
      <c r="F700" s="24" t="str">
        <v>그 외 비교 반영월</v>
      </c>
      <c r="G700" s="26">
        <v>9</v>
      </c>
      <c r="H700" s="37">
        <v>0.0018</v>
      </c>
    </row>
    <row r="701">
      <c r="A701" s="26">
        <v>1</v>
      </c>
      <c r="B701" s="24" t="str">
        <v>남양주시</v>
      </c>
      <c r="C701" s="24" t="str">
        <v>분양권</v>
      </c>
      <c r="D701" s="24" t="str">
        <v>2025-10</v>
      </c>
      <c r="E701" s="24" t="str">
        <v>비교 반영</v>
      </c>
      <c r="F701" s="24" t="str">
        <v>그 외 비교 반영월</v>
      </c>
      <c r="G701" s="26">
        <v>6</v>
      </c>
      <c r="H701" s="37">
        <v>0.0015060240963855422</v>
      </c>
    </row>
    <row r="702">
      <c r="A702" s="26">
        <v>1</v>
      </c>
      <c r="B702" s="24" t="str">
        <v>남양주시</v>
      </c>
      <c r="C702" s="24" t="str">
        <v>분양권</v>
      </c>
      <c r="D702" s="24" t="str">
        <v>2025-11</v>
      </c>
      <c r="E702" s="24" t="str">
        <v>비교 반영</v>
      </c>
      <c r="F702" s="24" t="str">
        <v>그 외 비교 반영월</v>
      </c>
      <c r="G702" s="26">
        <v>6</v>
      </c>
      <c r="H702" s="37">
        <v>0.0013086150490730644</v>
      </c>
    </row>
    <row r="703">
      <c r="A703" s="26">
        <v>1</v>
      </c>
      <c r="B703" s="24" t="str">
        <v>남양주시</v>
      </c>
      <c r="C703" s="24" t="str">
        <v>분양권</v>
      </c>
      <c r="D703" s="24" t="str">
        <v>2025-12</v>
      </c>
      <c r="E703" s="24" t="str">
        <v>비교 반영</v>
      </c>
      <c r="F703" s="24" t="str">
        <v>그 외 비교 반영월</v>
      </c>
      <c r="G703" s="26">
        <v>5</v>
      </c>
      <c r="H703" s="37">
        <v>0.0011890606420927466</v>
      </c>
    </row>
    <row r="704">
      <c r="A704" s="26">
        <v>1</v>
      </c>
      <c r="B704" s="24" t="str">
        <v>남양주시</v>
      </c>
      <c r="C704" s="24" t="str">
        <v>분양권</v>
      </c>
      <c r="D704" s="24" t="str">
        <v>2026-01</v>
      </c>
      <c r="E704" s="24" t="str">
        <v>비교 반영</v>
      </c>
      <c r="F704" s="24" t="str">
        <v>직전 비교기간</v>
      </c>
      <c r="G704" s="26">
        <v>7</v>
      </c>
      <c r="H704" s="37">
        <v>0.0016521123436393675</v>
      </c>
    </row>
    <row r="705">
      <c r="A705" s="26">
        <v>1</v>
      </c>
      <c r="B705" s="24" t="str">
        <v>남양주시</v>
      </c>
      <c r="C705" s="24" t="str">
        <v>분양권</v>
      </c>
      <c r="D705" s="24" t="str">
        <v>2026-02</v>
      </c>
      <c r="E705" s="24" t="str">
        <v>비교 반영</v>
      </c>
      <c r="F705" s="24" t="str">
        <v>직전 비교기간</v>
      </c>
      <c r="G705" s="26">
        <v>5</v>
      </c>
      <c r="H705" s="37">
        <v>0.0014590020426028597</v>
      </c>
    </row>
    <row r="706">
      <c r="A706" s="26">
        <v>1</v>
      </c>
      <c r="B706" s="24" t="str">
        <v>남양주시</v>
      </c>
      <c r="C706" s="24" t="str">
        <v>분양권</v>
      </c>
      <c r="D706" s="24" t="str">
        <v>2026-03</v>
      </c>
      <c r="E706" s="24" t="str">
        <v>비교 반영</v>
      </c>
      <c r="F706" s="24" t="str">
        <v>직전 비교기간</v>
      </c>
      <c r="G706" s="26">
        <v>3</v>
      </c>
      <c r="H706" s="37">
        <v>0.0007503751875937969</v>
      </c>
    </row>
    <row r="707">
      <c r="A707" s="26">
        <v>1</v>
      </c>
      <c r="B707" s="24" t="str">
        <v>남양주시</v>
      </c>
      <c r="C707" s="24" t="str">
        <v>분양권</v>
      </c>
      <c r="D707" s="24" t="str">
        <v>2026-04</v>
      </c>
      <c r="E707" s="24" t="str">
        <v>비교 반영</v>
      </c>
      <c r="F707" s="24" t="str">
        <v>최근 비교기간</v>
      </c>
      <c r="G707" s="26">
        <v>7</v>
      </c>
      <c r="H707" s="37">
        <v>0.0018425901553040273</v>
      </c>
    </row>
    <row r="708">
      <c r="A708" s="26">
        <v>1</v>
      </c>
      <c r="B708" s="24" t="str">
        <v>남양주시</v>
      </c>
      <c r="C708" s="24" t="str">
        <v>분양권</v>
      </c>
      <c r="D708" s="24" t="str">
        <v>2026-05</v>
      </c>
      <c r="E708" s="24" t="str">
        <v>비교 반영</v>
      </c>
      <c r="F708" s="24" t="str">
        <v>최근 비교기간</v>
      </c>
      <c r="G708" s="26">
        <v>9</v>
      </c>
      <c r="H708" s="37">
        <v>0.0015723270440251573</v>
      </c>
    </row>
    <row r="709">
      <c r="A709" s="26">
        <v>1</v>
      </c>
      <c r="B709" s="24" t="str">
        <v>남양주시</v>
      </c>
      <c r="C709" s="24" t="str">
        <v>분양권</v>
      </c>
      <c r="D709" s="24" t="str">
        <v>2026-06</v>
      </c>
      <c r="E709" s="24" t="str">
        <v>비교 반영</v>
      </c>
      <c r="F709" s="24" t="str">
        <v>최근 비교기간</v>
      </c>
      <c r="G709" s="26">
        <v>8</v>
      </c>
      <c r="H709" s="37">
        <v>0.0018552875695732839</v>
      </c>
    </row>
    <row r="710">
      <c r="A710" s="30">
        <v>1</v>
      </c>
      <c r="B710" s="30" t="str">
        <v>남양주시</v>
      </c>
      <c r="C710" s="30" t="str">
        <v>분양권</v>
      </c>
      <c r="D710" s="30" t="str">
        <v>2026-07</v>
      </c>
      <c r="E710" s="30" t="str">
        <v>집계 중</v>
      </c>
      <c r="F710" s="30" t="str">
        <v>집계 중 월</v>
      </c>
      <c r="G710" s="32">
        <v>10</v>
      </c>
      <c r="H710" s="43">
        <v>0.0027917364600781687</v>
      </c>
    </row>
    <row r="711">
      <c r="A711" s="26">
        <v>2</v>
      </c>
      <c r="B711" s="24" t="str">
        <v>평택시</v>
      </c>
      <c r="C711" s="24" t="str">
        <v>아파트 전월세</v>
      </c>
      <c r="D711" s="24" t="str">
        <v>2025-08</v>
      </c>
      <c r="E711" s="24" t="str">
        <v>비교 반영</v>
      </c>
      <c r="F711" s="24" t="str">
        <v>그 외 비교 반영월</v>
      </c>
      <c r="G711" s="26">
        <v>1579</v>
      </c>
      <c r="H711" s="37">
        <v>0.37550535077288943</v>
      </c>
    </row>
    <row r="712">
      <c r="A712" s="26">
        <v>2</v>
      </c>
      <c r="B712" s="24" t="str">
        <v>평택시</v>
      </c>
      <c r="C712" s="24" t="str">
        <v>아파트 전월세</v>
      </c>
      <c r="D712" s="24" t="str">
        <v>2025-09</v>
      </c>
      <c r="E712" s="24" t="str">
        <v>비교 반영</v>
      </c>
      <c r="F712" s="24" t="str">
        <v>그 외 비교 반영월</v>
      </c>
      <c r="G712" s="26">
        <v>1784</v>
      </c>
      <c r="H712" s="37">
        <v>0.40234551195308976</v>
      </c>
    </row>
    <row r="713">
      <c r="A713" s="26">
        <v>2</v>
      </c>
      <c r="B713" s="24" t="str">
        <v>평택시</v>
      </c>
      <c r="C713" s="24" t="str">
        <v>아파트 전월세</v>
      </c>
      <c r="D713" s="24" t="str">
        <v>2025-10</v>
      </c>
      <c r="E713" s="24" t="str">
        <v>비교 반영</v>
      </c>
      <c r="F713" s="24" t="str">
        <v>그 외 비교 반영월</v>
      </c>
      <c r="G713" s="26">
        <v>1948</v>
      </c>
      <c r="H713" s="37">
        <v>0.44022598870056495</v>
      </c>
    </row>
    <row r="714">
      <c r="A714" s="26">
        <v>2</v>
      </c>
      <c r="B714" s="24" t="str">
        <v>평택시</v>
      </c>
      <c r="C714" s="24" t="str">
        <v>아파트 전월세</v>
      </c>
      <c r="D714" s="24" t="str">
        <v>2025-11</v>
      </c>
      <c r="E714" s="24" t="str">
        <v>비교 반영</v>
      </c>
      <c r="F714" s="24" t="str">
        <v>그 외 비교 반영월</v>
      </c>
      <c r="G714" s="26">
        <v>2033</v>
      </c>
      <c r="H714" s="37">
        <v>0.4136317395727365</v>
      </c>
    </row>
    <row r="715">
      <c r="A715" s="26">
        <v>2</v>
      </c>
      <c r="B715" s="24" t="str">
        <v>평택시</v>
      </c>
      <c r="C715" s="24" t="str">
        <v>아파트 전월세</v>
      </c>
      <c r="D715" s="24" t="str">
        <v>2025-12</v>
      </c>
      <c r="E715" s="24" t="str">
        <v>비교 반영</v>
      </c>
      <c r="F715" s="24" t="str">
        <v>그 외 비교 반영월</v>
      </c>
      <c r="G715" s="26">
        <v>2261</v>
      </c>
      <c r="H715" s="37">
        <v>0.4442916093535076</v>
      </c>
    </row>
    <row r="716">
      <c r="A716" s="26">
        <v>2</v>
      </c>
      <c r="B716" s="24" t="str">
        <v>평택시</v>
      </c>
      <c r="C716" s="24" t="str">
        <v>아파트 전월세</v>
      </c>
      <c r="D716" s="24" t="str">
        <v>2026-01</v>
      </c>
      <c r="E716" s="24" t="str">
        <v>비교 반영</v>
      </c>
      <c r="F716" s="24" t="str">
        <v>직전 비교기간</v>
      </c>
      <c r="G716" s="26">
        <v>1798</v>
      </c>
      <c r="H716" s="37">
        <v>0.3665647298674822</v>
      </c>
    </row>
    <row r="717">
      <c r="A717" s="26">
        <v>2</v>
      </c>
      <c r="B717" s="24" t="str">
        <v>평택시</v>
      </c>
      <c r="C717" s="24" t="str">
        <v>아파트 전월세</v>
      </c>
      <c r="D717" s="24" t="str">
        <v>2026-02</v>
      </c>
      <c r="E717" s="24" t="str">
        <v>비교 반영</v>
      </c>
      <c r="F717" s="24" t="str">
        <v>직전 비교기간</v>
      </c>
      <c r="G717" s="26">
        <v>1599</v>
      </c>
      <c r="H717" s="37">
        <v>0.3591644204851752</v>
      </c>
    </row>
    <row r="718">
      <c r="A718" s="26">
        <v>2</v>
      </c>
      <c r="B718" s="24" t="str">
        <v>평택시</v>
      </c>
      <c r="C718" s="24" t="str">
        <v>아파트 전월세</v>
      </c>
      <c r="D718" s="24" t="str">
        <v>2026-03</v>
      </c>
      <c r="E718" s="24" t="str">
        <v>비교 반영</v>
      </c>
      <c r="F718" s="24" t="str">
        <v>직전 비교기간</v>
      </c>
      <c r="G718" s="26">
        <v>1752</v>
      </c>
      <c r="H718" s="37">
        <v>0.32099670208867714</v>
      </c>
    </row>
    <row r="719">
      <c r="A719" s="26">
        <v>2</v>
      </c>
      <c r="B719" s="24" t="str">
        <v>평택시</v>
      </c>
      <c r="C719" s="24" t="str">
        <v>아파트 전월세</v>
      </c>
      <c r="D719" s="24" t="str">
        <v>2026-04</v>
      </c>
      <c r="E719" s="24" t="str">
        <v>비교 반영</v>
      </c>
      <c r="F719" s="24" t="str">
        <v>최근 비교기간</v>
      </c>
      <c r="G719" s="26">
        <v>1495</v>
      </c>
      <c r="H719" s="37">
        <v>0.31546739818527114</v>
      </c>
    </row>
    <row r="720">
      <c r="A720" s="26">
        <v>2</v>
      </c>
      <c r="B720" s="24" t="str">
        <v>평택시</v>
      </c>
      <c r="C720" s="24" t="str">
        <v>아파트 전월세</v>
      </c>
      <c r="D720" s="24" t="str">
        <v>2026-05</v>
      </c>
      <c r="E720" s="24" t="str">
        <v>비교 반영</v>
      </c>
      <c r="F720" s="24" t="str">
        <v>최근 비교기간</v>
      </c>
      <c r="G720" s="26">
        <v>1534</v>
      </c>
      <c r="H720" s="37">
        <v>0.3321065165620264</v>
      </c>
    </row>
    <row r="721">
      <c r="A721" s="26">
        <v>2</v>
      </c>
      <c r="B721" s="24" t="str">
        <v>평택시</v>
      </c>
      <c r="C721" s="24" t="str">
        <v>아파트 전월세</v>
      </c>
      <c r="D721" s="24" t="str">
        <v>2026-06</v>
      </c>
      <c r="E721" s="24" t="str">
        <v>비교 반영</v>
      </c>
      <c r="F721" s="24" t="str">
        <v>최근 비교기간</v>
      </c>
      <c r="G721" s="26">
        <v>1443</v>
      </c>
      <c r="H721" s="37">
        <v>0.32602801626751016</v>
      </c>
    </row>
    <row r="722">
      <c r="A722" s="30">
        <v>2</v>
      </c>
      <c r="B722" s="30" t="str">
        <v>평택시</v>
      </c>
      <c r="C722" s="30" t="str">
        <v>아파트 전월세</v>
      </c>
      <c r="D722" s="30" t="str">
        <v>2026-07</v>
      </c>
      <c r="E722" s="30" t="str">
        <v>집계 중</v>
      </c>
      <c r="F722" s="30" t="str">
        <v>집계 중 월</v>
      </c>
      <c r="G722" s="32">
        <v>1353</v>
      </c>
      <c r="H722" s="43">
        <v>0.3291170031622476</v>
      </c>
    </row>
    <row r="723">
      <c r="A723" s="26">
        <v>2</v>
      </c>
      <c r="B723" s="24" t="str">
        <v>평택시</v>
      </c>
      <c r="C723" s="24" t="str">
        <v>다가구 전월세</v>
      </c>
      <c r="D723" s="24" t="str">
        <v>2025-08</v>
      </c>
      <c r="E723" s="24" t="str">
        <v>비교 반영</v>
      </c>
      <c r="F723" s="24" t="str">
        <v>그 외 비교 반영월</v>
      </c>
      <c r="G723" s="26">
        <v>1304</v>
      </c>
      <c r="H723" s="37">
        <v>0.31010701545778835</v>
      </c>
    </row>
    <row r="724">
      <c r="A724" s="26">
        <v>2</v>
      </c>
      <c r="B724" s="24" t="str">
        <v>평택시</v>
      </c>
      <c r="C724" s="24" t="str">
        <v>다가구 전월세</v>
      </c>
      <c r="D724" s="24" t="str">
        <v>2025-09</v>
      </c>
      <c r="E724" s="24" t="str">
        <v>비교 반영</v>
      </c>
      <c r="F724" s="24" t="str">
        <v>그 외 비교 반영월</v>
      </c>
      <c r="G724" s="26">
        <v>1282</v>
      </c>
      <c r="H724" s="37">
        <v>0.28912945421741093</v>
      </c>
    </row>
    <row r="725">
      <c r="A725" s="26">
        <v>2</v>
      </c>
      <c r="B725" s="24" t="str">
        <v>평택시</v>
      </c>
      <c r="C725" s="24" t="str">
        <v>다가구 전월세</v>
      </c>
      <c r="D725" s="24" t="str">
        <v>2025-10</v>
      </c>
      <c r="E725" s="24" t="str">
        <v>비교 반영</v>
      </c>
      <c r="F725" s="24" t="str">
        <v>그 외 비교 반영월</v>
      </c>
      <c r="G725" s="26">
        <v>1199</v>
      </c>
      <c r="H725" s="37">
        <v>0.27096045197740115</v>
      </c>
    </row>
    <row r="726">
      <c r="A726" s="26">
        <v>2</v>
      </c>
      <c r="B726" s="24" t="str">
        <v>평택시</v>
      </c>
      <c r="C726" s="24" t="str">
        <v>다가구 전월세</v>
      </c>
      <c r="D726" s="24" t="str">
        <v>2025-11</v>
      </c>
      <c r="E726" s="24" t="str">
        <v>비교 반영</v>
      </c>
      <c r="F726" s="24" t="str">
        <v>그 외 비교 반영월</v>
      </c>
      <c r="G726" s="26">
        <v>1322</v>
      </c>
      <c r="H726" s="37">
        <v>0.26897253306205493</v>
      </c>
    </row>
    <row r="727">
      <c r="A727" s="26">
        <v>2</v>
      </c>
      <c r="B727" s="24" t="str">
        <v>평택시</v>
      </c>
      <c r="C727" s="24" t="str">
        <v>다가구 전월세</v>
      </c>
      <c r="D727" s="24" t="str">
        <v>2025-12</v>
      </c>
      <c r="E727" s="24" t="str">
        <v>비교 반영</v>
      </c>
      <c r="F727" s="24" t="str">
        <v>그 외 비교 반영월</v>
      </c>
      <c r="G727" s="26">
        <v>1284</v>
      </c>
      <c r="H727" s="37">
        <v>0.25230890155236785</v>
      </c>
    </row>
    <row r="728">
      <c r="A728" s="26">
        <v>2</v>
      </c>
      <c r="B728" s="24" t="str">
        <v>평택시</v>
      </c>
      <c r="C728" s="24" t="str">
        <v>다가구 전월세</v>
      </c>
      <c r="D728" s="24" t="str">
        <v>2026-01</v>
      </c>
      <c r="E728" s="24" t="str">
        <v>비교 반영</v>
      </c>
      <c r="F728" s="24" t="str">
        <v>직전 비교기간</v>
      </c>
      <c r="G728" s="26">
        <v>1509</v>
      </c>
      <c r="H728" s="37">
        <v>0.3076452599388379</v>
      </c>
    </row>
    <row r="729">
      <c r="A729" s="26">
        <v>2</v>
      </c>
      <c r="B729" s="24" t="str">
        <v>평택시</v>
      </c>
      <c r="C729" s="24" t="str">
        <v>다가구 전월세</v>
      </c>
      <c r="D729" s="24" t="str">
        <v>2026-02</v>
      </c>
      <c r="E729" s="24" t="str">
        <v>비교 반영</v>
      </c>
      <c r="F729" s="24" t="str">
        <v>직전 비교기간</v>
      </c>
      <c r="G729" s="26">
        <v>1407</v>
      </c>
      <c r="H729" s="37">
        <v>0.3160377358490566</v>
      </c>
    </row>
    <row r="730">
      <c r="A730" s="26">
        <v>2</v>
      </c>
      <c r="B730" s="24" t="str">
        <v>평택시</v>
      </c>
      <c r="C730" s="24" t="str">
        <v>다가구 전월세</v>
      </c>
      <c r="D730" s="24" t="str">
        <v>2026-03</v>
      </c>
      <c r="E730" s="24" t="str">
        <v>비교 반영</v>
      </c>
      <c r="F730" s="24" t="str">
        <v>직전 비교기간</v>
      </c>
      <c r="G730" s="26">
        <v>1762</v>
      </c>
      <c r="H730" s="37">
        <v>0.3228288750458043</v>
      </c>
    </row>
    <row r="731">
      <c r="A731" s="26">
        <v>2</v>
      </c>
      <c r="B731" s="24" t="str">
        <v>평택시</v>
      </c>
      <c r="C731" s="24" t="str">
        <v>다가구 전월세</v>
      </c>
      <c r="D731" s="24" t="str">
        <v>2026-04</v>
      </c>
      <c r="E731" s="24" t="str">
        <v>비교 반영</v>
      </c>
      <c r="F731" s="24" t="str">
        <v>최근 비교기간</v>
      </c>
      <c r="G731" s="26">
        <v>1379</v>
      </c>
      <c r="H731" s="37">
        <v>0.29098966026587886</v>
      </c>
    </row>
    <row r="732">
      <c r="A732" s="26">
        <v>2</v>
      </c>
      <c r="B732" s="24" t="str">
        <v>평택시</v>
      </c>
      <c r="C732" s="24" t="str">
        <v>다가구 전월세</v>
      </c>
      <c r="D732" s="24" t="str">
        <v>2026-05</v>
      </c>
      <c r="E732" s="24" t="str">
        <v>비교 반영</v>
      </c>
      <c r="F732" s="24" t="str">
        <v>최근 비교기간</v>
      </c>
      <c r="G732" s="26">
        <v>1398</v>
      </c>
      <c r="H732" s="37">
        <v>0.3026629140506603</v>
      </c>
    </row>
    <row r="733">
      <c r="A733" s="26">
        <v>2</v>
      </c>
      <c r="B733" s="24" t="str">
        <v>평택시</v>
      </c>
      <c r="C733" s="24" t="str">
        <v>다가구 전월세</v>
      </c>
      <c r="D733" s="24" t="str">
        <v>2026-06</v>
      </c>
      <c r="E733" s="24" t="str">
        <v>비교 반영</v>
      </c>
      <c r="F733" s="24" t="str">
        <v>최근 비교기간</v>
      </c>
      <c r="G733" s="26">
        <v>1280</v>
      </c>
      <c r="H733" s="37">
        <v>0.28920018075011295</v>
      </c>
    </row>
    <row r="734">
      <c r="A734" s="30">
        <v>2</v>
      </c>
      <c r="B734" s="30" t="str">
        <v>평택시</v>
      </c>
      <c r="C734" s="30" t="str">
        <v>다가구 전월세</v>
      </c>
      <c r="D734" s="30" t="str">
        <v>2026-07</v>
      </c>
      <c r="E734" s="30" t="str">
        <v>집계 중</v>
      </c>
      <c r="F734" s="30" t="str">
        <v>집계 중 월</v>
      </c>
      <c r="G734" s="32">
        <v>1121</v>
      </c>
      <c r="H734" s="43">
        <v>0.2726830454877159</v>
      </c>
    </row>
    <row r="735">
      <c r="A735" s="26">
        <v>2</v>
      </c>
      <c r="B735" s="24" t="str">
        <v>평택시</v>
      </c>
      <c r="C735" s="24" t="str">
        <v>아파트 매매</v>
      </c>
      <c r="D735" s="24" t="str">
        <v>2025-08</v>
      </c>
      <c r="E735" s="24" t="str">
        <v>비교 반영</v>
      </c>
      <c r="F735" s="24" t="str">
        <v>그 외 비교 반영월</v>
      </c>
      <c r="G735" s="26">
        <v>420</v>
      </c>
      <c r="H735" s="37">
        <v>0.09988109393579073</v>
      </c>
    </row>
    <row r="736">
      <c r="A736" s="26">
        <v>2</v>
      </c>
      <c r="B736" s="24" t="str">
        <v>평택시</v>
      </c>
      <c r="C736" s="24" t="str">
        <v>아파트 매매</v>
      </c>
      <c r="D736" s="24" t="str">
        <v>2025-09</v>
      </c>
      <c r="E736" s="24" t="str">
        <v>비교 반영</v>
      </c>
      <c r="F736" s="24" t="str">
        <v>그 외 비교 반영월</v>
      </c>
      <c r="G736" s="26">
        <v>460</v>
      </c>
      <c r="H736" s="37">
        <v>0.10374379792512405</v>
      </c>
    </row>
    <row r="737">
      <c r="A737" s="26">
        <v>2</v>
      </c>
      <c r="B737" s="24" t="str">
        <v>평택시</v>
      </c>
      <c r="C737" s="24" t="str">
        <v>아파트 매매</v>
      </c>
      <c r="D737" s="24" t="str">
        <v>2025-10</v>
      </c>
      <c r="E737" s="24" t="str">
        <v>비교 반영</v>
      </c>
      <c r="F737" s="24" t="str">
        <v>그 외 비교 반영월</v>
      </c>
      <c r="G737" s="26">
        <v>523</v>
      </c>
      <c r="H737" s="37">
        <v>0.11819209039548023</v>
      </c>
    </row>
    <row r="738">
      <c r="A738" s="26">
        <v>2</v>
      </c>
      <c r="B738" s="24" t="str">
        <v>평택시</v>
      </c>
      <c r="C738" s="24" t="str">
        <v>아파트 매매</v>
      </c>
      <c r="D738" s="24" t="str">
        <v>2025-11</v>
      </c>
      <c r="E738" s="24" t="str">
        <v>비교 반영</v>
      </c>
      <c r="F738" s="24" t="str">
        <v>그 외 비교 반영월</v>
      </c>
      <c r="G738" s="26">
        <v>615</v>
      </c>
      <c r="H738" s="37">
        <v>0.12512716174974567</v>
      </c>
    </row>
    <row r="739">
      <c r="A739" s="26">
        <v>2</v>
      </c>
      <c r="B739" s="24" t="str">
        <v>평택시</v>
      </c>
      <c r="C739" s="24" t="str">
        <v>아파트 매매</v>
      </c>
      <c r="D739" s="24" t="str">
        <v>2025-12</v>
      </c>
      <c r="E739" s="24" t="str">
        <v>비교 반영</v>
      </c>
      <c r="F739" s="24" t="str">
        <v>그 외 비교 반영월</v>
      </c>
      <c r="G739" s="26">
        <v>520</v>
      </c>
      <c r="H739" s="37">
        <v>0.10218117508351346</v>
      </c>
    </row>
    <row r="740">
      <c r="A740" s="26">
        <v>2</v>
      </c>
      <c r="B740" s="24" t="str">
        <v>평택시</v>
      </c>
      <c r="C740" s="24" t="str">
        <v>아파트 매매</v>
      </c>
      <c r="D740" s="24" t="str">
        <v>2026-01</v>
      </c>
      <c r="E740" s="24" t="str">
        <v>비교 반영</v>
      </c>
      <c r="F740" s="24" t="str">
        <v>직전 비교기간</v>
      </c>
      <c r="G740" s="26">
        <v>660</v>
      </c>
      <c r="H740" s="37">
        <v>0.1345565749235474</v>
      </c>
    </row>
    <row r="741">
      <c r="A741" s="26">
        <v>2</v>
      </c>
      <c r="B741" s="24" t="str">
        <v>평택시</v>
      </c>
      <c r="C741" s="24" t="str">
        <v>아파트 매매</v>
      </c>
      <c r="D741" s="24" t="str">
        <v>2026-02</v>
      </c>
      <c r="E741" s="24" t="str">
        <v>비교 반영</v>
      </c>
      <c r="F741" s="24" t="str">
        <v>직전 비교기간</v>
      </c>
      <c r="G741" s="26">
        <v>559</v>
      </c>
      <c r="H741" s="37">
        <v>0.12556154537286612</v>
      </c>
    </row>
    <row r="742">
      <c r="A742" s="26">
        <v>2</v>
      </c>
      <c r="B742" s="24" t="str">
        <v>평택시</v>
      </c>
      <c r="C742" s="24" t="str">
        <v>아파트 매매</v>
      </c>
      <c r="D742" s="24" t="str">
        <v>2026-03</v>
      </c>
      <c r="E742" s="24" t="str">
        <v>비교 반영</v>
      </c>
      <c r="F742" s="24" t="str">
        <v>직전 비교기간</v>
      </c>
      <c r="G742" s="26">
        <v>769</v>
      </c>
      <c r="H742" s="37">
        <v>0.14089410040307804</v>
      </c>
    </row>
    <row r="743">
      <c r="A743" s="26">
        <v>2</v>
      </c>
      <c r="B743" s="24" t="str">
        <v>평택시</v>
      </c>
      <c r="C743" s="24" t="str">
        <v>아파트 매매</v>
      </c>
      <c r="D743" s="24" t="str">
        <v>2026-04</v>
      </c>
      <c r="E743" s="24" t="str">
        <v>비교 반영</v>
      </c>
      <c r="F743" s="24" t="str">
        <v>최근 비교기간</v>
      </c>
      <c r="G743" s="26">
        <v>664</v>
      </c>
      <c r="H743" s="37">
        <v>0.1401139480903144</v>
      </c>
    </row>
    <row r="744">
      <c r="A744" s="26">
        <v>2</v>
      </c>
      <c r="B744" s="24" t="str">
        <v>평택시</v>
      </c>
      <c r="C744" s="24" t="str">
        <v>아파트 매매</v>
      </c>
      <c r="D744" s="24" t="str">
        <v>2026-05</v>
      </c>
      <c r="E744" s="24" t="str">
        <v>비교 반영</v>
      </c>
      <c r="F744" s="24" t="str">
        <v>최근 비교기간</v>
      </c>
      <c r="G744" s="26">
        <v>663</v>
      </c>
      <c r="H744" s="37">
        <v>0.14353756224290973</v>
      </c>
    </row>
    <row r="745">
      <c r="A745" s="26">
        <v>2</v>
      </c>
      <c r="B745" s="24" t="str">
        <v>평택시</v>
      </c>
      <c r="C745" s="24" t="str">
        <v>아파트 매매</v>
      </c>
      <c r="D745" s="24" t="str">
        <v>2026-06</v>
      </c>
      <c r="E745" s="24" t="str">
        <v>비교 반영</v>
      </c>
      <c r="F745" s="24" t="str">
        <v>최근 비교기간</v>
      </c>
      <c r="G745" s="26">
        <v>734</v>
      </c>
      <c r="H745" s="37">
        <v>0.16583822864889292</v>
      </c>
    </row>
    <row r="746">
      <c r="A746" s="30">
        <v>2</v>
      </c>
      <c r="B746" s="30" t="str">
        <v>평택시</v>
      </c>
      <c r="C746" s="30" t="str">
        <v>아파트 매매</v>
      </c>
      <c r="D746" s="30" t="str">
        <v>2026-07</v>
      </c>
      <c r="E746" s="30" t="str">
        <v>집계 중</v>
      </c>
      <c r="F746" s="30" t="str">
        <v>집계 중 월</v>
      </c>
      <c r="G746" s="32">
        <v>699</v>
      </c>
      <c r="H746" s="43">
        <v>0.17003162247628315</v>
      </c>
    </row>
    <row r="747">
      <c r="A747" s="26">
        <v>2</v>
      </c>
      <c r="B747" s="24" t="str">
        <v>평택시</v>
      </c>
      <c r="C747" s="24" t="str">
        <v>다세대 전월세</v>
      </c>
      <c r="D747" s="24" t="str">
        <v>2025-08</v>
      </c>
      <c r="E747" s="24" t="str">
        <v>비교 반영</v>
      </c>
      <c r="F747" s="24" t="str">
        <v>그 외 비교 반영월</v>
      </c>
      <c r="G747" s="26">
        <v>306</v>
      </c>
      <c r="H747" s="37">
        <v>0.0727705112960761</v>
      </c>
    </row>
    <row r="748">
      <c r="A748" s="26">
        <v>2</v>
      </c>
      <c r="B748" s="24" t="str">
        <v>평택시</v>
      </c>
      <c r="C748" s="24" t="str">
        <v>다세대 전월세</v>
      </c>
      <c r="D748" s="24" t="str">
        <v>2025-09</v>
      </c>
      <c r="E748" s="24" t="str">
        <v>비교 반영</v>
      </c>
      <c r="F748" s="24" t="str">
        <v>그 외 비교 반영월</v>
      </c>
      <c r="G748" s="26">
        <v>325</v>
      </c>
      <c r="H748" s="37">
        <v>0.07329724853405503</v>
      </c>
    </row>
    <row r="749">
      <c r="A749" s="26">
        <v>2</v>
      </c>
      <c r="B749" s="24" t="str">
        <v>평택시</v>
      </c>
      <c r="C749" s="24" t="str">
        <v>다세대 전월세</v>
      </c>
      <c r="D749" s="24" t="str">
        <v>2025-10</v>
      </c>
      <c r="E749" s="24" t="str">
        <v>비교 반영</v>
      </c>
      <c r="F749" s="24" t="str">
        <v>그 외 비교 반영월</v>
      </c>
      <c r="G749" s="26">
        <v>284</v>
      </c>
      <c r="H749" s="37">
        <v>0.06418079096045198</v>
      </c>
    </row>
    <row r="750">
      <c r="A750" s="26">
        <v>2</v>
      </c>
      <c r="B750" s="24" t="str">
        <v>평택시</v>
      </c>
      <c r="C750" s="24" t="str">
        <v>다세대 전월세</v>
      </c>
      <c r="D750" s="24" t="str">
        <v>2025-11</v>
      </c>
      <c r="E750" s="24" t="str">
        <v>비교 반영</v>
      </c>
      <c r="F750" s="24" t="str">
        <v>그 외 비교 반영월</v>
      </c>
      <c r="G750" s="26">
        <v>310</v>
      </c>
      <c r="H750" s="37">
        <v>0.06307222787385554</v>
      </c>
    </row>
    <row r="751">
      <c r="A751" s="26">
        <v>2</v>
      </c>
      <c r="B751" s="24" t="str">
        <v>평택시</v>
      </c>
      <c r="C751" s="24" t="str">
        <v>다세대 전월세</v>
      </c>
      <c r="D751" s="24" t="str">
        <v>2025-12</v>
      </c>
      <c r="E751" s="24" t="str">
        <v>비교 반영</v>
      </c>
      <c r="F751" s="24" t="str">
        <v>그 외 비교 반영월</v>
      </c>
      <c r="G751" s="26">
        <v>375</v>
      </c>
      <c r="H751" s="37">
        <v>0.07368834741599528</v>
      </c>
    </row>
    <row r="752">
      <c r="A752" s="26">
        <v>2</v>
      </c>
      <c r="B752" s="24" t="str">
        <v>평택시</v>
      </c>
      <c r="C752" s="24" t="str">
        <v>다세대 전월세</v>
      </c>
      <c r="D752" s="24" t="str">
        <v>2026-01</v>
      </c>
      <c r="E752" s="24" t="str">
        <v>비교 반영</v>
      </c>
      <c r="F752" s="24" t="str">
        <v>직전 비교기간</v>
      </c>
      <c r="G752" s="26">
        <v>403</v>
      </c>
      <c r="H752" s="37">
        <v>0.08216106014271152</v>
      </c>
    </row>
    <row r="753">
      <c r="A753" s="26">
        <v>2</v>
      </c>
      <c r="B753" s="24" t="str">
        <v>평택시</v>
      </c>
      <c r="C753" s="24" t="str">
        <v>다세대 전월세</v>
      </c>
      <c r="D753" s="24" t="str">
        <v>2026-02</v>
      </c>
      <c r="E753" s="24" t="str">
        <v>비교 반영</v>
      </c>
      <c r="F753" s="24" t="str">
        <v>직전 비교기간</v>
      </c>
      <c r="G753" s="26">
        <v>436</v>
      </c>
      <c r="H753" s="37">
        <v>0.09793351302785265</v>
      </c>
    </row>
    <row r="754">
      <c r="A754" s="26">
        <v>2</v>
      </c>
      <c r="B754" s="24" t="str">
        <v>평택시</v>
      </c>
      <c r="C754" s="24" t="str">
        <v>다세대 전월세</v>
      </c>
      <c r="D754" s="24" t="str">
        <v>2026-03</v>
      </c>
      <c r="E754" s="24" t="str">
        <v>비교 반영</v>
      </c>
      <c r="F754" s="24" t="str">
        <v>직전 비교기간</v>
      </c>
      <c r="G754" s="26">
        <v>481</v>
      </c>
      <c r="H754" s="37">
        <v>0.08812751923781605</v>
      </c>
    </row>
    <row r="755">
      <c r="A755" s="26">
        <v>2</v>
      </c>
      <c r="B755" s="24" t="str">
        <v>평택시</v>
      </c>
      <c r="C755" s="24" t="str">
        <v>다세대 전월세</v>
      </c>
      <c r="D755" s="24" t="str">
        <v>2026-04</v>
      </c>
      <c r="E755" s="24" t="str">
        <v>비교 반영</v>
      </c>
      <c r="F755" s="24" t="str">
        <v>최근 비교기간</v>
      </c>
      <c r="G755" s="26">
        <v>419</v>
      </c>
      <c r="H755" s="37">
        <v>0.08841527748470142</v>
      </c>
    </row>
    <row r="756">
      <c r="A756" s="26">
        <v>2</v>
      </c>
      <c r="B756" s="24" t="str">
        <v>평택시</v>
      </c>
      <c r="C756" s="24" t="str">
        <v>다세대 전월세</v>
      </c>
      <c r="D756" s="24" t="str">
        <v>2026-05</v>
      </c>
      <c r="E756" s="24" t="str">
        <v>비교 반영</v>
      </c>
      <c r="F756" s="24" t="str">
        <v>최근 비교기간</v>
      </c>
      <c r="G756" s="26">
        <v>378</v>
      </c>
      <c r="H756" s="37">
        <v>0.0818358952154146</v>
      </c>
    </row>
    <row r="757">
      <c r="A757" s="26">
        <v>2</v>
      </c>
      <c r="B757" s="24" t="str">
        <v>평택시</v>
      </c>
      <c r="C757" s="24" t="str">
        <v>다세대 전월세</v>
      </c>
      <c r="D757" s="24" t="str">
        <v>2026-06</v>
      </c>
      <c r="E757" s="24" t="str">
        <v>비교 반영</v>
      </c>
      <c r="F757" s="24" t="str">
        <v>최근 비교기간</v>
      </c>
      <c r="G757" s="26">
        <v>377</v>
      </c>
      <c r="H757" s="37">
        <v>0.08517849073655671</v>
      </c>
    </row>
    <row r="758">
      <c r="A758" s="30">
        <v>2</v>
      </c>
      <c r="B758" s="30" t="str">
        <v>평택시</v>
      </c>
      <c r="C758" s="30" t="str">
        <v>다세대 전월세</v>
      </c>
      <c r="D758" s="30" t="str">
        <v>2026-07</v>
      </c>
      <c r="E758" s="30" t="str">
        <v>집계 중</v>
      </c>
      <c r="F758" s="30" t="str">
        <v>집계 중 월</v>
      </c>
      <c r="G758" s="32">
        <v>344</v>
      </c>
      <c r="H758" s="43">
        <v>0.08367793724154707</v>
      </c>
    </row>
    <row r="759">
      <c r="A759" s="26">
        <v>2</v>
      </c>
      <c r="B759" s="24" t="str">
        <v>평택시</v>
      </c>
      <c r="C759" s="24" t="str">
        <v>토지</v>
      </c>
      <c r="D759" s="24" t="str">
        <v>2025-08</v>
      </c>
      <c r="E759" s="24" t="str">
        <v>비교 반영</v>
      </c>
      <c r="F759" s="24" t="str">
        <v>그 외 비교 반영월</v>
      </c>
      <c r="G759" s="26">
        <v>264</v>
      </c>
      <c r="H759" s="37">
        <v>0.06278240190249702</v>
      </c>
    </row>
    <row r="760">
      <c r="A760" s="26">
        <v>2</v>
      </c>
      <c r="B760" s="24" t="str">
        <v>평택시</v>
      </c>
      <c r="C760" s="24" t="str">
        <v>토지</v>
      </c>
      <c r="D760" s="24" t="str">
        <v>2025-09</v>
      </c>
      <c r="E760" s="24" t="str">
        <v>비교 반영</v>
      </c>
      <c r="F760" s="24" t="str">
        <v>그 외 비교 반영월</v>
      </c>
      <c r="G760" s="26">
        <v>265</v>
      </c>
      <c r="H760" s="37">
        <v>0.05976544880469102</v>
      </c>
    </row>
    <row r="761">
      <c r="A761" s="26">
        <v>2</v>
      </c>
      <c r="B761" s="24" t="str">
        <v>평택시</v>
      </c>
      <c r="C761" s="24" t="str">
        <v>토지</v>
      </c>
      <c r="D761" s="24" t="str">
        <v>2025-10</v>
      </c>
      <c r="E761" s="24" t="str">
        <v>비교 반영</v>
      </c>
      <c r="F761" s="24" t="str">
        <v>그 외 비교 반영월</v>
      </c>
      <c r="G761" s="26">
        <v>232</v>
      </c>
      <c r="H761" s="37">
        <v>0.05242937853107345</v>
      </c>
    </row>
    <row r="762">
      <c r="A762" s="26">
        <v>2</v>
      </c>
      <c r="B762" s="24" t="str">
        <v>평택시</v>
      </c>
      <c r="C762" s="24" t="str">
        <v>토지</v>
      </c>
      <c r="D762" s="24" t="str">
        <v>2025-11</v>
      </c>
      <c r="E762" s="24" t="str">
        <v>비교 반영</v>
      </c>
      <c r="F762" s="24" t="str">
        <v>그 외 비교 반영월</v>
      </c>
      <c r="G762" s="26">
        <v>259</v>
      </c>
      <c r="H762" s="37">
        <v>0.05269582909460834</v>
      </c>
    </row>
    <row r="763">
      <c r="A763" s="26">
        <v>2</v>
      </c>
      <c r="B763" s="24" t="str">
        <v>평택시</v>
      </c>
      <c r="C763" s="24" t="str">
        <v>토지</v>
      </c>
      <c r="D763" s="24" t="str">
        <v>2025-12</v>
      </c>
      <c r="E763" s="24" t="str">
        <v>비교 반영</v>
      </c>
      <c r="F763" s="24" t="str">
        <v>그 외 비교 반영월</v>
      </c>
      <c r="G763" s="26">
        <v>300</v>
      </c>
      <c r="H763" s="37">
        <v>0.05895067793279623</v>
      </c>
    </row>
    <row r="764">
      <c r="A764" s="26">
        <v>2</v>
      </c>
      <c r="B764" s="24" t="str">
        <v>평택시</v>
      </c>
      <c r="C764" s="24" t="str">
        <v>토지</v>
      </c>
      <c r="D764" s="24" t="str">
        <v>2026-01</v>
      </c>
      <c r="E764" s="24" t="str">
        <v>비교 반영</v>
      </c>
      <c r="F764" s="24" t="str">
        <v>직전 비교기간</v>
      </c>
      <c r="G764" s="26">
        <v>238</v>
      </c>
      <c r="H764" s="37">
        <v>0.04852191641182467</v>
      </c>
    </row>
    <row r="765">
      <c r="A765" s="26">
        <v>2</v>
      </c>
      <c r="B765" s="24" t="str">
        <v>평택시</v>
      </c>
      <c r="C765" s="24" t="str">
        <v>토지</v>
      </c>
      <c r="D765" s="24" t="str">
        <v>2026-02</v>
      </c>
      <c r="E765" s="24" t="str">
        <v>비교 반영</v>
      </c>
      <c r="F765" s="24" t="str">
        <v>직전 비교기간</v>
      </c>
      <c r="G765" s="26">
        <v>144</v>
      </c>
      <c r="H765" s="37">
        <v>0.03234501347708895</v>
      </c>
    </row>
    <row r="766">
      <c r="A766" s="26">
        <v>2</v>
      </c>
      <c r="B766" s="24" t="str">
        <v>평택시</v>
      </c>
      <c r="C766" s="24" t="str">
        <v>토지</v>
      </c>
      <c r="D766" s="24" t="str">
        <v>2026-03</v>
      </c>
      <c r="E766" s="24" t="str">
        <v>비교 반영</v>
      </c>
      <c r="F766" s="24" t="str">
        <v>직전 비교기간</v>
      </c>
      <c r="G766" s="26">
        <v>285</v>
      </c>
      <c r="H766" s="37">
        <v>0.05221692927812385</v>
      </c>
    </row>
    <row r="767">
      <c r="A767" s="26">
        <v>2</v>
      </c>
      <c r="B767" s="24" t="str">
        <v>평택시</v>
      </c>
      <c r="C767" s="24" t="str">
        <v>토지</v>
      </c>
      <c r="D767" s="24" t="str">
        <v>2026-04</v>
      </c>
      <c r="E767" s="24" t="str">
        <v>비교 반영</v>
      </c>
      <c r="F767" s="24" t="str">
        <v>최근 비교기간</v>
      </c>
      <c r="G767" s="26">
        <v>400</v>
      </c>
      <c r="H767" s="37">
        <v>0.0844059928254906</v>
      </c>
    </row>
    <row r="768">
      <c r="A768" s="26">
        <v>2</v>
      </c>
      <c r="B768" s="24" t="str">
        <v>평택시</v>
      </c>
      <c r="C768" s="24" t="str">
        <v>토지</v>
      </c>
      <c r="D768" s="24" t="str">
        <v>2026-05</v>
      </c>
      <c r="E768" s="24" t="str">
        <v>비교 반영</v>
      </c>
      <c r="F768" s="24" t="str">
        <v>최근 비교기간</v>
      </c>
      <c r="G768" s="26">
        <v>354</v>
      </c>
      <c r="H768" s="37">
        <v>0.07663996536046763</v>
      </c>
    </row>
    <row r="769">
      <c r="A769" s="26">
        <v>2</v>
      </c>
      <c r="B769" s="24" t="str">
        <v>평택시</v>
      </c>
      <c r="C769" s="24" t="str">
        <v>토지</v>
      </c>
      <c r="D769" s="24" t="str">
        <v>2026-06</v>
      </c>
      <c r="E769" s="24" t="str">
        <v>비교 반영</v>
      </c>
      <c r="F769" s="24" t="str">
        <v>최근 비교기간</v>
      </c>
      <c r="G769" s="26">
        <v>312</v>
      </c>
      <c r="H769" s="37">
        <v>0.07049254405784004</v>
      </c>
    </row>
    <row r="770">
      <c r="A770" s="30">
        <v>2</v>
      </c>
      <c r="B770" s="30" t="str">
        <v>평택시</v>
      </c>
      <c r="C770" s="30" t="str">
        <v>토지</v>
      </c>
      <c r="D770" s="30" t="str">
        <v>2026-07</v>
      </c>
      <c r="E770" s="30" t="str">
        <v>집계 중</v>
      </c>
      <c r="F770" s="30" t="str">
        <v>집계 중 월</v>
      </c>
      <c r="G770" s="32">
        <v>261</v>
      </c>
      <c r="H770" s="43">
        <v>0.06348820238384821</v>
      </c>
    </row>
    <row r="771">
      <c r="A771" s="26">
        <v>2</v>
      </c>
      <c r="B771" s="24" t="str">
        <v>평택시</v>
      </c>
      <c r="C771" s="24" t="str">
        <v>오피스텔 전월세</v>
      </c>
      <c r="D771" s="24" t="str">
        <v>2025-08</v>
      </c>
      <c r="E771" s="24" t="str">
        <v>비교 반영</v>
      </c>
      <c r="F771" s="24" t="str">
        <v>그 외 비교 반영월</v>
      </c>
      <c r="G771" s="26">
        <v>81</v>
      </c>
      <c r="H771" s="37">
        <v>0.019262782401902497</v>
      </c>
    </row>
    <row r="772">
      <c r="A772" s="26">
        <v>2</v>
      </c>
      <c r="B772" s="24" t="str">
        <v>평택시</v>
      </c>
      <c r="C772" s="24" t="str">
        <v>오피스텔 전월세</v>
      </c>
      <c r="D772" s="24" t="str">
        <v>2025-09</v>
      </c>
      <c r="E772" s="24" t="str">
        <v>비교 반영</v>
      </c>
      <c r="F772" s="24" t="str">
        <v>그 외 비교 반영월</v>
      </c>
      <c r="G772" s="26">
        <v>78</v>
      </c>
      <c r="H772" s="37">
        <v>0.017591339648173207</v>
      </c>
    </row>
    <row r="773">
      <c r="A773" s="26">
        <v>2</v>
      </c>
      <c r="B773" s="24" t="str">
        <v>평택시</v>
      </c>
      <c r="C773" s="24" t="str">
        <v>오피스텔 전월세</v>
      </c>
      <c r="D773" s="24" t="str">
        <v>2025-10</v>
      </c>
      <c r="E773" s="24" t="str">
        <v>비교 반영</v>
      </c>
      <c r="F773" s="24" t="str">
        <v>그 외 비교 반영월</v>
      </c>
      <c r="G773" s="26">
        <v>70</v>
      </c>
      <c r="H773" s="37">
        <v>0.015819209039548022</v>
      </c>
    </row>
    <row r="774">
      <c r="A774" s="26">
        <v>2</v>
      </c>
      <c r="B774" s="24" t="str">
        <v>평택시</v>
      </c>
      <c r="C774" s="24" t="str">
        <v>오피스텔 전월세</v>
      </c>
      <c r="D774" s="24" t="str">
        <v>2025-11</v>
      </c>
      <c r="E774" s="24" t="str">
        <v>비교 반영</v>
      </c>
      <c r="F774" s="24" t="str">
        <v>그 외 비교 반영월</v>
      </c>
      <c r="G774" s="26">
        <v>87</v>
      </c>
      <c r="H774" s="37">
        <v>0.017700915564598168</v>
      </c>
    </row>
    <row r="775">
      <c r="A775" s="26">
        <v>2</v>
      </c>
      <c r="B775" s="24" t="str">
        <v>평택시</v>
      </c>
      <c r="C775" s="24" t="str">
        <v>오피스텔 전월세</v>
      </c>
      <c r="D775" s="24" t="str">
        <v>2025-12</v>
      </c>
      <c r="E775" s="24" t="str">
        <v>비교 반영</v>
      </c>
      <c r="F775" s="24" t="str">
        <v>그 외 비교 반영월</v>
      </c>
      <c r="G775" s="26">
        <v>92</v>
      </c>
      <c r="H775" s="37">
        <v>0.018078207899390842</v>
      </c>
    </row>
    <row r="776">
      <c r="A776" s="26">
        <v>2</v>
      </c>
      <c r="B776" s="24" t="str">
        <v>평택시</v>
      </c>
      <c r="C776" s="24" t="str">
        <v>오피스텔 전월세</v>
      </c>
      <c r="D776" s="24" t="str">
        <v>2026-01</v>
      </c>
      <c r="E776" s="24" t="str">
        <v>비교 반영</v>
      </c>
      <c r="F776" s="24" t="str">
        <v>직전 비교기간</v>
      </c>
      <c r="G776" s="26">
        <v>83</v>
      </c>
      <c r="H776" s="37">
        <v>0.01692150866462793</v>
      </c>
    </row>
    <row r="777">
      <c r="A777" s="26">
        <v>2</v>
      </c>
      <c r="B777" s="24" t="str">
        <v>평택시</v>
      </c>
      <c r="C777" s="24" t="str">
        <v>오피스텔 전월세</v>
      </c>
      <c r="D777" s="24" t="str">
        <v>2026-02</v>
      </c>
      <c r="E777" s="24" t="str">
        <v>비교 반영</v>
      </c>
      <c r="F777" s="24" t="str">
        <v>직전 비교기간</v>
      </c>
      <c r="G777" s="26">
        <v>102</v>
      </c>
      <c r="H777" s="37">
        <v>0.022911051212938006</v>
      </c>
    </row>
    <row r="778">
      <c r="A778" s="26">
        <v>2</v>
      </c>
      <c r="B778" s="24" t="str">
        <v>평택시</v>
      </c>
      <c r="C778" s="24" t="str">
        <v>오피스텔 전월세</v>
      </c>
      <c r="D778" s="24" t="str">
        <v>2026-03</v>
      </c>
      <c r="E778" s="24" t="str">
        <v>비교 반영</v>
      </c>
      <c r="F778" s="24" t="str">
        <v>직전 비교기간</v>
      </c>
      <c r="G778" s="26">
        <v>100</v>
      </c>
      <c r="H778" s="37">
        <v>0.01832172957127153</v>
      </c>
    </row>
    <row r="779">
      <c r="A779" s="26">
        <v>2</v>
      </c>
      <c r="B779" s="24" t="str">
        <v>평택시</v>
      </c>
      <c r="C779" s="24" t="str">
        <v>오피스텔 전월세</v>
      </c>
      <c r="D779" s="24" t="str">
        <v>2026-04</v>
      </c>
      <c r="E779" s="24" t="str">
        <v>비교 반영</v>
      </c>
      <c r="F779" s="24" t="str">
        <v>최근 비교기간</v>
      </c>
      <c r="G779" s="26">
        <v>113</v>
      </c>
      <c r="H779" s="37">
        <v>0.023844692973201097</v>
      </c>
    </row>
    <row r="780">
      <c r="A780" s="26">
        <v>2</v>
      </c>
      <c r="B780" s="24" t="str">
        <v>평택시</v>
      </c>
      <c r="C780" s="24" t="str">
        <v>오피스텔 전월세</v>
      </c>
      <c r="D780" s="24" t="str">
        <v>2026-05</v>
      </c>
      <c r="E780" s="24" t="str">
        <v>비교 반영</v>
      </c>
      <c r="F780" s="24" t="str">
        <v>최근 비교기간</v>
      </c>
      <c r="G780" s="26">
        <v>78</v>
      </c>
      <c r="H780" s="37">
        <v>0.016886772028577614</v>
      </c>
    </row>
    <row r="781">
      <c r="A781" s="26">
        <v>2</v>
      </c>
      <c r="B781" s="24" t="str">
        <v>평택시</v>
      </c>
      <c r="C781" s="24" t="str">
        <v>오피스텔 전월세</v>
      </c>
      <c r="D781" s="24" t="str">
        <v>2026-06</v>
      </c>
      <c r="E781" s="24" t="str">
        <v>비교 반영</v>
      </c>
      <c r="F781" s="24" t="str">
        <v>최근 비교기간</v>
      </c>
      <c r="G781" s="26">
        <v>88</v>
      </c>
      <c r="H781" s="37">
        <v>0.019882512426570267</v>
      </c>
    </row>
    <row r="782">
      <c r="A782" s="30">
        <v>2</v>
      </c>
      <c r="B782" s="30" t="str">
        <v>평택시</v>
      </c>
      <c r="C782" s="30" t="str">
        <v>오피스텔 전월세</v>
      </c>
      <c r="D782" s="30" t="str">
        <v>2026-07</v>
      </c>
      <c r="E782" s="30" t="str">
        <v>집계 중</v>
      </c>
      <c r="F782" s="30" t="str">
        <v>집계 중 월</v>
      </c>
      <c r="G782" s="32">
        <v>70</v>
      </c>
      <c r="H782" s="43">
        <v>0.017027487229384578</v>
      </c>
    </row>
    <row r="783">
      <c r="A783" s="26">
        <v>2</v>
      </c>
      <c r="B783" s="24" t="str">
        <v>평택시</v>
      </c>
      <c r="C783" s="24" t="str">
        <v>분양권</v>
      </c>
      <c r="D783" s="24" t="str">
        <v>2025-08</v>
      </c>
      <c r="E783" s="24" t="str">
        <v>비교 반영</v>
      </c>
      <c r="F783" s="24" t="str">
        <v>그 외 비교 반영월</v>
      </c>
      <c r="G783" s="26">
        <v>81</v>
      </c>
      <c r="H783" s="37">
        <v>0.019262782401902497</v>
      </c>
    </row>
    <row r="784">
      <c r="A784" s="26">
        <v>2</v>
      </c>
      <c r="B784" s="24" t="str">
        <v>평택시</v>
      </c>
      <c r="C784" s="24" t="str">
        <v>분양권</v>
      </c>
      <c r="D784" s="24" t="str">
        <v>2025-09</v>
      </c>
      <c r="E784" s="24" t="str">
        <v>비교 반영</v>
      </c>
      <c r="F784" s="24" t="str">
        <v>그 외 비교 반영월</v>
      </c>
      <c r="G784" s="26">
        <v>111</v>
      </c>
      <c r="H784" s="37">
        <v>0.02503382949932341</v>
      </c>
    </row>
    <row r="785">
      <c r="A785" s="26">
        <v>2</v>
      </c>
      <c r="B785" s="24" t="str">
        <v>평택시</v>
      </c>
      <c r="C785" s="24" t="str">
        <v>분양권</v>
      </c>
      <c r="D785" s="24" t="str">
        <v>2025-10</v>
      </c>
      <c r="E785" s="24" t="str">
        <v>비교 반영</v>
      </c>
      <c r="F785" s="24" t="str">
        <v>그 외 비교 반영월</v>
      </c>
      <c r="G785" s="26">
        <v>75</v>
      </c>
      <c r="H785" s="37">
        <v>0.01694915254237288</v>
      </c>
    </row>
    <row r="786">
      <c r="A786" s="26">
        <v>2</v>
      </c>
      <c r="B786" s="24" t="str">
        <v>평택시</v>
      </c>
      <c r="C786" s="24" t="str">
        <v>분양권</v>
      </c>
      <c r="D786" s="24" t="str">
        <v>2025-11</v>
      </c>
      <c r="E786" s="24" t="str">
        <v>비교 반영</v>
      </c>
      <c r="F786" s="24" t="str">
        <v>그 외 비교 반영월</v>
      </c>
      <c r="G786" s="26">
        <v>156</v>
      </c>
      <c r="H786" s="37">
        <v>0.03173957273652085</v>
      </c>
    </row>
    <row r="787">
      <c r="A787" s="26">
        <v>2</v>
      </c>
      <c r="B787" s="24" t="str">
        <v>평택시</v>
      </c>
      <c r="C787" s="24" t="str">
        <v>분양권</v>
      </c>
      <c r="D787" s="24" t="str">
        <v>2025-12</v>
      </c>
      <c r="E787" s="24" t="str">
        <v>비교 반영</v>
      </c>
      <c r="F787" s="24" t="str">
        <v>그 외 비교 반영월</v>
      </c>
      <c r="G787" s="26">
        <v>113</v>
      </c>
      <c r="H787" s="37">
        <v>0.02220475535468658</v>
      </c>
    </row>
    <row r="788">
      <c r="A788" s="26">
        <v>2</v>
      </c>
      <c r="B788" s="24" t="str">
        <v>평택시</v>
      </c>
      <c r="C788" s="24" t="str">
        <v>분양권</v>
      </c>
      <c r="D788" s="24" t="str">
        <v>2026-01</v>
      </c>
      <c r="E788" s="24" t="str">
        <v>비교 반영</v>
      </c>
      <c r="F788" s="24" t="str">
        <v>직전 비교기간</v>
      </c>
      <c r="G788" s="26">
        <v>100</v>
      </c>
      <c r="H788" s="37">
        <v>0.020387359836901122</v>
      </c>
    </row>
    <row r="789">
      <c r="A789" s="26">
        <v>2</v>
      </c>
      <c r="B789" s="24" t="str">
        <v>평택시</v>
      </c>
      <c r="C789" s="24" t="str">
        <v>분양권</v>
      </c>
      <c r="D789" s="24" t="str">
        <v>2026-02</v>
      </c>
      <c r="E789" s="24" t="str">
        <v>비교 반영</v>
      </c>
      <c r="F789" s="24" t="str">
        <v>직전 비교기간</v>
      </c>
      <c r="G789" s="26">
        <v>116</v>
      </c>
      <c r="H789" s="37">
        <v>0.02605570530098832</v>
      </c>
    </row>
    <row r="790">
      <c r="A790" s="26">
        <v>2</v>
      </c>
      <c r="B790" s="24" t="str">
        <v>평택시</v>
      </c>
      <c r="C790" s="24" t="str">
        <v>분양권</v>
      </c>
      <c r="D790" s="24" t="str">
        <v>2026-03</v>
      </c>
      <c r="E790" s="24" t="str">
        <v>비교 반영</v>
      </c>
      <c r="F790" s="24" t="str">
        <v>직전 비교기간</v>
      </c>
      <c r="G790" s="26">
        <v>100</v>
      </c>
      <c r="H790" s="37">
        <v>0.01832172957127153</v>
      </c>
    </row>
    <row r="791">
      <c r="A791" s="26">
        <v>2</v>
      </c>
      <c r="B791" s="24" t="str">
        <v>평택시</v>
      </c>
      <c r="C791" s="24" t="str">
        <v>분양권</v>
      </c>
      <c r="D791" s="24" t="str">
        <v>2026-04</v>
      </c>
      <c r="E791" s="24" t="str">
        <v>비교 반영</v>
      </c>
      <c r="F791" s="24" t="str">
        <v>최근 비교기간</v>
      </c>
      <c r="G791" s="26">
        <v>90</v>
      </c>
      <c r="H791" s="37">
        <v>0.018991348385735386</v>
      </c>
    </row>
    <row r="792">
      <c r="A792" s="26">
        <v>2</v>
      </c>
      <c r="B792" s="24" t="str">
        <v>평택시</v>
      </c>
      <c r="C792" s="24" t="str">
        <v>분양권</v>
      </c>
      <c r="D792" s="24" t="str">
        <v>2026-05</v>
      </c>
      <c r="E792" s="24" t="str">
        <v>비교 반영</v>
      </c>
      <c r="F792" s="24" t="str">
        <v>최근 비교기간</v>
      </c>
      <c r="G792" s="26">
        <v>85</v>
      </c>
      <c r="H792" s="37">
        <v>0.01840225156960381</v>
      </c>
    </row>
    <row r="793">
      <c r="A793" s="26">
        <v>2</v>
      </c>
      <c r="B793" s="24" t="str">
        <v>평택시</v>
      </c>
      <c r="C793" s="24" t="str">
        <v>분양권</v>
      </c>
      <c r="D793" s="24" t="str">
        <v>2026-06</v>
      </c>
      <c r="E793" s="24" t="str">
        <v>비교 반영</v>
      </c>
      <c r="F793" s="24" t="str">
        <v>최근 비교기간</v>
      </c>
      <c r="G793" s="26">
        <v>69</v>
      </c>
      <c r="H793" s="37">
        <v>0.015589697243560777</v>
      </c>
    </row>
    <row r="794">
      <c r="A794" s="30">
        <v>2</v>
      </c>
      <c r="B794" s="30" t="str">
        <v>평택시</v>
      </c>
      <c r="C794" s="30" t="str">
        <v>분양권</v>
      </c>
      <c r="D794" s="30" t="str">
        <v>2026-07</v>
      </c>
      <c r="E794" s="30" t="str">
        <v>집계 중</v>
      </c>
      <c r="F794" s="30" t="str">
        <v>집계 중 월</v>
      </c>
      <c r="G794" s="32">
        <v>98</v>
      </c>
      <c r="H794" s="43">
        <v>0.02383848212113841</v>
      </c>
    </row>
    <row r="795">
      <c r="A795" s="26">
        <v>2</v>
      </c>
      <c r="B795" s="24" t="str">
        <v>평택시</v>
      </c>
      <c r="C795" s="24" t="str">
        <v>다세대 매매</v>
      </c>
      <c r="D795" s="24" t="str">
        <v>2025-08</v>
      </c>
      <c r="E795" s="24" t="str">
        <v>비교 반영</v>
      </c>
      <c r="F795" s="24" t="str">
        <v>그 외 비교 반영월</v>
      </c>
      <c r="G795" s="26">
        <v>107</v>
      </c>
      <c r="H795" s="37">
        <v>0.02544589774078478</v>
      </c>
    </row>
    <row r="796">
      <c r="A796" s="26">
        <v>2</v>
      </c>
      <c r="B796" s="24" t="str">
        <v>평택시</v>
      </c>
      <c r="C796" s="24" t="str">
        <v>다세대 매매</v>
      </c>
      <c r="D796" s="24" t="str">
        <v>2025-09</v>
      </c>
      <c r="E796" s="24" t="str">
        <v>비교 반영</v>
      </c>
      <c r="F796" s="24" t="str">
        <v>그 외 비교 반영월</v>
      </c>
      <c r="G796" s="26">
        <v>56</v>
      </c>
      <c r="H796" s="37">
        <v>0.012629679747406405</v>
      </c>
    </row>
    <row r="797">
      <c r="A797" s="26">
        <v>2</v>
      </c>
      <c r="B797" s="24" t="str">
        <v>평택시</v>
      </c>
      <c r="C797" s="24" t="str">
        <v>다세대 매매</v>
      </c>
      <c r="D797" s="24" t="str">
        <v>2025-10</v>
      </c>
      <c r="E797" s="24" t="str">
        <v>비교 반영</v>
      </c>
      <c r="F797" s="24" t="str">
        <v>그 외 비교 반영월</v>
      </c>
      <c r="G797" s="26">
        <v>42</v>
      </c>
      <c r="H797" s="37">
        <v>0.009491525423728813</v>
      </c>
    </row>
    <row r="798">
      <c r="A798" s="26">
        <v>2</v>
      </c>
      <c r="B798" s="24" t="str">
        <v>평택시</v>
      </c>
      <c r="C798" s="24" t="str">
        <v>다세대 매매</v>
      </c>
      <c r="D798" s="24" t="str">
        <v>2025-11</v>
      </c>
      <c r="E798" s="24" t="str">
        <v>비교 반영</v>
      </c>
      <c r="F798" s="24" t="str">
        <v>그 외 비교 반영월</v>
      </c>
      <c r="G798" s="26">
        <v>56</v>
      </c>
      <c r="H798" s="37">
        <v>0.011393692777212614</v>
      </c>
    </row>
    <row r="799">
      <c r="A799" s="26">
        <v>2</v>
      </c>
      <c r="B799" s="24" t="str">
        <v>평택시</v>
      </c>
      <c r="C799" s="24" t="str">
        <v>다세대 매매</v>
      </c>
      <c r="D799" s="24" t="str">
        <v>2025-12</v>
      </c>
      <c r="E799" s="24" t="str">
        <v>비교 반영</v>
      </c>
      <c r="F799" s="24" t="str">
        <v>그 외 비교 반영월</v>
      </c>
      <c r="G799" s="26">
        <v>42</v>
      </c>
      <c r="H799" s="37">
        <v>0.008253094910591471</v>
      </c>
    </row>
    <row r="800">
      <c r="A800" s="26">
        <v>2</v>
      </c>
      <c r="B800" s="24" t="str">
        <v>평택시</v>
      </c>
      <c r="C800" s="24" t="str">
        <v>다세대 매매</v>
      </c>
      <c r="D800" s="24" t="str">
        <v>2026-01</v>
      </c>
      <c r="E800" s="24" t="str">
        <v>비교 반영</v>
      </c>
      <c r="F800" s="24" t="str">
        <v>직전 비교기간</v>
      </c>
      <c r="G800" s="26">
        <v>44</v>
      </c>
      <c r="H800" s="37">
        <v>0.008970438328236493</v>
      </c>
    </row>
    <row r="801">
      <c r="A801" s="26">
        <v>2</v>
      </c>
      <c r="B801" s="24" t="str">
        <v>평택시</v>
      </c>
      <c r="C801" s="24" t="str">
        <v>다세대 매매</v>
      </c>
      <c r="D801" s="24" t="str">
        <v>2026-02</v>
      </c>
      <c r="E801" s="24" t="str">
        <v>비교 반영</v>
      </c>
      <c r="F801" s="24" t="str">
        <v>직전 비교기간</v>
      </c>
      <c r="G801" s="26">
        <v>41</v>
      </c>
      <c r="H801" s="37">
        <v>0.009209344115004492</v>
      </c>
    </row>
    <row r="802">
      <c r="A802" s="26">
        <v>2</v>
      </c>
      <c r="B802" s="24" t="str">
        <v>평택시</v>
      </c>
      <c r="C802" s="24" t="str">
        <v>다세대 매매</v>
      </c>
      <c r="D802" s="24" t="str">
        <v>2026-03</v>
      </c>
      <c r="E802" s="24" t="str">
        <v>비교 반영</v>
      </c>
      <c r="F802" s="24" t="str">
        <v>직전 비교기간</v>
      </c>
      <c r="G802" s="26">
        <v>70</v>
      </c>
      <c r="H802" s="37">
        <v>0.01282521069989007</v>
      </c>
    </row>
    <row r="803">
      <c r="A803" s="26">
        <v>2</v>
      </c>
      <c r="B803" s="24" t="str">
        <v>평택시</v>
      </c>
      <c r="C803" s="24" t="str">
        <v>다세대 매매</v>
      </c>
      <c r="D803" s="24" t="str">
        <v>2026-04</v>
      </c>
      <c r="E803" s="24" t="str">
        <v>비교 반영</v>
      </c>
      <c r="F803" s="24" t="str">
        <v>최근 비교기간</v>
      </c>
      <c r="G803" s="26">
        <v>104</v>
      </c>
      <c r="H803" s="37">
        <v>0.02194555813462756</v>
      </c>
    </row>
    <row r="804">
      <c r="A804" s="26">
        <v>2</v>
      </c>
      <c r="B804" s="24" t="str">
        <v>평택시</v>
      </c>
      <c r="C804" s="24" t="str">
        <v>다세대 매매</v>
      </c>
      <c r="D804" s="24" t="str">
        <v>2026-05</v>
      </c>
      <c r="E804" s="24" t="str">
        <v>비교 반영</v>
      </c>
      <c r="F804" s="24" t="str">
        <v>최근 비교기간</v>
      </c>
      <c r="G804" s="26">
        <v>64</v>
      </c>
      <c r="H804" s="37">
        <v>0.013855812946525221</v>
      </c>
    </row>
    <row r="805">
      <c r="A805" s="26">
        <v>2</v>
      </c>
      <c r="B805" s="24" t="str">
        <v>평택시</v>
      </c>
      <c r="C805" s="24" t="str">
        <v>다세대 매매</v>
      </c>
      <c r="D805" s="24" t="str">
        <v>2026-06</v>
      </c>
      <c r="E805" s="24" t="str">
        <v>비교 반영</v>
      </c>
      <c r="F805" s="24" t="str">
        <v>최근 비교기간</v>
      </c>
      <c r="G805" s="26">
        <v>51</v>
      </c>
      <c r="H805" s="37">
        <v>0.011522819701762313</v>
      </c>
    </row>
    <row r="806">
      <c r="A806" s="30">
        <v>2</v>
      </c>
      <c r="B806" s="30" t="str">
        <v>평택시</v>
      </c>
      <c r="C806" s="30" t="str">
        <v>다세대 매매</v>
      </c>
      <c r="D806" s="30" t="str">
        <v>2026-07</v>
      </c>
      <c r="E806" s="30" t="str">
        <v>집계 중</v>
      </c>
      <c r="F806" s="30" t="str">
        <v>집계 중 월</v>
      </c>
      <c r="G806" s="32">
        <v>69</v>
      </c>
      <c r="H806" s="43">
        <v>0.01678423741182194</v>
      </c>
    </row>
    <row r="807">
      <c r="A807" s="26">
        <v>2</v>
      </c>
      <c r="B807" s="24" t="str">
        <v>평택시</v>
      </c>
      <c r="C807" s="24" t="str">
        <v>상가</v>
      </c>
      <c r="D807" s="24" t="str">
        <v>2025-08</v>
      </c>
      <c r="E807" s="24" t="str">
        <v>비교 반영</v>
      </c>
      <c r="F807" s="24" t="str">
        <v>그 외 비교 반영월</v>
      </c>
      <c r="G807" s="26">
        <v>25</v>
      </c>
      <c r="H807" s="37">
        <v>0.005945303210463734</v>
      </c>
    </row>
    <row r="808">
      <c r="A808" s="26">
        <v>2</v>
      </c>
      <c r="B808" s="24" t="str">
        <v>평택시</v>
      </c>
      <c r="C808" s="24" t="str">
        <v>상가</v>
      </c>
      <c r="D808" s="24" t="str">
        <v>2025-09</v>
      </c>
      <c r="E808" s="24" t="str">
        <v>비교 반영</v>
      </c>
      <c r="F808" s="24" t="str">
        <v>그 외 비교 반영월</v>
      </c>
      <c r="G808" s="26">
        <v>45</v>
      </c>
      <c r="H808" s="37">
        <v>0.010148849797023005</v>
      </c>
    </row>
    <row r="809">
      <c r="A809" s="26">
        <v>2</v>
      </c>
      <c r="B809" s="24" t="str">
        <v>평택시</v>
      </c>
      <c r="C809" s="24" t="str">
        <v>상가</v>
      </c>
      <c r="D809" s="24" t="str">
        <v>2025-10</v>
      </c>
      <c r="E809" s="24" t="str">
        <v>비교 반영</v>
      </c>
      <c r="F809" s="24" t="str">
        <v>그 외 비교 반영월</v>
      </c>
      <c r="G809" s="26">
        <v>27</v>
      </c>
      <c r="H809" s="37">
        <v>0.006101694915254237</v>
      </c>
    </row>
    <row r="810">
      <c r="A810" s="26">
        <v>2</v>
      </c>
      <c r="B810" s="24" t="str">
        <v>평택시</v>
      </c>
      <c r="C810" s="24" t="str">
        <v>상가</v>
      </c>
      <c r="D810" s="24" t="str">
        <v>2025-11</v>
      </c>
      <c r="E810" s="24" t="str">
        <v>비교 반영</v>
      </c>
      <c r="F810" s="24" t="str">
        <v>그 외 비교 반영월</v>
      </c>
      <c r="G810" s="26">
        <v>38</v>
      </c>
      <c r="H810" s="37">
        <v>0.007731434384537131</v>
      </c>
    </row>
    <row r="811">
      <c r="A811" s="26">
        <v>2</v>
      </c>
      <c r="B811" s="24" t="str">
        <v>평택시</v>
      </c>
      <c r="C811" s="24" t="str">
        <v>상가</v>
      </c>
      <c r="D811" s="24" t="str">
        <v>2025-12</v>
      </c>
      <c r="E811" s="24" t="str">
        <v>비교 반영</v>
      </c>
      <c r="F811" s="24" t="str">
        <v>그 외 비교 반영월</v>
      </c>
      <c r="G811" s="26">
        <v>64</v>
      </c>
      <c r="H811" s="37">
        <v>0.012576144625663196</v>
      </c>
    </row>
    <row r="812">
      <c r="A812" s="26">
        <v>2</v>
      </c>
      <c r="B812" s="24" t="str">
        <v>평택시</v>
      </c>
      <c r="C812" s="24" t="str">
        <v>상가</v>
      </c>
      <c r="D812" s="24" t="str">
        <v>2026-01</v>
      </c>
      <c r="E812" s="24" t="str">
        <v>비교 반영</v>
      </c>
      <c r="F812" s="24" t="str">
        <v>직전 비교기간</v>
      </c>
      <c r="G812" s="26">
        <v>29</v>
      </c>
      <c r="H812" s="37">
        <v>0.005912334352701326</v>
      </c>
    </row>
    <row r="813">
      <c r="A813" s="26">
        <v>2</v>
      </c>
      <c r="B813" s="24" t="str">
        <v>평택시</v>
      </c>
      <c r="C813" s="24" t="str">
        <v>상가</v>
      </c>
      <c r="D813" s="24" t="str">
        <v>2026-02</v>
      </c>
      <c r="E813" s="24" t="str">
        <v>비교 반영</v>
      </c>
      <c r="F813" s="24" t="str">
        <v>직전 비교기간</v>
      </c>
      <c r="G813" s="26">
        <v>27</v>
      </c>
      <c r="H813" s="37">
        <v>0.006064690026954178</v>
      </c>
    </row>
    <row r="814">
      <c r="A814" s="26">
        <v>2</v>
      </c>
      <c r="B814" s="24" t="str">
        <v>평택시</v>
      </c>
      <c r="C814" s="24" t="str">
        <v>상가</v>
      </c>
      <c r="D814" s="24" t="str">
        <v>2026-03</v>
      </c>
      <c r="E814" s="24" t="str">
        <v>비교 반영</v>
      </c>
      <c r="F814" s="24" t="str">
        <v>직전 비교기간</v>
      </c>
      <c r="G814" s="26">
        <v>104</v>
      </c>
      <c r="H814" s="37">
        <v>0.01905459875412239</v>
      </c>
    </row>
    <row r="815">
      <c r="A815" s="26">
        <v>2</v>
      </c>
      <c r="B815" s="24" t="str">
        <v>평택시</v>
      </c>
      <c r="C815" s="24" t="str">
        <v>상가</v>
      </c>
      <c r="D815" s="24" t="str">
        <v>2026-04</v>
      </c>
      <c r="E815" s="24" t="str">
        <v>비교 반영</v>
      </c>
      <c r="F815" s="24" t="str">
        <v>최근 비교기간</v>
      </c>
      <c r="G815" s="26">
        <v>25</v>
      </c>
      <c r="H815" s="37">
        <v>0.005275374551593163</v>
      </c>
    </row>
    <row r="816">
      <c r="A816" s="26">
        <v>2</v>
      </c>
      <c r="B816" s="24" t="str">
        <v>평택시</v>
      </c>
      <c r="C816" s="24" t="str">
        <v>상가</v>
      </c>
      <c r="D816" s="24" t="str">
        <v>2026-05</v>
      </c>
      <c r="E816" s="24" t="str">
        <v>비교 반영</v>
      </c>
      <c r="F816" s="24" t="str">
        <v>최근 비교기간</v>
      </c>
      <c r="G816" s="26">
        <v>22</v>
      </c>
      <c r="H816" s="37">
        <v>0.004762935700368045</v>
      </c>
    </row>
    <row r="817">
      <c r="A817" s="26">
        <v>2</v>
      </c>
      <c r="B817" s="24" t="str">
        <v>평택시</v>
      </c>
      <c r="C817" s="24" t="str">
        <v>상가</v>
      </c>
      <c r="D817" s="24" t="str">
        <v>2026-06</v>
      </c>
      <c r="E817" s="24" t="str">
        <v>비교 반영</v>
      </c>
      <c r="F817" s="24" t="str">
        <v>최근 비교기간</v>
      </c>
      <c r="G817" s="26">
        <v>37</v>
      </c>
      <c r="H817" s="37">
        <v>0.008359692724807953</v>
      </c>
    </row>
    <row r="818">
      <c r="A818" s="30">
        <v>2</v>
      </c>
      <c r="B818" s="30" t="str">
        <v>평택시</v>
      </c>
      <c r="C818" s="30" t="str">
        <v>상가</v>
      </c>
      <c r="D818" s="30" t="str">
        <v>2026-07</v>
      </c>
      <c r="E818" s="30" t="str">
        <v>집계 중</v>
      </c>
      <c r="F818" s="30" t="str">
        <v>집계 중 월</v>
      </c>
      <c r="G818" s="32">
        <v>30</v>
      </c>
      <c r="H818" s="43">
        <v>0.0072974945268791044</v>
      </c>
    </row>
    <row r="819">
      <c r="A819" s="26">
        <v>2</v>
      </c>
      <c r="B819" s="24" t="str">
        <v>평택시</v>
      </c>
      <c r="C819" s="24" t="str">
        <v>다가구 매매</v>
      </c>
      <c r="D819" s="24" t="str">
        <v>2025-08</v>
      </c>
      <c r="E819" s="24" t="str">
        <v>비교 반영</v>
      </c>
      <c r="F819" s="24" t="str">
        <v>그 외 비교 반영월</v>
      </c>
      <c r="G819" s="26">
        <v>18</v>
      </c>
      <c r="H819" s="37">
        <v>0.004280618311533888</v>
      </c>
    </row>
    <row r="820">
      <c r="A820" s="26">
        <v>2</v>
      </c>
      <c r="B820" s="24" t="str">
        <v>평택시</v>
      </c>
      <c r="C820" s="24" t="str">
        <v>다가구 매매</v>
      </c>
      <c r="D820" s="24" t="str">
        <v>2025-09</v>
      </c>
      <c r="E820" s="24" t="str">
        <v>비교 반영</v>
      </c>
      <c r="F820" s="24" t="str">
        <v>그 외 비교 반영월</v>
      </c>
      <c r="G820" s="26">
        <v>20</v>
      </c>
      <c r="H820" s="37">
        <v>0.0045105999097880016</v>
      </c>
    </row>
    <row r="821">
      <c r="A821" s="26">
        <v>2</v>
      </c>
      <c r="B821" s="24" t="str">
        <v>평택시</v>
      </c>
      <c r="C821" s="24" t="str">
        <v>다가구 매매</v>
      </c>
      <c r="D821" s="24" t="str">
        <v>2025-10</v>
      </c>
      <c r="E821" s="24" t="str">
        <v>비교 반영</v>
      </c>
      <c r="F821" s="24" t="str">
        <v>그 외 비교 반영월</v>
      </c>
      <c r="G821" s="26">
        <v>14</v>
      </c>
      <c r="H821" s="37">
        <v>0.0031638418079096044</v>
      </c>
    </row>
    <row r="822">
      <c r="A822" s="26">
        <v>2</v>
      </c>
      <c r="B822" s="24" t="str">
        <v>평택시</v>
      </c>
      <c r="C822" s="24" t="str">
        <v>다가구 매매</v>
      </c>
      <c r="D822" s="24" t="str">
        <v>2025-11</v>
      </c>
      <c r="E822" s="24" t="str">
        <v>비교 반영</v>
      </c>
      <c r="F822" s="24" t="str">
        <v>그 외 비교 반영월</v>
      </c>
      <c r="G822" s="26">
        <v>21</v>
      </c>
      <c r="H822" s="37">
        <v>0.004272634791454731</v>
      </c>
    </row>
    <row r="823">
      <c r="A823" s="26">
        <v>2</v>
      </c>
      <c r="B823" s="24" t="str">
        <v>평택시</v>
      </c>
      <c r="C823" s="24" t="str">
        <v>다가구 매매</v>
      </c>
      <c r="D823" s="24" t="str">
        <v>2025-12</v>
      </c>
      <c r="E823" s="24" t="str">
        <v>비교 반영</v>
      </c>
      <c r="F823" s="24" t="str">
        <v>그 외 비교 반영월</v>
      </c>
      <c r="G823" s="26">
        <v>17</v>
      </c>
      <c r="H823" s="37">
        <v>0.003340538416191786</v>
      </c>
    </row>
    <row r="824">
      <c r="A824" s="26">
        <v>2</v>
      </c>
      <c r="B824" s="24" t="str">
        <v>평택시</v>
      </c>
      <c r="C824" s="24" t="str">
        <v>다가구 매매</v>
      </c>
      <c r="D824" s="24" t="str">
        <v>2026-01</v>
      </c>
      <c r="E824" s="24" t="str">
        <v>비교 반영</v>
      </c>
      <c r="F824" s="24" t="str">
        <v>직전 비교기간</v>
      </c>
      <c r="G824" s="26">
        <v>24</v>
      </c>
      <c r="H824" s="37">
        <v>0.004892966360856269</v>
      </c>
    </row>
    <row r="825">
      <c r="A825" s="26">
        <v>2</v>
      </c>
      <c r="B825" s="24" t="str">
        <v>평택시</v>
      </c>
      <c r="C825" s="24" t="str">
        <v>다가구 매매</v>
      </c>
      <c r="D825" s="24" t="str">
        <v>2026-02</v>
      </c>
      <c r="E825" s="24" t="str">
        <v>비교 반영</v>
      </c>
      <c r="F825" s="24" t="str">
        <v>직전 비교기간</v>
      </c>
      <c r="G825" s="26">
        <v>16</v>
      </c>
      <c r="H825" s="37">
        <v>0.0035938903863432167</v>
      </c>
    </row>
    <row r="826">
      <c r="A826" s="26">
        <v>2</v>
      </c>
      <c r="B826" s="24" t="str">
        <v>평택시</v>
      </c>
      <c r="C826" s="24" t="str">
        <v>다가구 매매</v>
      </c>
      <c r="D826" s="24" t="str">
        <v>2026-03</v>
      </c>
      <c r="E826" s="24" t="str">
        <v>비교 반영</v>
      </c>
      <c r="F826" s="24" t="str">
        <v>직전 비교기간</v>
      </c>
      <c r="G826" s="26">
        <v>20</v>
      </c>
      <c r="H826" s="37">
        <v>0.003664345914254306</v>
      </c>
    </row>
    <row r="827">
      <c r="A827" s="26">
        <v>2</v>
      </c>
      <c r="B827" s="24" t="str">
        <v>평택시</v>
      </c>
      <c r="C827" s="24" t="str">
        <v>다가구 매매</v>
      </c>
      <c r="D827" s="24" t="str">
        <v>2026-04</v>
      </c>
      <c r="E827" s="24" t="str">
        <v>비교 반영</v>
      </c>
      <c r="F827" s="24" t="str">
        <v>최근 비교기간</v>
      </c>
      <c r="G827" s="26">
        <v>27</v>
      </c>
      <c r="H827" s="37">
        <v>0.005697404515720616</v>
      </c>
    </row>
    <row r="828">
      <c r="A828" s="26">
        <v>2</v>
      </c>
      <c r="B828" s="24" t="str">
        <v>평택시</v>
      </c>
      <c r="C828" s="24" t="str">
        <v>다가구 매매</v>
      </c>
      <c r="D828" s="24" t="str">
        <v>2026-05</v>
      </c>
      <c r="E828" s="24" t="str">
        <v>비교 반영</v>
      </c>
      <c r="F828" s="24" t="str">
        <v>최근 비교기간</v>
      </c>
      <c r="G828" s="26">
        <v>21</v>
      </c>
      <c r="H828" s="37">
        <v>0.004546438623078589</v>
      </c>
    </row>
    <row r="829">
      <c r="A829" s="26">
        <v>2</v>
      </c>
      <c r="B829" s="24" t="str">
        <v>평택시</v>
      </c>
      <c r="C829" s="24" t="str">
        <v>다가구 매매</v>
      </c>
      <c r="D829" s="24" t="str">
        <v>2026-06</v>
      </c>
      <c r="E829" s="24" t="str">
        <v>비교 반영</v>
      </c>
      <c r="F829" s="24" t="str">
        <v>최근 비교기간</v>
      </c>
      <c r="G829" s="26">
        <v>22</v>
      </c>
      <c r="H829" s="37">
        <v>0.004970628106642567</v>
      </c>
    </row>
    <row r="830">
      <c r="A830" s="30">
        <v>2</v>
      </c>
      <c r="B830" s="30" t="str">
        <v>평택시</v>
      </c>
      <c r="C830" s="30" t="str">
        <v>다가구 매매</v>
      </c>
      <c r="D830" s="30" t="str">
        <v>2026-07</v>
      </c>
      <c r="E830" s="30" t="str">
        <v>집계 중</v>
      </c>
      <c r="F830" s="30" t="str">
        <v>집계 중 월</v>
      </c>
      <c r="G830" s="32">
        <v>19</v>
      </c>
      <c r="H830" s="43">
        <v>0.004621746533690099</v>
      </c>
    </row>
    <row r="831">
      <c r="A831" s="26">
        <v>2</v>
      </c>
      <c r="B831" s="24" t="str">
        <v>평택시</v>
      </c>
      <c r="C831" s="24" t="str">
        <v>공장창고</v>
      </c>
      <c r="D831" s="24" t="str">
        <v>2025-08</v>
      </c>
      <c r="E831" s="24" t="str">
        <v>비교 반영</v>
      </c>
      <c r="F831" s="24" t="str">
        <v>그 외 비교 반영월</v>
      </c>
      <c r="G831" s="26">
        <v>7</v>
      </c>
      <c r="H831" s="37">
        <v>0.0016646848989298453</v>
      </c>
    </row>
    <row r="832">
      <c r="A832" s="26">
        <v>2</v>
      </c>
      <c r="B832" s="24" t="str">
        <v>평택시</v>
      </c>
      <c r="C832" s="24" t="str">
        <v>공장창고</v>
      </c>
      <c r="D832" s="24" t="str">
        <v>2025-09</v>
      </c>
      <c r="E832" s="24" t="str">
        <v>비교 반영</v>
      </c>
      <c r="F832" s="24" t="str">
        <v>그 외 비교 반영월</v>
      </c>
      <c r="G832" s="26">
        <v>2</v>
      </c>
      <c r="H832" s="37">
        <v>0.0004510599909788002</v>
      </c>
    </row>
    <row r="833">
      <c r="A833" s="26">
        <v>2</v>
      </c>
      <c r="B833" s="24" t="str">
        <v>평택시</v>
      </c>
      <c r="C833" s="24" t="str">
        <v>공장창고</v>
      </c>
      <c r="D833" s="24" t="str">
        <v>2025-10</v>
      </c>
      <c r="E833" s="24" t="str">
        <v>비교 반영</v>
      </c>
      <c r="F833" s="24" t="str">
        <v>그 외 비교 반영월</v>
      </c>
      <c r="G833" s="26">
        <v>4</v>
      </c>
      <c r="H833" s="37">
        <v>0.000903954802259887</v>
      </c>
    </row>
    <row r="834">
      <c r="A834" s="26">
        <v>2</v>
      </c>
      <c r="B834" s="24" t="str">
        <v>평택시</v>
      </c>
      <c r="C834" s="24" t="str">
        <v>공장창고</v>
      </c>
      <c r="D834" s="24" t="str">
        <v>2025-11</v>
      </c>
      <c r="E834" s="24" t="str">
        <v>비교 반영</v>
      </c>
      <c r="F834" s="24" t="str">
        <v>그 외 비교 반영월</v>
      </c>
      <c r="G834" s="26">
        <v>5</v>
      </c>
      <c r="H834" s="37">
        <v>0.001017293997965412</v>
      </c>
    </row>
    <row r="835">
      <c r="A835" s="26">
        <v>2</v>
      </c>
      <c r="B835" s="24" t="str">
        <v>평택시</v>
      </c>
      <c r="C835" s="24" t="str">
        <v>공장창고</v>
      </c>
      <c r="D835" s="24" t="str">
        <v>2025-12</v>
      </c>
      <c r="E835" s="24" t="str">
        <v>비교 반영</v>
      </c>
      <c r="F835" s="24" t="str">
        <v>그 외 비교 반영월</v>
      </c>
      <c r="G835" s="26">
        <v>16</v>
      </c>
      <c r="H835" s="37">
        <v>0.003144036156415799</v>
      </c>
    </row>
    <row r="836">
      <c r="A836" s="26">
        <v>2</v>
      </c>
      <c r="B836" s="24" t="str">
        <v>평택시</v>
      </c>
      <c r="C836" s="24" t="str">
        <v>공장창고</v>
      </c>
      <c r="D836" s="24" t="str">
        <v>2026-01</v>
      </c>
      <c r="E836" s="24" t="str">
        <v>비교 반영</v>
      </c>
      <c r="F836" s="24" t="str">
        <v>직전 비교기간</v>
      </c>
      <c r="G836" s="26">
        <v>8</v>
      </c>
      <c r="H836" s="37">
        <v>0.0016309887869520897</v>
      </c>
    </row>
    <row r="837">
      <c r="A837" s="26">
        <v>2</v>
      </c>
      <c r="B837" s="24" t="str">
        <v>평택시</v>
      </c>
      <c r="C837" s="24" t="str">
        <v>공장창고</v>
      </c>
      <c r="D837" s="24" t="str">
        <v>2026-02</v>
      </c>
      <c r="E837" s="24" t="str">
        <v>비교 반영</v>
      </c>
      <c r="F837" s="24" t="str">
        <v>직전 비교기간</v>
      </c>
      <c r="G837" s="26">
        <v>3</v>
      </c>
      <c r="H837" s="37">
        <v>0.0006738544474393531</v>
      </c>
    </row>
    <row r="838">
      <c r="A838" s="26">
        <v>2</v>
      </c>
      <c r="B838" s="24" t="str">
        <v>평택시</v>
      </c>
      <c r="C838" s="24" t="str">
        <v>공장창고</v>
      </c>
      <c r="D838" s="24" t="str">
        <v>2026-03</v>
      </c>
      <c r="E838" s="24" t="str">
        <v>비교 반영</v>
      </c>
      <c r="F838" s="24" t="str">
        <v>직전 비교기간</v>
      </c>
      <c r="G838" s="26">
        <v>4</v>
      </c>
      <c r="H838" s="37">
        <v>0.0007328691828508611</v>
      </c>
    </row>
    <row r="839">
      <c r="A839" s="26">
        <v>2</v>
      </c>
      <c r="B839" s="24" t="str">
        <v>평택시</v>
      </c>
      <c r="C839" s="24" t="str">
        <v>공장창고</v>
      </c>
      <c r="D839" s="24" t="str">
        <v>2026-04</v>
      </c>
      <c r="E839" s="24" t="str">
        <v>비교 반영</v>
      </c>
      <c r="F839" s="24" t="str">
        <v>최근 비교기간</v>
      </c>
      <c r="G839" s="26">
        <v>13</v>
      </c>
      <c r="H839" s="37">
        <v>0.002743194766828445</v>
      </c>
    </row>
    <row r="840">
      <c r="A840" s="26">
        <v>2</v>
      </c>
      <c r="B840" s="24" t="str">
        <v>평택시</v>
      </c>
      <c r="C840" s="24" t="str">
        <v>공장창고</v>
      </c>
      <c r="D840" s="24" t="str">
        <v>2026-05</v>
      </c>
      <c r="E840" s="24" t="str">
        <v>비교 반영</v>
      </c>
      <c r="F840" s="24" t="str">
        <v>최근 비교기간</v>
      </c>
      <c r="G840" s="26">
        <v>12</v>
      </c>
      <c r="H840" s="37">
        <v>0.002597964927473479</v>
      </c>
    </row>
    <row r="841">
      <c r="A841" s="26">
        <v>2</v>
      </c>
      <c r="B841" s="24" t="str">
        <v>평택시</v>
      </c>
      <c r="C841" s="24" t="str">
        <v>공장창고</v>
      </c>
      <c r="D841" s="24" t="str">
        <v>2026-06</v>
      </c>
      <c r="E841" s="24" t="str">
        <v>비교 반영</v>
      </c>
      <c r="F841" s="24" t="str">
        <v>최근 비교기간</v>
      </c>
      <c r="G841" s="26">
        <v>4</v>
      </c>
      <c r="H841" s="37">
        <v>0.0009037505648441031</v>
      </c>
    </row>
    <row r="842">
      <c r="A842" s="30">
        <v>2</v>
      </c>
      <c r="B842" s="30" t="str">
        <v>평택시</v>
      </c>
      <c r="C842" s="30" t="str">
        <v>공장창고</v>
      </c>
      <c r="D842" s="30" t="str">
        <v>2026-07</v>
      </c>
      <c r="E842" s="30" t="str">
        <v>집계 중</v>
      </c>
      <c r="F842" s="30" t="str">
        <v>집계 중 월</v>
      </c>
      <c r="G842" s="32">
        <v>33</v>
      </c>
      <c r="H842" s="43">
        <v>0.008027243979567016</v>
      </c>
    </row>
    <row r="843">
      <c r="A843" s="26">
        <v>2</v>
      </c>
      <c r="B843" s="24" t="str">
        <v>평택시</v>
      </c>
      <c r="C843" s="24" t="str">
        <v>오피스텔 매매</v>
      </c>
      <c r="D843" s="24" t="str">
        <v>2025-08</v>
      </c>
      <c r="E843" s="24" t="str">
        <v>비교 반영</v>
      </c>
      <c r="F843" s="24" t="str">
        <v>그 외 비교 반영월</v>
      </c>
      <c r="G843" s="26">
        <v>13</v>
      </c>
      <c r="H843" s="37">
        <v>0.0030915576694411414</v>
      </c>
    </row>
    <row r="844">
      <c r="A844" s="26">
        <v>2</v>
      </c>
      <c r="B844" s="24" t="str">
        <v>평택시</v>
      </c>
      <c r="C844" s="24" t="str">
        <v>오피스텔 매매</v>
      </c>
      <c r="D844" s="24" t="str">
        <v>2025-09</v>
      </c>
      <c r="E844" s="24" t="str">
        <v>비교 반영</v>
      </c>
      <c r="F844" s="24" t="str">
        <v>그 외 비교 반영월</v>
      </c>
      <c r="G844" s="26">
        <v>6</v>
      </c>
      <c r="H844" s="37">
        <v>0.0013531799729364006</v>
      </c>
    </row>
    <row r="845">
      <c r="A845" s="26">
        <v>2</v>
      </c>
      <c r="B845" s="24" t="str">
        <v>평택시</v>
      </c>
      <c r="C845" s="24" t="str">
        <v>오피스텔 매매</v>
      </c>
      <c r="D845" s="24" t="str">
        <v>2025-10</v>
      </c>
      <c r="E845" s="24" t="str">
        <v>비교 반영</v>
      </c>
      <c r="F845" s="24" t="str">
        <v>그 외 비교 반영월</v>
      </c>
      <c r="G845" s="26">
        <v>7</v>
      </c>
      <c r="H845" s="37">
        <v>0.0015819209039548022</v>
      </c>
    </row>
    <row r="846">
      <c r="A846" s="26">
        <v>2</v>
      </c>
      <c r="B846" s="24" t="str">
        <v>평택시</v>
      </c>
      <c r="C846" s="24" t="str">
        <v>오피스텔 매매</v>
      </c>
      <c r="D846" s="24" t="str">
        <v>2025-11</v>
      </c>
      <c r="E846" s="24" t="str">
        <v>비교 반영</v>
      </c>
      <c r="F846" s="24" t="str">
        <v>그 외 비교 반영월</v>
      </c>
      <c r="G846" s="26">
        <v>13</v>
      </c>
      <c r="H846" s="37">
        <v>0.002644964394710071</v>
      </c>
    </row>
    <row r="847">
      <c r="A847" s="26">
        <v>2</v>
      </c>
      <c r="B847" s="24" t="str">
        <v>평택시</v>
      </c>
      <c r="C847" s="24" t="str">
        <v>오피스텔 매매</v>
      </c>
      <c r="D847" s="24" t="str">
        <v>2025-12</v>
      </c>
      <c r="E847" s="24" t="str">
        <v>비교 반영</v>
      </c>
      <c r="F847" s="24" t="str">
        <v>그 외 비교 반영월</v>
      </c>
      <c r="G847" s="26">
        <v>5</v>
      </c>
      <c r="H847" s="37">
        <v>0.0009825112988799372</v>
      </c>
    </row>
    <row r="848">
      <c r="A848" s="26">
        <v>2</v>
      </c>
      <c r="B848" s="24" t="str">
        <v>평택시</v>
      </c>
      <c r="C848" s="24" t="str">
        <v>오피스텔 매매</v>
      </c>
      <c r="D848" s="24" t="str">
        <v>2026-01</v>
      </c>
      <c r="E848" s="24" t="str">
        <v>비교 반영</v>
      </c>
      <c r="F848" s="24" t="str">
        <v>직전 비교기간</v>
      </c>
      <c r="G848" s="26">
        <v>9</v>
      </c>
      <c r="H848" s="37">
        <v>0.001834862385321101</v>
      </c>
    </row>
    <row r="849">
      <c r="A849" s="26">
        <v>2</v>
      </c>
      <c r="B849" s="24" t="str">
        <v>평택시</v>
      </c>
      <c r="C849" s="24" t="str">
        <v>오피스텔 매매</v>
      </c>
      <c r="D849" s="24" t="str">
        <v>2026-02</v>
      </c>
      <c r="E849" s="24" t="str">
        <v>비교 반영</v>
      </c>
      <c r="F849" s="24" t="str">
        <v>직전 비교기간</v>
      </c>
      <c r="G849" s="26">
        <v>2</v>
      </c>
      <c r="H849" s="37">
        <v>0.0004492362982929021</v>
      </c>
    </row>
    <row r="850">
      <c r="A850" s="26">
        <v>2</v>
      </c>
      <c r="B850" s="24" t="str">
        <v>평택시</v>
      </c>
      <c r="C850" s="24" t="str">
        <v>오피스텔 매매</v>
      </c>
      <c r="D850" s="24" t="str">
        <v>2026-03</v>
      </c>
      <c r="E850" s="24" t="str">
        <v>비교 반영</v>
      </c>
      <c r="F850" s="24" t="str">
        <v>직전 비교기간</v>
      </c>
      <c r="G850" s="26">
        <v>11</v>
      </c>
      <c r="H850" s="37">
        <v>0.002015390252839868</v>
      </c>
    </row>
    <row r="851">
      <c r="A851" s="26">
        <v>2</v>
      </c>
      <c r="B851" s="24" t="str">
        <v>평택시</v>
      </c>
      <c r="C851" s="24" t="str">
        <v>오피스텔 매매</v>
      </c>
      <c r="D851" s="24" t="str">
        <v>2026-04</v>
      </c>
      <c r="E851" s="24" t="str">
        <v>비교 반영</v>
      </c>
      <c r="F851" s="24" t="str">
        <v>최근 비교기간</v>
      </c>
      <c r="G851" s="26">
        <v>10</v>
      </c>
      <c r="H851" s="37">
        <v>0.002110149820637265</v>
      </c>
    </row>
    <row r="852">
      <c r="A852" s="26">
        <v>2</v>
      </c>
      <c r="B852" s="24" t="str">
        <v>평택시</v>
      </c>
      <c r="C852" s="24" t="str">
        <v>오피스텔 매매</v>
      </c>
      <c r="D852" s="24" t="str">
        <v>2026-05</v>
      </c>
      <c r="E852" s="24" t="str">
        <v>비교 반영</v>
      </c>
      <c r="F852" s="24" t="str">
        <v>최근 비교기간</v>
      </c>
      <c r="G852" s="26">
        <v>10</v>
      </c>
      <c r="H852" s="37">
        <v>0.002164970772894566</v>
      </c>
    </row>
    <row r="853">
      <c r="A853" s="26">
        <v>2</v>
      </c>
      <c r="B853" s="24" t="str">
        <v>평택시</v>
      </c>
      <c r="C853" s="24" t="str">
        <v>오피스텔 매매</v>
      </c>
      <c r="D853" s="24" t="str">
        <v>2026-06</v>
      </c>
      <c r="E853" s="24" t="str">
        <v>비교 반영</v>
      </c>
      <c r="F853" s="24" t="str">
        <v>최근 비교기간</v>
      </c>
      <c r="G853" s="26">
        <v>9</v>
      </c>
      <c r="H853" s="37">
        <v>0.002033438770899232</v>
      </c>
    </row>
    <row r="854">
      <c r="A854" s="30">
        <v>2</v>
      </c>
      <c r="B854" s="30" t="str">
        <v>평택시</v>
      </c>
      <c r="C854" s="30" t="str">
        <v>오피스텔 매매</v>
      </c>
      <c r="D854" s="30" t="str">
        <v>2026-07</v>
      </c>
      <c r="E854" s="30" t="str">
        <v>집계 중</v>
      </c>
      <c r="F854" s="30" t="str">
        <v>집계 중 월</v>
      </c>
      <c r="G854" s="32">
        <v>14</v>
      </c>
      <c r="H854" s="43">
        <v>0.0034054974458769156</v>
      </c>
    </row>
    <row r="855">
      <c r="A855" s="26">
        <v>3</v>
      </c>
      <c r="B855" s="24" t="str">
        <v>화성시 동탄구</v>
      </c>
      <c r="C855" s="24" t="str">
        <v>아파트 매매</v>
      </c>
      <c r="D855" s="24" t="str">
        <v>2025-08</v>
      </c>
      <c r="E855" s="24" t="str">
        <v>비교 반영</v>
      </c>
      <c r="F855" s="24" t="str">
        <v>그 외 비교 반영월</v>
      </c>
      <c r="G855" s="26">
        <v>356</v>
      </c>
      <c r="H855" s="37">
        <v>0.13702848344880678</v>
      </c>
    </row>
    <row r="856">
      <c r="A856" s="26">
        <v>3</v>
      </c>
      <c r="B856" s="24" t="str">
        <v>화성시 동탄구</v>
      </c>
      <c r="C856" s="24" t="str">
        <v>아파트 매매</v>
      </c>
      <c r="D856" s="24" t="str">
        <v>2025-09</v>
      </c>
      <c r="E856" s="24" t="str">
        <v>비교 반영</v>
      </c>
      <c r="F856" s="24" t="str">
        <v>그 외 비교 반영월</v>
      </c>
      <c r="G856" s="26">
        <v>586</v>
      </c>
      <c r="H856" s="37">
        <v>0.19704102219233355</v>
      </c>
    </row>
    <row r="857">
      <c r="A857" s="26">
        <v>3</v>
      </c>
      <c r="B857" s="24" t="str">
        <v>화성시 동탄구</v>
      </c>
      <c r="C857" s="24" t="str">
        <v>아파트 매매</v>
      </c>
      <c r="D857" s="24" t="str">
        <v>2025-10</v>
      </c>
      <c r="E857" s="24" t="str">
        <v>비교 반영</v>
      </c>
      <c r="F857" s="24" t="str">
        <v>그 외 비교 반영월</v>
      </c>
      <c r="G857" s="26">
        <v>1048</v>
      </c>
      <c r="H857" s="37">
        <v>0.36630548759175113</v>
      </c>
    </row>
    <row r="858">
      <c r="A858" s="26">
        <v>3</v>
      </c>
      <c r="B858" s="24" t="str">
        <v>화성시 동탄구</v>
      </c>
      <c r="C858" s="24" t="str">
        <v>아파트 매매</v>
      </c>
      <c r="D858" s="24" t="str">
        <v>2025-11</v>
      </c>
      <c r="E858" s="24" t="str">
        <v>비교 반영</v>
      </c>
      <c r="F858" s="24" t="str">
        <v>그 외 비교 반영월</v>
      </c>
      <c r="G858" s="26">
        <v>1073</v>
      </c>
      <c r="H858" s="37">
        <v>0.3064838617537846</v>
      </c>
    </row>
    <row r="859">
      <c r="A859" s="26">
        <v>3</v>
      </c>
      <c r="B859" s="24" t="str">
        <v>화성시 동탄구</v>
      </c>
      <c r="C859" s="24" t="str">
        <v>아파트 매매</v>
      </c>
      <c r="D859" s="24" t="str">
        <v>2025-12</v>
      </c>
      <c r="E859" s="24" t="str">
        <v>비교 반영</v>
      </c>
      <c r="F859" s="24" t="str">
        <v>그 외 비교 반영월</v>
      </c>
      <c r="G859" s="26">
        <v>697</v>
      </c>
      <c r="H859" s="37">
        <v>0.22585871678548283</v>
      </c>
    </row>
    <row r="860">
      <c r="A860" s="26">
        <v>3</v>
      </c>
      <c r="B860" s="24" t="str">
        <v>화성시 동탄구</v>
      </c>
      <c r="C860" s="24" t="str">
        <v>아파트 매매</v>
      </c>
      <c r="D860" s="24" t="str">
        <v>2026-01</v>
      </c>
      <c r="E860" s="24" t="str">
        <v>비교 반영</v>
      </c>
      <c r="F860" s="24" t="str">
        <v>직전 비교기간</v>
      </c>
      <c r="G860" s="26">
        <v>965</v>
      </c>
      <c r="H860" s="37">
        <v>0.2732936845086378</v>
      </c>
    </row>
    <row r="861">
      <c r="A861" s="26">
        <v>3</v>
      </c>
      <c r="B861" s="24" t="str">
        <v>화성시 동탄구</v>
      </c>
      <c r="C861" s="24" t="str">
        <v>아파트 매매</v>
      </c>
      <c r="D861" s="24" t="str">
        <v>2026-02</v>
      </c>
      <c r="E861" s="24" t="str">
        <v>비교 반영</v>
      </c>
      <c r="F861" s="24" t="str">
        <v>직전 비교기간</v>
      </c>
      <c r="G861" s="26">
        <v>773</v>
      </c>
      <c r="H861" s="37">
        <v>0.263283378746594</v>
      </c>
    </row>
    <row r="862">
      <c r="A862" s="26">
        <v>3</v>
      </c>
      <c r="B862" s="24" t="str">
        <v>화성시 동탄구</v>
      </c>
      <c r="C862" s="24" t="str">
        <v>아파트 매매</v>
      </c>
      <c r="D862" s="24" t="str">
        <v>2026-03</v>
      </c>
      <c r="E862" s="24" t="str">
        <v>비교 반영</v>
      </c>
      <c r="F862" s="24" t="str">
        <v>직전 비교기간</v>
      </c>
      <c r="G862" s="26">
        <v>969</v>
      </c>
      <c r="H862" s="37">
        <v>0.2872813519122443</v>
      </c>
    </row>
    <row r="863">
      <c r="A863" s="26">
        <v>3</v>
      </c>
      <c r="B863" s="24" t="str">
        <v>화성시 동탄구</v>
      </c>
      <c r="C863" s="24" t="str">
        <v>아파트 매매</v>
      </c>
      <c r="D863" s="24" t="str">
        <v>2026-04</v>
      </c>
      <c r="E863" s="24" t="str">
        <v>비교 반영</v>
      </c>
      <c r="F863" s="24" t="str">
        <v>최근 비교기간</v>
      </c>
      <c r="G863" s="26">
        <v>892</v>
      </c>
      <c r="H863" s="37">
        <v>0.30516592541909</v>
      </c>
    </row>
    <row r="864">
      <c r="A864" s="26">
        <v>3</v>
      </c>
      <c r="B864" s="24" t="str">
        <v>화성시 동탄구</v>
      </c>
      <c r="C864" s="24" t="str">
        <v>아파트 매매</v>
      </c>
      <c r="D864" s="24" t="str">
        <v>2026-05</v>
      </c>
      <c r="E864" s="24" t="str">
        <v>비교 반영</v>
      </c>
      <c r="F864" s="24" t="str">
        <v>최근 비교기간</v>
      </c>
      <c r="G864" s="26">
        <v>1384</v>
      </c>
      <c r="H864" s="37">
        <v>0.41711874623267026</v>
      </c>
    </row>
    <row r="865">
      <c r="A865" s="26">
        <v>3</v>
      </c>
      <c r="B865" s="24" t="str">
        <v>화성시 동탄구</v>
      </c>
      <c r="C865" s="24" t="str">
        <v>아파트 매매</v>
      </c>
      <c r="D865" s="24" t="str">
        <v>2026-06</v>
      </c>
      <c r="E865" s="24" t="str">
        <v>비교 반영</v>
      </c>
      <c r="F865" s="24" t="str">
        <v>최근 비교기간</v>
      </c>
      <c r="G865" s="26">
        <v>1951</v>
      </c>
      <c r="H865" s="37">
        <v>0.4921796165489405</v>
      </c>
    </row>
    <row r="866">
      <c r="A866" s="30">
        <v>3</v>
      </c>
      <c r="B866" s="30" t="str">
        <v>화성시 동탄구</v>
      </c>
      <c r="C866" s="30" t="str">
        <v>아파트 매매</v>
      </c>
      <c r="D866" s="30" t="str">
        <v>2026-07</v>
      </c>
      <c r="E866" s="30" t="str">
        <v>집계 중</v>
      </c>
      <c r="F866" s="30" t="str">
        <v>집계 중 월</v>
      </c>
      <c r="G866" s="32">
        <v>147</v>
      </c>
      <c r="H866" s="43">
        <v>0.06588973554459883</v>
      </c>
    </row>
    <row r="867">
      <c r="A867" s="26">
        <v>3</v>
      </c>
      <c r="B867" s="24" t="str">
        <v>화성시 동탄구</v>
      </c>
      <c r="C867" s="24" t="str">
        <v>아파트 전월세</v>
      </c>
      <c r="D867" s="24" t="str">
        <v>2025-08</v>
      </c>
      <c r="E867" s="24" t="str">
        <v>비교 반영</v>
      </c>
      <c r="F867" s="24" t="str">
        <v>그 외 비교 반영월</v>
      </c>
      <c r="G867" s="26">
        <v>1429</v>
      </c>
      <c r="H867" s="37">
        <v>0.5500384911470362</v>
      </c>
    </row>
    <row r="868">
      <c r="A868" s="26">
        <v>3</v>
      </c>
      <c r="B868" s="24" t="str">
        <v>화성시 동탄구</v>
      </c>
      <c r="C868" s="24" t="str">
        <v>아파트 전월세</v>
      </c>
      <c r="D868" s="24" t="str">
        <v>2025-09</v>
      </c>
      <c r="E868" s="24" t="str">
        <v>비교 반영</v>
      </c>
      <c r="F868" s="24" t="str">
        <v>그 외 비교 반영월</v>
      </c>
      <c r="G868" s="26">
        <v>1626</v>
      </c>
      <c r="H868" s="37">
        <v>0.5467383994620041</v>
      </c>
    </row>
    <row r="869">
      <c r="A869" s="26">
        <v>3</v>
      </c>
      <c r="B869" s="24" t="str">
        <v>화성시 동탄구</v>
      </c>
      <c r="C869" s="24" t="str">
        <v>아파트 전월세</v>
      </c>
      <c r="D869" s="24" t="str">
        <v>2025-10</v>
      </c>
      <c r="E869" s="24" t="str">
        <v>비교 반영</v>
      </c>
      <c r="F869" s="24" t="str">
        <v>그 외 비교 반영월</v>
      </c>
      <c r="G869" s="26">
        <v>1133</v>
      </c>
      <c r="H869" s="37">
        <v>0.39601537923802865</v>
      </c>
    </row>
    <row r="870">
      <c r="A870" s="26">
        <v>3</v>
      </c>
      <c r="B870" s="24" t="str">
        <v>화성시 동탄구</v>
      </c>
      <c r="C870" s="24" t="str">
        <v>아파트 전월세</v>
      </c>
      <c r="D870" s="24" t="str">
        <v>2025-11</v>
      </c>
      <c r="E870" s="24" t="str">
        <v>비교 반영</v>
      </c>
      <c r="F870" s="24" t="str">
        <v>그 외 비교 반영월</v>
      </c>
      <c r="G870" s="26">
        <v>1548</v>
      </c>
      <c r="H870" s="37">
        <v>0.442159383033419</v>
      </c>
    </row>
    <row r="871">
      <c r="A871" s="26">
        <v>3</v>
      </c>
      <c r="B871" s="24" t="str">
        <v>화성시 동탄구</v>
      </c>
      <c r="C871" s="24" t="str">
        <v>아파트 전월세</v>
      </c>
      <c r="D871" s="24" t="str">
        <v>2025-12</v>
      </c>
      <c r="E871" s="24" t="str">
        <v>비교 반영</v>
      </c>
      <c r="F871" s="24" t="str">
        <v>그 외 비교 반영월</v>
      </c>
      <c r="G871" s="26">
        <v>1454</v>
      </c>
      <c r="H871" s="37">
        <v>0.4711600777705768</v>
      </c>
    </row>
    <row r="872">
      <c r="A872" s="26">
        <v>3</v>
      </c>
      <c r="B872" s="24" t="str">
        <v>화성시 동탄구</v>
      </c>
      <c r="C872" s="24" t="str">
        <v>아파트 전월세</v>
      </c>
      <c r="D872" s="24" t="str">
        <v>2026-01</v>
      </c>
      <c r="E872" s="24" t="str">
        <v>비교 반영</v>
      </c>
      <c r="F872" s="24" t="str">
        <v>직전 비교기간</v>
      </c>
      <c r="G872" s="26">
        <v>1531</v>
      </c>
      <c r="H872" s="37">
        <v>0.4335882186349476</v>
      </c>
    </row>
    <row r="873">
      <c r="A873" s="26">
        <v>3</v>
      </c>
      <c r="B873" s="24" t="str">
        <v>화성시 동탄구</v>
      </c>
      <c r="C873" s="24" t="str">
        <v>아파트 전월세</v>
      </c>
      <c r="D873" s="24" t="str">
        <v>2026-02</v>
      </c>
      <c r="E873" s="24" t="str">
        <v>비교 반영</v>
      </c>
      <c r="F873" s="24" t="str">
        <v>직전 비교기간</v>
      </c>
      <c r="G873" s="26">
        <v>1245</v>
      </c>
      <c r="H873" s="37">
        <v>0.42404632152588556</v>
      </c>
    </row>
    <row r="874">
      <c r="A874" s="26">
        <v>3</v>
      </c>
      <c r="B874" s="24" t="str">
        <v>화성시 동탄구</v>
      </c>
      <c r="C874" s="24" t="str">
        <v>아파트 전월세</v>
      </c>
      <c r="D874" s="24" t="str">
        <v>2026-03</v>
      </c>
      <c r="E874" s="24" t="str">
        <v>비교 반영</v>
      </c>
      <c r="F874" s="24" t="str">
        <v>직전 비교기간</v>
      </c>
      <c r="G874" s="26">
        <v>1217</v>
      </c>
      <c r="H874" s="37">
        <v>0.3608064037948414</v>
      </c>
    </row>
    <row r="875">
      <c r="A875" s="26">
        <v>3</v>
      </c>
      <c r="B875" s="24" t="str">
        <v>화성시 동탄구</v>
      </c>
      <c r="C875" s="24" t="str">
        <v>아파트 전월세</v>
      </c>
      <c r="D875" s="24" t="str">
        <v>2026-04</v>
      </c>
      <c r="E875" s="24" t="str">
        <v>비교 반영</v>
      </c>
      <c r="F875" s="24" t="str">
        <v>최근 비교기간</v>
      </c>
      <c r="G875" s="26">
        <v>955</v>
      </c>
      <c r="H875" s="37">
        <v>0.3267191241874786</v>
      </c>
    </row>
    <row r="876">
      <c r="A876" s="26">
        <v>3</v>
      </c>
      <c r="B876" s="24" t="str">
        <v>화성시 동탄구</v>
      </c>
      <c r="C876" s="24" t="str">
        <v>아파트 전월세</v>
      </c>
      <c r="D876" s="24" t="str">
        <v>2026-05</v>
      </c>
      <c r="E876" s="24" t="str">
        <v>비교 반영</v>
      </c>
      <c r="F876" s="24" t="str">
        <v>최근 비교기간</v>
      </c>
      <c r="G876" s="26">
        <v>977</v>
      </c>
      <c r="H876" s="37">
        <v>0.2944544906570223</v>
      </c>
    </row>
    <row r="877">
      <c r="A877" s="26">
        <v>3</v>
      </c>
      <c r="B877" s="24" t="str">
        <v>화성시 동탄구</v>
      </c>
      <c r="C877" s="24" t="str">
        <v>아파트 전월세</v>
      </c>
      <c r="D877" s="24" t="str">
        <v>2026-06</v>
      </c>
      <c r="E877" s="24" t="str">
        <v>비교 반영</v>
      </c>
      <c r="F877" s="24" t="str">
        <v>최근 비교기간</v>
      </c>
      <c r="G877" s="26">
        <v>1046</v>
      </c>
      <c r="H877" s="37">
        <v>0.26387487386478303</v>
      </c>
    </row>
    <row r="878">
      <c r="A878" s="30">
        <v>3</v>
      </c>
      <c r="B878" s="30" t="str">
        <v>화성시 동탄구</v>
      </c>
      <c r="C878" s="30" t="str">
        <v>아파트 전월세</v>
      </c>
      <c r="D878" s="30" t="str">
        <v>2026-07</v>
      </c>
      <c r="E878" s="30" t="str">
        <v>집계 중</v>
      </c>
      <c r="F878" s="30" t="str">
        <v>집계 중 월</v>
      </c>
      <c r="G878" s="32">
        <v>1366</v>
      </c>
      <c r="H878" s="43">
        <v>0.6122814881219184</v>
      </c>
    </row>
    <row r="879">
      <c r="A879" s="26">
        <v>3</v>
      </c>
      <c r="B879" s="24" t="str">
        <v>화성시 동탄구</v>
      </c>
      <c r="C879" s="24" t="str">
        <v>오피스텔 전월세</v>
      </c>
      <c r="D879" s="24" t="str">
        <v>2025-08</v>
      </c>
      <c r="E879" s="24" t="str">
        <v>비교 반영</v>
      </c>
      <c r="F879" s="24" t="str">
        <v>그 외 비교 반영월</v>
      </c>
      <c r="G879" s="26">
        <v>533</v>
      </c>
      <c r="H879" s="37">
        <v>0.20515781370284836</v>
      </c>
    </row>
    <row r="880">
      <c r="A880" s="26">
        <v>3</v>
      </c>
      <c r="B880" s="24" t="str">
        <v>화성시 동탄구</v>
      </c>
      <c r="C880" s="24" t="str">
        <v>오피스텔 전월세</v>
      </c>
      <c r="D880" s="24" t="str">
        <v>2025-09</v>
      </c>
      <c r="E880" s="24" t="str">
        <v>비교 반영</v>
      </c>
      <c r="F880" s="24" t="str">
        <v>그 외 비교 반영월</v>
      </c>
      <c r="G880" s="26">
        <v>462</v>
      </c>
      <c r="H880" s="37">
        <v>0.15534633490248823</v>
      </c>
    </row>
    <row r="881">
      <c r="A881" s="26">
        <v>3</v>
      </c>
      <c r="B881" s="24" t="str">
        <v>화성시 동탄구</v>
      </c>
      <c r="C881" s="24" t="str">
        <v>오피스텔 전월세</v>
      </c>
      <c r="D881" s="24" t="str">
        <v>2025-10</v>
      </c>
      <c r="E881" s="24" t="str">
        <v>비교 반영</v>
      </c>
      <c r="F881" s="24" t="str">
        <v>그 외 비교 반영월</v>
      </c>
      <c r="G881" s="26">
        <v>409</v>
      </c>
      <c r="H881" s="37">
        <v>0.14295700803914715</v>
      </c>
    </row>
    <row r="882">
      <c r="A882" s="26">
        <v>3</v>
      </c>
      <c r="B882" s="24" t="str">
        <v>화성시 동탄구</v>
      </c>
      <c r="C882" s="24" t="str">
        <v>오피스텔 전월세</v>
      </c>
      <c r="D882" s="24" t="str">
        <v>2025-11</v>
      </c>
      <c r="E882" s="24" t="str">
        <v>비교 반영</v>
      </c>
      <c r="F882" s="24" t="str">
        <v>그 외 비교 반영월</v>
      </c>
      <c r="G882" s="26">
        <v>494</v>
      </c>
      <c r="H882" s="37">
        <v>0.14110254213081977</v>
      </c>
    </row>
    <row r="883">
      <c r="A883" s="26">
        <v>3</v>
      </c>
      <c r="B883" s="24" t="str">
        <v>화성시 동탄구</v>
      </c>
      <c r="C883" s="24" t="str">
        <v>오피스텔 전월세</v>
      </c>
      <c r="D883" s="24" t="str">
        <v>2025-12</v>
      </c>
      <c r="E883" s="24" t="str">
        <v>비교 반영</v>
      </c>
      <c r="F883" s="24" t="str">
        <v>그 외 비교 반영월</v>
      </c>
      <c r="G883" s="26">
        <v>587</v>
      </c>
      <c r="H883" s="37">
        <v>0.19021386908619572</v>
      </c>
    </row>
    <row r="884">
      <c r="A884" s="26">
        <v>3</v>
      </c>
      <c r="B884" s="24" t="str">
        <v>화성시 동탄구</v>
      </c>
      <c r="C884" s="24" t="str">
        <v>오피스텔 전월세</v>
      </c>
      <c r="D884" s="24" t="str">
        <v>2026-01</v>
      </c>
      <c r="E884" s="24" t="str">
        <v>비교 반영</v>
      </c>
      <c r="F884" s="24" t="str">
        <v>직전 비교기간</v>
      </c>
      <c r="G884" s="26">
        <v>672</v>
      </c>
      <c r="H884" s="37">
        <v>0.1903143585386576</v>
      </c>
    </row>
    <row r="885">
      <c r="A885" s="26">
        <v>3</v>
      </c>
      <c r="B885" s="24" t="str">
        <v>화성시 동탄구</v>
      </c>
      <c r="C885" s="24" t="str">
        <v>오피스텔 전월세</v>
      </c>
      <c r="D885" s="24" t="str">
        <v>2026-02</v>
      </c>
      <c r="E885" s="24" t="str">
        <v>비교 반영</v>
      </c>
      <c r="F885" s="24" t="str">
        <v>직전 비교기간</v>
      </c>
      <c r="G885" s="26">
        <v>617</v>
      </c>
      <c r="H885" s="37">
        <v>0.210149863760218</v>
      </c>
    </row>
    <row r="886">
      <c r="A886" s="26">
        <v>3</v>
      </c>
      <c r="B886" s="24" t="str">
        <v>화성시 동탄구</v>
      </c>
      <c r="C886" s="24" t="str">
        <v>오피스텔 전월세</v>
      </c>
      <c r="D886" s="24" t="str">
        <v>2026-03</v>
      </c>
      <c r="E886" s="24" t="str">
        <v>비교 반영</v>
      </c>
      <c r="F886" s="24" t="str">
        <v>직전 비교기간</v>
      </c>
      <c r="G886" s="26">
        <v>796</v>
      </c>
      <c r="H886" s="37">
        <v>0.23599169878446488</v>
      </c>
    </row>
    <row r="887">
      <c r="A887" s="26">
        <v>3</v>
      </c>
      <c r="B887" s="24" t="str">
        <v>화성시 동탄구</v>
      </c>
      <c r="C887" s="24" t="str">
        <v>오피스텔 전월세</v>
      </c>
      <c r="D887" s="24" t="str">
        <v>2026-04</v>
      </c>
      <c r="E887" s="24" t="str">
        <v>비교 반영</v>
      </c>
      <c r="F887" s="24" t="str">
        <v>최근 비교기간</v>
      </c>
      <c r="G887" s="26">
        <v>675</v>
      </c>
      <c r="H887" s="37">
        <v>0.23092712966130688</v>
      </c>
    </row>
    <row r="888">
      <c r="A888" s="26">
        <v>3</v>
      </c>
      <c r="B888" s="24" t="str">
        <v>화성시 동탄구</v>
      </c>
      <c r="C888" s="24" t="str">
        <v>오피스텔 전월세</v>
      </c>
      <c r="D888" s="24" t="str">
        <v>2026-05</v>
      </c>
      <c r="E888" s="24" t="str">
        <v>비교 반영</v>
      </c>
      <c r="F888" s="24" t="str">
        <v>최근 비교기간</v>
      </c>
      <c r="G888" s="26">
        <v>593</v>
      </c>
      <c r="H888" s="37">
        <v>0.17872212176009644</v>
      </c>
    </row>
    <row r="889">
      <c r="A889" s="26">
        <v>3</v>
      </c>
      <c r="B889" s="24" t="str">
        <v>화성시 동탄구</v>
      </c>
      <c r="C889" s="24" t="str">
        <v>오피스텔 전월세</v>
      </c>
      <c r="D889" s="24" t="str">
        <v>2026-06</v>
      </c>
      <c r="E889" s="24" t="str">
        <v>비교 반영</v>
      </c>
      <c r="F889" s="24" t="str">
        <v>최근 비교기간</v>
      </c>
      <c r="G889" s="26">
        <v>632</v>
      </c>
      <c r="H889" s="37">
        <v>0.15943491422805248</v>
      </c>
    </row>
    <row r="890">
      <c r="A890" s="30">
        <v>3</v>
      </c>
      <c r="B890" s="30" t="str">
        <v>화성시 동탄구</v>
      </c>
      <c r="C890" s="30" t="str">
        <v>오피스텔 전월세</v>
      </c>
      <c r="D890" s="30" t="str">
        <v>2026-07</v>
      </c>
      <c r="E890" s="30" t="str">
        <v>집계 중</v>
      </c>
      <c r="F890" s="30" t="str">
        <v>집계 중 월</v>
      </c>
      <c r="G890" s="32">
        <v>491</v>
      </c>
      <c r="H890" s="43">
        <v>0.22008068130883013</v>
      </c>
    </row>
    <row r="891">
      <c r="A891" s="26">
        <v>3</v>
      </c>
      <c r="B891" s="24" t="str">
        <v>화성시 동탄구</v>
      </c>
      <c r="C891" s="24" t="str">
        <v>다가구 전월세</v>
      </c>
      <c r="D891" s="24" t="str">
        <v>2025-08</v>
      </c>
      <c r="E891" s="24" t="str">
        <v>비교 반영</v>
      </c>
      <c r="F891" s="24" t="str">
        <v>그 외 비교 반영월</v>
      </c>
      <c r="G891" s="26">
        <v>180</v>
      </c>
      <c r="H891" s="37">
        <v>0.06928406466512702</v>
      </c>
    </row>
    <row r="892">
      <c r="A892" s="26">
        <v>3</v>
      </c>
      <c r="B892" s="24" t="str">
        <v>화성시 동탄구</v>
      </c>
      <c r="C892" s="24" t="str">
        <v>다가구 전월세</v>
      </c>
      <c r="D892" s="24" t="str">
        <v>2025-09</v>
      </c>
      <c r="E892" s="24" t="str">
        <v>비교 반영</v>
      </c>
      <c r="F892" s="24" t="str">
        <v>그 외 비교 반영월</v>
      </c>
      <c r="G892" s="26">
        <v>168</v>
      </c>
      <c r="H892" s="37">
        <v>0.05648957632817754</v>
      </c>
    </row>
    <row r="893">
      <c r="A893" s="26">
        <v>3</v>
      </c>
      <c r="B893" s="24" t="str">
        <v>화성시 동탄구</v>
      </c>
      <c r="C893" s="24" t="str">
        <v>다가구 전월세</v>
      </c>
      <c r="D893" s="24" t="str">
        <v>2025-10</v>
      </c>
      <c r="E893" s="24" t="str">
        <v>비교 반영</v>
      </c>
      <c r="F893" s="24" t="str">
        <v>그 외 비교 반영월</v>
      </c>
      <c r="G893" s="26">
        <v>167</v>
      </c>
      <c r="H893" s="37">
        <v>0.05837119888150996</v>
      </c>
    </row>
    <row r="894">
      <c r="A894" s="26">
        <v>3</v>
      </c>
      <c r="B894" s="24" t="str">
        <v>화성시 동탄구</v>
      </c>
      <c r="C894" s="24" t="str">
        <v>다가구 전월세</v>
      </c>
      <c r="D894" s="24" t="str">
        <v>2025-11</v>
      </c>
      <c r="E894" s="24" t="str">
        <v>비교 반영</v>
      </c>
      <c r="F894" s="24" t="str">
        <v>그 외 비교 반영월</v>
      </c>
      <c r="G894" s="26">
        <v>189</v>
      </c>
      <c r="H894" s="37">
        <v>0.05398457583547558</v>
      </c>
    </row>
    <row r="895">
      <c r="A895" s="26">
        <v>3</v>
      </c>
      <c r="B895" s="24" t="str">
        <v>화성시 동탄구</v>
      </c>
      <c r="C895" s="24" t="str">
        <v>다가구 전월세</v>
      </c>
      <c r="D895" s="24" t="str">
        <v>2025-12</v>
      </c>
      <c r="E895" s="24" t="str">
        <v>비교 반영</v>
      </c>
      <c r="F895" s="24" t="str">
        <v>그 외 비교 반영월</v>
      </c>
      <c r="G895" s="26">
        <v>178</v>
      </c>
      <c r="H895" s="37">
        <v>0.057679844458846406</v>
      </c>
    </row>
    <row r="896">
      <c r="A896" s="26">
        <v>3</v>
      </c>
      <c r="B896" s="24" t="str">
        <v>화성시 동탄구</v>
      </c>
      <c r="C896" s="24" t="str">
        <v>다가구 전월세</v>
      </c>
      <c r="D896" s="24" t="str">
        <v>2026-01</v>
      </c>
      <c r="E896" s="24" t="str">
        <v>비교 반영</v>
      </c>
      <c r="F896" s="24" t="str">
        <v>직전 비교기간</v>
      </c>
      <c r="G896" s="26">
        <v>204</v>
      </c>
      <c r="H896" s="37">
        <v>0.05777400169923534</v>
      </c>
    </row>
    <row r="897">
      <c r="A897" s="26">
        <v>3</v>
      </c>
      <c r="B897" s="24" t="str">
        <v>화성시 동탄구</v>
      </c>
      <c r="C897" s="24" t="str">
        <v>다가구 전월세</v>
      </c>
      <c r="D897" s="24" t="str">
        <v>2026-02</v>
      </c>
      <c r="E897" s="24" t="str">
        <v>비교 반영</v>
      </c>
      <c r="F897" s="24" t="str">
        <v>직전 비교기간</v>
      </c>
      <c r="G897" s="26">
        <v>184</v>
      </c>
      <c r="H897" s="37">
        <v>0.06267029972752043</v>
      </c>
    </row>
    <row r="898">
      <c r="A898" s="26">
        <v>3</v>
      </c>
      <c r="B898" s="24" t="str">
        <v>화성시 동탄구</v>
      </c>
      <c r="C898" s="24" t="str">
        <v>다가구 전월세</v>
      </c>
      <c r="D898" s="24" t="str">
        <v>2026-03</v>
      </c>
      <c r="E898" s="24" t="str">
        <v>비교 반영</v>
      </c>
      <c r="F898" s="24" t="str">
        <v>직전 비교기간</v>
      </c>
      <c r="G898" s="26">
        <v>213</v>
      </c>
      <c r="H898" s="37">
        <v>0.06314853246368218</v>
      </c>
    </row>
    <row r="899">
      <c r="A899" s="26">
        <v>3</v>
      </c>
      <c r="B899" s="24" t="str">
        <v>화성시 동탄구</v>
      </c>
      <c r="C899" s="24" t="str">
        <v>다가구 전월세</v>
      </c>
      <c r="D899" s="24" t="str">
        <v>2026-04</v>
      </c>
      <c r="E899" s="24" t="str">
        <v>비교 반영</v>
      </c>
      <c r="F899" s="24" t="str">
        <v>최근 비교기간</v>
      </c>
      <c r="G899" s="26">
        <v>219</v>
      </c>
      <c r="H899" s="37">
        <v>0.0749230242901129</v>
      </c>
    </row>
    <row r="900">
      <c r="A900" s="26">
        <v>3</v>
      </c>
      <c r="B900" s="24" t="str">
        <v>화성시 동탄구</v>
      </c>
      <c r="C900" s="24" t="str">
        <v>다가구 전월세</v>
      </c>
      <c r="D900" s="24" t="str">
        <v>2026-05</v>
      </c>
      <c r="E900" s="24" t="str">
        <v>비교 반영</v>
      </c>
      <c r="F900" s="24" t="str">
        <v>최근 비교기간</v>
      </c>
      <c r="G900" s="26">
        <v>198</v>
      </c>
      <c r="H900" s="37">
        <v>0.059674502712477394</v>
      </c>
    </row>
    <row r="901">
      <c r="A901" s="26">
        <v>3</v>
      </c>
      <c r="B901" s="24" t="str">
        <v>화성시 동탄구</v>
      </c>
      <c r="C901" s="24" t="str">
        <v>다가구 전월세</v>
      </c>
      <c r="D901" s="24" t="str">
        <v>2026-06</v>
      </c>
      <c r="E901" s="24" t="str">
        <v>비교 반영</v>
      </c>
      <c r="F901" s="24" t="str">
        <v>최근 비교기간</v>
      </c>
      <c r="G901" s="26">
        <v>180</v>
      </c>
      <c r="H901" s="37">
        <v>0.045408678102926335</v>
      </c>
    </row>
    <row r="902">
      <c r="A902" s="30">
        <v>3</v>
      </c>
      <c r="B902" s="30" t="str">
        <v>화성시 동탄구</v>
      </c>
      <c r="C902" s="30" t="str">
        <v>다가구 전월세</v>
      </c>
      <c r="D902" s="30" t="str">
        <v>2026-07</v>
      </c>
      <c r="E902" s="30" t="str">
        <v>집계 중</v>
      </c>
      <c r="F902" s="30" t="str">
        <v>집계 중 월</v>
      </c>
      <c r="G902" s="32">
        <v>129</v>
      </c>
      <c r="H902" s="43">
        <v>0.057821604661586735</v>
      </c>
    </row>
    <row r="903">
      <c r="A903" s="26">
        <v>3</v>
      </c>
      <c r="B903" s="24" t="str">
        <v>화성시 동탄구</v>
      </c>
      <c r="C903" s="24" t="str">
        <v>오피스텔 매매</v>
      </c>
      <c r="D903" s="24" t="str">
        <v>2025-08</v>
      </c>
      <c r="E903" s="24" t="str">
        <v>비교 반영</v>
      </c>
      <c r="F903" s="24" t="str">
        <v>그 외 비교 반영월</v>
      </c>
      <c r="G903" s="26">
        <v>31</v>
      </c>
      <c r="H903" s="37">
        <v>0.01193225558121632</v>
      </c>
    </row>
    <row r="904">
      <c r="A904" s="26">
        <v>3</v>
      </c>
      <c r="B904" s="24" t="str">
        <v>화성시 동탄구</v>
      </c>
      <c r="C904" s="24" t="str">
        <v>오피스텔 매매</v>
      </c>
      <c r="D904" s="24" t="str">
        <v>2025-09</v>
      </c>
      <c r="E904" s="24" t="str">
        <v>비교 반영</v>
      </c>
      <c r="F904" s="24" t="str">
        <v>그 외 비교 반영월</v>
      </c>
      <c r="G904" s="26">
        <v>32</v>
      </c>
      <c r="H904" s="37">
        <v>0.010759919300605245</v>
      </c>
    </row>
    <row r="905">
      <c r="A905" s="26">
        <v>3</v>
      </c>
      <c r="B905" s="24" t="str">
        <v>화성시 동탄구</v>
      </c>
      <c r="C905" s="24" t="str">
        <v>오피스텔 매매</v>
      </c>
      <c r="D905" s="24" t="str">
        <v>2025-10</v>
      </c>
      <c r="E905" s="24" t="str">
        <v>비교 반영</v>
      </c>
      <c r="F905" s="24" t="str">
        <v>그 외 비교 반영월</v>
      </c>
      <c r="G905" s="26">
        <v>37</v>
      </c>
      <c r="H905" s="37">
        <v>0.0129325410695561</v>
      </c>
    </row>
    <row r="906">
      <c r="A906" s="26">
        <v>3</v>
      </c>
      <c r="B906" s="24" t="str">
        <v>화성시 동탄구</v>
      </c>
      <c r="C906" s="24" t="str">
        <v>오피스텔 매매</v>
      </c>
      <c r="D906" s="24" t="str">
        <v>2025-11</v>
      </c>
      <c r="E906" s="24" t="str">
        <v>비교 반영</v>
      </c>
      <c r="F906" s="24" t="str">
        <v>그 외 비교 반영월</v>
      </c>
      <c r="G906" s="26">
        <v>108</v>
      </c>
      <c r="H906" s="37">
        <v>0.030848329048843187</v>
      </c>
    </row>
    <row r="907">
      <c r="A907" s="26">
        <v>3</v>
      </c>
      <c r="B907" s="24" t="str">
        <v>화성시 동탄구</v>
      </c>
      <c r="C907" s="24" t="str">
        <v>오피스텔 매매</v>
      </c>
      <c r="D907" s="24" t="str">
        <v>2025-12</v>
      </c>
      <c r="E907" s="24" t="str">
        <v>비교 반영</v>
      </c>
      <c r="F907" s="24" t="str">
        <v>그 외 비교 반영월</v>
      </c>
      <c r="G907" s="26">
        <v>51</v>
      </c>
      <c r="H907" s="37">
        <v>0.016526247569669476</v>
      </c>
    </row>
    <row r="908">
      <c r="A908" s="26">
        <v>3</v>
      </c>
      <c r="B908" s="24" t="str">
        <v>화성시 동탄구</v>
      </c>
      <c r="C908" s="24" t="str">
        <v>오피스텔 매매</v>
      </c>
      <c r="D908" s="24" t="str">
        <v>2026-01</v>
      </c>
      <c r="E908" s="24" t="str">
        <v>비교 반영</v>
      </c>
      <c r="F908" s="24" t="str">
        <v>직전 비교기간</v>
      </c>
      <c r="G908" s="26">
        <v>45</v>
      </c>
      <c r="H908" s="37">
        <v>0.012744265080713678</v>
      </c>
    </row>
    <row r="909">
      <c r="A909" s="26">
        <v>3</v>
      </c>
      <c r="B909" s="24" t="str">
        <v>화성시 동탄구</v>
      </c>
      <c r="C909" s="24" t="str">
        <v>오피스텔 매매</v>
      </c>
      <c r="D909" s="24" t="str">
        <v>2026-02</v>
      </c>
      <c r="E909" s="24" t="str">
        <v>비교 반영</v>
      </c>
      <c r="F909" s="24" t="str">
        <v>직전 비교기간</v>
      </c>
      <c r="G909" s="26">
        <v>34</v>
      </c>
      <c r="H909" s="37">
        <v>0.011580381471389645</v>
      </c>
    </row>
    <row r="910">
      <c r="A910" s="26">
        <v>3</v>
      </c>
      <c r="B910" s="24" t="str">
        <v>화성시 동탄구</v>
      </c>
      <c r="C910" s="24" t="str">
        <v>오피스텔 매매</v>
      </c>
      <c r="D910" s="24" t="str">
        <v>2026-03</v>
      </c>
      <c r="E910" s="24" t="str">
        <v>비교 반영</v>
      </c>
      <c r="F910" s="24" t="str">
        <v>직전 비교기간</v>
      </c>
      <c r="G910" s="26">
        <v>59</v>
      </c>
      <c r="H910" s="37">
        <v>0.01749184702045657</v>
      </c>
    </row>
    <row r="911">
      <c r="A911" s="26">
        <v>3</v>
      </c>
      <c r="B911" s="24" t="str">
        <v>화성시 동탄구</v>
      </c>
      <c r="C911" s="24" t="str">
        <v>오피스텔 매매</v>
      </c>
      <c r="D911" s="24" t="str">
        <v>2026-04</v>
      </c>
      <c r="E911" s="24" t="str">
        <v>비교 반영</v>
      </c>
      <c r="F911" s="24" t="str">
        <v>최근 비교기간</v>
      </c>
      <c r="G911" s="26">
        <v>41</v>
      </c>
      <c r="H911" s="37">
        <v>0.014026684912760863</v>
      </c>
    </row>
    <row r="912">
      <c r="A912" s="26">
        <v>3</v>
      </c>
      <c r="B912" s="24" t="str">
        <v>화성시 동탄구</v>
      </c>
      <c r="C912" s="24" t="str">
        <v>오피스텔 매매</v>
      </c>
      <c r="D912" s="24" t="str">
        <v>2026-05</v>
      </c>
      <c r="E912" s="24" t="str">
        <v>비교 반영</v>
      </c>
      <c r="F912" s="24" t="str">
        <v>최근 비교기간</v>
      </c>
      <c r="G912" s="26">
        <v>65</v>
      </c>
      <c r="H912" s="37">
        <v>0.01959011452682339</v>
      </c>
    </row>
    <row r="913">
      <c r="A913" s="26">
        <v>3</v>
      </c>
      <c r="B913" s="24" t="str">
        <v>화성시 동탄구</v>
      </c>
      <c r="C913" s="24" t="str">
        <v>오피스텔 매매</v>
      </c>
      <c r="D913" s="24" t="str">
        <v>2026-06</v>
      </c>
      <c r="E913" s="24" t="str">
        <v>비교 반영</v>
      </c>
      <c r="F913" s="24" t="str">
        <v>최근 비교기간</v>
      </c>
      <c r="G913" s="26">
        <v>46</v>
      </c>
      <c r="H913" s="37">
        <v>0.01160443995963673</v>
      </c>
    </row>
    <row r="914">
      <c r="A914" s="30">
        <v>3</v>
      </c>
      <c r="B914" s="30" t="str">
        <v>화성시 동탄구</v>
      </c>
      <c r="C914" s="30" t="str">
        <v>오피스텔 매매</v>
      </c>
      <c r="D914" s="30" t="str">
        <v>2026-07</v>
      </c>
      <c r="E914" s="30" t="str">
        <v>집계 중</v>
      </c>
      <c r="F914" s="30" t="str">
        <v>집계 중 월</v>
      </c>
      <c r="G914" s="32">
        <v>29</v>
      </c>
      <c r="H914" s="43">
        <v>0.012998655311519497</v>
      </c>
    </row>
    <row r="915">
      <c r="A915" s="26">
        <v>3</v>
      </c>
      <c r="B915" s="24" t="str">
        <v>화성시 동탄구</v>
      </c>
      <c r="C915" s="24" t="str">
        <v>다세대 전월세</v>
      </c>
      <c r="D915" s="24" t="str">
        <v>2025-08</v>
      </c>
      <c r="E915" s="24" t="str">
        <v>비교 반영</v>
      </c>
      <c r="F915" s="24" t="str">
        <v>그 외 비교 반영월</v>
      </c>
      <c r="G915" s="26">
        <v>12</v>
      </c>
      <c r="H915" s="37">
        <v>0.004618937644341801</v>
      </c>
    </row>
    <row r="916">
      <c r="A916" s="26">
        <v>3</v>
      </c>
      <c r="B916" s="24" t="str">
        <v>화성시 동탄구</v>
      </c>
      <c r="C916" s="24" t="str">
        <v>다세대 전월세</v>
      </c>
      <c r="D916" s="24" t="str">
        <v>2025-09</v>
      </c>
      <c r="E916" s="24" t="str">
        <v>비교 반영</v>
      </c>
      <c r="F916" s="24" t="str">
        <v>그 외 비교 반영월</v>
      </c>
      <c r="G916" s="26">
        <v>10</v>
      </c>
      <c r="H916" s="37">
        <v>0.0033624747814391394</v>
      </c>
    </row>
    <row r="917">
      <c r="A917" s="26">
        <v>3</v>
      </c>
      <c r="B917" s="24" t="str">
        <v>화성시 동탄구</v>
      </c>
      <c r="C917" s="24" t="str">
        <v>다세대 전월세</v>
      </c>
      <c r="D917" s="24" t="str">
        <v>2025-10</v>
      </c>
      <c r="E917" s="24" t="str">
        <v>비교 반영</v>
      </c>
      <c r="F917" s="24" t="str">
        <v>그 외 비교 반영월</v>
      </c>
      <c r="G917" s="26">
        <v>14</v>
      </c>
      <c r="H917" s="37">
        <v>0.004893393918210416</v>
      </c>
    </row>
    <row r="918">
      <c r="A918" s="26">
        <v>3</v>
      </c>
      <c r="B918" s="24" t="str">
        <v>화성시 동탄구</v>
      </c>
      <c r="C918" s="24" t="str">
        <v>다세대 전월세</v>
      </c>
      <c r="D918" s="24" t="str">
        <v>2025-11</v>
      </c>
      <c r="E918" s="24" t="str">
        <v>비교 반영</v>
      </c>
      <c r="F918" s="24" t="str">
        <v>그 외 비교 반영월</v>
      </c>
      <c r="G918" s="26">
        <v>15</v>
      </c>
      <c r="H918" s="37">
        <v>0.004284490145672665</v>
      </c>
    </row>
    <row r="919">
      <c r="A919" s="26">
        <v>3</v>
      </c>
      <c r="B919" s="24" t="str">
        <v>화성시 동탄구</v>
      </c>
      <c r="C919" s="24" t="str">
        <v>다세대 전월세</v>
      </c>
      <c r="D919" s="24" t="str">
        <v>2025-12</v>
      </c>
      <c r="E919" s="24" t="str">
        <v>비교 반영</v>
      </c>
      <c r="F919" s="24" t="str">
        <v>그 외 비교 반영월</v>
      </c>
      <c r="G919" s="26">
        <v>21</v>
      </c>
      <c r="H919" s="37">
        <v>0.006804925469863901</v>
      </c>
    </row>
    <row r="920">
      <c r="A920" s="26">
        <v>3</v>
      </c>
      <c r="B920" s="24" t="str">
        <v>화성시 동탄구</v>
      </c>
      <c r="C920" s="24" t="str">
        <v>다세대 전월세</v>
      </c>
      <c r="D920" s="24" t="str">
        <v>2026-01</v>
      </c>
      <c r="E920" s="24" t="str">
        <v>비교 반영</v>
      </c>
      <c r="F920" s="24" t="str">
        <v>직전 비교기간</v>
      </c>
      <c r="G920" s="26">
        <v>29</v>
      </c>
      <c r="H920" s="37">
        <v>0.00821297082979326</v>
      </c>
    </row>
    <row r="921">
      <c r="A921" s="26">
        <v>3</v>
      </c>
      <c r="B921" s="24" t="str">
        <v>화성시 동탄구</v>
      </c>
      <c r="C921" s="24" t="str">
        <v>다세대 전월세</v>
      </c>
      <c r="D921" s="24" t="str">
        <v>2026-02</v>
      </c>
      <c r="E921" s="24" t="str">
        <v>비교 반영</v>
      </c>
      <c r="F921" s="24" t="str">
        <v>직전 비교기간</v>
      </c>
      <c r="G921" s="26">
        <v>21</v>
      </c>
      <c r="H921" s="37">
        <v>0.00715258855585831</v>
      </c>
    </row>
    <row r="922">
      <c r="A922" s="26">
        <v>3</v>
      </c>
      <c r="B922" s="24" t="str">
        <v>화성시 동탄구</v>
      </c>
      <c r="C922" s="24" t="str">
        <v>다세대 전월세</v>
      </c>
      <c r="D922" s="24" t="str">
        <v>2026-03</v>
      </c>
      <c r="E922" s="24" t="str">
        <v>비교 반영</v>
      </c>
      <c r="F922" s="24" t="str">
        <v>직전 비교기간</v>
      </c>
      <c r="G922" s="26">
        <v>46</v>
      </c>
      <c r="H922" s="37">
        <v>0.013637711236288172</v>
      </c>
    </row>
    <row r="923">
      <c r="A923" s="26">
        <v>3</v>
      </c>
      <c r="B923" s="24" t="str">
        <v>화성시 동탄구</v>
      </c>
      <c r="C923" s="24" t="str">
        <v>다세대 전월세</v>
      </c>
      <c r="D923" s="24" t="str">
        <v>2026-04</v>
      </c>
      <c r="E923" s="24" t="str">
        <v>비교 반영</v>
      </c>
      <c r="F923" s="24" t="str">
        <v>최근 비교기간</v>
      </c>
      <c r="G923" s="26">
        <v>53</v>
      </c>
      <c r="H923" s="37">
        <v>0.018132056106739652</v>
      </c>
    </row>
    <row r="924">
      <c r="A924" s="26">
        <v>3</v>
      </c>
      <c r="B924" s="24" t="str">
        <v>화성시 동탄구</v>
      </c>
      <c r="C924" s="24" t="str">
        <v>다세대 전월세</v>
      </c>
      <c r="D924" s="24" t="str">
        <v>2026-05</v>
      </c>
      <c r="E924" s="24" t="str">
        <v>비교 반영</v>
      </c>
      <c r="F924" s="24" t="str">
        <v>최근 비교기간</v>
      </c>
      <c r="G924" s="26">
        <v>20</v>
      </c>
      <c r="H924" s="37">
        <v>0.006027727546714889</v>
      </c>
    </row>
    <row r="925">
      <c r="A925" s="26">
        <v>3</v>
      </c>
      <c r="B925" s="24" t="str">
        <v>화성시 동탄구</v>
      </c>
      <c r="C925" s="24" t="str">
        <v>다세대 전월세</v>
      </c>
      <c r="D925" s="24" t="str">
        <v>2026-06</v>
      </c>
      <c r="E925" s="24" t="str">
        <v>비교 반영</v>
      </c>
      <c r="F925" s="24" t="str">
        <v>최근 비교기간</v>
      </c>
      <c r="G925" s="26">
        <v>18</v>
      </c>
      <c r="H925" s="37">
        <v>0.004540867810292634</v>
      </c>
    </row>
    <row r="926">
      <c r="A926" s="30">
        <v>3</v>
      </c>
      <c r="B926" s="30" t="str">
        <v>화성시 동탄구</v>
      </c>
      <c r="C926" s="30" t="str">
        <v>다세대 전월세</v>
      </c>
      <c r="D926" s="30" t="str">
        <v>2026-07</v>
      </c>
      <c r="E926" s="30" t="str">
        <v>집계 중</v>
      </c>
      <c r="F926" s="30" t="str">
        <v>집계 중 월</v>
      </c>
      <c r="G926" s="32">
        <v>21</v>
      </c>
      <c r="H926" s="43">
        <v>0.00941281936351412</v>
      </c>
    </row>
    <row r="927">
      <c r="A927" s="26">
        <v>3</v>
      </c>
      <c r="B927" s="24" t="str">
        <v>화성시 동탄구</v>
      </c>
      <c r="C927" s="24" t="str">
        <v>상가</v>
      </c>
      <c r="D927" s="24" t="str">
        <v>2025-08</v>
      </c>
      <c r="E927" s="24" t="str">
        <v>비교 반영</v>
      </c>
      <c r="F927" s="24" t="str">
        <v>그 외 비교 반영월</v>
      </c>
      <c r="G927" s="26">
        <v>28</v>
      </c>
      <c r="H927" s="37">
        <v>0.01077752117013087</v>
      </c>
    </row>
    <row r="928">
      <c r="A928" s="26">
        <v>3</v>
      </c>
      <c r="B928" s="24" t="str">
        <v>화성시 동탄구</v>
      </c>
      <c r="C928" s="24" t="str">
        <v>상가</v>
      </c>
      <c r="D928" s="24" t="str">
        <v>2025-09</v>
      </c>
      <c r="E928" s="24" t="str">
        <v>비교 반영</v>
      </c>
      <c r="F928" s="24" t="str">
        <v>그 외 비교 반영월</v>
      </c>
      <c r="G928" s="26">
        <v>29</v>
      </c>
      <c r="H928" s="37">
        <v>0.009751176866173503</v>
      </c>
    </row>
    <row r="929">
      <c r="A929" s="26">
        <v>3</v>
      </c>
      <c r="B929" s="24" t="str">
        <v>화성시 동탄구</v>
      </c>
      <c r="C929" s="24" t="str">
        <v>상가</v>
      </c>
      <c r="D929" s="24" t="str">
        <v>2025-10</v>
      </c>
      <c r="E929" s="24" t="str">
        <v>비교 반영</v>
      </c>
      <c r="F929" s="24" t="str">
        <v>그 외 비교 반영월</v>
      </c>
      <c r="G929" s="26">
        <v>15</v>
      </c>
      <c r="H929" s="37">
        <v>0.005242922055225445</v>
      </c>
    </row>
    <row r="930">
      <c r="A930" s="26">
        <v>3</v>
      </c>
      <c r="B930" s="24" t="str">
        <v>화성시 동탄구</v>
      </c>
      <c r="C930" s="24" t="str">
        <v>상가</v>
      </c>
      <c r="D930" s="24" t="str">
        <v>2025-11</v>
      </c>
      <c r="E930" s="24" t="str">
        <v>비교 반영</v>
      </c>
      <c r="F930" s="24" t="str">
        <v>그 외 비교 반영월</v>
      </c>
      <c r="G930" s="26">
        <v>25</v>
      </c>
      <c r="H930" s="37">
        <v>0.007140816909454442</v>
      </c>
    </row>
    <row r="931">
      <c r="A931" s="26">
        <v>3</v>
      </c>
      <c r="B931" s="24" t="str">
        <v>화성시 동탄구</v>
      </c>
      <c r="C931" s="24" t="str">
        <v>상가</v>
      </c>
      <c r="D931" s="24" t="str">
        <v>2025-12</v>
      </c>
      <c r="E931" s="24" t="str">
        <v>비교 반영</v>
      </c>
      <c r="F931" s="24" t="str">
        <v>그 외 비교 반영월</v>
      </c>
      <c r="G931" s="26">
        <v>23</v>
      </c>
      <c r="H931" s="37">
        <v>0.007453013609850939</v>
      </c>
    </row>
    <row r="932">
      <c r="A932" s="26">
        <v>3</v>
      </c>
      <c r="B932" s="24" t="str">
        <v>화성시 동탄구</v>
      </c>
      <c r="C932" s="24" t="str">
        <v>상가</v>
      </c>
      <c r="D932" s="24" t="str">
        <v>2026-01</v>
      </c>
      <c r="E932" s="24" t="str">
        <v>비교 반영</v>
      </c>
      <c r="F932" s="24" t="str">
        <v>직전 비교기간</v>
      </c>
      <c r="G932" s="26">
        <v>34</v>
      </c>
      <c r="H932" s="37">
        <v>0.009629000283205891</v>
      </c>
    </row>
    <row r="933">
      <c r="A933" s="26">
        <v>3</v>
      </c>
      <c r="B933" s="24" t="str">
        <v>화성시 동탄구</v>
      </c>
      <c r="C933" s="24" t="str">
        <v>상가</v>
      </c>
      <c r="D933" s="24" t="str">
        <v>2026-02</v>
      </c>
      <c r="E933" s="24" t="str">
        <v>비교 반영</v>
      </c>
      <c r="F933" s="24" t="str">
        <v>직전 비교기간</v>
      </c>
      <c r="G933" s="26">
        <v>25</v>
      </c>
      <c r="H933" s="37">
        <v>0.0085149863760218</v>
      </c>
    </row>
    <row r="934">
      <c r="A934" s="26">
        <v>3</v>
      </c>
      <c r="B934" s="24" t="str">
        <v>화성시 동탄구</v>
      </c>
      <c r="C934" s="24" t="str">
        <v>상가</v>
      </c>
      <c r="D934" s="24" t="str">
        <v>2026-03</v>
      </c>
      <c r="E934" s="24" t="str">
        <v>비교 반영</v>
      </c>
      <c r="F934" s="24" t="str">
        <v>직전 비교기간</v>
      </c>
      <c r="G934" s="26">
        <v>19</v>
      </c>
      <c r="H934" s="37">
        <v>0.0056329676845538095</v>
      </c>
    </row>
    <row r="935">
      <c r="A935" s="26">
        <v>3</v>
      </c>
      <c r="B935" s="24" t="str">
        <v>화성시 동탄구</v>
      </c>
      <c r="C935" s="24" t="str">
        <v>상가</v>
      </c>
      <c r="D935" s="24" t="str">
        <v>2026-04</v>
      </c>
      <c r="E935" s="24" t="str">
        <v>비교 반영</v>
      </c>
      <c r="F935" s="24" t="str">
        <v>최근 비교기간</v>
      </c>
      <c r="G935" s="26">
        <v>40</v>
      </c>
      <c r="H935" s="37">
        <v>0.013684570646595963</v>
      </c>
    </row>
    <row r="936">
      <c r="A936" s="26">
        <v>3</v>
      </c>
      <c r="B936" s="24" t="str">
        <v>화성시 동탄구</v>
      </c>
      <c r="C936" s="24" t="str">
        <v>상가</v>
      </c>
      <c r="D936" s="24" t="str">
        <v>2026-05</v>
      </c>
      <c r="E936" s="24" t="str">
        <v>비교 반영</v>
      </c>
      <c r="F936" s="24" t="str">
        <v>최근 비교기간</v>
      </c>
      <c r="G936" s="26">
        <v>20</v>
      </c>
      <c r="H936" s="37">
        <v>0.006027727546714889</v>
      </c>
    </row>
    <row r="937">
      <c r="A937" s="26">
        <v>3</v>
      </c>
      <c r="B937" s="24" t="str">
        <v>화성시 동탄구</v>
      </c>
      <c r="C937" s="24" t="str">
        <v>상가</v>
      </c>
      <c r="D937" s="24" t="str">
        <v>2026-06</v>
      </c>
      <c r="E937" s="24" t="str">
        <v>비교 반영</v>
      </c>
      <c r="F937" s="24" t="str">
        <v>최근 비교기간</v>
      </c>
      <c r="G937" s="26">
        <v>19</v>
      </c>
      <c r="H937" s="37">
        <v>0.00479313824419778</v>
      </c>
    </row>
    <row r="938">
      <c r="A938" s="30">
        <v>3</v>
      </c>
      <c r="B938" s="30" t="str">
        <v>화성시 동탄구</v>
      </c>
      <c r="C938" s="30" t="str">
        <v>상가</v>
      </c>
      <c r="D938" s="30" t="str">
        <v>2026-07</v>
      </c>
      <c r="E938" s="30" t="str">
        <v>집계 중</v>
      </c>
      <c r="F938" s="30" t="str">
        <v>집계 중 월</v>
      </c>
      <c r="G938" s="32">
        <v>17</v>
      </c>
      <c r="H938" s="43">
        <v>0.00761990138951143</v>
      </c>
    </row>
    <row r="939">
      <c r="A939" s="26">
        <v>3</v>
      </c>
      <c r="B939" s="24" t="str">
        <v>화성시 동탄구</v>
      </c>
      <c r="C939" s="24" t="str">
        <v>공장창고</v>
      </c>
      <c r="D939" s="24" t="str">
        <v>2025-08</v>
      </c>
      <c r="E939" s="24" t="str">
        <v>비교 반영</v>
      </c>
      <c r="F939" s="24" t="str">
        <v>그 외 비교 반영월</v>
      </c>
      <c r="G939" s="26">
        <v>13</v>
      </c>
      <c r="H939" s="37">
        <v>0.0050038491147036184</v>
      </c>
    </row>
    <row r="940">
      <c r="A940" s="26">
        <v>3</v>
      </c>
      <c r="B940" s="24" t="str">
        <v>화성시 동탄구</v>
      </c>
      <c r="C940" s="24" t="str">
        <v>공장창고</v>
      </c>
      <c r="D940" s="24" t="str">
        <v>2025-09</v>
      </c>
      <c r="E940" s="24" t="str">
        <v>비교 반영</v>
      </c>
      <c r="F940" s="24" t="str">
        <v>그 외 비교 반영월</v>
      </c>
      <c r="G940" s="26">
        <v>49</v>
      </c>
      <c r="H940" s="37">
        <v>0.01647612642905178</v>
      </c>
    </row>
    <row r="941">
      <c r="A941" s="26">
        <v>3</v>
      </c>
      <c r="B941" s="24" t="str">
        <v>화성시 동탄구</v>
      </c>
      <c r="C941" s="24" t="str">
        <v>공장창고</v>
      </c>
      <c r="D941" s="24" t="str">
        <v>2025-10</v>
      </c>
      <c r="E941" s="24" t="str">
        <v>비교 반영</v>
      </c>
      <c r="F941" s="24" t="str">
        <v>그 외 비교 반영월</v>
      </c>
      <c r="G941" s="26">
        <v>16</v>
      </c>
      <c r="H941" s="37">
        <v>0.005592450192240475</v>
      </c>
    </row>
    <row r="942">
      <c r="A942" s="26">
        <v>3</v>
      </c>
      <c r="B942" s="24" t="str">
        <v>화성시 동탄구</v>
      </c>
      <c r="C942" s="24" t="str">
        <v>공장창고</v>
      </c>
      <c r="D942" s="24" t="str">
        <v>2025-11</v>
      </c>
      <c r="E942" s="24" t="str">
        <v>비교 반영</v>
      </c>
      <c r="F942" s="24" t="str">
        <v>그 외 비교 반영월</v>
      </c>
      <c r="G942" s="26">
        <v>17</v>
      </c>
      <c r="H942" s="37">
        <v>0.00485575549842902</v>
      </c>
    </row>
    <row r="943">
      <c r="A943" s="26">
        <v>3</v>
      </c>
      <c r="B943" s="24" t="str">
        <v>화성시 동탄구</v>
      </c>
      <c r="C943" s="24" t="str">
        <v>공장창고</v>
      </c>
      <c r="D943" s="24" t="str">
        <v>2025-12</v>
      </c>
      <c r="E943" s="24" t="str">
        <v>비교 반영</v>
      </c>
      <c r="F943" s="24" t="str">
        <v>그 외 비교 반영월</v>
      </c>
      <c r="G943" s="26">
        <v>32</v>
      </c>
      <c r="H943" s="37">
        <v>0.010369410239792612</v>
      </c>
    </row>
    <row r="944">
      <c r="A944" s="26">
        <v>3</v>
      </c>
      <c r="B944" s="24" t="str">
        <v>화성시 동탄구</v>
      </c>
      <c r="C944" s="24" t="str">
        <v>공장창고</v>
      </c>
      <c r="D944" s="24" t="str">
        <v>2026-01</v>
      </c>
      <c r="E944" s="24" t="str">
        <v>비교 반영</v>
      </c>
      <c r="F944" s="24" t="str">
        <v>직전 비교기간</v>
      </c>
      <c r="G944" s="26">
        <v>25</v>
      </c>
      <c r="H944" s="37">
        <v>0.007080147267063155</v>
      </c>
    </row>
    <row r="945">
      <c r="A945" s="26">
        <v>3</v>
      </c>
      <c r="B945" s="24" t="str">
        <v>화성시 동탄구</v>
      </c>
      <c r="C945" s="24" t="str">
        <v>공장창고</v>
      </c>
      <c r="D945" s="24" t="str">
        <v>2026-02</v>
      </c>
      <c r="E945" s="24" t="str">
        <v>비교 반영</v>
      </c>
      <c r="F945" s="24" t="str">
        <v>직전 비교기간</v>
      </c>
      <c r="G945" s="26">
        <v>18</v>
      </c>
      <c r="H945" s="37">
        <v>0.006130790190735695</v>
      </c>
    </row>
    <row r="946">
      <c r="A946" s="26">
        <v>3</v>
      </c>
      <c r="B946" s="24" t="str">
        <v>화성시 동탄구</v>
      </c>
      <c r="C946" s="24" t="str">
        <v>공장창고</v>
      </c>
      <c r="D946" s="24" t="str">
        <v>2026-03</v>
      </c>
      <c r="E946" s="24" t="str">
        <v>비교 반영</v>
      </c>
      <c r="F946" s="24" t="str">
        <v>직전 비교기간</v>
      </c>
      <c r="G946" s="26">
        <v>29</v>
      </c>
      <c r="H946" s="37">
        <v>0.008597687518529499</v>
      </c>
    </row>
    <row r="947">
      <c r="A947" s="26">
        <v>3</v>
      </c>
      <c r="B947" s="24" t="str">
        <v>화성시 동탄구</v>
      </c>
      <c r="C947" s="24" t="str">
        <v>공장창고</v>
      </c>
      <c r="D947" s="24" t="str">
        <v>2026-04</v>
      </c>
      <c r="E947" s="24" t="str">
        <v>비교 반영</v>
      </c>
      <c r="F947" s="24" t="str">
        <v>최근 비교기간</v>
      </c>
      <c r="G947" s="26">
        <v>15</v>
      </c>
      <c r="H947" s="37">
        <v>0.005131713992473486</v>
      </c>
    </row>
    <row r="948">
      <c r="A948" s="26">
        <v>3</v>
      </c>
      <c r="B948" s="24" t="str">
        <v>화성시 동탄구</v>
      </c>
      <c r="C948" s="24" t="str">
        <v>공장창고</v>
      </c>
      <c r="D948" s="24" t="str">
        <v>2026-05</v>
      </c>
      <c r="E948" s="24" t="str">
        <v>비교 반영</v>
      </c>
      <c r="F948" s="24" t="str">
        <v>최근 비교기간</v>
      </c>
      <c r="G948" s="26">
        <v>28</v>
      </c>
      <c r="H948" s="37">
        <v>0.008438818565400843</v>
      </c>
    </row>
    <row r="949">
      <c r="A949" s="26">
        <v>3</v>
      </c>
      <c r="B949" s="24" t="str">
        <v>화성시 동탄구</v>
      </c>
      <c r="C949" s="24" t="str">
        <v>공장창고</v>
      </c>
      <c r="D949" s="24" t="str">
        <v>2026-06</v>
      </c>
      <c r="E949" s="24" t="str">
        <v>비교 반영</v>
      </c>
      <c r="F949" s="24" t="str">
        <v>최근 비교기간</v>
      </c>
      <c r="G949" s="26">
        <v>20</v>
      </c>
      <c r="H949" s="37">
        <v>0.005045408678102927</v>
      </c>
    </row>
    <row r="950">
      <c r="A950" s="30">
        <v>3</v>
      </c>
      <c r="B950" s="30" t="str">
        <v>화성시 동탄구</v>
      </c>
      <c r="C950" s="30" t="str">
        <v>공장창고</v>
      </c>
      <c r="D950" s="30" t="str">
        <v>2026-07</v>
      </c>
      <c r="E950" s="30" t="str">
        <v>집계 중</v>
      </c>
      <c r="F950" s="30" t="str">
        <v>집계 중 월</v>
      </c>
      <c r="G950" s="32">
        <v>14</v>
      </c>
      <c r="H950" s="43">
        <v>0.0062752129090094125</v>
      </c>
    </row>
    <row r="951">
      <c r="A951" s="26">
        <v>3</v>
      </c>
      <c r="B951" s="24" t="str">
        <v>화성시 동탄구</v>
      </c>
      <c r="C951" s="24" t="str">
        <v>토지</v>
      </c>
      <c r="D951" s="24" t="str">
        <v>2025-08</v>
      </c>
      <c r="E951" s="24" t="str">
        <v>비교 반영</v>
      </c>
      <c r="F951" s="24" t="str">
        <v>그 외 비교 반영월</v>
      </c>
      <c r="G951" s="26">
        <v>8</v>
      </c>
      <c r="H951" s="37">
        <v>0.003079291762894534</v>
      </c>
    </row>
    <row r="952">
      <c r="A952" s="26">
        <v>3</v>
      </c>
      <c r="B952" s="24" t="str">
        <v>화성시 동탄구</v>
      </c>
      <c r="C952" s="24" t="str">
        <v>토지</v>
      </c>
      <c r="D952" s="24" t="str">
        <v>2025-09</v>
      </c>
      <c r="E952" s="24" t="str">
        <v>비교 반영</v>
      </c>
      <c r="F952" s="24" t="str">
        <v>그 외 비교 반영월</v>
      </c>
      <c r="G952" s="26">
        <v>7</v>
      </c>
      <c r="H952" s="37">
        <v>0.0023537323470073975</v>
      </c>
    </row>
    <row r="953">
      <c r="A953" s="26">
        <v>3</v>
      </c>
      <c r="B953" s="24" t="str">
        <v>화성시 동탄구</v>
      </c>
      <c r="C953" s="24" t="str">
        <v>토지</v>
      </c>
      <c r="D953" s="24" t="str">
        <v>2025-10</v>
      </c>
      <c r="E953" s="24" t="str">
        <v>비교 반영</v>
      </c>
      <c r="F953" s="24" t="str">
        <v>그 외 비교 반영월</v>
      </c>
      <c r="G953" s="26">
        <v>14</v>
      </c>
      <c r="H953" s="37">
        <v>0.004893393918210416</v>
      </c>
    </row>
    <row r="954">
      <c r="A954" s="26">
        <v>3</v>
      </c>
      <c r="B954" s="24" t="str">
        <v>화성시 동탄구</v>
      </c>
      <c r="C954" s="24" t="str">
        <v>토지</v>
      </c>
      <c r="D954" s="24" t="str">
        <v>2025-11</v>
      </c>
      <c r="E954" s="24" t="str">
        <v>비교 반영</v>
      </c>
      <c r="F954" s="24" t="str">
        <v>그 외 비교 반영월</v>
      </c>
      <c r="G954" s="26">
        <v>24</v>
      </c>
      <c r="H954" s="37">
        <v>0.006855184233076264</v>
      </c>
    </row>
    <row r="955">
      <c r="A955" s="26">
        <v>3</v>
      </c>
      <c r="B955" s="24" t="str">
        <v>화성시 동탄구</v>
      </c>
      <c r="C955" s="24" t="str">
        <v>토지</v>
      </c>
      <c r="D955" s="24" t="str">
        <v>2025-12</v>
      </c>
      <c r="E955" s="24" t="str">
        <v>비교 반영</v>
      </c>
      <c r="F955" s="24" t="str">
        <v>그 외 비교 반영월</v>
      </c>
      <c r="G955" s="26">
        <v>30</v>
      </c>
      <c r="H955" s="37">
        <v>0.009721322099805573</v>
      </c>
    </row>
    <row r="956">
      <c r="A956" s="26">
        <v>3</v>
      </c>
      <c r="B956" s="24" t="str">
        <v>화성시 동탄구</v>
      </c>
      <c r="C956" s="24" t="str">
        <v>토지</v>
      </c>
      <c r="D956" s="24" t="str">
        <v>2026-01</v>
      </c>
      <c r="E956" s="24" t="str">
        <v>비교 반영</v>
      </c>
      <c r="F956" s="24" t="str">
        <v>직전 비교기간</v>
      </c>
      <c r="G956" s="26">
        <v>11</v>
      </c>
      <c r="H956" s="37">
        <v>0.003115264797507788</v>
      </c>
    </row>
    <row r="957">
      <c r="A957" s="26">
        <v>3</v>
      </c>
      <c r="B957" s="24" t="str">
        <v>화성시 동탄구</v>
      </c>
      <c r="C957" s="24" t="str">
        <v>토지</v>
      </c>
      <c r="D957" s="24" t="str">
        <v>2026-02</v>
      </c>
      <c r="E957" s="24" t="str">
        <v>비교 반영</v>
      </c>
      <c r="F957" s="24" t="str">
        <v>직전 비교기간</v>
      </c>
      <c r="G957" s="26">
        <v>5</v>
      </c>
      <c r="H957" s="37">
        <v>0.0017029972752043597</v>
      </c>
    </row>
    <row r="958">
      <c r="A958" s="26">
        <v>3</v>
      </c>
      <c r="B958" s="24" t="str">
        <v>화성시 동탄구</v>
      </c>
      <c r="C958" s="24" t="str">
        <v>토지</v>
      </c>
      <c r="D958" s="24" t="str">
        <v>2026-03</v>
      </c>
      <c r="E958" s="24" t="str">
        <v>비교 반영</v>
      </c>
      <c r="F958" s="24" t="str">
        <v>직전 비교기간</v>
      </c>
      <c r="G958" s="26">
        <v>15</v>
      </c>
      <c r="H958" s="37">
        <v>0.004447079750963534</v>
      </c>
    </row>
    <row r="959">
      <c r="A959" s="26">
        <v>3</v>
      </c>
      <c r="B959" s="24" t="str">
        <v>화성시 동탄구</v>
      </c>
      <c r="C959" s="24" t="str">
        <v>토지</v>
      </c>
      <c r="D959" s="24" t="str">
        <v>2026-04</v>
      </c>
      <c r="E959" s="24" t="str">
        <v>비교 반영</v>
      </c>
      <c r="F959" s="24" t="str">
        <v>최근 비교기간</v>
      </c>
      <c r="G959" s="26">
        <v>18</v>
      </c>
      <c r="H959" s="37">
        <v>0.006158056790968184</v>
      </c>
    </row>
    <row r="960">
      <c r="A960" s="26">
        <v>3</v>
      </c>
      <c r="B960" s="24" t="str">
        <v>화성시 동탄구</v>
      </c>
      <c r="C960" s="24" t="str">
        <v>토지</v>
      </c>
      <c r="D960" s="24" t="str">
        <v>2026-05</v>
      </c>
      <c r="E960" s="24" t="str">
        <v>비교 반영</v>
      </c>
      <c r="F960" s="24" t="str">
        <v>최근 비교기간</v>
      </c>
      <c r="G960" s="26">
        <v>19</v>
      </c>
      <c r="H960" s="37">
        <v>0.005726341169379144</v>
      </c>
    </row>
    <row r="961">
      <c r="A961" s="26">
        <v>3</v>
      </c>
      <c r="B961" s="24" t="str">
        <v>화성시 동탄구</v>
      </c>
      <c r="C961" s="24" t="str">
        <v>토지</v>
      </c>
      <c r="D961" s="24" t="str">
        <v>2026-06</v>
      </c>
      <c r="E961" s="24" t="str">
        <v>비교 반영</v>
      </c>
      <c r="F961" s="24" t="str">
        <v>최근 비교기간</v>
      </c>
      <c r="G961" s="26">
        <v>21</v>
      </c>
      <c r="H961" s="37">
        <v>0.0052976791120080725</v>
      </c>
    </row>
    <row r="962">
      <c r="A962" s="30">
        <v>3</v>
      </c>
      <c r="B962" s="30" t="str">
        <v>화성시 동탄구</v>
      </c>
      <c r="C962" s="30" t="str">
        <v>토지</v>
      </c>
      <c r="D962" s="30" t="str">
        <v>2026-07</v>
      </c>
      <c r="E962" s="30" t="str">
        <v>집계 중</v>
      </c>
      <c r="F962" s="30" t="str">
        <v>집계 중 월</v>
      </c>
      <c r="G962" s="32">
        <v>9</v>
      </c>
      <c r="H962" s="43">
        <v>0.004034065441506051</v>
      </c>
    </row>
    <row r="963">
      <c r="A963" s="26">
        <v>3</v>
      </c>
      <c r="B963" s="24" t="str">
        <v>화성시 동탄구</v>
      </c>
      <c r="C963" s="24" t="str">
        <v>다세대 매매</v>
      </c>
      <c r="D963" s="24" t="str">
        <v>2025-08</v>
      </c>
      <c r="E963" s="24" t="str">
        <v>비교 반영</v>
      </c>
      <c r="F963" s="24" t="str">
        <v>그 외 비교 반영월</v>
      </c>
      <c r="G963" s="26">
        <v>6</v>
      </c>
      <c r="H963" s="37">
        <v>0.0023094688221709007</v>
      </c>
    </row>
    <row r="964">
      <c r="A964" s="26">
        <v>3</v>
      </c>
      <c r="B964" s="24" t="str">
        <v>화성시 동탄구</v>
      </c>
      <c r="C964" s="24" t="str">
        <v>다세대 매매</v>
      </c>
      <c r="D964" s="24" t="str">
        <v>2025-09</v>
      </c>
      <c r="E964" s="24" t="str">
        <v>비교 반영</v>
      </c>
      <c r="F964" s="24" t="str">
        <v>그 외 비교 반영월</v>
      </c>
      <c r="G964" s="26">
        <v>3</v>
      </c>
      <c r="H964" s="37">
        <v>0.0010087424344317419</v>
      </c>
    </row>
    <row r="965">
      <c r="A965" s="26">
        <v>3</v>
      </c>
      <c r="B965" s="24" t="str">
        <v>화성시 동탄구</v>
      </c>
      <c r="C965" s="24" t="str">
        <v>다세대 매매</v>
      </c>
      <c r="D965" s="24" t="str">
        <v>2025-10</v>
      </c>
      <c r="E965" s="24" t="str">
        <v>비교 반영</v>
      </c>
      <c r="F965" s="24" t="str">
        <v>그 외 비교 반영월</v>
      </c>
      <c r="G965" s="26">
        <v>4</v>
      </c>
      <c r="H965" s="37">
        <v>0.0013981125480601187</v>
      </c>
    </row>
    <row r="966">
      <c r="A966" s="26">
        <v>3</v>
      </c>
      <c r="B966" s="24" t="str">
        <v>화성시 동탄구</v>
      </c>
      <c r="C966" s="24" t="str">
        <v>다세대 매매</v>
      </c>
      <c r="D966" s="24" t="str">
        <v>2025-11</v>
      </c>
      <c r="E966" s="24" t="str">
        <v>비교 반영</v>
      </c>
      <c r="F966" s="24" t="str">
        <v>그 외 비교 반영월</v>
      </c>
      <c r="G966" s="26">
        <v>7</v>
      </c>
      <c r="H966" s="37">
        <v>0.001999428734647244</v>
      </c>
    </row>
    <row r="967">
      <c r="A967" s="26">
        <v>3</v>
      </c>
      <c r="B967" s="24" t="str">
        <v>화성시 동탄구</v>
      </c>
      <c r="C967" s="24" t="str">
        <v>다세대 매매</v>
      </c>
      <c r="D967" s="24" t="str">
        <v>2025-12</v>
      </c>
      <c r="E967" s="24" t="str">
        <v>비교 반영</v>
      </c>
      <c r="F967" s="24" t="str">
        <v>그 외 비교 반영월</v>
      </c>
      <c r="G967" s="26">
        <v>8</v>
      </c>
      <c r="H967" s="37">
        <v>0.002592352559948153</v>
      </c>
    </row>
    <row r="968">
      <c r="A968" s="26">
        <v>3</v>
      </c>
      <c r="B968" s="24" t="str">
        <v>화성시 동탄구</v>
      </c>
      <c r="C968" s="24" t="str">
        <v>다세대 매매</v>
      </c>
      <c r="D968" s="24" t="str">
        <v>2026-01</v>
      </c>
      <c r="E968" s="24" t="str">
        <v>비교 반영</v>
      </c>
      <c r="F968" s="24" t="str">
        <v>직전 비교기간</v>
      </c>
      <c r="G968" s="26">
        <v>8</v>
      </c>
      <c r="H968" s="37">
        <v>0.0022656471254602095</v>
      </c>
    </row>
    <row r="969">
      <c r="A969" s="26">
        <v>3</v>
      </c>
      <c r="B969" s="24" t="str">
        <v>화성시 동탄구</v>
      </c>
      <c r="C969" s="24" t="str">
        <v>다세대 매매</v>
      </c>
      <c r="D969" s="24" t="str">
        <v>2026-02</v>
      </c>
      <c r="E969" s="24" t="str">
        <v>비교 반영</v>
      </c>
      <c r="F969" s="24" t="str">
        <v>직전 비교기간</v>
      </c>
      <c r="G969" s="26">
        <v>7</v>
      </c>
      <c r="H969" s="37">
        <v>0.0023841961852861036</v>
      </c>
    </row>
    <row r="970">
      <c r="A970" s="26">
        <v>3</v>
      </c>
      <c r="B970" s="24" t="str">
        <v>화성시 동탄구</v>
      </c>
      <c r="C970" s="24" t="str">
        <v>다세대 매매</v>
      </c>
      <c r="D970" s="24" t="str">
        <v>2026-03</v>
      </c>
      <c r="E970" s="24" t="str">
        <v>비교 반영</v>
      </c>
      <c r="F970" s="24" t="str">
        <v>직전 비교기간</v>
      </c>
      <c r="G970" s="26">
        <v>3</v>
      </c>
      <c r="H970" s="37">
        <v>0.0008894159501927068</v>
      </c>
    </row>
    <row r="971">
      <c r="A971" s="26">
        <v>3</v>
      </c>
      <c r="B971" s="24" t="str">
        <v>화성시 동탄구</v>
      </c>
      <c r="C971" s="24" t="str">
        <v>다세대 매매</v>
      </c>
      <c r="D971" s="24" t="str">
        <v>2026-04</v>
      </c>
      <c r="E971" s="24" t="str">
        <v>비교 반영</v>
      </c>
      <c r="F971" s="24" t="str">
        <v>최근 비교기간</v>
      </c>
      <c r="G971" s="26">
        <v>10</v>
      </c>
      <c r="H971" s="37">
        <v>0.0034211426616489907</v>
      </c>
    </row>
    <row r="972">
      <c r="A972" s="26">
        <v>3</v>
      </c>
      <c r="B972" s="24" t="str">
        <v>화성시 동탄구</v>
      </c>
      <c r="C972" s="24" t="str">
        <v>다세대 매매</v>
      </c>
      <c r="D972" s="24" t="str">
        <v>2026-05</v>
      </c>
      <c r="E972" s="24" t="str">
        <v>비교 반영</v>
      </c>
      <c r="F972" s="24" t="str">
        <v>최근 비교기간</v>
      </c>
      <c r="G972" s="26">
        <v>11</v>
      </c>
      <c r="H972" s="37">
        <v>0.003315250150693189</v>
      </c>
    </row>
    <row r="973">
      <c r="A973" s="26">
        <v>3</v>
      </c>
      <c r="B973" s="24" t="str">
        <v>화성시 동탄구</v>
      </c>
      <c r="C973" s="24" t="str">
        <v>다세대 매매</v>
      </c>
      <c r="D973" s="24" t="str">
        <v>2026-06</v>
      </c>
      <c r="E973" s="24" t="str">
        <v>비교 반영</v>
      </c>
      <c r="F973" s="24" t="str">
        <v>최근 비교기간</v>
      </c>
      <c r="G973" s="26">
        <v>18</v>
      </c>
      <c r="H973" s="37">
        <v>0.004540867810292634</v>
      </c>
    </row>
    <row r="974">
      <c r="A974" s="30">
        <v>3</v>
      </c>
      <c r="B974" s="30" t="str">
        <v>화성시 동탄구</v>
      </c>
      <c r="C974" s="30" t="str">
        <v>다세대 매매</v>
      </c>
      <c r="D974" s="30" t="str">
        <v>2026-07</v>
      </c>
      <c r="E974" s="30" t="str">
        <v>집계 중</v>
      </c>
      <c r="F974" s="30" t="str">
        <v>집계 중 월</v>
      </c>
      <c r="G974" s="32">
        <v>6</v>
      </c>
      <c r="H974" s="43">
        <v>0.002689376961004034</v>
      </c>
    </row>
    <row r="975">
      <c r="A975" s="26">
        <v>3</v>
      </c>
      <c r="B975" s="24" t="str">
        <v>화성시 동탄구</v>
      </c>
      <c r="C975" s="24" t="str">
        <v>다가구 매매</v>
      </c>
      <c r="D975" s="24" t="str">
        <v>2025-08</v>
      </c>
      <c r="E975" s="24" t="str">
        <v>비교 반영</v>
      </c>
      <c r="F975" s="24" t="str">
        <v>그 외 비교 반영월</v>
      </c>
      <c r="G975" s="26">
        <v>2</v>
      </c>
      <c r="H975" s="37">
        <v>0.0007698229407236335</v>
      </c>
    </row>
    <row r="976">
      <c r="A976" s="26">
        <v>3</v>
      </c>
      <c r="B976" s="24" t="str">
        <v>화성시 동탄구</v>
      </c>
      <c r="C976" s="24" t="str">
        <v>다가구 매매</v>
      </c>
      <c r="D976" s="24" t="str">
        <v>2025-09</v>
      </c>
      <c r="E976" s="24" t="str">
        <v>비교 반영</v>
      </c>
      <c r="F976" s="24" t="str">
        <v>그 외 비교 반영월</v>
      </c>
      <c r="G976" s="26">
        <v>2</v>
      </c>
      <c r="H976" s="37">
        <v>0.0006724949562878278</v>
      </c>
    </row>
    <row r="977">
      <c r="A977" s="26">
        <v>3</v>
      </c>
      <c r="B977" s="24" t="str">
        <v>화성시 동탄구</v>
      </c>
      <c r="C977" s="24" t="str">
        <v>다가구 매매</v>
      </c>
      <c r="D977" s="24" t="str">
        <v>2025-10</v>
      </c>
      <c r="E977" s="24" t="str">
        <v>비교 반영</v>
      </c>
      <c r="F977" s="24" t="str">
        <v>그 외 비교 반영월</v>
      </c>
      <c r="G977" s="26">
        <v>4</v>
      </c>
      <c r="H977" s="37">
        <v>0.0013981125480601187</v>
      </c>
    </row>
    <row r="978">
      <c r="A978" s="26">
        <v>3</v>
      </c>
      <c r="B978" s="24" t="str">
        <v>화성시 동탄구</v>
      </c>
      <c r="C978" s="24" t="str">
        <v>다가구 매매</v>
      </c>
      <c r="D978" s="24" t="str">
        <v>2025-11</v>
      </c>
      <c r="E978" s="24" t="str">
        <v>비교 반영</v>
      </c>
      <c r="F978" s="24" t="str">
        <v>그 외 비교 반영월</v>
      </c>
      <c r="G978" s="26">
        <v>1</v>
      </c>
      <c r="H978" s="37">
        <v>0.00028563267637817766</v>
      </c>
    </row>
    <row r="979">
      <c r="A979" s="26">
        <v>3</v>
      </c>
      <c r="B979" s="24" t="str">
        <v>화성시 동탄구</v>
      </c>
      <c r="C979" s="24" t="str">
        <v>다가구 매매</v>
      </c>
      <c r="D979" s="24" t="str">
        <v>2025-12</v>
      </c>
      <c r="E979" s="24" t="str">
        <v>비교 반영</v>
      </c>
      <c r="F979" s="24" t="str">
        <v>그 외 비교 반영월</v>
      </c>
      <c r="G979" s="26">
        <v>5</v>
      </c>
      <c r="H979" s="37">
        <v>0.0016202203499675956</v>
      </c>
    </row>
    <row r="980">
      <c r="A980" s="26">
        <v>3</v>
      </c>
      <c r="B980" s="24" t="str">
        <v>화성시 동탄구</v>
      </c>
      <c r="C980" s="24" t="str">
        <v>다가구 매매</v>
      </c>
      <c r="D980" s="24" t="str">
        <v>2026-01</v>
      </c>
      <c r="E980" s="24" t="str">
        <v>비교 반영</v>
      </c>
      <c r="F980" s="24" t="str">
        <v>직전 비교기간</v>
      </c>
      <c r="G980" s="26">
        <v>7</v>
      </c>
      <c r="H980" s="37">
        <v>0.0019824412347776836</v>
      </c>
    </row>
    <row r="981">
      <c r="A981" s="26">
        <v>3</v>
      </c>
      <c r="B981" s="24" t="str">
        <v>화성시 동탄구</v>
      </c>
      <c r="C981" s="24" t="str">
        <v>다가구 매매</v>
      </c>
      <c r="D981" s="24" t="str">
        <v>2026-02</v>
      </c>
      <c r="E981" s="24" t="str">
        <v>비교 반영</v>
      </c>
      <c r="F981" s="24" t="str">
        <v>직전 비교기간</v>
      </c>
      <c r="G981" s="26">
        <v>7</v>
      </c>
      <c r="H981" s="37">
        <v>0.0023841961852861036</v>
      </c>
    </row>
    <row r="982">
      <c r="A982" s="26">
        <v>3</v>
      </c>
      <c r="B982" s="24" t="str">
        <v>화성시 동탄구</v>
      </c>
      <c r="C982" s="24" t="str">
        <v>다가구 매매</v>
      </c>
      <c r="D982" s="24" t="str">
        <v>2026-03</v>
      </c>
      <c r="E982" s="24" t="str">
        <v>비교 반영</v>
      </c>
      <c r="F982" s="24" t="str">
        <v>직전 비교기간</v>
      </c>
      <c r="G982" s="26">
        <v>7</v>
      </c>
      <c r="H982" s="37">
        <v>0.0020753038837829827</v>
      </c>
    </row>
    <row r="983">
      <c r="A983" s="26">
        <v>3</v>
      </c>
      <c r="B983" s="24" t="str">
        <v>화성시 동탄구</v>
      </c>
      <c r="C983" s="24" t="str">
        <v>다가구 매매</v>
      </c>
      <c r="D983" s="24" t="str">
        <v>2026-04</v>
      </c>
      <c r="E983" s="24" t="str">
        <v>비교 반영</v>
      </c>
      <c r="F983" s="24" t="str">
        <v>최근 비교기간</v>
      </c>
      <c r="G983" s="26">
        <v>5</v>
      </c>
      <c r="H983" s="37">
        <v>0.0017105713308244953</v>
      </c>
    </row>
    <row r="984">
      <c r="A984" s="26">
        <v>3</v>
      </c>
      <c r="B984" s="24" t="str">
        <v>화성시 동탄구</v>
      </c>
      <c r="C984" s="24" t="str">
        <v>다가구 매매</v>
      </c>
      <c r="D984" s="24" t="str">
        <v>2026-05</v>
      </c>
      <c r="E984" s="24" t="str">
        <v>비교 반영</v>
      </c>
      <c r="F984" s="24" t="str">
        <v>최근 비교기간</v>
      </c>
      <c r="G984" s="26">
        <v>3</v>
      </c>
      <c r="H984" s="37">
        <v>0.0009041591320072332</v>
      </c>
    </row>
    <row r="985">
      <c r="A985" s="26">
        <v>3</v>
      </c>
      <c r="B985" s="24" t="str">
        <v>화성시 동탄구</v>
      </c>
      <c r="C985" s="24" t="str">
        <v>다가구 매매</v>
      </c>
      <c r="D985" s="24" t="str">
        <v>2026-06</v>
      </c>
      <c r="E985" s="24" t="str">
        <v>비교 반영</v>
      </c>
      <c r="F985" s="24" t="str">
        <v>최근 비교기간</v>
      </c>
      <c r="G985" s="26">
        <v>13</v>
      </c>
      <c r="H985" s="37">
        <v>0.003279515640766902</v>
      </c>
    </row>
    <row r="986">
      <c r="A986" s="30">
        <v>3</v>
      </c>
      <c r="B986" s="30" t="str">
        <v>화성시 동탄구</v>
      </c>
      <c r="C986" s="30" t="str">
        <v>다가구 매매</v>
      </c>
      <c r="D986" s="30" t="str">
        <v>2026-07</v>
      </c>
      <c r="E986" s="30" t="str">
        <v>집계 중</v>
      </c>
      <c r="F986" s="30" t="str">
        <v>집계 중 월</v>
      </c>
      <c r="G986" s="32">
        <v>2</v>
      </c>
      <c r="H986" s="43">
        <v>0.0008964589870013447</v>
      </c>
    </row>
    <row r="987">
      <c r="A987" s="26">
        <v>4</v>
      </c>
      <c r="B987" s="24" t="str">
        <v>성남시 분당구</v>
      </c>
      <c r="C987" s="24" t="str">
        <v>아파트 전월세</v>
      </c>
      <c r="D987" s="24" t="str">
        <v>2025-08</v>
      </c>
      <c r="E987" s="24" t="str">
        <v>비교 반영</v>
      </c>
      <c r="F987" s="24" t="str">
        <v>그 외 비교 반영월</v>
      </c>
      <c r="G987" s="26">
        <v>1071</v>
      </c>
      <c r="H987" s="37">
        <v>0.40784463061690784</v>
      </c>
    </row>
    <row r="988">
      <c r="A988" s="26">
        <v>4</v>
      </c>
      <c r="B988" s="24" t="str">
        <v>성남시 분당구</v>
      </c>
      <c r="C988" s="24" t="str">
        <v>아파트 전월세</v>
      </c>
      <c r="D988" s="24" t="str">
        <v>2025-09</v>
      </c>
      <c r="E988" s="24" t="str">
        <v>비교 반영</v>
      </c>
      <c r="F988" s="24" t="str">
        <v>그 외 비교 반영월</v>
      </c>
      <c r="G988" s="26">
        <v>1330</v>
      </c>
      <c r="H988" s="37">
        <v>0.3486238532110092</v>
      </c>
    </row>
    <row r="989">
      <c r="A989" s="26">
        <v>4</v>
      </c>
      <c r="B989" s="24" t="str">
        <v>성남시 분당구</v>
      </c>
      <c r="C989" s="24" t="str">
        <v>아파트 전월세</v>
      </c>
      <c r="D989" s="24" t="str">
        <v>2025-10</v>
      </c>
      <c r="E989" s="24" t="str">
        <v>비교 반영</v>
      </c>
      <c r="F989" s="24" t="str">
        <v>그 외 비교 반영월</v>
      </c>
      <c r="G989" s="26">
        <v>1367</v>
      </c>
      <c r="H989" s="37">
        <v>0.406724189229396</v>
      </c>
    </row>
    <row r="990">
      <c r="A990" s="26">
        <v>4</v>
      </c>
      <c r="B990" s="24" t="str">
        <v>성남시 분당구</v>
      </c>
      <c r="C990" s="24" t="str">
        <v>아파트 전월세</v>
      </c>
      <c r="D990" s="24" t="str">
        <v>2025-11</v>
      </c>
      <c r="E990" s="24" t="str">
        <v>비교 반영</v>
      </c>
      <c r="F990" s="24" t="str">
        <v>그 외 비교 반영월</v>
      </c>
      <c r="G990" s="26">
        <v>1599</v>
      </c>
      <c r="H990" s="37">
        <v>0.5196620084497887</v>
      </c>
    </row>
    <row r="991">
      <c r="A991" s="26">
        <v>4</v>
      </c>
      <c r="B991" s="24" t="str">
        <v>성남시 분당구</v>
      </c>
      <c r="C991" s="24" t="str">
        <v>아파트 전월세</v>
      </c>
      <c r="D991" s="24" t="str">
        <v>2025-12</v>
      </c>
      <c r="E991" s="24" t="str">
        <v>비교 반영</v>
      </c>
      <c r="F991" s="24" t="str">
        <v>그 외 비교 반영월</v>
      </c>
      <c r="G991" s="26">
        <v>1547</v>
      </c>
      <c r="H991" s="37">
        <v>0.47352310988674623</v>
      </c>
    </row>
    <row r="992">
      <c r="A992" s="26">
        <v>4</v>
      </c>
      <c r="B992" s="24" t="str">
        <v>성남시 분당구</v>
      </c>
      <c r="C992" s="24" t="str">
        <v>아파트 전월세</v>
      </c>
      <c r="D992" s="24" t="str">
        <v>2026-01</v>
      </c>
      <c r="E992" s="24" t="str">
        <v>비교 반영</v>
      </c>
      <c r="F992" s="24" t="str">
        <v>직전 비교기간</v>
      </c>
      <c r="G992" s="26">
        <v>1502</v>
      </c>
      <c r="H992" s="37">
        <v>0.4271899886234357</v>
      </c>
    </row>
    <row r="993">
      <c r="A993" s="26">
        <v>4</v>
      </c>
      <c r="B993" s="24" t="str">
        <v>성남시 분당구</v>
      </c>
      <c r="C993" s="24" t="str">
        <v>아파트 전월세</v>
      </c>
      <c r="D993" s="24" t="str">
        <v>2026-02</v>
      </c>
      <c r="E993" s="24" t="str">
        <v>비교 반영</v>
      </c>
      <c r="F993" s="24" t="str">
        <v>직전 비교기간</v>
      </c>
      <c r="G993" s="26">
        <v>1390</v>
      </c>
      <c r="H993" s="37">
        <v>0.4529162593678723</v>
      </c>
    </row>
    <row r="994">
      <c r="A994" s="26">
        <v>4</v>
      </c>
      <c r="B994" s="24" t="str">
        <v>성남시 분당구</v>
      </c>
      <c r="C994" s="24" t="str">
        <v>아파트 전월세</v>
      </c>
      <c r="D994" s="24" t="str">
        <v>2026-03</v>
      </c>
      <c r="E994" s="24" t="str">
        <v>비교 반영</v>
      </c>
      <c r="F994" s="24" t="str">
        <v>직전 비교기간</v>
      </c>
      <c r="G994" s="26">
        <v>1202</v>
      </c>
      <c r="H994" s="37">
        <v>0.39461588969139855</v>
      </c>
    </row>
    <row r="995">
      <c r="A995" s="26">
        <v>4</v>
      </c>
      <c r="B995" s="24" t="str">
        <v>성남시 분당구</v>
      </c>
      <c r="C995" s="24" t="str">
        <v>아파트 전월세</v>
      </c>
      <c r="D995" s="24" t="str">
        <v>2026-04</v>
      </c>
      <c r="E995" s="24" t="str">
        <v>비교 반영</v>
      </c>
      <c r="F995" s="24" t="str">
        <v>최근 비교기간</v>
      </c>
      <c r="G995" s="26">
        <v>869</v>
      </c>
      <c r="H995" s="37">
        <v>0.3462151394422311</v>
      </c>
    </row>
    <row r="996">
      <c r="A996" s="26">
        <v>4</v>
      </c>
      <c r="B996" s="24" t="str">
        <v>성남시 분당구</v>
      </c>
      <c r="C996" s="24" t="str">
        <v>아파트 전월세</v>
      </c>
      <c r="D996" s="24" t="str">
        <v>2026-05</v>
      </c>
      <c r="E996" s="24" t="str">
        <v>비교 반영</v>
      </c>
      <c r="F996" s="24" t="str">
        <v>최근 비교기간</v>
      </c>
      <c r="G996" s="26">
        <v>1001</v>
      </c>
      <c r="H996" s="37">
        <v>0.3540856031128405</v>
      </c>
    </row>
    <row r="997">
      <c r="A997" s="26">
        <v>4</v>
      </c>
      <c r="B997" s="24" t="str">
        <v>성남시 분당구</v>
      </c>
      <c r="C997" s="24" t="str">
        <v>아파트 전월세</v>
      </c>
      <c r="D997" s="24" t="str">
        <v>2026-06</v>
      </c>
      <c r="E997" s="24" t="str">
        <v>비교 반영</v>
      </c>
      <c r="F997" s="24" t="str">
        <v>최근 비교기간</v>
      </c>
      <c r="G997" s="26">
        <v>880</v>
      </c>
      <c r="H997" s="37">
        <v>0.3434816549570648</v>
      </c>
    </row>
    <row r="998">
      <c r="A998" s="30">
        <v>4</v>
      </c>
      <c r="B998" s="30" t="str">
        <v>성남시 분당구</v>
      </c>
      <c r="C998" s="30" t="str">
        <v>아파트 전월세</v>
      </c>
      <c r="D998" s="30" t="str">
        <v>2026-07</v>
      </c>
      <c r="E998" s="30" t="str">
        <v>집계 중</v>
      </c>
      <c r="F998" s="30" t="str">
        <v>집계 중 월</v>
      </c>
      <c r="G998" s="32">
        <v>968</v>
      </c>
      <c r="H998" s="43">
        <v>0.40417536534446763</v>
      </c>
    </row>
    <row r="999">
      <c r="A999" s="26">
        <v>4</v>
      </c>
      <c r="B999" s="24" t="str">
        <v>성남시 분당구</v>
      </c>
      <c r="C999" s="24" t="str">
        <v>오피스텔 전월세</v>
      </c>
      <c r="D999" s="24" t="str">
        <v>2025-08</v>
      </c>
      <c r="E999" s="24" t="str">
        <v>비교 반영</v>
      </c>
      <c r="F999" s="24" t="str">
        <v>그 외 비교 반영월</v>
      </c>
      <c r="G999" s="26">
        <v>465</v>
      </c>
      <c r="H999" s="37">
        <v>0.17707539984767706</v>
      </c>
    </row>
    <row r="1000">
      <c r="A1000" s="26">
        <v>4</v>
      </c>
      <c r="B1000" s="24" t="str">
        <v>성남시 분당구</v>
      </c>
      <c r="C1000" s="24" t="str">
        <v>오피스텔 전월세</v>
      </c>
      <c r="D1000" s="24" t="str">
        <v>2025-09</v>
      </c>
      <c r="E1000" s="24" t="str">
        <v>비교 반영</v>
      </c>
      <c r="F1000" s="24" t="str">
        <v>그 외 비교 반영월</v>
      </c>
      <c r="G1000" s="26">
        <v>568</v>
      </c>
      <c r="H1000" s="37">
        <v>0.14888597640891219</v>
      </c>
    </row>
    <row r="1001">
      <c r="A1001" s="26">
        <v>4</v>
      </c>
      <c r="B1001" s="24" t="str">
        <v>성남시 분당구</v>
      </c>
      <c r="C1001" s="24" t="str">
        <v>오피스텔 전월세</v>
      </c>
      <c r="D1001" s="24" t="str">
        <v>2025-10</v>
      </c>
      <c r="E1001" s="24" t="str">
        <v>비교 반영</v>
      </c>
      <c r="F1001" s="24" t="str">
        <v>그 외 비교 반영월</v>
      </c>
      <c r="G1001" s="26">
        <v>481</v>
      </c>
      <c r="H1001" s="37">
        <v>0.14311216899732224</v>
      </c>
    </row>
    <row r="1002">
      <c r="A1002" s="26">
        <v>4</v>
      </c>
      <c r="B1002" s="24" t="str">
        <v>성남시 분당구</v>
      </c>
      <c r="C1002" s="24" t="str">
        <v>오피스텔 전월세</v>
      </c>
      <c r="D1002" s="24" t="str">
        <v>2025-11</v>
      </c>
      <c r="E1002" s="24" t="str">
        <v>비교 반영</v>
      </c>
      <c r="F1002" s="24" t="str">
        <v>그 외 비교 반영월</v>
      </c>
      <c r="G1002" s="26">
        <v>554</v>
      </c>
      <c r="H1002" s="37">
        <v>0.18004549886252844</v>
      </c>
    </row>
    <row r="1003">
      <c r="A1003" s="26">
        <v>4</v>
      </c>
      <c r="B1003" s="24" t="str">
        <v>성남시 분당구</v>
      </c>
      <c r="C1003" s="24" t="str">
        <v>오피스텔 전월세</v>
      </c>
      <c r="D1003" s="24" t="str">
        <v>2025-12</v>
      </c>
      <c r="E1003" s="24" t="str">
        <v>비교 반영</v>
      </c>
      <c r="F1003" s="24" t="str">
        <v>그 외 비교 반영월</v>
      </c>
      <c r="G1003" s="26">
        <v>590</v>
      </c>
      <c r="H1003" s="37">
        <v>0.18059381695745333</v>
      </c>
    </row>
    <row r="1004">
      <c r="A1004" s="26">
        <v>4</v>
      </c>
      <c r="B1004" s="24" t="str">
        <v>성남시 분당구</v>
      </c>
      <c r="C1004" s="24" t="str">
        <v>오피스텔 전월세</v>
      </c>
      <c r="D1004" s="24" t="str">
        <v>2026-01</v>
      </c>
      <c r="E1004" s="24" t="str">
        <v>비교 반영</v>
      </c>
      <c r="F1004" s="24" t="str">
        <v>직전 비교기간</v>
      </c>
      <c r="G1004" s="26">
        <v>632</v>
      </c>
      <c r="H1004" s="37">
        <v>0.17974971558589306</v>
      </c>
    </row>
    <row r="1005">
      <c r="A1005" s="26">
        <v>4</v>
      </c>
      <c r="B1005" s="24" t="str">
        <v>성남시 분당구</v>
      </c>
      <c r="C1005" s="24" t="str">
        <v>오피스텔 전월세</v>
      </c>
      <c r="D1005" s="24" t="str">
        <v>2026-02</v>
      </c>
      <c r="E1005" s="24" t="str">
        <v>비교 반영</v>
      </c>
      <c r="F1005" s="24" t="str">
        <v>직전 비교기간</v>
      </c>
      <c r="G1005" s="26">
        <v>599</v>
      </c>
      <c r="H1005" s="37">
        <v>0.19517758227435647</v>
      </c>
    </row>
    <row r="1006">
      <c r="A1006" s="26">
        <v>4</v>
      </c>
      <c r="B1006" s="24" t="str">
        <v>성남시 분당구</v>
      </c>
      <c r="C1006" s="24" t="str">
        <v>오피스텔 전월세</v>
      </c>
      <c r="D1006" s="24" t="str">
        <v>2026-03</v>
      </c>
      <c r="E1006" s="24" t="str">
        <v>비교 반영</v>
      </c>
      <c r="F1006" s="24" t="str">
        <v>직전 비교기간</v>
      </c>
      <c r="G1006" s="26">
        <v>644</v>
      </c>
      <c r="H1006" s="37">
        <v>0.211424819435325</v>
      </c>
    </row>
    <row r="1007">
      <c r="A1007" s="26">
        <v>4</v>
      </c>
      <c r="B1007" s="24" t="str">
        <v>성남시 분당구</v>
      </c>
      <c r="C1007" s="24" t="str">
        <v>오피스텔 전월세</v>
      </c>
      <c r="D1007" s="24" t="str">
        <v>2026-04</v>
      </c>
      <c r="E1007" s="24" t="str">
        <v>비교 반영</v>
      </c>
      <c r="F1007" s="24" t="str">
        <v>최근 비교기간</v>
      </c>
      <c r="G1007" s="26">
        <v>557</v>
      </c>
      <c r="H1007" s="37">
        <v>0.22191235059760955</v>
      </c>
    </row>
    <row r="1008">
      <c r="A1008" s="26">
        <v>4</v>
      </c>
      <c r="B1008" s="24" t="str">
        <v>성남시 분당구</v>
      </c>
      <c r="C1008" s="24" t="str">
        <v>오피스텔 전월세</v>
      </c>
      <c r="D1008" s="24" t="str">
        <v>2026-05</v>
      </c>
      <c r="E1008" s="24" t="str">
        <v>비교 반영</v>
      </c>
      <c r="F1008" s="24" t="str">
        <v>최근 비교기간</v>
      </c>
      <c r="G1008" s="26">
        <v>524</v>
      </c>
      <c r="H1008" s="37">
        <v>0.1853555005305978</v>
      </c>
    </row>
    <row r="1009">
      <c r="A1009" s="26">
        <v>4</v>
      </c>
      <c r="B1009" s="24" t="str">
        <v>성남시 분당구</v>
      </c>
      <c r="C1009" s="24" t="str">
        <v>오피스텔 전월세</v>
      </c>
      <c r="D1009" s="24" t="str">
        <v>2026-06</v>
      </c>
      <c r="E1009" s="24" t="str">
        <v>비교 반영</v>
      </c>
      <c r="F1009" s="24" t="str">
        <v>최근 비교기간</v>
      </c>
      <c r="G1009" s="26">
        <v>557</v>
      </c>
      <c r="H1009" s="37">
        <v>0.21740827478532396</v>
      </c>
    </row>
    <row r="1010">
      <c r="A1010" s="30">
        <v>4</v>
      </c>
      <c r="B1010" s="30" t="str">
        <v>성남시 분당구</v>
      </c>
      <c r="C1010" s="30" t="str">
        <v>오피스텔 전월세</v>
      </c>
      <c r="D1010" s="30" t="str">
        <v>2026-07</v>
      </c>
      <c r="E1010" s="30" t="str">
        <v>집계 중</v>
      </c>
      <c r="F1010" s="30" t="str">
        <v>집계 중 월</v>
      </c>
      <c r="G1010" s="32">
        <v>412</v>
      </c>
      <c r="H1010" s="43">
        <v>0.17202505219206682</v>
      </c>
    </row>
    <row r="1011">
      <c r="A1011" s="26">
        <v>4</v>
      </c>
      <c r="B1011" s="24" t="str">
        <v>성남시 분당구</v>
      </c>
      <c r="C1011" s="24" t="str">
        <v>아파트 매매</v>
      </c>
      <c r="D1011" s="24" t="str">
        <v>2025-08</v>
      </c>
      <c r="E1011" s="24" t="str">
        <v>비교 반영</v>
      </c>
      <c r="F1011" s="24" t="str">
        <v>그 외 비교 반영월</v>
      </c>
      <c r="G1011" s="26">
        <v>344</v>
      </c>
      <c r="H1011" s="37">
        <v>0.130997715156131</v>
      </c>
    </row>
    <row r="1012">
      <c r="A1012" s="26">
        <v>4</v>
      </c>
      <c r="B1012" s="24" t="str">
        <v>성남시 분당구</v>
      </c>
      <c r="C1012" s="24" t="str">
        <v>아파트 매매</v>
      </c>
      <c r="D1012" s="24" t="str">
        <v>2025-09</v>
      </c>
      <c r="E1012" s="24" t="str">
        <v>비교 반영</v>
      </c>
      <c r="F1012" s="24" t="str">
        <v>그 외 비교 반영월</v>
      </c>
      <c r="G1012" s="26">
        <v>1043</v>
      </c>
      <c r="H1012" s="37">
        <v>0.27339449541284405</v>
      </c>
    </row>
    <row r="1013">
      <c r="A1013" s="26">
        <v>4</v>
      </c>
      <c r="B1013" s="24" t="str">
        <v>성남시 분당구</v>
      </c>
      <c r="C1013" s="24" t="str">
        <v>아파트 매매</v>
      </c>
      <c r="D1013" s="24" t="str">
        <v>2025-10</v>
      </c>
      <c r="E1013" s="24" t="str">
        <v>비교 반영</v>
      </c>
      <c r="F1013" s="24" t="str">
        <v>그 외 비교 반영월</v>
      </c>
      <c r="G1013" s="26">
        <v>635</v>
      </c>
      <c r="H1013" s="37">
        <v>0.1889318655162154</v>
      </c>
    </row>
    <row r="1014">
      <c r="A1014" s="26">
        <v>4</v>
      </c>
      <c r="B1014" s="24" t="str">
        <v>성남시 분당구</v>
      </c>
      <c r="C1014" s="24" t="str">
        <v>아파트 매매</v>
      </c>
      <c r="D1014" s="24" t="str">
        <v>2025-11</v>
      </c>
      <c r="E1014" s="24" t="str">
        <v>비교 반영</v>
      </c>
      <c r="F1014" s="24" t="str">
        <v>그 외 비교 반영월</v>
      </c>
      <c r="G1014" s="26">
        <v>88</v>
      </c>
      <c r="H1014" s="37">
        <v>0.028599285017874555</v>
      </c>
    </row>
    <row r="1015">
      <c r="A1015" s="26">
        <v>4</v>
      </c>
      <c r="B1015" s="24" t="str">
        <v>성남시 분당구</v>
      </c>
      <c r="C1015" s="24" t="str">
        <v>아파트 매매</v>
      </c>
      <c r="D1015" s="24" t="str">
        <v>2025-12</v>
      </c>
      <c r="E1015" s="24" t="str">
        <v>비교 반영</v>
      </c>
      <c r="F1015" s="24" t="str">
        <v>그 외 비교 반영월</v>
      </c>
      <c r="G1015" s="26">
        <v>264</v>
      </c>
      <c r="H1015" s="37">
        <v>0.08080808080808081</v>
      </c>
    </row>
    <row r="1016">
      <c r="A1016" s="26">
        <v>4</v>
      </c>
      <c r="B1016" s="24" t="str">
        <v>성남시 분당구</v>
      </c>
      <c r="C1016" s="24" t="str">
        <v>아파트 매매</v>
      </c>
      <c r="D1016" s="24" t="str">
        <v>2026-01</v>
      </c>
      <c r="E1016" s="24" t="str">
        <v>비교 반영</v>
      </c>
      <c r="F1016" s="24" t="str">
        <v>직전 비교기간</v>
      </c>
      <c r="G1016" s="26">
        <v>356</v>
      </c>
      <c r="H1016" s="37">
        <v>0.1012514220705347</v>
      </c>
    </row>
    <row r="1017">
      <c r="A1017" s="26">
        <v>4</v>
      </c>
      <c r="B1017" s="24" t="str">
        <v>성남시 분당구</v>
      </c>
      <c r="C1017" s="24" t="str">
        <v>아파트 매매</v>
      </c>
      <c r="D1017" s="24" t="str">
        <v>2026-02</v>
      </c>
      <c r="E1017" s="24" t="str">
        <v>비교 반영</v>
      </c>
      <c r="F1017" s="24" t="str">
        <v>직전 비교기간</v>
      </c>
      <c r="G1017" s="26">
        <v>271</v>
      </c>
      <c r="H1017" s="37">
        <v>0.08830237862495927</v>
      </c>
    </row>
    <row r="1018">
      <c r="A1018" s="26">
        <v>4</v>
      </c>
      <c r="B1018" s="24" t="str">
        <v>성남시 분당구</v>
      </c>
      <c r="C1018" s="24" t="str">
        <v>아파트 매매</v>
      </c>
      <c r="D1018" s="24" t="str">
        <v>2026-03</v>
      </c>
      <c r="E1018" s="24" t="str">
        <v>비교 반영</v>
      </c>
      <c r="F1018" s="24" t="str">
        <v>직전 비교기간</v>
      </c>
      <c r="G1018" s="26">
        <v>237</v>
      </c>
      <c r="H1018" s="37">
        <v>0.0778069599474721</v>
      </c>
    </row>
    <row r="1019">
      <c r="A1019" s="26">
        <v>4</v>
      </c>
      <c r="B1019" s="24" t="str">
        <v>성남시 분당구</v>
      </c>
      <c r="C1019" s="24" t="str">
        <v>아파트 매매</v>
      </c>
      <c r="D1019" s="24" t="str">
        <v>2026-04</v>
      </c>
      <c r="E1019" s="24" t="str">
        <v>비교 반영</v>
      </c>
      <c r="F1019" s="24" t="str">
        <v>최근 비교기간</v>
      </c>
      <c r="G1019" s="26">
        <v>288</v>
      </c>
      <c r="H1019" s="37">
        <v>0.1147410358565737</v>
      </c>
    </row>
    <row r="1020">
      <c r="A1020" s="26">
        <v>4</v>
      </c>
      <c r="B1020" s="24" t="str">
        <v>성남시 분당구</v>
      </c>
      <c r="C1020" s="24" t="str">
        <v>아파트 매매</v>
      </c>
      <c r="D1020" s="24" t="str">
        <v>2026-05</v>
      </c>
      <c r="E1020" s="24" t="str">
        <v>비교 반영</v>
      </c>
      <c r="F1020" s="24" t="str">
        <v>최근 비교기간</v>
      </c>
      <c r="G1020" s="26">
        <v>519</v>
      </c>
      <c r="H1020" s="37">
        <v>0.1835868411743898</v>
      </c>
    </row>
    <row r="1021">
      <c r="A1021" s="26">
        <v>4</v>
      </c>
      <c r="B1021" s="24" t="str">
        <v>성남시 분당구</v>
      </c>
      <c r="C1021" s="24" t="str">
        <v>아파트 매매</v>
      </c>
      <c r="D1021" s="24" t="str">
        <v>2026-06</v>
      </c>
      <c r="E1021" s="24" t="str">
        <v>비교 반영</v>
      </c>
      <c r="F1021" s="24" t="str">
        <v>최근 비교기간</v>
      </c>
      <c r="G1021" s="26">
        <v>448</v>
      </c>
      <c r="H1021" s="37">
        <v>0.17486338797814208</v>
      </c>
    </row>
    <row r="1022">
      <c r="A1022" s="30">
        <v>4</v>
      </c>
      <c r="B1022" s="30" t="str">
        <v>성남시 분당구</v>
      </c>
      <c r="C1022" s="30" t="str">
        <v>아파트 매매</v>
      </c>
      <c r="D1022" s="30" t="str">
        <v>2026-07</v>
      </c>
      <c r="E1022" s="30" t="str">
        <v>집계 중</v>
      </c>
      <c r="F1022" s="30" t="str">
        <v>집계 중 월</v>
      </c>
      <c r="G1022" s="32">
        <v>425</v>
      </c>
      <c r="H1022" s="43">
        <v>0.17745302713987474</v>
      </c>
    </row>
    <row r="1023">
      <c r="A1023" s="26">
        <v>4</v>
      </c>
      <c r="B1023" s="24" t="str">
        <v>성남시 분당구</v>
      </c>
      <c r="C1023" s="24" t="str">
        <v>다가구 전월세</v>
      </c>
      <c r="D1023" s="24" t="str">
        <v>2025-08</v>
      </c>
      <c r="E1023" s="24" t="str">
        <v>비교 반영</v>
      </c>
      <c r="F1023" s="24" t="str">
        <v>그 외 비교 반영월</v>
      </c>
      <c r="G1023" s="26">
        <v>402</v>
      </c>
      <c r="H1023" s="37">
        <v>0.15308453922315307</v>
      </c>
    </row>
    <row r="1024">
      <c r="A1024" s="26">
        <v>4</v>
      </c>
      <c r="B1024" s="24" t="str">
        <v>성남시 분당구</v>
      </c>
      <c r="C1024" s="24" t="str">
        <v>다가구 전월세</v>
      </c>
      <c r="D1024" s="24" t="str">
        <v>2025-09</v>
      </c>
      <c r="E1024" s="24" t="str">
        <v>비교 반영</v>
      </c>
      <c r="F1024" s="24" t="str">
        <v>그 외 비교 반영월</v>
      </c>
      <c r="G1024" s="26">
        <v>427</v>
      </c>
      <c r="H1024" s="37">
        <v>0.11192660550458716</v>
      </c>
    </row>
    <row r="1025">
      <c r="A1025" s="26">
        <v>4</v>
      </c>
      <c r="B1025" s="24" t="str">
        <v>성남시 분당구</v>
      </c>
      <c r="C1025" s="24" t="str">
        <v>다가구 전월세</v>
      </c>
      <c r="D1025" s="24" t="str">
        <v>2025-10</v>
      </c>
      <c r="E1025" s="24" t="str">
        <v>비교 반영</v>
      </c>
      <c r="F1025" s="24" t="str">
        <v>그 외 비교 반영월</v>
      </c>
      <c r="G1025" s="26">
        <v>449</v>
      </c>
      <c r="H1025" s="37">
        <v>0.13359119309729248</v>
      </c>
    </row>
    <row r="1026">
      <c r="A1026" s="26">
        <v>4</v>
      </c>
      <c r="B1026" s="24" t="str">
        <v>성남시 분당구</v>
      </c>
      <c r="C1026" s="24" t="str">
        <v>다가구 전월세</v>
      </c>
      <c r="D1026" s="24" t="str">
        <v>2025-11</v>
      </c>
      <c r="E1026" s="24" t="str">
        <v>비교 반영</v>
      </c>
      <c r="F1026" s="24" t="str">
        <v>그 외 비교 반영월</v>
      </c>
      <c r="G1026" s="26">
        <v>439</v>
      </c>
      <c r="H1026" s="37">
        <v>0.14267143321416964</v>
      </c>
    </row>
    <row r="1027">
      <c r="A1027" s="26">
        <v>4</v>
      </c>
      <c r="B1027" s="24" t="str">
        <v>성남시 분당구</v>
      </c>
      <c r="C1027" s="24" t="str">
        <v>다가구 전월세</v>
      </c>
      <c r="D1027" s="24" t="str">
        <v>2025-12</v>
      </c>
      <c r="E1027" s="24" t="str">
        <v>비교 반영</v>
      </c>
      <c r="F1027" s="24" t="str">
        <v>그 외 비교 반영월</v>
      </c>
      <c r="G1027" s="26">
        <v>492</v>
      </c>
      <c r="H1027" s="37">
        <v>0.15059687786960516</v>
      </c>
    </row>
    <row r="1028">
      <c r="A1028" s="26">
        <v>4</v>
      </c>
      <c r="B1028" s="24" t="str">
        <v>성남시 분당구</v>
      </c>
      <c r="C1028" s="24" t="str">
        <v>다가구 전월세</v>
      </c>
      <c r="D1028" s="24" t="str">
        <v>2026-01</v>
      </c>
      <c r="E1028" s="24" t="str">
        <v>비교 반영</v>
      </c>
      <c r="F1028" s="24" t="str">
        <v>직전 비교기간</v>
      </c>
      <c r="G1028" s="26">
        <v>536</v>
      </c>
      <c r="H1028" s="37">
        <v>0.15244596131968147</v>
      </c>
    </row>
    <row r="1029">
      <c r="A1029" s="26">
        <v>4</v>
      </c>
      <c r="B1029" s="24" t="str">
        <v>성남시 분당구</v>
      </c>
      <c r="C1029" s="24" t="str">
        <v>다가구 전월세</v>
      </c>
      <c r="D1029" s="24" t="str">
        <v>2026-02</v>
      </c>
      <c r="E1029" s="24" t="str">
        <v>비교 반영</v>
      </c>
      <c r="F1029" s="24" t="str">
        <v>직전 비교기간</v>
      </c>
      <c r="G1029" s="26">
        <v>451</v>
      </c>
      <c r="H1029" s="37">
        <v>0.14695340501792115</v>
      </c>
    </row>
    <row r="1030">
      <c r="A1030" s="26">
        <v>4</v>
      </c>
      <c r="B1030" s="24" t="str">
        <v>성남시 분당구</v>
      </c>
      <c r="C1030" s="24" t="str">
        <v>다가구 전월세</v>
      </c>
      <c r="D1030" s="24" t="str">
        <v>2026-03</v>
      </c>
      <c r="E1030" s="24" t="str">
        <v>비교 반영</v>
      </c>
      <c r="F1030" s="24" t="str">
        <v>직전 비교기간</v>
      </c>
      <c r="G1030" s="26">
        <v>514</v>
      </c>
      <c r="H1030" s="37">
        <v>0.16874589625738673</v>
      </c>
    </row>
    <row r="1031">
      <c r="A1031" s="26">
        <v>4</v>
      </c>
      <c r="B1031" s="24" t="str">
        <v>성남시 분당구</v>
      </c>
      <c r="C1031" s="24" t="str">
        <v>다가구 전월세</v>
      </c>
      <c r="D1031" s="24" t="str">
        <v>2026-04</v>
      </c>
      <c r="E1031" s="24" t="str">
        <v>비교 반영</v>
      </c>
      <c r="F1031" s="24" t="str">
        <v>최근 비교기간</v>
      </c>
      <c r="G1031" s="26">
        <v>430</v>
      </c>
      <c r="H1031" s="37">
        <v>0.17131474103585656</v>
      </c>
    </row>
    <row r="1032">
      <c r="A1032" s="26">
        <v>4</v>
      </c>
      <c r="B1032" s="24" t="str">
        <v>성남시 분당구</v>
      </c>
      <c r="C1032" s="24" t="str">
        <v>다가구 전월세</v>
      </c>
      <c r="D1032" s="24" t="str">
        <v>2026-05</v>
      </c>
      <c r="E1032" s="24" t="str">
        <v>비교 반영</v>
      </c>
      <c r="F1032" s="24" t="str">
        <v>최근 비교기간</v>
      </c>
      <c r="G1032" s="26">
        <v>392</v>
      </c>
      <c r="H1032" s="37">
        <v>0.13866289352670674</v>
      </c>
    </row>
    <row r="1033">
      <c r="A1033" s="26">
        <v>4</v>
      </c>
      <c r="B1033" s="24" t="str">
        <v>성남시 분당구</v>
      </c>
      <c r="C1033" s="24" t="str">
        <v>다가구 전월세</v>
      </c>
      <c r="D1033" s="24" t="str">
        <v>2026-06</v>
      </c>
      <c r="E1033" s="24" t="str">
        <v>비교 반영</v>
      </c>
      <c r="F1033" s="24" t="str">
        <v>최근 비교기간</v>
      </c>
      <c r="G1033" s="26">
        <v>378</v>
      </c>
      <c r="H1033" s="37">
        <v>0.14754098360655737</v>
      </c>
    </row>
    <row r="1034">
      <c r="A1034" s="30">
        <v>4</v>
      </c>
      <c r="B1034" s="30" t="str">
        <v>성남시 분당구</v>
      </c>
      <c r="C1034" s="30" t="str">
        <v>다가구 전월세</v>
      </c>
      <c r="D1034" s="30" t="str">
        <v>2026-07</v>
      </c>
      <c r="E1034" s="30" t="str">
        <v>집계 중</v>
      </c>
      <c r="F1034" s="30" t="str">
        <v>집계 중 월</v>
      </c>
      <c r="G1034" s="32">
        <v>303</v>
      </c>
      <c r="H1034" s="43">
        <v>0.1265135699373695</v>
      </c>
    </row>
    <row r="1035">
      <c r="A1035" s="26">
        <v>4</v>
      </c>
      <c r="B1035" s="24" t="str">
        <v>성남시 분당구</v>
      </c>
      <c r="C1035" s="24" t="str">
        <v>다세대 전월세</v>
      </c>
      <c r="D1035" s="24" t="str">
        <v>2025-08</v>
      </c>
      <c r="E1035" s="24" t="str">
        <v>비교 반영</v>
      </c>
      <c r="F1035" s="24" t="str">
        <v>그 외 비교 반영월</v>
      </c>
      <c r="G1035" s="26">
        <v>82</v>
      </c>
      <c r="H1035" s="37">
        <v>0.031226199543031227</v>
      </c>
    </row>
    <row r="1036">
      <c r="A1036" s="26">
        <v>4</v>
      </c>
      <c r="B1036" s="24" t="str">
        <v>성남시 분당구</v>
      </c>
      <c r="C1036" s="24" t="str">
        <v>다세대 전월세</v>
      </c>
      <c r="D1036" s="24" t="str">
        <v>2025-09</v>
      </c>
      <c r="E1036" s="24" t="str">
        <v>비교 반영</v>
      </c>
      <c r="F1036" s="24" t="str">
        <v>그 외 비교 반영월</v>
      </c>
      <c r="G1036" s="26">
        <v>112</v>
      </c>
      <c r="H1036" s="37">
        <v>0.029357798165137616</v>
      </c>
    </row>
    <row r="1037">
      <c r="A1037" s="26">
        <v>4</v>
      </c>
      <c r="B1037" s="24" t="str">
        <v>성남시 분당구</v>
      </c>
      <c r="C1037" s="24" t="str">
        <v>다세대 전월세</v>
      </c>
      <c r="D1037" s="24" t="str">
        <v>2025-10</v>
      </c>
      <c r="E1037" s="24" t="str">
        <v>비교 반영</v>
      </c>
      <c r="F1037" s="24" t="str">
        <v>그 외 비교 반영월</v>
      </c>
      <c r="G1037" s="26">
        <v>101</v>
      </c>
      <c r="H1037" s="37">
        <v>0.03005058018446891</v>
      </c>
    </row>
    <row r="1038">
      <c r="A1038" s="26">
        <v>4</v>
      </c>
      <c r="B1038" s="24" t="str">
        <v>성남시 분당구</v>
      </c>
      <c r="C1038" s="24" t="str">
        <v>다세대 전월세</v>
      </c>
      <c r="D1038" s="24" t="str">
        <v>2025-11</v>
      </c>
      <c r="E1038" s="24" t="str">
        <v>비교 반영</v>
      </c>
      <c r="F1038" s="24" t="str">
        <v>그 외 비교 반영월</v>
      </c>
      <c r="G1038" s="26">
        <v>120</v>
      </c>
      <c r="H1038" s="37">
        <v>0.03899902502437439</v>
      </c>
    </row>
    <row r="1039">
      <c r="A1039" s="26">
        <v>4</v>
      </c>
      <c r="B1039" s="24" t="str">
        <v>성남시 분당구</v>
      </c>
      <c r="C1039" s="24" t="str">
        <v>다세대 전월세</v>
      </c>
      <c r="D1039" s="24" t="str">
        <v>2025-12</v>
      </c>
      <c r="E1039" s="24" t="str">
        <v>비교 반영</v>
      </c>
      <c r="F1039" s="24" t="str">
        <v>그 외 비교 반영월</v>
      </c>
      <c r="G1039" s="26">
        <v>125</v>
      </c>
      <c r="H1039" s="37">
        <v>0.038261401897765536</v>
      </c>
    </row>
    <row r="1040">
      <c r="A1040" s="26">
        <v>4</v>
      </c>
      <c r="B1040" s="24" t="str">
        <v>성남시 분당구</v>
      </c>
      <c r="C1040" s="24" t="str">
        <v>다세대 전월세</v>
      </c>
      <c r="D1040" s="24" t="str">
        <v>2026-01</v>
      </c>
      <c r="E1040" s="24" t="str">
        <v>비교 반영</v>
      </c>
      <c r="F1040" s="24" t="str">
        <v>직전 비교기간</v>
      </c>
      <c r="G1040" s="26">
        <v>106</v>
      </c>
      <c r="H1040" s="37">
        <v>0.030147895335608646</v>
      </c>
    </row>
    <row r="1041">
      <c r="A1041" s="26">
        <v>4</v>
      </c>
      <c r="B1041" s="24" t="str">
        <v>성남시 분당구</v>
      </c>
      <c r="C1041" s="24" t="str">
        <v>다세대 전월세</v>
      </c>
      <c r="D1041" s="24" t="str">
        <v>2026-02</v>
      </c>
      <c r="E1041" s="24" t="str">
        <v>비교 반영</v>
      </c>
      <c r="F1041" s="24" t="str">
        <v>직전 비교기간</v>
      </c>
      <c r="G1041" s="26">
        <v>119</v>
      </c>
      <c r="H1041" s="37">
        <v>0.03877484522645813</v>
      </c>
    </row>
    <row r="1042">
      <c r="A1042" s="26">
        <v>4</v>
      </c>
      <c r="B1042" s="24" t="str">
        <v>성남시 분당구</v>
      </c>
      <c r="C1042" s="24" t="str">
        <v>다세대 전월세</v>
      </c>
      <c r="D1042" s="24" t="str">
        <v>2026-03</v>
      </c>
      <c r="E1042" s="24" t="str">
        <v>비교 반영</v>
      </c>
      <c r="F1042" s="24" t="str">
        <v>직전 비교기간</v>
      </c>
      <c r="G1042" s="26">
        <v>112</v>
      </c>
      <c r="H1042" s="37">
        <v>0.036769533814839134</v>
      </c>
    </row>
    <row r="1043">
      <c r="A1043" s="26">
        <v>4</v>
      </c>
      <c r="B1043" s="24" t="str">
        <v>성남시 분당구</v>
      </c>
      <c r="C1043" s="24" t="str">
        <v>다세대 전월세</v>
      </c>
      <c r="D1043" s="24" t="str">
        <v>2026-04</v>
      </c>
      <c r="E1043" s="24" t="str">
        <v>비교 반영</v>
      </c>
      <c r="F1043" s="24" t="str">
        <v>최근 비교기간</v>
      </c>
      <c r="G1043" s="26">
        <v>107</v>
      </c>
      <c r="H1043" s="37">
        <v>0.042629482071713146</v>
      </c>
    </row>
    <row r="1044">
      <c r="A1044" s="26">
        <v>4</v>
      </c>
      <c r="B1044" s="24" t="str">
        <v>성남시 분당구</v>
      </c>
      <c r="C1044" s="24" t="str">
        <v>다세대 전월세</v>
      </c>
      <c r="D1044" s="24" t="str">
        <v>2026-05</v>
      </c>
      <c r="E1044" s="24" t="str">
        <v>비교 반영</v>
      </c>
      <c r="F1044" s="24" t="str">
        <v>최근 비교기간</v>
      </c>
      <c r="G1044" s="26">
        <v>94</v>
      </c>
      <c r="H1044" s="37">
        <v>0.033250795896710296</v>
      </c>
    </row>
    <row r="1045">
      <c r="A1045" s="26">
        <v>4</v>
      </c>
      <c r="B1045" s="24" t="str">
        <v>성남시 분당구</v>
      </c>
      <c r="C1045" s="24" t="str">
        <v>다세대 전월세</v>
      </c>
      <c r="D1045" s="24" t="str">
        <v>2026-06</v>
      </c>
      <c r="E1045" s="24" t="str">
        <v>비교 반영</v>
      </c>
      <c r="F1045" s="24" t="str">
        <v>최근 비교기간</v>
      </c>
      <c r="G1045" s="26">
        <v>93</v>
      </c>
      <c r="H1045" s="37">
        <v>0.03629976580796253</v>
      </c>
    </row>
    <row r="1046">
      <c r="A1046" s="30">
        <v>4</v>
      </c>
      <c r="B1046" s="30" t="str">
        <v>성남시 분당구</v>
      </c>
      <c r="C1046" s="30" t="str">
        <v>다세대 전월세</v>
      </c>
      <c r="D1046" s="30" t="str">
        <v>2026-07</v>
      </c>
      <c r="E1046" s="30" t="str">
        <v>집계 중</v>
      </c>
      <c r="F1046" s="30" t="str">
        <v>집계 중 월</v>
      </c>
      <c r="G1046" s="32">
        <v>64</v>
      </c>
      <c r="H1046" s="43">
        <v>0.026722338204592903</v>
      </c>
    </row>
    <row r="1047">
      <c r="A1047" s="26">
        <v>4</v>
      </c>
      <c r="B1047" s="24" t="str">
        <v>성남시 분당구</v>
      </c>
      <c r="C1047" s="24" t="str">
        <v>오피스텔 매매</v>
      </c>
      <c r="D1047" s="24" t="str">
        <v>2025-08</v>
      </c>
      <c r="E1047" s="24" t="str">
        <v>비교 반영</v>
      </c>
      <c r="F1047" s="24" t="str">
        <v>그 외 비교 반영월</v>
      </c>
      <c r="G1047" s="26">
        <v>71</v>
      </c>
      <c r="H1047" s="37">
        <v>0.02703731911652704</v>
      </c>
    </row>
    <row r="1048">
      <c r="A1048" s="26">
        <v>4</v>
      </c>
      <c r="B1048" s="24" t="str">
        <v>성남시 분당구</v>
      </c>
      <c r="C1048" s="24" t="str">
        <v>오피스텔 매매</v>
      </c>
      <c r="D1048" s="24" t="str">
        <v>2025-09</v>
      </c>
      <c r="E1048" s="24" t="str">
        <v>비교 반영</v>
      </c>
      <c r="F1048" s="24" t="str">
        <v>그 외 비교 반영월</v>
      </c>
      <c r="G1048" s="26">
        <v>103</v>
      </c>
      <c r="H1048" s="37">
        <v>0.026998689384010486</v>
      </c>
    </row>
    <row r="1049">
      <c r="A1049" s="26">
        <v>4</v>
      </c>
      <c r="B1049" s="24" t="str">
        <v>성남시 분당구</v>
      </c>
      <c r="C1049" s="24" t="str">
        <v>오피스텔 매매</v>
      </c>
      <c r="D1049" s="24" t="str">
        <v>2025-10</v>
      </c>
      <c r="E1049" s="24" t="str">
        <v>비교 반영</v>
      </c>
      <c r="F1049" s="24" t="str">
        <v>그 외 비교 반영월</v>
      </c>
      <c r="G1049" s="26">
        <v>122</v>
      </c>
      <c r="H1049" s="37">
        <v>0.03629872061886343</v>
      </c>
    </row>
    <row r="1050">
      <c r="A1050" s="26">
        <v>4</v>
      </c>
      <c r="B1050" s="24" t="str">
        <v>성남시 분당구</v>
      </c>
      <c r="C1050" s="24" t="str">
        <v>오피스텔 매매</v>
      </c>
      <c r="D1050" s="24" t="str">
        <v>2025-11</v>
      </c>
      <c r="E1050" s="24" t="str">
        <v>비교 반영</v>
      </c>
      <c r="F1050" s="24" t="str">
        <v>그 외 비교 반영월</v>
      </c>
      <c r="G1050" s="26">
        <v>124</v>
      </c>
      <c r="H1050" s="37">
        <v>0.04029899252518687</v>
      </c>
    </row>
    <row r="1051">
      <c r="A1051" s="26">
        <v>4</v>
      </c>
      <c r="B1051" s="24" t="str">
        <v>성남시 분당구</v>
      </c>
      <c r="C1051" s="24" t="str">
        <v>오피스텔 매매</v>
      </c>
      <c r="D1051" s="24" t="str">
        <v>2025-12</v>
      </c>
      <c r="E1051" s="24" t="str">
        <v>비교 반영</v>
      </c>
      <c r="F1051" s="24" t="str">
        <v>그 외 비교 반영월</v>
      </c>
      <c r="G1051" s="26">
        <v>122</v>
      </c>
      <c r="H1051" s="37">
        <v>0.03734312825221916</v>
      </c>
    </row>
    <row r="1052">
      <c r="A1052" s="26">
        <v>4</v>
      </c>
      <c r="B1052" s="24" t="str">
        <v>성남시 분당구</v>
      </c>
      <c r="C1052" s="24" t="str">
        <v>오피스텔 매매</v>
      </c>
      <c r="D1052" s="24" t="str">
        <v>2026-01</v>
      </c>
      <c r="E1052" s="24" t="str">
        <v>비교 반영</v>
      </c>
      <c r="F1052" s="24" t="str">
        <v>직전 비교기간</v>
      </c>
      <c r="G1052" s="26">
        <v>139</v>
      </c>
      <c r="H1052" s="37">
        <v>0.039533560864618886</v>
      </c>
    </row>
    <row r="1053">
      <c r="A1053" s="26">
        <v>4</v>
      </c>
      <c r="B1053" s="24" t="str">
        <v>성남시 분당구</v>
      </c>
      <c r="C1053" s="24" t="str">
        <v>오피스텔 매매</v>
      </c>
      <c r="D1053" s="24" t="str">
        <v>2026-02</v>
      </c>
      <c r="E1053" s="24" t="str">
        <v>비교 반영</v>
      </c>
      <c r="F1053" s="24" t="str">
        <v>직전 비교기간</v>
      </c>
      <c r="G1053" s="26">
        <v>90</v>
      </c>
      <c r="H1053" s="37">
        <v>0.02932551319648094</v>
      </c>
    </row>
    <row r="1054">
      <c r="A1054" s="26">
        <v>4</v>
      </c>
      <c r="B1054" s="24" t="str">
        <v>성남시 분당구</v>
      </c>
      <c r="C1054" s="24" t="str">
        <v>오피스텔 매매</v>
      </c>
      <c r="D1054" s="24" t="str">
        <v>2026-03</v>
      </c>
      <c r="E1054" s="24" t="str">
        <v>비교 반영</v>
      </c>
      <c r="F1054" s="24" t="str">
        <v>직전 비교기간</v>
      </c>
      <c r="G1054" s="26">
        <v>111</v>
      </c>
      <c r="H1054" s="37">
        <v>0.03644123440577807</v>
      </c>
    </row>
    <row r="1055">
      <c r="A1055" s="26">
        <v>4</v>
      </c>
      <c r="B1055" s="24" t="str">
        <v>성남시 분당구</v>
      </c>
      <c r="C1055" s="24" t="str">
        <v>오피스텔 매매</v>
      </c>
      <c r="D1055" s="24" t="str">
        <v>2026-04</v>
      </c>
      <c r="E1055" s="24" t="str">
        <v>비교 반영</v>
      </c>
      <c r="F1055" s="24" t="str">
        <v>최근 비교기간</v>
      </c>
      <c r="G1055" s="26">
        <v>116</v>
      </c>
      <c r="H1055" s="37">
        <v>0.046215139442231074</v>
      </c>
    </row>
    <row r="1056">
      <c r="A1056" s="26">
        <v>4</v>
      </c>
      <c r="B1056" s="24" t="str">
        <v>성남시 분당구</v>
      </c>
      <c r="C1056" s="24" t="str">
        <v>오피스텔 매매</v>
      </c>
      <c r="D1056" s="24" t="str">
        <v>2026-05</v>
      </c>
      <c r="E1056" s="24" t="str">
        <v>비교 반영</v>
      </c>
      <c r="F1056" s="24" t="str">
        <v>최근 비교기간</v>
      </c>
      <c r="G1056" s="26">
        <v>104</v>
      </c>
      <c r="H1056" s="37">
        <v>0.03678811460912628</v>
      </c>
    </row>
    <row r="1057">
      <c r="A1057" s="26">
        <v>4</v>
      </c>
      <c r="B1057" s="24" t="str">
        <v>성남시 분당구</v>
      </c>
      <c r="C1057" s="24" t="str">
        <v>오피스텔 매매</v>
      </c>
      <c r="D1057" s="24" t="str">
        <v>2026-06</v>
      </c>
      <c r="E1057" s="24" t="str">
        <v>비교 반영</v>
      </c>
      <c r="F1057" s="24" t="str">
        <v>최근 비교기간</v>
      </c>
      <c r="G1057" s="26">
        <v>66</v>
      </c>
      <c r="H1057" s="37">
        <v>0.02576112412177986</v>
      </c>
    </row>
    <row r="1058">
      <c r="A1058" s="30">
        <v>4</v>
      </c>
      <c r="B1058" s="30" t="str">
        <v>성남시 분당구</v>
      </c>
      <c r="C1058" s="30" t="str">
        <v>오피스텔 매매</v>
      </c>
      <c r="D1058" s="30" t="str">
        <v>2026-07</v>
      </c>
      <c r="E1058" s="30" t="str">
        <v>집계 중</v>
      </c>
      <c r="F1058" s="30" t="str">
        <v>집계 중 월</v>
      </c>
      <c r="G1058" s="32">
        <v>70</v>
      </c>
      <c r="H1058" s="43">
        <v>0.029227557411273485</v>
      </c>
    </row>
    <row r="1059">
      <c r="A1059" s="26">
        <v>4</v>
      </c>
      <c r="B1059" s="24" t="str">
        <v>성남시 분당구</v>
      </c>
      <c r="C1059" s="24" t="str">
        <v>상가</v>
      </c>
      <c r="D1059" s="24" t="str">
        <v>2025-08</v>
      </c>
      <c r="E1059" s="24" t="str">
        <v>비교 반영</v>
      </c>
      <c r="F1059" s="24" t="str">
        <v>그 외 비교 반영월</v>
      </c>
      <c r="G1059" s="26">
        <v>92</v>
      </c>
      <c r="H1059" s="37">
        <v>0.035034272658035034</v>
      </c>
    </row>
    <row r="1060">
      <c r="A1060" s="26">
        <v>4</v>
      </c>
      <c r="B1060" s="24" t="str">
        <v>성남시 분당구</v>
      </c>
      <c r="C1060" s="24" t="str">
        <v>상가</v>
      </c>
      <c r="D1060" s="24" t="str">
        <v>2025-09</v>
      </c>
      <c r="E1060" s="24" t="str">
        <v>비교 반영</v>
      </c>
      <c r="F1060" s="24" t="str">
        <v>그 외 비교 반영월</v>
      </c>
      <c r="G1060" s="26">
        <v>89</v>
      </c>
      <c r="H1060" s="37">
        <v>0.023328964613368284</v>
      </c>
    </row>
    <row r="1061">
      <c r="A1061" s="26">
        <v>4</v>
      </c>
      <c r="B1061" s="24" t="str">
        <v>성남시 분당구</v>
      </c>
      <c r="C1061" s="24" t="str">
        <v>상가</v>
      </c>
      <c r="D1061" s="24" t="str">
        <v>2025-10</v>
      </c>
      <c r="E1061" s="24" t="str">
        <v>비교 반영</v>
      </c>
      <c r="F1061" s="24" t="str">
        <v>그 외 비교 반영월</v>
      </c>
      <c r="G1061" s="26">
        <v>83</v>
      </c>
      <c r="H1061" s="37">
        <v>0.024695031240702173</v>
      </c>
    </row>
    <row r="1062">
      <c r="A1062" s="26">
        <v>4</v>
      </c>
      <c r="B1062" s="24" t="str">
        <v>성남시 분당구</v>
      </c>
      <c r="C1062" s="24" t="str">
        <v>상가</v>
      </c>
      <c r="D1062" s="24" t="str">
        <v>2025-11</v>
      </c>
      <c r="E1062" s="24" t="str">
        <v>비교 반영</v>
      </c>
      <c r="F1062" s="24" t="str">
        <v>그 외 비교 반영월</v>
      </c>
      <c r="G1062" s="26">
        <v>80</v>
      </c>
      <c r="H1062" s="37">
        <v>0.025999350016249593</v>
      </c>
    </row>
    <row r="1063">
      <c r="A1063" s="26">
        <v>4</v>
      </c>
      <c r="B1063" s="24" t="str">
        <v>성남시 분당구</v>
      </c>
      <c r="C1063" s="24" t="str">
        <v>상가</v>
      </c>
      <c r="D1063" s="24" t="str">
        <v>2025-12</v>
      </c>
      <c r="E1063" s="24" t="str">
        <v>비교 반영</v>
      </c>
      <c r="F1063" s="24" t="str">
        <v>그 외 비교 반영월</v>
      </c>
      <c r="G1063" s="26">
        <v>60</v>
      </c>
      <c r="H1063" s="37">
        <v>0.018365472910927456</v>
      </c>
    </row>
    <row r="1064">
      <c r="A1064" s="26">
        <v>4</v>
      </c>
      <c r="B1064" s="24" t="str">
        <v>성남시 분당구</v>
      </c>
      <c r="C1064" s="24" t="str">
        <v>상가</v>
      </c>
      <c r="D1064" s="24" t="str">
        <v>2026-01</v>
      </c>
      <c r="E1064" s="24" t="str">
        <v>비교 반영</v>
      </c>
      <c r="F1064" s="24" t="str">
        <v>직전 비교기간</v>
      </c>
      <c r="G1064" s="26">
        <v>122</v>
      </c>
      <c r="H1064" s="37">
        <v>0.034698521046643914</v>
      </c>
    </row>
    <row r="1065">
      <c r="A1065" s="26">
        <v>4</v>
      </c>
      <c r="B1065" s="24" t="str">
        <v>성남시 분당구</v>
      </c>
      <c r="C1065" s="24" t="str">
        <v>상가</v>
      </c>
      <c r="D1065" s="24" t="str">
        <v>2026-02</v>
      </c>
      <c r="E1065" s="24" t="str">
        <v>비교 반영</v>
      </c>
      <c r="F1065" s="24" t="str">
        <v>직전 비교기간</v>
      </c>
      <c r="G1065" s="26">
        <v>55</v>
      </c>
      <c r="H1065" s="37">
        <v>0.017921146953405017</v>
      </c>
    </row>
    <row r="1066">
      <c r="A1066" s="26">
        <v>4</v>
      </c>
      <c r="B1066" s="24" t="str">
        <v>성남시 분당구</v>
      </c>
      <c r="C1066" s="24" t="str">
        <v>상가</v>
      </c>
      <c r="D1066" s="24" t="str">
        <v>2026-03</v>
      </c>
      <c r="E1066" s="24" t="str">
        <v>비교 반영</v>
      </c>
      <c r="F1066" s="24" t="str">
        <v>직전 비교기간</v>
      </c>
      <c r="G1066" s="26">
        <v>109</v>
      </c>
      <c r="H1066" s="37">
        <v>0.03578463558765594</v>
      </c>
    </row>
    <row r="1067">
      <c r="A1067" s="26">
        <v>4</v>
      </c>
      <c r="B1067" s="24" t="str">
        <v>성남시 분당구</v>
      </c>
      <c r="C1067" s="24" t="str">
        <v>상가</v>
      </c>
      <c r="D1067" s="24" t="str">
        <v>2026-04</v>
      </c>
      <c r="E1067" s="24" t="str">
        <v>비교 반영</v>
      </c>
      <c r="F1067" s="24" t="str">
        <v>최근 비교기간</v>
      </c>
      <c r="G1067" s="26">
        <v>56</v>
      </c>
      <c r="H1067" s="37">
        <v>0.022310756972111555</v>
      </c>
    </row>
    <row r="1068">
      <c r="A1068" s="26">
        <v>4</v>
      </c>
      <c r="B1068" s="24" t="str">
        <v>성남시 분당구</v>
      </c>
      <c r="C1068" s="24" t="str">
        <v>상가</v>
      </c>
      <c r="D1068" s="24" t="str">
        <v>2026-05</v>
      </c>
      <c r="E1068" s="24" t="str">
        <v>비교 반영</v>
      </c>
      <c r="F1068" s="24" t="str">
        <v>최근 비교기간</v>
      </c>
      <c r="G1068" s="26">
        <v>96</v>
      </c>
      <c r="H1068" s="37">
        <v>0.033958259639193494</v>
      </c>
    </row>
    <row r="1069">
      <c r="A1069" s="26">
        <v>4</v>
      </c>
      <c r="B1069" s="24" t="str">
        <v>성남시 분당구</v>
      </c>
      <c r="C1069" s="24" t="str">
        <v>상가</v>
      </c>
      <c r="D1069" s="24" t="str">
        <v>2026-06</v>
      </c>
      <c r="E1069" s="24" t="str">
        <v>비교 반영</v>
      </c>
      <c r="F1069" s="24" t="str">
        <v>최근 비교기간</v>
      </c>
      <c r="G1069" s="26">
        <v>72</v>
      </c>
      <c r="H1069" s="37">
        <v>0.02810304449648712</v>
      </c>
    </row>
    <row r="1070">
      <c r="A1070" s="30">
        <v>4</v>
      </c>
      <c r="B1070" s="30" t="str">
        <v>성남시 분당구</v>
      </c>
      <c r="C1070" s="30" t="str">
        <v>상가</v>
      </c>
      <c r="D1070" s="30" t="str">
        <v>2026-07</v>
      </c>
      <c r="E1070" s="30" t="str">
        <v>집계 중</v>
      </c>
      <c r="F1070" s="30" t="str">
        <v>집계 중 월</v>
      </c>
      <c r="G1070" s="32">
        <v>97</v>
      </c>
      <c r="H1070" s="43">
        <v>0.04050104384133612</v>
      </c>
    </row>
    <row r="1071">
      <c r="A1071" s="26">
        <v>4</v>
      </c>
      <c r="B1071" s="24" t="str">
        <v>성남시 분당구</v>
      </c>
      <c r="C1071" s="24" t="str">
        <v>다세대 매매</v>
      </c>
      <c r="D1071" s="24" t="str">
        <v>2025-08</v>
      </c>
      <c r="E1071" s="24" t="str">
        <v>비교 반영</v>
      </c>
      <c r="F1071" s="24" t="str">
        <v>그 외 비교 반영월</v>
      </c>
      <c r="G1071" s="26">
        <v>33</v>
      </c>
      <c r="H1071" s="37">
        <v>0.012566641279512566</v>
      </c>
    </row>
    <row r="1072">
      <c r="A1072" s="26">
        <v>4</v>
      </c>
      <c r="B1072" s="24" t="str">
        <v>성남시 분당구</v>
      </c>
      <c r="C1072" s="24" t="str">
        <v>다세대 매매</v>
      </c>
      <c r="D1072" s="24" t="str">
        <v>2025-09</v>
      </c>
      <c r="E1072" s="24" t="str">
        <v>비교 반영</v>
      </c>
      <c r="F1072" s="24" t="str">
        <v>그 외 비교 반영월</v>
      </c>
      <c r="G1072" s="26">
        <v>44</v>
      </c>
      <c r="H1072" s="37">
        <v>0.011533420707732634</v>
      </c>
    </row>
    <row r="1073">
      <c r="A1073" s="26">
        <v>4</v>
      </c>
      <c r="B1073" s="24" t="str">
        <v>성남시 분당구</v>
      </c>
      <c r="C1073" s="24" t="str">
        <v>다세대 매매</v>
      </c>
      <c r="D1073" s="24" t="str">
        <v>2025-10</v>
      </c>
      <c r="E1073" s="24" t="str">
        <v>비교 반영</v>
      </c>
      <c r="F1073" s="24" t="str">
        <v>그 외 비교 반영월</v>
      </c>
      <c r="G1073" s="26">
        <v>34</v>
      </c>
      <c r="H1073" s="37">
        <v>0.010116036893781613</v>
      </c>
    </row>
    <row r="1074">
      <c r="A1074" s="26">
        <v>4</v>
      </c>
      <c r="B1074" s="24" t="str">
        <v>성남시 분당구</v>
      </c>
      <c r="C1074" s="24" t="str">
        <v>다세대 매매</v>
      </c>
      <c r="D1074" s="24" t="str">
        <v>2025-11</v>
      </c>
      <c r="E1074" s="24" t="str">
        <v>비교 반영</v>
      </c>
      <c r="F1074" s="24" t="str">
        <v>그 외 비교 반영월</v>
      </c>
      <c r="G1074" s="26">
        <v>21</v>
      </c>
      <c r="H1074" s="37">
        <v>0.0068248293792655184</v>
      </c>
    </row>
    <row r="1075">
      <c r="A1075" s="26">
        <v>4</v>
      </c>
      <c r="B1075" s="24" t="str">
        <v>성남시 분당구</v>
      </c>
      <c r="C1075" s="24" t="str">
        <v>다세대 매매</v>
      </c>
      <c r="D1075" s="24" t="str">
        <v>2025-12</v>
      </c>
      <c r="E1075" s="24" t="str">
        <v>비교 반영</v>
      </c>
      <c r="F1075" s="24" t="str">
        <v>그 외 비교 반영월</v>
      </c>
      <c r="G1075" s="26">
        <v>28</v>
      </c>
      <c r="H1075" s="37">
        <v>0.008570554025099479</v>
      </c>
    </row>
    <row r="1076">
      <c r="A1076" s="26">
        <v>4</v>
      </c>
      <c r="B1076" s="24" t="str">
        <v>성남시 분당구</v>
      </c>
      <c r="C1076" s="24" t="str">
        <v>다세대 매매</v>
      </c>
      <c r="D1076" s="24" t="str">
        <v>2026-01</v>
      </c>
      <c r="E1076" s="24" t="str">
        <v>비교 반영</v>
      </c>
      <c r="F1076" s="24" t="str">
        <v>직전 비교기간</v>
      </c>
      <c r="G1076" s="26">
        <v>47</v>
      </c>
      <c r="H1076" s="37">
        <v>0.013367463026166098</v>
      </c>
    </row>
    <row r="1077">
      <c r="A1077" s="26">
        <v>4</v>
      </c>
      <c r="B1077" s="24" t="str">
        <v>성남시 분당구</v>
      </c>
      <c r="C1077" s="24" t="str">
        <v>다세대 매매</v>
      </c>
      <c r="D1077" s="24" t="str">
        <v>2026-02</v>
      </c>
      <c r="E1077" s="24" t="str">
        <v>비교 반영</v>
      </c>
      <c r="F1077" s="24" t="str">
        <v>직전 비교기간</v>
      </c>
      <c r="G1077" s="26">
        <v>23</v>
      </c>
      <c r="H1077" s="37">
        <v>0.007494297816878462</v>
      </c>
    </row>
    <row r="1078">
      <c r="A1078" s="26">
        <v>4</v>
      </c>
      <c r="B1078" s="24" t="str">
        <v>성남시 분당구</v>
      </c>
      <c r="C1078" s="24" t="str">
        <v>다세대 매매</v>
      </c>
      <c r="D1078" s="24" t="str">
        <v>2026-03</v>
      </c>
      <c r="E1078" s="24" t="str">
        <v>비교 반영</v>
      </c>
      <c r="F1078" s="24" t="str">
        <v>직전 비교기간</v>
      </c>
      <c r="G1078" s="26">
        <v>32</v>
      </c>
      <c r="H1078" s="37">
        <v>0.010505581089954037</v>
      </c>
    </row>
    <row r="1079">
      <c r="A1079" s="26">
        <v>4</v>
      </c>
      <c r="B1079" s="24" t="str">
        <v>성남시 분당구</v>
      </c>
      <c r="C1079" s="24" t="str">
        <v>다세대 매매</v>
      </c>
      <c r="D1079" s="24" t="str">
        <v>2026-04</v>
      </c>
      <c r="E1079" s="24" t="str">
        <v>비교 반영</v>
      </c>
      <c r="F1079" s="24" t="str">
        <v>최근 비교기간</v>
      </c>
      <c r="G1079" s="26">
        <v>40</v>
      </c>
      <c r="H1079" s="37">
        <v>0.01593625498007968</v>
      </c>
    </row>
    <row r="1080">
      <c r="A1080" s="26">
        <v>4</v>
      </c>
      <c r="B1080" s="24" t="str">
        <v>성남시 분당구</v>
      </c>
      <c r="C1080" s="24" t="str">
        <v>다세대 매매</v>
      </c>
      <c r="D1080" s="24" t="str">
        <v>2026-05</v>
      </c>
      <c r="E1080" s="24" t="str">
        <v>비교 반영</v>
      </c>
      <c r="F1080" s="24" t="str">
        <v>최근 비교기간</v>
      </c>
      <c r="G1080" s="26">
        <v>40</v>
      </c>
      <c r="H1080" s="37">
        <v>0.014149274849663955</v>
      </c>
    </row>
    <row r="1081">
      <c r="A1081" s="26">
        <v>4</v>
      </c>
      <c r="B1081" s="24" t="str">
        <v>성남시 분당구</v>
      </c>
      <c r="C1081" s="24" t="str">
        <v>다세대 매매</v>
      </c>
      <c r="D1081" s="24" t="str">
        <v>2026-06</v>
      </c>
      <c r="E1081" s="24" t="str">
        <v>비교 반영</v>
      </c>
      <c r="F1081" s="24" t="str">
        <v>최근 비교기간</v>
      </c>
      <c r="G1081" s="26">
        <v>32</v>
      </c>
      <c r="H1081" s="37">
        <v>0.01249024199843872</v>
      </c>
    </row>
    <row r="1082">
      <c r="A1082" s="30">
        <v>4</v>
      </c>
      <c r="B1082" s="30" t="str">
        <v>성남시 분당구</v>
      </c>
      <c r="C1082" s="30" t="str">
        <v>다세대 매매</v>
      </c>
      <c r="D1082" s="30" t="str">
        <v>2026-07</v>
      </c>
      <c r="E1082" s="30" t="str">
        <v>집계 중</v>
      </c>
      <c r="F1082" s="30" t="str">
        <v>집계 중 월</v>
      </c>
      <c r="G1082" s="32">
        <v>24</v>
      </c>
      <c r="H1082" s="43">
        <v>0.010020876826722338</v>
      </c>
    </row>
    <row r="1083">
      <c r="A1083" s="26">
        <v>4</v>
      </c>
      <c r="B1083" s="24" t="str">
        <v>성남시 분당구</v>
      </c>
      <c r="C1083" s="24" t="str">
        <v>토지</v>
      </c>
      <c r="D1083" s="24" t="str">
        <v>2025-08</v>
      </c>
      <c r="E1083" s="24" t="str">
        <v>비교 반영</v>
      </c>
      <c r="F1083" s="24" t="str">
        <v>그 외 비교 반영월</v>
      </c>
      <c r="G1083" s="26">
        <v>59</v>
      </c>
      <c r="H1083" s="37">
        <v>0.02246763137852247</v>
      </c>
    </row>
    <row r="1084">
      <c r="A1084" s="26">
        <v>4</v>
      </c>
      <c r="B1084" s="24" t="str">
        <v>성남시 분당구</v>
      </c>
      <c r="C1084" s="24" t="str">
        <v>토지</v>
      </c>
      <c r="D1084" s="24" t="str">
        <v>2025-09</v>
      </c>
      <c r="E1084" s="24" t="str">
        <v>비교 반영</v>
      </c>
      <c r="F1084" s="24" t="str">
        <v>그 외 비교 반영월</v>
      </c>
      <c r="G1084" s="26">
        <v>90</v>
      </c>
      <c r="H1084" s="37">
        <v>0.023591087811271297</v>
      </c>
    </row>
    <row r="1085">
      <c r="A1085" s="26">
        <v>4</v>
      </c>
      <c r="B1085" s="24" t="str">
        <v>성남시 분당구</v>
      </c>
      <c r="C1085" s="24" t="str">
        <v>토지</v>
      </c>
      <c r="D1085" s="24" t="str">
        <v>2025-10</v>
      </c>
      <c r="E1085" s="24" t="str">
        <v>비교 반영</v>
      </c>
      <c r="F1085" s="24" t="str">
        <v>그 외 비교 반영월</v>
      </c>
      <c r="G1085" s="26">
        <v>77</v>
      </c>
      <c r="H1085" s="37">
        <v>0.022909848259446593</v>
      </c>
    </row>
    <row r="1086">
      <c r="A1086" s="26">
        <v>4</v>
      </c>
      <c r="B1086" s="24" t="str">
        <v>성남시 분당구</v>
      </c>
      <c r="C1086" s="24" t="str">
        <v>토지</v>
      </c>
      <c r="D1086" s="24" t="str">
        <v>2025-11</v>
      </c>
      <c r="E1086" s="24" t="str">
        <v>비교 반영</v>
      </c>
      <c r="F1086" s="24" t="str">
        <v>그 외 비교 반영월</v>
      </c>
      <c r="G1086" s="26">
        <v>45</v>
      </c>
      <c r="H1086" s="37">
        <v>0.014624634384140396</v>
      </c>
    </row>
    <row r="1087">
      <c r="A1087" s="26">
        <v>4</v>
      </c>
      <c r="B1087" s="24" t="str">
        <v>성남시 분당구</v>
      </c>
      <c r="C1087" s="24" t="str">
        <v>토지</v>
      </c>
      <c r="D1087" s="24" t="str">
        <v>2025-12</v>
      </c>
      <c r="E1087" s="24" t="str">
        <v>비교 반영</v>
      </c>
      <c r="F1087" s="24" t="str">
        <v>그 외 비교 반영월</v>
      </c>
      <c r="G1087" s="26">
        <v>29</v>
      </c>
      <c r="H1087" s="37">
        <v>0.008876645240281604</v>
      </c>
    </row>
    <row r="1088">
      <c r="A1088" s="26">
        <v>4</v>
      </c>
      <c r="B1088" s="24" t="str">
        <v>성남시 분당구</v>
      </c>
      <c r="C1088" s="24" t="str">
        <v>토지</v>
      </c>
      <c r="D1088" s="24" t="str">
        <v>2026-01</v>
      </c>
      <c r="E1088" s="24" t="str">
        <v>비교 반영</v>
      </c>
      <c r="F1088" s="24" t="str">
        <v>직전 비교기간</v>
      </c>
      <c r="G1088" s="26">
        <v>67</v>
      </c>
      <c r="H1088" s="37">
        <v>0.019055745164960183</v>
      </c>
    </row>
    <row r="1089">
      <c r="A1089" s="26">
        <v>4</v>
      </c>
      <c r="B1089" s="24" t="str">
        <v>성남시 분당구</v>
      </c>
      <c r="C1089" s="24" t="str">
        <v>토지</v>
      </c>
      <c r="D1089" s="24" t="str">
        <v>2026-02</v>
      </c>
      <c r="E1089" s="24" t="str">
        <v>비교 반영</v>
      </c>
      <c r="F1089" s="24" t="str">
        <v>직전 비교기간</v>
      </c>
      <c r="G1089" s="26">
        <v>63</v>
      </c>
      <c r="H1089" s="37">
        <v>0.020527859237536656</v>
      </c>
    </row>
    <row r="1090">
      <c r="A1090" s="26">
        <v>4</v>
      </c>
      <c r="B1090" s="24" t="str">
        <v>성남시 분당구</v>
      </c>
      <c r="C1090" s="24" t="str">
        <v>토지</v>
      </c>
      <c r="D1090" s="24" t="str">
        <v>2026-03</v>
      </c>
      <c r="E1090" s="24" t="str">
        <v>비교 반영</v>
      </c>
      <c r="F1090" s="24" t="str">
        <v>직전 비교기간</v>
      </c>
      <c r="G1090" s="26">
        <v>79</v>
      </c>
      <c r="H1090" s="37">
        <v>0.025935653315824033</v>
      </c>
    </row>
    <row r="1091">
      <c r="A1091" s="26">
        <v>4</v>
      </c>
      <c r="B1091" s="24" t="str">
        <v>성남시 분당구</v>
      </c>
      <c r="C1091" s="24" t="str">
        <v>토지</v>
      </c>
      <c r="D1091" s="24" t="str">
        <v>2026-04</v>
      </c>
      <c r="E1091" s="24" t="str">
        <v>비교 반영</v>
      </c>
      <c r="F1091" s="24" t="str">
        <v>최근 비교기간</v>
      </c>
      <c r="G1091" s="26">
        <v>32</v>
      </c>
      <c r="H1091" s="37">
        <v>0.012749003984063745</v>
      </c>
    </row>
    <row r="1092">
      <c r="A1092" s="26">
        <v>4</v>
      </c>
      <c r="B1092" s="24" t="str">
        <v>성남시 분당구</v>
      </c>
      <c r="C1092" s="24" t="str">
        <v>토지</v>
      </c>
      <c r="D1092" s="24" t="str">
        <v>2026-05</v>
      </c>
      <c r="E1092" s="24" t="str">
        <v>비교 반영</v>
      </c>
      <c r="F1092" s="24" t="str">
        <v>최근 비교기간</v>
      </c>
      <c r="G1092" s="26">
        <v>41</v>
      </c>
      <c r="H1092" s="37">
        <v>0.014503006720905553</v>
      </c>
    </row>
    <row r="1093">
      <c r="A1093" s="26">
        <v>4</v>
      </c>
      <c r="B1093" s="24" t="str">
        <v>성남시 분당구</v>
      </c>
      <c r="C1093" s="24" t="str">
        <v>토지</v>
      </c>
      <c r="D1093" s="24" t="str">
        <v>2026-06</v>
      </c>
      <c r="E1093" s="24" t="str">
        <v>비교 반영</v>
      </c>
      <c r="F1093" s="24" t="str">
        <v>최근 비교기간</v>
      </c>
      <c r="G1093" s="26">
        <v>20</v>
      </c>
      <c r="H1093" s="37">
        <v>0.0078064012490242</v>
      </c>
    </row>
    <row r="1094">
      <c r="A1094" s="30">
        <v>4</v>
      </c>
      <c r="B1094" s="30" t="str">
        <v>성남시 분당구</v>
      </c>
      <c r="C1094" s="30" t="str">
        <v>토지</v>
      </c>
      <c r="D1094" s="30" t="str">
        <v>2026-07</v>
      </c>
      <c r="E1094" s="30" t="str">
        <v>집계 중</v>
      </c>
      <c r="F1094" s="30" t="str">
        <v>집계 중 월</v>
      </c>
      <c r="G1094" s="32">
        <v>25</v>
      </c>
      <c r="H1094" s="43">
        <v>0.010438413361169102</v>
      </c>
    </row>
    <row r="1095">
      <c r="A1095" s="26">
        <v>4</v>
      </c>
      <c r="B1095" s="24" t="str">
        <v>성남시 분당구</v>
      </c>
      <c r="C1095" s="24" t="str">
        <v>다가구 매매</v>
      </c>
      <c r="D1095" s="24" t="str">
        <v>2025-08</v>
      </c>
      <c r="E1095" s="24" t="str">
        <v>비교 반영</v>
      </c>
      <c r="F1095" s="24" t="str">
        <v>그 외 비교 반영월</v>
      </c>
      <c r="G1095" s="26">
        <v>4</v>
      </c>
      <c r="H1095" s="37">
        <v>0.0015232292460015233</v>
      </c>
    </row>
    <row r="1096">
      <c r="A1096" s="26">
        <v>4</v>
      </c>
      <c r="B1096" s="24" t="str">
        <v>성남시 분당구</v>
      </c>
      <c r="C1096" s="24" t="str">
        <v>다가구 매매</v>
      </c>
      <c r="D1096" s="24" t="str">
        <v>2025-09</v>
      </c>
      <c r="E1096" s="24" t="str">
        <v>비교 반영</v>
      </c>
      <c r="F1096" s="24" t="str">
        <v>그 외 비교 반영월</v>
      </c>
      <c r="G1096" s="26">
        <v>8</v>
      </c>
      <c r="H1096" s="37">
        <v>0.0020969855832241153</v>
      </c>
    </row>
    <row r="1097">
      <c r="A1097" s="26">
        <v>4</v>
      </c>
      <c r="B1097" s="24" t="str">
        <v>성남시 분당구</v>
      </c>
      <c r="C1097" s="24" t="str">
        <v>다가구 매매</v>
      </c>
      <c r="D1097" s="24" t="str">
        <v>2025-10</v>
      </c>
      <c r="E1097" s="24" t="str">
        <v>비교 반영</v>
      </c>
      <c r="F1097" s="24" t="str">
        <v>그 외 비교 반영월</v>
      </c>
      <c r="G1097" s="26">
        <v>11</v>
      </c>
      <c r="H1097" s="37">
        <v>0.0032728354656352274</v>
      </c>
    </row>
    <row r="1098">
      <c r="A1098" s="26">
        <v>4</v>
      </c>
      <c r="B1098" s="24" t="str">
        <v>성남시 분당구</v>
      </c>
      <c r="C1098" s="24" t="str">
        <v>다가구 매매</v>
      </c>
      <c r="D1098" s="24" t="str">
        <v>2025-11</v>
      </c>
      <c r="E1098" s="24" t="str">
        <v>비교 반영</v>
      </c>
      <c r="F1098" s="24" t="str">
        <v>그 외 비교 반영월</v>
      </c>
      <c r="G1098" s="26">
        <v>7</v>
      </c>
      <c r="H1098" s="37">
        <v>0.0022749431264218393</v>
      </c>
    </row>
    <row r="1099">
      <c r="A1099" s="26">
        <v>4</v>
      </c>
      <c r="B1099" s="24" t="str">
        <v>성남시 분당구</v>
      </c>
      <c r="C1099" s="24" t="str">
        <v>다가구 매매</v>
      </c>
      <c r="D1099" s="24" t="str">
        <v>2025-12</v>
      </c>
      <c r="E1099" s="24" t="str">
        <v>비교 반영</v>
      </c>
      <c r="F1099" s="24" t="str">
        <v>그 외 비교 반영월</v>
      </c>
      <c r="G1099" s="26">
        <v>9</v>
      </c>
      <c r="H1099" s="37">
        <v>0.0027548209366391185</v>
      </c>
    </row>
    <row r="1100">
      <c r="A1100" s="26">
        <v>4</v>
      </c>
      <c r="B1100" s="24" t="str">
        <v>성남시 분당구</v>
      </c>
      <c r="C1100" s="24" t="str">
        <v>다가구 매매</v>
      </c>
      <c r="D1100" s="24" t="str">
        <v>2026-01</v>
      </c>
      <c r="E1100" s="24" t="str">
        <v>비교 반영</v>
      </c>
      <c r="F1100" s="24" t="str">
        <v>직전 비교기간</v>
      </c>
      <c r="G1100" s="26">
        <v>6</v>
      </c>
      <c r="H1100" s="37">
        <v>0.0017064846416382253</v>
      </c>
    </row>
    <row r="1101">
      <c r="A1101" s="26">
        <v>4</v>
      </c>
      <c r="B1101" s="24" t="str">
        <v>성남시 분당구</v>
      </c>
      <c r="C1101" s="24" t="str">
        <v>다가구 매매</v>
      </c>
      <c r="D1101" s="24" t="str">
        <v>2026-02</v>
      </c>
      <c r="E1101" s="24" t="str">
        <v>비교 반영</v>
      </c>
      <c r="F1101" s="24" t="str">
        <v>직전 비교기간</v>
      </c>
      <c r="G1101" s="26">
        <v>7</v>
      </c>
      <c r="H1101" s="37">
        <v>0.002280873248615184</v>
      </c>
    </row>
    <row r="1102">
      <c r="A1102" s="26">
        <v>4</v>
      </c>
      <c r="B1102" s="24" t="str">
        <v>성남시 분당구</v>
      </c>
      <c r="C1102" s="24" t="str">
        <v>다가구 매매</v>
      </c>
      <c r="D1102" s="24" t="str">
        <v>2026-03</v>
      </c>
      <c r="E1102" s="24" t="str">
        <v>비교 반영</v>
      </c>
      <c r="F1102" s="24" t="str">
        <v>직전 비교기간</v>
      </c>
      <c r="G1102" s="26">
        <v>6</v>
      </c>
      <c r="H1102" s="37">
        <v>0.001969796454366382</v>
      </c>
    </row>
    <row r="1103">
      <c r="A1103" s="26">
        <v>4</v>
      </c>
      <c r="B1103" s="24" t="str">
        <v>성남시 분당구</v>
      </c>
      <c r="C1103" s="24" t="str">
        <v>다가구 매매</v>
      </c>
      <c r="D1103" s="24" t="str">
        <v>2026-04</v>
      </c>
      <c r="E1103" s="24" t="str">
        <v>비교 반영</v>
      </c>
      <c r="F1103" s="24" t="str">
        <v>최근 비교기간</v>
      </c>
      <c r="G1103" s="26">
        <v>14</v>
      </c>
      <c r="H1103" s="37">
        <v>0.005577689243027889</v>
      </c>
    </row>
    <row r="1104">
      <c r="A1104" s="26">
        <v>4</v>
      </c>
      <c r="B1104" s="24" t="str">
        <v>성남시 분당구</v>
      </c>
      <c r="C1104" s="24" t="str">
        <v>다가구 매매</v>
      </c>
      <c r="D1104" s="24" t="str">
        <v>2026-05</v>
      </c>
      <c r="E1104" s="24" t="str">
        <v>비교 반영</v>
      </c>
      <c r="F1104" s="24" t="str">
        <v>최근 비교기간</v>
      </c>
      <c r="G1104" s="26">
        <v>7</v>
      </c>
      <c r="H1104" s="37">
        <v>0.002476123098691192</v>
      </c>
    </row>
    <row r="1105">
      <c r="A1105" s="26">
        <v>4</v>
      </c>
      <c r="B1105" s="24" t="str">
        <v>성남시 분당구</v>
      </c>
      <c r="C1105" s="24" t="str">
        <v>다가구 매매</v>
      </c>
      <c r="D1105" s="24" t="str">
        <v>2026-06</v>
      </c>
      <c r="E1105" s="24" t="str">
        <v>비교 반영</v>
      </c>
      <c r="F1105" s="24" t="str">
        <v>최근 비교기간</v>
      </c>
      <c r="G1105" s="26">
        <v>10</v>
      </c>
      <c r="H1105" s="37">
        <v>0.0039032006245121</v>
      </c>
    </row>
    <row r="1106">
      <c r="A1106" s="30">
        <v>4</v>
      </c>
      <c r="B1106" s="30" t="str">
        <v>성남시 분당구</v>
      </c>
      <c r="C1106" s="30" t="str">
        <v>다가구 매매</v>
      </c>
      <c r="D1106" s="30" t="str">
        <v>2026-07</v>
      </c>
      <c r="E1106" s="30" t="str">
        <v>집계 중</v>
      </c>
      <c r="F1106" s="30" t="str">
        <v>집계 중 월</v>
      </c>
      <c r="G1106" s="32">
        <v>7</v>
      </c>
      <c r="H1106" s="43">
        <v>0.0029227557411273487</v>
      </c>
    </row>
    <row r="1107">
      <c r="A1107" s="26">
        <v>4</v>
      </c>
      <c r="B1107" s="24" t="str">
        <v>성남시 분당구</v>
      </c>
      <c r="C1107" s="24" t="str">
        <v>공장창고</v>
      </c>
      <c r="D1107" s="24" t="str">
        <v>2025-08</v>
      </c>
      <c r="E1107" s="24" t="str">
        <v>비교 반영</v>
      </c>
      <c r="F1107" s="24" t="str">
        <v>그 외 비교 반영월</v>
      </c>
      <c r="G1107" s="26">
        <v>3</v>
      </c>
      <c r="H1107" s="37">
        <v>0.0011424219345011425</v>
      </c>
    </row>
    <row r="1108">
      <c r="A1108" s="26">
        <v>4</v>
      </c>
      <c r="B1108" s="24" t="str">
        <v>성남시 분당구</v>
      </c>
      <c r="C1108" s="24" t="str">
        <v>공장창고</v>
      </c>
      <c r="D1108" s="24" t="str">
        <v>2025-09</v>
      </c>
      <c r="E1108" s="24" t="str">
        <v>비교 반영</v>
      </c>
      <c r="F1108" s="24" t="str">
        <v>그 외 비교 반영월</v>
      </c>
      <c r="G1108" s="26">
        <v>1</v>
      </c>
      <c r="H1108" s="37">
        <v>0.0002621231979030144</v>
      </c>
    </row>
    <row r="1109">
      <c r="A1109" s="26">
        <v>4</v>
      </c>
      <c r="B1109" s="24" t="str">
        <v>성남시 분당구</v>
      </c>
      <c r="C1109" s="24" t="str">
        <v>공장창고</v>
      </c>
      <c r="D1109" s="24" t="str">
        <v>2025-10</v>
      </c>
      <c r="E1109" s="24" t="str">
        <v>비교 반영</v>
      </c>
      <c r="F1109" s="24" t="str">
        <v>그 외 비교 반영월</v>
      </c>
      <c r="G1109" s="26">
        <v>1</v>
      </c>
      <c r="H1109" s="37">
        <v>0.0002975304968759298</v>
      </c>
    </row>
    <row r="1110">
      <c r="A1110" s="26">
        <v>4</v>
      </c>
      <c r="B1110" s="24" t="str">
        <v>성남시 분당구</v>
      </c>
      <c r="C1110" s="24" t="str">
        <v>공장창고</v>
      </c>
      <c r="D1110" s="24" t="str">
        <v>2025-11</v>
      </c>
      <c r="E1110" s="24" t="str">
        <v>비교 반영</v>
      </c>
      <c r="F1110" s="24" t="str">
        <v>그 외 비교 반영월</v>
      </c>
      <c r="G1110" s="26">
        <v>0</v>
      </c>
      <c r="H1110" s="37">
        <v>0</v>
      </c>
    </row>
    <row r="1111">
      <c r="A1111" s="26">
        <v>4</v>
      </c>
      <c r="B1111" s="24" t="str">
        <v>성남시 분당구</v>
      </c>
      <c r="C1111" s="24" t="str">
        <v>공장창고</v>
      </c>
      <c r="D1111" s="24" t="str">
        <v>2025-12</v>
      </c>
      <c r="E1111" s="24" t="str">
        <v>비교 반영</v>
      </c>
      <c r="F1111" s="24" t="str">
        <v>그 외 비교 반영월</v>
      </c>
      <c r="G1111" s="26">
        <v>1</v>
      </c>
      <c r="H1111" s="37">
        <v>0.00030609121518212427</v>
      </c>
    </row>
    <row r="1112">
      <c r="A1112" s="26">
        <v>4</v>
      </c>
      <c r="B1112" s="24" t="str">
        <v>성남시 분당구</v>
      </c>
      <c r="C1112" s="24" t="str">
        <v>공장창고</v>
      </c>
      <c r="D1112" s="24" t="str">
        <v>2026-01</v>
      </c>
      <c r="E1112" s="24" t="str">
        <v>비교 반영</v>
      </c>
      <c r="F1112" s="24" t="str">
        <v>직전 비교기간</v>
      </c>
      <c r="G1112" s="26">
        <v>3</v>
      </c>
      <c r="H1112" s="37">
        <v>0.0008532423208191126</v>
      </c>
    </row>
    <row r="1113">
      <c r="A1113" s="26">
        <v>4</v>
      </c>
      <c r="B1113" s="24" t="str">
        <v>성남시 분당구</v>
      </c>
      <c r="C1113" s="24" t="str">
        <v>공장창고</v>
      </c>
      <c r="D1113" s="24" t="str">
        <v>2026-02</v>
      </c>
      <c r="E1113" s="24" t="str">
        <v>비교 반영</v>
      </c>
      <c r="F1113" s="24" t="str">
        <v>직전 비교기간</v>
      </c>
      <c r="G1113" s="26">
        <v>1</v>
      </c>
      <c r="H1113" s="37">
        <v>0.00032583903551645487</v>
      </c>
    </row>
    <row r="1114">
      <c r="A1114" s="26">
        <v>4</v>
      </c>
      <c r="B1114" s="24" t="str">
        <v>성남시 분당구</v>
      </c>
      <c r="C1114" s="24" t="str">
        <v>공장창고</v>
      </c>
      <c r="D1114" s="24" t="str">
        <v>2026-03</v>
      </c>
      <c r="E1114" s="24" t="str">
        <v>비교 반영</v>
      </c>
      <c r="F1114" s="24" t="str">
        <v>직전 비교기간</v>
      </c>
      <c r="G1114" s="26">
        <v>0</v>
      </c>
      <c r="H1114" s="37">
        <v>0</v>
      </c>
    </row>
    <row r="1115">
      <c r="A1115" s="26">
        <v>4</v>
      </c>
      <c r="B1115" s="24" t="str">
        <v>성남시 분당구</v>
      </c>
      <c r="C1115" s="24" t="str">
        <v>공장창고</v>
      </c>
      <c r="D1115" s="24" t="str">
        <v>2026-04</v>
      </c>
      <c r="E1115" s="24" t="str">
        <v>비교 반영</v>
      </c>
      <c r="F1115" s="24" t="str">
        <v>최근 비교기간</v>
      </c>
      <c r="G1115" s="26">
        <v>1</v>
      </c>
      <c r="H1115" s="37">
        <v>0.00039840637450199205</v>
      </c>
    </row>
    <row r="1116">
      <c r="A1116" s="26">
        <v>4</v>
      </c>
      <c r="B1116" s="24" t="str">
        <v>성남시 분당구</v>
      </c>
      <c r="C1116" s="24" t="str">
        <v>공장창고</v>
      </c>
      <c r="D1116" s="24" t="str">
        <v>2026-05</v>
      </c>
      <c r="E1116" s="24" t="str">
        <v>비교 반영</v>
      </c>
      <c r="F1116" s="24" t="str">
        <v>최근 비교기간</v>
      </c>
      <c r="G1116" s="26">
        <v>9</v>
      </c>
      <c r="H1116" s="37">
        <v>0.0031835868411743897</v>
      </c>
    </row>
    <row r="1117">
      <c r="A1117" s="26">
        <v>4</v>
      </c>
      <c r="B1117" s="24" t="str">
        <v>성남시 분당구</v>
      </c>
      <c r="C1117" s="24" t="str">
        <v>공장창고</v>
      </c>
      <c r="D1117" s="24" t="str">
        <v>2026-06</v>
      </c>
      <c r="E1117" s="24" t="str">
        <v>비교 반영</v>
      </c>
      <c r="F1117" s="24" t="str">
        <v>최근 비교기간</v>
      </c>
      <c r="G1117" s="26">
        <v>6</v>
      </c>
      <c r="H1117" s="37">
        <v>0.00234192037470726</v>
      </c>
    </row>
    <row r="1118">
      <c r="A1118" s="30">
        <v>4</v>
      </c>
      <c r="B1118" s="30" t="str">
        <v>성남시 분당구</v>
      </c>
      <c r="C1118" s="30" t="str">
        <v>공장창고</v>
      </c>
      <c r="D1118" s="30" t="str">
        <v>2026-07</v>
      </c>
      <c r="E1118" s="30" t="str">
        <v>집계 중</v>
      </c>
      <c r="F1118" s="30" t="str">
        <v>집계 중 월</v>
      </c>
      <c r="G1118" s="32">
        <v>0</v>
      </c>
      <c r="H1118" s="43">
        <v>0</v>
      </c>
    </row>
    <row r="1119">
      <c r="A1119" s="26">
        <v>5</v>
      </c>
      <c r="B1119" s="24" t="str">
        <v>고양시 덕양구</v>
      </c>
      <c r="C1119" s="24" t="str">
        <v>아파트 전월세</v>
      </c>
      <c r="D1119" s="24" t="str">
        <v>2025-08</v>
      </c>
      <c r="E1119" s="24" t="str">
        <v>비교 반영</v>
      </c>
      <c r="F1119" s="24" t="str">
        <v>그 외 비교 반영월</v>
      </c>
      <c r="G1119" s="26">
        <v>966</v>
      </c>
      <c r="H1119" s="37">
        <v>0.38748495788206977</v>
      </c>
    </row>
    <row r="1120">
      <c r="A1120" s="26">
        <v>5</v>
      </c>
      <c r="B1120" s="24" t="str">
        <v>고양시 덕양구</v>
      </c>
      <c r="C1120" s="24" t="str">
        <v>아파트 전월세</v>
      </c>
      <c r="D1120" s="24" t="str">
        <v>2025-09</v>
      </c>
      <c r="E1120" s="24" t="str">
        <v>비교 반영</v>
      </c>
      <c r="F1120" s="24" t="str">
        <v>그 외 비교 반영월</v>
      </c>
      <c r="G1120" s="26">
        <v>1360</v>
      </c>
      <c r="H1120" s="37">
        <v>0.45683574067853544</v>
      </c>
    </row>
    <row r="1121">
      <c r="A1121" s="26">
        <v>5</v>
      </c>
      <c r="B1121" s="24" t="str">
        <v>고양시 덕양구</v>
      </c>
      <c r="C1121" s="24" t="str">
        <v>아파트 전월세</v>
      </c>
      <c r="D1121" s="24" t="str">
        <v>2025-10</v>
      </c>
      <c r="E1121" s="24" t="str">
        <v>비교 반영</v>
      </c>
      <c r="F1121" s="24" t="str">
        <v>그 외 비교 반영월</v>
      </c>
      <c r="G1121" s="26">
        <v>820</v>
      </c>
      <c r="H1121" s="37">
        <v>0.34209428452231955</v>
      </c>
    </row>
    <row r="1122">
      <c r="A1122" s="26">
        <v>5</v>
      </c>
      <c r="B1122" s="24" t="str">
        <v>고양시 덕양구</v>
      </c>
      <c r="C1122" s="24" t="str">
        <v>아파트 전월세</v>
      </c>
      <c r="D1122" s="24" t="str">
        <v>2025-11</v>
      </c>
      <c r="E1122" s="24" t="str">
        <v>비교 반영</v>
      </c>
      <c r="F1122" s="24" t="str">
        <v>그 외 비교 반영월</v>
      </c>
      <c r="G1122" s="26">
        <v>1007</v>
      </c>
      <c r="H1122" s="37">
        <v>0.374488657493492</v>
      </c>
    </row>
    <row r="1123">
      <c r="A1123" s="26">
        <v>5</v>
      </c>
      <c r="B1123" s="24" t="str">
        <v>고양시 덕양구</v>
      </c>
      <c r="C1123" s="24" t="str">
        <v>아파트 전월세</v>
      </c>
      <c r="D1123" s="24" t="str">
        <v>2025-12</v>
      </c>
      <c r="E1123" s="24" t="str">
        <v>비교 반영</v>
      </c>
      <c r="F1123" s="24" t="str">
        <v>그 외 비교 반영월</v>
      </c>
      <c r="G1123" s="26">
        <v>1002</v>
      </c>
      <c r="H1123" s="37">
        <v>0.3856812933025404</v>
      </c>
    </row>
    <row r="1124">
      <c r="A1124" s="26">
        <v>5</v>
      </c>
      <c r="B1124" s="24" t="str">
        <v>고양시 덕양구</v>
      </c>
      <c r="C1124" s="24" t="str">
        <v>아파트 전월세</v>
      </c>
      <c r="D1124" s="24" t="str">
        <v>2026-01</v>
      </c>
      <c r="E1124" s="24" t="str">
        <v>비교 반영</v>
      </c>
      <c r="F1124" s="24" t="str">
        <v>직전 비교기간</v>
      </c>
      <c r="G1124" s="26">
        <v>1180</v>
      </c>
      <c r="H1124" s="37">
        <v>0.38982490915097456</v>
      </c>
    </row>
    <row r="1125">
      <c r="A1125" s="26">
        <v>5</v>
      </c>
      <c r="B1125" s="24" t="str">
        <v>고양시 덕양구</v>
      </c>
      <c r="C1125" s="24" t="str">
        <v>아파트 전월세</v>
      </c>
      <c r="D1125" s="24" t="str">
        <v>2026-02</v>
      </c>
      <c r="E1125" s="24" t="str">
        <v>비교 반영</v>
      </c>
      <c r="F1125" s="24" t="str">
        <v>직전 비교기간</v>
      </c>
      <c r="G1125" s="26">
        <v>918</v>
      </c>
      <c r="H1125" s="37">
        <v>0.3592954990215264</v>
      </c>
    </row>
    <row r="1126">
      <c r="A1126" s="26">
        <v>5</v>
      </c>
      <c r="B1126" s="24" t="str">
        <v>고양시 덕양구</v>
      </c>
      <c r="C1126" s="24" t="str">
        <v>아파트 전월세</v>
      </c>
      <c r="D1126" s="24" t="str">
        <v>2026-03</v>
      </c>
      <c r="E1126" s="24" t="str">
        <v>비교 반영</v>
      </c>
      <c r="F1126" s="24" t="str">
        <v>직전 비교기간</v>
      </c>
      <c r="G1126" s="26">
        <v>896</v>
      </c>
      <c r="H1126" s="37">
        <v>0.3128491620111732</v>
      </c>
    </row>
    <row r="1127">
      <c r="A1127" s="26">
        <v>5</v>
      </c>
      <c r="B1127" s="24" t="str">
        <v>고양시 덕양구</v>
      </c>
      <c r="C1127" s="24" t="str">
        <v>아파트 전월세</v>
      </c>
      <c r="D1127" s="24" t="str">
        <v>2026-04</v>
      </c>
      <c r="E1127" s="24" t="str">
        <v>비교 반영</v>
      </c>
      <c r="F1127" s="24" t="str">
        <v>최근 비교기간</v>
      </c>
      <c r="G1127" s="26">
        <v>768</v>
      </c>
      <c r="H1127" s="37">
        <v>0.2922374429223744</v>
      </c>
    </row>
    <row r="1128">
      <c r="A1128" s="26">
        <v>5</v>
      </c>
      <c r="B1128" s="24" t="str">
        <v>고양시 덕양구</v>
      </c>
      <c r="C1128" s="24" t="str">
        <v>아파트 전월세</v>
      </c>
      <c r="D1128" s="24" t="str">
        <v>2026-05</v>
      </c>
      <c r="E1128" s="24" t="str">
        <v>비교 반영</v>
      </c>
      <c r="F1128" s="24" t="str">
        <v>최근 비교기간</v>
      </c>
      <c r="G1128" s="26">
        <v>888</v>
      </c>
      <c r="H1128" s="37">
        <v>0.334841628959276</v>
      </c>
    </row>
    <row r="1129">
      <c r="A1129" s="26">
        <v>5</v>
      </c>
      <c r="B1129" s="24" t="str">
        <v>고양시 덕양구</v>
      </c>
      <c r="C1129" s="24" t="str">
        <v>아파트 전월세</v>
      </c>
      <c r="D1129" s="24" t="str">
        <v>2026-06</v>
      </c>
      <c r="E1129" s="24" t="str">
        <v>비교 반영</v>
      </c>
      <c r="F1129" s="24" t="str">
        <v>최근 비교기간</v>
      </c>
      <c r="G1129" s="26">
        <v>834</v>
      </c>
      <c r="H1129" s="37">
        <v>0.3196627060176313</v>
      </c>
    </row>
    <row r="1130">
      <c r="A1130" s="30">
        <v>5</v>
      </c>
      <c r="B1130" s="30" t="str">
        <v>고양시 덕양구</v>
      </c>
      <c r="C1130" s="30" t="str">
        <v>아파트 전월세</v>
      </c>
      <c r="D1130" s="30" t="str">
        <v>2026-07</v>
      </c>
      <c r="E1130" s="30" t="str">
        <v>집계 중</v>
      </c>
      <c r="F1130" s="30" t="str">
        <v>집계 중 월</v>
      </c>
      <c r="G1130" s="32">
        <v>699</v>
      </c>
      <c r="H1130" s="43">
        <v>0.3188868613138686</v>
      </c>
    </row>
    <row r="1131">
      <c r="A1131" s="26">
        <v>5</v>
      </c>
      <c r="B1131" s="24" t="str">
        <v>고양시 덕양구</v>
      </c>
      <c r="C1131" s="24" t="str">
        <v>아파트 매매</v>
      </c>
      <c r="D1131" s="24" t="str">
        <v>2025-08</v>
      </c>
      <c r="E1131" s="24" t="str">
        <v>비교 반영</v>
      </c>
      <c r="F1131" s="24" t="str">
        <v>그 외 비교 반영월</v>
      </c>
      <c r="G1131" s="26">
        <v>221</v>
      </c>
      <c r="H1131" s="37">
        <v>0.08864821500200562</v>
      </c>
    </row>
    <row r="1132">
      <c r="A1132" s="26">
        <v>5</v>
      </c>
      <c r="B1132" s="24" t="str">
        <v>고양시 덕양구</v>
      </c>
      <c r="C1132" s="24" t="str">
        <v>아파트 매매</v>
      </c>
      <c r="D1132" s="24" t="str">
        <v>2025-09</v>
      </c>
      <c r="E1132" s="24" t="str">
        <v>비교 반영</v>
      </c>
      <c r="F1132" s="24" t="str">
        <v>그 외 비교 반영월</v>
      </c>
      <c r="G1132" s="26">
        <v>328</v>
      </c>
      <c r="H1132" s="37">
        <v>0.11017803157541149</v>
      </c>
    </row>
    <row r="1133">
      <c r="A1133" s="26">
        <v>5</v>
      </c>
      <c r="B1133" s="24" t="str">
        <v>고양시 덕양구</v>
      </c>
      <c r="C1133" s="24" t="str">
        <v>아파트 매매</v>
      </c>
      <c r="D1133" s="24" t="str">
        <v>2025-10</v>
      </c>
      <c r="E1133" s="24" t="str">
        <v>비교 반영</v>
      </c>
      <c r="F1133" s="24" t="str">
        <v>그 외 비교 반영월</v>
      </c>
      <c r="G1133" s="26">
        <v>419</v>
      </c>
      <c r="H1133" s="37">
        <v>0.17480183562786816</v>
      </c>
    </row>
    <row r="1134">
      <c r="A1134" s="26">
        <v>5</v>
      </c>
      <c r="B1134" s="24" t="str">
        <v>고양시 덕양구</v>
      </c>
      <c r="C1134" s="24" t="str">
        <v>아파트 매매</v>
      </c>
      <c r="D1134" s="24" t="str">
        <v>2025-11</v>
      </c>
      <c r="E1134" s="24" t="str">
        <v>비교 반영</v>
      </c>
      <c r="F1134" s="24" t="str">
        <v>그 외 비교 반영월</v>
      </c>
      <c r="G1134" s="26">
        <v>423</v>
      </c>
      <c r="H1134" s="37">
        <v>0.15730754927482335</v>
      </c>
    </row>
    <row r="1135">
      <c r="A1135" s="26">
        <v>5</v>
      </c>
      <c r="B1135" s="24" t="str">
        <v>고양시 덕양구</v>
      </c>
      <c r="C1135" s="24" t="str">
        <v>아파트 매매</v>
      </c>
      <c r="D1135" s="24" t="str">
        <v>2025-12</v>
      </c>
      <c r="E1135" s="24" t="str">
        <v>비교 반영</v>
      </c>
      <c r="F1135" s="24" t="str">
        <v>그 외 비교 반영월</v>
      </c>
      <c r="G1135" s="26">
        <v>347</v>
      </c>
      <c r="H1135" s="37">
        <v>0.13356428021555042</v>
      </c>
    </row>
    <row r="1136">
      <c r="A1136" s="26">
        <v>5</v>
      </c>
      <c r="B1136" s="24" t="str">
        <v>고양시 덕양구</v>
      </c>
      <c r="C1136" s="24" t="str">
        <v>아파트 매매</v>
      </c>
      <c r="D1136" s="24" t="str">
        <v>2026-01</v>
      </c>
      <c r="E1136" s="24" t="str">
        <v>비교 반영</v>
      </c>
      <c r="F1136" s="24" t="str">
        <v>직전 비교기간</v>
      </c>
      <c r="G1136" s="26">
        <v>428</v>
      </c>
      <c r="H1136" s="37">
        <v>0.14139411959035347</v>
      </c>
    </row>
    <row r="1137">
      <c r="A1137" s="26">
        <v>5</v>
      </c>
      <c r="B1137" s="24" t="str">
        <v>고양시 덕양구</v>
      </c>
      <c r="C1137" s="24" t="str">
        <v>아파트 매매</v>
      </c>
      <c r="D1137" s="24" t="str">
        <v>2026-02</v>
      </c>
      <c r="E1137" s="24" t="str">
        <v>비교 반영</v>
      </c>
      <c r="F1137" s="24" t="str">
        <v>직전 비교기간</v>
      </c>
      <c r="G1137" s="26">
        <v>390</v>
      </c>
      <c r="H1137" s="37">
        <v>0.15264187866927592</v>
      </c>
    </row>
    <row r="1138">
      <c r="A1138" s="26">
        <v>5</v>
      </c>
      <c r="B1138" s="24" t="str">
        <v>고양시 덕양구</v>
      </c>
      <c r="C1138" s="24" t="str">
        <v>아파트 매매</v>
      </c>
      <c r="D1138" s="24" t="str">
        <v>2026-03</v>
      </c>
      <c r="E1138" s="24" t="str">
        <v>비교 반영</v>
      </c>
      <c r="F1138" s="24" t="str">
        <v>직전 비교기간</v>
      </c>
      <c r="G1138" s="26">
        <v>477</v>
      </c>
      <c r="H1138" s="37">
        <v>0.16655027932960895</v>
      </c>
    </row>
    <row r="1139">
      <c r="A1139" s="26">
        <v>5</v>
      </c>
      <c r="B1139" s="24" t="str">
        <v>고양시 덕양구</v>
      </c>
      <c r="C1139" s="24" t="str">
        <v>아파트 매매</v>
      </c>
      <c r="D1139" s="24" t="str">
        <v>2026-04</v>
      </c>
      <c r="E1139" s="24" t="str">
        <v>비교 반영</v>
      </c>
      <c r="F1139" s="24" t="str">
        <v>최근 비교기간</v>
      </c>
      <c r="G1139" s="26">
        <v>440</v>
      </c>
      <c r="H1139" s="37">
        <v>0.167427701674277</v>
      </c>
    </row>
    <row r="1140">
      <c r="A1140" s="26">
        <v>5</v>
      </c>
      <c r="B1140" s="24" t="str">
        <v>고양시 덕양구</v>
      </c>
      <c r="C1140" s="24" t="str">
        <v>아파트 매매</v>
      </c>
      <c r="D1140" s="24" t="str">
        <v>2026-05</v>
      </c>
      <c r="E1140" s="24" t="str">
        <v>비교 반영</v>
      </c>
      <c r="F1140" s="24" t="str">
        <v>최근 비교기간</v>
      </c>
      <c r="G1140" s="26">
        <v>563</v>
      </c>
      <c r="H1140" s="37">
        <v>0.21229260935143288</v>
      </c>
    </row>
    <row r="1141">
      <c r="A1141" s="26">
        <v>5</v>
      </c>
      <c r="B1141" s="24" t="str">
        <v>고양시 덕양구</v>
      </c>
      <c r="C1141" s="24" t="str">
        <v>아파트 매매</v>
      </c>
      <c r="D1141" s="24" t="str">
        <v>2026-06</v>
      </c>
      <c r="E1141" s="24" t="str">
        <v>비교 반영</v>
      </c>
      <c r="F1141" s="24" t="str">
        <v>최근 비교기간</v>
      </c>
      <c r="G1141" s="26">
        <v>525</v>
      </c>
      <c r="H1141" s="37">
        <v>0.2012265235722499</v>
      </c>
    </row>
    <row r="1142">
      <c r="A1142" s="30">
        <v>5</v>
      </c>
      <c r="B1142" s="30" t="str">
        <v>고양시 덕양구</v>
      </c>
      <c r="C1142" s="30" t="str">
        <v>아파트 매매</v>
      </c>
      <c r="D1142" s="30" t="str">
        <v>2026-07</v>
      </c>
      <c r="E1142" s="30" t="str">
        <v>집계 중</v>
      </c>
      <c r="F1142" s="30" t="str">
        <v>집계 중 월</v>
      </c>
      <c r="G1142" s="32">
        <v>436</v>
      </c>
      <c r="H1142" s="43">
        <v>0.1989051094890511</v>
      </c>
    </row>
    <row r="1143">
      <c r="A1143" s="26">
        <v>5</v>
      </c>
      <c r="B1143" s="24" t="str">
        <v>고양시 덕양구</v>
      </c>
      <c r="C1143" s="24" t="str">
        <v>오피스텔 전월세</v>
      </c>
      <c r="D1143" s="24" t="str">
        <v>2025-08</v>
      </c>
      <c r="E1143" s="24" t="str">
        <v>비교 반영</v>
      </c>
      <c r="F1143" s="24" t="str">
        <v>그 외 비교 반영월</v>
      </c>
      <c r="G1143" s="26">
        <v>471</v>
      </c>
      <c r="H1143" s="37">
        <v>0.18892900120336945</v>
      </c>
    </row>
    <row r="1144">
      <c r="A1144" s="26">
        <v>5</v>
      </c>
      <c r="B1144" s="24" t="str">
        <v>고양시 덕양구</v>
      </c>
      <c r="C1144" s="24" t="str">
        <v>오피스텔 전월세</v>
      </c>
      <c r="D1144" s="24" t="str">
        <v>2025-09</v>
      </c>
      <c r="E1144" s="24" t="str">
        <v>비교 반영</v>
      </c>
      <c r="F1144" s="24" t="str">
        <v>그 외 비교 반영월</v>
      </c>
      <c r="G1144" s="26">
        <v>535</v>
      </c>
      <c r="H1144" s="37">
        <v>0.1797111185757474</v>
      </c>
    </row>
    <row r="1145">
      <c r="A1145" s="26">
        <v>5</v>
      </c>
      <c r="B1145" s="24" t="str">
        <v>고양시 덕양구</v>
      </c>
      <c r="C1145" s="24" t="str">
        <v>오피스텔 전월세</v>
      </c>
      <c r="D1145" s="24" t="str">
        <v>2025-10</v>
      </c>
      <c r="E1145" s="24" t="str">
        <v>비교 반영</v>
      </c>
      <c r="F1145" s="24" t="str">
        <v>그 외 비교 반영월</v>
      </c>
      <c r="G1145" s="26">
        <v>443</v>
      </c>
      <c r="H1145" s="37">
        <v>0.18481435127242388</v>
      </c>
    </row>
    <row r="1146">
      <c r="A1146" s="26">
        <v>5</v>
      </c>
      <c r="B1146" s="24" t="str">
        <v>고양시 덕양구</v>
      </c>
      <c r="C1146" s="24" t="str">
        <v>오피스텔 전월세</v>
      </c>
      <c r="D1146" s="24" t="str">
        <v>2025-11</v>
      </c>
      <c r="E1146" s="24" t="str">
        <v>비교 반영</v>
      </c>
      <c r="F1146" s="24" t="str">
        <v>그 외 비교 반영월</v>
      </c>
      <c r="G1146" s="26">
        <v>467</v>
      </c>
      <c r="H1146" s="37">
        <v>0.17367050948307922</v>
      </c>
    </row>
    <row r="1147">
      <c r="A1147" s="26">
        <v>5</v>
      </c>
      <c r="B1147" s="24" t="str">
        <v>고양시 덕양구</v>
      </c>
      <c r="C1147" s="24" t="str">
        <v>오피스텔 전월세</v>
      </c>
      <c r="D1147" s="24" t="str">
        <v>2025-12</v>
      </c>
      <c r="E1147" s="24" t="str">
        <v>비교 반영</v>
      </c>
      <c r="F1147" s="24" t="str">
        <v>그 외 비교 반영월</v>
      </c>
      <c r="G1147" s="26">
        <v>476</v>
      </c>
      <c r="H1147" s="37">
        <v>0.18321785989222478</v>
      </c>
    </row>
    <row r="1148">
      <c r="A1148" s="26">
        <v>5</v>
      </c>
      <c r="B1148" s="24" t="str">
        <v>고양시 덕양구</v>
      </c>
      <c r="C1148" s="24" t="str">
        <v>오피스텔 전월세</v>
      </c>
      <c r="D1148" s="24" t="str">
        <v>2026-01</v>
      </c>
      <c r="E1148" s="24" t="str">
        <v>비교 반영</v>
      </c>
      <c r="F1148" s="24" t="str">
        <v>직전 비교기간</v>
      </c>
      <c r="G1148" s="26">
        <v>546</v>
      </c>
      <c r="H1148" s="37">
        <v>0.18037661050545095</v>
      </c>
    </row>
    <row r="1149">
      <c r="A1149" s="26">
        <v>5</v>
      </c>
      <c r="B1149" s="24" t="str">
        <v>고양시 덕양구</v>
      </c>
      <c r="C1149" s="24" t="str">
        <v>오피스텔 전월세</v>
      </c>
      <c r="D1149" s="24" t="str">
        <v>2026-02</v>
      </c>
      <c r="E1149" s="24" t="str">
        <v>비교 반영</v>
      </c>
      <c r="F1149" s="24" t="str">
        <v>직전 비교기간</v>
      </c>
      <c r="G1149" s="26">
        <v>472</v>
      </c>
      <c r="H1149" s="37">
        <v>0.1847358121330724</v>
      </c>
    </row>
    <row r="1150">
      <c r="A1150" s="26">
        <v>5</v>
      </c>
      <c r="B1150" s="24" t="str">
        <v>고양시 덕양구</v>
      </c>
      <c r="C1150" s="24" t="str">
        <v>오피스텔 전월세</v>
      </c>
      <c r="D1150" s="24" t="str">
        <v>2026-03</v>
      </c>
      <c r="E1150" s="24" t="str">
        <v>비교 반영</v>
      </c>
      <c r="F1150" s="24" t="str">
        <v>직전 비교기간</v>
      </c>
      <c r="G1150" s="26">
        <v>535</v>
      </c>
      <c r="H1150" s="37">
        <v>0.18680167597765363</v>
      </c>
    </row>
    <row r="1151">
      <c r="A1151" s="26">
        <v>5</v>
      </c>
      <c r="B1151" s="24" t="str">
        <v>고양시 덕양구</v>
      </c>
      <c r="C1151" s="24" t="str">
        <v>오피스텔 전월세</v>
      </c>
      <c r="D1151" s="24" t="str">
        <v>2026-04</v>
      </c>
      <c r="E1151" s="24" t="str">
        <v>비교 반영</v>
      </c>
      <c r="F1151" s="24" t="str">
        <v>최근 비교기간</v>
      </c>
      <c r="G1151" s="26">
        <v>520</v>
      </c>
      <c r="H1151" s="37">
        <v>0.197869101978691</v>
      </c>
    </row>
    <row r="1152">
      <c r="A1152" s="26">
        <v>5</v>
      </c>
      <c r="B1152" s="24" t="str">
        <v>고양시 덕양구</v>
      </c>
      <c r="C1152" s="24" t="str">
        <v>오피스텔 전월세</v>
      </c>
      <c r="D1152" s="24" t="str">
        <v>2026-05</v>
      </c>
      <c r="E1152" s="24" t="str">
        <v>비교 반영</v>
      </c>
      <c r="F1152" s="24" t="str">
        <v>최근 비교기간</v>
      </c>
      <c r="G1152" s="26">
        <v>427</v>
      </c>
      <c r="H1152" s="37">
        <v>0.1610105580693816</v>
      </c>
    </row>
    <row r="1153">
      <c r="A1153" s="26">
        <v>5</v>
      </c>
      <c r="B1153" s="24" t="str">
        <v>고양시 덕양구</v>
      </c>
      <c r="C1153" s="24" t="str">
        <v>오피스텔 전월세</v>
      </c>
      <c r="D1153" s="24" t="str">
        <v>2026-06</v>
      </c>
      <c r="E1153" s="24" t="str">
        <v>비교 반영</v>
      </c>
      <c r="F1153" s="24" t="str">
        <v>최근 비교기간</v>
      </c>
      <c r="G1153" s="26">
        <v>408</v>
      </c>
      <c r="H1153" s="37">
        <v>0.15638175546186278</v>
      </c>
    </row>
    <row r="1154">
      <c r="A1154" s="30">
        <v>5</v>
      </c>
      <c r="B1154" s="30" t="str">
        <v>고양시 덕양구</v>
      </c>
      <c r="C1154" s="30" t="str">
        <v>오피스텔 전월세</v>
      </c>
      <c r="D1154" s="30" t="str">
        <v>2026-07</v>
      </c>
      <c r="E1154" s="30" t="str">
        <v>집계 중</v>
      </c>
      <c r="F1154" s="30" t="str">
        <v>집계 중 월</v>
      </c>
      <c r="G1154" s="32">
        <v>390</v>
      </c>
      <c r="H1154" s="43">
        <v>0.17791970802919707</v>
      </c>
    </row>
    <row r="1155">
      <c r="A1155" s="26">
        <v>5</v>
      </c>
      <c r="B1155" s="24" t="str">
        <v>고양시 덕양구</v>
      </c>
      <c r="C1155" s="24" t="str">
        <v>다가구 전월세</v>
      </c>
      <c r="D1155" s="24" t="str">
        <v>2025-08</v>
      </c>
      <c r="E1155" s="24" t="str">
        <v>비교 반영</v>
      </c>
      <c r="F1155" s="24" t="str">
        <v>그 외 비교 반영월</v>
      </c>
      <c r="G1155" s="26">
        <v>359</v>
      </c>
      <c r="H1155" s="37">
        <v>0.14400320898515845</v>
      </c>
    </row>
    <row r="1156">
      <c r="A1156" s="26">
        <v>5</v>
      </c>
      <c r="B1156" s="24" t="str">
        <v>고양시 덕양구</v>
      </c>
      <c r="C1156" s="24" t="str">
        <v>다가구 전월세</v>
      </c>
      <c r="D1156" s="24" t="str">
        <v>2025-09</v>
      </c>
      <c r="E1156" s="24" t="str">
        <v>비교 반영</v>
      </c>
      <c r="F1156" s="24" t="str">
        <v>그 외 비교 반영월</v>
      </c>
      <c r="G1156" s="26">
        <v>382</v>
      </c>
      <c r="H1156" s="37">
        <v>0.12831709774941216</v>
      </c>
    </row>
    <row r="1157">
      <c r="A1157" s="26">
        <v>5</v>
      </c>
      <c r="B1157" s="24" t="str">
        <v>고양시 덕양구</v>
      </c>
      <c r="C1157" s="24" t="str">
        <v>다가구 전월세</v>
      </c>
      <c r="D1157" s="24" t="str">
        <v>2025-10</v>
      </c>
      <c r="E1157" s="24" t="str">
        <v>비교 반영</v>
      </c>
      <c r="F1157" s="24" t="str">
        <v>그 외 비교 반영월</v>
      </c>
      <c r="G1157" s="26">
        <v>345</v>
      </c>
      <c r="H1157" s="37">
        <v>0.1439299123904881</v>
      </c>
    </row>
    <row r="1158">
      <c r="A1158" s="26">
        <v>5</v>
      </c>
      <c r="B1158" s="24" t="str">
        <v>고양시 덕양구</v>
      </c>
      <c r="C1158" s="24" t="str">
        <v>다가구 전월세</v>
      </c>
      <c r="D1158" s="24" t="str">
        <v>2025-11</v>
      </c>
      <c r="E1158" s="24" t="str">
        <v>비교 반영</v>
      </c>
      <c r="F1158" s="24" t="str">
        <v>그 외 비교 반영월</v>
      </c>
      <c r="G1158" s="26">
        <v>332</v>
      </c>
      <c r="H1158" s="37">
        <v>0.12346597248047601</v>
      </c>
    </row>
    <row r="1159">
      <c r="A1159" s="26">
        <v>5</v>
      </c>
      <c r="B1159" s="24" t="str">
        <v>고양시 덕양구</v>
      </c>
      <c r="C1159" s="24" t="str">
        <v>다가구 전월세</v>
      </c>
      <c r="D1159" s="24" t="str">
        <v>2025-12</v>
      </c>
      <c r="E1159" s="24" t="str">
        <v>비교 반영</v>
      </c>
      <c r="F1159" s="24" t="str">
        <v>그 외 비교 반영월</v>
      </c>
      <c r="G1159" s="26">
        <v>357</v>
      </c>
      <c r="H1159" s="37">
        <v>0.1374133949191686</v>
      </c>
    </row>
    <row r="1160">
      <c r="A1160" s="26">
        <v>5</v>
      </c>
      <c r="B1160" s="24" t="str">
        <v>고양시 덕양구</v>
      </c>
      <c r="C1160" s="24" t="str">
        <v>다가구 전월세</v>
      </c>
      <c r="D1160" s="24" t="str">
        <v>2026-01</v>
      </c>
      <c r="E1160" s="24" t="str">
        <v>비교 반영</v>
      </c>
      <c r="F1160" s="24" t="str">
        <v>직전 비교기간</v>
      </c>
      <c r="G1160" s="26">
        <v>452</v>
      </c>
      <c r="H1160" s="37">
        <v>0.1493227618103733</v>
      </c>
    </row>
    <row r="1161">
      <c r="A1161" s="26">
        <v>5</v>
      </c>
      <c r="B1161" s="24" t="str">
        <v>고양시 덕양구</v>
      </c>
      <c r="C1161" s="24" t="str">
        <v>다가구 전월세</v>
      </c>
      <c r="D1161" s="24" t="str">
        <v>2026-02</v>
      </c>
      <c r="E1161" s="24" t="str">
        <v>비교 반영</v>
      </c>
      <c r="F1161" s="24" t="str">
        <v>직전 비교기간</v>
      </c>
      <c r="G1161" s="26">
        <v>424</v>
      </c>
      <c r="H1161" s="37">
        <v>0.1659491193737769</v>
      </c>
    </row>
    <row r="1162">
      <c r="A1162" s="26">
        <v>5</v>
      </c>
      <c r="B1162" s="24" t="str">
        <v>고양시 덕양구</v>
      </c>
      <c r="C1162" s="24" t="str">
        <v>다가구 전월세</v>
      </c>
      <c r="D1162" s="24" t="str">
        <v>2026-03</v>
      </c>
      <c r="E1162" s="24" t="str">
        <v>비교 반영</v>
      </c>
      <c r="F1162" s="24" t="str">
        <v>직전 비교기간</v>
      </c>
      <c r="G1162" s="26">
        <v>522</v>
      </c>
      <c r="H1162" s="37">
        <v>0.18226256983240224</v>
      </c>
    </row>
    <row r="1163">
      <c r="A1163" s="26">
        <v>5</v>
      </c>
      <c r="B1163" s="24" t="str">
        <v>고양시 덕양구</v>
      </c>
      <c r="C1163" s="24" t="str">
        <v>다가구 전월세</v>
      </c>
      <c r="D1163" s="24" t="str">
        <v>2026-04</v>
      </c>
      <c r="E1163" s="24" t="str">
        <v>비교 반영</v>
      </c>
      <c r="F1163" s="24" t="str">
        <v>최근 비교기간</v>
      </c>
      <c r="G1163" s="26">
        <v>463</v>
      </c>
      <c r="H1163" s="37">
        <v>0.17617960426179605</v>
      </c>
    </row>
    <row r="1164">
      <c r="A1164" s="26">
        <v>5</v>
      </c>
      <c r="B1164" s="24" t="str">
        <v>고양시 덕양구</v>
      </c>
      <c r="C1164" s="24" t="str">
        <v>다가구 전월세</v>
      </c>
      <c r="D1164" s="24" t="str">
        <v>2026-05</v>
      </c>
      <c r="E1164" s="24" t="str">
        <v>비교 반영</v>
      </c>
      <c r="F1164" s="24" t="str">
        <v>최근 비교기간</v>
      </c>
      <c r="G1164" s="26">
        <v>364</v>
      </c>
      <c r="H1164" s="37">
        <v>0.13725490196078433</v>
      </c>
    </row>
    <row r="1165">
      <c r="A1165" s="26">
        <v>5</v>
      </c>
      <c r="B1165" s="24" t="str">
        <v>고양시 덕양구</v>
      </c>
      <c r="C1165" s="24" t="str">
        <v>다가구 전월세</v>
      </c>
      <c r="D1165" s="24" t="str">
        <v>2026-06</v>
      </c>
      <c r="E1165" s="24" t="str">
        <v>비교 반영</v>
      </c>
      <c r="F1165" s="24" t="str">
        <v>최근 비교기간</v>
      </c>
      <c r="G1165" s="26">
        <v>387</v>
      </c>
      <c r="H1165" s="37">
        <v>0.1483326945189728</v>
      </c>
    </row>
    <row r="1166">
      <c r="A1166" s="30">
        <v>5</v>
      </c>
      <c r="B1166" s="30" t="str">
        <v>고양시 덕양구</v>
      </c>
      <c r="C1166" s="30" t="str">
        <v>다가구 전월세</v>
      </c>
      <c r="D1166" s="30" t="str">
        <v>2026-07</v>
      </c>
      <c r="E1166" s="30" t="str">
        <v>집계 중</v>
      </c>
      <c r="F1166" s="30" t="str">
        <v>집계 중 월</v>
      </c>
      <c r="G1166" s="32">
        <v>298</v>
      </c>
      <c r="H1166" s="43">
        <v>0.13594890510948904</v>
      </c>
    </row>
    <row r="1167">
      <c r="A1167" s="26">
        <v>5</v>
      </c>
      <c r="B1167" s="24" t="str">
        <v>고양시 덕양구</v>
      </c>
      <c r="C1167" s="24" t="str">
        <v>다세대 전월세</v>
      </c>
      <c r="D1167" s="24" t="str">
        <v>2025-08</v>
      </c>
      <c r="E1167" s="24" t="str">
        <v>비교 반영</v>
      </c>
      <c r="F1167" s="24" t="str">
        <v>그 외 비교 반영월</v>
      </c>
      <c r="G1167" s="26">
        <v>181</v>
      </c>
      <c r="H1167" s="37">
        <v>0.07260328920978741</v>
      </c>
    </row>
    <row r="1168">
      <c r="A1168" s="26">
        <v>5</v>
      </c>
      <c r="B1168" s="24" t="str">
        <v>고양시 덕양구</v>
      </c>
      <c r="C1168" s="24" t="str">
        <v>다세대 전월세</v>
      </c>
      <c r="D1168" s="24" t="str">
        <v>2025-09</v>
      </c>
      <c r="E1168" s="24" t="str">
        <v>비교 반영</v>
      </c>
      <c r="F1168" s="24" t="str">
        <v>그 외 비교 반영월</v>
      </c>
      <c r="G1168" s="26">
        <v>139</v>
      </c>
      <c r="H1168" s="37">
        <v>0.04669129996640914</v>
      </c>
    </row>
    <row r="1169">
      <c r="A1169" s="26">
        <v>5</v>
      </c>
      <c r="B1169" s="24" t="str">
        <v>고양시 덕양구</v>
      </c>
      <c r="C1169" s="24" t="str">
        <v>다세대 전월세</v>
      </c>
      <c r="D1169" s="24" t="str">
        <v>2025-10</v>
      </c>
      <c r="E1169" s="24" t="str">
        <v>비교 반영</v>
      </c>
      <c r="F1169" s="24" t="str">
        <v>그 외 비교 반영월</v>
      </c>
      <c r="G1169" s="26">
        <v>142</v>
      </c>
      <c r="H1169" s="37">
        <v>0.0592407175636212</v>
      </c>
    </row>
    <row r="1170">
      <c r="A1170" s="26">
        <v>5</v>
      </c>
      <c r="B1170" s="24" t="str">
        <v>고양시 덕양구</v>
      </c>
      <c r="C1170" s="24" t="str">
        <v>다세대 전월세</v>
      </c>
      <c r="D1170" s="24" t="str">
        <v>2025-11</v>
      </c>
      <c r="E1170" s="24" t="str">
        <v>비교 반영</v>
      </c>
      <c r="F1170" s="24" t="str">
        <v>그 외 비교 반영월</v>
      </c>
      <c r="G1170" s="26">
        <v>189</v>
      </c>
      <c r="H1170" s="37">
        <v>0.07028635180364448</v>
      </c>
    </row>
    <row r="1171">
      <c r="A1171" s="26">
        <v>5</v>
      </c>
      <c r="B1171" s="24" t="str">
        <v>고양시 덕양구</v>
      </c>
      <c r="C1171" s="24" t="str">
        <v>다세대 전월세</v>
      </c>
      <c r="D1171" s="24" t="str">
        <v>2025-12</v>
      </c>
      <c r="E1171" s="24" t="str">
        <v>비교 반영</v>
      </c>
      <c r="F1171" s="24" t="str">
        <v>그 외 비교 반영월</v>
      </c>
      <c r="G1171" s="26">
        <v>157</v>
      </c>
      <c r="H1171" s="37">
        <v>0.06043110084680523</v>
      </c>
    </row>
    <row r="1172">
      <c r="A1172" s="26">
        <v>5</v>
      </c>
      <c r="B1172" s="24" t="str">
        <v>고양시 덕양구</v>
      </c>
      <c r="C1172" s="24" t="str">
        <v>다세대 전월세</v>
      </c>
      <c r="D1172" s="24" t="str">
        <v>2026-01</v>
      </c>
      <c r="E1172" s="24" t="str">
        <v>비교 반영</v>
      </c>
      <c r="F1172" s="24" t="str">
        <v>직전 비교기간</v>
      </c>
      <c r="G1172" s="26">
        <v>182</v>
      </c>
      <c r="H1172" s="37">
        <v>0.06012553683515032</v>
      </c>
    </row>
    <row r="1173">
      <c r="A1173" s="26">
        <v>5</v>
      </c>
      <c r="B1173" s="24" t="str">
        <v>고양시 덕양구</v>
      </c>
      <c r="C1173" s="24" t="str">
        <v>다세대 전월세</v>
      </c>
      <c r="D1173" s="24" t="str">
        <v>2026-02</v>
      </c>
      <c r="E1173" s="24" t="str">
        <v>비교 반영</v>
      </c>
      <c r="F1173" s="24" t="str">
        <v>직전 비교기간</v>
      </c>
      <c r="G1173" s="26">
        <v>149</v>
      </c>
      <c r="H1173" s="37">
        <v>0.058317025440313114</v>
      </c>
    </row>
    <row r="1174">
      <c r="A1174" s="26">
        <v>5</v>
      </c>
      <c r="B1174" s="24" t="str">
        <v>고양시 덕양구</v>
      </c>
      <c r="C1174" s="24" t="str">
        <v>다세대 전월세</v>
      </c>
      <c r="D1174" s="24" t="str">
        <v>2026-03</v>
      </c>
      <c r="E1174" s="24" t="str">
        <v>비교 반영</v>
      </c>
      <c r="F1174" s="24" t="str">
        <v>직전 비교기간</v>
      </c>
      <c r="G1174" s="26">
        <v>193</v>
      </c>
      <c r="H1174" s="37">
        <v>0.06738826815642458</v>
      </c>
    </row>
    <row r="1175">
      <c r="A1175" s="26">
        <v>5</v>
      </c>
      <c r="B1175" s="24" t="str">
        <v>고양시 덕양구</v>
      </c>
      <c r="C1175" s="24" t="str">
        <v>다세대 전월세</v>
      </c>
      <c r="D1175" s="24" t="str">
        <v>2026-04</v>
      </c>
      <c r="E1175" s="24" t="str">
        <v>비교 반영</v>
      </c>
      <c r="F1175" s="24" t="str">
        <v>최근 비교기간</v>
      </c>
      <c r="G1175" s="26">
        <v>172</v>
      </c>
      <c r="H1175" s="37">
        <v>0.0654490106544901</v>
      </c>
    </row>
    <row r="1176">
      <c r="A1176" s="26">
        <v>5</v>
      </c>
      <c r="B1176" s="24" t="str">
        <v>고양시 덕양구</v>
      </c>
      <c r="C1176" s="24" t="str">
        <v>다세대 전월세</v>
      </c>
      <c r="D1176" s="24" t="str">
        <v>2026-05</v>
      </c>
      <c r="E1176" s="24" t="str">
        <v>비교 반영</v>
      </c>
      <c r="F1176" s="24" t="str">
        <v>최근 비교기간</v>
      </c>
      <c r="G1176" s="26">
        <v>188</v>
      </c>
      <c r="H1176" s="37">
        <v>0.07088989441930618</v>
      </c>
    </row>
    <row r="1177">
      <c r="A1177" s="26">
        <v>5</v>
      </c>
      <c r="B1177" s="24" t="str">
        <v>고양시 덕양구</v>
      </c>
      <c r="C1177" s="24" t="str">
        <v>다세대 전월세</v>
      </c>
      <c r="D1177" s="24" t="str">
        <v>2026-06</v>
      </c>
      <c r="E1177" s="24" t="str">
        <v>비교 반영</v>
      </c>
      <c r="F1177" s="24" t="str">
        <v>최근 비교기간</v>
      </c>
      <c r="G1177" s="26">
        <v>167</v>
      </c>
      <c r="H1177" s="37">
        <v>0.06400919892679187</v>
      </c>
    </row>
    <row r="1178">
      <c r="A1178" s="30">
        <v>5</v>
      </c>
      <c r="B1178" s="30" t="str">
        <v>고양시 덕양구</v>
      </c>
      <c r="C1178" s="30" t="str">
        <v>다세대 전월세</v>
      </c>
      <c r="D1178" s="30" t="str">
        <v>2026-07</v>
      </c>
      <c r="E1178" s="30" t="str">
        <v>집계 중</v>
      </c>
      <c r="F1178" s="30" t="str">
        <v>집계 중 월</v>
      </c>
      <c r="G1178" s="32">
        <v>126</v>
      </c>
      <c r="H1178" s="43">
        <v>0.05748175182481752</v>
      </c>
    </row>
    <row r="1179">
      <c r="A1179" s="26">
        <v>5</v>
      </c>
      <c r="B1179" s="24" t="str">
        <v>고양시 덕양구</v>
      </c>
      <c r="C1179" s="24" t="str">
        <v>다세대 매매</v>
      </c>
      <c r="D1179" s="24" t="str">
        <v>2025-08</v>
      </c>
      <c r="E1179" s="24" t="str">
        <v>비교 반영</v>
      </c>
      <c r="F1179" s="24" t="str">
        <v>그 외 비교 반영월</v>
      </c>
      <c r="G1179" s="26">
        <v>67</v>
      </c>
      <c r="H1179" s="37">
        <v>0.026875250701965503</v>
      </c>
    </row>
    <row r="1180">
      <c r="A1180" s="26">
        <v>5</v>
      </c>
      <c r="B1180" s="24" t="str">
        <v>고양시 덕양구</v>
      </c>
      <c r="C1180" s="24" t="str">
        <v>다세대 매매</v>
      </c>
      <c r="D1180" s="24" t="str">
        <v>2025-09</v>
      </c>
      <c r="E1180" s="24" t="str">
        <v>비교 반영</v>
      </c>
      <c r="F1180" s="24" t="str">
        <v>그 외 비교 반영월</v>
      </c>
      <c r="G1180" s="26">
        <v>68</v>
      </c>
      <c r="H1180" s="37">
        <v>0.022841787033926773</v>
      </c>
    </row>
    <row r="1181">
      <c r="A1181" s="26">
        <v>5</v>
      </c>
      <c r="B1181" s="24" t="str">
        <v>고양시 덕양구</v>
      </c>
      <c r="C1181" s="24" t="str">
        <v>다세대 매매</v>
      </c>
      <c r="D1181" s="24" t="str">
        <v>2025-10</v>
      </c>
      <c r="E1181" s="24" t="str">
        <v>비교 반영</v>
      </c>
      <c r="F1181" s="24" t="str">
        <v>그 외 비교 반영월</v>
      </c>
      <c r="G1181" s="26">
        <v>86</v>
      </c>
      <c r="H1181" s="37">
        <v>0.035878181059657906</v>
      </c>
    </row>
    <row r="1182">
      <c r="A1182" s="26">
        <v>5</v>
      </c>
      <c r="B1182" s="24" t="str">
        <v>고양시 덕양구</v>
      </c>
      <c r="C1182" s="24" t="str">
        <v>다세대 매매</v>
      </c>
      <c r="D1182" s="24" t="str">
        <v>2025-11</v>
      </c>
      <c r="E1182" s="24" t="str">
        <v>비교 반영</v>
      </c>
      <c r="F1182" s="24" t="str">
        <v>그 외 비교 반영월</v>
      </c>
      <c r="G1182" s="26">
        <v>69</v>
      </c>
      <c r="H1182" s="37">
        <v>0.025660096690219413</v>
      </c>
    </row>
    <row r="1183">
      <c r="A1183" s="26">
        <v>5</v>
      </c>
      <c r="B1183" s="24" t="str">
        <v>고양시 덕양구</v>
      </c>
      <c r="C1183" s="24" t="str">
        <v>다세대 매매</v>
      </c>
      <c r="D1183" s="24" t="str">
        <v>2025-12</v>
      </c>
      <c r="E1183" s="24" t="str">
        <v>비교 반영</v>
      </c>
      <c r="F1183" s="24" t="str">
        <v>그 외 비교 반영월</v>
      </c>
      <c r="G1183" s="26">
        <v>60</v>
      </c>
      <c r="H1183" s="37">
        <v>0.023094688221709007</v>
      </c>
    </row>
    <row r="1184">
      <c r="A1184" s="26">
        <v>5</v>
      </c>
      <c r="B1184" s="24" t="str">
        <v>고양시 덕양구</v>
      </c>
      <c r="C1184" s="24" t="str">
        <v>다세대 매매</v>
      </c>
      <c r="D1184" s="24" t="str">
        <v>2026-01</v>
      </c>
      <c r="E1184" s="24" t="str">
        <v>비교 반영</v>
      </c>
      <c r="F1184" s="24" t="str">
        <v>직전 비교기간</v>
      </c>
      <c r="G1184" s="26">
        <v>85</v>
      </c>
      <c r="H1184" s="37">
        <v>0.028080607862570203</v>
      </c>
    </row>
    <row r="1185">
      <c r="A1185" s="26">
        <v>5</v>
      </c>
      <c r="B1185" s="24" t="str">
        <v>고양시 덕양구</v>
      </c>
      <c r="C1185" s="24" t="str">
        <v>다세대 매매</v>
      </c>
      <c r="D1185" s="24" t="str">
        <v>2026-02</v>
      </c>
      <c r="E1185" s="24" t="str">
        <v>비교 반영</v>
      </c>
      <c r="F1185" s="24" t="str">
        <v>직전 비교기간</v>
      </c>
      <c r="G1185" s="26">
        <v>56</v>
      </c>
      <c r="H1185" s="37">
        <v>0.021917808219178082</v>
      </c>
    </row>
    <row r="1186">
      <c r="A1186" s="26">
        <v>5</v>
      </c>
      <c r="B1186" s="24" t="str">
        <v>고양시 덕양구</v>
      </c>
      <c r="C1186" s="24" t="str">
        <v>다세대 매매</v>
      </c>
      <c r="D1186" s="24" t="str">
        <v>2026-03</v>
      </c>
      <c r="E1186" s="24" t="str">
        <v>비교 반영</v>
      </c>
      <c r="F1186" s="24" t="str">
        <v>직전 비교기간</v>
      </c>
      <c r="G1186" s="26">
        <v>87</v>
      </c>
      <c r="H1186" s="37">
        <v>0.03037709497206704</v>
      </c>
    </row>
    <row r="1187">
      <c r="A1187" s="26">
        <v>5</v>
      </c>
      <c r="B1187" s="24" t="str">
        <v>고양시 덕양구</v>
      </c>
      <c r="C1187" s="24" t="str">
        <v>다세대 매매</v>
      </c>
      <c r="D1187" s="24" t="str">
        <v>2026-04</v>
      </c>
      <c r="E1187" s="24" t="str">
        <v>비교 반영</v>
      </c>
      <c r="F1187" s="24" t="str">
        <v>최근 비교기간</v>
      </c>
      <c r="G1187" s="26">
        <v>87</v>
      </c>
      <c r="H1187" s="37">
        <v>0.033105022831050226</v>
      </c>
    </row>
    <row r="1188">
      <c r="A1188" s="26">
        <v>5</v>
      </c>
      <c r="B1188" s="24" t="str">
        <v>고양시 덕양구</v>
      </c>
      <c r="C1188" s="24" t="str">
        <v>다세대 매매</v>
      </c>
      <c r="D1188" s="24" t="str">
        <v>2026-05</v>
      </c>
      <c r="E1188" s="24" t="str">
        <v>비교 반영</v>
      </c>
      <c r="F1188" s="24" t="str">
        <v>최근 비교기간</v>
      </c>
      <c r="G1188" s="26">
        <v>83</v>
      </c>
      <c r="H1188" s="37">
        <v>0.03129713423831071</v>
      </c>
    </row>
    <row r="1189">
      <c r="A1189" s="26">
        <v>5</v>
      </c>
      <c r="B1189" s="24" t="str">
        <v>고양시 덕양구</v>
      </c>
      <c r="C1189" s="24" t="str">
        <v>다세대 매매</v>
      </c>
      <c r="D1189" s="24" t="str">
        <v>2026-06</v>
      </c>
      <c r="E1189" s="24" t="str">
        <v>비교 반영</v>
      </c>
      <c r="F1189" s="24" t="str">
        <v>최근 비교기간</v>
      </c>
      <c r="G1189" s="26">
        <v>83</v>
      </c>
      <c r="H1189" s="37">
        <v>0.03181295515523189</v>
      </c>
    </row>
    <row r="1190">
      <c r="A1190" s="30">
        <v>5</v>
      </c>
      <c r="B1190" s="30" t="str">
        <v>고양시 덕양구</v>
      </c>
      <c r="C1190" s="30" t="str">
        <v>다세대 매매</v>
      </c>
      <c r="D1190" s="30" t="str">
        <v>2026-07</v>
      </c>
      <c r="E1190" s="30" t="str">
        <v>집계 중</v>
      </c>
      <c r="F1190" s="30" t="str">
        <v>집계 중 월</v>
      </c>
      <c r="G1190" s="32">
        <v>81</v>
      </c>
      <c r="H1190" s="43">
        <v>0.03695255474452555</v>
      </c>
    </row>
    <row r="1191">
      <c r="A1191" s="26">
        <v>5</v>
      </c>
      <c r="B1191" s="24" t="str">
        <v>고양시 덕양구</v>
      </c>
      <c r="C1191" s="24" t="str">
        <v>토지</v>
      </c>
      <c r="D1191" s="24" t="str">
        <v>2025-08</v>
      </c>
      <c r="E1191" s="24" t="str">
        <v>비교 반영</v>
      </c>
      <c r="F1191" s="24" t="str">
        <v>그 외 비교 반영월</v>
      </c>
      <c r="G1191" s="26">
        <v>54</v>
      </c>
      <c r="H1191" s="37">
        <v>0.021660649819494584</v>
      </c>
    </row>
    <row r="1192">
      <c r="A1192" s="26">
        <v>5</v>
      </c>
      <c r="B1192" s="24" t="str">
        <v>고양시 덕양구</v>
      </c>
      <c r="C1192" s="24" t="str">
        <v>토지</v>
      </c>
      <c r="D1192" s="24" t="str">
        <v>2025-09</v>
      </c>
      <c r="E1192" s="24" t="str">
        <v>비교 반영</v>
      </c>
      <c r="F1192" s="24" t="str">
        <v>그 외 비교 반영월</v>
      </c>
      <c r="G1192" s="26">
        <v>91</v>
      </c>
      <c r="H1192" s="37">
        <v>0.03056768558951965</v>
      </c>
    </row>
    <row r="1193">
      <c r="A1193" s="26">
        <v>5</v>
      </c>
      <c r="B1193" s="24" t="str">
        <v>고양시 덕양구</v>
      </c>
      <c r="C1193" s="24" t="str">
        <v>토지</v>
      </c>
      <c r="D1193" s="24" t="str">
        <v>2025-10</v>
      </c>
      <c r="E1193" s="24" t="str">
        <v>비교 반영</v>
      </c>
      <c r="F1193" s="24" t="str">
        <v>그 외 비교 반영월</v>
      </c>
      <c r="G1193" s="26">
        <v>59</v>
      </c>
      <c r="H1193" s="37">
        <v>0.024614100959532748</v>
      </c>
    </row>
    <row r="1194">
      <c r="A1194" s="26">
        <v>5</v>
      </c>
      <c r="B1194" s="24" t="str">
        <v>고양시 덕양구</v>
      </c>
      <c r="C1194" s="24" t="str">
        <v>토지</v>
      </c>
      <c r="D1194" s="24" t="str">
        <v>2025-11</v>
      </c>
      <c r="E1194" s="24" t="str">
        <v>비교 반영</v>
      </c>
      <c r="F1194" s="24" t="str">
        <v>그 외 비교 반영월</v>
      </c>
      <c r="G1194" s="26">
        <v>98</v>
      </c>
      <c r="H1194" s="37">
        <v>0.03644477500929714</v>
      </c>
    </row>
    <row r="1195">
      <c r="A1195" s="26">
        <v>5</v>
      </c>
      <c r="B1195" s="24" t="str">
        <v>고양시 덕양구</v>
      </c>
      <c r="C1195" s="24" t="str">
        <v>토지</v>
      </c>
      <c r="D1195" s="24" t="str">
        <v>2025-12</v>
      </c>
      <c r="E1195" s="24" t="str">
        <v>비교 반영</v>
      </c>
      <c r="F1195" s="24" t="str">
        <v>그 외 비교 반영월</v>
      </c>
      <c r="G1195" s="26">
        <v>67</v>
      </c>
      <c r="H1195" s="37">
        <v>0.025789068514241724</v>
      </c>
    </row>
    <row r="1196">
      <c r="A1196" s="26">
        <v>5</v>
      </c>
      <c r="B1196" s="24" t="str">
        <v>고양시 덕양구</v>
      </c>
      <c r="C1196" s="24" t="str">
        <v>토지</v>
      </c>
      <c r="D1196" s="24" t="str">
        <v>2026-01</v>
      </c>
      <c r="E1196" s="24" t="str">
        <v>비교 반영</v>
      </c>
      <c r="F1196" s="24" t="str">
        <v>직전 비교기간</v>
      </c>
      <c r="G1196" s="26">
        <v>65</v>
      </c>
      <c r="H1196" s="37">
        <v>0.021473406012553684</v>
      </c>
    </row>
    <row r="1197">
      <c r="A1197" s="26">
        <v>5</v>
      </c>
      <c r="B1197" s="24" t="str">
        <v>고양시 덕양구</v>
      </c>
      <c r="C1197" s="24" t="str">
        <v>토지</v>
      </c>
      <c r="D1197" s="24" t="str">
        <v>2026-02</v>
      </c>
      <c r="E1197" s="24" t="str">
        <v>비교 반영</v>
      </c>
      <c r="F1197" s="24" t="str">
        <v>직전 비교기간</v>
      </c>
      <c r="G1197" s="26">
        <v>58</v>
      </c>
      <c r="H1197" s="37">
        <v>0.022700587084148727</v>
      </c>
    </row>
    <row r="1198">
      <c r="A1198" s="26">
        <v>5</v>
      </c>
      <c r="B1198" s="24" t="str">
        <v>고양시 덕양구</v>
      </c>
      <c r="C1198" s="24" t="str">
        <v>토지</v>
      </c>
      <c r="D1198" s="24" t="str">
        <v>2026-03</v>
      </c>
      <c r="E1198" s="24" t="str">
        <v>비교 반영</v>
      </c>
      <c r="F1198" s="24" t="str">
        <v>직전 비교기간</v>
      </c>
      <c r="G1198" s="26">
        <v>69</v>
      </c>
      <c r="H1198" s="37">
        <v>0.02409217877094972</v>
      </c>
    </row>
    <row r="1199">
      <c r="A1199" s="26">
        <v>5</v>
      </c>
      <c r="B1199" s="24" t="str">
        <v>고양시 덕양구</v>
      </c>
      <c r="C1199" s="24" t="str">
        <v>토지</v>
      </c>
      <c r="D1199" s="24" t="str">
        <v>2026-04</v>
      </c>
      <c r="E1199" s="24" t="str">
        <v>비교 반영</v>
      </c>
      <c r="F1199" s="24" t="str">
        <v>최근 비교기간</v>
      </c>
      <c r="G1199" s="26">
        <v>67</v>
      </c>
      <c r="H1199" s="37">
        <v>0.025494672754946726</v>
      </c>
    </row>
    <row r="1200">
      <c r="A1200" s="26">
        <v>5</v>
      </c>
      <c r="B1200" s="24" t="str">
        <v>고양시 덕양구</v>
      </c>
      <c r="C1200" s="24" t="str">
        <v>토지</v>
      </c>
      <c r="D1200" s="24" t="str">
        <v>2026-05</v>
      </c>
      <c r="E1200" s="24" t="str">
        <v>비교 반영</v>
      </c>
      <c r="F1200" s="24" t="str">
        <v>최근 비교기간</v>
      </c>
      <c r="G1200" s="26">
        <v>54</v>
      </c>
      <c r="H1200" s="37">
        <v>0.020361990950226245</v>
      </c>
    </row>
    <row r="1201">
      <c r="A1201" s="26">
        <v>5</v>
      </c>
      <c r="B1201" s="24" t="str">
        <v>고양시 덕양구</v>
      </c>
      <c r="C1201" s="24" t="str">
        <v>토지</v>
      </c>
      <c r="D1201" s="24" t="str">
        <v>2026-06</v>
      </c>
      <c r="E1201" s="24" t="str">
        <v>비교 반영</v>
      </c>
      <c r="F1201" s="24" t="str">
        <v>최근 비교기간</v>
      </c>
      <c r="G1201" s="26">
        <v>109</v>
      </c>
      <c r="H1201" s="37">
        <v>0.04177845917976236</v>
      </c>
    </row>
    <row r="1202">
      <c r="A1202" s="30">
        <v>5</v>
      </c>
      <c r="B1202" s="30" t="str">
        <v>고양시 덕양구</v>
      </c>
      <c r="C1202" s="30" t="str">
        <v>토지</v>
      </c>
      <c r="D1202" s="30" t="str">
        <v>2026-07</v>
      </c>
      <c r="E1202" s="30" t="str">
        <v>집계 중</v>
      </c>
      <c r="F1202" s="30" t="str">
        <v>집계 중 월</v>
      </c>
      <c r="G1202" s="32">
        <v>75</v>
      </c>
      <c r="H1202" s="43">
        <v>0.034215328467153285</v>
      </c>
    </row>
    <row r="1203">
      <c r="A1203" s="26">
        <v>5</v>
      </c>
      <c r="B1203" s="24" t="str">
        <v>고양시 덕양구</v>
      </c>
      <c r="C1203" s="24" t="str">
        <v>오피스텔 매매</v>
      </c>
      <c r="D1203" s="24" t="str">
        <v>2025-08</v>
      </c>
      <c r="E1203" s="24" t="str">
        <v>비교 반영</v>
      </c>
      <c r="F1203" s="24" t="str">
        <v>그 외 비교 반영월</v>
      </c>
      <c r="G1203" s="26">
        <v>109</v>
      </c>
      <c r="H1203" s="37">
        <v>0.04372242278379462</v>
      </c>
    </row>
    <row r="1204">
      <c r="A1204" s="26">
        <v>5</v>
      </c>
      <c r="B1204" s="24" t="str">
        <v>고양시 덕양구</v>
      </c>
      <c r="C1204" s="24" t="str">
        <v>오피스텔 매매</v>
      </c>
      <c r="D1204" s="24" t="str">
        <v>2025-09</v>
      </c>
      <c r="E1204" s="24" t="str">
        <v>비교 반영</v>
      </c>
      <c r="F1204" s="24" t="str">
        <v>그 외 비교 반영월</v>
      </c>
      <c r="G1204" s="26">
        <v>37</v>
      </c>
      <c r="H1204" s="37">
        <v>0.012428619415518979</v>
      </c>
    </row>
    <row r="1205">
      <c r="A1205" s="26">
        <v>5</v>
      </c>
      <c r="B1205" s="24" t="str">
        <v>고양시 덕양구</v>
      </c>
      <c r="C1205" s="24" t="str">
        <v>오피스텔 매매</v>
      </c>
      <c r="D1205" s="24" t="str">
        <v>2025-10</v>
      </c>
      <c r="E1205" s="24" t="str">
        <v>비교 반영</v>
      </c>
      <c r="F1205" s="24" t="str">
        <v>그 외 비교 반영월</v>
      </c>
      <c r="G1205" s="26">
        <v>31</v>
      </c>
      <c r="H1205" s="37">
        <v>0.012932832707551106</v>
      </c>
    </row>
    <row r="1206">
      <c r="A1206" s="26">
        <v>5</v>
      </c>
      <c r="B1206" s="24" t="str">
        <v>고양시 덕양구</v>
      </c>
      <c r="C1206" s="24" t="str">
        <v>오피스텔 매매</v>
      </c>
      <c r="D1206" s="24" t="str">
        <v>2025-11</v>
      </c>
      <c r="E1206" s="24" t="str">
        <v>비교 반영</v>
      </c>
      <c r="F1206" s="24" t="str">
        <v>그 외 비교 반영월</v>
      </c>
      <c r="G1206" s="26">
        <v>50</v>
      </c>
      <c r="H1206" s="37">
        <v>0.01859427296392711</v>
      </c>
    </row>
    <row r="1207">
      <c r="A1207" s="26">
        <v>5</v>
      </c>
      <c r="B1207" s="24" t="str">
        <v>고양시 덕양구</v>
      </c>
      <c r="C1207" s="24" t="str">
        <v>오피스텔 매매</v>
      </c>
      <c r="D1207" s="24" t="str">
        <v>2025-12</v>
      </c>
      <c r="E1207" s="24" t="str">
        <v>비교 반영</v>
      </c>
      <c r="F1207" s="24" t="str">
        <v>그 외 비교 반영월</v>
      </c>
      <c r="G1207" s="26">
        <v>42</v>
      </c>
      <c r="H1207" s="37">
        <v>0.016166281755196306</v>
      </c>
    </row>
    <row r="1208">
      <c r="A1208" s="26">
        <v>5</v>
      </c>
      <c r="B1208" s="24" t="str">
        <v>고양시 덕양구</v>
      </c>
      <c r="C1208" s="24" t="str">
        <v>오피스텔 매매</v>
      </c>
      <c r="D1208" s="24" t="str">
        <v>2026-01</v>
      </c>
      <c r="E1208" s="24" t="str">
        <v>비교 반영</v>
      </c>
      <c r="F1208" s="24" t="str">
        <v>직전 비교기간</v>
      </c>
      <c r="G1208" s="26">
        <v>50</v>
      </c>
      <c r="H1208" s="37">
        <v>0.016518004625041296</v>
      </c>
    </row>
    <row r="1209">
      <c r="A1209" s="26">
        <v>5</v>
      </c>
      <c r="B1209" s="24" t="str">
        <v>고양시 덕양구</v>
      </c>
      <c r="C1209" s="24" t="str">
        <v>오피스텔 매매</v>
      </c>
      <c r="D1209" s="24" t="str">
        <v>2026-02</v>
      </c>
      <c r="E1209" s="24" t="str">
        <v>비교 반영</v>
      </c>
      <c r="F1209" s="24" t="str">
        <v>직전 비교기간</v>
      </c>
      <c r="G1209" s="26">
        <v>51</v>
      </c>
      <c r="H1209" s="37">
        <v>0.019960861056751468</v>
      </c>
    </row>
    <row r="1210">
      <c r="A1210" s="26">
        <v>5</v>
      </c>
      <c r="B1210" s="24" t="str">
        <v>고양시 덕양구</v>
      </c>
      <c r="C1210" s="24" t="str">
        <v>오피스텔 매매</v>
      </c>
      <c r="D1210" s="24" t="str">
        <v>2026-03</v>
      </c>
      <c r="E1210" s="24" t="str">
        <v>비교 반영</v>
      </c>
      <c r="F1210" s="24" t="str">
        <v>직전 비교기간</v>
      </c>
      <c r="G1210" s="26">
        <v>50</v>
      </c>
      <c r="H1210" s="37">
        <v>0.017458100558659217</v>
      </c>
    </row>
    <row r="1211">
      <c r="A1211" s="26">
        <v>5</v>
      </c>
      <c r="B1211" s="24" t="str">
        <v>고양시 덕양구</v>
      </c>
      <c r="C1211" s="24" t="str">
        <v>오피스텔 매매</v>
      </c>
      <c r="D1211" s="24" t="str">
        <v>2026-04</v>
      </c>
      <c r="E1211" s="24" t="str">
        <v>비교 반영</v>
      </c>
      <c r="F1211" s="24" t="str">
        <v>최근 비교기간</v>
      </c>
      <c r="G1211" s="26">
        <v>61</v>
      </c>
      <c r="H1211" s="37">
        <v>0.023211567732115676</v>
      </c>
    </row>
    <row r="1212">
      <c r="A1212" s="26">
        <v>5</v>
      </c>
      <c r="B1212" s="24" t="str">
        <v>고양시 덕양구</v>
      </c>
      <c r="C1212" s="24" t="str">
        <v>오피스텔 매매</v>
      </c>
      <c r="D1212" s="24" t="str">
        <v>2026-05</v>
      </c>
      <c r="E1212" s="24" t="str">
        <v>비교 반영</v>
      </c>
      <c r="F1212" s="24" t="str">
        <v>최근 비교기간</v>
      </c>
      <c r="G1212" s="26">
        <v>47</v>
      </c>
      <c r="H1212" s="37">
        <v>0.017722473604826545</v>
      </c>
    </row>
    <row r="1213">
      <c r="A1213" s="26">
        <v>5</v>
      </c>
      <c r="B1213" s="24" t="str">
        <v>고양시 덕양구</v>
      </c>
      <c r="C1213" s="24" t="str">
        <v>오피스텔 매매</v>
      </c>
      <c r="D1213" s="24" t="str">
        <v>2026-06</v>
      </c>
      <c r="E1213" s="24" t="str">
        <v>비교 반영</v>
      </c>
      <c r="F1213" s="24" t="str">
        <v>최근 비교기간</v>
      </c>
      <c r="G1213" s="26">
        <v>40</v>
      </c>
      <c r="H1213" s="37">
        <v>0.015331544653123802</v>
      </c>
    </row>
    <row r="1214">
      <c r="A1214" s="30">
        <v>5</v>
      </c>
      <c r="B1214" s="30" t="str">
        <v>고양시 덕양구</v>
      </c>
      <c r="C1214" s="30" t="str">
        <v>오피스텔 매매</v>
      </c>
      <c r="D1214" s="30" t="str">
        <v>2026-07</v>
      </c>
      <c r="E1214" s="30" t="str">
        <v>집계 중</v>
      </c>
      <c r="F1214" s="30" t="str">
        <v>집계 중 월</v>
      </c>
      <c r="G1214" s="32">
        <v>40</v>
      </c>
      <c r="H1214" s="43">
        <v>0.01824817518248175</v>
      </c>
    </row>
    <row r="1215">
      <c r="A1215" s="26">
        <v>5</v>
      </c>
      <c r="B1215" s="24" t="str">
        <v>고양시 덕양구</v>
      </c>
      <c r="C1215" s="24" t="str">
        <v>상가</v>
      </c>
      <c r="D1215" s="24" t="str">
        <v>2025-08</v>
      </c>
      <c r="E1215" s="24" t="str">
        <v>비교 반영</v>
      </c>
      <c r="F1215" s="24" t="str">
        <v>그 외 비교 반영월</v>
      </c>
      <c r="G1215" s="26">
        <v>52</v>
      </c>
      <c r="H1215" s="37">
        <v>0.020858403529883673</v>
      </c>
    </row>
    <row r="1216">
      <c r="A1216" s="26">
        <v>5</v>
      </c>
      <c r="B1216" s="24" t="str">
        <v>고양시 덕양구</v>
      </c>
      <c r="C1216" s="24" t="str">
        <v>상가</v>
      </c>
      <c r="D1216" s="24" t="str">
        <v>2025-09</v>
      </c>
      <c r="E1216" s="24" t="str">
        <v>비교 반영</v>
      </c>
      <c r="F1216" s="24" t="str">
        <v>그 외 비교 반영월</v>
      </c>
      <c r="G1216" s="26">
        <v>22</v>
      </c>
      <c r="H1216" s="37">
        <v>0.007389989922741014</v>
      </c>
    </row>
    <row r="1217">
      <c r="A1217" s="26">
        <v>5</v>
      </c>
      <c r="B1217" s="24" t="str">
        <v>고양시 덕양구</v>
      </c>
      <c r="C1217" s="24" t="str">
        <v>상가</v>
      </c>
      <c r="D1217" s="24" t="str">
        <v>2025-10</v>
      </c>
      <c r="E1217" s="24" t="str">
        <v>비교 반영</v>
      </c>
      <c r="F1217" s="24" t="str">
        <v>그 외 비교 반영월</v>
      </c>
      <c r="G1217" s="26">
        <v>39</v>
      </c>
      <c r="H1217" s="37">
        <v>0.016270337922403004</v>
      </c>
    </row>
    <row r="1218">
      <c r="A1218" s="26">
        <v>5</v>
      </c>
      <c r="B1218" s="24" t="str">
        <v>고양시 덕양구</v>
      </c>
      <c r="C1218" s="24" t="str">
        <v>상가</v>
      </c>
      <c r="D1218" s="24" t="str">
        <v>2025-11</v>
      </c>
      <c r="E1218" s="24" t="str">
        <v>비교 반영</v>
      </c>
      <c r="F1218" s="24" t="str">
        <v>그 외 비교 반영월</v>
      </c>
      <c r="G1218" s="26">
        <v>34</v>
      </c>
      <c r="H1218" s="37">
        <v>0.012644105615470434</v>
      </c>
    </row>
    <row r="1219">
      <c r="A1219" s="26">
        <v>5</v>
      </c>
      <c r="B1219" s="24" t="str">
        <v>고양시 덕양구</v>
      </c>
      <c r="C1219" s="24" t="str">
        <v>상가</v>
      </c>
      <c r="D1219" s="24" t="str">
        <v>2025-12</v>
      </c>
      <c r="E1219" s="24" t="str">
        <v>비교 반영</v>
      </c>
      <c r="F1219" s="24" t="str">
        <v>그 외 비교 반영월</v>
      </c>
      <c r="G1219" s="26">
        <v>76</v>
      </c>
      <c r="H1219" s="37">
        <v>0.029253271747498075</v>
      </c>
    </row>
    <row r="1220">
      <c r="A1220" s="26">
        <v>5</v>
      </c>
      <c r="B1220" s="24" t="str">
        <v>고양시 덕양구</v>
      </c>
      <c r="C1220" s="24" t="str">
        <v>상가</v>
      </c>
      <c r="D1220" s="24" t="str">
        <v>2026-01</v>
      </c>
      <c r="E1220" s="24" t="str">
        <v>비교 반영</v>
      </c>
      <c r="F1220" s="24" t="str">
        <v>직전 비교기간</v>
      </c>
      <c r="G1220" s="26">
        <v>27</v>
      </c>
      <c r="H1220" s="37">
        <v>0.008919722497522299</v>
      </c>
    </row>
    <row r="1221">
      <c r="A1221" s="26">
        <v>5</v>
      </c>
      <c r="B1221" s="24" t="str">
        <v>고양시 덕양구</v>
      </c>
      <c r="C1221" s="24" t="str">
        <v>상가</v>
      </c>
      <c r="D1221" s="24" t="str">
        <v>2026-02</v>
      </c>
      <c r="E1221" s="24" t="str">
        <v>비교 반영</v>
      </c>
      <c r="F1221" s="24" t="str">
        <v>직전 비교기간</v>
      </c>
      <c r="G1221" s="26">
        <v>23</v>
      </c>
      <c r="H1221" s="37">
        <v>0.009001956947162427</v>
      </c>
    </row>
    <row r="1222">
      <c r="A1222" s="26">
        <v>5</v>
      </c>
      <c r="B1222" s="24" t="str">
        <v>고양시 덕양구</v>
      </c>
      <c r="C1222" s="24" t="str">
        <v>상가</v>
      </c>
      <c r="D1222" s="24" t="str">
        <v>2026-03</v>
      </c>
      <c r="E1222" s="24" t="str">
        <v>비교 반영</v>
      </c>
      <c r="F1222" s="24" t="str">
        <v>직전 비교기간</v>
      </c>
      <c r="G1222" s="26">
        <v>20</v>
      </c>
      <c r="H1222" s="37">
        <v>0.006983240223463687</v>
      </c>
    </row>
    <row r="1223">
      <c r="A1223" s="26">
        <v>5</v>
      </c>
      <c r="B1223" s="24" t="str">
        <v>고양시 덕양구</v>
      </c>
      <c r="C1223" s="24" t="str">
        <v>상가</v>
      </c>
      <c r="D1223" s="24" t="str">
        <v>2026-04</v>
      </c>
      <c r="E1223" s="24" t="str">
        <v>비교 반영</v>
      </c>
      <c r="F1223" s="24" t="str">
        <v>최근 비교기간</v>
      </c>
      <c r="G1223" s="26">
        <v>25</v>
      </c>
      <c r="H1223" s="37">
        <v>0.009512937595129375</v>
      </c>
    </row>
    <row r="1224">
      <c r="A1224" s="26">
        <v>5</v>
      </c>
      <c r="B1224" s="24" t="str">
        <v>고양시 덕양구</v>
      </c>
      <c r="C1224" s="24" t="str">
        <v>상가</v>
      </c>
      <c r="D1224" s="24" t="str">
        <v>2026-05</v>
      </c>
      <c r="E1224" s="24" t="str">
        <v>비교 반영</v>
      </c>
      <c r="F1224" s="24" t="str">
        <v>최근 비교기간</v>
      </c>
      <c r="G1224" s="26">
        <v>13</v>
      </c>
      <c r="H1224" s="37">
        <v>0.004901960784313725</v>
      </c>
    </row>
    <row r="1225">
      <c r="A1225" s="26">
        <v>5</v>
      </c>
      <c r="B1225" s="24" t="str">
        <v>고양시 덕양구</v>
      </c>
      <c r="C1225" s="24" t="str">
        <v>상가</v>
      </c>
      <c r="D1225" s="24" t="str">
        <v>2026-06</v>
      </c>
      <c r="E1225" s="24" t="str">
        <v>비교 반영</v>
      </c>
      <c r="F1225" s="24" t="str">
        <v>최근 비교기간</v>
      </c>
      <c r="G1225" s="26">
        <v>29</v>
      </c>
      <c r="H1225" s="37">
        <v>0.011115369873514757</v>
      </c>
    </row>
    <row r="1226">
      <c r="A1226" s="30">
        <v>5</v>
      </c>
      <c r="B1226" s="30" t="str">
        <v>고양시 덕양구</v>
      </c>
      <c r="C1226" s="30" t="str">
        <v>상가</v>
      </c>
      <c r="D1226" s="30" t="str">
        <v>2026-07</v>
      </c>
      <c r="E1226" s="30" t="str">
        <v>집계 중</v>
      </c>
      <c r="F1226" s="30" t="str">
        <v>집계 중 월</v>
      </c>
      <c r="G1226" s="32">
        <v>18</v>
      </c>
      <c r="H1226" s="43">
        <v>0.008211678832116789</v>
      </c>
    </row>
    <row r="1227">
      <c r="A1227" s="26">
        <v>5</v>
      </c>
      <c r="B1227" s="24" t="str">
        <v>고양시 덕양구</v>
      </c>
      <c r="C1227" s="24" t="str">
        <v>다가구 매매</v>
      </c>
      <c r="D1227" s="24" t="str">
        <v>2025-08</v>
      </c>
      <c r="E1227" s="24" t="str">
        <v>비교 반영</v>
      </c>
      <c r="F1227" s="24" t="str">
        <v>그 외 비교 반영월</v>
      </c>
      <c r="G1227" s="26">
        <v>6</v>
      </c>
      <c r="H1227" s="37">
        <v>0.0024067388688327317</v>
      </c>
    </row>
    <row r="1228">
      <c r="A1228" s="26">
        <v>5</v>
      </c>
      <c r="B1228" s="24" t="str">
        <v>고양시 덕양구</v>
      </c>
      <c r="C1228" s="24" t="str">
        <v>다가구 매매</v>
      </c>
      <c r="D1228" s="24" t="str">
        <v>2025-09</v>
      </c>
      <c r="E1228" s="24" t="str">
        <v>비교 반영</v>
      </c>
      <c r="F1228" s="24" t="str">
        <v>그 외 비교 반영월</v>
      </c>
      <c r="G1228" s="26">
        <v>9</v>
      </c>
      <c r="H1228" s="37">
        <v>0.0030231776956667787</v>
      </c>
    </row>
    <row r="1229">
      <c r="A1229" s="26">
        <v>5</v>
      </c>
      <c r="B1229" s="24" t="str">
        <v>고양시 덕양구</v>
      </c>
      <c r="C1229" s="24" t="str">
        <v>다가구 매매</v>
      </c>
      <c r="D1229" s="24" t="str">
        <v>2025-10</v>
      </c>
      <c r="E1229" s="24" t="str">
        <v>비교 반영</v>
      </c>
      <c r="F1229" s="24" t="str">
        <v>그 외 비교 반영월</v>
      </c>
      <c r="G1229" s="26">
        <v>4</v>
      </c>
      <c r="H1229" s="37">
        <v>0.001668752607425949</v>
      </c>
    </row>
    <row r="1230">
      <c r="A1230" s="26">
        <v>5</v>
      </c>
      <c r="B1230" s="24" t="str">
        <v>고양시 덕양구</v>
      </c>
      <c r="C1230" s="24" t="str">
        <v>다가구 매매</v>
      </c>
      <c r="D1230" s="24" t="str">
        <v>2025-11</v>
      </c>
      <c r="E1230" s="24" t="str">
        <v>비교 반영</v>
      </c>
      <c r="F1230" s="24" t="str">
        <v>그 외 비교 반영월</v>
      </c>
      <c r="G1230" s="26">
        <v>8</v>
      </c>
      <c r="H1230" s="37">
        <v>0.0029750836742283376</v>
      </c>
    </row>
    <row r="1231">
      <c r="A1231" s="26">
        <v>5</v>
      </c>
      <c r="B1231" s="24" t="str">
        <v>고양시 덕양구</v>
      </c>
      <c r="C1231" s="24" t="str">
        <v>다가구 매매</v>
      </c>
      <c r="D1231" s="24" t="str">
        <v>2025-12</v>
      </c>
      <c r="E1231" s="24" t="str">
        <v>비교 반영</v>
      </c>
      <c r="F1231" s="24" t="str">
        <v>그 외 비교 반영월</v>
      </c>
      <c r="G1231" s="26">
        <v>7</v>
      </c>
      <c r="H1231" s="37">
        <v>0.0026943802925327174</v>
      </c>
    </row>
    <row r="1232">
      <c r="A1232" s="26">
        <v>5</v>
      </c>
      <c r="B1232" s="24" t="str">
        <v>고양시 덕양구</v>
      </c>
      <c r="C1232" s="24" t="str">
        <v>다가구 매매</v>
      </c>
      <c r="D1232" s="24" t="str">
        <v>2026-01</v>
      </c>
      <c r="E1232" s="24" t="str">
        <v>비교 반영</v>
      </c>
      <c r="F1232" s="24" t="str">
        <v>직전 비교기간</v>
      </c>
      <c r="G1232" s="26">
        <v>7</v>
      </c>
      <c r="H1232" s="37">
        <v>0.0023125206475057814</v>
      </c>
    </row>
    <row r="1233">
      <c r="A1233" s="26">
        <v>5</v>
      </c>
      <c r="B1233" s="24" t="str">
        <v>고양시 덕양구</v>
      </c>
      <c r="C1233" s="24" t="str">
        <v>다가구 매매</v>
      </c>
      <c r="D1233" s="24" t="str">
        <v>2026-02</v>
      </c>
      <c r="E1233" s="24" t="str">
        <v>비교 반영</v>
      </c>
      <c r="F1233" s="24" t="str">
        <v>직전 비교기간</v>
      </c>
      <c r="G1233" s="26">
        <v>10</v>
      </c>
      <c r="H1233" s="37">
        <v>0.003913894324853229</v>
      </c>
    </row>
    <row r="1234">
      <c r="A1234" s="26">
        <v>5</v>
      </c>
      <c r="B1234" s="24" t="str">
        <v>고양시 덕양구</v>
      </c>
      <c r="C1234" s="24" t="str">
        <v>다가구 매매</v>
      </c>
      <c r="D1234" s="24" t="str">
        <v>2026-03</v>
      </c>
      <c r="E1234" s="24" t="str">
        <v>비교 반영</v>
      </c>
      <c r="F1234" s="24" t="str">
        <v>직전 비교기간</v>
      </c>
      <c r="G1234" s="26">
        <v>9</v>
      </c>
      <c r="H1234" s="37">
        <v>0.0031424581005586594</v>
      </c>
    </row>
    <row r="1235">
      <c r="A1235" s="26">
        <v>5</v>
      </c>
      <c r="B1235" s="24" t="str">
        <v>고양시 덕양구</v>
      </c>
      <c r="C1235" s="24" t="str">
        <v>다가구 매매</v>
      </c>
      <c r="D1235" s="24" t="str">
        <v>2026-04</v>
      </c>
      <c r="E1235" s="24" t="str">
        <v>비교 반영</v>
      </c>
      <c r="F1235" s="24" t="str">
        <v>최근 비교기간</v>
      </c>
      <c r="G1235" s="26">
        <v>12</v>
      </c>
      <c r="H1235" s="37">
        <v>0.0045662100456621</v>
      </c>
    </row>
    <row r="1236">
      <c r="A1236" s="26">
        <v>5</v>
      </c>
      <c r="B1236" s="24" t="str">
        <v>고양시 덕양구</v>
      </c>
      <c r="C1236" s="24" t="str">
        <v>다가구 매매</v>
      </c>
      <c r="D1236" s="24" t="str">
        <v>2026-05</v>
      </c>
      <c r="E1236" s="24" t="str">
        <v>비교 반영</v>
      </c>
      <c r="F1236" s="24" t="str">
        <v>최근 비교기간</v>
      </c>
      <c r="G1236" s="26">
        <v>7</v>
      </c>
      <c r="H1236" s="37">
        <v>0.0026395173453996985</v>
      </c>
    </row>
    <row r="1237">
      <c r="A1237" s="26">
        <v>5</v>
      </c>
      <c r="B1237" s="24" t="str">
        <v>고양시 덕양구</v>
      </c>
      <c r="C1237" s="24" t="str">
        <v>다가구 매매</v>
      </c>
      <c r="D1237" s="24" t="str">
        <v>2026-06</v>
      </c>
      <c r="E1237" s="24" t="str">
        <v>비교 반영</v>
      </c>
      <c r="F1237" s="24" t="str">
        <v>최근 비교기간</v>
      </c>
      <c r="G1237" s="26">
        <v>14</v>
      </c>
      <c r="H1237" s="37">
        <v>0.005366040628593331</v>
      </c>
    </row>
    <row r="1238">
      <c r="A1238" s="30">
        <v>5</v>
      </c>
      <c r="B1238" s="30" t="str">
        <v>고양시 덕양구</v>
      </c>
      <c r="C1238" s="30" t="str">
        <v>다가구 매매</v>
      </c>
      <c r="D1238" s="30" t="str">
        <v>2026-07</v>
      </c>
      <c r="E1238" s="30" t="str">
        <v>집계 중</v>
      </c>
      <c r="F1238" s="30" t="str">
        <v>집계 중 월</v>
      </c>
      <c r="G1238" s="32">
        <v>12</v>
      </c>
      <c r="H1238" s="43">
        <v>0.005474452554744526</v>
      </c>
    </row>
    <row r="1239">
      <c r="A1239" s="26">
        <v>5</v>
      </c>
      <c r="B1239" s="24" t="str">
        <v>고양시 덕양구</v>
      </c>
      <c r="C1239" s="24" t="str">
        <v>공장창고</v>
      </c>
      <c r="D1239" s="24" t="str">
        <v>2025-08</v>
      </c>
      <c r="E1239" s="24" t="str">
        <v>비교 반영</v>
      </c>
      <c r="F1239" s="24" t="str">
        <v>그 외 비교 반영월</v>
      </c>
      <c r="G1239" s="26">
        <v>5</v>
      </c>
      <c r="H1239" s="37">
        <v>0.0020056157240272766</v>
      </c>
    </row>
    <row r="1240">
      <c r="A1240" s="26">
        <v>5</v>
      </c>
      <c r="B1240" s="24" t="str">
        <v>고양시 덕양구</v>
      </c>
      <c r="C1240" s="24" t="str">
        <v>공장창고</v>
      </c>
      <c r="D1240" s="24" t="str">
        <v>2025-09</v>
      </c>
      <c r="E1240" s="24" t="str">
        <v>비교 반영</v>
      </c>
      <c r="F1240" s="24" t="str">
        <v>그 외 비교 반영월</v>
      </c>
      <c r="G1240" s="26">
        <v>5</v>
      </c>
      <c r="H1240" s="37">
        <v>0.0016795431642593216</v>
      </c>
    </row>
    <row r="1241">
      <c r="A1241" s="26">
        <v>5</v>
      </c>
      <c r="B1241" s="24" t="str">
        <v>고양시 덕양구</v>
      </c>
      <c r="C1241" s="24" t="str">
        <v>공장창고</v>
      </c>
      <c r="D1241" s="24" t="str">
        <v>2025-10</v>
      </c>
      <c r="E1241" s="24" t="str">
        <v>비교 반영</v>
      </c>
      <c r="F1241" s="24" t="str">
        <v>그 외 비교 반영월</v>
      </c>
      <c r="G1241" s="26">
        <v>7</v>
      </c>
      <c r="H1241" s="37">
        <v>0.002920317062995411</v>
      </c>
    </row>
    <row r="1242">
      <c r="A1242" s="26">
        <v>5</v>
      </c>
      <c r="B1242" s="24" t="str">
        <v>고양시 덕양구</v>
      </c>
      <c r="C1242" s="24" t="str">
        <v>공장창고</v>
      </c>
      <c r="D1242" s="24" t="str">
        <v>2025-11</v>
      </c>
      <c r="E1242" s="24" t="str">
        <v>비교 반영</v>
      </c>
      <c r="F1242" s="24" t="str">
        <v>그 외 비교 반영월</v>
      </c>
      <c r="G1242" s="26">
        <v>7</v>
      </c>
      <c r="H1242" s="37">
        <v>0.0026031982149497955</v>
      </c>
    </row>
    <row r="1243">
      <c r="A1243" s="26">
        <v>5</v>
      </c>
      <c r="B1243" s="24" t="str">
        <v>고양시 덕양구</v>
      </c>
      <c r="C1243" s="24" t="str">
        <v>공장창고</v>
      </c>
      <c r="D1243" s="24" t="str">
        <v>2025-12</v>
      </c>
      <c r="E1243" s="24" t="str">
        <v>비교 반영</v>
      </c>
      <c r="F1243" s="24" t="str">
        <v>그 외 비교 반영월</v>
      </c>
      <c r="G1243" s="26">
        <v>4</v>
      </c>
      <c r="H1243" s="37">
        <v>0.001539645881447267</v>
      </c>
    </row>
    <row r="1244">
      <c r="A1244" s="26">
        <v>5</v>
      </c>
      <c r="B1244" s="24" t="str">
        <v>고양시 덕양구</v>
      </c>
      <c r="C1244" s="24" t="str">
        <v>공장창고</v>
      </c>
      <c r="D1244" s="24" t="str">
        <v>2026-01</v>
      </c>
      <c r="E1244" s="24" t="str">
        <v>비교 반영</v>
      </c>
      <c r="F1244" s="24" t="str">
        <v>직전 비교기간</v>
      </c>
      <c r="G1244" s="26">
        <v>1</v>
      </c>
      <c r="H1244" s="37">
        <v>0.0003303600925008259</v>
      </c>
    </row>
    <row r="1245">
      <c r="A1245" s="26">
        <v>5</v>
      </c>
      <c r="B1245" s="24" t="str">
        <v>고양시 덕양구</v>
      </c>
      <c r="C1245" s="24" t="str">
        <v>공장창고</v>
      </c>
      <c r="D1245" s="24" t="str">
        <v>2026-02</v>
      </c>
      <c r="E1245" s="24" t="str">
        <v>비교 반영</v>
      </c>
      <c r="F1245" s="24" t="str">
        <v>직전 비교기간</v>
      </c>
      <c r="G1245" s="26">
        <v>3</v>
      </c>
      <c r="H1245" s="37">
        <v>0.0011741682974559687</v>
      </c>
    </row>
    <row r="1246">
      <c r="A1246" s="26">
        <v>5</v>
      </c>
      <c r="B1246" s="24" t="str">
        <v>고양시 덕양구</v>
      </c>
      <c r="C1246" s="24" t="str">
        <v>공장창고</v>
      </c>
      <c r="D1246" s="24" t="str">
        <v>2026-03</v>
      </c>
      <c r="E1246" s="24" t="str">
        <v>비교 반영</v>
      </c>
      <c r="F1246" s="24" t="str">
        <v>직전 비교기간</v>
      </c>
      <c r="G1246" s="26">
        <v>4</v>
      </c>
      <c r="H1246" s="37">
        <v>0.0013966480446927375</v>
      </c>
    </row>
    <row r="1247">
      <c r="A1247" s="26">
        <v>5</v>
      </c>
      <c r="B1247" s="24" t="str">
        <v>고양시 덕양구</v>
      </c>
      <c r="C1247" s="24" t="str">
        <v>공장창고</v>
      </c>
      <c r="D1247" s="24" t="str">
        <v>2026-04</v>
      </c>
      <c r="E1247" s="24" t="str">
        <v>비교 반영</v>
      </c>
      <c r="F1247" s="24" t="str">
        <v>최근 비교기간</v>
      </c>
      <c r="G1247" s="26">
        <v>10</v>
      </c>
      <c r="H1247" s="37">
        <v>0.00380517503805175</v>
      </c>
    </row>
    <row r="1248">
      <c r="A1248" s="26">
        <v>5</v>
      </c>
      <c r="B1248" s="24" t="str">
        <v>고양시 덕양구</v>
      </c>
      <c r="C1248" s="24" t="str">
        <v>공장창고</v>
      </c>
      <c r="D1248" s="24" t="str">
        <v>2026-05</v>
      </c>
      <c r="E1248" s="24" t="str">
        <v>비교 반영</v>
      </c>
      <c r="F1248" s="24" t="str">
        <v>최근 비교기간</v>
      </c>
      <c r="G1248" s="26">
        <v>10</v>
      </c>
      <c r="H1248" s="37">
        <v>0.003770739064856712</v>
      </c>
    </row>
    <row r="1249">
      <c r="A1249" s="26">
        <v>5</v>
      </c>
      <c r="B1249" s="24" t="str">
        <v>고양시 덕양구</v>
      </c>
      <c r="C1249" s="24" t="str">
        <v>공장창고</v>
      </c>
      <c r="D1249" s="24" t="str">
        <v>2026-06</v>
      </c>
      <c r="E1249" s="24" t="str">
        <v>비교 반영</v>
      </c>
      <c r="F1249" s="24" t="str">
        <v>최근 비교기간</v>
      </c>
      <c r="G1249" s="26">
        <v>10</v>
      </c>
      <c r="H1249" s="37">
        <v>0.0038328861632809506</v>
      </c>
    </row>
    <row r="1250">
      <c r="A1250" s="30">
        <v>5</v>
      </c>
      <c r="B1250" s="30" t="str">
        <v>고양시 덕양구</v>
      </c>
      <c r="C1250" s="30" t="str">
        <v>공장창고</v>
      </c>
      <c r="D1250" s="30" t="str">
        <v>2026-07</v>
      </c>
      <c r="E1250" s="30" t="str">
        <v>집계 중</v>
      </c>
      <c r="F1250" s="30" t="str">
        <v>집계 중 월</v>
      </c>
      <c r="G1250" s="32">
        <v>11</v>
      </c>
      <c r="H1250" s="43">
        <v>0.005018248175182482</v>
      </c>
    </row>
    <row r="1251">
      <c r="A1251" s="26">
        <v>5</v>
      </c>
      <c r="B1251" s="24" t="str">
        <v>고양시 덕양구</v>
      </c>
      <c r="C1251" s="24" t="str">
        <v>분양권</v>
      </c>
      <c r="D1251" s="24" t="str">
        <v>2025-08</v>
      </c>
      <c r="E1251" s="24" t="str">
        <v>비교 반영</v>
      </c>
      <c r="F1251" s="24" t="str">
        <v>그 외 비교 반영월</v>
      </c>
      <c r="G1251" s="26">
        <v>2</v>
      </c>
      <c r="H1251" s="37">
        <v>0.0008022462896109105</v>
      </c>
    </row>
    <row r="1252">
      <c r="A1252" s="26">
        <v>5</v>
      </c>
      <c r="B1252" s="24" t="str">
        <v>고양시 덕양구</v>
      </c>
      <c r="C1252" s="24" t="str">
        <v>분양권</v>
      </c>
      <c r="D1252" s="24" t="str">
        <v>2025-09</v>
      </c>
      <c r="E1252" s="24" t="str">
        <v>비교 반영</v>
      </c>
      <c r="F1252" s="24" t="str">
        <v>그 외 비교 반영월</v>
      </c>
      <c r="G1252" s="26">
        <v>1</v>
      </c>
      <c r="H1252" s="37">
        <v>0.0003359086328518643</v>
      </c>
    </row>
    <row r="1253">
      <c r="A1253" s="26">
        <v>5</v>
      </c>
      <c r="B1253" s="24" t="str">
        <v>고양시 덕양구</v>
      </c>
      <c r="C1253" s="24" t="str">
        <v>분양권</v>
      </c>
      <c r="D1253" s="24" t="str">
        <v>2025-10</v>
      </c>
      <c r="E1253" s="24" t="str">
        <v>비교 반영</v>
      </c>
      <c r="F1253" s="24" t="str">
        <v>그 외 비교 반영월</v>
      </c>
      <c r="G1253" s="26">
        <v>2</v>
      </c>
      <c r="H1253" s="37">
        <v>0.0008343763037129745</v>
      </c>
    </row>
    <row r="1254">
      <c r="A1254" s="26">
        <v>5</v>
      </c>
      <c r="B1254" s="24" t="str">
        <v>고양시 덕양구</v>
      </c>
      <c r="C1254" s="24" t="str">
        <v>분양권</v>
      </c>
      <c r="D1254" s="24" t="str">
        <v>2025-11</v>
      </c>
      <c r="E1254" s="24" t="str">
        <v>비교 반영</v>
      </c>
      <c r="F1254" s="24" t="str">
        <v>그 외 비교 반영월</v>
      </c>
      <c r="G1254" s="26">
        <v>5</v>
      </c>
      <c r="H1254" s="37">
        <v>0.001859427296392711</v>
      </c>
    </row>
    <row r="1255">
      <c r="A1255" s="26">
        <v>5</v>
      </c>
      <c r="B1255" s="24" t="str">
        <v>고양시 덕양구</v>
      </c>
      <c r="C1255" s="24" t="str">
        <v>분양권</v>
      </c>
      <c r="D1255" s="24" t="str">
        <v>2025-12</v>
      </c>
      <c r="E1255" s="24" t="str">
        <v>비교 반영</v>
      </c>
      <c r="F1255" s="24" t="str">
        <v>그 외 비교 반영월</v>
      </c>
      <c r="G1255" s="26">
        <v>3</v>
      </c>
      <c r="H1255" s="37">
        <v>0.0011547344110854503</v>
      </c>
    </row>
    <row r="1256">
      <c r="A1256" s="26">
        <v>5</v>
      </c>
      <c r="B1256" s="24" t="str">
        <v>고양시 덕양구</v>
      </c>
      <c r="C1256" s="24" t="str">
        <v>분양권</v>
      </c>
      <c r="D1256" s="24" t="str">
        <v>2026-01</v>
      </c>
      <c r="E1256" s="24" t="str">
        <v>비교 반영</v>
      </c>
      <c r="F1256" s="24" t="str">
        <v>직전 비교기간</v>
      </c>
      <c r="G1256" s="26">
        <v>4</v>
      </c>
      <c r="H1256" s="37">
        <v>0.0013214403700033035</v>
      </c>
    </row>
    <row r="1257">
      <c r="A1257" s="26">
        <v>5</v>
      </c>
      <c r="B1257" s="24" t="str">
        <v>고양시 덕양구</v>
      </c>
      <c r="C1257" s="24" t="str">
        <v>분양권</v>
      </c>
      <c r="D1257" s="24" t="str">
        <v>2026-02</v>
      </c>
      <c r="E1257" s="24" t="str">
        <v>비교 반영</v>
      </c>
      <c r="F1257" s="24" t="str">
        <v>직전 비교기간</v>
      </c>
      <c r="G1257" s="26">
        <v>1</v>
      </c>
      <c r="H1257" s="37">
        <v>0.0003913894324853229</v>
      </c>
    </row>
    <row r="1258">
      <c r="A1258" s="26">
        <v>5</v>
      </c>
      <c r="B1258" s="24" t="str">
        <v>고양시 덕양구</v>
      </c>
      <c r="C1258" s="24" t="str">
        <v>분양권</v>
      </c>
      <c r="D1258" s="24" t="str">
        <v>2026-03</v>
      </c>
      <c r="E1258" s="24" t="str">
        <v>비교 반영</v>
      </c>
      <c r="F1258" s="24" t="str">
        <v>직전 비교기간</v>
      </c>
      <c r="G1258" s="26">
        <v>2</v>
      </c>
      <c r="H1258" s="37">
        <v>0.0006983240223463687</v>
      </c>
    </row>
    <row r="1259">
      <c r="A1259" s="26">
        <v>5</v>
      </c>
      <c r="B1259" s="24" t="str">
        <v>고양시 덕양구</v>
      </c>
      <c r="C1259" s="24" t="str">
        <v>분양권</v>
      </c>
      <c r="D1259" s="24" t="str">
        <v>2026-04</v>
      </c>
      <c r="E1259" s="24" t="str">
        <v>비교 반영</v>
      </c>
      <c r="F1259" s="24" t="str">
        <v>최근 비교기간</v>
      </c>
      <c r="G1259" s="26">
        <v>3</v>
      </c>
      <c r="H1259" s="37">
        <v>0.001141552511415525</v>
      </c>
    </row>
    <row r="1260">
      <c r="A1260" s="26">
        <v>5</v>
      </c>
      <c r="B1260" s="24" t="str">
        <v>고양시 덕양구</v>
      </c>
      <c r="C1260" s="24" t="str">
        <v>분양권</v>
      </c>
      <c r="D1260" s="24" t="str">
        <v>2026-05</v>
      </c>
      <c r="E1260" s="24" t="str">
        <v>비교 반영</v>
      </c>
      <c r="F1260" s="24" t="str">
        <v>최근 비교기간</v>
      </c>
      <c r="G1260" s="26">
        <v>8</v>
      </c>
      <c r="H1260" s="37">
        <v>0.0030165912518853697</v>
      </c>
    </row>
    <row r="1261">
      <c r="A1261" s="26">
        <v>5</v>
      </c>
      <c r="B1261" s="24" t="str">
        <v>고양시 덕양구</v>
      </c>
      <c r="C1261" s="24" t="str">
        <v>분양권</v>
      </c>
      <c r="D1261" s="24" t="str">
        <v>2026-06</v>
      </c>
      <c r="E1261" s="24" t="str">
        <v>비교 반영</v>
      </c>
      <c r="F1261" s="24" t="str">
        <v>최근 비교기간</v>
      </c>
      <c r="G1261" s="26">
        <v>3</v>
      </c>
      <c r="H1261" s="37">
        <v>0.0011498658489842851</v>
      </c>
    </row>
    <row r="1262">
      <c r="A1262" s="30">
        <v>5</v>
      </c>
      <c r="B1262" s="30" t="str">
        <v>고양시 덕양구</v>
      </c>
      <c r="C1262" s="30" t="str">
        <v>분양권</v>
      </c>
      <c r="D1262" s="30" t="str">
        <v>2026-07</v>
      </c>
      <c r="E1262" s="30" t="str">
        <v>집계 중</v>
      </c>
      <c r="F1262" s="30" t="str">
        <v>집계 중 월</v>
      </c>
      <c r="G1262" s="32">
        <v>6</v>
      </c>
      <c r="H1262" s="43">
        <v>0.002737226277372263</v>
      </c>
    </row>
    <row r="1263">
      <c r="A1263" s="26">
        <v>6</v>
      </c>
      <c r="B1263" s="24" t="str">
        <v>시흥시</v>
      </c>
      <c r="C1263" s="24" t="str">
        <v>아파트 전월세</v>
      </c>
      <c r="D1263" s="24" t="str">
        <v>2025-08</v>
      </c>
      <c r="E1263" s="24" t="str">
        <v>비교 반영</v>
      </c>
      <c r="F1263" s="24" t="str">
        <v>그 외 비교 반영월</v>
      </c>
      <c r="G1263" s="26">
        <v>861</v>
      </c>
      <c r="H1263" s="37">
        <v>0.3967741935483871</v>
      </c>
    </row>
    <row r="1264">
      <c r="A1264" s="26">
        <v>6</v>
      </c>
      <c r="B1264" s="24" t="str">
        <v>시흥시</v>
      </c>
      <c r="C1264" s="24" t="str">
        <v>아파트 전월세</v>
      </c>
      <c r="D1264" s="24" t="str">
        <v>2025-09</v>
      </c>
      <c r="E1264" s="24" t="str">
        <v>비교 반영</v>
      </c>
      <c r="F1264" s="24" t="str">
        <v>그 외 비교 반영월</v>
      </c>
      <c r="G1264" s="26">
        <v>905</v>
      </c>
      <c r="H1264" s="37">
        <v>0.3900862068965517</v>
      </c>
    </row>
    <row r="1265">
      <c r="A1265" s="26">
        <v>6</v>
      </c>
      <c r="B1265" s="24" t="str">
        <v>시흥시</v>
      </c>
      <c r="C1265" s="24" t="str">
        <v>아파트 전월세</v>
      </c>
      <c r="D1265" s="24" t="str">
        <v>2025-10</v>
      </c>
      <c r="E1265" s="24" t="str">
        <v>비교 반영</v>
      </c>
      <c r="F1265" s="24" t="str">
        <v>그 외 비교 반영월</v>
      </c>
      <c r="G1265" s="26">
        <v>894</v>
      </c>
      <c r="H1265" s="37">
        <v>0.3794567062818336</v>
      </c>
    </row>
    <row r="1266">
      <c r="A1266" s="26">
        <v>6</v>
      </c>
      <c r="B1266" s="24" t="str">
        <v>시흥시</v>
      </c>
      <c r="C1266" s="24" t="str">
        <v>아파트 전월세</v>
      </c>
      <c r="D1266" s="24" t="str">
        <v>2025-11</v>
      </c>
      <c r="E1266" s="24" t="str">
        <v>비교 반영</v>
      </c>
      <c r="F1266" s="24" t="str">
        <v>그 외 비교 반영월</v>
      </c>
      <c r="G1266" s="26">
        <v>1030</v>
      </c>
      <c r="H1266" s="37">
        <v>0.4207516339869281</v>
      </c>
    </row>
    <row r="1267">
      <c r="A1267" s="26">
        <v>6</v>
      </c>
      <c r="B1267" s="24" t="str">
        <v>시흥시</v>
      </c>
      <c r="C1267" s="24" t="str">
        <v>아파트 전월세</v>
      </c>
      <c r="D1267" s="24" t="str">
        <v>2025-12</v>
      </c>
      <c r="E1267" s="24" t="str">
        <v>비교 반영</v>
      </c>
      <c r="F1267" s="24" t="str">
        <v>그 외 비교 반영월</v>
      </c>
      <c r="G1267" s="26">
        <v>941</v>
      </c>
      <c r="H1267" s="37">
        <v>0.39738175675675674</v>
      </c>
    </row>
    <row r="1268">
      <c r="A1268" s="26">
        <v>6</v>
      </c>
      <c r="B1268" s="24" t="str">
        <v>시흥시</v>
      </c>
      <c r="C1268" s="24" t="str">
        <v>아파트 전월세</v>
      </c>
      <c r="D1268" s="24" t="str">
        <v>2026-01</v>
      </c>
      <c r="E1268" s="24" t="str">
        <v>비교 반영</v>
      </c>
      <c r="F1268" s="24" t="str">
        <v>직전 비교기간</v>
      </c>
      <c r="G1268" s="26">
        <v>1022</v>
      </c>
      <c r="H1268" s="37">
        <v>0.38903692424819186</v>
      </c>
    </row>
    <row r="1269">
      <c r="A1269" s="26">
        <v>6</v>
      </c>
      <c r="B1269" s="24" t="str">
        <v>시흥시</v>
      </c>
      <c r="C1269" s="24" t="str">
        <v>아파트 전월세</v>
      </c>
      <c r="D1269" s="24" t="str">
        <v>2026-02</v>
      </c>
      <c r="E1269" s="24" t="str">
        <v>비교 반영</v>
      </c>
      <c r="F1269" s="24" t="str">
        <v>직전 비교기간</v>
      </c>
      <c r="G1269" s="26">
        <v>960</v>
      </c>
      <c r="H1269" s="37">
        <v>0.39983340274885465</v>
      </c>
    </row>
    <row r="1270">
      <c r="A1270" s="26">
        <v>6</v>
      </c>
      <c r="B1270" s="24" t="str">
        <v>시흥시</v>
      </c>
      <c r="C1270" s="24" t="str">
        <v>아파트 전월세</v>
      </c>
      <c r="D1270" s="24" t="str">
        <v>2026-03</v>
      </c>
      <c r="E1270" s="24" t="str">
        <v>비교 반영</v>
      </c>
      <c r="F1270" s="24" t="str">
        <v>직전 비교기간</v>
      </c>
      <c r="G1270" s="26">
        <v>1413</v>
      </c>
      <c r="H1270" s="37">
        <v>0.44059869036482696</v>
      </c>
    </row>
    <row r="1271">
      <c r="A1271" s="26">
        <v>6</v>
      </c>
      <c r="B1271" s="24" t="str">
        <v>시흥시</v>
      </c>
      <c r="C1271" s="24" t="str">
        <v>아파트 전월세</v>
      </c>
      <c r="D1271" s="24" t="str">
        <v>2026-04</v>
      </c>
      <c r="E1271" s="24" t="str">
        <v>비교 반영</v>
      </c>
      <c r="F1271" s="24" t="str">
        <v>최근 비교기간</v>
      </c>
      <c r="G1271" s="26">
        <v>1085</v>
      </c>
      <c r="H1271" s="37">
        <v>0.3773913043478261</v>
      </c>
    </row>
    <row r="1272">
      <c r="A1272" s="26">
        <v>6</v>
      </c>
      <c r="B1272" s="24" t="str">
        <v>시흥시</v>
      </c>
      <c r="C1272" s="24" t="str">
        <v>아파트 전월세</v>
      </c>
      <c r="D1272" s="24" t="str">
        <v>2026-05</v>
      </c>
      <c r="E1272" s="24" t="str">
        <v>비교 반영</v>
      </c>
      <c r="F1272" s="24" t="str">
        <v>최근 비교기간</v>
      </c>
      <c r="G1272" s="26">
        <v>1017</v>
      </c>
      <c r="H1272" s="37">
        <v>0.40942028985507245</v>
      </c>
    </row>
    <row r="1273">
      <c r="A1273" s="26">
        <v>6</v>
      </c>
      <c r="B1273" s="24" t="str">
        <v>시흥시</v>
      </c>
      <c r="C1273" s="24" t="str">
        <v>아파트 전월세</v>
      </c>
      <c r="D1273" s="24" t="str">
        <v>2026-06</v>
      </c>
      <c r="E1273" s="24" t="str">
        <v>비교 반영</v>
      </c>
      <c r="F1273" s="24" t="str">
        <v>최근 비교기간</v>
      </c>
      <c r="G1273" s="26">
        <v>885</v>
      </c>
      <c r="H1273" s="37">
        <v>0.3597560975609756</v>
      </c>
    </row>
    <row r="1274">
      <c r="A1274" s="30">
        <v>6</v>
      </c>
      <c r="B1274" s="30" t="str">
        <v>시흥시</v>
      </c>
      <c r="C1274" s="30" t="str">
        <v>아파트 전월세</v>
      </c>
      <c r="D1274" s="30" t="str">
        <v>2026-07</v>
      </c>
      <c r="E1274" s="30" t="str">
        <v>집계 중</v>
      </c>
      <c r="F1274" s="30" t="str">
        <v>집계 중 월</v>
      </c>
      <c r="G1274" s="32">
        <v>763</v>
      </c>
      <c r="H1274" s="43">
        <v>0.360586011342155</v>
      </c>
    </row>
    <row r="1275">
      <c r="A1275" s="26">
        <v>6</v>
      </c>
      <c r="B1275" s="24" t="str">
        <v>시흥시</v>
      </c>
      <c r="C1275" s="24" t="str">
        <v>아파트 매매</v>
      </c>
      <c r="D1275" s="24" t="str">
        <v>2025-08</v>
      </c>
      <c r="E1275" s="24" t="str">
        <v>비교 반영</v>
      </c>
      <c r="F1275" s="24" t="str">
        <v>그 외 비교 반영월</v>
      </c>
      <c r="G1275" s="26">
        <v>357</v>
      </c>
      <c r="H1275" s="37">
        <v>0.16451612903225807</v>
      </c>
    </row>
    <row r="1276">
      <c r="A1276" s="26">
        <v>6</v>
      </c>
      <c r="B1276" s="24" t="str">
        <v>시흥시</v>
      </c>
      <c r="C1276" s="24" t="str">
        <v>아파트 매매</v>
      </c>
      <c r="D1276" s="24" t="str">
        <v>2025-09</v>
      </c>
      <c r="E1276" s="24" t="str">
        <v>비교 반영</v>
      </c>
      <c r="F1276" s="24" t="str">
        <v>그 외 비교 반영월</v>
      </c>
      <c r="G1276" s="26">
        <v>450</v>
      </c>
      <c r="H1276" s="37">
        <v>0.1939655172413793</v>
      </c>
    </row>
    <row r="1277">
      <c r="A1277" s="26">
        <v>6</v>
      </c>
      <c r="B1277" s="24" t="str">
        <v>시흥시</v>
      </c>
      <c r="C1277" s="24" t="str">
        <v>아파트 매매</v>
      </c>
      <c r="D1277" s="24" t="str">
        <v>2025-10</v>
      </c>
      <c r="E1277" s="24" t="str">
        <v>비교 반영</v>
      </c>
      <c r="F1277" s="24" t="str">
        <v>그 외 비교 반영월</v>
      </c>
      <c r="G1277" s="26">
        <v>446</v>
      </c>
      <c r="H1277" s="37">
        <v>0.18930390492359933</v>
      </c>
    </row>
    <row r="1278">
      <c r="A1278" s="26">
        <v>6</v>
      </c>
      <c r="B1278" s="24" t="str">
        <v>시흥시</v>
      </c>
      <c r="C1278" s="24" t="str">
        <v>아파트 매매</v>
      </c>
      <c r="D1278" s="24" t="str">
        <v>2025-11</v>
      </c>
      <c r="E1278" s="24" t="str">
        <v>비교 반영</v>
      </c>
      <c r="F1278" s="24" t="str">
        <v>그 외 비교 반영월</v>
      </c>
      <c r="G1278" s="26">
        <v>508</v>
      </c>
      <c r="H1278" s="37">
        <v>0.20751633986928106</v>
      </c>
    </row>
    <row r="1279">
      <c r="A1279" s="26">
        <v>6</v>
      </c>
      <c r="B1279" s="24" t="str">
        <v>시흥시</v>
      </c>
      <c r="C1279" s="24" t="str">
        <v>아파트 매매</v>
      </c>
      <c r="D1279" s="24" t="str">
        <v>2025-12</v>
      </c>
      <c r="E1279" s="24" t="str">
        <v>비교 반영</v>
      </c>
      <c r="F1279" s="24" t="str">
        <v>그 외 비교 반영월</v>
      </c>
      <c r="G1279" s="26">
        <v>423</v>
      </c>
      <c r="H1279" s="37">
        <v>0.17863175675675674</v>
      </c>
    </row>
    <row r="1280">
      <c r="A1280" s="26">
        <v>6</v>
      </c>
      <c r="B1280" s="24" t="str">
        <v>시흥시</v>
      </c>
      <c r="C1280" s="24" t="str">
        <v>아파트 매매</v>
      </c>
      <c r="D1280" s="24" t="str">
        <v>2026-01</v>
      </c>
      <c r="E1280" s="24" t="str">
        <v>비교 반영</v>
      </c>
      <c r="F1280" s="24" t="str">
        <v>직전 비교기간</v>
      </c>
      <c r="G1280" s="26">
        <v>488</v>
      </c>
      <c r="H1280" s="37">
        <v>0.18576322801674913</v>
      </c>
    </row>
    <row r="1281">
      <c r="A1281" s="26">
        <v>6</v>
      </c>
      <c r="B1281" s="24" t="str">
        <v>시흥시</v>
      </c>
      <c r="C1281" s="24" t="str">
        <v>아파트 매매</v>
      </c>
      <c r="D1281" s="24" t="str">
        <v>2026-02</v>
      </c>
      <c r="E1281" s="24" t="str">
        <v>비교 반영</v>
      </c>
      <c r="F1281" s="24" t="str">
        <v>직전 비교기간</v>
      </c>
      <c r="G1281" s="26">
        <v>424</v>
      </c>
      <c r="H1281" s="37">
        <v>0.17659308621407746</v>
      </c>
    </row>
    <row r="1282">
      <c r="A1282" s="26">
        <v>6</v>
      </c>
      <c r="B1282" s="24" t="str">
        <v>시흥시</v>
      </c>
      <c r="C1282" s="24" t="str">
        <v>아파트 매매</v>
      </c>
      <c r="D1282" s="24" t="str">
        <v>2026-03</v>
      </c>
      <c r="E1282" s="24" t="str">
        <v>비교 반영</v>
      </c>
      <c r="F1282" s="24" t="str">
        <v>직전 비교기간</v>
      </c>
      <c r="G1282" s="26">
        <v>585</v>
      </c>
      <c r="H1282" s="37">
        <v>0.1824134705332086</v>
      </c>
    </row>
    <row r="1283">
      <c r="A1283" s="26">
        <v>6</v>
      </c>
      <c r="B1283" s="24" t="str">
        <v>시흥시</v>
      </c>
      <c r="C1283" s="24" t="str">
        <v>아파트 매매</v>
      </c>
      <c r="D1283" s="24" t="str">
        <v>2026-04</v>
      </c>
      <c r="E1283" s="24" t="str">
        <v>비교 반영</v>
      </c>
      <c r="F1283" s="24" t="str">
        <v>최근 비교기간</v>
      </c>
      <c r="G1283" s="26">
        <v>527</v>
      </c>
      <c r="H1283" s="37">
        <v>0.18330434782608696</v>
      </c>
    </row>
    <row r="1284">
      <c r="A1284" s="26">
        <v>6</v>
      </c>
      <c r="B1284" s="24" t="str">
        <v>시흥시</v>
      </c>
      <c r="C1284" s="24" t="str">
        <v>아파트 매매</v>
      </c>
      <c r="D1284" s="24" t="str">
        <v>2026-05</v>
      </c>
      <c r="E1284" s="24" t="str">
        <v>비교 반영</v>
      </c>
      <c r="F1284" s="24" t="str">
        <v>최근 비교기간</v>
      </c>
      <c r="G1284" s="26">
        <v>567</v>
      </c>
      <c r="H1284" s="37">
        <v>0.22826086956521738</v>
      </c>
    </row>
    <row r="1285">
      <c r="A1285" s="26">
        <v>6</v>
      </c>
      <c r="B1285" s="24" t="str">
        <v>시흥시</v>
      </c>
      <c r="C1285" s="24" t="str">
        <v>아파트 매매</v>
      </c>
      <c r="D1285" s="24" t="str">
        <v>2026-06</v>
      </c>
      <c r="E1285" s="24" t="str">
        <v>비교 반영</v>
      </c>
      <c r="F1285" s="24" t="str">
        <v>최근 비교기간</v>
      </c>
      <c r="G1285" s="26">
        <v>538</v>
      </c>
      <c r="H1285" s="37">
        <v>0.2186991869918699</v>
      </c>
    </row>
    <row r="1286">
      <c r="A1286" s="30">
        <v>6</v>
      </c>
      <c r="B1286" s="30" t="str">
        <v>시흥시</v>
      </c>
      <c r="C1286" s="30" t="str">
        <v>아파트 매매</v>
      </c>
      <c r="D1286" s="30" t="str">
        <v>2026-07</v>
      </c>
      <c r="E1286" s="30" t="str">
        <v>집계 중</v>
      </c>
      <c r="F1286" s="30" t="str">
        <v>집계 중 월</v>
      </c>
      <c r="G1286" s="32">
        <v>546</v>
      </c>
      <c r="H1286" s="43">
        <v>0.2580340264650284</v>
      </c>
    </row>
    <row r="1287">
      <c r="A1287" s="26">
        <v>6</v>
      </c>
      <c r="B1287" s="24" t="str">
        <v>시흥시</v>
      </c>
      <c r="C1287" s="24" t="str">
        <v>오피스텔 전월세</v>
      </c>
      <c r="D1287" s="24" t="str">
        <v>2025-08</v>
      </c>
      <c r="E1287" s="24" t="str">
        <v>비교 반영</v>
      </c>
      <c r="F1287" s="24" t="str">
        <v>그 외 비교 반영월</v>
      </c>
      <c r="G1287" s="26">
        <v>351</v>
      </c>
      <c r="H1287" s="37">
        <v>0.16175115207373272</v>
      </c>
    </row>
    <row r="1288">
      <c r="A1288" s="26">
        <v>6</v>
      </c>
      <c r="B1288" s="24" t="str">
        <v>시흥시</v>
      </c>
      <c r="C1288" s="24" t="str">
        <v>오피스텔 전월세</v>
      </c>
      <c r="D1288" s="24" t="str">
        <v>2025-09</v>
      </c>
      <c r="E1288" s="24" t="str">
        <v>비교 반영</v>
      </c>
      <c r="F1288" s="24" t="str">
        <v>그 외 비교 반영월</v>
      </c>
      <c r="G1288" s="26">
        <v>354</v>
      </c>
      <c r="H1288" s="37">
        <v>0.15258620689655172</v>
      </c>
    </row>
    <row r="1289">
      <c r="A1289" s="26">
        <v>6</v>
      </c>
      <c r="B1289" s="24" t="str">
        <v>시흥시</v>
      </c>
      <c r="C1289" s="24" t="str">
        <v>오피스텔 전월세</v>
      </c>
      <c r="D1289" s="24" t="str">
        <v>2025-10</v>
      </c>
      <c r="E1289" s="24" t="str">
        <v>비교 반영</v>
      </c>
      <c r="F1289" s="24" t="str">
        <v>그 외 비교 반영월</v>
      </c>
      <c r="G1289" s="26">
        <v>313</v>
      </c>
      <c r="H1289" s="37">
        <v>0.13285229202037352</v>
      </c>
    </row>
    <row r="1290">
      <c r="A1290" s="26">
        <v>6</v>
      </c>
      <c r="B1290" s="24" t="str">
        <v>시흥시</v>
      </c>
      <c r="C1290" s="24" t="str">
        <v>오피스텔 전월세</v>
      </c>
      <c r="D1290" s="24" t="str">
        <v>2025-11</v>
      </c>
      <c r="E1290" s="24" t="str">
        <v>비교 반영</v>
      </c>
      <c r="F1290" s="24" t="str">
        <v>그 외 비교 반영월</v>
      </c>
      <c r="G1290" s="26">
        <v>308</v>
      </c>
      <c r="H1290" s="37">
        <v>0.12581699346405228</v>
      </c>
    </row>
    <row r="1291">
      <c r="A1291" s="26">
        <v>6</v>
      </c>
      <c r="B1291" s="24" t="str">
        <v>시흥시</v>
      </c>
      <c r="C1291" s="24" t="str">
        <v>오피스텔 전월세</v>
      </c>
      <c r="D1291" s="24" t="str">
        <v>2025-12</v>
      </c>
      <c r="E1291" s="24" t="str">
        <v>비교 반영</v>
      </c>
      <c r="F1291" s="24" t="str">
        <v>그 외 비교 반영월</v>
      </c>
      <c r="G1291" s="26">
        <v>386</v>
      </c>
      <c r="H1291" s="37">
        <v>0.16300675675675674</v>
      </c>
    </row>
    <row r="1292">
      <c r="A1292" s="26">
        <v>6</v>
      </c>
      <c r="B1292" s="24" t="str">
        <v>시흥시</v>
      </c>
      <c r="C1292" s="24" t="str">
        <v>오피스텔 전월세</v>
      </c>
      <c r="D1292" s="24" t="str">
        <v>2026-01</v>
      </c>
      <c r="E1292" s="24" t="str">
        <v>비교 반영</v>
      </c>
      <c r="F1292" s="24" t="str">
        <v>직전 비교기간</v>
      </c>
      <c r="G1292" s="26">
        <v>445</v>
      </c>
      <c r="H1292" s="37">
        <v>0.1693947468595356</v>
      </c>
    </row>
    <row r="1293">
      <c r="A1293" s="26">
        <v>6</v>
      </c>
      <c r="B1293" s="24" t="str">
        <v>시흥시</v>
      </c>
      <c r="C1293" s="24" t="str">
        <v>오피스텔 전월세</v>
      </c>
      <c r="D1293" s="24" t="str">
        <v>2026-02</v>
      </c>
      <c r="E1293" s="24" t="str">
        <v>비교 반영</v>
      </c>
      <c r="F1293" s="24" t="str">
        <v>직전 비교기간</v>
      </c>
      <c r="G1293" s="26">
        <v>445</v>
      </c>
      <c r="H1293" s="37">
        <v>0.18533944189920867</v>
      </c>
    </row>
    <row r="1294">
      <c r="A1294" s="26">
        <v>6</v>
      </c>
      <c r="B1294" s="24" t="str">
        <v>시흥시</v>
      </c>
      <c r="C1294" s="24" t="str">
        <v>오피스텔 전월세</v>
      </c>
      <c r="D1294" s="24" t="str">
        <v>2026-03</v>
      </c>
      <c r="E1294" s="24" t="str">
        <v>비교 반영</v>
      </c>
      <c r="F1294" s="24" t="str">
        <v>직전 비교기간</v>
      </c>
      <c r="G1294" s="26">
        <v>426</v>
      </c>
      <c r="H1294" s="37">
        <v>0.13283442469597756</v>
      </c>
    </row>
    <row r="1295">
      <c r="A1295" s="26">
        <v>6</v>
      </c>
      <c r="B1295" s="24" t="str">
        <v>시흥시</v>
      </c>
      <c r="C1295" s="24" t="str">
        <v>오피스텔 전월세</v>
      </c>
      <c r="D1295" s="24" t="str">
        <v>2026-04</v>
      </c>
      <c r="E1295" s="24" t="str">
        <v>비교 반영</v>
      </c>
      <c r="F1295" s="24" t="str">
        <v>최근 비교기간</v>
      </c>
      <c r="G1295" s="26">
        <v>348</v>
      </c>
      <c r="H1295" s="37">
        <v>0.12104347826086957</v>
      </c>
    </row>
    <row r="1296">
      <c r="A1296" s="26">
        <v>6</v>
      </c>
      <c r="B1296" s="24" t="str">
        <v>시흥시</v>
      </c>
      <c r="C1296" s="24" t="str">
        <v>오피스텔 전월세</v>
      </c>
      <c r="D1296" s="24" t="str">
        <v>2026-05</v>
      </c>
      <c r="E1296" s="24" t="str">
        <v>비교 반영</v>
      </c>
      <c r="F1296" s="24" t="str">
        <v>최근 비교기간</v>
      </c>
      <c r="G1296" s="26">
        <v>300</v>
      </c>
      <c r="H1296" s="37">
        <v>0.12077294685990338</v>
      </c>
    </row>
    <row r="1297">
      <c r="A1297" s="26">
        <v>6</v>
      </c>
      <c r="B1297" s="24" t="str">
        <v>시흥시</v>
      </c>
      <c r="C1297" s="24" t="str">
        <v>오피스텔 전월세</v>
      </c>
      <c r="D1297" s="24" t="str">
        <v>2026-06</v>
      </c>
      <c r="E1297" s="24" t="str">
        <v>비교 반영</v>
      </c>
      <c r="F1297" s="24" t="str">
        <v>최근 비교기간</v>
      </c>
      <c r="G1297" s="26">
        <v>319</v>
      </c>
      <c r="H1297" s="37">
        <v>0.12967479674796747</v>
      </c>
    </row>
    <row r="1298">
      <c r="A1298" s="30">
        <v>6</v>
      </c>
      <c r="B1298" s="30" t="str">
        <v>시흥시</v>
      </c>
      <c r="C1298" s="30" t="str">
        <v>오피스텔 전월세</v>
      </c>
      <c r="D1298" s="30" t="str">
        <v>2026-07</v>
      </c>
      <c r="E1298" s="30" t="str">
        <v>집계 중</v>
      </c>
      <c r="F1298" s="30" t="str">
        <v>집계 중 월</v>
      </c>
      <c r="G1298" s="32">
        <v>286</v>
      </c>
      <c r="H1298" s="43">
        <v>0.13516068052930058</v>
      </c>
    </row>
    <row r="1299">
      <c r="A1299" s="26">
        <v>6</v>
      </c>
      <c r="B1299" s="24" t="str">
        <v>시흥시</v>
      </c>
      <c r="C1299" s="24" t="str">
        <v>다세대 전월세</v>
      </c>
      <c r="D1299" s="24" t="str">
        <v>2025-08</v>
      </c>
      <c r="E1299" s="24" t="str">
        <v>비교 반영</v>
      </c>
      <c r="F1299" s="24" t="str">
        <v>그 외 비교 반영월</v>
      </c>
      <c r="G1299" s="26">
        <v>182</v>
      </c>
      <c r="H1299" s="37">
        <v>0.08387096774193549</v>
      </c>
    </row>
    <row r="1300">
      <c r="A1300" s="26">
        <v>6</v>
      </c>
      <c r="B1300" s="24" t="str">
        <v>시흥시</v>
      </c>
      <c r="C1300" s="24" t="str">
        <v>다세대 전월세</v>
      </c>
      <c r="D1300" s="24" t="str">
        <v>2025-09</v>
      </c>
      <c r="E1300" s="24" t="str">
        <v>비교 반영</v>
      </c>
      <c r="F1300" s="24" t="str">
        <v>그 외 비교 반영월</v>
      </c>
      <c r="G1300" s="26">
        <v>200</v>
      </c>
      <c r="H1300" s="37">
        <v>0.08620689655172414</v>
      </c>
    </row>
    <row r="1301">
      <c r="A1301" s="26">
        <v>6</v>
      </c>
      <c r="B1301" s="24" t="str">
        <v>시흥시</v>
      </c>
      <c r="C1301" s="24" t="str">
        <v>다세대 전월세</v>
      </c>
      <c r="D1301" s="24" t="str">
        <v>2025-10</v>
      </c>
      <c r="E1301" s="24" t="str">
        <v>비교 반영</v>
      </c>
      <c r="F1301" s="24" t="str">
        <v>그 외 비교 반영월</v>
      </c>
      <c r="G1301" s="26">
        <v>209</v>
      </c>
      <c r="H1301" s="37">
        <v>0.08870967741935484</v>
      </c>
    </row>
    <row r="1302">
      <c r="A1302" s="26">
        <v>6</v>
      </c>
      <c r="B1302" s="24" t="str">
        <v>시흥시</v>
      </c>
      <c r="C1302" s="24" t="str">
        <v>다세대 전월세</v>
      </c>
      <c r="D1302" s="24" t="str">
        <v>2025-11</v>
      </c>
      <c r="E1302" s="24" t="str">
        <v>비교 반영</v>
      </c>
      <c r="F1302" s="24" t="str">
        <v>그 외 비교 반영월</v>
      </c>
      <c r="G1302" s="26">
        <v>179</v>
      </c>
      <c r="H1302" s="37">
        <v>0.07312091503267974</v>
      </c>
    </row>
    <row r="1303">
      <c r="A1303" s="26">
        <v>6</v>
      </c>
      <c r="B1303" s="24" t="str">
        <v>시흥시</v>
      </c>
      <c r="C1303" s="24" t="str">
        <v>다세대 전월세</v>
      </c>
      <c r="D1303" s="24" t="str">
        <v>2025-12</v>
      </c>
      <c r="E1303" s="24" t="str">
        <v>비교 반영</v>
      </c>
      <c r="F1303" s="24" t="str">
        <v>그 외 비교 반영월</v>
      </c>
      <c r="G1303" s="26">
        <v>169</v>
      </c>
      <c r="H1303" s="37">
        <v>0.07136824324324324</v>
      </c>
    </row>
    <row r="1304">
      <c r="A1304" s="26">
        <v>6</v>
      </c>
      <c r="B1304" s="24" t="str">
        <v>시흥시</v>
      </c>
      <c r="C1304" s="24" t="str">
        <v>다세대 전월세</v>
      </c>
      <c r="D1304" s="24" t="str">
        <v>2026-01</v>
      </c>
      <c r="E1304" s="24" t="str">
        <v>비교 반영</v>
      </c>
      <c r="F1304" s="24" t="str">
        <v>직전 비교기간</v>
      </c>
      <c r="G1304" s="26">
        <v>211</v>
      </c>
      <c r="H1304" s="37">
        <v>0.0803197563760944</v>
      </c>
    </row>
    <row r="1305">
      <c r="A1305" s="26">
        <v>6</v>
      </c>
      <c r="B1305" s="24" t="str">
        <v>시흥시</v>
      </c>
      <c r="C1305" s="24" t="str">
        <v>다세대 전월세</v>
      </c>
      <c r="D1305" s="24" t="str">
        <v>2026-02</v>
      </c>
      <c r="E1305" s="24" t="str">
        <v>비교 반영</v>
      </c>
      <c r="F1305" s="24" t="str">
        <v>직전 비교기간</v>
      </c>
      <c r="G1305" s="26">
        <v>176</v>
      </c>
      <c r="H1305" s="37">
        <v>0.07330279050395669</v>
      </c>
    </row>
    <row r="1306">
      <c r="A1306" s="26">
        <v>6</v>
      </c>
      <c r="B1306" s="24" t="str">
        <v>시흥시</v>
      </c>
      <c r="C1306" s="24" t="str">
        <v>다세대 전월세</v>
      </c>
      <c r="D1306" s="24" t="str">
        <v>2026-03</v>
      </c>
      <c r="E1306" s="24" t="str">
        <v>비교 반영</v>
      </c>
      <c r="F1306" s="24" t="str">
        <v>직전 비교기간</v>
      </c>
      <c r="G1306" s="26">
        <v>248</v>
      </c>
      <c r="H1306" s="37">
        <v>0.07733083879014656</v>
      </c>
    </row>
    <row r="1307">
      <c r="A1307" s="26">
        <v>6</v>
      </c>
      <c r="B1307" s="24" t="str">
        <v>시흥시</v>
      </c>
      <c r="C1307" s="24" t="str">
        <v>다세대 전월세</v>
      </c>
      <c r="D1307" s="24" t="str">
        <v>2026-04</v>
      </c>
      <c r="E1307" s="24" t="str">
        <v>비교 반영</v>
      </c>
      <c r="F1307" s="24" t="str">
        <v>최근 비교기간</v>
      </c>
      <c r="G1307" s="26">
        <v>195</v>
      </c>
      <c r="H1307" s="37">
        <v>0.06782608695652174</v>
      </c>
    </row>
    <row r="1308">
      <c r="A1308" s="26">
        <v>6</v>
      </c>
      <c r="B1308" s="24" t="str">
        <v>시흥시</v>
      </c>
      <c r="C1308" s="24" t="str">
        <v>다세대 전월세</v>
      </c>
      <c r="D1308" s="24" t="str">
        <v>2026-05</v>
      </c>
      <c r="E1308" s="24" t="str">
        <v>비교 반영</v>
      </c>
      <c r="F1308" s="24" t="str">
        <v>최근 비교기간</v>
      </c>
      <c r="G1308" s="26">
        <v>190</v>
      </c>
      <c r="H1308" s="37">
        <v>0.07648953301127215</v>
      </c>
    </row>
    <row r="1309">
      <c r="A1309" s="26">
        <v>6</v>
      </c>
      <c r="B1309" s="24" t="str">
        <v>시흥시</v>
      </c>
      <c r="C1309" s="24" t="str">
        <v>다세대 전월세</v>
      </c>
      <c r="D1309" s="24" t="str">
        <v>2026-06</v>
      </c>
      <c r="E1309" s="24" t="str">
        <v>비교 반영</v>
      </c>
      <c r="F1309" s="24" t="str">
        <v>최근 비교기간</v>
      </c>
      <c r="G1309" s="26">
        <v>218</v>
      </c>
      <c r="H1309" s="37">
        <v>0.0886178861788618</v>
      </c>
    </row>
    <row r="1310">
      <c r="A1310" s="30">
        <v>6</v>
      </c>
      <c r="B1310" s="30" t="str">
        <v>시흥시</v>
      </c>
      <c r="C1310" s="30" t="str">
        <v>다세대 전월세</v>
      </c>
      <c r="D1310" s="30" t="str">
        <v>2026-07</v>
      </c>
      <c r="E1310" s="30" t="str">
        <v>집계 중</v>
      </c>
      <c r="F1310" s="30" t="str">
        <v>집계 중 월</v>
      </c>
      <c r="G1310" s="32">
        <v>155</v>
      </c>
      <c r="H1310" s="43">
        <v>0.07325141776937619</v>
      </c>
    </row>
    <row r="1311">
      <c r="A1311" s="26">
        <v>6</v>
      </c>
      <c r="B1311" s="24" t="str">
        <v>시흥시</v>
      </c>
      <c r="C1311" s="24" t="str">
        <v>다가구 전월세</v>
      </c>
      <c r="D1311" s="24" t="str">
        <v>2025-08</v>
      </c>
      <c r="E1311" s="24" t="str">
        <v>비교 반영</v>
      </c>
      <c r="F1311" s="24" t="str">
        <v>그 외 비교 반영월</v>
      </c>
      <c r="G1311" s="26">
        <v>196</v>
      </c>
      <c r="H1311" s="37">
        <v>0.09032258064516129</v>
      </c>
    </row>
    <row r="1312">
      <c r="A1312" s="26">
        <v>6</v>
      </c>
      <c r="B1312" s="24" t="str">
        <v>시흥시</v>
      </c>
      <c r="C1312" s="24" t="str">
        <v>다가구 전월세</v>
      </c>
      <c r="D1312" s="24" t="str">
        <v>2025-09</v>
      </c>
      <c r="E1312" s="24" t="str">
        <v>비교 반영</v>
      </c>
      <c r="F1312" s="24" t="str">
        <v>그 외 비교 반영월</v>
      </c>
      <c r="G1312" s="26">
        <v>182</v>
      </c>
      <c r="H1312" s="37">
        <v>0.07844827586206897</v>
      </c>
    </row>
    <row r="1313">
      <c r="A1313" s="26">
        <v>6</v>
      </c>
      <c r="B1313" s="24" t="str">
        <v>시흥시</v>
      </c>
      <c r="C1313" s="24" t="str">
        <v>다가구 전월세</v>
      </c>
      <c r="D1313" s="24" t="str">
        <v>2025-10</v>
      </c>
      <c r="E1313" s="24" t="str">
        <v>비교 반영</v>
      </c>
      <c r="F1313" s="24" t="str">
        <v>그 외 비교 반영월</v>
      </c>
      <c r="G1313" s="26">
        <v>177</v>
      </c>
      <c r="H1313" s="37">
        <v>0.07512733446519525</v>
      </c>
    </row>
    <row r="1314">
      <c r="A1314" s="26">
        <v>6</v>
      </c>
      <c r="B1314" s="24" t="str">
        <v>시흥시</v>
      </c>
      <c r="C1314" s="24" t="str">
        <v>다가구 전월세</v>
      </c>
      <c r="D1314" s="24" t="str">
        <v>2025-11</v>
      </c>
      <c r="E1314" s="24" t="str">
        <v>비교 반영</v>
      </c>
      <c r="F1314" s="24" t="str">
        <v>그 외 비교 반영월</v>
      </c>
      <c r="G1314" s="26">
        <v>170</v>
      </c>
      <c r="H1314" s="37">
        <v>0.06944444444444445</v>
      </c>
    </row>
    <row r="1315">
      <c r="A1315" s="26">
        <v>6</v>
      </c>
      <c r="B1315" s="24" t="str">
        <v>시흥시</v>
      </c>
      <c r="C1315" s="24" t="str">
        <v>다가구 전월세</v>
      </c>
      <c r="D1315" s="24" t="str">
        <v>2025-12</v>
      </c>
      <c r="E1315" s="24" t="str">
        <v>비교 반영</v>
      </c>
      <c r="F1315" s="24" t="str">
        <v>그 외 비교 반영월</v>
      </c>
      <c r="G1315" s="26">
        <v>161</v>
      </c>
      <c r="H1315" s="37">
        <v>0.06798986486486487</v>
      </c>
    </row>
    <row r="1316">
      <c r="A1316" s="26">
        <v>6</v>
      </c>
      <c r="B1316" s="24" t="str">
        <v>시흥시</v>
      </c>
      <c r="C1316" s="24" t="str">
        <v>다가구 전월세</v>
      </c>
      <c r="D1316" s="24" t="str">
        <v>2026-01</v>
      </c>
      <c r="E1316" s="24" t="str">
        <v>비교 반영</v>
      </c>
      <c r="F1316" s="24" t="str">
        <v>직전 비교기간</v>
      </c>
      <c r="G1316" s="26">
        <v>180</v>
      </c>
      <c r="H1316" s="37">
        <v>0.06851922344880092</v>
      </c>
    </row>
    <row r="1317">
      <c r="A1317" s="26">
        <v>6</v>
      </c>
      <c r="B1317" s="24" t="str">
        <v>시흥시</v>
      </c>
      <c r="C1317" s="24" t="str">
        <v>다가구 전월세</v>
      </c>
      <c r="D1317" s="24" t="str">
        <v>2026-02</v>
      </c>
      <c r="E1317" s="24" t="str">
        <v>비교 반영</v>
      </c>
      <c r="F1317" s="24" t="str">
        <v>직전 비교기간</v>
      </c>
      <c r="G1317" s="26">
        <v>176</v>
      </c>
      <c r="H1317" s="37">
        <v>0.07330279050395669</v>
      </c>
    </row>
    <row r="1318">
      <c r="A1318" s="26">
        <v>6</v>
      </c>
      <c r="B1318" s="24" t="str">
        <v>시흥시</v>
      </c>
      <c r="C1318" s="24" t="str">
        <v>다가구 전월세</v>
      </c>
      <c r="D1318" s="24" t="str">
        <v>2026-03</v>
      </c>
      <c r="E1318" s="24" t="str">
        <v>비교 반영</v>
      </c>
      <c r="F1318" s="24" t="str">
        <v>직전 비교기간</v>
      </c>
      <c r="G1318" s="26">
        <v>235</v>
      </c>
      <c r="H1318" s="37">
        <v>0.07327720611163081</v>
      </c>
    </row>
    <row r="1319">
      <c r="A1319" s="26">
        <v>6</v>
      </c>
      <c r="B1319" s="24" t="str">
        <v>시흥시</v>
      </c>
      <c r="C1319" s="24" t="str">
        <v>다가구 전월세</v>
      </c>
      <c r="D1319" s="24" t="str">
        <v>2026-04</v>
      </c>
      <c r="E1319" s="24" t="str">
        <v>비교 반영</v>
      </c>
      <c r="F1319" s="24" t="str">
        <v>최근 비교기간</v>
      </c>
      <c r="G1319" s="26">
        <v>208</v>
      </c>
      <c r="H1319" s="37">
        <v>0.07234782608695652</v>
      </c>
    </row>
    <row r="1320">
      <c r="A1320" s="26">
        <v>6</v>
      </c>
      <c r="B1320" s="24" t="str">
        <v>시흥시</v>
      </c>
      <c r="C1320" s="24" t="str">
        <v>다가구 전월세</v>
      </c>
      <c r="D1320" s="24" t="str">
        <v>2026-05</v>
      </c>
      <c r="E1320" s="24" t="str">
        <v>비교 반영</v>
      </c>
      <c r="F1320" s="24" t="str">
        <v>최근 비교기간</v>
      </c>
      <c r="G1320" s="26">
        <v>174</v>
      </c>
      <c r="H1320" s="37">
        <v>0.07004830917874397</v>
      </c>
    </row>
    <row r="1321">
      <c r="A1321" s="26">
        <v>6</v>
      </c>
      <c r="B1321" s="24" t="str">
        <v>시흥시</v>
      </c>
      <c r="C1321" s="24" t="str">
        <v>다가구 전월세</v>
      </c>
      <c r="D1321" s="24" t="str">
        <v>2026-06</v>
      </c>
      <c r="E1321" s="24" t="str">
        <v>비교 반영</v>
      </c>
      <c r="F1321" s="24" t="str">
        <v>최근 비교기간</v>
      </c>
      <c r="G1321" s="26">
        <v>194</v>
      </c>
      <c r="H1321" s="37">
        <v>0.07886178861788617</v>
      </c>
    </row>
    <row r="1322">
      <c r="A1322" s="30">
        <v>6</v>
      </c>
      <c r="B1322" s="30" t="str">
        <v>시흥시</v>
      </c>
      <c r="C1322" s="30" t="str">
        <v>다가구 전월세</v>
      </c>
      <c r="D1322" s="30" t="str">
        <v>2026-07</v>
      </c>
      <c r="E1322" s="30" t="str">
        <v>집계 중</v>
      </c>
      <c r="F1322" s="30" t="str">
        <v>집계 중 월</v>
      </c>
      <c r="G1322" s="32">
        <v>154</v>
      </c>
      <c r="H1322" s="43">
        <v>0.07277882797731569</v>
      </c>
    </row>
    <row r="1323">
      <c r="A1323" s="26">
        <v>6</v>
      </c>
      <c r="B1323" s="24" t="str">
        <v>시흥시</v>
      </c>
      <c r="C1323" s="24" t="str">
        <v>토지</v>
      </c>
      <c r="D1323" s="24" t="str">
        <v>2025-08</v>
      </c>
      <c r="E1323" s="24" t="str">
        <v>비교 반영</v>
      </c>
      <c r="F1323" s="24" t="str">
        <v>그 외 비교 반영월</v>
      </c>
      <c r="G1323" s="26">
        <v>43</v>
      </c>
      <c r="H1323" s="37">
        <v>0.019815668202764977</v>
      </c>
    </row>
    <row r="1324">
      <c r="A1324" s="26">
        <v>6</v>
      </c>
      <c r="B1324" s="24" t="str">
        <v>시흥시</v>
      </c>
      <c r="C1324" s="24" t="str">
        <v>토지</v>
      </c>
      <c r="D1324" s="24" t="str">
        <v>2025-09</v>
      </c>
      <c r="E1324" s="24" t="str">
        <v>비교 반영</v>
      </c>
      <c r="F1324" s="24" t="str">
        <v>그 외 비교 반영월</v>
      </c>
      <c r="G1324" s="26">
        <v>45</v>
      </c>
      <c r="H1324" s="37">
        <v>0.01939655172413793</v>
      </c>
    </row>
    <row r="1325">
      <c r="A1325" s="26">
        <v>6</v>
      </c>
      <c r="B1325" s="24" t="str">
        <v>시흥시</v>
      </c>
      <c r="C1325" s="24" t="str">
        <v>토지</v>
      </c>
      <c r="D1325" s="24" t="str">
        <v>2025-10</v>
      </c>
      <c r="E1325" s="24" t="str">
        <v>비교 반영</v>
      </c>
      <c r="F1325" s="24" t="str">
        <v>그 외 비교 반영월</v>
      </c>
      <c r="G1325" s="26">
        <v>125</v>
      </c>
      <c r="H1325" s="37">
        <v>0.05305602716468591</v>
      </c>
    </row>
    <row r="1326">
      <c r="A1326" s="26">
        <v>6</v>
      </c>
      <c r="B1326" s="24" t="str">
        <v>시흥시</v>
      </c>
      <c r="C1326" s="24" t="str">
        <v>토지</v>
      </c>
      <c r="D1326" s="24" t="str">
        <v>2025-11</v>
      </c>
      <c r="E1326" s="24" t="str">
        <v>비교 반영</v>
      </c>
      <c r="F1326" s="24" t="str">
        <v>그 외 비교 반영월</v>
      </c>
      <c r="G1326" s="26">
        <v>103</v>
      </c>
      <c r="H1326" s="37">
        <v>0.042075163398692814</v>
      </c>
    </row>
    <row r="1327">
      <c r="A1327" s="26">
        <v>6</v>
      </c>
      <c r="B1327" s="24" t="str">
        <v>시흥시</v>
      </c>
      <c r="C1327" s="24" t="str">
        <v>토지</v>
      </c>
      <c r="D1327" s="24" t="str">
        <v>2025-12</v>
      </c>
      <c r="E1327" s="24" t="str">
        <v>비교 반영</v>
      </c>
      <c r="F1327" s="24" t="str">
        <v>그 외 비교 반영월</v>
      </c>
      <c r="G1327" s="26">
        <v>87</v>
      </c>
      <c r="H1327" s="37">
        <v>0.036739864864864864</v>
      </c>
    </row>
    <row r="1328">
      <c r="A1328" s="26">
        <v>6</v>
      </c>
      <c r="B1328" s="24" t="str">
        <v>시흥시</v>
      </c>
      <c r="C1328" s="24" t="str">
        <v>토지</v>
      </c>
      <c r="D1328" s="24" t="str">
        <v>2026-01</v>
      </c>
      <c r="E1328" s="24" t="str">
        <v>비교 반영</v>
      </c>
      <c r="F1328" s="24" t="str">
        <v>직전 비교기간</v>
      </c>
      <c r="G1328" s="26">
        <v>106</v>
      </c>
      <c r="H1328" s="37">
        <v>0.04035020936429387</v>
      </c>
    </row>
    <row r="1329">
      <c r="A1329" s="26">
        <v>6</v>
      </c>
      <c r="B1329" s="24" t="str">
        <v>시흥시</v>
      </c>
      <c r="C1329" s="24" t="str">
        <v>토지</v>
      </c>
      <c r="D1329" s="24" t="str">
        <v>2026-02</v>
      </c>
      <c r="E1329" s="24" t="str">
        <v>비교 반영</v>
      </c>
      <c r="F1329" s="24" t="str">
        <v>직전 비교기간</v>
      </c>
      <c r="G1329" s="26">
        <v>60</v>
      </c>
      <c r="H1329" s="37">
        <v>0.024989587671803416</v>
      </c>
    </row>
    <row r="1330">
      <c r="A1330" s="26">
        <v>6</v>
      </c>
      <c r="B1330" s="24" t="str">
        <v>시흥시</v>
      </c>
      <c r="C1330" s="24" t="str">
        <v>토지</v>
      </c>
      <c r="D1330" s="24" t="str">
        <v>2026-03</v>
      </c>
      <c r="E1330" s="24" t="str">
        <v>비교 반영</v>
      </c>
      <c r="F1330" s="24" t="str">
        <v>직전 비교기간</v>
      </c>
      <c r="G1330" s="26">
        <v>114</v>
      </c>
      <c r="H1330" s="37">
        <v>0.03554724041159962</v>
      </c>
    </row>
    <row r="1331">
      <c r="A1331" s="26">
        <v>6</v>
      </c>
      <c r="B1331" s="24" t="str">
        <v>시흥시</v>
      </c>
      <c r="C1331" s="24" t="str">
        <v>토지</v>
      </c>
      <c r="D1331" s="24" t="str">
        <v>2026-04</v>
      </c>
      <c r="E1331" s="24" t="str">
        <v>비교 반영</v>
      </c>
      <c r="F1331" s="24" t="str">
        <v>최근 비교기간</v>
      </c>
      <c r="G1331" s="26">
        <v>72</v>
      </c>
      <c r="H1331" s="37">
        <v>0.025043478260869566</v>
      </c>
    </row>
    <row r="1332">
      <c r="A1332" s="26">
        <v>6</v>
      </c>
      <c r="B1332" s="24" t="str">
        <v>시흥시</v>
      </c>
      <c r="C1332" s="24" t="str">
        <v>토지</v>
      </c>
      <c r="D1332" s="24" t="str">
        <v>2026-05</v>
      </c>
      <c r="E1332" s="24" t="str">
        <v>비교 반영</v>
      </c>
      <c r="F1332" s="24" t="str">
        <v>최근 비교기간</v>
      </c>
      <c r="G1332" s="26">
        <v>74</v>
      </c>
      <c r="H1332" s="37">
        <v>0.029790660225442835</v>
      </c>
    </row>
    <row r="1333">
      <c r="A1333" s="26">
        <v>6</v>
      </c>
      <c r="B1333" s="24" t="str">
        <v>시흥시</v>
      </c>
      <c r="C1333" s="24" t="str">
        <v>토지</v>
      </c>
      <c r="D1333" s="24" t="str">
        <v>2026-06</v>
      </c>
      <c r="E1333" s="24" t="str">
        <v>비교 반영</v>
      </c>
      <c r="F1333" s="24" t="str">
        <v>최근 비교기간</v>
      </c>
      <c r="G1333" s="26">
        <v>137</v>
      </c>
      <c r="H1333" s="37">
        <v>0.05569105691056911</v>
      </c>
    </row>
    <row r="1334">
      <c r="A1334" s="30">
        <v>6</v>
      </c>
      <c r="B1334" s="30" t="str">
        <v>시흥시</v>
      </c>
      <c r="C1334" s="30" t="str">
        <v>토지</v>
      </c>
      <c r="D1334" s="30" t="str">
        <v>2026-07</v>
      </c>
      <c r="E1334" s="30" t="str">
        <v>집계 중</v>
      </c>
      <c r="F1334" s="30" t="str">
        <v>집계 중 월</v>
      </c>
      <c r="G1334" s="32">
        <v>73</v>
      </c>
      <c r="H1334" s="43">
        <v>0.03449905482041588</v>
      </c>
    </row>
    <row r="1335">
      <c r="A1335" s="26">
        <v>6</v>
      </c>
      <c r="B1335" s="24" t="str">
        <v>시흥시</v>
      </c>
      <c r="C1335" s="24" t="str">
        <v>상가</v>
      </c>
      <c r="D1335" s="24" t="str">
        <v>2025-08</v>
      </c>
      <c r="E1335" s="24" t="str">
        <v>비교 반영</v>
      </c>
      <c r="F1335" s="24" t="str">
        <v>그 외 비교 반영월</v>
      </c>
      <c r="G1335" s="26">
        <v>73</v>
      </c>
      <c r="H1335" s="37">
        <v>0.033640552995391704</v>
      </c>
    </row>
    <row r="1336">
      <c r="A1336" s="26">
        <v>6</v>
      </c>
      <c r="B1336" s="24" t="str">
        <v>시흥시</v>
      </c>
      <c r="C1336" s="24" t="str">
        <v>상가</v>
      </c>
      <c r="D1336" s="24" t="str">
        <v>2025-09</v>
      </c>
      <c r="E1336" s="24" t="str">
        <v>비교 반영</v>
      </c>
      <c r="F1336" s="24" t="str">
        <v>그 외 비교 반영월</v>
      </c>
      <c r="G1336" s="26">
        <v>52</v>
      </c>
      <c r="H1336" s="37">
        <v>0.022413793103448276</v>
      </c>
    </row>
    <row r="1337">
      <c r="A1337" s="26">
        <v>6</v>
      </c>
      <c r="B1337" s="24" t="str">
        <v>시흥시</v>
      </c>
      <c r="C1337" s="24" t="str">
        <v>상가</v>
      </c>
      <c r="D1337" s="24" t="str">
        <v>2025-10</v>
      </c>
      <c r="E1337" s="24" t="str">
        <v>비교 반영</v>
      </c>
      <c r="F1337" s="24" t="str">
        <v>그 외 비교 반영월</v>
      </c>
      <c r="G1337" s="26">
        <v>81</v>
      </c>
      <c r="H1337" s="37">
        <v>0.03438030560271647</v>
      </c>
    </row>
    <row r="1338">
      <c r="A1338" s="26">
        <v>6</v>
      </c>
      <c r="B1338" s="24" t="str">
        <v>시흥시</v>
      </c>
      <c r="C1338" s="24" t="str">
        <v>상가</v>
      </c>
      <c r="D1338" s="24" t="str">
        <v>2025-11</v>
      </c>
      <c r="E1338" s="24" t="str">
        <v>비교 반영</v>
      </c>
      <c r="F1338" s="24" t="str">
        <v>그 외 비교 반영월</v>
      </c>
      <c r="G1338" s="26">
        <v>52</v>
      </c>
      <c r="H1338" s="37">
        <v>0.021241830065359478</v>
      </c>
    </row>
    <row r="1339">
      <c r="A1339" s="26">
        <v>6</v>
      </c>
      <c r="B1339" s="24" t="str">
        <v>시흥시</v>
      </c>
      <c r="C1339" s="24" t="str">
        <v>상가</v>
      </c>
      <c r="D1339" s="24" t="str">
        <v>2025-12</v>
      </c>
      <c r="E1339" s="24" t="str">
        <v>비교 반영</v>
      </c>
      <c r="F1339" s="24" t="str">
        <v>그 외 비교 반영월</v>
      </c>
      <c r="G1339" s="26">
        <v>53</v>
      </c>
      <c r="H1339" s="37">
        <v>0.022381756756756757</v>
      </c>
    </row>
    <row r="1340">
      <c r="A1340" s="26">
        <v>6</v>
      </c>
      <c r="B1340" s="24" t="str">
        <v>시흥시</v>
      </c>
      <c r="C1340" s="24" t="str">
        <v>상가</v>
      </c>
      <c r="D1340" s="24" t="str">
        <v>2026-01</v>
      </c>
      <c r="E1340" s="24" t="str">
        <v>비교 반영</v>
      </c>
      <c r="F1340" s="24" t="str">
        <v>직전 비교기간</v>
      </c>
      <c r="G1340" s="26">
        <v>57</v>
      </c>
      <c r="H1340" s="37">
        <v>0.02169775409212029</v>
      </c>
    </row>
    <row r="1341">
      <c r="A1341" s="26">
        <v>6</v>
      </c>
      <c r="B1341" s="24" t="str">
        <v>시흥시</v>
      </c>
      <c r="C1341" s="24" t="str">
        <v>상가</v>
      </c>
      <c r="D1341" s="24" t="str">
        <v>2026-02</v>
      </c>
      <c r="E1341" s="24" t="str">
        <v>비교 반영</v>
      </c>
      <c r="F1341" s="24" t="str">
        <v>직전 비교기간</v>
      </c>
      <c r="G1341" s="26">
        <v>45</v>
      </c>
      <c r="H1341" s="37">
        <v>0.018742190753852563</v>
      </c>
    </row>
    <row r="1342">
      <c r="A1342" s="26">
        <v>6</v>
      </c>
      <c r="B1342" s="24" t="str">
        <v>시흥시</v>
      </c>
      <c r="C1342" s="24" t="str">
        <v>상가</v>
      </c>
      <c r="D1342" s="24" t="str">
        <v>2026-03</v>
      </c>
      <c r="E1342" s="24" t="str">
        <v>비교 반영</v>
      </c>
      <c r="F1342" s="24" t="str">
        <v>직전 비교기간</v>
      </c>
      <c r="G1342" s="26">
        <v>57</v>
      </c>
      <c r="H1342" s="37">
        <v>0.01777362020579981</v>
      </c>
    </row>
    <row r="1343">
      <c r="A1343" s="26">
        <v>6</v>
      </c>
      <c r="B1343" s="24" t="str">
        <v>시흥시</v>
      </c>
      <c r="C1343" s="24" t="str">
        <v>상가</v>
      </c>
      <c r="D1343" s="24" t="str">
        <v>2026-04</v>
      </c>
      <c r="E1343" s="24" t="str">
        <v>비교 반영</v>
      </c>
      <c r="F1343" s="24" t="str">
        <v>최근 비교기간</v>
      </c>
      <c r="G1343" s="26">
        <v>160</v>
      </c>
      <c r="H1343" s="37">
        <v>0.05565217391304348</v>
      </c>
    </row>
    <row r="1344">
      <c r="A1344" s="26">
        <v>6</v>
      </c>
      <c r="B1344" s="24" t="str">
        <v>시흥시</v>
      </c>
      <c r="C1344" s="24" t="str">
        <v>상가</v>
      </c>
      <c r="D1344" s="24" t="str">
        <v>2026-05</v>
      </c>
      <c r="E1344" s="24" t="str">
        <v>비교 반영</v>
      </c>
      <c r="F1344" s="24" t="str">
        <v>최근 비교기간</v>
      </c>
      <c r="G1344" s="26">
        <v>55</v>
      </c>
      <c r="H1344" s="37">
        <v>0.02214170692431562</v>
      </c>
    </row>
    <row r="1345">
      <c r="A1345" s="26">
        <v>6</v>
      </c>
      <c r="B1345" s="24" t="str">
        <v>시흥시</v>
      </c>
      <c r="C1345" s="24" t="str">
        <v>상가</v>
      </c>
      <c r="D1345" s="24" t="str">
        <v>2026-06</v>
      </c>
      <c r="E1345" s="24" t="str">
        <v>비교 반영</v>
      </c>
      <c r="F1345" s="24" t="str">
        <v>최근 비교기간</v>
      </c>
      <c r="G1345" s="26">
        <v>52</v>
      </c>
      <c r="H1345" s="37">
        <v>0.02113821138211382</v>
      </c>
    </row>
    <row r="1346">
      <c r="A1346" s="30">
        <v>6</v>
      </c>
      <c r="B1346" s="30" t="str">
        <v>시흥시</v>
      </c>
      <c r="C1346" s="30" t="str">
        <v>상가</v>
      </c>
      <c r="D1346" s="30" t="str">
        <v>2026-07</v>
      </c>
      <c r="E1346" s="30" t="str">
        <v>집계 중</v>
      </c>
      <c r="F1346" s="30" t="str">
        <v>집계 중 월</v>
      </c>
      <c r="G1346" s="32">
        <v>38</v>
      </c>
      <c r="H1346" s="43">
        <v>0.017958412098298678</v>
      </c>
    </row>
    <row r="1347">
      <c r="A1347" s="26">
        <v>6</v>
      </c>
      <c r="B1347" s="24" t="str">
        <v>시흥시</v>
      </c>
      <c r="C1347" s="24" t="str">
        <v>오피스텔 매매</v>
      </c>
      <c r="D1347" s="24" t="str">
        <v>2025-08</v>
      </c>
      <c r="E1347" s="24" t="str">
        <v>비교 반영</v>
      </c>
      <c r="F1347" s="24" t="str">
        <v>그 외 비교 반영월</v>
      </c>
      <c r="G1347" s="26">
        <v>34</v>
      </c>
      <c r="H1347" s="37">
        <v>0.01566820276497696</v>
      </c>
    </row>
    <row r="1348">
      <c r="A1348" s="26">
        <v>6</v>
      </c>
      <c r="B1348" s="24" t="str">
        <v>시흥시</v>
      </c>
      <c r="C1348" s="24" t="str">
        <v>오피스텔 매매</v>
      </c>
      <c r="D1348" s="24" t="str">
        <v>2025-09</v>
      </c>
      <c r="E1348" s="24" t="str">
        <v>비교 반영</v>
      </c>
      <c r="F1348" s="24" t="str">
        <v>그 외 비교 반영월</v>
      </c>
      <c r="G1348" s="26">
        <v>34</v>
      </c>
      <c r="H1348" s="37">
        <v>0.014655172413793103</v>
      </c>
    </row>
    <row r="1349">
      <c r="A1349" s="26">
        <v>6</v>
      </c>
      <c r="B1349" s="24" t="str">
        <v>시흥시</v>
      </c>
      <c r="C1349" s="24" t="str">
        <v>오피스텔 매매</v>
      </c>
      <c r="D1349" s="24" t="str">
        <v>2025-10</v>
      </c>
      <c r="E1349" s="24" t="str">
        <v>비교 반영</v>
      </c>
      <c r="F1349" s="24" t="str">
        <v>그 외 비교 반영월</v>
      </c>
      <c r="G1349" s="26">
        <v>32</v>
      </c>
      <c r="H1349" s="37">
        <v>0.013582342954159592</v>
      </c>
    </row>
    <row r="1350">
      <c r="A1350" s="26">
        <v>6</v>
      </c>
      <c r="B1350" s="24" t="str">
        <v>시흥시</v>
      </c>
      <c r="C1350" s="24" t="str">
        <v>오피스텔 매매</v>
      </c>
      <c r="D1350" s="24" t="str">
        <v>2025-11</v>
      </c>
      <c r="E1350" s="24" t="str">
        <v>비교 반영</v>
      </c>
      <c r="F1350" s="24" t="str">
        <v>그 외 비교 반영월</v>
      </c>
      <c r="G1350" s="26">
        <v>35</v>
      </c>
      <c r="H1350" s="37">
        <v>0.014297385620915032</v>
      </c>
    </row>
    <row r="1351">
      <c r="A1351" s="26">
        <v>6</v>
      </c>
      <c r="B1351" s="24" t="str">
        <v>시흥시</v>
      </c>
      <c r="C1351" s="24" t="str">
        <v>오피스텔 매매</v>
      </c>
      <c r="D1351" s="24" t="str">
        <v>2025-12</v>
      </c>
      <c r="E1351" s="24" t="str">
        <v>비교 반영</v>
      </c>
      <c r="F1351" s="24" t="str">
        <v>그 외 비교 반영월</v>
      </c>
      <c r="G1351" s="26">
        <v>31</v>
      </c>
      <c r="H1351" s="37">
        <v>0.013091216216216216</v>
      </c>
    </row>
    <row r="1352">
      <c r="A1352" s="26">
        <v>6</v>
      </c>
      <c r="B1352" s="24" t="str">
        <v>시흥시</v>
      </c>
      <c r="C1352" s="24" t="str">
        <v>오피스텔 매매</v>
      </c>
      <c r="D1352" s="24" t="str">
        <v>2026-01</v>
      </c>
      <c r="E1352" s="24" t="str">
        <v>비교 반영</v>
      </c>
      <c r="F1352" s="24" t="str">
        <v>직전 비교기간</v>
      </c>
      <c r="G1352" s="26">
        <v>31</v>
      </c>
      <c r="H1352" s="37">
        <v>0.011800532927293491</v>
      </c>
    </row>
    <row r="1353">
      <c r="A1353" s="26">
        <v>6</v>
      </c>
      <c r="B1353" s="24" t="str">
        <v>시흥시</v>
      </c>
      <c r="C1353" s="24" t="str">
        <v>오피스텔 매매</v>
      </c>
      <c r="D1353" s="24" t="str">
        <v>2026-02</v>
      </c>
      <c r="E1353" s="24" t="str">
        <v>비교 반영</v>
      </c>
      <c r="F1353" s="24" t="str">
        <v>직전 비교기간</v>
      </c>
      <c r="G1353" s="26">
        <v>34</v>
      </c>
      <c r="H1353" s="37">
        <v>0.014160766347355268</v>
      </c>
    </row>
    <row r="1354">
      <c r="A1354" s="26">
        <v>6</v>
      </c>
      <c r="B1354" s="24" t="str">
        <v>시흥시</v>
      </c>
      <c r="C1354" s="24" t="str">
        <v>오피스텔 매매</v>
      </c>
      <c r="D1354" s="24" t="str">
        <v>2026-03</v>
      </c>
      <c r="E1354" s="24" t="str">
        <v>비교 반영</v>
      </c>
      <c r="F1354" s="24" t="str">
        <v>직전 비교기간</v>
      </c>
      <c r="G1354" s="26">
        <v>40</v>
      </c>
      <c r="H1354" s="37">
        <v>0.012472715933894606</v>
      </c>
    </row>
    <row r="1355">
      <c r="A1355" s="26">
        <v>6</v>
      </c>
      <c r="B1355" s="24" t="str">
        <v>시흥시</v>
      </c>
      <c r="C1355" s="24" t="str">
        <v>오피스텔 매매</v>
      </c>
      <c r="D1355" s="24" t="str">
        <v>2026-04</v>
      </c>
      <c r="E1355" s="24" t="str">
        <v>비교 반영</v>
      </c>
      <c r="F1355" s="24" t="str">
        <v>최근 비교기간</v>
      </c>
      <c r="G1355" s="26">
        <v>167</v>
      </c>
      <c r="H1355" s="37">
        <v>0.05808695652173913</v>
      </c>
    </row>
    <row r="1356">
      <c r="A1356" s="26">
        <v>6</v>
      </c>
      <c r="B1356" s="24" t="str">
        <v>시흥시</v>
      </c>
      <c r="C1356" s="24" t="str">
        <v>오피스텔 매매</v>
      </c>
      <c r="D1356" s="24" t="str">
        <v>2026-05</v>
      </c>
      <c r="E1356" s="24" t="str">
        <v>비교 반영</v>
      </c>
      <c r="F1356" s="24" t="str">
        <v>최근 비교기간</v>
      </c>
      <c r="G1356" s="26">
        <v>26</v>
      </c>
      <c r="H1356" s="37">
        <v>0.010466988727858293</v>
      </c>
    </row>
    <row r="1357">
      <c r="A1357" s="26">
        <v>6</v>
      </c>
      <c r="B1357" s="24" t="str">
        <v>시흥시</v>
      </c>
      <c r="C1357" s="24" t="str">
        <v>오피스텔 매매</v>
      </c>
      <c r="D1357" s="24" t="str">
        <v>2026-06</v>
      </c>
      <c r="E1357" s="24" t="str">
        <v>비교 반영</v>
      </c>
      <c r="F1357" s="24" t="str">
        <v>최근 비교기간</v>
      </c>
      <c r="G1357" s="26">
        <v>21</v>
      </c>
      <c r="H1357" s="37">
        <v>0.00853658536585366</v>
      </c>
    </row>
    <row r="1358">
      <c r="A1358" s="30">
        <v>6</v>
      </c>
      <c r="B1358" s="30" t="str">
        <v>시흥시</v>
      </c>
      <c r="C1358" s="30" t="str">
        <v>오피스텔 매매</v>
      </c>
      <c r="D1358" s="30" t="str">
        <v>2026-07</v>
      </c>
      <c r="E1358" s="30" t="str">
        <v>집계 중</v>
      </c>
      <c r="F1358" s="30" t="str">
        <v>집계 중 월</v>
      </c>
      <c r="G1358" s="32">
        <v>27</v>
      </c>
      <c r="H1358" s="43">
        <v>0.01275992438563327</v>
      </c>
    </row>
    <row r="1359">
      <c r="A1359" s="26">
        <v>6</v>
      </c>
      <c r="B1359" s="24" t="str">
        <v>시흥시</v>
      </c>
      <c r="C1359" s="24" t="str">
        <v>다세대 매매</v>
      </c>
      <c r="D1359" s="24" t="str">
        <v>2025-08</v>
      </c>
      <c r="E1359" s="24" t="str">
        <v>비교 반영</v>
      </c>
      <c r="F1359" s="24" t="str">
        <v>그 외 비교 반영월</v>
      </c>
      <c r="G1359" s="26">
        <v>38</v>
      </c>
      <c r="H1359" s="37">
        <v>0.017511520737327188</v>
      </c>
    </row>
    <row r="1360">
      <c r="A1360" s="26">
        <v>6</v>
      </c>
      <c r="B1360" s="24" t="str">
        <v>시흥시</v>
      </c>
      <c r="C1360" s="24" t="str">
        <v>다세대 매매</v>
      </c>
      <c r="D1360" s="24" t="str">
        <v>2025-09</v>
      </c>
      <c r="E1360" s="24" t="str">
        <v>비교 반영</v>
      </c>
      <c r="F1360" s="24" t="str">
        <v>그 외 비교 반영월</v>
      </c>
      <c r="G1360" s="26">
        <v>50</v>
      </c>
      <c r="H1360" s="37">
        <v>0.021551724137931036</v>
      </c>
    </row>
    <row r="1361">
      <c r="A1361" s="26">
        <v>6</v>
      </c>
      <c r="B1361" s="24" t="str">
        <v>시흥시</v>
      </c>
      <c r="C1361" s="24" t="str">
        <v>다세대 매매</v>
      </c>
      <c r="D1361" s="24" t="str">
        <v>2025-10</v>
      </c>
      <c r="E1361" s="24" t="str">
        <v>비교 반영</v>
      </c>
      <c r="F1361" s="24" t="str">
        <v>그 외 비교 반영월</v>
      </c>
      <c r="G1361" s="26">
        <v>46</v>
      </c>
      <c r="H1361" s="37">
        <v>0.019524617996604415</v>
      </c>
    </row>
    <row r="1362">
      <c r="A1362" s="26">
        <v>6</v>
      </c>
      <c r="B1362" s="24" t="str">
        <v>시흥시</v>
      </c>
      <c r="C1362" s="24" t="str">
        <v>다세대 매매</v>
      </c>
      <c r="D1362" s="24" t="str">
        <v>2025-11</v>
      </c>
      <c r="E1362" s="24" t="str">
        <v>비교 반영</v>
      </c>
      <c r="F1362" s="24" t="str">
        <v>그 외 비교 반영월</v>
      </c>
      <c r="G1362" s="26">
        <v>43</v>
      </c>
      <c r="H1362" s="37">
        <v>0.017565359477124183</v>
      </c>
    </row>
    <row r="1363">
      <c r="A1363" s="26">
        <v>6</v>
      </c>
      <c r="B1363" s="24" t="str">
        <v>시흥시</v>
      </c>
      <c r="C1363" s="24" t="str">
        <v>다세대 매매</v>
      </c>
      <c r="D1363" s="24" t="str">
        <v>2025-12</v>
      </c>
      <c r="E1363" s="24" t="str">
        <v>비교 반영</v>
      </c>
      <c r="F1363" s="24" t="str">
        <v>그 외 비교 반영월</v>
      </c>
      <c r="G1363" s="26">
        <v>77</v>
      </c>
      <c r="H1363" s="37">
        <v>0.03251689189189189</v>
      </c>
    </row>
    <row r="1364">
      <c r="A1364" s="26">
        <v>6</v>
      </c>
      <c r="B1364" s="24" t="str">
        <v>시흥시</v>
      </c>
      <c r="C1364" s="24" t="str">
        <v>다세대 매매</v>
      </c>
      <c r="D1364" s="24" t="str">
        <v>2026-01</v>
      </c>
      <c r="E1364" s="24" t="str">
        <v>비교 반영</v>
      </c>
      <c r="F1364" s="24" t="str">
        <v>직전 비교기간</v>
      </c>
      <c r="G1364" s="26">
        <v>46</v>
      </c>
      <c r="H1364" s="37">
        <v>0.017510468214693566</v>
      </c>
    </row>
    <row r="1365">
      <c r="A1365" s="26">
        <v>6</v>
      </c>
      <c r="B1365" s="24" t="str">
        <v>시흥시</v>
      </c>
      <c r="C1365" s="24" t="str">
        <v>다세대 매매</v>
      </c>
      <c r="D1365" s="24" t="str">
        <v>2026-02</v>
      </c>
      <c r="E1365" s="24" t="str">
        <v>비교 반영</v>
      </c>
      <c r="F1365" s="24" t="str">
        <v>직전 비교기간</v>
      </c>
      <c r="G1365" s="26">
        <v>43</v>
      </c>
      <c r="H1365" s="37">
        <v>0.01790920449812578</v>
      </c>
    </row>
    <row r="1366">
      <c r="A1366" s="26">
        <v>6</v>
      </c>
      <c r="B1366" s="24" t="str">
        <v>시흥시</v>
      </c>
      <c r="C1366" s="24" t="str">
        <v>다세대 매매</v>
      </c>
      <c r="D1366" s="24" t="str">
        <v>2026-03</v>
      </c>
      <c r="E1366" s="24" t="str">
        <v>비교 반영</v>
      </c>
      <c r="F1366" s="24" t="str">
        <v>직전 비교기간</v>
      </c>
      <c r="G1366" s="26">
        <v>59</v>
      </c>
      <c r="H1366" s="37">
        <v>0.018397256002494543</v>
      </c>
    </row>
    <row r="1367">
      <c r="A1367" s="26">
        <v>6</v>
      </c>
      <c r="B1367" s="24" t="str">
        <v>시흥시</v>
      </c>
      <c r="C1367" s="24" t="str">
        <v>다세대 매매</v>
      </c>
      <c r="D1367" s="24" t="str">
        <v>2026-04</v>
      </c>
      <c r="E1367" s="24" t="str">
        <v>비교 반영</v>
      </c>
      <c r="F1367" s="24" t="str">
        <v>최근 비교기간</v>
      </c>
      <c r="G1367" s="26">
        <v>62</v>
      </c>
      <c r="H1367" s="37">
        <v>0.021565217391304348</v>
      </c>
    </row>
    <row r="1368">
      <c r="A1368" s="26">
        <v>6</v>
      </c>
      <c r="B1368" s="24" t="str">
        <v>시흥시</v>
      </c>
      <c r="C1368" s="24" t="str">
        <v>다세대 매매</v>
      </c>
      <c r="D1368" s="24" t="str">
        <v>2026-05</v>
      </c>
      <c r="E1368" s="24" t="str">
        <v>비교 반영</v>
      </c>
      <c r="F1368" s="24" t="str">
        <v>최근 비교기간</v>
      </c>
      <c r="G1368" s="26">
        <v>58</v>
      </c>
      <c r="H1368" s="37">
        <v>0.023349436392914653</v>
      </c>
    </row>
    <row r="1369">
      <c r="A1369" s="26">
        <v>6</v>
      </c>
      <c r="B1369" s="24" t="str">
        <v>시흥시</v>
      </c>
      <c r="C1369" s="24" t="str">
        <v>다세대 매매</v>
      </c>
      <c r="D1369" s="24" t="str">
        <v>2026-06</v>
      </c>
      <c r="E1369" s="24" t="str">
        <v>비교 반영</v>
      </c>
      <c r="F1369" s="24" t="str">
        <v>최근 비교기간</v>
      </c>
      <c r="G1369" s="26">
        <v>66</v>
      </c>
      <c r="H1369" s="37">
        <v>0.026829268292682926</v>
      </c>
    </row>
    <row r="1370">
      <c r="A1370" s="30">
        <v>6</v>
      </c>
      <c r="B1370" s="30" t="str">
        <v>시흥시</v>
      </c>
      <c r="C1370" s="30" t="str">
        <v>다세대 매매</v>
      </c>
      <c r="D1370" s="30" t="str">
        <v>2026-07</v>
      </c>
      <c r="E1370" s="30" t="str">
        <v>집계 중</v>
      </c>
      <c r="F1370" s="30" t="str">
        <v>집계 중 월</v>
      </c>
      <c r="G1370" s="32">
        <v>47</v>
      </c>
      <c r="H1370" s="43">
        <v>0.0222117202268431</v>
      </c>
    </row>
    <row r="1371">
      <c r="A1371" s="26">
        <v>6</v>
      </c>
      <c r="B1371" s="24" t="str">
        <v>시흥시</v>
      </c>
      <c r="C1371" s="24" t="str">
        <v>공장창고</v>
      </c>
      <c r="D1371" s="24" t="str">
        <v>2025-08</v>
      </c>
      <c r="E1371" s="24" t="str">
        <v>비교 반영</v>
      </c>
      <c r="F1371" s="24" t="str">
        <v>그 외 비교 반영월</v>
      </c>
      <c r="G1371" s="26">
        <v>18</v>
      </c>
      <c r="H1371" s="37">
        <v>0.008294930875576038</v>
      </c>
    </row>
    <row r="1372">
      <c r="A1372" s="26">
        <v>6</v>
      </c>
      <c r="B1372" s="24" t="str">
        <v>시흥시</v>
      </c>
      <c r="C1372" s="24" t="str">
        <v>공장창고</v>
      </c>
      <c r="D1372" s="24" t="str">
        <v>2025-09</v>
      </c>
      <c r="E1372" s="24" t="str">
        <v>비교 반영</v>
      </c>
      <c r="F1372" s="24" t="str">
        <v>그 외 비교 반영월</v>
      </c>
      <c r="G1372" s="26">
        <v>21</v>
      </c>
      <c r="H1372" s="37">
        <v>0.009051724137931035</v>
      </c>
    </row>
    <row r="1373">
      <c r="A1373" s="26">
        <v>6</v>
      </c>
      <c r="B1373" s="24" t="str">
        <v>시흥시</v>
      </c>
      <c r="C1373" s="24" t="str">
        <v>공장창고</v>
      </c>
      <c r="D1373" s="24" t="str">
        <v>2025-10</v>
      </c>
      <c r="E1373" s="24" t="str">
        <v>비교 반영</v>
      </c>
      <c r="F1373" s="24" t="str">
        <v>그 외 비교 반영월</v>
      </c>
      <c r="G1373" s="26">
        <v>9</v>
      </c>
      <c r="H1373" s="37">
        <v>0.0038200339558573855</v>
      </c>
    </row>
    <row r="1374">
      <c r="A1374" s="26">
        <v>6</v>
      </c>
      <c r="B1374" s="24" t="str">
        <v>시흥시</v>
      </c>
      <c r="C1374" s="24" t="str">
        <v>공장창고</v>
      </c>
      <c r="D1374" s="24" t="str">
        <v>2025-11</v>
      </c>
      <c r="E1374" s="24" t="str">
        <v>비교 반영</v>
      </c>
      <c r="F1374" s="24" t="str">
        <v>그 외 비교 반영월</v>
      </c>
      <c r="G1374" s="26">
        <v>14</v>
      </c>
      <c r="H1374" s="37">
        <v>0.005718954248366013</v>
      </c>
    </row>
    <row r="1375">
      <c r="A1375" s="26">
        <v>6</v>
      </c>
      <c r="B1375" s="24" t="str">
        <v>시흥시</v>
      </c>
      <c r="C1375" s="24" t="str">
        <v>공장창고</v>
      </c>
      <c r="D1375" s="24" t="str">
        <v>2025-12</v>
      </c>
      <c r="E1375" s="24" t="str">
        <v>비교 반영</v>
      </c>
      <c r="F1375" s="24" t="str">
        <v>그 외 비교 반영월</v>
      </c>
      <c r="G1375" s="26">
        <v>30</v>
      </c>
      <c r="H1375" s="37">
        <v>0.01266891891891892</v>
      </c>
    </row>
    <row r="1376">
      <c r="A1376" s="26">
        <v>6</v>
      </c>
      <c r="B1376" s="24" t="str">
        <v>시흥시</v>
      </c>
      <c r="C1376" s="24" t="str">
        <v>공장창고</v>
      </c>
      <c r="D1376" s="24" t="str">
        <v>2026-01</v>
      </c>
      <c r="E1376" s="24" t="str">
        <v>비교 반영</v>
      </c>
      <c r="F1376" s="24" t="str">
        <v>직전 비교기간</v>
      </c>
      <c r="G1376" s="26">
        <v>26</v>
      </c>
      <c r="H1376" s="37">
        <v>0.0098972211648268</v>
      </c>
    </row>
    <row r="1377">
      <c r="A1377" s="26">
        <v>6</v>
      </c>
      <c r="B1377" s="24" t="str">
        <v>시흥시</v>
      </c>
      <c r="C1377" s="24" t="str">
        <v>공장창고</v>
      </c>
      <c r="D1377" s="24" t="str">
        <v>2026-02</v>
      </c>
      <c r="E1377" s="24" t="str">
        <v>비교 반영</v>
      </c>
      <c r="F1377" s="24" t="str">
        <v>직전 비교기간</v>
      </c>
      <c r="G1377" s="26">
        <v>24</v>
      </c>
      <c r="H1377" s="37">
        <v>0.009995835068721367</v>
      </c>
    </row>
    <row r="1378">
      <c r="A1378" s="26">
        <v>6</v>
      </c>
      <c r="B1378" s="24" t="str">
        <v>시흥시</v>
      </c>
      <c r="C1378" s="24" t="str">
        <v>공장창고</v>
      </c>
      <c r="D1378" s="24" t="str">
        <v>2026-03</v>
      </c>
      <c r="E1378" s="24" t="str">
        <v>비교 반영</v>
      </c>
      <c r="F1378" s="24" t="str">
        <v>직전 비교기간</v>
      </c>
      <c r="G1378" s="26">
        <v>16</v>
      </c>
      <c r="H1378" s="37">
        <v>0.004989086373557842</v>
      </c>
    </row>
    <row r="1379">
      <c r="A1379" s="26">
        <v>6</v>
      </c>
      <c r="B1379" s="24" t="str">
        <v>시흥시</v>
      </c>
      <c r="C1379" s="24" t="str">
        <v>공장창고</v>
      </c>
      <c r="D1379" s="24" t="str">
        <v>2026-04</v>
      </c>
      <c r="E1379" s="24" t="str">
        <v>비교 반영</v>
      </c>
      <c r="F1379" s="24" t="str">
        <v>최근 비교기간</v>
      </c>
      <c r="G1379" s="26">
        <v>43</v>
      </c>
      <c r="H1379" s="37">
        <v>0.014956521739130434</v>
      </c>
    </row>
    <row r="1380">
      <c r="A1380" s="26">
        <v>6</v>
      </c>
      <c r="B1380" s="24" t="str">
        <v>시흥시</v>
      </c>
      <c r="C1380" s="24" t="str">
        <v>공장창고</v>
      </c>
      <c r="D1380" s="24" t="str">
        <v>2026-05</v>
      </c>
      <c r="E1380" s="24" t="str">
        <v>비교 반영</v>
      </c>
      <c r="F1380" s="24" t="str">
        <v>최근 비교기간</v>
      </c>
      <c r="G1380" s="26">
        <v>8</v>
      </c>
      <c r="H1380" s="37">
        <v>0.00322061191626409</v>
      </c>
    </row>
    <row r="1381">
      <c r="A1381" s="26">
        <v>6</v>
      </c>
      <c r="B1381" s="24" t="str">
        <v>시흥시</v>
      </c>
      <c r="C1381" s="24" t="str">
        <v>공장창고</v>
      </c>
      <c r="D1381" s="24" t="str">
        <v>2026-06</v>
      </c>
      <c r="E1381" s="24" t="str">
        <v>비교 반영</v>
      </c>
      <c r="F1381" s="24" t="str">
        <v>최근 비교기간</v>
      </c>
      <c r="G1381" s="26">
        <v>11</v>
      </c>
      <c r="H1381" s="37">
        <v>0.004471544715447155</v>
      </c>
    </row>
    <row r="1382">
      <c r="A1382" s="30">
        <v>6</v>
      </c>
      <c r="B1382" s="30" t="str">
        <v>시흥시</v>
      </c>
      <c r="C1382" s="30" t="str">
        <v>공장창고</v>
      </c>
      <c r="D1382" s="30" t="str">
        <v>2026-07</v>
      </c>
      <c r="E1382" s="30" t="str">
        <v>집계 중</v>
      </c>
      <c r="F1382" s="30" t="str">
        <v>집계 중 월</v>
      </c>
      <c r="G1382" s="32">
        <v>3</v>
      </c>
      <c r="H1382" s="43">
        <v>0.0014177693761814746</v>
      </c>
    </row>
    <row r="1383">
      <c r="A1383" s="26">
        <v>6</v>
      </c>
      <c r="B1383" s="24" t="str">
        <v>시흥시</v>
      </c>
      <c r="C1383" s="24" t="str">
        <v>분양권</v>
      </c>
      <c r="D1383" s="24" t="str">
        <v>2025-08</v>
      </c>
      <c r="E1383" s="24" t="str">
        <v>비교 반영</v>
      </c>
      <c r="F1383" s="24" t="str">
        <v>그 외 비교 반영월</v>
      </c>
      <c r="G1383" s="26">
        <v>15</v>
      </c>
      <c r="H1383" s="37">
        <v>0.0069124423963133645</v>
      </c>
    </row>
    <row r="1384">
      <c r="A1384" s="26">
        <v>6</v>
      </c>
      <c r="B1384" s="24" t="str">
        <v>시흥시</v>
      </c>
      <c r="C1384" s="24" t="str">
        <v>분양권</v>
      </c>
      <c r="D1384" s="24" t="str">
        <v>2025-09</v>
      </c>
      <c r="E1384" s="24" t="str">
        <v>비교 반영</v>
      </c>
      <c r="F1384" s="24" t="str">
        <v>그 외 비교 반영월</v>
      </c>
      <c r="G1384" s="26">
        <v>19</v>
      </c>
      <c r="H1384" s="37">
        <v>0.008189655172413794</v>
      </c>
    </row>
    <row r="1385">
      <c r="A1385" s="26">
        <v>6</v>
      </c>
      <c r="B1385" s="24" t="str">
        <v>시흥시</v>
      </c>
      <c r="C1385" s="24" t="str">
        <v>분양권</v>
      </c>
      <c r="D1385" s="24" t="str">
        <v>2025-10</v>
      </c>
      <c r="E1385" s="24" t="str">
        <v>비교 반영</v>
      </c>
      <c r="F1385" s="24" t="str">
        <v>그 외 비교 반영월</v>
      </c>
      <c r="G1385" s="26">
        <v>18</v>
      </c>
      <c r="H1385" s="37">
        <v>0.007640067911714771</v>
      </c>
    </row>
    <row r="1386">
      <c r="A1386" s="26">
        <v>6</v>
      </c>
      <c r="B1386" s="24" t="str">
        <v>시흥시</v>
      </c>
      <c r="C1386" s="24" t="str">
        <v>분양권</v>
      </c>
      <c r="D1386" s="24" t="str">
        <v>2025-11</v>
      </c>
      <c r="E1386" s="24" t="str">
        <v>비교 반영</v>
      </c>
      <c r="F1386" s="24" t="str">
        <v>그 외 비교 반영월</v>
      </c>
      <c r="G1386" s="26">
        <v>2</v>
      </c>
      <c r="H1386" s="37">
        <v>0.0008169934640522876</v>
      </c>
    </row>
    <row r="1387">
      <c r="A1387" s="26">
        <v>6</v>
      </c>
      <c r="B1387" s="24" t="str">
        <v>시흥시</v>
      </c>
      <c r="C1387" s="24" t="str">
        <v>분양권</v>
      </c>
      <c r="D1387" s="24" t="str">
        <v>2025-12</v>
      </c>
      <c r="E1387" s="24" t="str">
        <v>비교 반영</v>
      </c>
      <c r="F1387" s="24" t="str">
        <v>그 외 비교 반영월</v>
      </c>
      <c r="G1387" s="26">
        <v>4</v>
      </c>
      <c r="H1387" s="37">
        <v>0.0016891891891891893</v>
      </c>
    </row>
    <row r="1388">
      <c r="A1388" s="26">
        <v>6</v>
      </c>
      <c r="B1388" s="24" t="str">
        <v>시흥시</v>
      </c>
      <c r="C1388" s="24" t="str">
        <v>분양권</v>
      </c>
      <c r="D1388" s="24" t="str">
        <v>2026-01</v>
      </c>
      <c r="E1388" s="24" t="str">
        <v>비교 반영</v>
      </c>
      <c r="F1388" s="24" t="str">
        <v>직전 비교기간</v>
      </c>
      <c r="G1388" s="26">
        <v>9</v>
      </c>
      <c r="H1388" s="37">
        <v>0.0034259611724400457</v>
      </c>
    </row>
    <row r="1389">
      <c r="A1389" s="26">
        <v>6</v>
      </c>
      <c r="B1389" s="24" t="str">
        <v>시흥시</v>
      </c>
      <c r="C1389" s="24" t="str">
        <v>분양권</v>
      </c>
      <c r="D1389" s="24" t="str">
        <v>2026-02</v>
      </c>
      <c r="E1389" s="24" t="str">
        <v>비교 반영</v>
      </c>
      <c r="F1389" s="24" t="str">
        <v>직전 비교기간</v>
      </c>
      <c r="G1389" s="26">
        <v>11</v>
      </c>
      <c r="H1389" s="37">
        <v>0.004581424406497293</v>
      </c>
    </row>
    <row r="1390">
      <c r="A1390" s="26">
        <v>6</v>
      </c>
      <c r="B1390" s="24" t="str">
        <v>시흥시</v>
      </c>
      <c r="C1390" s="24" t="str">
        <v>분양권</v>
      </c>
      <c r="D1390" s="24" t="str">
        <v>2026-03</v>
      </c>
      <c r="E1390" s="24" t="str">
        <v>비교 반영</v>
      </c>
      <c r="F1390" s="24" t="str">
        <v>직전 비교기간</v>
      </c>
      <c r="G1390" s="26">
        <v>5</v>
      </c>
      <c r="H1390" s="37">
        <v>0.0015590894917368258</v>
      </c>
    </row>
    <row r="1391">
      <c r="A1391" s="26">
        <v>6</v>
      </c>
      <c r="B1391" s="24" t="str">
        <v>시흥시</v>
      </c>
      <c r="C1391" s="24" t="str">
        <v>분양권</v>
      </c>
      <c r="D1391" s="24" t="str">
        <v>2026-04</v>
      </c>
      <c r="E1391" s="24" t="str">
        <v>비교 반영</v>
      </c>
      <c r="F1391" s="24" t="str">
        <v>최근 비교기간</v>
      </c>
      <c r="G1391" s="26">
        <v>3</v>
      </c>
      <c r="H1391" s="37">
        <v>0.0010434782608695651</v>
      </c>
    </row>
    <row r="1392">
      <c r="A1392" s="26">
        <v>6</v>
      </c>
      <c r="B1392" s="24" t="str">
        <v>시흥시</v>
      </c>
      <c r="C1392" s="24" t="str">
        <v>분양권</v>
      </c>
      <c r="D1392" s="24" t="str">
        <v>2026-05</v>
      </c>
      <c r="E1392" s="24" t="str">
        <v>비교 반영</v>
      </c>
      <c r="F1392" s="24" t="str">
        <v>최근 비교기간</v>
      </c>
      <c r="G1392" s="26">
        <v>9</v>
      </c>
      <c r="H1392" s="37">
        <v>0.0036231884057971015</v>
      </c>
    </row>
    <row r="1393">
      <c r="A1393" s="26">
        <v>6</v>
      </c>
      <c r="B1393" s="24" t="str">
        <v>시흥시</v>
      </c>
      <c r="C1393" s="24" t="str">
        <v>분양권</v>
      </c>
      <c r="D1393" s="24" t="str">
        <v>2026-06</v>
      </c>
      <c r="E1393" s="24" t="str">
        <v>비교 반영</v>
      </c>
      <c r="F1393" s="24" t="str">
        <v>최근 비교기간</v>
      </c>
      <c r="G1393" s="26">
        <v>16</v>
      </c>
      <c r="H1393" s="37">
        <v>0.0065040650406504065</v>
      </c>
    </row>
    <row r="1394">
      <c r="A1394" s="30">
        <v>6</v>
      </c>
      <c r="B1394" s="30" t="str">
        <v>시흥시</v>
      </c>
      <c r="C1394" s="30" t="str">
        <v>분양권</v>
      </c>
      <c r="D1394" s="30" t="str">
        <v>2026-07</v>
      </c>
      <c r="E1394" s="30" t="str">
        <v>집계 중</v>
      </c>
      <c r="F1394" s="30" t="str">
        <v>집계 중 월</v>
      </c>
      <c r="G1394" s="32">
        <v>18</v>
      </c>
      <c r="H1394" s="43">
        <v>0.008506616257088847</v>
      </c>
    </row>
    <row r="1395">
      <c r="A1395" s="26">
        <v>6</v>
      </c>
      <c r="B1395" s="24" t="str">
        <v>시흥시</v>
      </c>
      <c r="C1395" s="24" t="str">
        <v>다가구 매매</v>
      </c>
      <c r="D1395" s="24" t="str">
        <v>2025-08</v>
      </c>
      <c r="E1395" s="24" t="str">
        <v>비교 반영</v>
      </c>
      <c r="F1395" s="24" t="str">
        <v>그 외 비교 반영월</v>
      </c>
      <c r="G1395" s="26">
        <v>2</v>
      </c>
      <c r="H1395" s="37">
        <v>0.0009216589861751152</v>
      </c>
    </row>
    <row r="1396">
      <c r="A1396" s="26">
        <v>6</v>
      </c>
      <c r="B1396" s="24" t="str">
        <v>시흥시</v>
      </c>
      <c r="C1396" s="24" t="str">
        <v>다가구 매매</v>
      </c>
      <c r="D1396" s="24" t="str">
        <v>2025-09</v>
      </c>
      <c r="E1396" s="24" t="str">
        <v>비교 반영</v>
      </c>
      <c r="F1396" s="24" t="str">
        <v>그 외 비교 반영월</v>
      </c>
      <c r="G1396" s="26">
        <v>8</v>
      </c>
      <c r="H1396" s="37">
        <v>0.0034482758620689655</v>
      </c>
    </row>
    <row r="1397">
      <c r="A1397" s="26">
        <v>6</v>
      </c>
      <c r="B1397" s="24" t="str">
        <v>시흥시</v>
      </c>
      <c r="C1397" s="24" t="str">
        <v>다가구 매매</v>
      </c>
      <c r="D1397" s="24" t="str">
        <v>2025-10</v>
      </c>
      <c r="E1397" s="24" t="str">
        <v>비교 반영</v>
      </c>
      <c r="F1397" s="24" t="str">
        <v>그 외 비교 반영월</v>
      </c>
      <c r="G1397" s="26">
        <v>6</v>
      </c>
      <c r="H1397" s="37">
        <v>0.0025466893039049238</v>
      </c>
    </row>
    <row r="1398">
      <c r="A1398" s="26">
        <v>6</v>
      </c>
      <c r="B1398" s="24" t="str">
        <v>시흥시</v>
      </c>
      <c r="C1398" s="24" t="str">
        <v>다가구 매매</v>
      </c>
      <c r="D1398" s="24" t="str">
        <v>2025-11</v>
      </c>
      <c r="E1398" s="24" t="str">
        <v>비교 반영</v>
      </c>
      <c r="F1398" s="24" t="str">
        <v>그 외 비교 반영월</v>
      </c>
      <c r="G1398" s="26">
        <v>4</v>
      </c>
      <c r="H1398" s="37">
        <v>0.0016339869281045752</v>
      </c>
    </row>
    <row r="1399">
      <c r="A1399" s="26">
        <v>6</v>
      </c>
      <c r="B1399" s="24" t="str">
        <v>시흥시</v>
      </c>
      <c r="C1399" s="24" t="str">
        <v>다가구 매매</v>
      </c>
      <c r="D1399" s="24" t="str">
        <v>2025-12</v>
      </c>
      <c r="E1399" s="24" t="str">
        <v>비교 반영</v>
      </c>
      <c r="F1399" s="24" t="str">
        <v>그 외 비교 반영월</v>
      </c>
      <c r="G1399" s="26">
        <v>6</v>
      </c>
      <c r="H1399" s="37">
        <v>0.002533783783783784</v>
      </c>
    </row>
    <row r="1400">
      <c r="A1400" s="26">
        <v>6</v>
      </c>
      <c r="B1400" s="24" t="str">
        <v>시흥시</v>
      </c>
      <c r="C1400" s="24" t="str">
        <v>다가구 매매</v>
      </c>
      <c r="D1400" s="24" t="str">
        <v>2026-01</v>
      </c>
      <c r="E1400" s="24" t="str">
        <v>비교 반영</v>
      </c>
      <c r="F1400" s="24" t="str">
        <v>직전 비교기간</v>
      </c>
      <c r="G1400" s="26">
        <v>6</v>
      </c>
      <c r="H1400" s="37">
        <v>0.0022839741149600305</v>
      </c>
    </row>
    <row r="1401">
      <c r="A1401" s="26">
        <v>6</v>
      </c>
      <c r="B1401" s="24" t="str">
        <v>시흥시</v>
      </c>
      <c r="C1401" s="24" t="str">
        <v>다가구 매매</v>
      </c>
      <c r="D1401" s="24" t="str">
        <v>2026-02</v>
      </c>
      <c r="E1401" s="24" t="str">
        <v>비교 반영</v>
      </c>
      <c r="F1401" s="24" t="str">
        <v>직전 비교기간</v>
      </c>
      <c r="G1401" s="26">
        <v>3</v>
      </c>
      <c r="H1401" s="37">
        <v>0.0012494793835901709</v>
      </c>
    </row>
    <row r="1402">
      <c r="A1402" s="26">
        <v>6</v>
      </c>
      <c r="B1402" s="24" t="str">
        <v>시흥시</v>
      </c>
      <c r="C1402" s="24" t="str">
        <v>다가구 매매</v>
      </c>
      <c r="D1402" s="24" t="str">
        <v>2026-03</v>
      </c>
      <c r="E1402" s="24" t="str">
        <v>비교 반영</v>
      </c>
      <c r="F1402" s="24" t="str">
        <v>직전 비교기간</v>
      </c>
      <c r="G1402" s="26">
        <v>9</v>
      </c>
      <c r="H1402" s="37">
        <v>0.002806361085126286</v>
      </c>
    </row>
    <row r="1403">
      <c r="A1403" s="26">
        <v>6</v>
      </c>
      <c r="B1403" s="24" t="str">
        <v>시흥시</v>
      </c>
      <c r="C1403" s="24" t="str">
        <v>다가구 매매</v>
      </c>
      <c r="D1403" s="24" t="str">
        <v>2026-04</v>
      </c>
      <c r="E1403" s="24" t="str">
        <v>비교 반영</v>
      </c>
      <c r="F1403" s="24" t="str">
        <v>최근 비교기간</v>
      </c>
      <c r="G1403" s="26">
        <v>5</v>
      </c>
      <c r="H1403" s="37">
        <v>0.0017391304347826088</v>
      </c>
    </row>
    <row r="1404">
      <c r="A1404" s="26">
        <v>6</v>
      </c>
      <c r="B1404" s="24" t="str">
        <v>시흥시</v>
      </c>
      <c r="C1404" s="24" t="str">
        <v>다가구 매매</v>
      </c>
      <c r="D1404" s="24" t="str">
        <v>2026-05</v>
      </c>
      <c r="E1404" s="24" t="str">
        <v>비교 반영</v>
      </c>
      <c r="F1404" s="24" t="str">
        <v>최근 비교기간</v>
      </c>
      <c r="G1404" s="26">
        <v>6</v>
      </c>
      <c r="H1404" s="37">
        <v>0.0024154589371980675</v>
      </c>
    </row>
    <row r="1405">
      <c r="A1405" s="26">
        <v>6</v>
      </c>
      <c r="B1405" s="24" t="str">
        <v>시흥시</v>
      </c>
      <c r="C1405" s="24" t="str">
        <v>다가구 매매</v>
      </c>
      <c r="D1405" s="24" t="str">
        <v>2026-06</v>
      </c>
      <c r="E1405" s="24" t="str">
        <v>비교 반영</v>
      </c>
      <c r="F1405" s="24" t="str">
        <v>최근 비교기간</v>
      </c>
      <c r="G1405" s="26">
        <v>3</v>
      </c>
      <c r="H1405" s="37">
        <v>0.0012195121951219512</v>
      </c>
    </row>
    <row r="1406">
      <c r="A1406" s="30">
        <v>6</v>
      </c>
      <c r="B1406" s="30" t="str">
        <v>시흥시</v>
      </c>
      <c r="C1406" s="30" t="str">
        <v>다가구 매매</v>
      </c>
      <c r="D1406" s="30" t="str">
        <v>2026-07</v>
      </c>
      <c r="E1406" s="30" t="str">
        <v>집계 중</v>
      </c>
      <c r="F1406" s="30" t="str">
        <v>집계 중 월</v>
      </c>
      <c r="G1406" s="32">
        <v>6</v>
      </c>
      <c r="H1406" s="43">
        <v>0.002835538752362949</v>
      </c>
    </row>
    <row r="1407">
      <c r="A1407" s="26">
        <v>7</v>
      </c>
      <c r="B1407" s="24" t="str">
        <v>파주시</v>
      </c>
      <c r="C1407" s="24" t="str">
        <v>아파트 전월세</v>
      </c>
      <c r="D1407" s="24" t="str">
        <v>2025-08</v>
      </c>
      <c r="E1407" s="24" t="str">
        <v>비교 반영</v>
      </c>
      <c r="F1407" s="24" t="str">
        <v>그 외 비교 반영월</v>
      </c>
      <c r="G1407" s="26">
        <v>971</v>
      </c>
      <c r="H1407" s="37">
        <v>0.41319148936170214</v>
      </c>
    </row>
    <row r="1408">
      <c r="A1408" s="26">
        <v>7</v>
      </c>
      <c r="B1408" s="24" t="str">
        <v>파주시</v>
      </c>
      <c r="C1408" s="24" t="str">
        <v>아파트 전월세</v>
      </c>
      <c r="D1408" s="24" t="str">
        <v>2025-09</v>
      </c>
      <c r="E1408" s="24" t="str">
        <v>비교 반영</v>
      </c>
      <c r="F1408" s="24" t="str">
        <v>그 외 비교 반영월</v>
      </c>
      <c r="G1408" s="26">
        <v>1040</v>
      </c>
      <c r="H1408" s="37">
        <v>0.42570609905853457</v>
      </c>
    </row>
    <row r="1409">
      <c r="A1409" s="26">
        <v>7</v>
      </c>
      <c r="B1409" s="24" t="str">
        <v>파주시</v>
      </c>
      <c r="C1409" s="24" t="str">
        <v>아파트 전월세</v>
      </c>
      <c r="D1409" s="24" t="str">
        <v>2025-10</v>
      </c>
      <c r="E1409" s="24" t="str">
        <v>비교 반영</v>
      </c>
      <c r="F1409" s="24" t="str">
        <v>그 외 비교 반영월</v>
      </c>
      <c r="G1409" s="26">
        <v>1120</v>
      </c>
      <c r="H1409" s="37">
        <v>0.45034177724165664</v>
      </c>
    </row>
    <row r="1410">
      <c r="A1410" s="26">
        <v>7</v>
      </c>
      <c r="B1410" s="24" t="str">
        <v>파주시</v>
      </c>
      <c r="C1410" s="24" t="str">
        <v>아파트 전월세</v>
      </c>
      <c r="D1410" s="24" t="str">
        <v>2025-11</v>
      </c>
      <c r="E1410" s="24" t="str">
        <v>비교 반영</v>
      </c>
      <c r="F1410" s="24" t="str">
        <v>그 외 비교 반영월</v>
      </c>
      <c r="G1410" s="26">
        <v>1461</v>
      </c>
      <c r="H1410" s="37">
        <v>0.48345466578424884</v>
      </c>
    </row>
    <row r="1411">
      <c r="A1411" s="26">
        <v>7</v>
      </c>
      <c r="B1411" s="24" t="str">
        <v>파주시</v>
      </c>
      <c r="C1411" s="24" t="str">
        <v>아파트 전월세</v>
      </c>
      <c r="D1411" s="24" t="str">
        <v>2025-12</v>
      </c>
      <c r="E1411" s="24" t="str">
        <v>비교 반영</v>
      </c>
      <c r="F1411" s="24" t="str">
        <v>그 외 비교 반영월</v>
      </c>
      <c r="G1411" s="26">
        <v>1525</v>
      </c>
      <c r="H1411" s="37">
        <v>0.5242351323478859</v>
      </c>
    </row>
    <row r="1412">
      <c r="A1412" s="26">
        <v>7</v>
      </c>
      <c r="B1412" s="24" t="str">
        <v>파주시</v>
      </c>
      <c r="C1412" s="24" t="str">
        <v>아파트 전월세</v>
      </c>
      <c r="D1412" s="24" t="str">
        <v>2026-01</v>
      </c>
      <c r="E1412" s="24" t="str">
        <v>비교 반영</v>
      </c>
      <c r="F1412" s="24" t="str">
        <v>직전 비교기간</v>
      </c>
      <c r="G1412" s="26">
        <v>974</v>
      </c>
      <c r="H1412" s="37">
        <v>0.3889776357827476</v>
      </c>
    </row>
    <row r="1413">
      <c r="A1413" s="26">
        <v>7</v>
      </c>
      <c r="B1413" s="24" t="str">
        <v>파주시</v>
      </c>
      <c r="C1413" s="24" t="str">
        <v>아파트 전월세</v>
      </c>
      <c r="D1413" s="24" t="str">
        <v>2026-02</v>
      </c>
      <c r="E1413" s="24" t="str">
        <v>비교 반영</v>
      </c>
      <c r="F1413" s="24" t="str">
        <v>직전 비교기간</v>
      </c>
      <c r="G1413" s="26">
        <v>1047</v>
      </c>
      <c r="H1413" s="37">
        <v>0.41746411483253587</v>
      </c>
    </row>
    <row r="1414">
      <c r="A1414" s="26">
        <v>7</v>
      </c>
      <c r="B1414" s="24" t="str">
        <v>파주시</v>
      </c>
      <c r="C1414" s="24" t="str">
        <v>아파트 전월세</v>
      </c>
      <c r="D1414" s="24" t="str">
        <v>2026-03</v>
      </c>
      <c r="E1414" s="24" t="str">
        <v>비교 반영</v>
      </c>
      <c r="F1414" s="24" t="str">
        <v>직전 비교기간</v>
      </c>
      <c r="G1414" s="26">
        <v>1057</v>
      </c>
      <c r="H1414" s="37">
        <v>0.3723141951391335</v>
      </c>
    </row>
    <row r="1415">
      <c r="A1415" s="26">
        <v>7</v>
      </c>
      <c r="B1415" s="24" t="str">
        <v>파주시</v>
      </c>
      <c r="C1415" s="24" t="str">
        <v>아파트 전월세</v>
      </c>
      <c r="D1415" s="24" t="str">
        <v>2026-04</v>
      </c>
      <c r="E1415" s="24" t="str">
        <v>비교 반영</v>
      </c>
      <c r="F1415" s="24" t="str">
        <v>최근 비교기간</v>
      </c>
      <c r="G1415" s="26">
        <v>955</v>
      </c>
      <c r="H1415" s="37">
        <v>0.37436299490395925</v>
      </c>
    </row>
    <row r="1416">
      <c r="A1416" s="26">
        <v>7</v>
      </c>
      <c r="B1416" s="24" t="str">
        <v>파주시</v>
      </c>
      <c r="C1416" s="24" t="str">
        <v>아파트 전월세</v>
      </c>
      <c r="D1416" s="24" t="str">
        <v>2026-05</v>
      </c>
      <c r="E1416" s="24" t="str">
        <v>비교 반영</v>
      </c>
      <c r="F1416" s="24" t="str">
        <v>최근 비교기간</v>
      </c>
      <c r="G1416" s="26">
        <v>1007</v>
      </c>
      <c r="H1416" s="37">
        <v>0.4000794596742153</v>
      </c>
    </row>
    <row r="1417">
      <c r="A1417" s="26">
        <v>7</v>
      </c>
      <c r="B1417" s="24" t="str">
        <v>파주시</v>
      </c>
      <c r="C1417" s="24" t="str">
        <v>아파트 전월세</v>
      </c>
      <c r="D1417" s="24" t="str">
        <v>2026-06</v>
      </c>
      <c r="E1417" s="24" t="str">
        <v>비교 반영</v>
      </c>
      <c r="F1417" s="24" t="str">
        <v>최근 비교기간</v>
      </c>
      <c r="G1417" s="26">
        <v>1005</v>
      </c>
      <c r="H1417" s="37">
        <v>0.38198403648802737</v>
      </c>
    </row>
    <row r="1418">
      <c r="A1418" s="30">
        <v>7</v>
      </c>
      <c r="B1418" s="30" t="str">
        <v>파주시</v>
      </c>
      <c r="C1418" s="30" t="str">
        <v>아파트 전월세</v>
      </c>
      <c r="D1418" s="30" t="str">
        <v>2026-07</v>
      </c>
      <c r="E1418" s="30" t="str">
        <v>집계 중</v>
      </c>
      <c r="F1418" s="30" t="str">
        <v>집계 중 월</v>
      </c>
      <c r="G1418" s="32">
        <v>888</v>
      </c>
      <c r="H1418" s="43">
        <v>0.3854166666666667</v>
      </c>
    </row>
    <row r="1419">
      <c r="A1419" s="26">
        <v>7</v>
      </c>
      <c r="B1419" s="24" t="str">
        <v>파주시</v>
      </c>
      <c r="C1419" s="24" t="str">
        <v>아파트 매매</v>
      </c>
      <c r="D1419" s="24" t="str">
        <v>2025-08</v>
      </c>
      <c r="E1419" s="24" t="str">
        <v>비교 반영</v>
      </c>
      <c r="F1419" s="24" t="str">
        <v>그 외 비교 반영월</v>
      </c>
      <c r="G1419" s="26">
        <v>262</v>
      </c>
      <c r="H1419" s="37">
        <v>0.11148936170212766</v>
      </c>
    </row>
    <row r="1420">
      <c r="A1420" s="26">
        <v>7</v>
      </c>
      <c r="B1420" s="24" t="str">
        <v>파주시</v>
      </c>
      <c r="C1420" s="24" t="str">
        <v>아파트 매매</v>
      </c>
      <c r="D1420" s="24" t="str">
        <v>2025-09</v>
      </c>
      <c r="E1420" s="24" t="str">
        <v>비교 반영</v>
      </c>
      <c r="F1420" s="24" t="str">
        <v>그 외 비교 반영월</v>
      </c>
      <c r="G1420" s="26">
        <v>315</v>
      </c>
      <c r="H1420" s="37">
        <v>0.12893982808022922</v>
      </c>
    </row>
    <row r="1421">
      <c r="A1421" s="26">
        <v>7</v>
      </c>
      <c r="B1421" s="24" t="str">
        <v>파주시</v>
      </c>
      <c r="C1421" s="24" t="str">
        <v>아파트 매매</v>
      </c>
      <c r="D1421" s="24" t="str">
        <v>2025-10</v>
      </c>
      <c r="E1421" s="24" t="str">
        <v>비교 반영</v>
      </c>
      <c r="F1421" s="24" t="str">
        <v>그 외 비교 반영월</v>
      </c>
      <c r="G1421" s="26">
        <v>334</v>
      </c>
      <c r="H1421" s="37">
        <v>0.1342983514274226</v>
      </c>
    </row>
    <row r="1422">
      <c r="A1422" s="26">
        <v>7</v>
      </c>
      <c r="B1422" s="24" t="str">
        <v>파주시</v>
      </c>
      <c r="C1422" s="24" t="str">
        <v>아파트 매매</v>
      </c>
      <c r="D1422" s="24" t="str">
        <v>2025-11</v>
      </c>
      <c r="E1422" s="24" t="str">
        <v>비교 반영</v>
      </c>
      <c r="F1422" s="24" t="str">
        <v>그 외 비교 반영월</v>
      </c>
      <c r="G1422" s="26">
        <v>412</v>
      </c>
      <c r="H1422" s="37">
        <v>0.13633355393778954</v>
      </c>
    </row>
    <row r="1423">
      <c r="A1423" s="26">
        <v>7</v>
      </c>
      <c r="B1423" s="24" t="str">
        <v>파주시</v>
      </c>
      <c r="C1423" s="24" t="str">
        <v>아파트 매매</v>
      </c>
      <c r="D1423" s="24" t="str">
        <v>2025-12</v>
      </c>
      <c r="E1423" s="24" t="str">
        <v>비교 반영</v>
      </c>
      <c r="F1423" s="24" t="str">
        <v>그 외 비교 반영월</v>
      </c>
      <c r="G1423" s="26">
        <v>307</v>
      </c>
      <c r="H1423" s="37">
        <v>0.10553454795462358</v>
      </c>
    </row>
    <row r="1424">
      <c r="A1424" s="26">
        <v>7</v>
      </c>
      <c r="B1424" s="24" t="str">
        <v>파주시</v>
      </c>
      <c r="C1424" s="24" t="str">
        <v>아파트 매매</v>
      </c>
      <c r="D1424" s="24" t="str">
        <v>2026-01</v>
      </c>
      <c r="E1424" s="24" t="str">
        <v>비교 반영</v>
      </c>
      <c r="F1424" s="24" t="str">
        <v>직전 비교기간</v>
      </c>
      <c r="G1424" s="26">
        <v>334</v>
      </c>
      <c r="H1424" s="37">
        <v>0.13338658146964857</v>
      </c>
    </row>
    <row r="1425">
      <c r="A1425" s="26">
        <v>7</v>
      </c>
      <c r="B1425" s="24" t="str">
        <v>파주시</v>
      </c>
      <c r="C1425" s="24" t="str">
        <v>아파트 매매</v>
      </c>
      <c r="D1425" s="24" t="str">
        <v>2026-02</v>
      </c>
      <c r="E1425" s="24" t="str">
        <v>비교 반영</v>
      </c>
      <c r="F1425" s="24" t="str">
        <v>직전 비교기간</v>
      </c>
      <c r="G1425" s="26">
        <v>292</v>
      </c>
      <c r="H1425" s="37">
        <v>0.11642743221690591</v>
      </c>
    </row>
    <row r="1426">
      <c r="A1426" s="26">
        <v>7</v>
      </c>
      <c r="B1426" s="24" t="str">
        <v>파주시</v>
      </c>
      <c r="C1426" s="24" t="str">
        <v>아파트 매매</v>
      </c>
      <c r="D1426" s="24" t="str">
        <v>2026-03</v>
      </c>
      <c r="E1426" s="24" t="str">
        <v>비교 반영</v>
      </c>
      <c r="F1426" s="24" t="str">
        <v>직전 비교기간</v>
      </c>
      <c r="G1426" s="26">
        <v>416</v>
      </c>
      <c r="H1426" s="37">
        <v>0.14653046847481507</v>
      </c>
    </row>
    <row r="1427">
      <c r="A1427" s="26">
        <v>7</v>
      </c>
      <c r="B1427" s="24" t="str">
        <v>파주시</v>
      </c>
      <c r="C1427" s="24" t="str">
        <v>아파트 매매</v>
      </c>
      <c r="D1427" s="24" t="str">
        <v>2026-04</v>
      </c>
      <c r="E1427" s="24" t="str">
        <v>비교 반영</v>
      </c>
      <c r="F1427" s="24" t="str">
        <v>최근 비교기간</v>
      </c>
      <c r="G1427" s="26">
        <v>390</v>
      </c>
      <c r="H1427" s="37">
        <v>0.1528812230497844</v>
      </c>
    </row>
    <row r="1428">
      <c r="A1428" s="26">
        <v>7</v>
      </c>
      <c r="B1428" s="24" t="str">
        <v>파주시</v>
      </c>
      <c r="C1428" s="24" t="str">
        <v>아파트 매매</v>
      </c>
      <c r="D1428" s="24" t="str">
        <v>2026-05</v>
      </c>
      <c r="E1428" s="24" t="str">
        <v>비교 반영</v>
      </c>
      <c r="F1428" s="24" t="str">
        <v>최근 비교기간</v>
      </c>
      <c r="G1428" s="26">
        <v>429</v>
      </c>
      <c r="H1428" s="37">
        <v>0.17044100119189512</v>
      </c>
    </row>
    <row r="1429">
      <c r="A1429" s="26">
        <v>7</v>
      </c>
      <c r="B1429" s="24" t="str">
        <v>파주시</v>
      </c>
      <c r="C1429" s="24" t="str">
        <v>아파트 매매</v>
      </c>
      <c r="D1429" s="24" t="str">
        <v>2026-06</v>
      </c>
      <c r="E1429" s="24" t="str">
        <v>비교 반영</v>
      </c>
      <c r="F1429" s="24" t="str">
        <v>최근 비교기간</v>
      </c>
      <c r="G1429" s="26">
        <v>412</v>
      </c>
      <c r="H1429" s="37">
        <v>0.15659445077917142</v>
      </c>
    </row>
    <row r="1430">
      <c r="A1430" s="30">
        <v>7</v>
      </c>
      <c r="B1430" s="30" t="str">
        <v>파주시</v>
      </c>
      <c r="C1430" s="30" t="str">
        <v>아파트 매매</v>
      </c>
      <c r="D1430" s="30" t="str">
        <v>2026-07</v>
      </c>
      <c r="E1430" s="30" t="str">
        <v>집계 중</v>
      </c>
      <c r="F1430" s="30" t="str">
        <v>집계 중 월</v>
      </c>
      <c r="G1430" s="32">
        <v>416</v>
      </c>
      <c r="H1430" s="43">
        <v>0.18055555555555555</v>
      </c>
    </row>
    <row r="1431">
      <c r="A1431" s="26">
        <v>7</v>
      </c>
      <c r="B1431" s="24" t="str">
        <v>파주시</v>
      </c>
      <c r="C1431" s="24" t="str">
        <v>토지</v>
      </c>
      <c r="D1431" s="24" t="str">
        <v>2025-08</v>
      </c>
      <c r="E1431" s="24" t="str">
        <v>비교 반영</v>
      </c>
      <c r="F1431" s="24" t="str">
        <v>그 외 비교 반영월</v>
      </c>
      <c r="G1431" s="26">
        <v>350</v>
      </c>
      <c r="H1431" s="37">
        <v>0.14893617021276595</v>
      </c>
    </row>
    <row r="1432">
      <c r="A1432" s="26">
        <v>7</v>
      </c>
      <c r="B1432" s="24" t="str">
        <v>파주시</v>
      </c>
      <c r="C1432" s="24" t="str">
        <v>토지</v>
      </c>
      <c r="D1432" s="24" t="str">
        <v>2025-09</v>
      </c>
      <c r="E1432" s="24" t="str">
        <v>비교 반영</v>
      </c>
      <c r="F1432" s="24" t="str">
        <v>그 외 비교 반영월</v>
      </c>
      <c r="G1432" s="26">
        <v>288</v>
      </c>
      <c r="H1432" s="37">
        <v>0.11788784281620958</v>
      </c>
    </row>
    <row r="1433">
      <c r="A1433" s="26">
        <v>7</v>
      </c>
      <c r="B1433" s="24" t="str">
        <v>파주시</v>
      </c>
      <c r="C1433" s="24" t="str">
        <v>토지</v>
      </c>
      <c r="D1433" s="24" t="str">
        <v>2025-10</v>
      </c>
      <c r="E1433" s="24" t="str">
        <v>비교 반영</v>
      </c>
      <c r="F1433" s="24" t="str">
        <v>그 외 비교 반영월</v>
      </c>
      <c r="G1433" s="26">
        <v>315</v>
      </c>
      <c r="H1433" s="37">
        <v>0.12665862484921592</v>
      </c>
    </row>
    <row r="1434">
      <c r="A1434" s="26">
        <v>7</v>
      </c>
      <c r="B1434" s="24" t="str">
        <v>파주시</v>
      </c>
      <c r="C1434" s="24" t="str">
        <v>토지</v>
      </c>
      <c r="D1434" s="24" t="str">
        <v>2025-11</v>
      </c>
      <c r="E1434" s="24" t="str">
        <v>비교 반영</v>
      </c>
      <c r="F1434" s="24" t="str">
        <v>그 외 비교 반영월</v>
      </c>
      <c r="G1434" s="26">
        <v>379</v>
      </c>
      <c r="H1434" s="37">
        <v>0.12541363335539377</v>
      </c>
    </row>
    <row r="1435">
      <c r="A1435" s="26">
        <v>7</v>
      </c>
      <c r="B1435" s="24" t="str">
        <v>파주시</v>
      </c>
      <c r="C1435" s="24" t="str">
        <v>토지</v>
      </c>
      <c r="D1435" s="24" t="str">
        <v>2025-12</v>
      </c>
      <c r="E1435" s="24" t="str">
        <v>비교 반영</v>
      </c>
      <c r="F1435" s="24" t="str">
        <v>그 외 비교 반영월</v>
      </c>
      <c r="G1435" s="26">
        <v>325</v>
      </c>
      <c r="H1435" s="37">
        <v>0.11172224132004126</v>
      </c>
    </row>
    <row r="1436">
      <c r="A1436" s="26">
        <v>7</v>
      </c>
      <c r="B1436" s="24" t="str">
        <v>파주시</v>
      </c>
      <c r="C1436" s="24" t="str">
        <v>토지</v>
      </c>
      <c r="D1436" s="24" t="str">
        <v>2026-01</v>
      </c>
      <c r="E1436" s="24" t="str">
        <v>비교 반영</v>
      </c>
      <c r="F1436" s="24" t="str">
        <v>직전 비교기간</v>
      </c>
      <c r="G1436" s="26">
        <v>314</v>
      </c>
      <c r="H1436" s="37">
        <v>0.1253993610223642</v>
      </c>
    </row>
    <row r="1437">
      <c r="A1437" s="26">
        <v>7</v>
      </c>
      <c r="B1437" s="24" t="str">
        <v>파주시</v>
      </c>
      <c r="C1437" s="24" t="str">
        <v>토지</v>
      </c>
      <c r="D1437" s="24" t="str">
        <v>2026-02</v>
      </c>
      <c r="E1437" s="24" t="str">
        <v>비교 반영</v>
      </c>
      <c r="F1437" s="24" t="str">
        <v>직전 비교기간</v>
      </c>
      <c r="G1437" s="26">
        <v>341</v>
      </c>
      <c r="H1437" s="37">
        <v>0.13596491228070176</v>
      </c>
    </row>
    <row r="1438">
      <c r="A1438" s="26">
        <v>7</v>
      </c>
      <c r="B1438" s="24" t="str">
        <v>파주시</v>
      </c>
      <c r="C1438" s="24" t="str">
        <v>토지</v>
      </c>
      <c r="D1438" s="24" t="str">
        <v>2026-03</v>
      </c>
      <c r="E1438" s="24" t="str">
        <v>비교 반영</v>
      </c>
      <c r="F1438" s="24" t="str">
        <v>직전 비교기간</v>
      </c>
      <c r="G1438" s="26">
        <v>449</v>
      </c>
      <c r="H1438" s="37">
        <v>0.15815427967594223</v>
      </c>
    </row>
    <row r="1439">
      <c r="A1439" s="26">
        <v>7</v>
      </c>
      <c r="B1439" s="24" t="str">
        <v>파주시</v>
      </c>
      <c r="C1439" s="24" t="str">
        <v>토지</v>
      </c>
      <c r="D1439" s="24" t="str">
        <v>2026-04</v>
      </c>
      <c r="E1439" s="24" t="str">
        <v>비교 반영</v>
      </c>
      <c r="F1439" s="24" t="str">
        <v>최근 비교기간</v>
      </c>
      <c r="G1439" s="26">
        <v>389</v>
      </c>
      <c r="H1439" s="37">
        <v>0.1524892199137593</v>
      </c>
    </row>
    <row r="1440">
      <c r="A1440" s="26">
        <v>7</v>
      </c>
      <c r="B1440" s="24" t="str">
        <v>파주시</v>
      </c>
      <c r="C1440" s="24" t="str">
        <v>토지</v>
      </c>
      <c r="D1440" s="24" t="str">
        <v>2026-05</v>
      </c>
      <c r="E1440" s="24" t="str">
        <v>비교 반영</v>
      </c>
      <c r="F1440" s="24" t="str">
        <v>최근 비교기간</v>
      </c>
      <c r="G1440" s="26">
        <v>314</v>
      </c>
      <c r="H1440" s="37">
        <v>0.12475168851807708</v>
      </c>
    </row>
    <row r="1441">
      <c r="A1441" s="26">
        <v>7</v>
      </c>
      <c r="B1441" s="24" t="str">
        <v>파주시</v>
      </c>
      <c r="C1441" s="24" t="str">
        <v>토지</v>
      </c>
      <c r="D1441" s="24" t="str">
        <v>2026-06</v>
      </c>
      <c r="E1441" s="24" t="str">
        <v>비교 반영</v>
      </c>
      <c r="F1441" s="24" t="str">
        <v>최근 비교기간</v>
      </c>
      <c r="G1441" s="26">
        <v>319</v>
      </c>
      <c r="H1441" s="37">
        <v>0.12124667426833903</v>
      </c>
    </row>
    <row r="1442">
      <c r="A1442" s="30">
        <v>7</v>
      </c>
      <c r="B1442" s="30" t="str">
        <v>파주시</v>
      </c>
      <c r="C1442" s="30" t="str">
        <v>토지</v>
      </c>
      <c r="D1442" s="30" t="str">
        <v>2026-07</v>
      </c>
      <c r="E1442" s="30" t="str">
        <v>집계 중</v>
      </c>
      <c r="F1442" s="30" t="str">
        <v>집계 중 월</v>
      </c>
      <c r="G1442" s="32">
        <v>253</v>
      </c>
      <c r="H1442" s="43">
        <v>0.10980902777777778</v>
      </c>
    </row>
    <row r="1443">
      <c r="A1443" s="26">
        <v>7</v>
      </c>
      <c r="B1443" s="24" t="str">
        <v>파주시</v>
      </c>
      <c r="C1443" s="24" t="str">
        <v>다가구 전월세</v>
      </c>
      <c r="D1443" s="24" t="str">
        <v>2025-08</v>
      </c>
      <c r="E1443" s="24" t="str">
        <v>비교 반영</v>
      </c>
      <c r="F1443" s="24" t="str">
        <v>그 외 비교 반영월</v>
      </c>
      <c r="G1443" s="26">
        <v>330</v>
      </c>
      <c r="H1443" s="37">
        <v>0.14042553191489363</v>
      </c>
    </row>
    <row r="1444">
      <c r="A1444" s="26">
        <v>7</v>
      </c>
      <c r="B1444" s="24" t="str">
        <v>파주시</v>
      </c>
      <c r="C1444" s="24" t="str">
        <v>다가구 전월세</v>
      </c>
      <c r="D1444" s="24" t="str">
        <v>2025-09</v>
      </c>
      <c r="E1444" s="24" t="str">
        <v>비교 반영</v>
      </c>
      <c r="F1444" s="24" t="str">
        <v>그 외 비교 반영월</v>
      </c>
      <c r="G1444" s="26">
        <v>315</v>
      </c>
      <c r="H1444" s="37">
        <v>0.12893982808022922</v>
      </c>
    </row>
    <row r="1445">
      <c r="A1445" s="26">
        <v>7</v>
      </c>
      <c r="B1445" s="24" t="str">
        <v>파주시</v>
      </c>
      <c r="C1445" s="24" t="str">
        <v>다가구 전월세</v>
      </c>
      <c r="D1445" s="24" t="str">
        <v>2025-10</v>
      </c>
      <c r="E1445" s="24" t="str">
        <v>비교 반영</v>
      </c>
      <c r="F1445" s="24" t="str">
        <v>그 외 비교 반영월</v>
      </c>
      <c r="G1445" s="26">
        <v>270</v>
      </c>
      <c r="H1445" s="37">
        <v>0.10856453558504221</v>
      </c>
    </row>
    <row r="1446">
      <c r="A1446" s="26">
        <v>7</v>
      </c>
      <c r="B1446" s="24" t="str">
        <v>파주시</v>
      </c>
      <c r="C1446" s="24" t="str">
        <v>다가구 전월세</v>
      </c>
      <c r="D1446" s="24" t="str">
        <v>2025-11</v>
      </c>
      <c r="E1446" s="24" t="str">
        <v>비교 반영</v>
      </c>
      <c r="F1446" s="24" t="str">
        <v>그 외 비교 반영월</v>
      </c>
      <c r="G1446" s="26">
        <v>286</v>
      </c>
      <c r="H1446" s="37">
        <v>0.09463931171409662</v>
      </c>
    </row>
    <row r="1447">
      <c r="A1447" s="26">
        <v>7</v>
      </c>
      <c r="B1447" s="24" t="str">
        <v>파주시</v>
      </c>
      <c r="C1447" s="24" t="str">
        <v>다가구 전월세</v>
      </c>
      <c r="D1447" s="24" t="str">
        <v>2025-12</v>
      </c>
      <c r="E1447" s="24" t="str">
        <v>비교 반영</v>
      </c>
      <c r="F1447" s="24" t="str">
        <v>그 외 비교 반영월</v>
      </c>
      <c r="G1447" s="26">
        <v>261</v>
      </c>
      <c r="H1447" s="37">
        <v>0.0897215537985562</v>
      </c>
    </row>
    <row r="1448">
      <c r="A1448" s="26">
        <v>7</v>
      </c>
      <c r="B1448" s="24" t="str">
        <v>파주시</v>
      </c>
      <c r="C1448" s="24" t="str">
        <v>다가구 전월세</v>
      </c>
      <c r="D1448" s="24" t="str">
        <v>2026-01</v>
      </c>
      <c r="E1448" s="24" t="str">
        <v>비교 반영</v>
      </c>
      <c r="F1448" s="24" t="str">
        <v>직전 비교기간</v>
      </c>
      <c r="G1448" s="26">
        <v>265</v>
      </c>
      <c r="H1448" s="37">
        <v>0.10583067092651757</v>
      </c>
    </row>
    <row r="1449">
      <c r="A1449" s="26">
        <v>7</v>
      </c>
      <c r="B1449" s="24" t="str">
        <v>파주시</v>
      </c>
      <c r="C1449" s="24" t="str">
        <v>다가구 전월세</v>
      </c>
      <c r="D1449" s="24" t="str">
        <v>2026-02</v>
      </c>
      <c r="E1449" s="24" t="str">
        <v>비교 반영</v>
      </c>
      <c r="F1449" s="24" t="str">
        <v>직전 비교기간</v>
      </c>
      <c r="G1449" s="26">
        <v>295</v>
      </c>
      <c r="H1449" s="37">
        <v>0.11762360446570973</v>
      </c>
    </row>
    <row r="1450">
      <c r="A1450" s="26">
        <v>7</v>
      </c>
      <c r="B1450" s="24" t="str">
        <v>파주시</v>
      </c>
      <c r="C1450" s="24" t="str">
        <v>다가구 전월세</v>
      </c>
      <c r="D1450" s="24" t="str">
        <v>2026-03</v>
      </c>
      <c r="E1450" s="24" t="str">
        <v>비교 반영</v>
      </c>
      <c r="F1450" s="24" t="str">
        <v>직전 비교기간</v>
      </c>
      <c r="G1450" s="26">
        <v>353</v>
      </c>
      <c r="H1450" s="37">
        <v>0.12433955618175414</v>
      </c>
    </row>
    <row r="1451">
      <c r="A1451" s="26">
        <v>7</v>
      </c>
      <c r="B1451" s="24" t="str">
        <v>파주시</v>
      </c>
      <c r="C1451" s="24" t="str">
        <v>다가구 전월세</v>
      </c>
      <c r="D1451" s="24" t="str">
        <v>2026-04</v>
      </c>
      <c r="E1451" s="24" t="str">
        <v>비교 반영</v>
      </c>
      <c r="F1451" s="24" t="str">
        <v>최근 비교기간</v>
      </c>
      <c r="G1451" s="26">
        <v>308</v>
      </c>
      <c r="H1451" s="37">
        <v>0.12073696589572716</v>
      </c>
    </row>
    <row r="1452">
      <c r="A1452" s="26">
        <v>7</v>
      </c>
      <c r="B1452" s="24" t="str">
        <v>파주시</v>
      </c>
      <c r="C1452" s="24" t="str">
        <v>다가구 전월세</v>
      </c>
      <c r="D1452" s="24" t="str">
        <v>2026-05</v>
      </c>
      <c r="E1452" s="24" t="str">
        <v>비교 반영</v>
      </c>
      <c r="F1452" s="24" t="str">
        <v>최근 비교기간</v>
      </c>
      <c r="G1452" s="26">
        <v>272</v>
      </c>
      <c r="H1452" s="37">
        <v>0.10806515693285658</v>
      </c>
    </row>
    <row r="1453">
      <c r="A1453" s="26">
        <v>7</v>
      </c>
      <c r="B1453" s="24" t="str">
        <v>파주시</v>
      </c>
      <c r="C1453" s="24" t="str">
        <v>다가구 전월세</v>
      </c>
      <c r="D1453" s="24" t="str">
        <v>2026-06</v>
      </c>
      <c r="E1453" s="24" t="str">
        <v>비교 반영</v>
      </c>
      <c r="F1453" s="24" t="str">
        <v>최근 비교기간</v>
      </c>
      <c r="G1453" s="26">
        <v>305</v>
      </c>
      <c r="H1453" s="37">
        <v>0.11592550361079437</v>
      </c>
    </row>
    <row r="1454">
      <c r="A1454" s="30">
        <v>7</v>
      </c>
      <c r="B1454" s="30" t="str">
        <v>파주시</v>
      </c>
      <c r="C1454" s="30" t="str">
        <v>다가구 전월세</v>
      </c>
      <c r="D1454" s="30" t="str">
        <v>2026-07</v>
      </c>
      <c r="E1454" s="30" t="str">
        <v>집계 중</v>
      </c>
      <c r="F1454" s="30" t="str">
        <v>집계 중 월</v>
      </c>
      <c r="G1454" s="32">
        <v>230</v>
      </c>
      <c r="H1454" s="43">
        <v>0.0998263888888889</v>
      </c>
    </row>
    <row r="1455">
      <c r="A1455" s="26">
        <v>7</v>
      </c>
      <c r="B1455" s="24" t="str">
        <v>파주시</v>
      </c>
      <c r="C1455" s="24" t="str">
        <v>오피스텔 전월세</v>
      </c>
      <c r="D1455" s="24" t="str">
        <v>2025-08</v>
      </c>
      <c r="E1455" s="24" t="str">
        <v>비교 반영</v>
      </c>
      <c r="F1455" s="24" t="str">
        <v>그 외 비교 반영월</v>
      </c>
      <c r="G1455" s="26">
        <v>169</v>
      </c>
      <c r="H1455" s="37">
        <v>0.07191489361702127</v>
      </c>
    </row>
    <row r="1456">
      <c r="A1456" s="26">
        <v>7</v>
      </c>
      <c r="B1456" s="24" t="str">
        <v>파주시</v>
      </c>
      <c r="C1456" s="24" t="str">
        <v>오피스텔 전월세</v>
      </c>
      <c r="D1456" s="24" t="str">
        <v>2025-09</v>
      </c>
      <c r="E1456" s="24" t="str">
        <v>비교 반영</v>
      </c>
      <c r="F1456" s="24" t="str">
        <v>그 외 비교 반영월</v>
      </c>
      <c r="G1456" s="26">
        <v>170</v>
      </c>
      <c r="H1456" s="37">
        <v>0.06958657388456815</v>
      </c>
    </row>
    <row r="1457">
      <c r="A1457" s="26">
        <v>7</v>
      </c>
      <c r="B1457" s="24" t="str">
        <v>파주시</v>
      </c>
      <c r="C1457" s="24" t="str">
        <v>오피스텔 전월세</v>
      </c>
      <c r="D1457" s="24" t="str">
        <v>2025-10</v>
      </c>
      <c r="E1457" s="24" t="str">
        <v>비교 반영</v>
      </c>
      <c r="F1457" s="24" t="str">
        <v>그 외 비교 반영월</v>
      </c>
      <c r="G1457" s="26">
        <v>198</v>
      </c>
      <c r="H1457" s="37">
        <v>0.07961399276236429</v>
      </c>
    </row>
    <row r="1458">
      <c r="A1458" s="26">
        <v>7</v>
      </c>
      <c r="B1458" s="24" t="str">
        <v>파주시</v>
      </c>
      <c r="C1458" s="24" t="str">
        <v>오피스텔 전월세</v>
      </c>
      <c r="D1458" s="24" t="str">
        <v>2025-11</v>
      </c>
      <c r="E1458" s="24" t="str">
        <v>비교 반영</v>
      </c>
      <c r="F1458" s="24" t="str">
        <v>그 외 비교 반영월</v>
      </c>
      <c r="G1458" s="26">
        <v>231</v>
      </c>
      <c r="H1458" s="37">
        <v>0.07643944407677035</v>
      </c>
    </row>
    <row r="1459">
      <c r="A1459" s="26">
        <v>7</v>
      </c>
      <c r="B1459" s="24" t="str">
        <v>파주시</v>
      </c>
      <c r="C1459" s="24" t="str">
        <v>오피스텔 전월세</v>
      </c>
      <c r="D1459" s="24" t="str">
        <v>2025-12</v>
      </c>
      <c r="E1459" s="24" t="str">
        <v>비교 반영</v>
      </c>
      <c r="F1459" s="24" t="str">
        <v>그 외 비교 반영월</v>
      </c>
      <c r="G1459" s="26">
        <v>244</v>
      </c>
      <c r="H1459" s="37">
        <v>0.08387762117566173</v>
      </c>
    </row>
    <row r="1460">
      <c r="A1460" s="26">
        <v>7</v>
      </c>
      <c r="B1460" s="24" t="str">
        <v>파주시</v>
      </c>
      <c r="C1460" s="24" t="str">
        <v>오피스텔 전월세</v>
      </c>
      <c r="D1460" s="24" t="str">
        <v>2026-01</v>
      </c>
      <c r="E1460" s="24" t="str">
        <v>비교 반영</v>
      </c>
      <c r="F1460" s="24" t="str">
        <v>직전 비교기간</v>
      </c>
      <c r="G1460" s="26">
        <v>285</v>
      </c>
      <c r="H1460" s="37">
        <v>0.11381789137380191</v>
      </c>
    </row>
    <row r="1461">
      <c r="A1461" s="26">
        <v>7</v>
      </c>
      <c r="B1461" s="24" t="str">
        <v>파주시</v>
      </c>
      <c r="C1461" s="24" t="str">
        <v>오피스텔 전월세</v>
      </c>
      <c r="D1461" s="24" t="str">
        <v>2026-02</v>
      </c>
      <c r="E1461" s="24" t="str">
        <v>비교 반영</v>
      </c>
      <c r="F1461" s="24" t="str">
        <v>직전 비교기간</v>
      </c>
      <c r="G1461" s="26">
        <v>275</v>
      </c>
      <c r="H1461" s="37">
        <v>0.10964912280701754</v>
      </c>
    </row>
    <row r="1462">
      <c r="A1462" s="26">
        <v>7</v>
      </c>
      <c r="B1462" s="24" t="str">
        <v>파주시</v>
      </c>
      <c r="C1462" s="24" t="str">
        <v>오피스텔 전월세</v>
      </c>
      <c r="D1462" s="24" t="str">
        <v>2026-03</v>
      </c>
      <c r="E1462" s="24" t="str">
        <v>비교 반영</v>
      </c>
      <c r="F1462" s="24" t="str">
        <v>직전 비교기간</v>
      </c>
      <c r="G1462" s="26">
        <v>277</v>
      </c>
      <c r="H1462" s="37">
        <v>0.09756956674885522</v>
      </c>
    </row>
    <row r="1463">
      <c r="A1463" s="26">
        <v>7</v>
      </c>
      <c r="B1463" s="24" t="str">
        <v>파주시</v>
      </c>
      <c r="C1463" s="24" t="str">
        <v>오피스텔 전월세</v>
      </c>
      <c r="D1463" s="24" t="str">
        <v>2026-04</v>
      </c>
      <c r="E1463" s="24" t="str">
        <v>비교 반영</v>
      </c>
      <c r="F1463" s="24" t="str">
        <v>최근 비교기간</v>
      </c>
      <c r="G1463" s="26">
        <v>200</v>
      </c>
      <c r="H1463" s="37">
        <v>0.07840062720501764</v>
      </c>
    </row>
    <row r="1464">
      <c r="A1464" s="26">
        <v>7</v>
      </c>
      <c r="B1464" s="24" t="str">
        <v>파주시</v>
      </c>
      <c r="C1464" s="24" t="str">
        <v>오피스텔 전월세</v>
      </c>
      <c r="D1464" s="24" t="str">
        <v>2026-05</v>
      </c>
      <c r="E1464" s="24" t="str">
        <v>비교 반영</v>
      </c>
      <c r="F1464" s="24" t="str">
        <v>최근 비교기간</v>
      </c>
      <c r="G1464" s="26">
        <v>195</v>
      </c>
      <c r="H1464" s="37">
        <v>0.07747318235995232</v>
      </c>
    </row>
    <row r="1465">
      <c r="A1465" s="26">
        <v>7</v>
      </c>
      <c r="B1465" s="24" t="str">
        <v>파주시</v>
      </c>
      <c r="C1465" s="24" t="str">
        <v>오피스텔 전월세</v>
      </c>
      <c r="D1465" s="24" t="str">
        <v>2026-06</v>
      </c>
      <c r="E1465" s="24" t="str">
        <v>비교 반영</v>
      </c>
      <c r="F1465" s="24" t="str">
        <v>최근 비교기간</v>
      </c>
      <c r="G1465" s="26">
        <v>194</v>
      </c>
      <c r="H1465" s="37">
        <v>0.07373622196883314</v>
      </c>
    </row>
    <row r="1466">
      <c r="A1466" s="30">
        <v>7</v>
      </c>
      <c r="B1466" s="30" t="str">
        <v>파주시</v>
      </c>
      <c r="C1466" s="30" t="str">
        <v>오피스텔 전월세</v>
      </c>
      <c r="D1466" s="30" t="str">
        <v>2026-07</v>
      </c>
      <c r="E1466" s="30" t="str">
        <v>집계 중</v>
      </c>
      <c r="F1466" s="30" t="str">
        <v>집계 중 월</v>
      </c>
      <c r="G1466" s="32">
        <v>185</v>
      </c>
      <c r="H1466" s="43">
        <v>0.0802951388888889</v>
      </c>
    </row>
    <row r="1467">
      <c r="A1467" s="26">
        <v>7</v>
      </c>
      <c r="B1467" s="24" t="str">
        <v>파주시</v>
      </c>
      <c r="C1467" s="24" t="str">
        <v>다세대 전월세</v>
      </c>
      <c r="D1467" s="24" t="str">
        <v>2025-08</v>
      </c>
      <c r="E1467" s="24" t="str">
        <v>비교 반영</v>
      </c>
      <c r="F1467" s="24" t="str">
        <v>그 외 비교 반영월</v>
      </c>
      <c r="G1467" s="26">
        <v>116</v>
      </c>
      <c r="H1467" s="37">
        <v>0.04936170212765958</v>
      </c>
    </row>
    <row r="1468">
      <c r="A1468" s="26">
        <v>7</v>
      </c>
      <c r="B1468" s="24" t="str">
        <v>파주시</v>
      </c>
      <c r="C1468" s="24" t="str">
        <v>다세대 전월세</v>
      </c>
      <c r="D1468" s="24" t="str">
        <v>2025-09</v>
      </c>
      <c r="E1468" s="24" t="str">
        <v>비교 반영</v>
      </c>
      <c r="F1468" s="24" t="str">
        <v>그 외 비교 반영월</v>
      </c>
      <c r="G1468" s="26">
        <v>139</v>
      </c>
      <c r="H1468" s="37">
        <v>0.05689725747032337</v>
      </c>
    </row>
    <row r="1469">
      <c r="A1469" s="26">
        <v>7</v>
      </c>
      <c r="B1469" s="24" t="str">
        <v>파주시</v>
      </c>
      <c r="C1469" s="24" t="str">
        <v>다세대 전월세</v>
      </c>
      <c r="D1469" s="24" t="str">
        <v>2025-10</v>
      </c>
      <c r="E1469" s="24" t="str">
        <v>비교 반영</v>
      </c>
      <c r="F1469" s="24" t="str">
        <v>그 외 비교 반영월</v>
      </c>
      <c r="G1469" s="26">
        <v>114</v>
      </c>
      <c r="H1469" s="37">
        <v>0.045838359469240045</v>
      </c>
    </row>
    <row r="1470">
      <c r="A1470" s="26">
        <v>7</v>
      </c>
      <c r="B1470" s="24" t="str">
        <v>파주시</v>
      </c>
      <c r="C1470" s="24" t="str">
        <v>다세대 전월세</v>
      </c>
      <c r="D1470" s="24" t="str">
        <v>2025-11</v>
      </c>
      <c r="E1470" s="24" t="str">
        <v>비교 반영</v>
      </c>
      <c r="F1470" s="24" t="str">
        <v>그 외 비교 반영월</v>
      </c>
      <c r="G1470" s="26">
        <v>97</v>
      </c>
      <c r="H1470" s="37">
        <v>0.03209794837855725</v>
      </c>
    </row>
    <row r="1471">
      <c r="A1471" s="26">
        <v>7</v>
      </c>
      <c r="B1471" s="24" t="str">
        <v>파주시</v>
      </c>
      <c r="C1471" s="24" t="str">
        <v>다세대 전월세</v>
      </c>
      <c r="D1471" s="24" t="str">
        <v>2025-12</v>
      </c>
      <c r="E1471" s="24" t="str">
        <v>비교 반영</v>
      </c>
      <c r="F1471" s="24" t="str">
        <v>그 외 비교 반영월</v>
      </c>
      <c r="G1471" s="26">
        <v>107</v>
      </c>
      <c r="H1471" s="37">
        <v>0.036782399449982815</v>
      </c>
    </row>
    <row r="1472">
      <c r="A1472" s="26">
        <v>7</v>
      </c>
      <c r="B1472" s="24" t="str">
        <v>파주시</v>
      </c>
      <c r="C1472" s="24" t="str">
        <v>다세대 전월세</v>
      </c>
      <c r="D1472" s="24" t="str">
        <v>2026-01</v>
      </c>
      <c r="E1472" s="24" t="str">
        <v>비교 반영</v>
      </c>
      <c r="F1472" s="24" t="str">
        <v>직전 비교기간</v>
      </c>
      <c r="G1472" s="26">
        <v>131</v>
      </c>
      <c r="H1472" s="37">
        <v>0.05231629392971246</v>
      </c>
    </row>
    <row r="1473">
      <c r="A1473" s="26">
        <v>7</v>
      </c>
      <c r="B1473" s="24" t="str">
        <v>파주시</v>
      </c>
      <c r="C1473" s="24" t="str">
        <v>다세대 전월세</v>
      </c>
      <c r="D1473" s="24" t="str">
        <v>2026-02</v>
      </c>
      <c r="E1473" s="24" t="str">
        <v>비교 반영</v>
      </c>
      <c r="F1473" s="24" t="str">
        <v>직전 비교기간</v>
      </c>
      <c r="G1473" s="26">
        <v>118</v>
      </c>
      <c r="H1473" s="37">
        <v>0.04704944178628389</v>
      </c>
    </row>
    <row r="1474">
      <c r="A1474" s="26">
        <v>7</v>
      </c>
      <c r="B1474" s="24" t="str">
        <v>파주시</v>
      </c>
      <c r="C1474" s="24" t="str">
        <v>다세대 전월세</v>
      </c>
      <c r="D1474" s="24" t="str">
        <v>2026-03</v>
      </c>
      <c r="E1474" s="24" t="str">
        <v>비교 반영</v>
      </c>
      <c r="F1474" s="24" t="str">
        <v>직전 비교기간</v>
      </c>
      <c r="G1474" s="26">
        <v>135</v>
      </c>
      <c r="H1474" s="37">
        <v>0.04755195491370201</v>
      </c>
    </row>
    <row r="1475">
      <c r="A1475" s="26">
        <v>7</v>
      </c>
      <c r="B1475" s="24" t="str">
        <v>파주시</v>
      </c>
      <c r="C1475" s="24" t="str">
        <v>다세대 전월세</v>
      </c>
      <c r="D1475" s="24" t="str">
        <v>2026-04</v>
      </c>
      <c r="E1475" s="24" t="str">
        <v>비교 반영</v>
      </c>
      <c r="F1475" s="24" t="str">
        <v>최근 비교기간</v>
      </c>
      <c r="G1475" s="26">
        <v>122</v>
      </c>
      <c r="H1475" s="37">
        <v>0.04782438259506076</v>
      </c>
    </row>
    <row r="1476">
      <c r="A1476" s="26">
        <v>7</v>
      </c>
      <c r="B1476" s="24" t="str">
        <v>파주시</v>
      </c>
      <c r="C1476" s="24" t="str">
        <v>다세대 전월세</v>
      </c>
      <c r="D1476" s="24" t="str">
        <v>2026-05</v>
      </c>
      <c r="E1476" s="24" t="str">
        <v>비교 반영</v>
      </c>
      <c r="F1476" s="24" t="str">
        <v>최근 비교기간</v>
      </c>
      <c r="G1476" s="26">
        <v>143</v>
      </c>
      <c r="H1476" s="37">
        <v>0.05681366706396504</v>
      </c>
    </row>
    <row r="1477">
      <c r="A1477" s="26">
        <v>7</v>
      </c>
      <c r="B1477" s="24" t="str">
        <v>파주시</v>
      </c>
      <c r="C1477" s="24" t="str">
        <v>다세대 전월세</v>
      </c>
      <c r="D1477" s="24" t="str">
        <v>2026-06</v>
      </c>
      <c r="E1477" s="24" t="str">
        <v>비교 반영</v>
      </c>
      <c r="F1477" s="24" t="str">
        <v>최근 비교기간</v>
      </c>
      <c r="G1477" s="26">
        <v>123</v>
      </c>
      <c r="H1477" s="37">
        <v>0.046750285062713795</v>
      </c>
    </row>
    <row r="1478">
      <c r="A1478" s="30">
        <v>7</v>
      </c>
      <c r="B1478" s="30" t="str">
        <v>파주시</v>
      </c>
      <c r="C1478" s="30" t="str">
        <v>다세대 전월세</v>
      </c>
      <c r="D1478" s="30" t="str">
        <v>2026-07</v>
      </c>
      <c r="E1478" s="30" t="str">
        <v>집계 중</v>
      </c>
      <c r="F1478" s="30" t="str">
        <v>집계 중 월</v>
      </c>
      <c r="G1478" s="32">
        <v>79</v>
      </c>
      <c r="H1478" s="43">
        <v>0.03428819444444445</v>
      </c>
    </row>
    <row r="1479">
      <c r="A1479" s="26">
        <v>7</v>
      </c>
      <c r="B1479" s="24" t="str">
        <v>파주시</v>
      </c>
      <c r="C1479" s="24" t="str">
        <v>다세대 매매</v>
      </c>
      <c r="D1479" s="24" t="str">
        <v>2025-08</v>
      </c>
      <c r="E1479" s="24" t="str">
        <v>비교 반영</v>
      </c>
      <c r="F1479" s="24" t="str">
        <v>그 외 비교 반영월</v>
      </c>
      <c r="G1479" s="26">
        <v>38</v>
      </c>
      <c r="H1479" s="37">
        <v>0.016170212765957447</v>
      </c>
    </row>
    <row r="1480">
      <c r="A1480" s="26">
        <v>7</v>
      </c>
      <c r="B1480" s="24" t="str">
        <v>파주시</v>
      </c>
      <c r="C1480" s="24" t="str">
        <v>다세대 매매</v>
      </c>
      <c r="D1480" s="24" t="str">
        <v>2025-09</v>
      </c>
      <c r="E1480" s="24" t="str">
        <v>비교 반영</v>
      </c>
      <c r="F1480" s="24" t="str">
        <v>그 외 비교 반영월</v>
      </c>
      <c r="G1480" s="26">
        <v>72</v>
      </c>
      <c r="H1480" s="37">
        <v>0.029471960704052395</v>
      </c>
    </row>
    <row r="1481">
      <c r="A1481" s="26">
        <v>7</v>
      </c>
      <c r="B1481" s="24" t="str">
        <v>파주시</v>
      </c>
      <c r="C1481" s="24" t="str">
        <v>다세대 매매</v>
      </c>
      <c r="D1481" s="24" t="str">
        <v>2025-10</v>
      </c>
      <c r="E1481" s="24" t="str">
        <v>비교 반영</v>
      </c>
      <c r="F1481" s="24" t="str">
        <v>그 외 비교 반영월</v>
      </c>
      <c r="G1481" s="26">
        <v>55</v>
      </c>
      <c r="H1481" s="37">
        <v>0.022114997989545637</v>
      </c>
    </row>
    <row r="1482">
      <c r="A1482" s="26">
        <v>7</v>
      </c>
      <c r="B1482" s="24" t="str">
        <v>파주시</v>
      </c>
      <c r="C1482" s="24" t="str">
        <v>다세대 매매</v>
      </c>
      <c r="D1482" s="24" t="str">
        <v>2025-11</v>
      </c>
      <c r="E1482" s="24" t="str">
        <v>비교 반영</v>
      </c>
      <c r="F1482" s="24" t="str">
        <v>그 외 비교 반영월</v>
      </c>
      <c r="G1482" s="26">
        <v>53</v>
      </c>
      <c r="H1482" s="37">
        <v>0.01753805426869623</v>
      </c>
    </row>
    <row r="1483">
      <c r="A1483" s="26">
        <v>7</v>
      </c>
      <c r="B1483" s="24" t="str">
        <v>파주시</v>
      </c>
      <c r="C1483" s="24" t="str">
        <v>다세대 매매</v>
      </c>
      <c r="D1483" s="24" t="str">
        <v>2025-12</v>
      </c>
      <c r="E1483" s="24" t="str">
        <v>비교 반영</v>
      </c>
      <c r="F1483" s="24" t="str">
        <v>그 외 비교 반영월</v>
      </c>
      <c r="G1483" s="26">
        <v>73</v>
      </c>
      <c r="H1483" s="37">
        <v>0.025094534204193882</v>
      </c>
    </row>
    <row r="1484">
      <c r="A1484" s="26">
        <v>7</v>
      </c>
      <c r="B1484" s="24" t="str">
        <v>파주시</v>
      </c>
      <c r="C1484" s="24" t="str">
        <v>다세대 매매</v>
      </c>
      <c r="D1484" s="24" t="str">
        <v>2026-01</v>
      </c>
      <c r="E1484" s="24" t="str">
        <v>비교 반영</v>
      </c>
      <c r="F1484" s="24" t="str">
        <v>직전 비교기간</v>
      </c>
      <c r="G1484" s="26">
        <v>60</v>
      </c>
      <c r="H1484" s="37">
        <v>0.023961661341853034</v>
      </c>
    </row>
    <row r="1485">
      <c r="A1485" s="26">
        <v>7</v>
      </c>
      <c r="B1485" s="24" t="str">
        <v>파주시</v>
      </c>
      <c r="C1485" s="24" t="str">
        <v>다세대 매매</v>
      </c>
      <c r="D1485" s="24" t="str">
        <v>2026-02</v>
      </c>
      <c r="E1485" s="24" t="str">
        <v>비교 반영</v>
      </c>
      <c r="F1485" s="24" t="str">
        <v>직전 비교기간</v>
      </c>
      <c r="G1485" s="26">
        <v>61</v>
      </c>
      <c r="H1485" s="37">
        <v>0.024322169059011165</v>
      </c>
    </row>
    <row r="1486">
      <c r="A1486" s="26">
        <v>7</v>
      </c>
      <c r="B1486" s="24" t="str">
        <v>파주시</v>
      </c>
      <c r="C1486" s="24" t="str">
        <v>다세대 매매</v>
      </c>
      <c r="D1486" s="24" t="str">
        <v>2026-03</v>
      </c>
      <c r="E1486" s="24" t="str">
        <v>비교 반영</v>
      </c>
      <c r="F1486" s="24" t="str">
        <v>직전 비교기간</v>
      </c>
      <c r="G1486" s="26">
        <v>69</v>
      </c>
      <c r="H1486" s="37">
        <v>0.02430433251144769</v>
      </c>
    </row>
    <row r="1487">
      <c r="A1487" s="26">
        <v>7</v>
      </c>
      <c r="B1487" s="24" t="str">
        <v>파주시</v>
      </c>
      <c r="C1487" s="24" t="str">
        <v>다세대 매매</v>
      </c>
      <c r="D1487" s="24" t="str">
        <v>2026-04</v>
      </c>
      <c r="E1487" s="24" t="str">
        <v>비교 반영</v>
      </c>
      <c r="F1487" s="24" t="str">
        <v>최근 비교기간</v>
      </c>
      <c r="G1487" s="26">
        <v>87</v>
      </c>
      <c r="H1487" s="37">
        <v>0.03410427283418267</v>
      </c>
    </row>
    <row r="1488">
      <c r="A1488" s="26">
        <v>7</v>
      </c>
      <c r="B1488" s="24" t="str">
        <v>파주시</v>
      </c>
      <c r="C1488" s="24" t="str">
        <v>다세대 매매</v>
      </c>
      <c r="D1488" s="24" t="str">
        <v>2026-05</v>
      </c>
      <c r="E1488" s="24" t="str">
        <v>비교 반영</v>
      </c>
      <c r="F1488" s="24" t="str">
        <v>최근 비교기간</v>
      </c>
      <c r="G1488" s="26">
        <v>68</v>
      </c>
      <c r="H1488" s="37">
        <v>0.027016289233214145</v>
      </c>
    </row>
    <row r="1489">
      <c r="A1489" s="26">
        <v>7</v>
      </c>
      <c r="B1489" s="24" t="str">
        <v>파주시</v>
      </c>
      <c r="C1489" s="24" t="str">
        <v>다세대 매매</v>
      </c>
      <c r="D1489" s="24" t="str">
        <v>2026-06</v>
      </c>
      <c r="E1489" s="24" t="str">
        <v>비교 반영</v>
      </c>
      <c r="F1489" s="24" t="str">
        <v>최근 비교기간</v>
      </c>
      <c r="G1489" s="26">
        <v>61</v>
      </c>
      <c r="H1489" s="37">
        <v>0.023185100722158875</v>
      </c>
    </row>
    <row r="1490">
      <c r="A1490" s="30">
        <v>7</v>
      </c>
      <c r="B1490" s="30" t="str">
        <v>파주시</v>
      </c>
      <c r="C1490" s="30" t="str">
        <v>다세대 매매</v>
      </c>
      <c r="D1490" s="30" t="str">
        <v>2026-07</v>
      </c>
      <c r="E1490" s="30" t="str">
        <v>집계 중</v>
      </c>
      <c r="F1490" s="30" t="str">
        <v>집계 중 월</v>
      </c>
      <c r="G1490" s="32">
        <v>73</v>
      </c>
      <c r="H1490" s="43">
        <v>0.031684027777777776</v>
      </c>
    </row>
    <row r="1491">
      <c r="A1491" s="26">
        <v>7</v>
      </c>
      <c r="B1491" s="24" t="str">
        <v>파주시</v>
      </c>
      <c r="C1491" s="24" t="str">
        <v>상가</v>
      </c>
      <c r="D1491" s="24" t="str">
        <v>2025-08</v>
      </c>
      <c r="E1491" s="24" t="str">
        <v>비교 반영</v>
      </c>
      <c r="F1491" s="24" t="str">
        <v>그 외 비교 반영월</v>
      </c>
      <c r="G1491" s="26">
        <v>45</v>
      </c>
      <c r="H1491" s="37">
        <v>0.019148936170212766</v>
      </c>
    </row>
    <row r="1492">
      <c r="A1492" s="26">
        <v>7</v>
      </c>
      <c r="B1492" s="24" t="str">
        <v>파주시</v>
      </c>
      <c r="C1492" s="24" t="str">
        <v>상가</v>
      </c>
      <c r="D1492" s="24" t="str">
        <v>2025-09</v>
      </c>
      <c r="E1492" s="24" t="str">
        <v>비교 반영</v>
      </c>
      <c r="F1492" s="24" t="str">
        <v>그 외 비교 반영월</v>
      </c>
      <c r="G1492" s="26">
        <v>56</v>
      </c>
      <c r="H1492" s="37">
        <v>0.022922636103151862</v>
      </c>
    </row>
    <row r="1493">
      <c r="A1493" s="26">
        <v>7</v>
      </c>
      <c r="B1493" s="24" t="str">
        <v>파주시</v>
      </c>
      <c r="C1493" s="24" t="str">
        <v>상가</v>
      </c>
      <c r="D1493" s="24" t="str">
        <v>2025-10</v>
      </c>
      <c r="E1493" s="24" t="str">
        <v>비교 반영</v>
      </c>
      <c r="F1493" s="24" t="str">
        <v>그 외 비교 반영월</v>
      </c>
      <c r="G1493" s="26">
        <v>47</v>
      </c>
      <c r="H1493" s="37">
        <v>0.01889827100924809</v>
      </c>
    </row>
    <row r="1494">
      <c r="A1494" s="26">
        <v>7</v>
      </c>
      <c r="B1494" s="24" t="str">
        <v>파주시</v>
      </c>
      <c r="C1494" s="24" t="str">
        <v>상가</v>
      </c>
      <c r="D1494" s="24" t="str">
        <v>2025-11</v>
      </c>
      <c r="E1494" s="24" t="str">
        <v>비교 반영</v>
      </c>
      <c r="F1494" s="24" t="str">
        <v>그 외 비교 반영월</v>
      </c>
      <c r="G1494" s="26">
        <v>49</v>
      </c>
      <c r="H1494" s="37">
        <v>0.016214427531436135</v>
      </c>
    </row>
    <row r="1495">
      <c r="A1495" s="26">
        <v>7</v>
      </c>
      <c r="B1495" s="24" t="str">
        <v>파주시</v>
      </c>
      <c r="C1495" s="24" t="str">
        <v>상가</v>
      </c>
      <c r="D1495" s="24" t="str">
        <v>2025-12</v>
      </c>
      <c r="E1495" s="24" t="str">
        <v>비교 반영</v>
      </c>
      <c r="F1495" s="24" t="str">
        <v>그 외 비교 반영월</v>
      </c>
      <c r="G1495" s="26">
        <v>31</v>
      </c>
      <c r="H1495" s="37">
        <v>0.01065658301821932</v>
      </c>
    </row>
    <row r="1496">
      <c r="A1496" s="26">
        <v>7</v>
      </c>
      <c r="B1496" s="24" t="str">
        <v>파주시</v>
      </c>
      <c r="C1496" s="24" t="str">
        <v>상가</v>
      </c>
      <c r="D1496" s="24" t="str">
        <v>2026-01</v>
      </c>
      <c r="E1496" s="24" t="str">
        <v>비교 반영</v>
      </c>
      <c r="F1496" s="24" t="str">
        <v>직전 비교기간</v>
      </c>
      <c r="G1496" s="26">
        <v>49</v>
      </c>
      <c r="H1496" s="37">
        <v>0.019568690095846646</v>
      </c>
    </row>
    <row r="1497">
      <c r="A1497" s="26">
        <v>7</v>
      </c>
      <c r="B1497" s="24" t="str">
        <v>파주시</v>
      </c>
      <c r="C1497" s="24" t="str">
        <v>상가</v>
      </c>
      <c r="D1497" s="24" t="str">
        <v>2026-02</v>
      </c>
      <c r="E1497" s="24" t="str">
        <v>비교 반영</v>
      </c>
      <c r="F1497" s="24" t="str">
        <v>직전 비교기간</v>
      </c>
      <c r="G1497" s="26">
        <v>30</v>
      </c>
      <c r="H1497" s="37">
        <v>0.011961722488038277</v>
      </c>
    </row>
    <row r="1498">
      <c r="A1498" s="26">
        <v>7</v>
      </c>
      <c r="B1498" s="24" t="str">
        <v>파주시</v>
      </c>
      <c r="C1498" s="24" t="str">
        <v>상가</v>
      </c>
      <c r="D1498" s="24" t="str">
        <v>2026-03</v>
      </c>
      <c r="E1498" s="24" t="str">
        <v>비교 반영</v>
      </c>
      <c r="F1498" s="24" t="str">
        <v>직전 비교기간</v>
      </c>
      <c r="G1498" s="26">
        <v>39</v>
      </c>
      <c r="H1498" s="37">
        <v>0.013737231419513914</v>
      </c>
    </row>
    <row r="1499">
      <c r="A1499" s="26">
        <v>7</v>
      </c>
      <c r="B1499" s="24" t="str">
        <v>파주시</v>
      </c>
      <c r="C1499" s="24" t="str">
        <v>상가</v>
      </c>
      <c r="D1499" s="24" t="str">
        <v>2026-04</v>
      </c>
      <c r="E1499" s="24" t="str">
        <v>비교 반영</v>
      </c>
      <c r="F1499" s="24" t="str">
        <v>최근 비교기간</v>
      </c>
      <c r="G1499" s="26">
        <v>50</v>
      </c>
      <c r="H1499" s="37">
        <v>0.01960015680125441</v>
      </c>
    </row>
    <row r="1500">
      <c r="A1500" s="26">
        <v>7</v>
      </c>
      <c r="B1500" s="24" t="str">
        <v>파주시</v>
      </c>
      <c r="C1500" s="24" t="str">
        <v>상가</v>
      </c>
      <c r="D1500" s="24" t="str">
        <v>2026-05</v>
      </c>
      <c r="E1500" s="24" t="str">
        <v>비교 반영</v>
      </c>
      <c r="F1500" s="24" t="str">
        <v>최근 비교기간</v>
      </c>
      <c r="G1500" s="26">
        <v>39</v>
      </c>
      <c r="H1500" s="37">
        <v>0.015494636471990465</v>
      </c>
    </row>
    <row r="1501">
      <c r="A1501" s="26">
        <v>7</v>
      </c>
      <c r="B1501" s="24" t="str">
        <v>파주시</v>
      </c>
      <c r="C1501" s="24" t="str">
        <v>상가</v>
      </c>
      <c r="D1501" s="24" t="str">
        <v>2026-06</v>
      </c>
      <c r="E1501" s="24" t="str">
        <v>비교 반영</v>
      </c>
      <c r="F1501" s="24" t="str">
        <v>최근 비교기간</v>
      </c>
      <c r="G1501" s="26">
        <v>120</v>
      </c>
      <c r="H1501" s="37">
        <v>0.04561003420752566</v>
      </c>
    </row>
    <row r="1502">
      <c r="A1502" s="30">
        <v>7</v>
      </c>
      <c r="B1502" s="30" t="str">
        <v>파주시</v>
      </c>
      <c r="C1502" s="30" t="str">
        <v>상가</v>
      </c>
      <c r="D1502" s="30" t="str">
        <v>2026-07</v>
      </c>
      <c r="E1502" s="30" t="str">
        <v>집계 중</v>
      </c>
      <c r="F1502" s="30" t="str">
        <v>집계 중 월</v>
      </c>
      <c r="G1502" s="32">
        <v>116</v>
      </c>
      <c r="H1502" s="43">
        <v>0.050347222222222224</v>
      </c>
    </row>
    <row r="1503">
      <c r="A1503" s="26">
        <v>7</v>
      </c>
      <c r="B1503" s="24" t="str">
        <v>파주시</v>
      </c>
      <c r="C1503" s="24" t="str">
        <v>다가구 매매</v>
      </c>
      <c r="D1503" s="24" t="str">
        <v>2025-08</v>
      </c>
      <c r="E1503" s="24" t="str">
        <v>비교 반영</v>
      </c>
      <c r="F1503" s="24" t="str">
        <v>그 외 비교 반영월</v>
      </c>
      <c r="G1503" s="26">
        <v>18</v>
      </c>
      <c r="H1503" s="37">
        <v>0.007659574468085106</v>
      </c>
    </row>
    <row r="1504">
      <c r="A1504" s="26">
        <v>7</v>
      </c>
      <c r="B1504" s="24" t="str">
        <v>파주시</v>
      </c>
      <c r="C1504" s="24" t="str">
        <v>다가구 매매</v>
      </c>
      <c r="D1504" s="24" t="str">
        <v>2025-09</v>
      </c>
      <c r="E1504" s="24" t="str">
        <v>비교 반영</v>
      </c>
      <c r="F1504" s="24" t="str">
        <v>그 외 비교 반영월</v>
      </c>
      <c r="G1504" s="26">
        <v>19</v>
      </c>
      <c r="H1504" s="37">
        <v>0.007777322963569382</v>
      </c>
    </row>
    <row r="1505">
      <c r="A1505" s="26">
        <v>7</v>
      </c>
      <c r="B1505" s="24" t="str">
        <v>파주시</v>
      </c>
      <c r="C1505" s="24" t="str">
        <v>다가구 매매</v>
      </c>
      <c r="D1505" s="24" t="str">
        <v>2025-10</v>
      </c>
      <c r="E1505" s="24" t="str">
        <v>비교 반영</v>
      </c>
      <c r="F1505" s="24" t="str">
        <v>그 외 비교 반영월</v>
      </c>
      <c r="G1505" s="26">
        <v>15</v>
      </c>
      <c r="H1505" s="37">
        <v>0.006031363088057901</v>
      </c>
    </row>
    <row r="1506">
      <c r="A1506" s="26">
        <v>7</v>
      </c>
      <c r="B1506" s="24" t="str">
        <v>파주시</v>
      </c>
      <c r="C1506" s="24" t="str">
        <v>다가구 매매</v>
      </c>
      <c r="D1506" s="24" t="str">
        <v>2025-11</v>
      </c>
      <c r="E1506" s="24" t="str">
        <v>비교 반영</v>
      </c>
      <c r="F1506" s="24" t="str">
        <v>그 외 비교 반영월</v>
      </c>
      <c r="G1506" s="26">
        <v>14</v>
      </c>
      <c r="H1506" s="37">
        <v>0.004632693580410324</v>
      </c>
    </row>
    <row r="1507">
      <c r="A1507" s="26">
        <v>7</v>
      </c>
      <c r="B1507" s="24" t="str">
        <v>파주시</v>
      </c>
      <c r="C1507" s="24" t="str">
        <v>다가구 매매</v>
      </c>
      <c r="D1507" s="24" t="str">
        <v>2025-12</v>
      </c>
      <c r="E1507" s="24" t="str">
        <v>비교 반영</v>
      </c>
      <c r="F1507" s="24" t="str">
        <v>그 외 비교 반영월</v>
      </c>
      <c r="G1507" s="26">
        <v>14</v>
      </c>
      <c r="H1507" s="37">
        <v>0.0048126503953248535</v>
      </c>
    </row>
    <row r="1508">
      <c r="A1508" s="26">
        <v>7</v>
      </c>
      <c r="B1508" s="24" t="str">
        <v>파주시</v>
      </c>
      <c r="C1508" s="24" t="str">
        <v>다가구 매매</v>
      </c>
      <c r="D1508" s="24" t="str">
        <v>2026-01</v>
      </c>
      <c r="E1508" s="24" t="str">
        <v>비교 반영</v>
      </c>
      <c r="F1508" s="24" t="str">
        <v>직전 비교기간</v>
      </c>
      <c r="G1508" s="26">
        <v>20</v>
      </c>
      <c r="H1508" s="37">
        <v>0.007987220447284345</v>
      </c>
    </row>
    <row r="1509">
      <c r="A1509" s="26">
        <v>7</v>
      </c>
      <c r="B1509" s="24" t="str">
        <v>파주시</v>
      </c>
      <c r="C1509" s="24" t="str">
        <v>다가구 매매</v>
      </c>
      <c r="D1509" s="24" t="str">
        <v>2026-02</v>
      </c>
      <c r="E1509" s="24" t="str">
        <v>비교 반영</v>
      </c>
      <c r="F1509" s="24" t="str">
        <v>직전 비교기간</v>
      </c>
      <c r="G1509" s="26">
        <v>16</v>
      </c>
      <c r="H1509" s="37">
        <v>0.006379585326953748</v>
      </c>
    </row>
    <row r="1510">
      <c r="A1510" s="26">
        <v>7</v>
      </c>
      <c r="B1510" s="24" t="str">
        <v>파주시</v>
      </c>
      <c r="C1510" s="24" t="str">
        <v>다가구 매매</v>
      </c>
      <c r="D1510" s="24" t="str">
        <v>2026-03</v>
      </c>
      <c r="E1510" s="24" t="str">
        <v>비교 반영</v>
      </c>
      <c r="F1510" s="24" t="str">
        <v>직전 비교기간</v>
      </c>
      <c r="G1510" s="26">
        <v>26</v>
      </c>
      <c r="H1510" s="37">
        <v>0.009158154279675942</v>
      </c>
    </row>
    <row r="1511">
      <c r="A1511" s="26">
        <v>7</v>
      </c>
      <c r="B1511" s="24" t="str">
        <v>파주시</v>
      </c>
      <c r="C1511" s="24" t="str">
        <v>다가구 매매</v>
      </c>
      <c r="D1511" s="24" t="str">
        <v>2026-04</v>
      </c>
      <c r="E1511" s="24" t="str">
        <v>비교 반영</v>
      </c>
      <c r="F1511" s="24" t="str">
        <v>최근 비교기간</v>
      </c>
      <c r="G1511" s="26">
        <v>21</v>
      </c>
      <c r="H1511" s="37">
        <v>0.008232065856526851</v>
      </c>
    </row>
    <row r="1512">
      <c r="A1512" s="26">
        <v>7</v>
      </c>
      <c r="B1512" s="24" t="str">
        <v>파주시</v>
      </c>
      <c r="C1512" s="24" t="str">
        <v>다가구 매매</v>
      </c>
      <c r="D1512" s="24" t="str">
        <v>2026-05</v>
      </c>
      <c r="E1512" s="24" t="str">
        <v>비교 반영</v>
      </c>
      <c r="F1512" s="24" t="str">
        <v>최근 비교기간</v>
      </c>
      <c r="G1512" s="26">
        <v>19</v>
      </c>
      <c r="H1512" s="37">
        <v>0.007548669050456893</v>
      </c>
    </row>
    <row r="1513">
      <c r="A1513" s="26">
        <v>7</v>
      </c>
      <c r="B1513" s="24" t="str">
        <v>파주시</v>
      </c>
      <c r="C1513" s="24" t="str">
        <v>다가구 매매</v>
      </c>
      <c r="D1513" s="24" t="str">
        <v>2026-06</v>
      </c>
      <c r="E1513" s="24" t="str">
        <v>비교 반영</v>
      </c>
      <c r="F1513" s="24" t="str">
        <v>최근 비교기간</v>
      </c>
      <c r="G1513" s="26">
        <v>18</v>
      </c>
      <c r="H1513" s="37">
        <v>0.0068415051311288486</v>
      </c>
    </row>
    <row r="1514">
      <c r="A1514" s="30">
        <v>7</v>
      </c>
      <c r="B1514" s="30" t="str">
        <v>파주시</v>
      </c>
      <c r="C1514" s="30" t="str">
        <v>다가구 매매</v>
      </c>
      <c r="D1514" s="30" t="str">
        <v>2026-07</v>
      </c>
      <c r="E1514" s="30" t="str">
        <v>집계 중</v>
      </c>
      <c r="F1514" s="30" t="str">
        <v>집계 중 월</v>
      </c>
      <c r="G1514" s="32">
        <v>22</v>
      </c>
      <c r="H1514" s="43">
        <v>0.009548611111111112</v>
      </c>
    </row>
    <row r="1515">
      <c r="A1515" s="26">
        <v>7</v>
      </c>
      <c r="B1515" s="24" t="str">
        <v>파주시</v>
      </c>
      <c r="C1515" s="24" t="str">
        <v>분양권</v>
      </c>
      <c r="D1515" s="24" t="str">
        <v>2025-08</v>
      </c>
      <c r="E1515" s="24" t="str">
        <v>비교 반영</v>
      </c>
      <c r="F1515" s="24" t="str">
        <v>그 외 비교 반영월</v>
      </c>
      <c r="G1515" s="26">
        <v>4</v>
      </c>
      <c r="H1515" s="37">
        <v>0.001702127659574468</v>
      </c>
    </row>
    <row r="1516">
      <c r="A1516" s="26">
        <v>7</v>
      </c>
      <c r="B1516" s="24" t="str">
        <v>파주시</v>
      </c>
      <c r="C1516" s="24" t="str">
        <v>분양권</v>
      </c>
      <c r="D1516" s="24" t="str">
        <v>2025-09</v>
      </c>
      <c r="E1516" s="24" t="str">
        <v>비교 반영</v>
      </c>
      <c r="F1516" s="24" t="str">
        <v>그 외 비교 반영월</v>
      </c>
      <c r="G1516" s="26">
        <v>1</v>
      </c>
      <c r="H1516" s="37">
        <v>0.00040933278755628325</v>
      </c>
    </row>
    <row r="1517">
      <c r="A1517" s="26">
        <v>7</v>
      </c>
      <c r="B1517" s="24" t="str">
        <v>파주시</v>
      </c>
      <c r="C1517" s="24" t="str">
        <v>분양권</v>
      </c>
      <c r="D1517" s="24" t="str">
        <v>2025-10</v>
      </c>
      <c r="E1517" s="24" t="str">
        <v>비교 반영</v>
      </c>
      <c r="F1517" s="24" t="str">
        <v>그 외 비교 반영월</v>
      </c>
      <c r="G1517" s="26">
        <v>2</v>
      </c>
      <c r="H1517" s="37">
        <v>0.0008041817450743868</v>
      </c>
    </row>
    <row r="1518">
      <c r="A1518" s="26">
        <v>7</v>
      </c>
      <c r="B1518" s="24" t="str">
        <v>파주시</v>
      </c>
      <c r="C1518" s="24" t="str">
        <v>분양권</v>
      </c>
      <c r="D1518" s="24" t="str">
        <v>2025-11</v>
      </c>
      <c r="E1518" s="24" t="str">
        <v>비교 반영</v>
      </c>
      <c r="F1518" s="24" t="str">
        <v>그 외 비교 반영월</v>
      </c>
      <c r="G1518" s="26">
        <v>3</v>
      </c>
      <c r="H1518" s="37">
        <v>0.0009927200529450694</v>
      </c>
    </row>
    <row r="1519">
      <c r="A1519" s="26">
        <v>7</v>
      </c>
      <c r="B1519" s="24" t="str">
        <v>파주시</v>
      </c>
      <c r="C1519" s="24" t="str">
        <v>분양권</v>
      </c>
      <c r="D1519" s="24" t="str">
        <v>2025-12</v>
      </c>
      <c r="E1519" s="24" t="str">
        <v>비교 반영</v>
      </c>
      <c r="F1519" s="24" t="str">
        <v>그 외 비교 반영월</v>
      </c>
      <c r="G1519" s="26">
        <v>5</v>
      </c>
      <c r="H1519" s="37">
        <v>0.0017188037126160192</v>
      </c>
    </row>
    <row r="1520">
      <c r="A1520" s="26">
        <v>7</v>
      </c>
      <c r="B1520" s="24" t="str">
        <v>파주시</v>
      </c>
      <c r="C1520" s="24" t="str">
        <v>분양권</v>
      </c>
      <c r="D1520" s="24" t="str">
        <v>2026-01</v>
      </c>
      <c r="E1520" s="24" t="str">
        <v>비교 반영</v>
      </c>
      <c r="F1520" s="24" t="str">
        <v>직전 비교기간</v>
      </c>
      <c r="G1520" s="26">
        <v>3</v>
      </c>
      <c r="H1520" s="37">
        <v>0.0011980830670926517</v>
      </c>
    </row>
    <row r="1521">
      <c r="A1521" s="26">
        <v>7</v>
      </c>
      <c r="B1521" s="24" t="str">
        <v>파주시</v>
      </c>
      <c r="C1521" s="24" t="str">
        <v>분양권</v>
      </c>
      <c r="D1521" s="24" t="str">
        <v>2026-02</v>
      </c>
      <c r="E1521" s="24" t="str">
        <v>비교 반영</v>
      </c>
      <c r="F1521" s="24" t="str">
        <v>직전 비교기간</v>
      </c>
      <c r="G1521" s="26">
        <v>3</v>
      </c>
      <c r="H1521" s="37">
        <v>0.0011961722488038277</v>
      </c>
    </row>
    <row r="1522">
      <c r="A1522" s="26">
        <v>7</v>
      </c>
      <c r="B1522" s="24" t="str">
        <v>파주시</v>
      </c>
      <c r="C1522" s="24" t="str">
        <v>분양권</v>
      </c>
      <c r="D1522" s="24" t="str">
        <v>2026-03</v>
      </c>
      <c r="E1522" s="24" t="str">
        <v>비교 반영</v>
      </c>
      <c r="F1522" s="24" t="str">
        <v>직전 비교기간</v>
      </c>
      <c r="G1522" s="26">
        <v>0</v>
      </c>
      <c r="H1522" s="37">
        <v>0</v>
      </c>
    </row>
    <row r="1523">
      <c r="A1523" s="26">
        <v>7</v>
      </c>
      <c r="B1523" s="24" t="str">
        <v>파주시</v>
      </c>
      <c r="C1523" s="24" t="str">
        <v>분양권</v>
      </c>
      <c r="D1523" s="24" t="str">
        <v>2026-04</v>
      </c>
      <c r="E1523" s="24" t="str">
        <v>비교 반영</v>
      </c>
      <c r="F1523" s="24" t="str">
        <v>최근 비교기간</v>
      </c>
      <c r="G1523" s="26">
        <v>5</v>
      </c>
      <c r="H1523" s="37">
        <v>0.001960015680125441</v>
      </c>
    </row>
    <row r="1524">
      <c r="A1524" s="26">
        <v>7</v>
      </c>
      <c r="B1524" s="24" t="str">
        <v>파주시</v>
      </c>
      <c r="C1524" s="24" t="str">
        <v>분양권</v>
      </c>
      <c r="D1524" s="24" t="str">
        <v>2026-05</v>
      </c>
      <c r="E1524" s="24" t="str">
        <v>비교 반영</v>
      </c>
      <c r="F1524" s="24" t="str">
        <v>최근 비교기간</v>
      </c>
      <c r="G1524" s="26">
        <v>7</v>
      </c>
      <c r="H1524" s="37">
        <v>0.0027810885975367503</v>
      </c>
    </row>
    <row r="1525">
      <c r="A1525" s="26">
        <v>7</v>
      </c>
      <c r="B1525" s="24" t="str">
        <v>파주시</v>
      </c>
      <c r="C1525" s="24" t="str">
        <v>분양권</v>
      </c>
      <c r="D1525" s="24" t="str">
        <v>2026-06</v>
      </c>
      <c r="E1525" s="24" t="str">
        <v>비교 반영</v>
      </c>
      <c r="F1525" s="24" t="str">
        <v>최근 비교기간</v>
      </c>
      <c r="G1525" s="26">
        <v>43</v>
      </c>
      <c r="H1525" s="37">
        <v>0.016343595591030026</v>
      </c>
    </row>
    <row r="1526">
      <c r="A1526" s="30">
        <v>7</v>
      </c>
      <c r="B1526" s="30" t="str">
        <v>파주시</v>
      </c>
      <c r="C1526" s="30" t="str">
        <v>분양권</v>
      </c>
      <c r="D1526" s="30" t="str">
        <v>2026-07</v>
      </c>
      <c r="E1526" s="30" t="str">
        <v>집계 중</v>
      </c>
      <c r="F1526" s="30" t="str">
        <v>집계 중 월</v>
      </c>
      <c r="G1526" s="32">
        <v>15</v>
      </c>
      <c r="H1526" s="43">
        <v>0.006510416666666667</v>
      </c>
    </row>
    <row r="1527">
      <c r="A1527" s="26">
        <v>7</v>
      </c>
      <c r="B1527" s="24" t="str">
        <v>파주시</v>
      </c>
      <c r="C1527" s="24" t="str">
        <v>오피스텔 매매</v>
      </c>
      <c r="D1527" s="24" t="str">
        <v>2025-08</v>
      </c>
      <c r="E1527" s="24" t="str">
        <v>비교 반영</v>
      </c>
      <c r="F1527" s="24" t="str">
        <v>그 외 비교 반영월</v>
      </c>
      <c r="G1527" s="26">
        <v>34</v>
      </c>
      <c r="H1527" s="37">
        <v>0.01446808510638298</v>
      </c>
    </row>
    <row r="1528">
      <c r="A1528" s="26">
        <v>7</v>
      </c>
      <c r="B1528" s="24" t="str">
        <v>파주시</v>
      </c>
      <c r="C1528" s="24" t="str">
        <v>오피스텔 매매</v>
      </c>
      <c r="D1528" s="24" t="str">
        <v>2025-09</v>
      </c>
      <c r="E1528" s="24" t="str">
        <v>비교 반영</v>
      </c>
      <c r="F1528" s="24" t="str">
        <v>그 외 비교 반영월</v>
      </c>
      <c r="G1528" s="26">
        <v>19</v>
      </c>
      <c r="H1528" s="37">
        <v>0.007777322963569382</v>
      </c>
    </row>
    <row r="1529">
      <c r="A1529" s="26">
        <v>7</v>
      </c>
      <c r="B1529" s="24" t="str">
        <v>파주시</v>
      </c>
      <c r="C1529" s="24" t="str">
        <v>오피스텔 매매</v>
      </c>
      <c r="D1529" s="24" t="str">
        <v>2025-10</v>
      </c>
      <c r="E1529" s="24" t="str">
        <v>비교 반영</v>
      </c>
      <c r="F1529" s="24" t="str">
        <v>그 외 비교 반영월</v>
      </c>
      <c r="G1529" s="26">
        <v>6</v>
      </c>
      <c r="H1529" s="37">
        <v>0.0024125452352231603</v>
      </c>
    </row>
    <row r="1530">
      <c r="A1530" s="26">
        <v>7</v>
      </c>
      <c r="B1530" s="24" t="str">
        <v>파주시</v>
      </c>
      <c r="C1530" s="24" t="str">
        <v>오피스텔 매매</v>
      </c>
      <c r="D1530" s="24" t="str">
        <v>2025-11</v>
      </c>
      <c r="E1530" s="24" t="str">
        <v>비교 반영</v>
      </c>
      <c r="F1530" s="24" t="str">
        <v>그 외 비교 반영월</v>
      </c>
      <c r="G1530" s="26">
        <v>14</v>
      </c>
      <c r="H1530" s="37">
        <v>0.004632693580410324</v>
      </c>
    </row>
    <row r="1531">
      <c r="A1531" s="26">
        <v>7</v>
      </c>
      <c r="B1531" s="24" t="str">
        <v>파주시</v>
      </c>
      <c r="C1531" s="24" t="str">
        <v>오피스텔 매매</v>
      </c>
      <c r="D1531" s="24" t="str">
        <v>2025-12</v>
      </c>
      <c r="E1531" s="24" t="str">
        <v>비교 반영</v>
      </c>
      <c r="F1531" s="24" t="str">
        <v>그 외 비교 반영월</v>
      </c>
      <c r="G1531" s="26">
        <v>10</v>
      </c>
      <c r="H1531" s="37">
        <v>0.0034376074252320385</v>
      </c>
    </row>
    <row r="1532">
      <c r="A1532" s="26">
        <v>7</v>
      </c>
      <c r="B1532" s="24" t="str">
        <v>파주시</v>
      </c>
      <c r="C1532" s="24" t="str">
        <v>오피스텔 매매</v>
      </c>
      <c r="D1532" s="24" t="str">
        <v>2026-01</v>
      </c>
      <c r="E1532" s="24" t="str">
        <v>비교 반영</v>
      </c>
      <c r="F1532" s="24" t="str">
        <v>직전 비교기간</v>
      </c>
      <c r="G1532" s="26">
        <v>63</v>
      </c>
      <c r="H1532" s="37">
        <v>0.025159744408945688</v>
      </c>
    </row>
    <row r="1533">
      <c r="A1533" s="26">
        <v>7</v>
      </c>
      <c r="B1533" s="24" t="str">
        <v>파주시</v>
      </c>
      <c r="C1533" s="24" t="str">
        <v>오피스텔 매매</v>
      </c>
      <c r="D1533" s="24" t="str">
        <v>2026-02</v>
      </c>
      <c r="E1533" s="24" t="str">
        <v>비교 반영</v>
      </c>
      <c r="F1533" s="24" t="str">
        <v>직전 비교기간</v>
      </c>
      <c r="G1533" s="26">
        <v>18</v>
      </c>
      <c r="H1533" s="37">
        <v>0.007177033492822967</v>
      </c>
    </row>
    <row r="1534">
      <c r="A1534" s="26">
        <v>7</v>
      </c>
      <c r="B1534" s="24" t="str">
        <v>파주시</v>
      </c>
      <c r="C1534" s="24" t="str">
        <v>오피스텔 매매</v>
      </c>
      <c r="D1534" s="24" t="str">
        <v>2026-03</v>
      </c>
      <c r="E1534" s="24" t="str">
        <v>비교 반영</v>
      </c>
      <c r="F1534" s="24" t="str">
        <v>직전 비교기간</v>
      </c>
      <c r="G1534" s="26">
        <v>10</v>
      </c>
      <c r="H1534" s="37">
        <v>0.003522367030644593</v>
      </c>
    </row>
    <row r="1535">
      <c r="A1535" s="26">
        <v>7</v>
      </c>
      <c r="B1535" s="24" t="str">
        <v>파주시</v>
      </c>
      <c r="C1535" s="24" t="str">
        <v>오피스텔 매매</v>
      </c>
      <c r="D1535" s="24" t="str">
        <v>2026-04</v>
      </c>
      <c r="E1535" s="24" t="str">
        <v>비교 반영</v>
      </c>
      <c r="F1535" s="24" t="str">
        <v>최근 비교기간</v>
      </c>
      <c r="G1535" s="26">
        <v>16</v>
      </c>
      <c r="H1535" s="37">
        <v>0.006272050176401411</v>
      </c>
    </row>
    <row r="1536">
      <c r="A1536" s="26">
        <v>7</v>
      </c>
      <c r="B1536" s="24" t="str">
        <v>파주시</v>
      </c>
      <c r="C1536" s="24" t="str">
        <v>오피스텔 매매</v>
      </c>
      <c r="D1536" s="24" t="str">
        <v>2026-05</v>
      </c>
      <c r="E1536" s="24" t="str">
        <v>비교 반영</v>
      </c>
      <c r="F1536" s="24" t="str">
        <v>최근 비교기간</v>
      </c>
      <c r="G1536" s="26">
        <v>13</v>
      </c>
      <c r="H1536" s="37">
        <v>0.005164878823996822</v>
      </c>
    </row>
    <row r="1537">
      <c r="A1537" s="26">
        <v>7</v>
      </c>
      <c r="B1537" s="24" t="str">
        <v>파주시</v>
      </c>
      <c r="C1537" s="24" t="str">
        <v>오피스텔 매매</v>
      </c>
      <c r="D1537" s="24" t="str">
        <v>2026-06</v>
      </c>
      <c r="E1537" s="24" t="str">
        <v>비교 반영</v>
      </c>
      <c r="F1537" s="24" t="str">
        <v>최근 비교기간</v>
      </c>
      <c r="G1537" s="26">
        <v>14</v>
      </c>
      <c r="H1537" s="37">
        <v>0.005321170657544659</v>
      </c>
    </row>
    <row r="1538">
      <c r="A1538" s="30">
        <v>7</v>
      </c>
      <c r="B1538" s="30" t="str">
        <v>파주시</v>
      </c>
      <c r="C1538" s="30" t="str">
        <v>오피스텔 매매</v>
      </c>
      <c r="D1538" s="30" t="str">
        <v>2026-07</v>
      </c>
      <c r="E1538" s="30" t="str">
        <v>집계 중</v>
      </c>
      <c r="F1538" s="30" t="str">
        <v>집계 중 월</v>
      </c>
      <c r="G1538" s="32">
        <v>19</v>
      </c>
      <c r="H1538" s="43">
        <v>0.008246527777777778</v>
      </c>
    </row>
    <row r="1539">
      <c r="A1539" s="26">
        <v>7</v>
      </c>
      <c r="B1539" s="24" t="str">
        <v>파주시</v>
      </c>
      <c r="C1539" s="24" t="str">
        <v>공장창고</v>
      </c>
      <c r="D1539" s="24" t="str">
        <v>2025-08</v>
      </c>
      <c r="E1539" s="24" t="str">
        <v>비교 반영</v>
      </c>
      <c r="F1539" s="24" t="str">
        <v>그 외 비교 반영월</v>
      </c>
      <c r="G1539" s="26">
        <v>13</v>
      </c>
      <c r="H1539" s="37">
        <v>0.005531914893617021</v>
      </c>
    </row>
    <row r="1540">
      <c r="A1540" s="26">
        <v>7</v>
      </c>
      <c r="B1540" s="24" t="str">
        <v>파주시</v>
      </c>
      <c r="C1540" s="24" t="str">
        <v>공장창고</v>
      </c>
      <c r="D1540" s="24" t="str">
        <v>2025-09</v>
      </c>
      <c r="E1540" s="24" t="str">
        <v>비교 반영</v>
      </c>
      <c r="F1540" s="24" t="str">
        <v>그 외 비교 반영월</v>
      </c>
      <c r="G1540" s="26">
        <v>9</v>
      </c>
      <c r="H1540" s="37">
        <v>0.0036839950880065493</v>
      </c>
    </row>
    <row r="1541">
      <c r="A1541" s="26">
        <v>7</v>
      </c>
      <c r="B1541" s="24" t="str">
        <v>파주시</v>
      </c>
      <c r="C1541" s="24" t="str">
        <v>공장창고</v>
      </c>
      <c r="D1541" s="24" t="str">
        <v>2025-10</v>
      </c>
      <c r="E1541" s="24" t="str">
        <v>비교 반영</v>
      </c>
      <c r="F1541" s="24" t="str">
        <v>그 외 비교 반영월</v>
      </c>
      <c r="G1541" s="26">
        <v>11</v>
      </c>
      <c r="H1541" s="37">
        <v>0.004422999597909127</v>
      </c>
    </row>
    <row r="1542">
      <c r="A1542" s="26">
        <v>7</v>
      </c>
      <c r="B1542" s="24" t="str">
        <v>파주시</v>
      </c>
      <c r="C1542" s="24" t="str">
        <v>공장창고</v>
      </c>
      <c r="D1542" s="24" t="str">
        <v>2025-11</v>
      </c>
      <c r="E1542" s="24" t="str">
        <v>비교 반영</v>
      </c>
      <c r="F1542" s="24" t="str">
        <v>그 외 비교 반영월</v>
      </c>
      <c r="G1542" s="26">
        <v>23</v>
      </c>
      <c r="H1542" s="37">
        <v>0.007610853739245533</v>
      </c>
    </row>
    <row r="1543">
      <c r="A1543" s="26">
        <v>7</v>
      </c>
      <c r="B1543" s="24" t="str">
        <v>파주시</v>
      </c>
      <c r="C1543" s="24" t="str">
        <v>공장창고</v>
      </c>
      <c r="D1543" s="24" t="str">
        <v>2025-12</v>
      </c>
      <c r="E1543" s="24" t="str">
        <v>비교 반영</v>
      </c>
      <c r="F1543" s="24" t="str">
        <v>그 외 비교 반영월</v>
      </c>
      <c r="G1543" s="26">
        <v>7</v>
      </c>
      <c r="H1543" s="37">
        <v>0.0024063251976624267</v>
      </c>
    </row>
    <row r="1544">
      <c r="A1544" s="26">
        <v>7</v>
      </c>
      <c r="B1544" s="24" t="str">
        <v>파주시</v>
      </c>
      <c r="C1544" s="24" t="str">
        <v>공장창고</v>
      </c>
      <c r="D1544" s="24" t="str">
        <v>2026-01</v>
      </c>
      <c r="E1544" s="24" t="str">
        <v>비교 반영</v>
      </c>
      <c r="F1544" s="24" t="str">
        <v>직전 비교기간</v>
      </c>
      <c r="G1544" s="26">
        <v>6</v>
      </c>
      <c r="H1544" s="37">
        <v>0.0023961661341853034</v>
      </c>
    </row>
    <row r="1545">
      <c r="A1545" s="26">
        <v>7</v>
      </c>
      <c r="B1545" s="24" t="str">
        <v>파주시</v>
      </c>
      <c r="C1545" s="24" t="str">
        <v>공장창고</v>
      </c>
      <c r="D1545" s="24" t="str">
        <v>2026-02</v>
      </c>
      <c r="E1545" s="24" t="str">
        <v>비교 반영</v>
      </c>
      <c r="F1545" s="24" t="str">
        <v>직전 비교기간</v>
      </c>
      <c r="G1545" s="26">
        <v>12</v>
      </c>
      <c r="H1545" s="37">
        <v>0.004784688995215311</v>
      </c>
    </row>
    <row r="1546">
      <c r="A1546" s="26">
        <v>7</v>
      </c>
      <c r="B1546" s="24" t="str">
        <v>파주시</v>
      </c>
      <c r="C1546" s="24" t="str">
        <v>공장창고</v>
      </c>
      <c r="D1546" s="24" t="str">
        <v>2026-03</v>
      </c>
      <c r="E1546" s="24" t="str">
        <v>비교 반영</v>
      </c>
      <c r="F1546" s="24" t="str">
        <v>직전 비교기간</v>
      </c>
      <c r="G1546" s="26">
        <v>8</v>
      </c>
      <c r="H1546" s="37">
        <v>0.0028178936245156746</v>
      </c>
    </row>
    <row r="1547">
      <c r="A1547" s="26">
        <v>7</v>
      </c>
      <c r="B1547" s="24" t="str">
        <v>파주시</v>
      </c>
      <c r="C1547" s="24" t="str">
        <v>공장창고</v>
      </c>
      <c r="D1547" s="24" t="str">
        <v>2026-04</v>
      </c>
      <c r="E1547" s="24" t="str">
        <v>비교 반영</v>
      </c>
      <c r="F1547" s="24" t="str">
        <v>최근 비교기간</v>
      </c>
      <c r="G1547" s="26">
        <v>8</v>
      </c>
      <c r="H1547" s="37">
        <v>0.0031360250882007056</v>
      </c>
    </row>
    <row r="1548">
      <c r="A1548" s="26">
        <v>7</v>
      </c>
      <c r="B1548" s="24" t="str">
        <v>파주시</v>
      </c>
      <c r="C1548" s="24" t="str">
        <v>공장창고</v>
      </c>
      <c r="D1548" s="24" t="str">
        <v>2026-05</v>
      </c>
      <c r="E1548" s="24" t="str">
        <v>비교 반영</v>
      </c>
      <c r="F1548" s="24" t="str">
        <v>최근 비교기간</v>
      </c>
      <c r="G1548" s="26">
        <v>11</v>
      </c>
      <c r="H1548" s="37">
        <v>0.004370282081843465</v>
      </c>
    </row>
    <row r="1549">
      <c r="A1549" s="26">
        <v>7</v>
      </c>
      <c r="B1549" s="24" t="str">
        <v>파주시</v>
      </c>
      <c r="C1549" s="24" t="str">
        <v>공장창고</v>
      </c>
      <c r="D1549" s="24" t="str">
        <v>2026-06</v>
      </c>
      <c r="E1549" s="24" t="str">
        <v>비교 반영</v>
      </c>
      <c r="F1549" s="24" t="str">
        <v>최근 비교기간</v>
      </c>
      <c r="G1549" s="26">
        <v>17</v>
      </c>
      <c r="H1549" s="37">
        <v>0.006461421512732801</v>
      </c>
    </row>
    <row r="1550">
      <c r="A1550" s="30">
        <v>7</v>
      </c>
      <c r="B1550" s="30" t="str">
        <v>파주시</v>
      </c>
      <c r="C1550" s="30" t="str">
        <v>공장창고</v>
      </c>
      <c r="D1550" s="30" t="str">
        <v>2026-07</v>
      </c>
      <c r="E1550" s="30" t="str">
        <v>집계 중</v>
      </c>
      <c r="F1550" s="30" t="str">
        <v>집계 중 월</v>
      </c>
      <c r="G1550" s="32">
        <v>8</v>
      </c>
      <c r="H1550" s="43">
        <v>0.003472222222222222</v>
      </c>
    </row>
    <row r="1551">
      <c r="A1551" s="26">
        <v>8</v>
      </c>
      <c r="B1551" s="24" t="str">
        <v>김포시</v>
      </c>
      <c r="C1551" s="24" t="str">
        <v>아파트 전월세</v>
      </c>
      <c r="D1551" s="24" t="str">
        <v>2025-08</v>
      </c>
      <c r="E1551" s="24" t="str">
        <v>비교 반영</v>
      </c>
      <c r="F1551" s="24" t="str">
        <v>그 외 비교 반영월</v>
      </c>
      <c r="G1551" s="26">
        <v>1157</v>
      </c>
      <c r="H1551" s="37">
        <v>0.4424474187380497</v>
      </c>
    </row>
    <row r="1552">
      <c r="A1552" s="26">
        <v>8</v>
      </c>
      <c r="B1552" s="24" t="str">
        <v>김포시</v>
      </c>
      <c r="C1552" s="24" t="str">
        <v>아파트 전월세</v>
      </c>
      <c r="D1552" s="24" t="str">
        <v>2025-09</v>
      </c>
      <c r="E1552" s="24" t="str">
        <v>비교 반영</v>
      </c>
      <c r="F1552" s="24" t="str">
        <v>그 외 비교 반영월</v>
      </c>
      <c r="G1552" s="26">
        <v>943</v>
      </c>
      <c r="H1552" s="37">
        <v>0.4062903920723826</v>
      </c>
    </row>
    <row r="1553">
      <c r="A1553" s="26">
        <v>8</v>
      </c>
      <c r="B1553" s="24" t="str">
        <v>김포시</v>
      </c>
      <c r="C1553" s="24" t="str">
        <v>아파트 전월세</v>
      </c>
      <c r="D1553" s="24" t="str">
        <v>2025-10</v>
      </c>
      <c r="E1553" s="24" t="str">
        <v>비교 반영</v>
      </c>
      <c r="F1553" s="24" t="str">
        <v>그 외 비교 반영월</v>
      </c>
      <c r="G1553" s="26">
        <v>922</v>
      </c>
      <c r="H1553" s="37">
        <v>0.38432680283451437</v>
      </c>
    </row>
    <row r="1554">
      <c r="A1554" s="26">
        <v>8</v>
      </c>
      <c r="B1554" s="24" t="str">
        <v>김포시</v>
      </c>
      <c r="C1554" s="24" t="str">
        <v>아파트 전월세</v>
      </c>
      <c r="D1554" s="24" t="str">
        <v>2025-11</v>
      </c>
      <c r="E1554" s="24" t="str">
        <v>비교 반영</v>
      </c>
      <c r="F1554" s="24" t="str">
        <v>그 외 비교 반영월</v>
      </c>
      <c r="G1554" s="26">
        <v>985</v>
      </c>
      <c r="H1554" s="37">
        <v>0.37044001504324936</v>
      </c>
    </row>
    <row r="1555">
      <c r="A1555" s="26">
        <v>8</v>
      </c>
      <c r="B1555" s="24" t="str">
        <v>김포시</v>
      </c>
      <c r="C1555" s="24" t="str">
        <v>아파트 전월세</v>
      </c>
      <c r="D1555" s="24" t="str">
        <v>2025-12</v>
      </c>
      <c r="E1555" s="24" t="str">
        <v>비교 반영</v>
      </c>
      <c r="F1555" s="24" t="str">
        <v>그 외 비교 반영월</v>
      </c>
      <c r="G1555" s="26">
        <v>1206</v>
      </c>
      <c r="H1555" s="37">
        <v>0.4222689075630252</v>
      </c>
    </row>
    <row r="1556">
      <c r="A1556" s="26">
        <v>8</v>
      </c>
      <c r="B1556" s="24" t="str">
        <v>김포시</v>
      </c>
      <c r="C1556" s="24" t="str">
        <v>아파트 전월세</v>
      </c>
      <c r="D1556" s="24" t="str">
        <v>2026-01</v>
      </c>
      <c r="E1556" s="24" t="str">
        <v>비교 반영</v>
      </c>
      <c r="F1556" s="24" t="str">
        <v>직전 비교기간</v>
      </c>
      <c r="G1556" s="26">
        <v>1003</v>
      </c>
      <c r="H1556" s="37">
        <v>0.3820952380952381</v>
      </c>
    </row>
    <row r="1557">
      <c r="A1557" s="26">
        <v>8</v>
      </c>
      <c r="B1557" s="24" t="str">
        <v>김포시</v>
      </c>
      <c r="C1557" s="24" t="str">
        <v>아파트 전월세</v>
      </c>
      <c r="D1557" s="24" t="str">
        <v>2026-02</v>
      </c>
      <c r="E1557" s="24" t="str">
        <v>비교 반영</v>
      </c>
      <c r="F1557" s="24" t="str">
        <v>직전 비교기간</v>
      </c>
      <c r="G1557" s="26">
        <v>797</v>
      </c>
      <c r="H1557" s="37">
        <v>0.3436826218197499</v>
      </c>
    </row>
    <row r="1558">
      <c r="A1558" s="26">
        <v>8</v>
      </c>
      <c r="B1558" s="24" t="str">
        <v>김포시</v>
      </c>
      <c r="C1558" s="24" t="str">
        <v>아파트 전월세</v>
      </c>
      <c r="D1558" s="24" t="str">
        <v>2026-03</v>
      </c>
      <c r="E1558" s="24" t="str">
        <v>비교 반영</v>
      </c>
      <c r="F1558" s="24" t="str">
        <v>직전 비교기간</v>
      </c>
      <c r="G1558" s="26">
        <v>967</v>
      </c>
      <c r="H1558" s="37">
        <v>0.34109347442680776</v>
      </c>
    </row>
    <row r="1559">
      <c r="A1559" s="26">
        <v>8</v>
      </c>
      <c r="B1559" s="24" t="str">
        <v>김포시</v>
      </c>
      <c r="C1559" s="24" t="str">
        <v>아파트 전월세</v>
      </c>
      <c r="D1559" s="24" t="str">
        <v>2026-04</v>
      </c>
      <c r="E1559" s="24" t="str">
        <v>비교 반영</v>
      </c>
      <c r="F1559" s="24" t="str">
        <v>최근 비교기간</v>
      </c>
      <c r="G1559" s="26">
        <v>848</v>
      </c>
      <c r="H1559" s="37">
        <v>0.34345889023896314</v>
      </c>
    </row>
    <row r="1560">
      <c r="A1560" s="26">
        <v>8</v>
      </c>
      <c r="B1560" s="24" t="str">
        <v>김포시</v>
      </c>
      <c r="C1560" s="24" t="str">
        <v>아파트 전월세</v>
      </c>
      <c r="D1560" s="24" t="str">
        <v>2026-05</v>
      </c>
      <c r="E1560" s="24" t="str">
        <v>비교 반영</v>
      </c>
      <c r="F1560" s="24" t="str">
        <v>최근 비교기간</v>
      </c>
      <c r="G1560" s="26">
        <v>847</v>
      </c>
      <c r="H1560" s="37">
        <v>0.35</v>
      </c>
    </row>
    <row r="1561">
      <c r="A1561" s="26">
        <v>8</v>
      </c>
      <c r="B1561" s="24" t="str">
        <v>김포시</v>
      </c>
      <c r="C1561" s="24" t="str">
        <v>아파트 전월세</v>
      </c>
      <c r="D1561" s="24" t="str">
        <v>2026-06</v>
      </c>
      <c r="E1561" s="24" t="str">
        <v>비교 반영</v>
      </c>
      <c r="F1561" s="24" t="str">
        <v>최근 비교기간</v>
      </c>
      <c r="G1561" s="26">
        <v>946</v>
      </c>
      <c r="H1561" s="37">
        <v>0.3724409448818898</v>
      </c>
    </row>
    <row r="1562">
      <c r="A1562" s="30">
        <v>8</v>
      </c>
      <c r="B1562" s="30" t="str">
        <v>김포시</v>
      </c>
      <c r="C1562" s="30" t="str">
        <v>아파트 전월세</v>
      </c>
      <c r="D1562" s="30" t="str">
        <v>2026-07</v>
      </c>
      <c r="E1562" s="30" t="str">
        <v>집계 중</v>
      </c>
      <c r="F1562" s="30" t="str">
        <v>집계 중 월</v>
      </c>
      <c r="G1562" s="32">
        <v>840</v>
      </c>
      <c r="H1562" s="43">
        <v>0.37300177619893427</v>
      </c>
    </row>
    <row r="1563">
      <c r="A1563" s="26">
        <v>8</v>
      </c>
      <c r="B1563" s="24" t="str">
        <v>김포시</v>
      </c>
      <c r="C1563" s="24" t="str">
        <v>오피스텔 전월세</v>
      </c>
      <c r="D1563" s="24" t="str">
        <v>2025-08</v>
      </c>
      <c r="E1563" s="24" t="str">
        <v>비교 반영</v>
      </c>
      <c r="F1563" s="24" t="str">
        <v>그 외 비교 반영월</v>
      </c>
      <c r="G1563" s="26">
        <v>418</v>
      </c>
      <c r="H1563" s="37">
        <v>0.1598470363288719</v>
      </c>
    </row>
    <row r="1564">
      <c r="A1564" s="26">
        <v>8</v>
      </c>
      <c r="B1564" s="24" t="str">
        <v>김포시</v>
      </c>
      <c r="C1564" s="24" t="str">
        <v>오피스텔 전월세</v>
      </c>
      <c r="D1564" s="24" t="str">
        <v>2025-09</v>
      </c>
      <c r="E1564" s="24" t="str">
        <v>비교 반영</v>
      </c>
      <c r="F1564" s="24" t="str">
        <v>그 외 비교 반영월</v>
      </c>
      <c r="G1564" s="26">
        <v>378</v>
      </c>
      <c r="H1564" s="37">
        <v>0.16286083584661784</v>
      </c>
    </row>
    <row r="1565">
      <c r="A1565" s="26">
        <v>8</v>
      </c>
      <c r="B1565" s="24" t="str">
        <v>김포시</v>
      </c>
      <c r="C1565" s="24" t="str">
        <v>오피스텔 전월세</v>
      </c>
      <c r="D1565" s="24" t="str">
        <v>2025-10</v>
      </c>
      <c r="E1565" s="24" t="str">
        <v>비교 반영</v>
      </c>
      <c r="F1565" s="24" t="str">
        <v>그 외 비교 반영월</v>
      </c>
      <c r="G1565" s="26">
        <v>498</v>
      </c>
      <c r="H1565" s="37">
        <v>0.20758649437265528</v>
      </c>
    </row>
    <row r="1566">
      <c r="A1566" s="26">
        <v>8</v>
      </c>
      <c r="B1566" s="24" t="str">
        <v>김포시</v>
      </c>
      <c r="C1566" s="24" t="str">
        <v>오피스텔 전월세</v>
      </c>
      <c r="D1566" s="24" t="str">
        <v>2025-11</v>
      </c>
      <c r="E1566" s="24" t="str">
        <v>비교 반영</v>
      </c>
      <c r="F1566" s="24" t="str">
        <v>그 외 비교 반영월</v>
      </c>
      <c r="G1566" s="26">
        <v>406</v>
      </c>
      <c r="H1566" s="37">
        <v>0.1526889808198571</v>
      </c>
    </row>
    <row r="1567">
      <c r="A1567" s="26">
        <v>8</v>
      </c>
      <c r="B1567" s="24" t="str">
        <v>김포시</v>
      </c>
      <c r="C1567" s="24" t="str">
        <v>오피스텔 전월세</v>
      </c>
      <c r="D1567" s="24" t="str">
        <v>2025-12</v>
      </c>
      <c r="E1567" s="24" t="str">
        <v>비교 반영</v>
      </c>
      <c r="F1567" s="24" t="str">
        <v>그 외 비교 반영월</v>
      </c>
      <c r="G1567" s="26">
        <v>456</v>
      </c>
      <c r="H1567" s="37">
        <v>0.15966386554621848</v>
      </c>
    </row>
    <row r="1568">
      <c r="A1568" s="26">
        <v>8</v>
      </c>
      <c r="B1568" s="24" t="str">
        <v>김포시</v>
      </c>
      <c r="C1568" s="24" t="str">
        <v>오피스텔 전월세</v>
      </c>
      <c r="D1568" s="24" t="str">
        <v>2026-01</v>
      </c>
      <c r="E1568" s="24" t="str">
        <v>비교 반영</v>
      </c>
      <c r="F1568" s="24" t="str">
        <v>직전 비교기간</v>
      </c>
      <c r="G1568" s="26">
        <v>504</v>
      </c>
      <c r="H1568" s="37">
        <v>0.192</v>
      </c>
    </row>
    <row r="1569">
      <c r="A1569" s="26">
        <v>8</v>
      </c>
      <c r="B1569" s="24" t="str">
        <v>김포시</v>
      </c>
      <c r="C1569" s="24" t="str">
        <v>오피스텔 전월세</v>
      </c>
      <c r="D1569" s="24" t="str">
        <v>2026-02</v>
      </c>
      <c r="E1569" s="24" t="str">
        <v>비교 반영</v>
      </c>
      <c r="F1569" s="24" t="str">
        <v>직전 비교기간</v>
      </c>
      <c r="G1569" s="26">
        <v>528</v>
      </c>
      <c r="H1569" s="37">
        <v>0.2276843467011643</v>
      </c>
    </row>
    <row r="1570">
      <c r="A1570" s="26">
        <v>8</v>
      </c>
      <c r="B1570" s="24" t="str">
        <v>김포시</v>
      </c>
      <c r="C1570" s="24" t="str">
        <v>오피스텔 전월세</v>
      </c>
      <c r="D1570" s="24" t="str">
        <v>2026-03</v>
      </c>
      <c r="E1570" s="24" t="str">
        <v>비교 반영</v>
      </c>
      <c r="F1570" s="24" t="str">
        <v>직전 비교기간</v>
      </c>
      <c r="G1570" s="26">
        <v>487</v>
      </c>
      <c r="H1570" s="37">
        <v>0.17178130511463846</v>
      </c>
    </row>
    <row r="1571">
      <c r="A1571" s="26">
        <v>8</v>
      </c>
      <c r="B1571" s="24" t="str">
        <v>김포시</v>
      </c>
      <c r="C1571" s="24" t="str">
        <v>오피스텔 전월세</v>
      </c>
      <c r="D1571" s="24" t="str">
        <v>2026-04</v>
      </c>
      <c r="E1571" s="24" t="str">
        <v>비교 반영</v>
      </c>
      <c r="F1571" s="24" t="str">
        <v>최근 비교기간</v>
      </c>
      <c r="G1571" s="26">
        <v>466</v>
      </c>
      <c r="H1571" s="37">
        <v>0.18874038072093965</v>
      </c>
    </row>
    <row r="1572">
      <c r="A1572" s="26">
        <v>8</v>
      </c>
      <c r="B1572" s="24" t="str">
        <v>김포시</v>
      </c>
      <c r="C1572" s="24" t="str">
        <v>오피스텔 전월세</v>
      </c>
      <c r="D1572" s="24" t="str">
        <v>2026-05</v>
      </c>
      <c r="E1572" s="24" t="str">
        <v>비교 반영</v>
      </c>
      <c r="F1572" s="24" t="str">
        <v>최근 비교기간</v>
      </c>
      <c r="G1572" s="26">
        <v>437</v>
      </c>
      <c r="H1572" s="37">
        <v>0.1805785123966942</v>
      </c>
    </row>
    <row r="1573">
      <c r="A1573" s="26">
        <v>8</v>
      </c>
      <c r="B1573" s="24" t="str">
        <v>김포시</v>
      </c>
      <c r="C1573" s="24" t="str">
        <v>오피스텔 전월세</v>
      </c>
      <c r="D1573" s="24" t="str">
        <v>2026-06</v>
      </c>
      <c r="E1573" s="24" t="str">
        <v>비교 반영</v>
      </c>
      <c r="F1573" s="24" t="str">
        <v>최근 비교기간</v>
      </c>
      <c r="G1573" s="26">
        <v>446</v>
      </c>
      <c r="H1573" s="37">
        <v>0.17559055118110237</v>
      </c>
    </row>
    <row r="1574">
      <c r="A1574" s="30">
        <v>8</v>
      </c>
      <c r="B1574" s="30" t="str">
        <v>김포시</v>
      </c>
      <c r="C1574" s="30" t="str">
        <v>오피스텔 전월세</v>
      </c>
      <c r="D1574" s="30" t="str">
        <v>2026-07</v>
      </c>
      <c r="E1574" s="30" t="str">
        <v>집계 중</v>
      </c>
      <c r="F1574" s="30" t="str">
        <v>집계 중 월</v>
      </c>
      <c r="G1574" s="32">
        <v>451</v>
      </c>
      <c r="H1574" s="43">
        <v>0.2002664298401421</v>
      </c>
    </row>
    <row r="1575">
      <c r="A1575" s="26">
        <v>8</v>
      </c>
      <c r="B1575" s="24" t="str">
        <v>김포시</v>
      </c>
      <c r="C1575" s="24" t="str">
        <v>아파트 매매</v>
      </c>
      <c r="D1575" s="24" t="str">
        <v>2025-08</v>
      </c>
      <c r="E1575" s="24" t="str">
        <v>비교 반영</v>
      </c>
      <c r="F1575" s="24" t="str">
        <v>그 외 비교 반영월</v>
      </c>
      <c r="G1575" s="26">
        <v>304</v>
      </c>
      <c r="H1575" s="37">
        <v>0.11625239005736138</v>
      </c>
    </row>
    <row r="1576">
      <c r="A1576" s="26">
        <v>8</v>
      </c>
      <c r="B1576" s="24" t="str">
        <v>김포시</v>
      </c>
      <c r="C1576" s="24" t="str">
        <v>아파트 매매</v>
      </c>
      <c r="D1576" s="24" t="str">
        <v>2025-09</v>
      </c>
      <c r="E1576" s="24" t="str">
        <v>비교 반영</v>
      </c>
      <c r="F1576" s="24" t="str">
        <v>그 외 비교 반영월</v>
      </c>
      <c r="G1576" s="26">
        <v>333</v>
      </c>
      <c r="H1576" s="37">
        <v>0.14347264110297286</v>
      </c>
    </row>
    <row r="1577">
      <c r="A1577" s="26">
        <v>8</v>
      </c>
      <c r="B1577" s="24" t="str">
        <v>김포시</v>
      </c>
      <c r="C1577" s="24" t="str">
        <v>아파트 매매</v>
      </c>
      <c r="D1577" s="24" t="str">
        <v>2025-10</v>
      </c>
      <c r="E1577" s="24" t="str">
        <v>비교 반영</v>
      </c>
      <c r="F1577" s="24" t="str">
        <v>그 외 비교 반영월</v>
      </c>
      <c r="G1577" s="26">
        <v>361</v>
      </c>
      <c r="H1577" s="37">
        <v>0.1504793664026678</v>
      </c>
    </row>
    <row r="1578">
      <c r="A1578" s="26">
        <v>8</v>
      </c>
      <c r="B1578" s="24" t="str">
        <v>김포시</v>
      </c>
      <c r="C1578" s="24" t="str">
        <v>아파트 매매</v>
      </c>
      <c r="D1578" s="24" t="str">
        <v>2025-11</v>
      </c>
      <c r="E1578" s="24" t="str">
        <v>비교 반영</v>
      </c>
      <c r="F1578" s="24" t="str">
        <v>그 외 비교 반영월</v>
      </c>
      <c r="G1578" s="26">
        <v>415</v>
      </c>
      <c r="H1578" s="37">
        <v>0.1560737119217751</v>
      </c>
    </row>
    <row r="1579">
      <c r="A1579" s="26">
        <v>8</v>
      </c>
      <c r="B1579" s="24" t="str">
        <v>김포시</v>
      </c>
      <c r="C1579" s="24" t="str">
        <v>아파트 매매</v>
      </c>
      <c r="D1579" s="24" t="str">
        <v>2025-12</v>
      </c>
      <c r="E1579" s="24" t="str">
        <v>비교 반영</v>
      </c>
      <c r="F1579" s="24" t="str">
        <v>그 외 비교 반영월</v>
      </c>
      <c r="G1579" s="26">
        <v>372</v>
      </c>
      <c r="H1579" s="37">
        <v>0.13025210084033614</v>
      </c>
    </row>
    <row r="1580">
      <c r="A1580" s="26">
        <v>8</v>
      </c>
      <c r="B1580" s="24" t="str">
        <v>김포시</v>
      </c>
      <c r="C1580" s="24" t="str">
        <v>아파트 매매</v>
      </c>
      <c r="D1580" s="24" t="str">
        <v>2026-01</v>
      </c>
      <c r="E1580" s="24" t="str">
        <v>비교 반영</v>
      </c>
      <c r="F1580" s="24" t="str">
        <v>직전 비교기간</v>
      </c>
      <c r="G1580" s="26">
        <v>427</v>
      </c>
      <c r="H1580" s="37">
        <v>0.16266666666666665</v>
      </c>
    </row>
    <row r="1581">
      <c r="A1581" s="26">
        <v>8</v>
      </c>
      <c r="B1581" s="24" t="str">
        <v>김포시</v>
      </c>
      <c r="C1581" s="24" t="str">
        <v>아파트 매매</v>
      </c>
      <c r="D1581" s="24" t="str">
        <v>2026-02</v>
      </c>
      <c r="E1581" s="24" t="str">
        <v>비교 반영</v>
      </c>
      <c r="F1581" s="24" t="str">
        <v>직전 비교기간</v>
      </c>
      <c r="G1581" s="26">
        <v>329</v>
      </c>
      <c r="H1581" s="37">
        <v>0.141871496334627</v>
      </c>
    </row>
    <row r="1582">
      <c r="A1582" s="26">
        <v>8</v>
      </c>
      <c r="B1582" s="24" t="str">
        <v>김포시</v>
      </c>
      <c r="C1582" s="24" t="str">
        <v>아파트 매매</v>
      </c>
      <c r="D1582" s="24" t="str">
        <v>2026-03</v>
      </c>
      <c r="E1582" s="24" t="str">
        <v>비교 반영</v>
      </c>
      <c r="F1582" s="24" t="str">
        <v>직전 비교기간</v>
      </c>
      <c r="G1582" s="26">
        <v>508</v>
      </c>
      <c r="H1582" s="37">
        <v>0.17918871252204585</v>
      </c>
    </row>
    <row r="1583">
      <c r="A1583" s="26">
        <v>8</v>
      </c>
      <c r="B1583" s="24" t="str">
        <v>김포시</v>
      </c>
      <c r="C1583" s="24" t="str">
        <v>아파트 매매</v>
      </c>
      <c r="D1583" s="24" t="str">
        <v>2026-04</v>
      </c>
      <c r="E1583" s="24" t="str">
        <v>비교 반영</v>
      </c>
      <c r="F1583" s="24" t="str">
        <v>최근 비교기간</v>
      </c>
      <c r="G1583" s="26">
        <v>413</v>
      </c>
      <c r="H1583" s="37">
        <v>0.16727420008100446</v>
      </c>
    </row>
    <row r="1584">
      <c r="A1584" s="26">
        <v>8</v>
      </c>
      <c r="B1584" s="24" t="str">
        <v>김포시</v>
      </c>
      <c r="C1584" s="24" t="str">
        <v>아파트 매매</v>
      </c>
      <c r="D1584" s="24" t="str">
        <v>2026-05</v>
      </c>
      <c r="E1584" s="24" t="str">
        <v>비교 반영</v>
      </c>
      <c r="F1584" s="24" t="str">
        <v>최근 비교기간</v>
      </c>
      <c r="G1584" s="26">
        <v>421</v>
      </c>
      <c r="H1584" s="37">
        <v>0.17396694214876032</v>
      </c>
    </row>
    <row r="1585">
      <c r="A1585" s="26">
        <v>8</v>
      </c>
      <c r="B1585" s="24" t="str">
        <v>김포시</v>
      </c>
      <c r="C1585" s="24" t="str">
        <v>아파트 매매</v>
      </c>
      <c r="D1585" s="24" t="str">
        <v>2026-06</v>
      </c>
      <c r="E1585" s="24" t="str">
        <v>비교 반영</v>
      </c>
      <c r="F1585" s="24" t="str">
        <v>최근 비교기간</v>
      </c>
      <c r="G1585" s="26">
        <v>440</v>
      </c>
      <c r="H1585" s="37">
        <v>0.1732283464566929</v>
      </c>
    </row>
    <row r="1586">
      <c r="A1586" s="30">
        <v>8</v>
      </c>
      <c r="B1586" s="30" t="str">
        <v>김포시</v>
      </c>
      <c r="C1586" s="30" t="str">
        <v>아파트 매매</v>
      </c>
      <c r="D1586" s="30" t="str">
        <v>2026-07</v>
      </c>
      <c r="E1586" s="30" t="str">
        <v>집계 중</v>
      </c>
      <c r="F1586" s="30" t="str">
        <v>집계 중 월</v>
      </c>
      <c r="G1586" s="32">
        <v>351</v>
      </c>
      <c r="H1586" s="43">
        <v>0.1558614564831261</v>
      </c>
    </row>
    <row r="1587">
      <c r="A1587" s="26">
        <v>8</v>
      </c>
      <c r="B1587" s="24" t="str">
        <v>김포시</v>
      </c>
      <c r="C1587" s="24" t="str">
        <v>다가구 전월세</v>
      </c>
      <c r="D1587" s="24" t="str">
        <v>2025-08</v>
      </c>
      <c r="E1587" s="24" t="str">
        <v>비교 반영</v>
      </c>
      <c r="F1587" s="24" t="str">
        <v>그 외 비교 반영월</v>
      </c>
      <c r="G1587" s="26">
        <v>304</v>
      </c>
      <c r="H1587" s="37">
        <v>0.11625239005736138</v>
      </c>
    </row>
    <row r="1588">
      <c r="A1588" s="26">
        <v>8</v>
      </c>
      <c r="B1588" s="24" t="str">
        <v>김포시</v>
      </c>
      <c r="C1588" s="24" t="str">
        <v>다가구 전월세</v>
      </c>
      <c r="D1588" s="24" t="str">
        <v>2025-09</v>
      </c>
      <c r="E1588" s="24" t="str">
        <v>비교 반영</v>
      </c>
      <c r="F1588" s="24" t="str">
        <v>그 외 비교 반영월</v>
      </c>
      <c r="G1588" s="26">
        <v>288</v>
      </c>
      <c r="H1588" s="37">
        <v>0.12408444635932787</v>
      </c>
    </row>
    <row r="1589">
      <c r="A1589" s="26">
        <v>8</v>
      </c>
      <c r="B1589" s="24" t="str">
        <v>김포시</v>
      </c>
      <c r="C1589" s="24" t="str">
        <v>다가구 전월세</v>
      </c>
      <c r="D1589" s="24" t="str">
        <v>2025-10</v>
      </c>
      <c r="E1589" s="24" t="str">
        <v>비교 반영</v>
      </c>
      <c r="F1589" s="24" t="str">
        <v>그 외 비교 반영월</v>
      </c>
      <c r="G1589" s="26">
        <v>253</v>
      </c>
      <c r="H1589" s="37">
        <v>0.10546060858691121</v>
      </c>
    </row>
    <row r="1590">
      <c r="A1590" s="26">
        <v>8</v>
      </c>
      <c r="B1590" s="24" t="str">
        <v>김포시</v>
      </c>
      <c r="C1590" s="24" t="str">
        <v>다가구 전월세</v>
      </c>
      <c r="D1590" s="24" t="str">
        <v>2025-11</v>
      </c>
      <c r="E1590" s="24" t="str">
        <v>비교 반영</v>
      </c>
      <c r="F1590" s="24" t="str">
        <v>그 외 비교 반영월</v>
      </c>
      <c r="G1590" s="26">
        <v>250</v>
      </c>
      <c r="H1590" s="37">
        <v>0.0940203083866115</v>
      </c>
    </row>
    <row r="1591">
      <c r="A1591" s="26">
        <v>8</v>
      </c>
      <c r="B1591" s="24" t="str">
        <v>김포시</v>
      </c>
      <c r="C1591" s="24" t="str">
        <v>다가구 전월세</v>
      </c>
      <c r="D1591" s="24" t="str">
        <v>2025-12</v>
      </c>
      <c r="E1591" s="24" t="str">
        <v>비교 반영</v>
      </c>
      <c r="F1591" s="24" t="str">
        <v>그 외 비교 반영월</v>
      </c>
      <c r="G1591" s="26">
        <v>252</v>
      </c>
      <c r="H1591" s="37">
        <v>0.08823529411764706</v>
      </c>
    </row>
    <row r="1592">
      <c r="A1592" s="26">
        <v>8</v>
      </c>
      <c r="B1592" s="24" t="str">
        <v>김포시</v>
      </c>
      <c r="C1592" s="24" t="str">
        <v>다가구 전월세</v>
      </c>
      <c r="D1592" s="24" t="str">
        <v>2026-01</v>
      </c>
      <c r="E1592" s="24" t="str">
        <v>비교 반영</v>
      </c>
      <c r="F1592" s="24" t="str">
        <v>직전 비교기간</v>
      </c>
      <c r="G1592" s="26">
        <v>295</v>
      </c>
      <c r="H1592" s="37">
        <v>0.11238095238095239</v>
      </c>
    </row>
    <row r="1593">
      <c r="A1593" s="26">
        <v>8</v>
      </c>
      <c r="B1593" s="24" t="str">
        <v>김포시</v>
      </c>
      <c r="C1593" s="24" t="str">
        <v>다가구 전월세</v>
      </c>
      <c r="D1593" s="24" t="str">
        <v>2026-02</v>
      </c>
      <c r="E1593" s="24" t="str">
        <v>비교 반영</v>
      </c>
      <c r="F1593" s="24" t="str">
        <v>직전 비교기간</v>
      </c>
      <c r="G1593" s="26">
        <v>298</v>
      </c>
      <c r="H1593" s="37">
        <v>0.12850366537300562</v>
      </c>
    </row>
    <row r="1594">
      <c r="A1594" s="26">
        <v>8</v>
      </c>
      <c r="B1594" s="24" t="str">
        <v>김포시</v>
      </c>
      <c r="C1594" s="24" t="str">
        <v>다가구 전월세</v>
      </c>
      <c r="D1594" s="24" t="str">
        <v>2026-03</v>
      </c>
      <c r="E1594" s="24" t="str">
        <v>비교 반영</v>
      </c>
      <c r="F1594" s="24" t="str">
        <v>직전 비교기간</v>
      </c>
      <c r="G1594" s="26">
        <v>362</v>
      </c>
      <c r="H1594" s="37">
        <v>0.127689594356261</v>
      </c>
    </row>
    <row r="1595">
      <c r="A1595" s="26">
        <v>8</v>
      </c>
      <c r="B1595" s="24" t="str">
        <v>김포시</v>
      </c>
      <c r="C1595" s="24" t="str">
        <v>다가구 전월세</v>
      </c>
      <c r="D1595" s="24" t="str">
        <v>2026-04</v>
      </c>
      <c r="E1595" s="24" t="str">
        <v>비교 반영</v>
      </c>
      <c r="F1595" s="24" t="str">
        <v>최근 비교기간</v>
      </c>
      <c r="G1595" s="26">
        <v>343</v>
      </c>
      <c r="H1595" s="37">
        <v>0.138922640745241</v>
      </c>
    </row>
    <row r="1596">
      <c r="A1596" s="26">
        <v>8</v>
      </c>
      <c r="B1596" s="24" t="str">
        <v>김포시</v>
      </c>
      <c r="C1596" s="24" t="str">
        <v>다가구 전월세</v>
      </c>
      <c r="D1596" s="24" t="str">
        <v>2026-05</v>
      </c>
      <c r="E1596" s="24" t="str">
        <v>비교 반영</v>
      </c>
      <c r="F1596" s="24" t="str">
        <v>최근 비교기간</v>
      </c>
      <c r="G1596" s="26">
        <v>262</v>
      </c>
      <c r="H1596" s="37">
        <v>0.10826446280991736</v>
      </c>
    </row>
    <row r="1597">
      <c r="A1597" s="26">
        <v>8</v>
      </c>
      <c r="B1597" s="24" t="str">
        <v>김포시</v>
      </c>
      <c r="C1597" s="24" t="str">
        <v>다가구 전월세</v>
      </c>
      <c r="D1597" s="24" t="str">
        <v>2026-06</v>
      </c>
      <c r="E1597" s="24" t="str">
        <v>비교 반영</v>
      </c>
      <c r="F1597" s="24" t="str">
        <v>최근 비교기간</v>
      </c>
      <c r="G1597" s="26">
        <v>293</v>
      </c>
      <c r="H1597" s="37">
        <v>0.11535433070866141</v>
      </c>
    </row>
    <row r="1598">
      <c r="A1598" s="30">
        <v>8</v>
      </c>
      <c r="B1598" s="30" t="str">
        <v>김포시</v>
      </c>
      <c r="C1598" s="30" t="str">
        <v>다가구 전월세</v>
      </c>
      <c r="D1598" s="30" t="str">
        <v>2026-07</v>
      </c>
      <c r="E1598" s="30" t="str">
        <v>집계 중</v>
      </c>
      <c r="F1598" s="30" t="str">
        <v>집계 중 월</v>
      </c>
      <c r="G1598" s="32">
        <v>262</v>
      </c>
      <c r="H1598" s="43">
        <v>0.11634103019538189</v>
      </c>
    </row>
    <row r="1599">
      <c r="A1599" s="26">
        <v>8</v>
      </c>
      <c r="B1599" s="24" t="str">
        <v>김포시</v>
      </c>
      <c r="C1599" s="24" t="str">
        <v>토지</v>
      </c>
      <c r="D1599" s="24" t="str">
        <v>2025-08</v>
      </c>
      <c r="E1599" s="24" t="str">
        <v>비교 반영</v>
      </c>
      <c r="F1599" s="24" t="str">
        <v>그 외 비교 반영월</v>
      </c>
      <c r="G1599" s="26">
        <v>222</v>
      </c>
      <c r="H1599" s="37">
        <v>0.08489483747609942</v>
      </c>
    </row>
    <row r="1600">
      <c r="A1600" s="26">
        <v>8</v>
      </c>
      <c r="B1600" s="24" t="str">
        <v>김포시</v>
      </c>
      <c r="C1600" s="24" t="str">
        <v>토지</v>
      </c>
      <c r="D1600" s="24" t="str">
        <v>2025-09</v>
      </c>
      <c r="E1600" s="24" t="str">
        <v>비교 반영</v>
      </c>
      <c r="F1600" s="24" t="str">
        <v>그 외 비교 반영월</v>
      </c>
      <c r="G1600" s="26">
        <v>196</v>
      </c>
      <c r="H1600" s="37">
        <v>0.08444635932787592</v>
      </c>
    </row>
    <row r="1601">
      <c r="A1601" s="26">
        <v>8</v>
      </c>
      <c r="B1601" s="24" t="str">
        <v>김포시</v>
      </c>
      <c r="C1601" s="24" t="str">
        <v>토지</v>
      </c>
      <c r="D1601" s="24" t="str">
        <v>2025-10</v>
      </c>
      <c r="E1601" s="24" t="str">
        <v>비교 반영</v>
      </c>
      <c r="F1601" s="24" t="str">
        <v>그 외 비교 반영월</v>
      </c>
      <c r="G1601" s="26">
        <v>153</v>
      </c>
      <c r="H1601" s="37">
        <v>0.0637765735723218</v>
      </c>
    </row>
    <row r="1602">
      <c r="A1602" s="26">
        <v>8</v>
      </c>
      <c r="B1602" s="24" t="str">
        <v>김포시</v>
      </c>
      <c r="C1602" s="24" t="str">
        <v>토지</v>
      </c>
      <c r="D1602" s="24" t="str">
        <v>2025-11</v>
      </c>
      <c r="E1602" s="24" t="str">
        <v>비교 반영</v>
      </c>
      <c r="F1602" s="24" t="str">
        <v>그 외 비교 반영월</v>
      </c>
      <c r="G1602" s="26">
        <v>347</v>
      </c>
      <c r="H1602" s="37">
        <v>0.13050018804061678</v>
      </c>
    </row>
    <row r="1603">
      <c r="A1603" s="26">
        <v>8</v>
      </c>
      <c r="B1603" s="24" t="str">
        <v>김포시</v>
      </c>
      <c r="C1603" s="24" t="str">
        <v>토지</v>
      </c>
      <c r="D1603" s="24" t="str">
        <v>2025-12</v>
      </c>
      <c r="E1603" s="24" t="str">
        <v>비교 반영</v>
      </c>
      <c r="F1603" s="24" t="str">
        <v>그 외 비교 반영월</v>
      </c>
      <c r="G1603" s="26">
        <v>330</v>
      </c>
      <c r="H1603" s="37">
        <v>0.11554621848739496</v>
      </c>
    </row>
    <row r="1604">
      <c r="A1604" s="26">
        <v>8</v>
      </c>
      <c r="B1604" s="24" t="str">
        <v>김포시</v>
      </c>
      <c r="C1604" s="24" t="str">
        <v>토지</v>
      </c>
      <c r="D1604" s="24" t="str">
        <v>2026-01</v>
      </c>
      <c r="E1604" s="24" t="str">
        <v>비교 반영</v>
      </c>
      <c r="F1604" s="24" t="str">
        <v>직전 비교기간</v>
      </c>
      <c r="G1604" s="26">
        <v>177</v>
      </c>
      <c r="H1604" s="37">
        <v>0.06742857142857143</v>
      </c>
    </row>
    <row r="1605">
      <c r="A1605" s="26">
        <v>8</v>
      </c>
      <c r="B1605" s="24" t="str">
        <v>김포시</v>
      </c>
      <c r="C1605" s="24" t="str">
        <v>토지</v>
      </c>
      <c r="D1605" s="24" t="str">
        <v>2026-02</v>
      </c>
      <c r="E1605" s="24" t="str">
        <v>비교 반영</v>
      </c>
      <c r="F1605" s="24" t="str">
        <v>직전 비교기간</v>
      </c>
      <c r="G1605" s="26">
        <v>208</v>
      </c>
      <c r="H1605" s="37">
        <v>0.08969383354894352</v>
      </c>
    </row>
    <row r="1606">
      <c r="A1606" s="26">
        <v>8</v>
      </c>
      <c r="B1606" s="24" t="str">
        <v>김포시</v>
      </c>
      <c r="C1606" s="24" t="str">
        <v>토지</v>
      </c>
      <c r="D1606" s="24" t="str">
        <v>2026-03</v>
      </c>
      <c r="E1606" s="24" t="str">
        <v>비교 반영</v>
      </c>
      <c r="F1606" s="24" t="str">
        <v>직전 비교기간</v>
      </c>
      <c r="G1606" s="26">
        <v>244</v>
      </c>
      <c r="H1606" s="37">
        <v>0.08606701940035273</v>
      </c>
    </row>
    <row r="1607">
      <c r="A1607" s="26">
        <v>8</v>
      </c>
      <c r="B1607" s="24" t="str">
        <v>김포시</v>
      </c>
      <c r="C1607" s="24" t="str">
        <v>토지</v>
      </c>
      <c r="D1607" s="24" t="str">
        <v>2026-04</v>
      </c>
      <c r="E1607" s="24" t="str">
        <v>비교 반영</v>
      </c>
      <c r="F1607" s="24" t="str">
        <v>최근 비교기간</v>
      </c>
      <c r="G1607" s="26">
        <v>194</v>
      </c>
      <c r="H1607" s="37">
        <v>0.07857432158768732</v>
      </c>
    </row>
    <row r="1608">
      <c r="A1608" s="26">
        <v>8</v>
      </c>
      <c r="B1608" s="24" t="str">
        <v>김포시</v>
      </c>
      <c r="C1608" s="24" t="str">
        <v>토지</v>
      </c>
      <c r="D1608" s="24" t="str">
        <v>2026-05</v>
      </c>
      <c r="E1608" s="24" t="str">
        <v>비교 반영</v>
      </c>
      <c r="F1608" s="24" t="str">
        <v>최근 비교기간</v>
      </c>
      <c r="G1608" s="26">
        <v>237</v>
      </c>
      <c r="H1608" s="37">
        <v>0.09793388429752066</v>
      </c>
    </row>
    <row r="1609">
      <c r="A1609" s="26">
        <v>8</v>
      </c>
      <c r="B1609" s="24" t="str">
        <v>김포시</v>
      </c>
      <c r="C1609" s="24" t="str">
        <v>토지</v>
      </c>
      <c r="D1609" s="24" t="str">
        <v>2026-06</v>
      </c>
      <c r="E1609" s="24" t="str">
        <v>비교 반영</v>
      </c>
      <c r="F1609" s="24" t="str">
        <v>최근 비교기간</v>
      </c>
      <c r="G1609" s="26">
        <v>185</v>
      </c>
      <c r="H1609" s="37">
        <v>0.07283464566929133</v>
      </c>
    </row>
    <row r="1610">
      <c r="A1610" s="30">
        <v>8</v>
      </c>
      <c r="B1610" s="30" t="str">
        <v>김포시</v>
      </c>
      <c r="C1610" s="30" t="str">
        <v>토지</v>
      </c>
      <c r="D1610" s="30" t="str">
        <v>2026-07</v>
      </c>
      <c r="E1610" s="30" t="str">
        <v>집계 중</v>
      </c>
      <c r="F1610" s="30" t="str">
        <v>집계 중 월</v>
      </c>
      <c r="G1610" s="32">
        <v>162</v>
      </c>
      <c r="H1610" s="43">
        <v>0.0719360568383659</v>
      </c>
    </row>
    <row r="1611">
      <c r="A1611" s="26">
        <v>8</v>
      </c>
      <c r="B1611" s="24" t="str">
        <v>김포시</v>
      </c>
      <c r="C1611" s="24" t="str">
        <v>다세대 전월세</v>
      </c>
      <c r="D1611" s="24" t="str">
        <v>2025-08</v>
      </c>
      <c r="E1611" s="24" t="str">
        <v>비교 반영</v>
      </c>
      <c r="F1611" s="24" t="str">
        <v>그 외 비교 반영월</v>
      </c>
      <c r="G1611" s="26">
        <v>74</v>
      </c>
      <c r="H1611" s="37">
        <v>0.02829827915869981</v>
      </c>
    </row>
    <row r="1612">
      <c r="A1612" s="26">
        <v>8</v>
      </c>
      <c r="B1612" s="24" t="str">
        <v>김포시</v>
      </c>
      <c r="C1612" s="24" t="str">
        <v>다세대 전월세</v>
      </c>
      <c r="D1612" s="24" t="str">
        <v>2025-09</v>
      </c>
      <c r="E1612" s="24" t="str">
        <v>비교 반영</v>
      </c>
      <c r="F1612" s="24" t="str">
        <v>그 외 비교 반영월</v>
      </c>
      <c r="G1612" s="26">
        <v>52</v>
      </c>
      <c r="H1612" s="37">
        <v>0.02240413614821198</v>
      </c>
    </row>
    <row r="1613">
      <c r="A1613" s="26">
        <v>8</v>
      </c>
      <c r="B1613" s="24" t="str">
        <v>김포시</v>
      </c>
      <c r="C1613" s="24" t="str">
        <v>다세대 전월세</v>
      </c>
      <c r="D1613" s="24" t="str">
        <v>2025-10</v>
      </c>
      <c r="E1613" s="24" t="str">
        <v>비교 반영</v>
      </c>
      <c r="F1613" s="24" t="str">
        <v>그 외 비교 반영월</v>
      </c>
      <c r="G1613" s="26">
        <v>85</v>
      </c>
      <c r="H1613" s="37">
        <v>0.035431429762401004</v>
      </c>
    </row>
    <row r="1614">
      <c r="A1614" s="26">
        <v>8</v>
      </c>
      <c r="B1614" s="24" t="str">
        <v>김포시</v>
      </c>
      <c r="C1614" s="24" t="str">
        <v>다세대 전월세</v>
      </c>
      <c r="D1614" s="24" t="str">
        <v>2025-11</v>
      </c>
      <c r="E1614" s="24" t="str">
        <v>비교 반영</v>
      </c>
      <c r="F1614" s="24" t="str">
        <v>그 외 비교 반영월</v>
      </c>
      <c r="G1614" s="26">
        <v>102</v>
      </c>
      <c r="H1614" s="37">
        <v>0.0383602858217375</v>
      </c>
    </row>
    <row r="1615">
      <c r="A1615" s="26">
        <v>8</v>
      </c>
      <c r="B1615" s="24" t="str">
        <v>김포시</v>
      </c>
      <c r="C1615" s="24" t="str">
        <v>다세대 전월세</v>
      </c>
      <c r="D1615" s="24" t="str">
        <v>2025-12</v>
      </c>
      <c r="E1615" s="24" t="str">
        <v>비교 반영</v>
      </c>
      <c r="F1615" s="24" t="str">
        <v>그 외 비교 반영월</v>
      </c>
      <c r="G1615" s="26">
        <v>99</v>
      </c>
      <c r="H1615" s="37">
        <v>0.03466386554621849</v>
      </c>
    </row>
    <row r="1616">
      <c r="A1616" s="26">
        <v>8</v>
      </c>
      <c r="B1616" s="24" t="str">
        <v>김포시</v>
      </c>
      <c r="C1616" s="24" t="str">
        <v>다세대 전월세</v>
      </c>
      <c r="D1616" s="24" t="str">
        <v>2026-01</v>
      </c>
      <c r="E1616" s="24" t="str">
        <v>비교 반영</v>
      </c>
      <c r="F1616" s="24" t="str">
        <v>직전 비교기간</v>
      </c>
      <c r="G1616" s="26">
        <v>73</v>
      </c>
      <c r="H1616" s="37">
        <v>0.02780952380952381</v>
      </c>
    </row>
    <row r="1617">
      <c r="A1617" s="26">
        <v>8</v>
      </c>
      <c r="B1617" s="24" t="str">
        <v>김포시</v>
      </c>
      <c r="C1617" s="24" t="str">
        <v>다세대 전월세</v>
      </c>
      <c r="D1617" s="24" t="str">
        <v>2026-02</v>
      </c>
      <c r="E1617" s="24" t="str">
        <v>비교 반영</v>
      </c>
      <c r="F1617" s="24" t="str">
        <v>직전 비교기간</v>
      </c>
      <c r="G1617" s="26">
        <v>60</v>
      </c>
      <c r="H1617" s="37">
        <v>0.0258732212160414</v>
      </c>
    </row>
    <row r="1618">
      <c r="A1618" s="26">
        <v>8</v>
      </c>
      <c r="B1618" s="24" t="str">
        <v>김포시</v>
      </c>
      <c r="C1618" s="24" t="str">
        <v>다세대 전월세</v>
      </c>
      <c r="D1618" s="24" t="str">
        <v>2026-03</v>
      </c>
      <c r="E1618" s="24" t="str">
        <v>비교 반영</v>
      </c>
      <c r="F1618" s="24" t="str">
        <v>직전 비교기간</v>
      </c>
      <c r="G1618" s="26">
        <v>98</v>
      </c>
      <c r="H1618" s="37">
        <v>0.0345679012345679</v>
      </c>
    </row>
    <row r="1619">
      <c r="A1619" s="26">
        <v>8</v>
      </c>
      <c r="B1619" s="24" t="str">
        <v>김포시</v>
      </c>
      <c r="C1619" s="24" t="str">
        <v>다세대 전월세</v>
      </c>
      <c r="D1619" s="24" t="str">
        <v>2026-04</v>
      </c>
      <c r="E1619" s="24" t="str">
        <v>비교 반영</v>
      </c>
      <c r="F1619" s="24" t="str">
        <v>최근 비교기간</v>
      </c>
      <c r="G1619" s="26">
        <v>74</v>
      </c>
      <c r="H1619" s="37">
        <v>0.029971648440664238</v>
      </c>
    </row>
    <row r="1620">
      <c r="A1620" s="26">
        <v>8</v>
      </c>
      <c r="B1620" s="24" t="str">
        <v>김포시</v>
      </c>
      <c r="C1620" s="24" t="str">
        <v>다세대 전월세</v>
      </c>
      <c r="D1620" s="24" t="str">
        <v>2026-05</v>
      </c>
      <c r="E1620" s="24" t="str">
        <v>비교 반영</v>
      </c>
      <c r="F1620" s="24" t="str">
        <v>최근 비교기간</v>
      </c>
      <c r="G1620" s="26">
        <v>85</v>
      </c>
      <c r="H1620" s="37">
        <v>0.03512396694214876</v>
      </c>
    </row>
    <row r="1621">
      <c r="A1621" s="26">
        <v>8</v>
      </c>
      <c r="B1621" s="24" t="str">
        <v>김포시</v>
      </c>
      <c r="C1621" s="24" t="str">
        <v>다세대 전월세</v>
      </c>
      <c r="D1621" s="24" t="str">
        <v>2026-06</v>
      </c>
      <c r="E1621" s="24" t="str">
        <v>비교 반영</v>
      </c>
      <c r="F1621" s="24" t="str">
        <v>최근 비교기간</v>
      </c>
      <c r="G1621" s="26">
        <v>92</v>
      </c>
      <c r="H1621" s="37">
        <v>0.03622047244094488</v>
      </c>
    </row>
    <row r="1622">
      <c r="A1622" s="30">
        <v>8</v>
      </c>
      <c r="B1622" s="30" t="str">
        <v>김포시</v>
      </c>
      <c r="C1622" s="30" t="str">
        <v>다세대 전월세</v>
      </c>
      <c r="D1622" s="30" t="str">
        <v>2026-07</v>
      </c>
      <c r="E1622" s="30" t="str">
        <v>집계 중</v>
      </c>
      <c r="F1622" s="30" t="str">
        <v>집계 중 월</v>
      </c>
      <c r="G1622" s="32">
        <v>61</v>
      </c>
      <c r="H1622" s="43">
        <v>0.02708703374777975</v>
      </c>
    </row>
    <row r="1623">
      <c r="A1623" s="26">
        <v>8</v>
      </c>
      <c r="B1623" s="24" t="str">
        <v>김포시</v>
      </c>
      <c r="C1623" s="24" t="str">
        <v>다세대 매매</v>
      </c>
      <c r="D1623" s="24" t="str">
        <v>2025-08</v>
      </c>
      <c r="E1623" s="24" t="str">
        <v>비교 반영</v>
      </c>
      <c r="F1623" s="24" t="str">
        <v>그 외 비교 반영월</v>
      </c>
      <c r="G1623" s="26">
        <v>36</v>
      </c>
      <c r="H1623" s="37">
        <v>0.013766730401529637</v>
      </c>
    </row>
    <row r="1624">
      <c r="A1624" s="26">
        <v>8</v>
      </c>
      <c r="B1624" s="24" t="str">
        <v>김포시</v>
      </c>
      <c r="C1624" s="24" t="str">
        <v>다세대 매매</v>
      </c>
      <c r="D1624" s="24" t="str">
        <v>2025-09</v>
      </c>
      <c r="E1624" s="24" t="str">
        <v>비교 반영</v>
      </c>
      <c r="F1624" s="24" t="str">
        <v>그 외 비교 반영월</v>
      </c>
      <c r="G1624" s="26">
        <v>51</v>
      </c>
      <c r="H1624" s="37">
        <v>0.021973287376130978</v>
      </c>
    </row>
    <row r="1625">
      <c r="A1625" s="26">
        <v>8</v>
      </c>
      <c r="B1625" s="24" t="str">
        <v>김포시</v>
      </c>
      <c r="C1625" s="24" t="str">
        <v>다세대 매매</v>
      </c>
      <c r="D1625" s="24" t="str">
        <v>2025-10</v>
      </c>
      <c r="E1625" s="24" t="str">
        <v>비교 반영</v>
      </c>
      <c r="F1625" s="24" t="str">
        <v>그 외 비교 반영월</v>
      </c>
      <c r="G1625" s="26">
        <v>35</v>
      </c>
      <c r="H1625" s="37">
        <v>0.014589412255106295</v>
      </c>
    </row>
    <row r="1626">
      <c r="A1626" s="26">
        <v>8</v>
      </c>
      <c r="B1626" s="24" t="str">
        <v>김포시</v>
      </c>
      <c r="C1626" s="24" t="str">
        <v>다세대 매매</v>
      </c>
      <c r="D1626" s="24" t="str">
        <v>2025-11</v>
      </c>
      <c r="E1626" s="24" t="str">
        <v>비교 반영</v>
      </c>
      <c r="F1626" s="24" t="str">
        <v>그 외 비교 반영월</v>
      </c>
      <c r="G1626" s="26">
        <v>47</v>
      </c>
      <c r="H1626" s="37">
        <v>0.017675817976682964</v>
      </c>
    </row>
    <row r="1627">
      <c r="A1627" s="26">
        <v>8</v>
      </c>
      <c r="B1627" s="24" t="str">
        <v>김포시</v>
      </c>
      <c r="C1627" s="24" t="str">
        <v>다세대 매매</v>
      </c>
      <c r="D1627" s="24" t="str">
        <v>2025-12</v>
      </c>
      <c r="E1627" s="24" t="str">
        <v>비교 반영</v>
      </c>
      <c r="F1627" s="24" t="str">
        <v>그 외 비교 반영월</v>
      </c>
      <c r="G1627" s="26">
        <v>35</v>
      </c>
      <c r="H1627" s="37">
        <v>0.012254901960784314</v>
      </c>
    </row>
    <row r="1628">
      <c r="A1628" s="26">
        <v>8</v>
      </c>
      <c r="B1628" s="24" t="str">
        <v>김포시</v>
      </c>
      <c r="C1628" s="24" t="str">
        <v>다세대 매매</v>
      </c>
      <c r="D1628" s="24" t="str">
        <v>2026-01</v>
      </c>
      <c r="E1628" s="24" t="str">
        <v>비교 반영</v>
      </c>
      <c r="F1628" s="24" t="str">
        <v>직전 비교기간</v>
      </c>
      <c r="G1628" s="26">
        <v>46</v>
      </c>
      <c r="H1628" s="37">
        <v>0.017523809523809525</v>
      </c>
    </row>
    <row r="1629">
      <c r="A1629" s="26">
        <v>8</v>
      </c>
      <c r="B1629" s="24" t="str">
        <v>김포시</v>
      </c>
      <c r="C1629" s="24" t="str">
        <v>다세대 매매</v>
      </c>
      <c r="D1629" s="24" t="str">
        <v>2026-02</v>
      </c>
      <c r="E1629" s="24" t="str">
        <v>비교 반영</v>
      </c>
      <c r="F1629" s="24" t="str">
        <v>직전 비교기간</v>
      </c>
      <c r="G1629" s="26">
        <v>20</v>
      </c>
      <c r="H1629" s="37">
        <v>0.008624407072013798</v>
      </c>
    </row>
    <row r="1630">
      <c r="A1630" s="26">
        <v>8</v>
      </c>
      <c r="B1630" s="24" t="str">
        <v>김포시</v>
      </c>
      <c r="C1630" s="24" t="str">
        <v>다세대 매매</v>
      </c>
      <c r="D1630" s="24" t="str">
        <v>2026-03</v>
      </c>
      <c r="E1630" s="24" t="str">
        <v>비교 반영</v>
      </c>
      <c r="F1630" s="24" t="str">
        <v>직전 비교기간</v>
      </c>
      <c r="G1630" s="26">
        <v>52</v>
      </c>
      <c r="H1630" s="37">
        <v>0.01834215167548501</v>
      </c>
    </row>
    <row r="1631">
      <c r="A1631" s="26">
        <v>8</v>
      </c>
      <c r="B1631" s="24" t="str">
        <v>김포시</v>
      </c>
      <c r="C1631" s="24" t="str">
        <v>다세대 매매</v>
      </c>
      <c r="D1631" s="24" t="str">
        <v>2026-04</v>
      </c>
      <c r="E1631" s="24" t="str">
        <v>비교 반영</v>
      </c>
      <c r="F1631" s="24" t="str">
        <v>최근 비교기간</v>
      </c>
      <c r="G1631" s="26">
        <v>39</v>
      </c>
      <c r="H1631" s="37">
        <v>0.015795868772782502</v>
      </c>
    </row>
    <row r="1632">
      <c r="A1632" s="26">
        <v>8</v>
      </c>
      <c r="B1632" s="24" t="str">
        <v>김포시</v>
      </c>
      <c r="C1632" s="24" t="str">
        <v>다세대 매매</v>
      </c>
      <c r="D1632" s="24" t="str">
        <v>2026-05</v>
      </c>
      <c r="E1632" s="24" t="str">
        <v>비교 반영</v>
      </c>
      <c r="F1632" s="24" t="str">
        <v>최근 비교기간</v>
      </c>
      <c r="G1632" s="26">
        <v>35</v>
      </c>
      <c r="H1632" s="37">
        <v>0.014462809917355372</v>
      </c>
    </row>
    <row r="1633">
      <c r="A1633" s="26">
        <v>8</v>
      </c>
      <c r="B1633" s="24" t="str">
        <v>김포시</v>
      </c>
      <c r="C1633" s="24" t="str">
        <v>다세대 매매</v>
      </c>
      <c r="D1633" s="24" t="str">
        <v>2026-06</v>
      </c>
      <c r="E1633" s="24" t="str">
        <v>비교 반영</v>
      </c>
      <c r="F1633" s="24" t="str">
        <v>최근 비교기간</v>
      </c>
      <c r="G1633" s="26">
        <v>39</v>
      </c>
      <c r="H1633" s="37">
        <v>0.015354330708661417</v>
      </c>
    </row>
    <row r="1634">
      <c r="A1634" s="30">
        <v>8</v>
      </c>
      <c r="B1634" s="30" t="str">
        <v>김포시</v>
      </c>
      <c r="C1634" s="30" t="str">
        <v>다세대 매매</v>
      </c>
      <c r="D1634" s="30" t="str">
        <v>2026-07</v>
      </c>
      <c r="E1634" s="30" t="str">
        <v>집계 중</v>
      </c>
      <c r="F1634" s="30" t="str">
        <v>집계 중 월</v>
      </c>
      <c r="G1634" s="32">
        <v>35</v>
      </c>
      <c r="H1634" s="43">
        <v>0.015541740674955595</v>
      </c>
    </row>
    <row r="1635">
      <c r="A1635" s="26">
        <v>8</v>
      </c>
      <c r="B1635" s="24" t="str">
        <v>김포시</v>
      </c>
      <c r="C1635" s="24" t="str">
        <v>상가</v>
      </c>
      <c r="D1635" s="24" t="str">
        <v>2025-08</v>
      </c>
      <c r="E1635" s="24" t="str">
        <v>비교 반영</v>
      </c>
      <c r="F1635" s="24" t="str">
        <v>그 외 비교 반영월</v>
      </c>
      <c r="G1635" s="26">
        <v>31</v>
      </c>
      <c r="H1635" s="37">
        <v>0.011854684512428298</v>
      </c>
    </row>
    <row r="1636">
      <c r="A1636" s="26">
        <v>8</v>
      </c>
      <c r="B1636" s="24" t="str">
        <v>김포시</v>
      </c>
      <c r="C1636" s="24" t="str">
        <v>상가</v>
      </c>
      <c r="D1636" s="24" t="str">
        <v>2025-09</v>
      </c>
      <c r="E1636" s="24" t="str">
        <v>비교 반영</v>
      </c>
      <c r="F1636" s="24" t="str">
        <v>그 외 비교 반영월</v>
      </c>
      <c r="G1636" s="26">
        <v>28</v>
      </c>
      <c r="H1636" s="37">
        <v>0.012063765618267988</v>
      </c>
    </row>
    <row r="1637">
      <c r="A1637" s="26">
        <v>8</v>
      </c>
      <c r="B1637" s="24" t="str">
        <v>김포시</v>
      </c>
      <c r="C1637" s="24" t="str">
        <v>상가</v>
      </c>
      <c r="D1637" s="24" t="str">
        <v>2025-10</v>
      </c>
      <c r="E1637" s="24" t="str">
        <v>비교 반영</v>
      </c>
      <c r="F1637" s="24" t="str">
        <v>그 외 비교 반영월</v>
      </c>
      <c r="G1637" s="26">
        <v>34</v>
      </c>
      <c r="H1637" s="37">
        <v>0.0141725719049604</v>
      </c>
    </row>
    <row r="1638">
      <c r="A1638" s="26">
        <v>8</v>
      </c>
      <c r="B1638" s="24" t="str">
        <v>김포시</v>
      </c>
      <c r="C1638" s="24" t="str">
        <v>상가</v>
      </c>
      <c r="D1638" s="24" t="str">
        <v>2025-11</v>
      </c>
      <c r="E1638" s="24" t="str">
        <v>비교 반영</v>
      </c>
      <c r="F1638" s="24" t="str">
        <v>그 외 비교 반영월</v>
      </c>
      <c r="G1638" s="26">
        <v>26</v>
      </c>
      <c r="H1638" s="37">
        <v>0.009778112072207596</v>
      </c>
    </row>
    <row r="1639">
      <c r="A1639" s="26">
        <v>8</v>
      </c>
      <c r="B1639" s="24" t="str">
        <v>김포시</v>
      </c>
      <c r="C1639" s="24" t="str">
        <v>상가</v>
      </c>
      <c r="D1639" s="24" t="str">
        <v>2025-12</v>
      </c>
      <c r="E1639" s="24" t="str">
        <v>비교 반영</v>
      </c>
      <c r="F1639" s="24" t="str">
        <v>그 외 비교 반영월</v>
      </c>
      <c r="G1639" s="26">
        <v>27</v>
      </c>
      <c r="H1639" s="37">
        <v>0.009453781512605041</v>
      </c>
    </row>
    <row r="1640">
      <c r="A1640" s="26">
        <v>8</v>
      </c>
      <c r="B1640" s="24" t="str">
        <v>김포시</v>
      </c>
      <c r="C1640" s="24" t="str">
        <v>상가</v>
      </c>
      <c r="D1640" s="24" t="str">
        <v>2026-01</v>
      </c>
      <c r="E1640" s="24" t="str">
        <v>비교 반영</v>
      </c>
      <c r="F1640" s="24" t="str">
        <v>직전 비교기간</v>
      </c>
      <c r="G1640" s="26">
        <v>38</v>
      </c>
      <c r="H1640" s="37">
        <v>0.014476190476190476</v>
      </c>
    </row>
    <row r="1641">
      <c r="A1641" s="26">
        <v>8</v>
      </c>
      <c r="B1641" s="24" t="str">
        <v>김포시</v>
      </c>
      <c r="C1641" s="24" t="str">
        <v>상가</v>
      </c>
      <c r="D1641" s="24" t="str">
        <v>2026-02</v>
      </c>
      <c r="E1641" s="24" t="str">
        <v>비교 반영</v>
      </c>
      <c r="F1641" s="24" t="str">
        <v>직전 비교기간</v>
      </c>
      <c r="G1641" s="26">
        <v>21</v>
      </c>
      <c r="H1641" s="37">
        <v>0.009055627425614488</v>
      </c>
    </row>
    <row r="1642">
      <c r="A1642" s="26">
        <v>8</v>
      </c>
      <c r="B1642" s="24" t="str">
        <v>김포시</v>
      </c>
      <c r="C1642" s="24" t="str">
        <v>상가</v>
      </c>
      <c r="D1642" s="24" t="str">
        <v>2026-03</v>
      </c>
      <c r="E1642" s="24" t="str">
        <v>비교 반영</v>
      </c>
      <c r="F1642" s="24" t="str">
        <v>직전 비교기간</v>
      </c>
      <c r="G1642" s="26">
        <v>50</v>
      </c>
      <c r="H1642" s="37">
        <v>0.01763668430335097</v>
      </c>
    </row>
    <row r="1643">
      <c r="A1643" s="26">
        <v>8</v>
      </c>
      <c r="B1643" s="24" t="str">
        <v>김포시</v>
      </c>
      <c r="C1643" s="24" t="str">
        <v>상가</v>
      </c>
      <c r="D1643" s="24" t="str">
        <v>2026-04</v>
      </c>
      <c r="E1643" s="24" t="str">
        <v>비교 반영</v>
      </c>
      <c r="F1643" s="24" t="str">
        <v>최근 비교기간</v>
      </c>
      <c r="G1643" s="26">
        <v>27</v>
      </c>
      <c r="H1643" s="37">
        <v>0.010935601458080195</v>
      </c>
    </row>
    <row r="1644">
      <c r="A1644" s="26">
        <v>8</v>
      </c>
      <c r="B1644" s="24" t="str">
        <v>김포시</v>
      </c>
      <c r="C1644" s="24" t="str">
        <v>상가</v>
      </c>
      <c r="D1644" s="24" t="str">
        <v>2026-05</v>
      </c>
      <c r="E1644" s="24" t="str">
        <v>비교 반영</v>
      </c>
      <c r="F1644" s="24" t="str">
        <v>최근 비교기간</v>
      </c>
      <c r="G1644" s="26">
        <v>26</v>
      </c>
      <c r="H1644" s="37">
        <v>0.010743801652892562</v>
      </c>
    </row>
    <row r="1645">
      <c r="A1645" s="26">
        <v>8</v>
      </c>
      <c r="B1645" s="24" t="str">
        <v>김포시</v>
      </c>
      <c r="C1645" s="24" t="str">
        <v>상가</v>
      </c>
      <c r="D1645" s="24" t="str">
        <v>2026-06</v>
      </c>
      <c r="E1645" s="24" t="str">
        <v>비교 반영</v>
      </c>
      <c r="F1645" s="24" t="str">
        <v>최근 비교기간</v>
      </c>
      <c r="G1645" s="26">
        <v>33</v>
      </c>
      <c r="H1645" s="37">
        <v>0.012992125984251968</v>
      </c>
    </row>
    <row r="1646">
      <c r="A1646" s="30">
        <v>8</v>
      </c>
      <c r="B1646" s="30" t="str">
        <v>김포시</v>
      </c>
      <c r="C1646" s="30" t="str">
        <v>상가</v>
      </c>
      <c r="D1646" s="30" t="str">
        <v>2026-07</v>
      </c>
      <c r="E1646" s="30" t="str">
        <v>집계 중</v>
      </c>
      <c r="F1646" s="30" t="str">
        <v>집계 중 월</v>
      </c>
      <c r="G1646" s="32">
        <v>29</v>
      </c>
      <c r="H1646" s="43">
        <v>0.012877442273534635</v>
      </c>
    </row>
    <row r="1647">
      <c r="A1647" s="26">
        <v>8</v>
      </c>
      <c r="B1647" s="24" t="str">
        <v>김포시</v>
      </c>
      <c r="C1647" s="24" t="str">
        <v>오피스텔 매매</v>
      </c>
      <c r="D1647" s="24" t="str">
        <v>2025-08</v>
      </c>
      <c r="E1647" s="24" t="str">
        <v>비교 반영</v>
      </c>
      <c r="F1647" s="24" t="str">
        <v>그 외 비교 반영월</v>
      </c>
      <c r="G1647" s="26">
        <v>17</v>
      </c>
      <c r="H1647" s="37">
        <v>0.00650095602294455</v>
      </c>
    </row>
    <row r="1648">
      <c r="A1648" s="26">
        <v>8</v>
      </c>
      <c r="B1648" s="24" t="str">
        <v>김포시</v>
      </c>
      <c r="C1648" s="24" t="str">
        <v>오피스텔 매매</v>
      </c>
      <c r="D1648" s="24" t="str">
        <v>2025-09</v>
      </c>
      <c r="E1648" s="24" t="str">
        <v>비교 반영</v>
      </c>
      <c r="F1648" s="24" t="str">
        <v>그 외 비교 반영월</v>
      </c>
      <c r="G1648" s="26">
        <v>13</v>
      </c>
      <c r="H1648" s="37">
        <v>0.005601034037052995</v>
      </c>
    </row>
    <row r="1649">
      <c r="A1649" s="26">
        <v>8</v>
      </c>
      <c r="B1649" s="24" t="str">
        <v>김포시</v>
      </c>
      <c r="C1649" s="24" t="str">
        <v>오피스텔 매매</v>
      </c>
      <c r="D1649" s="24" t="str">
        <v>2025-10</v>
      </c>
      <c r="E1649" s="24" t="str">
        <v>비교 반영</v>
      </c>
      <c r="F1649" s="24" t="str">
        <v>그 외 비교 반영월</v>
      </c>
      <c r="G1649" s="26">
        <v>23</v>
      </c>
      <c r="H1649" s="37">
        <v>0.009587328053355566</v>
      </c>
    </row>
    <row r="1650">
      <c r="A1650" s="26">
        <v>8</v>
      </c>
      <c r="B1650" s="24" t="str">
        <v>김포시</v>
      </c>
      <c r="C1650" s="24" t="str">
        <v>오피스텔 매매</v>
      </c>
      <c r="D1650" s="24" t="str">
        <v>2025-11</v>
      </c>
      <c r="E1650" s="24" t="str">
        <v>비교 반영</v>
      </c>
      <c r="F1650" s="24" t="str">
        <v>그 외 비교 반영월</v>
      </c>
      <c r="G1650" s="26">
        <v>25</v>
      </c>
      <c r="H1650" s="37">
        <v>0.009402030838661151</v>
      </c>
    </row>
    <row r="1651">
      <c r="A1651" s="26">
        <v>8</v>
      </c>
      <c r="B1651" s="24" t="str">
        <v>김포시</v>
      </c>
      <c r="C1651" s="24" t="str">
        <v>오피스텔 매매</v>
      </c>
      <c r="D1651" s="24" t="str">
        <v>2025-12</v>
      </c>
      <c r="E1651" s="24" t="str">
        <v>비교 반영</v>
      </c>
      <c r="F1651" s="24" t="str">
        <v>그 외 비교 반영월</v>
      </c>
      <c r="G1651" s="26">
        <v>19</v>
      </c>
      <c r="H1651" s="37">
        <v>0.00665266106442577</v>
      </c>
    </row>
    <row r="1652">
      <c r="A1652" s="26">
        <v>8</v>
      </c>
      <c r="B1652" s="24" t="str">
        <v>김포시</v>
      </c>
      <c r="C1652" s="24" t="str">
        <v>오피스텔 매매</v>
      </c>
      <c r="D1652" s="24" t="str">
        <v>2026-01</v>
      </c>
      <c r="E1652" s="24" t="str">
        <v>비교 반영</v>
      </c>
      <c r="F1652" s="24" t="str">
        <v>직전 비교기간</v>
      </c>
      <c r="G1652" s="26">
        <v>24</v>
      </c>
      <c r="H1652" s="37">
        <v>0.009142857142857144</v>
      </c>
    </row>
    <row r="1653">
      <c r="A1653" s="26">
        <v>8</v>
      </c>
      <c r="B1653" s="24" t="str">
        <v>김포시</v>
      </c>
      <c r="C1653" s="24" t="str">
        <v>오피스텔 매매</v>
      </c>
      <c r="D1653" s="24" t="str">
        <v>2026-02</v>
      </c>
      <c r="E1653" s="24" t="str">
        <v>비교 반영</v>
      </c>
      <c r="F1653" s="24" t="str">
        <v>직전 비교기간</v>
      </c>
      <c r="G1653" s="26">
        <v>23</v>
      </c>
      <c r="H1653" s="37">
        <v>0.009918068132815868</v>
      </c>
    </row>
    <row r="1654">
      <c r="A1654" s="26">
        <v>8</v>
      </c>
      <c r="B1654" s="24" t="str">
        <v>김포시</v>
      </c>
      <c r="C1654" s="24" t="str">
        <v>오피스텔 매매</v>
      </c>
      <c r="D1654" s="24" t="str">
        <v>2026-03</v>
      </c>
      <c r="E1654" s="24" t="str">
        <v>비교 반영</v>
      </c>
      <c r="F1654" s="24" t="str">
        <v>직전 비교기간</v>
      </c>
      <c r="G1654" s="26">
        <v>29</v>
      </c>
      <c r="H1654" s="37">
        <v>0.010229276895943563</v>
      </c>
    </row>
    <row r="1655">
      <c r="A1655" s="26">
        <v>8</v>
      </c>
      <c r="B1655" s="24" t="str">
        <v>김포시</v>
      </c>
      <c r="C1655" s="24" t="str">
        <v>오피스텔 매매</v>
      </c>
      <c r="D1655" s="24" t="str">
        <v>2026-04</v>
      </c>
      <c r="E1655" s="24" t="str">
        <v>비교 반영</v>
      </c>
      <c r="F1655" s="24" t="str">
        <v>최근 비교기간</v>
      </c>
      <c r="G1655" s="26">
        <v>19</v>
      </c>
      <c r="H1655" s="37">
        <v>0.007695423248278655</v>
      </c>
    </row>
    <row r="1656">
      <c r="A1656" s="26">
        <v>8</v>
      </c>
      <c r="B1656" s="24" t="str">
        <v>김포시</v>
      </c>
      <c r="C1656" s="24" t="str">
        <v>오피스텔 매매</v>
      </c>
      <c r="D1656" s="24" t="str">
        <v>2026-05</v>
      </c>
      <c r="E1656" s="24" t="str">
        <v>비교 반영</v>
      </c>
      <c r="F1656" s="24" t="str">
        <v>최근 비교기간</v>
      </c>
      <c r="G1656" s="26">
        <v>25</v>
      </c>
      <c r="H1656" s="37">
        <v>0.010330578512396695</v>
      </c>
    </row>
    <row r="1657">
      <c r="A1657" s="26">
        <v>8</v>
      </c>
      <c r="B1657" s="24" t="str">
        <v>김포시</v>
      </c>
      <c r="C1657" s="24" t="str">
        <v>오피스텔 매매</v>
      </c>
      <c r="D1657" s="24" t="str">
        <v>2026-06</v>
      </c>
      <c r="E1657" s="24" t="str">
        <v>비교 반영</v>
      </c>
      <c r="F1657" s="24" t="str">
        <v>최근 비교기간</v>
      </c>
      <c r="G1657" s="26">
        <v>17</v>
      </c>
      <c r="H1657" s="37">
        <v>0.0066929133858267716</v>
      </c>
    </row>
    <row r="1658">
      <c r="A1658" s="30">
        <v>8</v>
      </c>
      <c r="B1658" s="30" t="str">
        <v>김포시</v>
      </c>
      <c r="C1658" s="30" t="str">
        <v>오피스텔 매매</v>
      </c>
      <c r="D1658" s="30" t="str">
        <v>2026-07</v>
      </c>
      <c r="E1658" s="30" t="str">
        <v>집계 중</v>
      </c>
      <c r="F1658" s="30" t="str">
        <v>집계 중 월</v>
      </c>
      <c r="G1658" s="32">
        <v>26</v>
      </c>
      <c r="H1658" s="43">
        <v>0.011545293072824156</v>
      </c>
    </row>
    <row r="1659">
      <c r="A1659" s="26">
        <v>8</v>
      </c>
      <c r="B1659" s="24" t="str">
        <v>김포시</v>
      </c>
      <c r="C1659" s="24" t="str">
        <v>분양권</v>
      </c>
      <c r="D1659" s="24" t="str">
        <v>2025-08</v>
      </c>
      <c r="E1659" s="24" t="str">
        <v>비교 반영</v>
      </c>
      <c r="F1659" s="24" t="str">
        <v>그 외 비교 반영월</v>
      </c>
      <c r="G1659" s="26">
        <v>28</v>
      </c>
      <c r="H1659" s="37">
        <v>0.010707456978967494</v>
      </c>
    </row>
    <row r="1660">
      <c r="A1660" s="26">
        <v>8</v>
      </c>
      <c r="B1660" s="24" t="str">
        <v>김포시</v>
      </c>
      <c r="C1660" s="24" t="str">
        <v>분양권</v>
      </c>
      <c r="D1660" s="24" t="str">
        <v>2025-09</v>
      </c>
      <c r="E1660" s="24" t="str">
        <v>비교 반영</v>
      </c>
      <c r="F1660" s="24" t="str">
        <v>그 외 비교 반영월</v>
      </c>
      <c r="G1660" s="26">
        <v>16</v>
      </c>
      <c r="H1660" s="37">
        <v>0.006893580353295993</v>
      </c>
    </row>
    <row r="1661">
      <c r="A1661" s="26">
        <v>8</v>
      </c>
      <c r="B1661" s="24" t="str">
        <v>김포시</v>
      </c>
      <c r="C1661" s="24" t="str">
        <v>분양권</v>
      </c>
      <c r="D1661" s="24" t="str">
        <v>2025-10</v>
      </c>
      <c r="E1661" s="24" t="str">
        <v>비교 반영</v>
      </c>
      <c r="F1661" s="24" t="str">
        <v>그 외 비교 반영월</v>
      </c>
      <c r="G1661" s="26">
        <v>15</v>
      </c>
      <c r="H1661" s="37">
        <v>0.006252605252188412</v>
      </c>
    </row>
    <row r="1662">
      <c r="A1662" s="26">
        <v>8</v>
      </c>
      <c r="B1662" s="24" t="str">
        <v>김포시</v>
      </c>
      <c r="C1662" s="24" t="str">
        <v>분양권</v>
      </c>
      <c r="D1662" s="24" t="str">
        <v>2025-11</v>
      </c>
      <c r="E1662" s="24" t="str">
        <v>비교 반영</v>
      </c>
      <c r="F1662" s="24" t="str">
        <v>그 외 비교 반영월</v>
      </c>
      <c r="G1662" s="26">
        <v>30</v>
      </c>
      <c r="H1662" s="37">
        <v>0.011282437006393382</v>
      </c>
    </row>
    <row r="1663">
      <c r="A1663" s="26">
        <v>8</v>
      </c>
      <c r="B1663" s="24" t="str">
        <v>김포시</v>
      </c>
      <c r="C1663" s="24" t="str">
        <v>분양권</v>
      </c>
      <c r="D1663" s="24" t="str">
        <v>2025-12</v>
      </c>
      <c r="E1663" s="24" t="str">
        <v>비교 반영</v>
      </c>
      <c r="F1663" s="24" t="str">
        <v>그 외 비교 반영월</v>
      </c>
      <c r="G1663" s="26">
        <v>31</v>
      </c>
      <c r="H1663" s="37">
        <v>0.010854341736694677</v>
      </c>
    </row>
    <row r="1664">
      <c r="A1664" s="26">
        <v>8</v>
      </c>
      <c r="B1664" s="24" t="str">
        <v>김포시</v>
      </c>
      <c r="C1664" s="24" t="str">
        <v>분양권</v>
      </c>
      <c r="D1664" s="24" t="str">
        <v>2026-01</v>
      </c>
      <c r="E1664" s="24" t="str">
        <v>비교 반영</v>
      </c>
      <c r="F1664" s="24" t="str">
        <v>직전 비교기간</v>
      </c>
      <c r="G1664" s="26">
        <v>18</v>
      </c>
      <c r="H1664" s="37">
        <v>0.006857142857142857</v>
      </c>
    </row>
    <row r="1665">
      <c r="A1665" s="26">
        <v>8</v>
      </c>
      <c r="B1665" s="24" t="str">
        <v>김포시</v>
      </c>
      <c r="C1665" s="24" t="str">
        <v>분양권</v>
      </c>
      <c r="D1665" s="24" t="str">
        <v>2026-02</v>
      </c>
      <c r="E1665" s="24" t="str">
        <v>비교 반영</v>
      </c>
      <c r="F1665" s="24" t="str">
        <v>직전 비교기간</v>
      </c>
      <c r="G1665" s="26">
        <v>14</v>
      </c>
      <c r="H1665" s="37">
        <v>0.00603708495040966</v>
      </c>
    </row>
    <row r="1666">
      <c r="A1666" s="26">
        <v>8</v>
      </c>
      <c r="B1666" s="24" t="str">
        <v>김포시</v>
      </c>
      <c r="C1666" s="24" t="str">
        <v>분양권</v>
      </c>
      <c r="D1666" s="24" t="str">
        <v>2026-03</v>
      </c>
      <c r="E1666" s="24" t="str">
        <v>비교 반영</v>
      </c>
      <c r="F1666" s="24" t="str">
        <v>직전 비교기간</v>
      </c>
      <c r="G1666" s="26">
        <v>16</v>
      </c>
      <c r="H1666" s="37">
        <v>0.005643738977072311</v>
      </c>
    </row>
    <row r="1667">
      <c r="A1667" s="26">
        <v>8</v>
      </c>
      <c r="B1667" s="24" t="str">
        <v>김포시</v>
      </c>
      <c r="C1667" s="24" t="str">
        <v>분양권</v>
      </c>
      <c r="D1667" s="24" t="str">
        <v>2026-04</v>
      </c>
      <c r="E1667" s="24" t="str">
        <v>비교 반영</v>
      </c>
      <c r="F1667" s="24" t="str">
        <v>최근 비교기간</v>
      </c>
      <c r="G1667" s="26">
        <v>19</v>
      </c>
      <c r="H1667" s="37">
        <v>0.007695423248278655</v>
      </c>
    </row>
    <row r="1668">
      <c r="A1668" s="26">
        <v>8</v>
      </c>
      <c r="B1668" s="24" t="str">
        <v>김포시</v>
      </c>
      <c r="C1668" s="24" t="str">
        <v>분양권</v>
      </c>
      <c r="D1668" s="24" t="str">
        <v>2026-05</v>
      </c>
      <c r="E1668" s="24" t="str">
        <v>비교 반영</v>
      </c>
      <c r="F1668" s="24" t="str">
        <v>최근 비교기간</v>
      </c>
      <c r="G1668" s="26">
        <v>19</v>
      </c>
      <c r="H1668" s="37">
        <v>0.007851239669421488</v>
      </c>
    </row>
    <row r="1669">
      <c r="A1669" s="26">
        <v>8</v>
      </c>
      <c r="B1669" s="24" t="str">
        <v>김포시</v>
      </c>
      <c r="C1669" s="24" t="str">
        <v>분양권</v>
      </c>
      <c r="D1669" s="24" t="str">
        <v>2026-06</v>
      </c>
      <c r="E1669" s="24" t="str">
        <v>비교 반영</v>
      </c>
      <c r="F1669" s="24" t="str">
        <v>최근 비교기간</v>
      </c>
      <c r="G1669" s="26">
        <v>20</v>
      </c>
      <c r="H1669" s="37">
        <v>0.007874015748031496</v>
      </c>
    </row>
    <row r="1670">
      <c r="A1670" s="30">
        <v>8</v>
      </c>
      <c r="B1670" s="30" t="str">
        <v>김포시</v>
      </c>
      <c r="C1670" s="30" t="str">
        <v>분양권</v>
      </c>
      <c r="D1670" s="30" t="str">
        <v>2026-07</v>
      </c>
      <c r="E1670" s="30" t="str">
        <v>집계 중</v>
      </c>
      <c r="F1670" s="30" t="str">
        <v>집계 중 월</v>
      </c>
      <c r="G1670" s="32">
        <v>15</v>
      </c>
      <c r="H1670" s="43">
        <v>0.0066607460035523975</v>
      </c>
    </row>
    <row r="1671">
      <c r="A1671" s="26">
        <v>8</v>
      </c>
      <c r="B1671" s="24" t="str">
        <v>김포시</v>
      </c>
      <c r="C1671" s="24" t="str">
        <v>공장창고</v>
      </c>
      <c r="D1671" s="24" t="str">
        <v>2025-08</v>
      </c>
      <c r="E1671" s="24" t="str">
        <v>비교 반영</v>
      </c>
      <c r="F1671" s="24" t="str">
        <v>그 외 비교 반영월</v>
      </c>
      <c r="G1671" s="26">
        <v>19</v>
      </c>
      <c r="H1671" s="37">
        <v>0.007265774378585086</v>
      </c>
    </row>
    <row r="1672">
      <c r="A1672" s="26">
        <v>8</v>
      </c>
      <c r="B1672" s="24" t="str">
        <v>김포시</v>
      </c>
      <c r="C1672" s="24" t="str">
        <v>공장창고</v>
      </c>
      <c r="D1672" s="24" t="str">
        <v>2025-09</v>
      </c>
      <c r="E1672" s="24" t="str">
        <v>비교 반영</v>
      </c>
      <c r="F1672" s="24" t="str">
        <v>그 외 비교 반영월</v>
      </c>
      <c r="G1672" s="26">
        <v>14</v>
      </c>
      <c r="H1672" s="37">
        <v>0.006031882809133994</v>
      </c>
    </row>
    <row r="1673">
      <c r="A1673" s="26">
        <v>8</v>
      </c>
      <c r="B1673" s="24" t="str">
        <v>김포시</v>
      </c>
      <c r="C1673" s="24" t="str">
        <v>공장창고</v>
      </c>
      <c r="D1673" s="24" t="str">
        <v>2025-10</v>
      </c>
      <c r="E1673" s="24" t="str">
        <v>비교 반영</v>
      </c>
      <c r="F1673" s="24" t="str">
        <v>그 외 비교 반영월</v>
      </c>
      <c r="G1673" s="26">
        <v>14</v>
      </c>
      <c r="H1673" s="37">
        <v>0.005835764902042517</v>
      </c>
    </row>
    <row r="1674">
      <c r="A1674" s="26">
        <v>8</v>
      </c>
      <c r="B1674" s="24" t="str">
        <v>김포시</v>
      </c>
      <c r="C1674" s="24" t="str">
        <v>공장창고</v>
      </c>
      <c r="D1674" s="24" t="str">
        <v>2025-11</v>
      </c>
      <c r="E1674" s="24" t="str">
        <v>비교 반영</v>
      </c>
      <c r="F1674" s="24" t="str">
        <v>그 외 비교 반영월</v>
      </c>
      <c r="G1674" s="26">
        <v>17</v>
      </c>
      <c r="H1674" s="37">
        <v>0.006393380970289583</v>
      </c>
    </row>
    <row r="1675">
      <c r="A1675" s="26">
        <v>8</v>
      </c>
      <c r="B1675" s="24" t="str">
        <v>김포시</v>
      </c>
      <c r="C1675" s="24" t="str">
        <v>공장창고</v>
      </c>
      <c r="D1675" s="24" t="str">
        <v>2025-12</v>
      </c>
      <c r="E1675" s="24" t="str">
        <v>비교 반영</v>
      </c>
      <c r="F1675" s="24" t="str">
        <v>그 외 비교 반영월</v>
      </c>
      <c r="G1675" s="26">
        <v>20</v>
      </c>
      <c r="H1675" s="37">
        <v>0.0070028011204481795</v>
      </c>
    </row>
    <row r="1676">
      <c r="A1676" s="26">
        <v>8</v>
      </c>
      <c r="B1676" s="24" t="str">
        <v>김포시</v>
      </c>
      <c r="C1676" s="24" t="str">
        <v>공장창고</v>
      </c>
      <c r="D1676" s="24" t="str">
        <v>2026-01</v>
      </c>
      <c r="E1676" s="24" t="str">
        <v>비교 반영</v>
      </c>
      <c r="F1676" s="24" t="str">
        <v>직전 비교기간</v>
      </c>
      <c r="G1676" s="26">
        <v>16</v>
      </c>
      <c r="H1676" s="37">
        <v>0.006095238095238095</v>
      </c>
    </row>
    <row r="1677">
      <c r="A1677" s="26">
        <v>8</v>
      </c>
      <c r="B1677" s="24" t="str">
        <v>김포시</v>
      </c>
      <c r="C1677" s="24" t="str">
        <v>공장창고</v>
      </c>
      <c r="D1677" s="24" t="str">
        <v>2026-02</v>
      </c>
      <c r="E1677" s="24" t="str">
        <v>비교 반영</v>
      </c>
      <c r="F1677" s="24" t="str">
        <v>직전 비교기간</v>
      </c>
      <c r="G1677" s="26">
        <v>19</v>
      </c>
      <c r="H1677" s="37">
        <v>0.008193186718413108</v>
      </c>
    </row>
    <row r="1678">
      <c r="A1678" s="26">
        <v>8</v>
      </c>
      <c r="B1678" s="24" t="str">
        <v>김포시</v>
      </c>
      <c r="C1678" s="24" t="str">
        <v>공장창고</v>
      </c>
      <c r="D1678" s="24" t="str">
        <v>2026-03</v>
      </c>
      <c r="E1678" s="24" t="str">
        <v>비교 반영</v>
      </c>
      <c r="F1678" s="24" t="str">
        <v>직전 비교기간</v>
      </c>
      <c r="G1678" s="26">
        <v>14</v>
      </c>
      <c r="H1678" s="37">
        <v>0.0049382716049382715</v>
      </c>
    </row>
    <row r="1679">
      <c r="A1679" s="26">
        <v>8</v>
      </c>
      <c r="B1679" s="24" t="str">
        <v>김포시</v>
      </c>
      <c r="C1679" s="24" t="str">
        <v>공장창고</v>
      </c>
      <c r="D1679" s="24" t="str">
        <v>2026-04</v>
      </c>
      <c r="E1679" s="24" t="str">
        <v>비교 반영</v>
      </c>
      <c r="F1679" s="24" t="str">
        <v>최근 비교기간</v>
      </c>
      <c r="G1679" s="26">
        <v>16</v>
      </c>
      <c r="H1679" s="37">
        <v>0.0064803564196030785</v>
      </c>
    </row>
    <row r="1680">
      <c r="A1680" s="26">
        <v>8</v>
      </c>
      <c r="B1680" s="24" t="str">
        <v>김포시</v>
      </c>
      <c r="C1680" s="24" t="str">
        <v>공장창고</v>
      </c>
      <c r="D1680" s="24" t="str">
        <v>2026-05</v>
      </c>
      <c r="E1680" s="24" t="str">
        <v>비교 반영</v>
      </c>
      <c r="F1680" s="24" t="str">
        <v>최근 비교기간</v>
      </c>
      <c r="G1680" s="26">
        <v>18</v>
      </c>
      <c r="H1680" s="37">
        <v>0.00743801652892562</v>
      </c>
    </row>
    <row r="1681">
      <c r="A1681" s="26">
        <v>8</v>
      </c>
      <c r="B1681" s="24" t="str">
        <v>김포시</v>
      </c>
      <c r="C1681" s="24" t="str">
        <v>공장창고</v>
      </c>
      <c r="D1681" s="24" t="str">
        <v>2026-06</v>
      </c>
      <c r="E1681" s="24" t="str">
        <v>비교 반영</v>
      </c>
      <c r="F1681" s="24" t="str">
        <v>최근 비교기간</v>
      </c>
      <c r="G1681" s="26">
        <v>15</v>
      </c>
      <c r="H1681" s="37">
        <v>0.005905511811023622</v>
      </c>
    </row>
    <row r="1682">
      <c r="A1682" s="30">
        <v>8</v>
      </c>
      <c r="B1682" s="30" t="str">
        <v>김포시</v>
      </c>
      <c r="C1682" s="30" t="str">
        <v>공장창고</v>
      </c>
      <c r="D1682" s="30" t="str">
        <v>2026-07</v>
      </c>
      <c r="E1682" s="30" t="str">
        <v>집계 중</v>
      </c>
      <c r="F1682" s="30" t="str">
        <v>집계 중 월</v>
      </c>
      <c r="G1682" s="32">
        <v>15</v>
      </c>
      <c r="H1682" s="43">
        <v>0.0066607460035523975</v>
      </c>
    </row>
    <row r="1683">
      <c r="A1683" s="26">
        <v>8</v>
      </c>
      <c r="B1683" s="24" t="str">
        <v>김포시</v>
      </c>
      <c r="C1683" s="24" t="str">
        <v>다가구 매매</v>
      </c>
      <c r="D1683" s="24" t="str">
        <v>2025-08</v>
      </c>
      <c r="E1683" s="24" t="str">
        <v>비교 반영</v>
      </c>
      <c r="F1683" s="24" t="str">
        <v>그 외 비교 반영월</v>
      </c>
      <c r="G1683" s="26">
        <v>5</v>
      </c>
      <c r="H1683" s="37">
        <v>0.0019120458891013384</v>
      </c>
    </row>
    <row r="1684">
      <c r="A1684" s="26">
        <v>8</v>
      </c>
      <c r="B1684" s="24" t="str">
        <v>김포시</v>
      </c>
      <c r="C1684" s="24" t="str">
        <v>다가구 매매</v>
      </c>
      <c r="D1684" s="24" t="str">
        <v>2025-09</v>
      </c>
      <c r="E1684" s="24" t="str">
        <v>비교 반영</v>
      </c>
      <c r="F1684" s="24" t="str">
        <v>그 외 비교 반영월</v>
      </c>
      <c r="G1684" s="26">
        <v>9</v>
      </c>
      <c r="H1684" s="37">
        <v>0.003877638948728996</v>
      </c>
    </row>
    <row r="1685">
      <c r="A1685" s="26">
        <v>8</v>
      </c>
      <c r="B1685" s="24" t="str">
        <v>김포시</v>
      </c>
      <c r="C1685" s="24" t="str">
        <v>다가구 매매</v>
      </c>
      <c r="D1685" s="24" t="str">
        <v>2025-10</v>
      </c>
      <c r="E1685" s="24" t="str">
        <v>비교 반영</v>
      </c>
      <c r="F1685" s="24" t="str">
        <v>그 외 비교 반영월</v>
      </c>
      <c r="G1685" s="26">
        <v>6</v>
      </c>
      <c r="H1685" s="37">
        <v>0.0025010421008753647</v>
      </c>
    </row>
    <row r="1686">
      <c r="A1686" s="26">
        <v>8</v>
      </c>
      <c r="B1686" s="24" t="str">
        <v>김포시</v>
      </c>
      <c r="C1686" s="24" t="str">
        <v>다가구 매매</v>
      </c>
      <c r="D1686" s="24" t="str">
        <v>2025-11</v>
      </c>
      <c r="E1686" s="24" t="str">
        <v>비교 반영</v>
      </c>
      <c r="F1686" s="24" t="str">
        <v>그 외 비교 반영월</v>
      </c>
      <c r="G1686" s="26">
        <v>9</v>
      </c>
      <c r="H1686" s="37">
        <v>0.003384731101918014</v>
      </c>
    </row>
    <row r="1687">
      <c r="A1687" s="26">
        <v>8</v>
      </c>
      <c r="B1687" s="24" t="str">
        <v>김포시</v>
      </c>
      <c r="C1687" s="24" t="str">
        <v>다가구 매매</v>
      </c>
      <c r="D1687" s="24" t="str">
        <v>2025-12</v>
      </c>
      <c r="E1687" s="24" t="str">
        <v>비교 반영</v>
      </c>
      <c r="F1687" s="24" t="str">
        <v>그 외 비교 반영월</v>
      </c>
      <c r="G1687" s="26">
        <v>9</v>
      </c>
      <c r="H1687" s="37">
        <v>0.0031512605042016808</v>
      </c>
    </row>
    <row r="1688">
      <c r="A1688" s="26">
        <v>8</v>
      </c>
      <c r="B1688" s="24" t="str">
        <v>김포시</v>
      </c>
      <c r="C1688" s="24" t="str">
        <v>다가구 매매</v>
      </c>
      <c r="D1688" s="24" t="str">
        <v>2026-01</v>
      </c>
      <c r="E1688" s="24" t="str">
        <v>비교 반영</v>
      </c>
      <c r="F1688" s="24" t="str">
        <v>직전 비교기간</v>
      </c>
      <c r="G1688" s="26">
        <v>4</v>
      </c>
      <c r="H1688" s="37">
        <v>0.0015238095238095239</v>
      </c>
    </row>
    <row r="1689">
      <c r="A1689" s="26">
        <v>8</v>
      </c>
      <c r="B1689" s="24" t="str">
        <v>김포시</v>
      </c>
      <c r="C1689" s="24" t="str">
        <v>다가구 매매</v>
      </c>
      <c r="D1689" s="24" t="str">
        <v>2026-02</v>
      </c>
      <c r="E1689" s="24" t="str">
        <v>비교 반영</v>
      </c>
      <c r="F1689" s="24" t="str">
        <v>직전 비교기간</v>
      </c>
      <c r="G1689" s="26">
        <v>2</v>
      </c>
      <c r="H1689" s="37">
        <v>0.0008624407072013799</v>
      </c>
    </row>
    <row r="1690">
      <c r="A1690" s="26">
        <v>8</v>
      </c>
      <c r="B1690" s="24" t="str">
        <v>김포시</v>
      </c>
      <c r="C1690" s="24" t="str">
        <v>다가구 매매</v>
      </c>
      <c r="D1690" s="24" t="str">
        <v>2026-03</v>
      </c>
      <c r="E1690" s="24" t="str">
        <v>비교 반영</v>
      </c>
      <c r="F1690" s="24" t="str">
        <v>직전 비교기간</v>
      </c>
      <c r="G1690" s="26">
        <v>8</v>
      </c>
      <c r="H1690" s="37">
        <v>0.0028218694885361554</v>
      </c>
    </row>
    <row r="1691">
      <c r="A1691" s="26">
        <v>8</v>
      </c>
      <c r="B1691" s="24" t="str">
        <v>김포시</v>
      </c>
      <c r="C1691" s="24" t="str">
        <v>다가구 매매</v>
      </c>
      <c r="D1691" s="24" t="str">
        <v>2026-04</v>
      </c>
      <c r="E1691" s="24" t="str">
        <v>비교 반영</v>
      </c>
      <c r="F1691" s="24" t="str">
        <v>최근 비교기간</v>
      </c>
      <c r="G1691" s="26">
        <v>11</v>
      </c>
      <c r="H1691" s="37">
        <v>0.0044552450384771165</v>
      </c>
    </row>
    <row r="1692">
      <c r="A1692" s="26">
        <v>8</v>
      </c>
      <c r="B1692" s="24" t="str">
        <v>김포시</v>
      </c>
      <c r="C1692" s="24" t="str">
        <v>다가구 매매</v>
      </c>
      <c r="D1692" s="24" t="str">
        <v>2026-05</v>
      </c>
      <c r="E1692" s="24" t="str">
        <v>비교 반영</v>
      </c>
      <c r="F1692" s="24" t="str">
        <v>최근 비교기간</v>
      </c>
      <c r="G1692" s="26">
        <v>8</v>
      </c>
      <c r="H1692" s="37">
        <v>0.003305785123966942</v>
      </c>
    </row>
    <row r="1693">
      <c r="A1693" s="26">
        <v>8</v>
      </c>
      <c r="B1693" s="24" t="str">
        <v>김포시</v>
      </c>
      <c r="C1693" s="24" t="str">
        <v>다가구 매매</v>
      </c>
      <c r="D1693" s="24" t="str">
        <v>2026-06</v>
      </c>
      <c r="E1693" s="24" t="str">
        <v>비교 반영</v>
      </c>
      <c r="F1693" s="24" t="str">
        <v>최근 비교기간</v>
      </c>
      <c r="G1693" s="26">
        <v>14</v>
      </c>
      <c r="H1693" s="37">
        <v>0.005511811023622047</v>
      </c>
    </row>
    <row r="1694">
      <c r="A1694" s="30">
        <v>8</v>
      </c>
      <c r="B1694" s="30" t="str">
        <v>김포시</v>
      </c>
      <c r="C1694" s="30" t="str">
        <v>다가구 매매</v>
      </c>
      <c r="D1694" s="30" t="str">
        <v>2026-07</v>
      </c>
      <c r="E1694" s="30" t="str">
        <v>집계 중</v>
      </c>
      <c r="F1694" s="30" t="str">
        <v>집계 중 월</v>
      </c>
      <c r="G1694" s="32">
        <v>5</v>
      </c>
      <c r="H1694" s="43">
        <v>0.002220248667850799</v>
      </c>
    </row>
    <row r="1695">
      <c r="A1695" s="26">
        <v>9</v>
      </c>
      <c r="B1695" s="24" t="str">
        <v>용인시 기흥구</v>
      </c>
      <c r="C1695" s="24" t="str">
        <v>아파트 매매</v>
      </c>
      <c r="D1695" s="24" t="str">
        <v>2025-08</v>
      </c>
      <c r="E1695" s="24" t="str">
        <v>비교 반영</v>
      </c>
      <c r="F1695" s="24" t="str">
        <v>그 외 비교 반영월</v>
      </c>
      <c r="G1695" s="26">
        <v>324</v>
      </c>
      <c r="H1695" s="37">
        <v>0.1565217391304348</v>
      </c>
    </row>
    <row r="1696">
      <c r="A1696" s="26">
        <v>9</v>
      </c>
      <c r="B1696" s="24" t="str">
        <v>용인시 기흥구</v>
      </c>
      <c r="C1696" s="24" t="str">
        <v>아파트 매매</v>
      </c>
      <c r="D1696" s="24" t="str">
        <v>2025-09</v>
      </c>
      <c r="E1696" s="24" t="str">
        <v>비교 반영</v>
      </c>
      <c r="F1696" s="24" t="str">
        <v>그 외 비교 반영월</v>
      </c>
      <c r="G1696" s="26">
        <v>521</v>
      </c>
      <c r="H1696" s="37">
        <v>0.2366030881017257</v>
      </c>
    </row>
    <row r="1697">
      <c r="A1697" s="26">
        <v>9</v>
      </c>
      <c r="B1697" s="24" t="str">
        <v>용인시 기흥구</v>
      </c>
      <c r="C1697" s="24" t="str">
        <v>아파트 매매</v>
      </c>
      <c r="D1697" s="24" t="str">
        <v>2025-10</v>
      </c>
      <c r="E1697" s="24" t="str">
        <v>비교 반영</v>
      </c>
      <c r="F1697" s="24" t="str">
        <v>그 외 비교 반영월</v>
      </c>
      <c r="G1697" s="26">
        <v>707</v>
      </c>
      <c r="H1697" s="37">
        <v>0.32063492063492066</v>
      </c>
    </row>
    <row r="1698">
      <c r="A1698" s="26">
        <v>9</v>
      </c>
      <c r="B1698" s="24" t="str">
        <v>용인시 기흥구</v>
      </c>
      <c r="C1698" s="24" t="str">
        <v>아파트 매매</v>
      </c>
      <c r="D1698" s="24" t="str">
        <v>2025-11</v>
      </c>
      <c r="E1698" s="24" t="str">
        <v>비교 반영</v>
      </c>
      <c r="F1698" s="24" t="str">
        <v>그 외 비교 반영월</v>
      </c>
      <c r="G1698" s="26">
        <v>648</v>
      </c>
      <c r="H1698" s="37">
        <v>0.26688632619439867</v>
      </c>
    </row>
    <row r="1699">
      <c r="A1699" s="26">
        <v>9</v>
      </c>
      <c r="B1699" s="24" t="str">
        <v>용인시 기흥구</v>
      </c>
      <c r="C1699" s="24" t="str">
        <v>아파트 매매</v>
      </c>
      <c r="D1699" s="24" t="str">
        <v>2025-12</v>
      </c>
      <c r="E1699" s="24" t="str">
        <v>비교 반영</v>
      </c>
      <c r="F1699" s="24" t="str">
        <v>그 외 비교 반영월</v>
      </c>
      <c r="G1699" s="26">
        <v>647</v>
      </c>
      <c r="H1699" s="37">
        <v>0.24241288872236794</v>
      </c>
    </row>
    <row r="1700">
      <c r="A1700" s="26">
        <v>9</v>
      </c>
      <c r="B1700" s="24" t="str">
        <v>용인시 기흥구</v>
      </c>
      <c r="C1700" s="24" t="str">
        <v>아파트 매매</v>
      </c>
      <c r="D1700" s="24" t="str">
        <v>2026-01</v>
      </c>
      <c r="E1700" s="24" t="str">
        <v>비교 반영</v>
      </c>
      <c r="F1700" s="24" t="str">
        <v>직전 비교기간</v>
      </c>
      <c r="G1700" s="26">
        <v>989</v>
      </c>
      <c r="H1700" s="37">
        <v>0.3111041207927021</v>
      </c>
    </row>
    <row r="1701">
      <c r="A1701" s="26">
        <v>9</v>
      </c>
      <c r="B1701" s="24" t="str">
        <v>용인시 기흥구</v>
      </c>
      <c r="C1701" s="24" t="str">
        <v>아파트 매매</v>
      </c>
      <c r="D1701" s="24" t="str">
        <v>2026-02</v>
      </c>
      <c r="E1701" s="24" t="str">
        <v>비교 반영</v>
      </c>
      <c r="F1701" s="24" t="str">
        <v>직전 비교기간</v>
      </c>
      <c r="G1701" s="26">
        <v>676</v>
      </c>
      <c r="H1701" s="37">
        <v>0.2794543199669285</v>
      </c>
    </row>
    <row r="1702">
      <c r="A1702" s="26">
        <v>9</v>
      </c>
      <c r="B1702" s="24" t="str">
        <v>용인시 기흥구</v>
      </c>
      <c r="C1702" s="24" t="str">
        <v>아파트 매매</v>
      </c>
      <c r="D1702" s="24" t="str">
        <v>2026-03</v>
      </c>
      <c r="E1702" s="24" t="str">
        <v>비교 반영</v>
      </c>
      <c r="F1702" s="24" t="str">
        <v>직전 비교기간</v>
      </c>
      <c r="G1702" s="26">
        <v>745</v>
      </c>
      <c r="H1702" s="37">
        <v>0.28943278943278944</v>
      </c>
    </row>
    <row r="1703">
      <c r="A1703" s="26">
        <v>9</v>
      </c>
      <c r="B1703" s="24" t="str">
        <v>용인시 기흥구</v>
      </c>
      <c r="C1703" s="24" t="str">
        <v>아파트 매매</v>
      </c>
      <c r="D1703" s="24" t="str">
        <v>2026-04</v>
      </c>
      <c r="E1703" s="24" t="str">
        <v>비교 반영</v>
      </c>
      <c r="F1703" s="24" t="str">
        <v>최근 비교기간</v>
      </c>
      <c r="G1703" s="26">
        <v>665</v>
      </c>
      <c r="H1703" s="37">
        <v>0.31636536631779255</v>
      </c>
    </row>
    <row r="1704">
      <c r="A1704" s="26">
        <v>9</v>
      </c>
      <c r="B1704" s="24" t="str">
        <v>용인시 기흥구</v>
      </c>
      <c r="C1704" s="24" t="str">
        <v>아파트 매매</v>
      </c>
      <c r="D1704" s="24" t="str">
        <v>2026-05</v>
      </c>
      <c r="E1704" s="24" t="str">
        <v>비교 반영</v>
      </c>
      <c r="F1704" s="24" t="str">
        <v>최근 비교기간</v>
      </c>
      <c r="G1704" s="26">
        <v>748</v>
      </c>
      <c r="H1704" s="37">
        <v>0.33542600896860986</v>
      </c>
    </row>
    <row r="1705">
      <c r="A1705" s="26">
        <v>9</v>
      </c>
      <c r="B1705" s="24" t="str">
        <v>용인시 기흥구</v>
      </c>
      <c r="C1705" s="24" t="str">
        <v>아파트 매매</v>
      </c>
      <c r="D1705" s="24" t="str">
        <v>2026-06</v>
      </c>
      <c r="E1705" s="24" t="str">
        <v>비교 반영</v>
      </c>
      <c r="F1705" s="24" t="str">
        <v>최근 비교기간</v>
      </c>
      <c r="G1705" s="26">
        <v>1147</v>
      </c>
      <c r="H1705" s="37">
        <v>0.4310409620443442</v>
      </c>
    </row>
    <row r="1706">
      <c r="A1706" s="30">
        <v>9</v>
      </c>
      <c r="B1706" s="30" t="str">
        <v>용인시 기흥구</v>
      </c>
      <c r="C1706" s="30" t="str">
        <v>아파트 매매</v>
      </c>
      <c r="D1706" s="30" t="str">
        <v>2026-07</v>
      </c>
      <c r="E1706" s="30" t="str">
        <v>집계 중</v>
      </c>
      <c r="F1706" s="30" t="str">
        <v>집계 중 월</v>
      </c>
      <c r="G1706" s="32">
        <v>211</v>
      </c>
      <c r="H1706" s="43">
        <v>0.14076050700466977</v>
      </c>
    </row>
    <row r="1707">
      <c r="A1707" s="26">
        <v>9</v>
      </c>
      <c r="B1707" s="24" t="str">
        <v>용인시 기흥구</v>
      </c>
      <c r="C1707" s="24" t="str">
        <v>아파트 전월세</v>
      </c>
      <c r="D1707" s="24" t="str">
        <v>2025-08</v>
      </c>
      <c r="E1707" s="24" t="str">
        <v>비교 반영</v>
      </c>
      <c r="F1707" s="24" t="str">
        <v>그 외 비교 반영월</v>
      </c>
      <c r="G1707" s="26">
        <v>1009</v>
      </c>
      <c r="H1707" s="37">
        <v>0.48743961352657006</v>
      </c>
    </row>
    <row r="1708">
      <c r="A1708" s="26">
        <v>9</v>
      </c>
      <c r="B1708" s="24" t="str">
        <v>용인시 기흥구</v>
      </c>
      <c r="C1708" s="24" t="str">
        <v>아파트 전월세</v>
      </c>
      <c r="D1708" s="24" t="str">
        <v>2025-09</v>
      </c>
      <c r="E1708" s="24" t="str">
        <v>비교 반영</v>
      </c>
      <c r="F1708" s="24" t="str">
        <v>그 외 비교 반영월</v>
      </c>
      <c r="G1708" s="26">
        <v>886</v>
      </c>
      <c r="H1708" s="37">
        <v>0.40236148955495005</v>
      </c>
    </row>
    <row r="1709">
      <c r="A1709" s="26">
        <v>9</v>
      </c>
      <c r="B1709" s="24" t="str">
        <v>용인시 기흥구</v>
      </c>
      <c r="C1709" s="24" t="str">
        <v>아파트 전월세</v>
      </c>
      <c r="D1709" s="24" t="str">
        <v>2025-10</v>
      </c>
      <c r="E1709" s="24" t="str">
        <v>비교 반영</v>
      </c>
      <c r="F1709" s="24" t="str">
        <v>그 외 비교 반영월</v>
      </c>
      <c r="G1709" s="26">
        <v>854</v>
      </c>
      <c r="H1709" s="37">
        <v>0.3873015873015873</v>
      </c>
    </row>
    <row r="1710">
      <c r="A1710" s="26">
        <v>9</v>
      </c>
      <c r="B1710" s="24" t="str">
        <v>용인시 기흥구</v>
      </c>
      <c r="C1710" s="24" t="str">
        <v>아파트 전월세</v>
      </c>
      <c r="D1710" s="24" t="str">
        <v>2025-11</v>
      </c>
      <c r="E1710" s="24" t="str">
        <v>비교 반영</v>
      </c>
      <c r="F1710" s="24" t="str">
        <v>그 외 비교 반영월</v>
      </c>
      <c r="G1710" s="26">
        <v>985</v>
      </c>
      <c r="H1710" s="37">
        <v>0.4056836902800659</v>
      </c>
    </row>
    <row r="1711">
      <c r="A1711" s="26">
        <v>9</v>
      </c>
      <c r="B1711" s="24" t="str">
        <v>용인시 기흥구</v>
      </c>
      <c r="C1711" s="24" t="str">
        <v>아파트 전월세</v>
      </c>
      <c r="D1711" s="24" t="str">
        <v>2025-12</v>
      </c>
      <c r="E1711" s="24" t="str">
        <v>비교 반영</v>
      </c>
      <c r="F1711" s="24" t="str">
        <v>그 외 비교 반영월</v>
      </c>
      <c r="G1711" s="26">
        <v>987</v>
      </c>
      <c r="H1711" s="37">
        <v>0.36980142375421504</v>
      </c>
    </row>
    <row r="1712">
      <c r="A1712" s="26">
        <v>9</v>
      </c>
      <c r="B1712" s="24" t="str">
        <v>용인시 기흥구</v>
      </c>
      <c r="C1712" s="24" t="str">
        <v>아파트 전월세</v>
      </c>
      <c r="D1712" s="24" t="str">
        <v>2026-01</v>
      </c>
      <c r="E1712" s="24" t="str">
        <v>비교 반영</v>
      </c>
      <c r="F1712" s="24" t="str">
        <v>직전 비교기간</v>
      </c>
      <c r="G1712" s="26">
        <v>1099</v>
      </c>
      <c r="H1712" s="37">
        <v>0.34570619691726956</v>
      </c>
    </row>
    <row r="1713">
      <c r="A1713" s="26">
        <v>9</v>
      </c>
      <c r="B1713" s="24" t="str">
        <v>용인시 기흥구</v>
      </c>
      <c r="C1713" s="24" t="str">
        <v>아파트 전월세</v>
      </c>
      <c r="D1713" s="24" t="str">
        <v>2026-02</v>
      </c>
      <c r="E1713" s="24" t="str">
        <v>비교 반영</v>
      </c>
      <c r="F1713" s="24" t="str">
        <v>직전 비교기간</v>
      </c>
      <c r="G1713" s="26">
        <v>813</v>
      </c>
      <c r="H1713" s="37">
        <v>0.3360892930963208</v>
      </c>
    </row>
    <row r="1714">
      <c r="A1714" s="26">
        <v>9</v>
      </c>
      <c r="B1714" s="24" t="str">
        <v>용인시 기흥구</v>
      </c>
      <c r="C1714" s="24" t="str">
        <v>아파트 전월세</v>
      </c>
      <c r="D1714" s="24" t="str">
        <v>2026-03</v>
      </c>
      <c r="E1714" s="24" t="str">
        <v>비교 반영</v>
      </c>
      <c r="F1714" s="24" t="str">
        <v>직전 비교기간</v>
      </c>
      <c r="G1714" s="26">
        <v>862</v>
      </c>
      <c r="H1714" s="37">
        <v>0.3348873348873349</v>
      </c>
    </row>
    <row r="1715">
      <c r="A1715" s="26">
        <v>9</v>
      </c>
      <c r="B1715" s="24" t="str">
        <v>용인시 기흥구</v>
      </c>
      <c r="C1715" s="24" t="str">
        <v>아파트 전월세</v>
      </c>
      <c r="D1715" s="24" t="str">
        <v>2026-04</v>
      </c>
      <c r="E1715" s="24" t="str">
        <v>비교 반영</v>
      </c>
      <c r="F1715" s="24" t="str">
        <v>최근 비교기간</v>
      </c>
      <c r="G1715" s="26">
        <v>608</v>
      </c>
      <c r="H1715" s="37">
        <v>0.28924833491912466</v>
      </c>
    </row>
    <row r="1716">
      <c r="A1716" s="26">
        <v>9</v>
      </c>
      <c r="B1716" s="24" t="str">
        <v>용인시 기흥구</v>
      </c>
      <c r="C1716" s="24" t="str">
        <v>아파트 전월세</v>
      </c>
      <c r="D1716" s="24" t="str">
        <v>2026-05</v>
      </c>
      <c r="E1716" s="24" t="str">
        <v>비교 반영</v>
      </c>
      <c r="F1716" s="24" t="str">
        <v>최근 비교기간</v>
      </c>
      <c r="G1716" s="26">
        <v>706</v>
      </c>
      <c r="H1716" s="37">
        <v>0.3165919282511211</v>
      </c>
    </row>
    <row r="1717">
      <c r="A1717" s="26">
        <v>9</v>
      </c>
      <c r="B1717" s="24" t="str">
        <v>용인시 기흥구</v>
      </c>
      <c r="C1717" s="24" t="str">
        <v>아파트 전월세</v>
      </c>
      <c r="D1717" s="24" t="str">
        <v>2026-06</v>
      </c>
      <c r="E1717" s="24" t="str">
        <v>비교 반영</v>
      </c>
      <c r="F1717" s="24" t="str">
        <v>최근 비교기간</v>
      </c>
      <c r="G1717" s="26">
        <v>713</v>
      </c>
      <c r="H1717" s="37">
        <v>0.2679443818113491</v>
      </c>
    </row>
    <row r="1718">
      <c r="A1718" s="30">
        <v>9</v>
      </c>
      <c r="B1718" s="30" t="str">
        <v>용인시 기흥구</v>
      </c>
      <c r="C1718" s="30" t="str">
        <v>아파트 전월세</v>
      </c>
      <c r="D1718" s="30" t="str">
        <v>2026-07</v>
      </c>
      <c r="E1718" s="30" t="str">
        <v>집계 중</v>
      </c>
      <c r="F1718" s="30" t="str">
        <v>집계 중 월</v>
      </c>
      <c r="G1718" s="32">
        <v>711</v>
      </c>
      <c r="H1718" s="43">
        <v>0.4743162108072048</v>
      </c>
    </row>
    <row r="1719">
      <c r="A1719" s="26">
        <v>9</v>
      </c>
      <c r="B1719" s="24" t="str">
        <v>용인시 기흥구</v>
      </c>
      <c r="C1719" s="24" t="str">
        <v>다가구 전월세</v>
      </c>
      <c r="D1719" s="24" t="str">
        <v>2025-08</v>
      </c>
      <c r="E1719" s="24" t="str">
        <v>비교 반영</v>
      </c>
      <c r="F1719" s="24" t="str">
        <v>그 외 비교 반영월</v>
      </c>
      <c r="G1719" s="26">
        <v>363</v>
      </c>
      <c r="H1719" s="37">
        <v>0.1753623188405797</v>
      </c>
    </row>
    <row r="1720">
      <c r="A1720" s="26">
        <v>9</v>
      </c>
      <c r="B1720" s="24" t="str">
        <v>용인시 기흥구</v>
      </c>
      <c r="C1720" s="24" t="str">
        <v>다가구 전월세</v>
      </c>
      <c r="D1720" s="24" t="str">
        <v>2025-09</v>
      </c>
      <c r="E1720" s="24" t="str">
        <v>비교 반영</v>
      </c>
      <c r="F1720" s="24" t="str">
        <v>그 외 비교 반영월</v>
      </c>
      <c r="G1720" s="26">
        <v>395</v>
      </c>
      <c r="H1720" s="37">
        <v>0.17938237965485923</v>
      </c>
    </row>
    <row r="1721">
      <c r="A1721" s="26">
        <v>9</v>
      </c>
      <c r="B1721" s="24" t="str">
        <v>용인시 기흥구</v>
      </c>
      <c r="C1721" s="24" t="str">
        <v>다가구 전월세</v>
      </c>
      <c r="D1721" s="24" t="str">
        <v>2025-10</v>
      </c>
      <c r="E1721" s="24" t="str">
        <v>비교 반영</v>
      </c>
      <c r="F1721" s="24" t="str">
        <v>그 외 비교 반영월</v>
      </c>
      <c r="G1721" s="26">
        <v>336</v>
      </c>
      <c r="H1721" s="37">
        <v>0.1523809523809524</v>
      </c>
    </row>
    <row r="1722">
      <c r="A1722" s="26">
        <v>9</v>
      </c>
      <c r="B1722" s="24" t="str">
        <v>용인시 기흥구</v>
      </c>
      <c r="C1722" s="24" t="str">
        <v>다가구 전월세</v>
      </c>
      <c r="D1722" s="24" t="str">
        <v>2025-11</v>
      </c>
      <c r="E1722" s="24" t="str">
        <v>비교 반영</v>
      </c>
      <c r="F1722" s="24" t="str">
        <v>그 외 비교 반영월</v>
      </c>
      <c r="G1722" s="26">
        <v>402</v>
      </c>
      <c r="H1722" s="37">
        <v>0.1655683690280066</v>
      </c>
    </row>
    <row r="1723">
      <c r="A1723" s="26">
        <v>9</v>
      </c>
      <c r="B1723" s="24" t="str">
        <v>용인시 기흥구</v>
      </c>
      <c r="C1723" s="24" t="str">
        <v>다가구 전월세</v>
      </c>
      <c r="D1723" s="24" t="str">
        <v>2025-12</v>
      </c>
      <c r="E1723" s="24" t="str">
        <v>비교 반영</v>
      </c>
      <c r="F1723" s="24" t="str">
        <v>그 외 비교 반영월</v>
      </c>
      <c r="G1723" s="26">
        <v>497</v>
      </c>
      <c r="H1723" s="37">
        <v>0.18621206444361185</v>
      </c>
    </row>
    <row r="1724">
      <c r="A1724" s="26">
        <v>9</v>
      </c>
      <c r="B1724" s="24" t="str">
        <v>용인시 기흥구</v>
      </c>
      <c r="C1724" s="24" t="str">
        <v>다가구 전월세</v>
      </c>
      <c r="D1724" s="24" t="str">
        <v>2026-01</v>
      </c>
      <c r="E1724" s="24" t="str">
        <v>비교 반영</v>
      </c>
      <c r="F1724" s="24" t="str">
        <v>직전 비교기간</v>
      </c>
      <c r="G1724" s="26">
        <v>553</v>
      </c>
      <c r="H1724" s="37">
        <v>0.17395407360805284</v>
      </c>
    </row>
    <row r="1725">
      <c r="A1725" s="26">
        <v>9</v>
      </c>
      <c r="B1725" s="24" t="str">
        <v>용인시 기흥구</v>
      </c>
      <c r="C1725" s="24" t="str">
        <v>다가구 전월세</v>
      </c>
      <c r="D1725" s="24" t="str">
        <v>2026-02</v>
      </c>
      <c r="E1725" s="24" t="str">
        <v>비교 반영</v>
      </c>
      <c r="F1725" s="24" t="str">
        <v>직전 비교기간</v>
      </c>
      <c r="G1725" s="26">
        <v>480</v>
      </c>
      <c r="H1725" s="37">
        <v>0.19842910293509713</v>
      </c>
    </row>
    <row r="1726">
      <c r="A1726" s="26">
        <v>9</v>
      </c>
      <c r="B1726" s="24" t="str">
        <v>용인시 기흥구</v>
      </c>
      <c r="C1726" s="24" t="str">
        <v>다가구 전월세</v>
      </c>
      <c r="D1726" s="24" t="str">
        <v>2026-03</v>
      </c>
      <c r="E1726" s="24" t="str">
        <v>비교 반영</v>
      </c>
      <c r="F1726" s="24" t="str">
        <v>직전 비교기간</v>
      </c>
      <c r="G1726" s="26">
        <v>486</v>
      </c>
      <c r="H1726" s="37">
        <v>0.1888111888111888</v>
      </c>
    </row>
    <row r="1727">
      <c r="A1727" s="26">
        <v>9</v>
      </c>
      <c r="B1727" s="24" t="str">
        <v>용인시 기흥구</v>
      </c>
      <c r="C1727" s="24" t="str">
        <v>다가구 전월세</v>
      </c>
      <c r="D1727" s="24" t="str">
        <v>2026-04</v>
      </c>
      <c r="E1727" s="24" t="str">
        <v>비교 반영</v>
      </c>
      <c r="F1727" s="24" t="str">
        <v>최근 비교기간</v>
      </c>
      <c r="G1727" s="26">
        <v>370</v>
      </c>
      <c r="H1727" s="37">
        <v>0.17602283539486205</v>
      </c>
    </row>
    <row r="1728">
      <c r="A1728" s="26">
        <v>9</v>
      </c>
      <c r="B1728" s="24" t="str">
        <v>용인시 기흥구</v>
      </c>
      <c r="C1728" s="24" t="str">
        <v>다가구 전월세</v>
      </c>
      <c r="D1728" s="24" t="str">
        <v>2026-05</v>
      </c>
      <c r="E1728" s="24" t="str">
        <v>비교 반영</v>
      </c>
      <c r="F1728" s="24" t="str">
        <v>최근 비교기간</v>
      </c>
      <c r="G1728" s="26">
        <v>353</v>
      </c>
      <c r="H1728" s="37">
        <v>0.15829596412556055</v>
      </c>
    </row>
    <row r="1729">
      <c r="A1729" s="26">
        <v>9</v>
      </c>
      <c r="B1729" s="24" t="str">
        <v>용인시 기흥구</v>
      </c>
      <c r="C1729" s="24" t="str">
        <v>다가구 전월세</v>
      </c>
      <c r="D1729" s="24" t="str">
        <v>2026-06</v>
      </c>
      <c r="E1729" s="24" t="str">
        <v>비교 반영</v>
      </c>
      <c r="F1729" s="24" t="str">
        <v>최근 비교기간</v>
      </c>
      <c r="G1729" s="26">
        <v>348</v>
      </c>
      <c r="H1729" s="37">
        <v>0.13077790304396844</v>
      </c>
    </row>
    <row r="1730">
      <c r="A1730" s="30">
        <v>9</v>
      </c>
      <c r="B1730" s="30" t="str">
        <v>용인시 기흥구</v>
      </c>
      <c r="C1730" s="30" t="str">
        <v>다가구 전월세</v>
      </c>
      <c r="D1730" s="30" t="str">
        <v>2026-07</v>
      </c>
      <c r="E1730" s="30" t="str">
        <v>집계 중</v>
      </c>
      <c r="F1730" s="30" t="str">
        <v>집계 중 월</v>
      </c>
      <c r="G1730" s="32">
        <v>276</v>
      </c>
      <c r="H1730" s="43">
        <v>0.18412274849899934</v>
      </c>
    </row>
    <row r="1731">
      <c r="A1731" s="26">
        <v>9</v>
      </c>
      <c r="B1731" s="24" t="str">
        <v>용인시 기흥구</v>
      </c>
      <c r="C1731" s="24" t="str">
        <v>다세대 전월세</v>
      </c>
      <c r="D1731" s="24" t="str">
        <v>2025-08</v>
      </c>
      <c r="E1731" s="24" t="str">
        <v>비교 반영</v>
      </c>
      <c r="F1731" s="24" t="str">
        <v>그 외 비교 반영월</v>
      </c>
      <c r="G1731" s="26">
        <v>108</v>
      </c>
      <c r="H1731" s="37">
        <v>0.05217391304347826</v>
      </c>
    </row>
    <row r="1732">
      <c r="A1732" s="26">
        <v>9</v>
      </c>
      <c r="B1732" s="24" t="str">
        <v>용인시 기흥구</v>
      </c>
      <c r="C1732" s="24" t="str">
        <v>다세대 전월세</v>
      </c>
      <c r="D1732" s="24" t="str">
        <v>2025-09</v>
      </c>
      <c r="E1732" s="24" t="str">
        <v>비교 반영</v>
      </c>
      <c r="F1732" s="24" t="str">
        <v>그 외 비교 반영월</v>
      </c>
      <c r="G1732" s="26">
        <v>131</v>
      </c>
      <c r="H1732" s="37">
        <v>0.059491371480472295</v>
      </c>
    </row>
    <row r="1733">
      <c r="A1733" s="26">
        <v>9</v>
      </c>
      <c r="B1733" s="24" t="str">
        <v>용인시 기흥구</v>
      </c>
      <c r="C1733" s="24" t="str">
        <v>다세대 전월세</v>
      </c>
      <c r="D1733" s="24" t="str">
        <v>2025-10</v>
      </c>
      <c r="E1733" s="24" t="str">
        <v>비교 반영</v>
      </c>
      <c r="F1733" s="24" t="str">
        <v>그 외 비교 반영월</v>
      </c>
      <c r="G1733" s="26">
        <v>115</v>
      </c>
      <c r="H1733" s="37">
        <v>0.05215419501133787</v>
      </c>
    </row>
    <row r="1734">
      <c r="A1734" s="26">
        <v>9</v>
      </c>
      <c r="B1734" s="24" t="str">
        <v>용인시 기흥구</v>
      </c>
      <c r="C1734" s="24" t="str">
        <v>다세대 전월세</v>
      </c>
      <c r="D1734" s="24" t="str">
        <v>2025-11</v>
      </c>
      <c r="E1734" s="24" t="str">
        <v>비교 반영</v>
      </c>
      <c r="F1734" s="24" t="str">
        <v>그 외 비교 반영월</v>
      </c>
      <c r="G1734" s="26">
        <v>135</v>
      </c>
      <c r="H1734" s="37">
        <v>0.05560131795716639</v>
      </c>
    </row>
    <row r="1735">
      <c r="A1735" s="26">
        <v>9</v>
      </c>
      <c r="B1735" s="24" t="str">
        <v>용인시 기흥구</v>
      </c>
      <c r="C1735" s="24" t="str">
        <v>다세대 전월세</v>
      </c>
      <c r="D1735" s="24" t="str">
        <v>2025-12</v>
      </c>
      <c r="E1735" s="24" t="str">
        <v>비교 반영</v>
      </c>
      <c r="F1735" s="24" t="str">
        <v>그 외 비교 반영월</v>
      </c>
      <c r="G1735" s="26">
        <v>133</v>
      </c>
      <c r="H1735" s="37">
        <v>0.04983139752716373</v>
      </c>
    </row>
    <row r="1736">
      <c r="A1736" s="26">
        <v>9</v>
      </c>
      <c r="B1736" s="24" t="str">
        <v>용인시 기흥구</v>
      </c>
      <c r="C1736" s="24" t="str">
        <v>다세대 전월세</v>
      </c>
      <c r="D1736" s="24" t="str">
        <v>2026-01</v>
      </c>
      <c r="E1736" s="24" t="str">
        <v>비교 반영</v>
      </c>
      <c r="F1736" s="24" t="str">
        <v>직전 비교기간</v>
      </c>
      <c r="G1736" s="26">
        <v>165</v>
      </c>
      <c r="H1736" s="37">
        <v>0.05190311418685121</v>
      </c>
    </row>
    <row r="1737">
      <c r="A1737" s="26">
        <v>9</v>
      </c>
      <c r="B1737" s="24" t="str">
        <v>용인시 기흥구</v>
      </c>
      <c r="C1737" s="24" t="str">
        <v>다세대 전월세</v>
      </c>
      <c r="D1737" s="24" t="str">
        <v>2026-02</v>
      </c>
      <c r="E1737" s="24" t="str">
        <v>비교 반영</v>
      </c>
      <c r="F1737" s="24" t="str">
        <v>직전 비교기간</v>
      </c>
      <c r="G1737" s="26">
        <v>127</v>
      </c>
      <c r="H1737" s="37">
        <v>0.05250103348491112</v>
      </c>
    </row>
    <row r="1738">
      <c r="A1738" s="26">
        <v>9</v>
      </c>
      <c r="B1738" s="24" t="str">
        <v>용인시 기흥구</v>
      </c>
      <c r="C1738" s="24" t="str">
        <v>다세대 전월세</v>
      </c>
      <c r="D1738" s="24" t="str">
        <v>2026-03</v>
      </c>
      <c r="E1738" s="24" t="str">
        <v>비교 반영</v>
      </c>
      <c r="F1738" s="24" t="str">
        <v>직전 비교기간</v>
      </c>
      <c r="G1738" s="26">
        <v>140</v>
      </c>
      <c r="H1738" s="37">
        <v>0.05439005439005439</v>
      </c>
    </row>
    <row r="1739">
      <c r="A1739" s="26">
        <v>9</v>
      </c>
      <c r="B1739" s="24" t="str">
        <v>용인시 기흥구</v>
      </c>
      <c r="C1739" s="24" t="str">
        <v>다세대 전월세</v>
      </c>
      <c r="D1739" s="24" t="str">
        <v>2026-04</v>
      </c>
      <c r="E1739" s="24" t="str">
        <v>비교 반영</v>
      </c>
      <c r="F1739" s="24" t="str">
        <v>최근 비교기간</v>
      </c>
      <c r="G1739" s="26">
        <v>121</v>
      </c>
      <c r="H1739" s="37">
        <v>0.05756422454804948</v>
      </c>
    </row>
    <row r="1740">
      <c r="A1740" s="26">
        <v>9</v>
      </c>
      <c r="B1740" s="24" t="str">
        <v>용인시 기흥구</v>
      </c>
      <c r="C1740" s="24" t="str">
        <v>다세대 전월세</v>
      </c>
      <c r="D1740" s="24" t="str">
        <v>2026-05</v>
      </c>
      <c r="E1740" s="24" t="str">
        <v>비교 반영</v>
      </c>
      <c r="F1740" s="24" t="str">
        <v>최근 비교기간</v>
      </c>
      <c r="G1740" s="26">
        <v>116</v>
      </c>
      <c r="H1740" s="37">
        <v>0.05201793721973094</v>
      </c>
    </row>
    <row r="1741">
      <c r="A1741" s="26">
        <v>9</v>
      </c>
      <c r="B1741" s="24" t="str">
        <v>용인시 기흥구</v>
      </c>
      <c r="C1741" s="24" t="str">
        <v>다세대 전월세</v>
      </c>
      <c r="D1741" s="24" t="str">
        <v>2026-06</v>
      </c>
      <c r="E1741" s="24" t="str">
        <v>비교 반영</v>
      </c>
      <c r="F1741" s="24" t="str">
        <v>최근 비교기간</v>
      </c>
      <c r="G1741" s="26">
        <v>173</v>
      </c>
      <c r="H1741" s="37">
        <v>0.06501315295001879</v>
      </c>
    </row>
    <row r="1742">
      <c r="A1742" s="30">
        <v>9</v>
      </c>
      <c r="B1742" s="30" t="str">
        <v>용인시 기흥구</v>
      </c>
      <c r="C1742" s="30" t="str">
        <v>다세대 전월세</v>
      </c>
      <c r="D1742" s="30" t="str">
        <v>2026-07</v>
      </c>
      <c r="E1742" s="30" t="str">
        <v>집계 중</v>
      </c>
      <c r="F1742" s="30" t="str">
        <v>집계 중 월</v>
      </c>
      <c r="G1742" s="32">
        <v>85</v>
      </c>
      <c r="H1742" s="43">
        <v>0.05670446964643095</v>
      </c>
    </row>
    <row r="1743">
      <c r="A1743" s="26">
        <v>9</v>
      </c>
      <c r="B1743" s="24" t="str">
        <v>용인시 기흥구</v>
      </c>
      <c r="C1743" s="24" t="str">
        <v>오피스텔 전월세</v>
      </c>
      <c r="D1743" s="24" t="str">
        <v>2025-08</v>
      </c>
      <c r="E1743" s="24" t="str">
        <v>비교 반영</v>
      </c>
      <c r="F1743" s="24" t="str">
        <v>그 외 비교 반영월</v>
      </c>
      <c r="G1743" s="26">
        <v>112</v>
      </c>
      <c r="H1743" s="37">
        <v>0.05410628019323672</v>
      </c>
    </row>
    <row r="1744">
      <c r="A1744" s="26">
        <v>9</v>
      </c>
      <c r="B1744" s="24" t="str">
        <v>용인시 기흥구</v>
      </c>
      <c r="C1744" s="24" t="str">
        <v>오피스텔 전월세</v>
      </c>
      <c r="D1744" s="24" t="str">
        <v>2025-09</v>
      </c>
      <c r="E1744" s="24" t="str">
        <v>비교 반영</v>
      </c>
      <c r="F1744" s="24" t="str">
        <v>그 외 비교 반영월</v>
      </c>
      <c r="G1744" s="26">
        <v>96</v>
      </c>
      <c r="H1744" s="37">
        <v>0.043596730245231606</v>
      </c>
    </row>
    <row r="1745">
      <c r="A1745" s="26">
        <v>9</v>
      </c>
      <c r="B1745" s="24" t="str">
        <v>용인시 기흥구</v>
      </c>
      <c r="C1745" s="24" t="str">
        <v>오피스텔 전월세</v>
      </c>
      <c r="D1745" s="24" t="str">
        <v>2025-10</v>
      </c>
      <c r="E1745" s="24" t="str">
        <v>비교 반영</v>
      </c>
      <c r="F1745" s="24" t="str">
        <v>그 외 비교 반영월</v>
      </c>
      <c r="G1745" s="26">
        <v>77</v>
      </c>
      <c r="H1745" s="37">
        <v>0.03492063492063492</v>
      </c>
    </row>
    <row r="1746">
      <c r="A1746" s="26">
        <v>9</v>
      </c>
      <c r="B1746" s="24" t="str">
        <v>용인시 기흥구</v>
      </c>
      <c r="C1746" s="24" t="str">
        <v>오피스텔 전월세</v>
      </c>
      <c r="D1746" s="24" t="str">
        <v>2025-11</v>
      </c>
      <c r="E1746" s="24" t="str">
        <v>비교 반영</v>
      </c>
      <c r="F1746" s="24" t="str">
        <v>그 외 비교 반영월</v>
      </c>
      <c r="G1746" s="26">
        <v>102</v>
      </c>
      <c r="H1746" s="37">
        <v>0.042009884678747944</v>
      </c>
    </row>
    <row r="1747">
      <c r="A1747" s="26">
        <v>9</v>
      </c>
      <c r="B1747" s="24" t="str">
        <v>용인시 기흥구</v>
      </c>
      <c r="C1747" s="24" t="str">
        <v>오피스텔 전월세</v>
      </c>
      <c r="D1747" s="24" t="str">
        <v>2025-12</v>
      </c>
      <c r="E1747" s="24" t="str">
        <v>비교 반영</v>
      </c>
      <c r="F1747" s="24" t="str">
        <v>그 외 비교 반영월</v>
      </c>
      <c r="G1747" s="26">
        <v>158</v>
      </c>
      <c r="H1747" s="37">
        <v>0.05919820157362308</v>
      </c>
    </row>
    <row r="1748">
      <c r="A1748" s="26">
        <v>9</v>
      </c>
      <c r="B1748" s="24" t="str">
        <v>용인시 기흥구</v>
      </c>
      <c r="C1748" s="24" t="str">
        <v>오피스텔 전월세</v>
      </c>
      <c r="D1748" s="24" t="str">
        <v>2026-01</v>
      </c>
      <c r="E1748" s="24" t="str">
        <v>비교 반영</v>
      </c>
      <c r="F1748" s="24" t="str">
        <v>직전 비교기간</v>
      </c>
      <c r="G1748" s="26">
        <v>186</v>
      </c>
      <c r="H1748" s="37">
        <v>0.058508965083359545</v>
      </c>
    </row>
    <row r="1749">
      <c r="A1749" s="26">
        <v>9</v>
      </c>
      <c r="B1749" s="24" t="str">
        <v>용인시 기흥구</v>
      </c>
      <c r="C1749" s="24" t="str">
        <v>오피스텔 전월세</v>
      </c>
      <c r="D1749" s="24" t="str">
        <v>2026-02</v>
      </c>
      <c r="E1749" s="24" t="str">
        <v>비교 반영</v>
      </c>
      <c r="F1749" s="24" t="str">
        <v>직전 비교기간</v>
      </c>
      <c r="G1749" s="26">
        <v>165</v>
      </c>
      <c r="H1749" s="37">
        <v>0.06821000413393964</v>
      </c>
    </row>
    <row r="1750">
      <c r="A1750" s="26">
        <v>9</v>
      </c>
      <c r="B1750" s="24" t="str">
        <v>용인시 기흥구</v>
      </c>
      <c r="C1750" s="24" t="str">
        <v>오피스텔 전월세</v>
      </c>
      <c r="D1750" s="24" t="str">
        <v>2026-03</v>
      </c>
      <c r="E1750" s="24" t="str">
        <v>비교 반영</v>
      </c>
      <c r="F1750" s="24" t="str">
        <v>직전 비교기간</v>
      </c>
      <c r="G1750" s="26">
        <v>145</v>
      </c>
      <c r="H1750" s="37">
        <v>0.056332556332556336</v>
      </c>
    </row>
    <row r="1751">
      <c r="A1751" s="26">
        <v>9</v>
      </c>
      <c r="B1751" s="24" t="str">
        <v>용인시 기흥구</v>
      </c>
      <c r="C1751" s="24" t="str">
        <v>오피스텔 전월세</v>
      </c>
      <c r="D1751" s="24" t="str">
        <v>2026-04</v>
      </c>
      <c r="E1751" s="24" t="str">
        <v>비교 반영</v>
      </c>
      <c r="F1751" s="24" t="str">
        <v>최근 비교기간</v>
      </c>
      <c r="G1751" s="26">
        <v>134</v>
      </c>
      <c r="H1751" s="37">
        <v>0.06374881065651761</v>
      </c>
    </row>
    <row r="1752">
      <c r="A1752" s="26">
        <v>9</v>
      </c>
      <c r="B1752" s="24" t="str">
        <v>용인시 기흥구</v>
      </c>
      <c r="C1752" s="24" t="str">
        <v>오피스텔 전월세</v>
      </c>
      <c r="D1752" s="24" t="str">
        <v>2026-05</v>
      </c>
      <c r="E1752" s="24" t="str">
        <v>비교 반영</v>
      </c>
      <c r="F1752" s="24" t="str">
        <v>최근 비교기간</v>
      </c>
      <c r="G1752" s="26">
        <v>102</v>
      </c>
      <c r="H1752" s="37">
        <v>0.045739910313901344</v>
      </c>
    </row>
    <row r="1753">
      <c r="A1753" s="26">
        <v>9</v>
      </c>
      <c r="B1753" s="24" t="str">
        <v>용인시 기흥구</v>
      </c>
      <c r="C1753" s="24" t="str">
        <v>오피스텔 전월세</v>
      </c>
      <c r="D1753" s="24" t="str">
        <v>2026-06</v>
      </c>
      <c r="E1753" s="24" t="str">
        <v>비교 반영</v>
      </c>
      <c r="F1753" s="24" t="str">
        <v>최근 비교기간</v>
      </c>
      <c r="G1753" s="26">
        <v>104</v>
      </c>
      <c r="H1753" s="37">
        <v>0.03908305148440436</v>
      </c>
    </row>
    <row r="1754">
      <c r="A1754" s="30">
        <v>9</v>
      </c>
      <c r="B1754" s="30" t="str">
        <v>용인시 기흥구</v>
      </c>
      <c r="C1754" s="30" t="str">
        <v>오피스텔 전월세</v>
      </c>
      <c r="D1754" s="30" t="str">
        <v>2026-07</v>
      </c>
      <c r="E1754" s="30" t="str">
        <v>집계 중</v>
      </c>
      <c r="F1754" s="30" t="str">
        <v>집계 중 월</v>
      </c>
      <c r="G1754" s="32">
        <v>106</v>
      </c>
      <c r="H1754" s="43">
        <v>0.07071380920613743</v>
      </c>
    </row>
    <row r="1755">
      <c r="A1755" s="26">
        <v>9</v>
      </c>
      <c r="B1755" s="24" t="str">
        <v>용인시 기흥구</v>
      </c>
      <c r="C1755" s="24" t="str">
        <v>토지</v>
      </c>
      <c r="D1755" s="24" t="str">
        <v>2025-08</v>
      </c>
      <c r="E1755" s="24" t="str">
        <v>비교 반영</v>
      </c>
      <c r="F1755" s="24" t="str">
        <v>그 외 비교 반영월</v>
      </c>
      <c r="G1755" s="26">
        <v>80</v>
      </c>
      <c r="H1755" s="37">
        <v>0.03864734299516908</v>
      </c>
    </row>
    <row r="1756">
      <c r="A1756" s="26">
        <v>9</v>
      </c>
      <c r="B1756" s="24" t="str">
        <v>용인시 기흥구</v>
      </c>
      <c r="C1756" s="24" t="str">
        <v>토지</v>
      </c>
      <c r="D1756" s="24" t="str">
        <v>2025-09</v>
      </c>
      <c r="E1756" s="24" t="str">
        <v>비교 반영</v>
      </c>
      <c r="F1756" s="24" t="str">
        <v>그 외 비교 반영월</v>
      </c>
      <c r="G1756" s="26">
        <v>68</v>
      </c>
      <c r="H1756" s="37">
        <v>0.030881017257039057</v>
      </c>
    </row>
    <row r="1757">
      <c r="A1757" s="26">
        <v>9</v>
      </c>
      <c r="B1757" s="24" t="str">
        <v>용인시 기흥구</v>
      </c>
      <c r="C1757" s="24" t="str">
        <v>토지</v>
      </c>
      <c r="D1757" s="24" t="str">
        <v>2025-10</v>
      </c>
      <c r="E1757" s="24" t="str">
        <v>비교 반영</v>
      </c>
      <c r="F1757" s="24" t="str">
        <v>그 외 비교 반영월</v>
      </c>
      <c r="G1757" s="26">
        <v>28</v>
      </c>
      <c r="H1757" s="37">
        <v>0.012698412698412698</v>
      </c>
    </row>
    <row r="1758">
      <c r="A1758" s="26">
        <v>9</v>
      </c>
      <c r="B1758" s="24" t="str">
        <v>용인시 기흥구</v>
      </c>
      <c r="C1758" s="24" t="str">
        <v>토지</v>
      </c>
      <c r="D1758" s="24" t="str">
        <v>2025-11</v>
      </c>
      <c r="E1758" s="24" t="str">
        <v>비교 반영</v>
      </c>
      <c r="F1758" s="24" t="str">
        <v>그 외 비교 반영월</v>
      </c>
      <c r="G1758" s="26">
        <v>63</v>
      </c>
      <c r="H1758" s="37">
        <v>0.025947281713344317</v>
      </c>
    </row>
    <row r="1759">
      <c r="A1759" s="26">
        <v>9</v>
      </c>
      <c r="B1759" s="24" t="str">
        <v>용인시 기흥구</v>
      </c>
      <c r="C1759" s="24" t="str">
        <v>토지</v>
      </c>
      <c r="D1759" s="24" t="str">
        <v>2025-12</v>
      </c>
      <c r="E1759" s="24" t="str">
        <v>비교 반영</v>
      </c>
      <c r="F1759" s="24" t="str">
        <v>그 외 비교 반영월</v>
      </c>
      <c r="G1759" s="26">
        <v>107</v>
      </c>
      <c r="H1759" s="37">
        <v>0.04008992131884601</v>
      </c>
    </row>
    <row r="1760">
      <c r="A1760" s="26">
        <v>9</v>
      </c>
      <c r="B1760" s="24" t="str">
        <v>용인시 기흥구</v>
      </c>
      <c r="C1760" s="24" t="str">
        <v>토지</v>
      </c>
      <c r="D1760" s="24" t="str">
        <v>2026-01</v>
      </c>
      <c r="E1760" s="24" t="str">
        <v>비교 반영</v>
      </c>
      <c r="F1760" s="24" t="str">
        <v>직전 비교기간</v>
      </c>
      <c r="G1760" s="26">
        <v>58</v>
      </c>
      <c r="H1760" s="37">
        <v>0.018244731047499213</v>
      </c>
    </row>
    <row r="1761">
      <c r="A1761" s="26">
        <v>9</v>
      </c>
      <c r="B1761" s="24" t="str">
        <v>용인시 기흥구</v>
      </c>
      <c r="C1761" s="24" t="str">
        <v>토지</v>
      </c>
      <c r="D1761" s="24" t="str">
        <v>2026-02</v>
      </c>
      <c r="E1761" s="24" t="str">
        <v>비교 반영</v>
      </c>
      <c r="F1761" s="24" t="str">
        <v>직전 비교기간</v>
      </c>
      <c r="G1761" s="26">
        <v>61</v>
      </c>
      <c r="H1761" s="37">
        <v>0.025217031831335262</v>
      </c>
    </row>
    <row r="1762">
      <c r="A1762" s="26">
        <v>9</v>
      </c>
      <c r="B1762" s="24" t="str">
        <v>용인시 기흥구</v>
      </c>
      <c r="C1762" s="24" t="str">
        <v>토지</v>
      </c>
      <c r="D1762" s="24" t="str">
        <v>2026-03</v>
      </c>
      <c r="E1762" s="24" t="str">
        <v>비교 반영</v>
      </c>
      <c r="F1762" s="24" t="str">
        <v>직전 비교기간</v>
      </c>
      <c r="G1762" s="26">
        <v>68</v>
      </c>
      <c r="H1762" s="37">
        <v>0.02641802641802642</v>
      </c>
    </row>
    <row r="1763">
      <c r="A1763" s="26">
        <v>9</v>
      </c>
      <c r="B1763" s="24" t="str">
        <v>용인시 기흥구</v>
      </c>
      <c r="C1763" s="24" t="str">
        <v>토지</v>
      </c>
      <c r="D1763" s="24" t="str">
        <v>2026-04</v>
      </c>
      <c r="E1763" s="24" t="str">
        <v>비교 반영</v>
      </c>
      <c r="F1763" s="24" t="str">
        <v>최근 비교기간</v>
      </c>
      <c r="G1763" s="26">
        <v>93</v>
      </c>
      <c r="H1763" s="37">
        <v>0.044243577545195055</v>
      </c>
    </row>
    <row r="1764">
      <c r="A1764" s="26">
        <v>9</v>
      </c>
      <c r="B1764" s="24" t="str">
        <v>용인시 기흥구</v>
      </c>
      <c r="C1764" s="24" t="str">
        <v>토지</v>
      </c>
      <c r="D1764" s="24" t="str">
        <v>2026-05</v>
      </c>
      <c r="E1764" s="24" t="str">
        <v>비교 반영</v>
      </c>
      <c r="F1764" s="24" t="str">
        <v>최근 비교기간</v>
      </c>
      <c r="G1764" s="26">
        <v>61</v>
      </c>
      <c r="H1764" s="37">
        <v>0.027354260089686097</v>
      </c>
    </row>
    <row r="1765">
      <c r="A1765" s="26">
        <v>9</v>
      </c>
      <c r="B1765" s="24" t="str">
        <v>용인시 기흥구</v>
      </c>
      <c r="C1765" s="24" t="str">
        <v>토지</v>
      </c>
      <c r="D1765" s="24" t="str">
        <v>2026-06</v>
      </c>
      <c r="E1765" s="24" t="str">
        <v>비교 반영</v>
      </c>
      <c r="F1765" s="24" t="str">
        <v>최근 비교기간</v>
      </c>
      <c r="G1765" s="26">
        <v>57</v>
      </c>
      <c r="H1765" s="37">
        <v>0.02142051860202931</v>
      </c>
    </row>
    <row r="1766">
      <c r="A1766" s="30">
        <v>9</v>
      </c>
      <c r="B1766" s="30" t="str">
        <v>용인시 기흥구</v>
      </c>
      <c r="C1766" s="30" t="str">
        <v>토지</v>
      </c>
      <c r="D1766" s="30" t="str">
        <v>2026-07</v>
      </c>
      <c r="E1766" s="30" t="str">
        <v>집계 중</v>
      </c>
      <c r="F1766" s="30" t="str">
        <v>집계 중 월</v>
      </c>
      <c r="G1766" s="32">
        <v>51</v>
      </c>
      <c r="H1766" s="43">
        <v>0.03402268178785857</v>
      </c>
    </row>
    <row r="1767">
      <c r="A1767" s="26">
        <v>9</v>
      </c>
      <c r="B1767" s="24" t="str">
        <v>용인시 기흥구</v>
      </c>
      <c r="C1767" s="24" t="str">
        <v>다세대 매매</v>
      </c>
      <c r="D1767" s="24" t="str">
        <v>2025-08</v>
      </c>
      <c r="E1767" s="24" t="str">
        <v>비교 반영</v>
      </c>
      <c r="F1767" s="24" t="str">
        <v>그 외 비교 반영월</v>
      </c>
      <c r="G1767" s="26">
        <v>26</v>
      </c>
      <c r="H1767" s="37">
        <v>0.012560386473429951</v>
      </c>
    </row>
    <row r="1768">
      <c r="A1768" s="26">
        <v>9</v>
      </c>
      <c r="B1768" s="24" t="str">
        <v>용인시 기흥구</v>
      </c>
      <c r="C1768" s="24" t="str">
        <v>다세대 매매</v>
      </c>
      <c r="D1768" s="24" t="str">
        <v>2025-09</v>
      </c>
      <c r="E1768" s="24" t="str">
        <v>비교 반영</v>
      </c>
      <c r="F1768" s="24" t="str">
        <v>그 외 비교 반영월</v>
      </c>
      <c r="G1768" s="26">
        <v>25</v>
      </c>
      <c r="H1768" s="37">
        <v>0.011353315168029064</v>
      </c>
    </row>
    <row r="1769">
      <c r="A1769" s="26">
        <v>9</v>
      </c>
      <c r="B1769" s="24" t="str">
        <v>용인시 기흥구</v>
      </c>
      <c r="C1769" s="24" t="str">
        <v>다세대 매매</v>
      </c>
      <c r="D1769" s="24" t="str">
        <v>2025-10</v>
      </c>
      <c r="E1769" s="24" t="str">
        <v>비교 반영</v>
      </c>
      <c r="F1769" s="24" t="str">
        <v>그 외 비교 반영월</v>
      </c>
      <c r="G1769" s="26">
        <v>21</v>
      </c>
      <c r="H1769" s="37">
        <v>0.009523809523809525</v>
      </c>
    </row>
    <row r="1770">
      <c r="A1770" s="26">
        <v>9</v>
      </c>
      <c r="B1770" s="24" t="str">
        <v>용인시 기흥구</v>
      </c>
      <c r="C1770" s="24" t="str">
        <v>다세대 매매</v>
      </c>
      <c r="D1770" s="24" t="str">
        <v>2025-11</v>
      </c>
      <c r="E1770" s="24" t="str">
        <v>비교 반영</v>
      </c>
      <c r="F1770" s="24" t="str">
        <v>그 외 비교 반영월</v>
      </c>
      <c r="G1770" s="26">
        <v>28</v>
      </c>
      <c r="H1770" s="37">
        <v>0.011532125205930808</v>
      </c>
    </row>
    <row r="1771">
      <c r="A1771" s="26">
        <v>9</v>
      </c>
      <c r="B1771" s="24" t="str">
        <v>용인시 기흥구</v>
      </c>
      <c r="C1771" s="24" t="str">
        <v>다세대 매매</v>
      </c>
      <c r="D1771" s="24" t="str">
        <v>2025-12</v>
      </c>
      <c r="E1771" s="24" t="str">
        <v>비교 반영</v>
      </c>
      <c r="F1771" s="24" t="str">
        <v>그 외 비교 반영월</v>
      </c>
      <c r="G1771" s="26">
        <v>19</v>
      </c>
      <c r="H1771" s="37">
        <v>0.007118771075309105</v>
      </c>
    </row>
    <row r="1772">
      <c r="A1772" s="26">
        <v>9</v>
      </c>
      <c r="B1772" s="24" t="str">
        <v>용인시 기흥구</v>
      </c>
      <c r="C1772" s="24" t="str">
        <v>다세대 매매</v>
      </c>
      <c r="D1772" s="24" t="str">
        <v>2026-01</v>
      </c>
      <c r="E1772" s="24" t="str">
        <v>비교 반영</v>
      </c>
      <c r="F1772" s="24" t="str">
        <v>직전 비교기간</v>
      </c>
      <c r="G1772" s="26">
        <v>56</v>
      </c>
      <c r="H1772" s="37">
        <v>0.017615602390688895</v>
      </c>
    </row>
    <row r="1773">
      <c r="A1773" s="26">
        <v>9</v>
      </c>
      <c r="B1773" s="24" t="str">
        <v>용인시 기흥구</v>
      </c>
      <c r="C1773" s="24" t="str">
        <v>다세대 매매</v>
      </c>
      <c r="D1773" s="24" t="str">
        <v>2026-02</v>
      </c>
      <c r="E1773" s="24" t="str">
        <v>비교 반영</v>
      </c>
      <c r="F1773" s="24" t="str">
        <v>직전 비교기간</v>
      </c>
      <c r="G1773" s="26">
        <v>34</v>
      </c>
      <c r="H1773" s="37">
        <v>0.014055394791236048</v>
      </c>
    </row>
    <row r="1774">
      <c r="A1774" s="26">
        <v>9</v>
      </c>
      <c r="B1774" s="24" t="str">
        <v>용인시 기흥구</v>
      </c>
      <c r="C1774" s="24" t="str">
        <v>다세대 매매</v>
      </c>
      <c r="D1774" s="24" t="str">
        <v>2026-03</v>
      </c>
      <c r="E1774" s="24" t="str">
        <v>비교 반영</v>
      </c>
      <c r="F1774" s="24" t="str">
        <v>직전 비교기간</v>
      </c>
      <c r="G1774" s="26">
        <v>50</v>
      </c>
      <c r="H1774" s="37">
        <v>0.019425019425019424</v>
      </c>
    </row>
    <row r="1775">
      <c r="A1775" s="26">
        <v>9</v>
      </c>
      <c r="B1775" s="24" t="str">
        <v>용인시 기흥구</v>
      </c>
      <c r="C1775" s="24" t="str">
        <v>다세대 매매</v>
      </c>
      <c r="D1775" s="24" t="str">
        <v>2026-04</v>
      </c>
      <c r="E1775" s="24" t="str">
        <v>비교 반영</v>
      </c>
      <c r="F1775" s="24" t="str">
        <v>최근 비교기간</v>
      </c>
      <c r="G1775" s="26">
        <v>39</v>
      </c>
      <c r="H1775" s="37">
        <v>0.018553758325404377</v>
      </c>
    </row>
    <row r="1776">
      <c r="A1776" s="26">
        <v>9</v>
      </c>
      <c r="B1776" s="24" t="str">
        <v>용인시 기흥구</v>
      </c>
      <c r="C1776" s="24" t="str">
        <v>다세대 매매</v>
      </c>
      <c r="D1776" s="24" t="str">
        <v>2026-05</v>
      </c>
      <c r="E1776" s="24" t="str">
        <v>비교 반영</v>
      </c>
      <c r="F1776" s="24" t="str">
        <v>최근 비교기간</v>
      </c>
      <c r="G1776" s="26">
        <v>71</v>
      </c>
      <c r="H1776" s="37">
        <v>0.03183856502242152</v>
      </c>
    </row>
    <row r="1777">
      <c r="A1777" s="26">
        <v>9</v>
      </c>
      <c r="B1777" s="24" t="str">
        <v>용인시 기흥구</v>
      </c>
      <c r="C1777" s="24" t="str">
        <v>다세대 매매</v>
      </c>
      <c r="D1777" s="24" t="str">
        <v>2026-06</v>
      </c>
      <c r="E1777" s="24" t="str">
        <v>비교 반영</v>
      </c>
      <c r="F1777" s="24" t="str">
        <v>최근 비교기간</v>
      </c>
      <c r="G1777" s="26">
        <v>46</v>
      </c>
      <c r="H1777" s="37">
        <v>0.01728673431040962</v>
      </c>
    </row>
    <row r="1778">
      <c r="A1778" s="30">
        <v>9</v>
      </c>
      <c r="B1778" s="30" t="str">
        <v>용인시 기흥구</v>
      </c>
      <c r="C1778" s="30" t="str">
        <v>다세대 매매</v>
      </c>
      <c r="D1778" s="30" t="str">
        <v>2026-07</v>
      </c>
      <c r="E1778" s="30" t="str">
        <v>집계 중</v>
      </c>
      <c r="F1778" s="30" t="str">
        <v>집계 중 월</v>
      </c>
      <c r="G1778" s="32">
        <v>22</v>
      </c>
      <c r="H1778" s="43">
        <v>0.01467645096731154</v>
      </c>
    </row>
    <row r="1779">
      <c r="A1779" s="26">
        <v>9</v>
      </c>
      <c r="B1779" s="24" t="str">
        <v>용인시 기흥구</v>
      </c>
      <c r="C1779" s="24" t="str">
        <v>상가</v>
      </c>
      <c r="D1779" s="24" t="str">
        <v>2025-08</v>
      </c>
      <c r="E1779" s="24" t="str">
        <v>비교 반영</v>
      </c>
      <c r="F1779" s="24" t="str">
        <v>그 외 비교 반영월</v>
      </c>
      <c r="G1779" s="26">
        <v>20</v>
      </c>
      <c r="H1779" s="37">
        <v>0.00966183574879227</v>
      </c>
    </row>
    <row r="1780">
      <c r="A1780" s="26">
        <v>9</v>
      </c>
      <c r="B1780" s="24" t="str">
        <v>용인시 기흥구</v>
      </c>
      <c r="C1780" s="24" t="str">
        <v>상가</v>
      </c>
      <c r="D1780" s="24" t="str">
        <v>2025-09</v>
      </c>
      <c r="E1780" s="24" t="str">
        <v>비교 반영</v>
      </c>
      <c r="F1780" s="24" t="str">
        <v>그 외 비교 반영월</v>
      </c>
      <c r="G1780" s="26">
        <v>31</v>
      </c>
      <c r="H1780" s="37">
        <v>0.01407811080835604</v>
      </c>
    </row>
    <row r="1781">
      <c r="A1781" s="26">
        <v>9</v>
      </c>
      <c r="B1781" s="24" t="str">
        <v>용인시 기흥구</v>
      </c>
      <c r="C1781" s="24" t="str">
        <v>상가</v>
      </c>
      <c r="D1781" s="24" t="str">
        <v>2025-10</v>
      </c>
      <c r="E1781" s="24" t="str">
        <v>비교 반영</v>
      </c>
      <c r="F1781" s="24" t="str">
        <v>그 외 비교 반영월</v>
      </c>
      <c r="G1781" s="26">
        <v>18</v>
      </c>
      <c r="H1781" s="37">
        <v>0.00816326530612245</v>
      </c>
    </row>
    <row r="1782">
      <c r="A1782" s="26">
        <v>9</v>
      </c>
      <c r="B1782" s="24" t="str">
        <v>용인시 기흥구</v>
      </c>
      <c r="C1782" s="24" t="str">
        <v>상가</v>
      </c>
      <c r="D1782" s="24" t="str">
        <v>2025-11</v>
      </c>
      <c r="E1782" s="24" t="str">
        <v>비교 반영</v>
      </c>
      <c r="F1782" s="24" t="str">
        <v>그 외 비교 반영월</v>
      </c>
      <c r="G1782" s="26">
        <v>18</v>
      </c>
      <c r="H1782" s="37">
        <v>0.007413509060955519</v>
      </c>
    </row>
    <row r="1783">
      <c r="A1783" s="26">
        <v>9</v>
      </c>
      <c r="B1783" s="24" t="str">
        <v>용인시 기흥구</v>
      </c>
      <c r="C1783" s="24" t="str">
        <v>상가</v>
      </c>
      <c r="D1783" s="24" t="str">
        <v>2025-12</v>
      </c>
      <c r="E1783" s="24" t="str">
        <v>비교 반영</v>
      </c>
      <c r="F1783" s="24" t="str">
        <v>그 외 비교 반영월</v>
      </c>
      <c r="G1783" s="26">
        <v>43</v>
      </c>
      <c r="H1783" s="37">
        <v>0.01611090295991008</v>
      </c>
    </row>
    <row r="1784">
      <c r="A1784" s="26">
        <v>9</v>
      </c>
      <c r="B1784" s="24" t="str">
        <v>용인시 기흥구</v>
      </c>
      <c r="C1784" s="24" t="str">
        <v>상가</v>
      </c>
      <c r="D1784" s="24" t="str">
        <v>2026-01</v>
      </c>
      <c r="E1784" s="24" t="str">
        <v>비교 반영</v>
      </c>
      <c r="F1784" s="24" t="str">
        <v>직전 비교기간</v>
      </c>
      <c r="G1784" s="26">
        <v>26</v>
      </c>
      <c r="H1784" s="37">
        <v>0.00817867253853413</v>
      </c>
    </row>
    <row r="1785">
      <c r="A1785" s="26">
        <v>9</v>
      </c>
      <c r="B1785" s="24" t="str">
        <v>용인시 기흥구</v>
      </c>
      <c r="C1785" s="24" t="str">
        <v>상가</v>
      </c>
      <c r="D1785" s="24" t="str">
        <v>2026-02</v>
      </c>
      <c r="E1785" s="24" t="str">
        <v>비교 반영</v>
      </c>
      <c r="F1785" s="24" t="str">
        <v>직전 비교기간</v>
      </c>
      <c r="G1785" s="26">
        <v>26</v>
      </c>
      <c r="H1785" s="37">
        <v>0.010748243075651096</v>
      </c>
    </row>
    <row r="1786">
      <c r="A1786" s="26">
        <v>9</v>
      </c>
      <c r="B1786" s="24" t="str">
        <v>용인시 기흥구</v>
      </c>
      <c r="C1786" s="24" t="str">
        <v>상가</v>
      </c>
      <c r="D1786" s="24" t="str">
        <v>2026-03</v>
      </c>
      <c r="E1786" s="24" t="str">
        <v>비교 반영</v>
      </c>
      <c r="F1786" s="24" t="str">
        <v>직전 비교기간</v>
      </c>
      <c r="G1786" s="26">
        <v>33</v>
      </c>
      <c r="H1786" s="37">
        <v>0.01282051282051282</v>
      </c>
    </row>
    <row r="1787">
      <c r="A1787" s="26">
        <v>9</v>
      </c>
      <c r="B1787" s="24" t="str">
        <v>용인시 기흥구</v>
      </c>
      <c r="C1787" s="24" t="str">
        <v>상가</v>
      </c>
      <c r="D1787" s="24" t="str">
        <v>2026-04</v>
      </c>
      <c r="E1787" s="24" t="str">
        <v>비교 반영</v>
      </c>
      <c r="F1787" s="24" t="str">
        <v>최근 비교기간</v>
      </c>
      <c r="G1787" s="26">
        <v>23</v>
      </c>
      <c r="H1787" s="37">
        <v>0.010941960038058992</v>
      </c>
    </row>
    <row r="1788">
      <c r="A1788" s="26">
        <v>9</v>
      </c>
      <c r="B1788" s="24" t="str">
        <v>용인시 기흥구</v>
      </c>
      <c r="C1788" s="24" t="str">
        <v>상가</v>
      </c>
      <c r="D1788" s="24" t="str">
        <v>2026-05</v>
      </c>
      <c r="E1788" s="24" t="str">
        <v>비교 반영</v>
      </c>
      <c r="F1788" s="24" t="str">
        <v>최근 비교기간</v>
      </c>
      <c r="G1788" s="26">
        <v>27</v>
      </c>
      <c r="H1788" s="37">
        <v>0.01210762331838565</v>
      </c>
    </row>
    <row r="1789">
      <c r="A1789" s="26">
        <v>9</v>
      </c>
      <c r="B1789" s="24" t="str">
        <v>용인시 기흥구</v>
      </c>
      <c r="C1789" s="24" t="str">
        <v>상가</v>
      </c>
      <c r="D1789" s="24" t="str">
        <v>2026-06</v>
      </c>
      <c r="E1789" s="24" t="str">
        <v>비교 반영</v>
      </c>
      <c r="F1789" s="24" t="str">
        <v>최근 비교기간</v>
      </c>
      <c r="G1789" s="26">
        <v>25</v>
      </c>
      <c r="H1789" s="37">
        <v>0.009394964299135663</v>
      </c>
    </row>
    <row r="1790">
      <c r="A1790" s="30">
        <v>9</v>
      </c>
      <c r="B1790" s="30" t="str">
        <v>용인시 기흥구</v>
      </c>
      <c r="C1790" s="30" t="str">
        <v>상가</v>
      </c>
      <c r="D1790" s="30" t="str">
        <v>2026-07</v>
      </c>
      <c r="E1790" s="30" t="str">
        <v>집계 중</v>
      </c>
      <c r="F1790" s="30" t="str">
        <v>집계 중 월</v>
      </c>
      <c r="G1790" s="32">
        <v>16</v>
      </c>
      <c r="H1790" s="43">
        <v>0.01067378252168112</v>
      </c>
    </row>
    <row r="1791">
      <c r="A1791" s="26">
        <v>9</v>
      </c>
      <c r="B1791" s="24" t="str">
        <v>용인시 기흥구</v>
      </c>
      <c r="C1791" s="24" t="str">
        <v>오피스텔 매매</v>
      </c>
      <c r="D1791" s="24" t="str">
        <v>2025-08</v>
      </c>
      <c r="E1791" s="24" t="str">
        <v>비교 반영</v>
      </c>
      <c r="F1791" s="24" t="str">
        <v>그 외 비교 반영월</v>
      </c>
      <c r="G1791" s="26">
        <v>14</v>
      </c>
      <c r="H1791" s="37">
        <v>0.00676328502415459</v>
      </c>
    </row>
    <row r="1792">
      <c r="A1792" s="26">
        <v>9</v>
      </c>
      <c r="B1792" s="24" t="str">
        <v>용인시 기흥구</v>
      </c>
      <c r="C1792" s="24" t="str">
        <v>오피스텔 매매</v>
      </c>
      <c r="D1792" s="24" t="str">
        <v>2025-09</v>
      </c>
      <c r="E1792" s="24" t="str">
        <v>비교 반영</v>
      </c>
      <c r="F1792" s="24" t="str">
        <v>그 외 비교 반영월</v>
      </c>
      <c r="G1792" s="26">
        <v>15</v>
      </c>
      <c r="H1792" s="37">
        <v>0.006811989100817439</v>
      </c>
    </row>
    <row r="1793">
      <c r="A1793" s="26">
        <v>9</v>
      </c>
      <c r="B1793" s="24" t="str">
        <v>용인시 기흥구</v>
      </c>
      <c r="C1793" s="24" t="str">
        <v>오피스텔 매매</v>
      </c>
      <c r="D1793" s="24" t="str">
        <v>2025-10</v>
      </c>
      <c r="E1793" s="24" t="str">
        <v>비교 반영</v>
      </c>
      <c r="F1793" s="24" t="str">
        <v>그 외 비교 반영월</v>
      </c>
      <c r="G1793" s="26">
        <v>23</v>
      </c>
      <c r="H1793" s="37">
        <v>0.010430839002267574</v>
      </c>
    </row>
    <row r="1794">
      <c r="A1794" s="26">
        <v>9</v>
      </c>
      <c r="B1794" s="24" t="str">
        <v>용인시 기흥구</v>
      </c>
      <c r="C1794" s="24" t="str">
        <v>오피스텔 매매</v>
      </c>
      <c r="D1794" s="24" t="str">
        <v>2025-11</v>
      </c>
      <c r="E1794" s="24" t="str">
        <v>비교 반영</v>
      </c>
      <c r="F1794" s="24" t="str">
        <v>그 외 비교 반영월</v>
      </c>
      <c r="G1794" s="26">
        <v>20</v>
      </c>
      <c r="H1794" s="37">
        <v>0.008237232289950576</v>
      </c>
    </row>
    <row r="1795">
      <c r="A1795" s="26">
        <v>9</v>
      </c>
      <c r="B1795" s="24" t="str">
        <v>용인시 기흥구</v>
      </c>
      <c r="C1795" s="24" t="str">
        <v>오피스텔 매매</v>
      </c>
      <c r="D1795" s="24" t="str">
        <v>2025-12</v>
      </c>
      <c r="E1795" s="24" t="str">
        <v>비교 반영</v>
      </c>
      <c r="F1795" s="24" t="str">
        <v>그 외 비교 반영월</v>
      </c>
      <c r="G1795" s="26">
        <v>23</v>
      </c>
      <c r="H1795" s="37">
        <v>0.008617459722742601</v>
      </c>
    </row>
    <row r="1796">
      <c r="A1796" s="26">
        <v>9</v>
      </c>
      <c r="B1796" s="24" t="str">
        <v>용인시 기흥구</v>
      </c>
      <c r="C1796" s="24" t="str">
        <v>오피스텔 매매</v>
      </c>
      <c r="D1796" s="24" t="str">
        <v>2026-01</v>
      </c>
      <c r="E1796" s="24" t="str">
        <v>비교 반영</v>
      </c>
      <c r="F1796" s="24" t="str">
        <v>직전 비교기간</v>
      </c>
      <c r="G1796" s="26">
        <v>19</v>
      </c>
      <c r="H1796" s="37">
        <v>0.005976722239698019</v>
      </c>
    </row>
    <row r="1797">
      <c r="A1797" s="26">
        <v>9</v>
      </c>
      <c r="B1797" s="24" t="str">
        <v>용인시 기흥구</v>
      </c>
      <c r="C1797" s="24" t="str">
        <v>오피스텔 매매</v>
      </c>
      <c r="D1797" s="24" t="str">
        <v>2026-02</v>
      </c>
      <c r="E1797" s="24" t="str">
        <v>비교 반영</v>
      </c>
      <c r="F1797" s="24" t="str">
        <v>직전 비교기간</v>
      </c>
      <c r="G1797" s="26">
        <v>24</v>
      </c>
      <c r="H1797" s="37">
        <v>0.009921455146754857</v>
      </c>
    </row>
    <row r="1798">
      <c r="A1798" s="26">
        <v>9</v>
      </c>
      <c r="B1798" s="24" t="str">
        <v>용인시 기흥구</v>
      </c>
      <c r="C1798" s="24" t="str">
        <v>오피스텔 매매</v>
      </c>
      <c r="D1798" s="24" t="str">
        <v>2026-03</v>
      </c>
      <c r="E1798" s="24" t="str">
        <v>비교 반영</v>
      </c>
      <c r="F1798" s="24" t="str">
        <v>직전 비교기간</v>
      </c>
      <c r="G1798" s="26">
        <v>18</v>
      </c>
      <c r="H1798" s="37">
        <v>0.006993006993006993</v>
      </c>
    </row>
    <row r="1799">
      <c r="A1799" s="26">
        <v>9</v>
      </c>
      <c r="B1799" s="24" t="str">
        <v>용인시 기흥구</v>
      </c>
      <c r="C1799" s="24" t="str">
        <v>오피스텔 매매</v>
      </c>
      <c r="D1799" s="24" t="str">
        <v>2026-04</v>
      </c>
      <c r="E1799" s="24" t="str">
        <v>비교 반영</v>
      </c>
      <c r="F1799" s="24" t="str">
        <v>최근 비교기간</v>
      </c>
      <c r="G1799" s="26">
        <v>16</v>
      </c>
      <c r="H1799" s="37">
        <v>0.007611798287345386</v>
      </c>
    </row>
    <row r="1800">
      <c r="A1800" s="26">
        <v>9</v>
      </c>
      <c r="B1800" s="24" t="str">
        <v>용인시 기흥구</v>
      </c>
      <c r="C1800" s="24" t="str">
        <v>오피스텔 매매</v>
      </c>
      <c r="D1800" s="24" t="str">
        <v>2026-05</v>
      </c>
      <c r="E1800" s="24" t="str">
        <v>비교 반영</v>
      </c>
      <c r="F1800" s="24" t="str">
        <v>최근 비교기간</v>
      </c>
      <c r="G1800" s="26">
        <v>21</v>
      </c>
      <c r="H1800" s="37">
        <v>0.009417040358744395</v>
      </c>
    </row>
    <row r="1801">
      <c r="A1801" s="26">
        <v>9</v>
      </c>
      <c r="B1801" s="24" t="str">
        <v>용인시 기흥구</v>
      </c>
      <c r="C1801" s="24" t="str">
        <v>오피스텔 매매</v>
      </c>
      <c r="D1801" s="24" t="str">
        <v>2026-06</v>
      </c>
      <c r="E1801" s="24" t="str">
        <v>비교 반영</v>
      </c>
      <c r="F1801" s="24" t="str">
        <v>최근 비교기간</v>
      </c>
      <c r="G1801" s="26">
        <v>22</v>
      </c>
      <c r="H1801" s="37">
        <v>0.008267568583239383</v>
      </c>
    </row>
    <row r="1802">
      <c r="A1802" s="30">
        <v>9</v>
      </c>
      <c r="B1802" s="30" t="str">
        <v>용인시 기흥구</v>
      </c>
      <c r="C1802" s="30" t="str">
        <v>오피스텔 매매</v>
      </c>
      <c r="D1802" s="30" t="str">
        <v>2026-07</v>
      </c>
      <c r="E1802" s="30" t="str">
        <v>집계 중</v>
      </c>
      <c r="F1802" s="30" t="str">
        <v>집계 중 월</v>
      </c>
      <c r="G1802" s="32">
        <v>10</v>
      </c>
      <c r="H1802" s="43">
        <v>0.0066711140760507</v>
      </c>
    </row>
    <row r="1803">
      <c r="A1803" s="26">
        <v>9</v>
      </c>
      <c r="B1803" s="24" t="str">
        <v>용인시 기흥구</v>
      </c>
      <c r="C1803" s="24" t="str">
        <v>다가구 매매</v>
      </c>
      <c r="D1803" s="24" t="str">
        <v>2025-08</v>
      </c>
      <c r="E1803" s="24" t="str">
        <v>비교 반영</v>
      </c>
      <c r="F1803" s="24" t="str">
        <v>그 외 비교 반영월</v>
      </c>
      <c r="G1803" s="26">
        <v>3</v>
      </c>
      <c r="H1803" s="37">
        <v>0.0014492753623188406</v>
      </c>
    </row>
    <row r="1804">
      <c r="A1804" s="26">
        <v>9</v>
      </c>
      <c r="B1804" s="24" t="str">
        <v>용인시 기흥구</v>
      </c>
      <c r="C1804" s="24" t="str">
        <v>다가구 매매</v>
      </c>
      <c r="D1804" s="24" t="str">
        <v>2025-09</v>
      </c>
      <c r="E1804" s="24" t="str">
        <v>비교 반영</v>
      </c>
      <c r="F1804" s="24" t="str">
        <v>그 외 비교 반영월</v>
      </c>
      <c r="G1804" s="26">
        <v>9</v>
      </c>
      <c r="H1804" s="37">
        <v>0.004087193460490463</v>
      </c>
    </row>
    <row r="1805">
      <c r="A1805" s="26">
        <v>9</v>
      </c>
      <c r="B1805" s="24" t="str">
        <v>용인시 기흥구</v>
      </c>
      <c r="C1805" s="24" t="str">
        <v>다가구 매매</v>
      </c>
      <c r="D1805" s="24" t="str">
        <v>2025-10</v>
      </c>
      <c r="E1805" s="24" t="str">
        <v>비교 반영</v>
      </c>
      <c r="F1805" s="24" t="str">
        <v>그 외 비교 반영월</v>
      </c>
      <c r="G1805" s="26">
        <v>6</v>
      </c>
      <c r="H1805" s="37">
        <v>0.0027210884353741495</v>
      </c>
    </row>
    <row r="1806">
      <c r="A1806" s="26">
        <v>9</v>
      </c>
      <c r="B1806" s="24" t="str">
        <v>용인시 기흥구</v>
      </c>
      <c r="C1806" s="24" t="str">
        <v>다가구 매매</v>
      </c>
      <c r="D1806" s="24" t="str">
        <v>2025-11</v>
      </c>
      <c r="E1806" s="24" t="str">
        <v>비교 반영</v>
      </c>
      <c r="F1806" s="24" t="str">
        <v>그 외 비교 반영월</v>
      </c>
      <c r="G1806" s="26">
        <v>14</v>
      </c>
      <c r="H1806" s="37">
        <v>0.005766062602965404</v>
      </c>
    </row>
    <row r="1807">
      <c r="A1807" s="26">
        <v>9</v>
      </c>
      <c r="B1807" s="24" t="str">
        <v>용인시 기흥구</v>
      </c>
      <c r="C1807" s="24" t="str">
        <v>다가구 매매</v>
      </c>
      <c r="D1807" s="24" t="str">
        <v>2025-12</v>
      </c>
      <c r="E1807" s="24" t="str">
        <v>비교 반영</v>
      </c>
      <c r="F1807" s="24" t="str">
        <v>그 외 비교 반영월</v>
      </c>
      <c r="G1807" s="26">
        <v>6</v>
      </c>
      <c r="H1807" s="37">
        <v>0.0022480329711502436</v>
      </c>
    </row>
    <row r="1808">
      <c r="A1808" s="26">
        <v>9</v>
      </c>
      <c r="B1808" s="24" t="str">
        <v>용인시 기흥구</v>
      </c>
      <c r="C1808" s="24" t="str">
        <v>다가구 매매</v>
      </c>
      <c r="D1808" s="24" t="str">
        <v>2026-01</v>
      </c>
      <c r="E1808" s="24" t="str">
        <v>비교 반영</v>
      </c>
      <c r="F1808" s="24" t="str">
        <v>직전 비교기간</v>
      </c>
      <c r="G1808" s="26">
        <v>8</v>
      </c>
      <c r="H1808" s="37">
        <v>0.0025165146272412707</v>
      </c>
    </row>
    <row r="1809">
      <c r="A1809" s="26">
        <v>9</v>
      </c>
      <c r="B1809" s="24" t="str">
        <v>용인시 기흥구</v>
      </c>
      <c r="C1809" s="24" t="str">
        <v>다가구 매매</v>
      </c>
      <c r="D1809" s="24" t="str">
        <v>2026-02</v>
      </c>
      <c r="E1809" s="24" t="str">
        <v>비교 반영</v>
      </c>
      <c r="F1809" s="24" t="str">
        <v>직전 비교기간</v>
      </c>
      <c r="G1809" s="26">
        <v>6</v>
      </c>
      <c r="H1809" s="37">
        <v>0.0024803637866887144</v>
      </c>
    </row>
    <row r="1810">
      <c r="A1810" s="26">
        <v>9</v>
      </c>
      <c r="B1810" s="24" t="str">
        <v>용인시 기흥구</v>
      </c>
      <c r="C1810" s="24" t="str">
        <v>다가구 매매</v>
      </c>
      <c r="D1810" s="24" t="str">
        <v>2026-03</v>
      </c>
      <c r="E1810" s="24" t="str">
        <v>비교 반영</v>
      </c>
      <c r="F1810" s="24" t="str">
        <v>직전 비교기간</v>
      </c>
      <c r="G1810" s="26">
        <v>10</v>
      </c>
      <c r="H1810" s="37">
        <v>0.003885003885003885</v>
      </c>
    </row>
    <row r="1811">
      <c r="A1811" s="26">
        <v>9</v>
      </c>
      <c r="B1811" s="24" t="str">
        <v>용인시 기흥구</v>
      </c>
      <c r="C1811" s="24" t="str">
        <v>다가구 매매</v>
      </c>
      <c r="D1811" s="24" t="str">
        <v>2026-04</v>
      </c>
      <c r="E1811" s="24" t="str">
        <v>비교 반영</v>
      </c>
      <c r="F1811" s="24" t="str">
        <v>최근 비교기간</v>
      </c>
      <c r="G1811" s="26">
        <v>8</v>
      </c>
      <c r="H1811" s="37">
        <v>0.003805899143672693</v>
      </c>
    </row>
    <row r="1812">
      <c r="A1812" s="26">
        <v>9</v>
      </c>
      <c r="B1812" s="24" t="str">
        <v>용인시 기흥구</v>
      </c>
      <c r="C1812" s="24" t="str">
        <v>다가구 매매</v>
      </c>
      <c r="D1812" s="24" t="str">
        <v>2026-05</v>
      </c>
      <c r="E1812" s="24" t="str">
        <v>비교 반영</v>
      </c>
      <c r="F1812" s="24" t="str">
        <v>최근 비교기간</v>
      </c>
      <c r="G1812" s="26">
        <v>11</v>
      </c>
      <c r="H1812" s="37">
        <v>0.004932735426008968</v>
      </c>
    </row>
    <row r="1813">
      <c r="A1813" s="26">
        <v>9</v>
      </c>
      <c r="B1813" s="24" t="str">
        <v>용인시 기흥구</v>
      </c>
      <c r="C1813" s="24" t="str">
        <v>다가구 매매</v>
      </c>
      <c r="D1813" s="24" t="str">
        <v>2026-06</v>
      </c>
      <c r="E1813" s="24" t="str">
        <v>비교 반영</v>
      </c>
      <c r="F1813" s="24" t="str">
        <v>최근 비교기간</v>
      </c>
      <c r="G1813" s="26">
        <v>16</v>
      </c>
      <c r="H1813" s="37">
        <v>0.006012777151446824</v>
      </c>
    </row>
    <row r="1814">
      <c r="A1814" s="30">
        <v>9</v>
      </c>
      <c r="B1814" s="30" t="str">
        <v>용인시 기흥구</v>
      </c>
      <c r="C1814" s="30" t="str">
        <v>다가구 매매</v>
      </c>
      <c r="D1814" s="30" t="str">
        <v>2026-07</v>
      </c>
      <c r="E1814" s="30" t="str">
        <v>집계 중</v>
      </c>
      <c r="F1814" s="30" t="str">
        <v>집계 중 월</v>
      </c>
      <c r="G1814" s="32">
        <v>7</v>
      </c>
      <c r="H1814" s="43">
        <v>0.004669779853235491</v>
      </c>
    </row>
    <row r="1815">
      <c r="A1815" s="26">
        <v>9</v>
      </c>
      <c r="B1815" s="24" t="str">
        <v>용인시 기흥구</v>
      </c>
      <c r="C1815" s="24" t="str">
        <v>공장창고</v>
      </c>
      <c r="D1815" s="24" t="str">
        <v>2025-08</v>
      </c>
      <c r="E1815" s="24" t="str">
        <v>비교 반영</v>
      </c>
      <c r="F1815" s="24" t="str">
        <v>그 외 비교 반영월</v>
      </c>
      <c r="G1815" s="26">
        <v>9</v>
      </c>
      <c r="H1815" s="37">
        <v>0.004347826086956522</v>
      </c>
    </row>
    <row r="1816">
      <c r="A1816" s="26">
        <v>9</v>
      </c>
      <c r="B1816" s="24" t="str">
        <v>용인시 기흥구</v>
      </c>
      <c r="C1816" s="24" t="str">
        <v>공장창고</v>
      </c>
      <c r="D1816" s="24" t="str">
        <v>2025-09</v>
      </c>
      <c r="E1816" s="24" t="str">
        <v>비교 반영</v>
      </c>
      <c r="F1816" s="24" t="str">
        <v>그 외 비교 반영월</v>
      </c>
      <c r="G1816" s="26">
        <v>17</v>
      </c>
      <c r="H1816" s="37">
        <v>0.007720254314259764</v>
      </c>
    </row>
    <row r="1817">
      <c r="A1817" s="26">
        <v>9</v>
      </c>
      <c r="B1817" s="24" t="str">
        <v>용인시 기흥구</v>
      </c>
      <c r="C1817" s="24" t="str">
        <v>공장창고</v>
      </c>
      <c r="D1817" s="24" t="str">
        <v>2025-10</v>
      </c>
      <c r="E1817" s="24" t="str">
        <v>비교 반영</v>
      </c>
      <c r="F1817" s="24" t="str">
        <v>그 외 비교 반영월</v>
      </c>
      <c r="G1817" s="26">
        <v>7</v>
      </c>
      <c r="H1817" s="37">
        <v>0.0031746031746031746</v>
      </c>
    </row>
    <row r="1818">
      <c r="A1818" s="26">
        <v>9</v>
      </c>
      <c r="B1818" s="24" t="str">
        <v>용인시 기흥구</v>
      </c>
      <c r="C1818" s="24" t="str">
        <v>공장창고</v>
      </c>
      <c r="D1818" s="24" t="str">
        <v>2025-11</v>
      </c>
      <c r="E1818" s="24" t="str">
        <v>비교 반영</v>
      </c>
      <c r="F1818" s="24" t="str">
        <v>그 외 비교 반영월</v>
      </c>
      <c r="G1818" s="26">
        <v>9</v>
      </c>
      <c r="H1818" s="37">
        <v>0.0037067545304777594</v>
      </c>
    </row>
    <row r="1819">
      <c r="A1819" s="26">
        <v>9</v>
      </c>
      <c r="B1819" s="24" t="str">
        <v>용인시 기흥구</v>
      </c>
      <c r="C1819" s="24" t="str">
        <v>공장창고</v>
      </c>
      <c r="D1819" s="24" t="str">
        <v>2025-12</v>
      </c>
      <c r="E1819" s="24" t="str">
        <v>비교 반영</v>
      </c>
      <c r="F1819" s="24" t="str">
        <v>그 외 비교 반영월</v>
      </c>
      <c r="G1819" s="26">
        <v>46</v>
      </c>
      <c r="H1819" s="37">
        <v>0.017234919445485202</v>
      </c>
    </row>
    <row r="1820">
      <c r="A1820" s="26">
        <v>9</v>
      </c>
      <c r="B1820" s="24" t="str">
        <v>용인시 기흥구</v>
      </c>
      <c r="C1820" s="24" t="str">
        <v>공장창고</v>
      </c>
      <c r="D1820" s="24" t="str">
        <v>2026-01</v>
      </c>
      <c r="E1820" s="24" t="str">
        <v>비교 반영</v>
      </c>
      <c r="F1820" s="24" t="str">
        <v>직전 비교기간</v>
      </c>
      <c r="G1820" s="26">
        <v>15</v>
      </c>
      <c r="H1820" s="37">
        <v>0.004718464926077383</v>
      </c>
    </row>
    <row r="1821">
      <c r="A1821" s="26">
        <v>9</v>
      </c>
      <c r="B1821" s="24" t="str">
        <v>용인시 기흥구</v>
      </c>
      <c r="C1821" s="24" t="str">
        <v>공장창고</v>
      </c>
      <c r="D1821" s="24" t="str">
        <v>2026-02</v>
      </c>
      <c r="E1821" s="24" t="str">
        <v>비교 반영</v>
      </c>
      <c r="F1821" s="24" t="str">
        <v>직전 비교기간</v>
      </c>
      <c r="G1821" s="26">
        <v>5</v>
      </c>
      <c r="H1821" s="37">
        <v>0.002066969822240595</v>
      </c>
    </row>
    <row r="1822">
      <c r="A1822" s="26">
        <v>9</v>
      </c>
      <c r="B1822" s="24" t="str">
        <v>용인시 기흥구</v>
      </c>
      <c r="C1822" s="24" t="str">
        <v>공장창고</v>
      </c>
      <c r="D1822" s="24" t="str">
        <v>2026-03</v>
      </c>
      <c r="E1822" s="24" t="str">
        <v>비교 반영</v>
      </c>
      <c r="F1822" s="24" t="str">
        <v>직전 비교기간</v>
      </c>
      <c r="G1822" s="26">
        <v>14</v>
      </c>
      <c r="H1822" s="37">
        <v>0.005439005439005439</v>
      </c>
    </row>
    <row r="1823">
      <c r="A1823" s="26">
        <v>9</v>
      </c>
      <c r="B1823" s="24" t="str">
        <v>용인시 기흥구</v>
      </c>
      <c r="C1823" s="24" t="str">
        <v>공장창고</v>
      </c>
      <c r="D1823" s="24" t="str">
        <v>2026-04</v>
      </c>
      <c r="E1823" s="24" t="str">
        <v>비교 반영</v>
      </c>
      <c r="F1823" s="24" t="str">
        <v>최근 비교기간</v>
      </c>
      <c r="G1823" s="26">
        <v>18</v>
      </c>
      <c r="H1823" s="37">
        <v>0.008563273073263558</v>
      </c>
    </row>
    <row r="1824">
      <c r="A1824" s="26">
        <v>9</v>
      </c>
      <c r="B1824" s="24" t="str">
        <v>용인시 기흥구</v>
      </c>
      <c r="C1824" s="24" t="str">
        <v>공장창고</v>
      </c>
      <c r="D1824" s="24" t="str">
        <v>2026-05</v>
      </c>
      <c r="E1824" s="24" t="str">
        <v>비교 반영</v>
      </c>
      <c r="F1824" s="24" t="str">
        <v>최근 비교기간</v>
      </c>
      <c r="G1824" s="26">
        <v>4</v>
      </c>
      <c r="H1824" s="37">
        <v>0.0017937219730941704</v>
      </c>
    </row>
    <row r="1825">
      <c r="A1825" s="26">
        <v>9</v>
      </c>
      <c r="B1825" s="24" t="str">
        <v>용인시 기흥구</v>
      </c>
      <c r="C1825" s="24" t="str">
        <v>공장창고</v>
      </c>
      <c r="D1825" s="24" t="str">
        <v>2026-06</v>
      </c>
      <c r="E1825" s="24" t="str">
        <v>비교 반영</v>
      </c>
      <c r="F1825" s="24" t="str">
        <v>최근 비교기간</v>
      </c>
      <c r="G1825" s="26">
        <v>5</v>
      </c>
      <c r="H1825" s="37">
        <v>0.0018789928598271326</v>
      </c>
    </row>
    <row r="1826">
      <c r="A1826" s="30">
        <v>9</v>
      </c>
      <c r="B1826" s="30" t="str">
        <v>용인시 기흥구</v>
      </c>
      <c r="C1826" s="30" t="str">
        <v>공장창고</v>
      </c>
      <c r="D1826" s="30" t="str">
        <v>2026-07</v>
      </c>
      <c r="E1826" s="30" t="str">
        <v>집계 중</v>
      </c>
      <c r="F1826" s="30" t="str">
        <v>집계 중 월</v>
      </c>
      <c r="G1826" s="32">
        <v>4</v>
      </c>
      <c r="H1826" s="43">
        <v>0.00266844563042028</v>
      </c>
    </row>
    <row r="1827">
      <c r="A1827" s="26">
        <v>9</v>
      </c>
      <c r="B1827" s="24" t="str">
        <v>용인시 기흥구</v>
      </c>
      <c r="C1827" s="24" t="str">
        <v>분양권</v>
      </c>
      <c r="D1827" s="24" t="str">
        <v>2025-08</v>
      </c>
      <c r="E1827" s="24" t="str">
        <v>비교 반영</v>
      </c>
      <c r="F1827" s="24" t="str">
        <v>그 외 비교 반영월</v>
      </c>
      <c r="G1827" s="26">
        <v>2</v>
      </c>
      <c r="H1827" s="37">
        <v>0.000966183574879227</v>
      </c>
    </row>
    <row r="1828">
      <c r="A1828" s="26">
        <v>9</v>
      </c>
      <c r="B1828" s="24" t="str">
        <v>용인시 기흥구</v>
      </c>
      <c r="C1828" s="24" t="str">
        <v>분양권</v>
      </c>
      <c r="D1828" s="24" t="str">
        <v>2025-09</v>
      </c>
      <c r="E1828" s="24" t="str">
        <v>비교 반영</v>
      </c>
      <c r="F1828" s="24" t="str">
        <v>그 외 비교 반영월</v>
      </c>
      <c r="G1828" s="26">
        <v>8</v>
      </c>
      <c r="H1828" s="37">
        <v>0.0036330608537693005</v>
      </c>
    </row>
    <row r="1829">
      <c r="A1829" s="26">
        <v>9</v>
      </c>
      <c r="B1829" s="24" t="str">
        <v>용인시 기흥구</v>
      </c>
      <c r="C1829" s="24" t="str">
        <v>분양권</v>
      </c>
      <c r="D1829" s="24" t="str">
        <v>2025-10</v>
      </c>
      <c r="E1829" s="24" t="str">
        <v>비교 반영</v>
      </c>
      <c r="F1829" s="24" t="str">
        <v>그 외 비교 반영월</v>
      </c>
      <c r="G1829" s="26">
        <v>13</v>
      </c>
      <c r="H1829" s="37">
        <v>0.0058956916099773245</v>
      </c>
    </row>
    <row r="1830">
      <c r="A1830" s="26">
        <v>9</v>
      </c>
      <c r="B1830" s="24" t="str">
        <v>용인시 기흥구</v>
      </c>
      <c r="C1830" s="24" t="str">
        <v>분양권</v>
      </c>
      <c r="D1830" s="24" t="str">
        <v>2025-11</v>
      </c>
      <c r="E1830" s="24" t="str">
        <v>비교 반영</v>
      </c>
      <c r="F1830" s="24" t="str">
        <v>그 외 비교 반영월</v>
      </c>
      <c r="G1830" s="26">
        <v>4</v>
      </c>
      <c r="H1830" s="37">
        <v>0.0016474464579901153</v>
      </c>
    </row>
    <row r="1831">
      <c r="A1831" s="26">
        <v>9</v>
      </c>
      <c r="B1831" s="24" t="str">
        <v>용인시 기흥구</v>
      </c>
      <c r="C1831" s="24" t="str">
        <v>분양권</v>
      </c>
      <c r="D1831" s="24" t="str">
        <v>2025-12</v>
      </c>
      <c r="E1831" s="24" t="str">
        <v>비교 반영</v>
      </c>
      <c r="F1831" s="24" t="str">
        <v>그 외 비교 반영월</v>
      </c>
      <c r="G1831" s="26">
        <v>3</v>
      </c>
      <c r="H1831" s="37">
        <v>0.0011240164855751218</v>
      </c>
    </row>
    <row r="1832">
      <c r="A1832" s="26">
        <v>9</v>
      </c>
      <c r="B1832" s="24" t="str">
        <v>용인시 기흥구</v>
      </c>
      <c r="C1832" s="24" t="str">
        <v>분양권</v>
      </c>
      <c r="D1832" s="24" t="str">
        <v>2026-01</v>
      </c>
      <c r="E1832" s="24" t="str">
        <v>비교 반영</v>
      </c>
      <c r="F1832" s="24" t="str">
        <v>직전 비교기간</v>
      </c>
      <c r="G1832" s="26">
        <v>5</v>
      </c>
      <c r="H1832" s="37">
        <v>0.0015728216420257944</v>
      </c>
    </row>
    <row r="1833">
      <c r="A1833" s="26">
        <v>9</v>
      </c>
      <c r="B1833" s="24" t="str">
        <v>용인시 기흥구</v>
      </c>
      <c r="C1833" s="24" t="str">
        <v>분양권</v>
      </c>
      <c r="D1833" s="24" t="str">
        <v>2026-02</v>
      </c>
      <c r="E1833" s="24" t="str">
        <v>비교 반영</v>
      </c>
      <c r="F1833" s="24" t="str">
        <v>직전 비교기간</v>
      </c>
      <c r="G1833" s="26">
        <v>2</v>
      </c>
      <c r="H1833" s="37">
        <v>0.0008267879288962381</v>
      </c>
    </row>
    <row r="1834">
      <c r="A1834" s="26">
        <v>9</v>
      </c>
      <c r="B1834" s="24" t="str">
        <v>용인시 기흥구</v>
      </c>
      <c r="C1834" s="24" t="str">
        <v>분양권</v>
      </c>
      <c r="D1834" s="24" t="str">
        <v>2026-03</v>
      </c>
      <c r="E1834" s="24" t="str">
        <v>비교 반영</v>
      </c>
      <c r="F1834" s="24" t="str">
        <v>직전 비교기간</v>
      </c>
      <c r="G1834" s="26">
        <v>3</v>
      </c>
      <c r="H1834" s="37">
        <v>0.0011655011655011655</v>
      </c>
    </row>
    <row r="1835">
      <c r="A1835" s="26">
        <v>9</v>
      </c>
      <c r="B1835" s="24" t="str">
        <v>용인시 기흥구</v>
      </c>
      <c r="C1835" s="24" t="str">
        <v>분양권</v>
      </c>
      <c r="D1835" s="24" t="str">
        <v>2026-04</v>
      </c>
      <c r="E1835" s="24" t="str">
        <v>비교 반영</v>
      </c>
      <c r="F1835" s="24" t="str">
        <v>최근 비교기간</v>
      </c>
      <c r="G1835" s="26">
        <v>7</v>
      </c>
      <c r="H1835" s="37">
        <v>0.003330161750713606</v>
      </c>
    </row>
    <row r="1836">
      <c r="A1836" s="26">
        <v>9</v>
      </c>
      <c r="B1836" s="24" t="str">
        <v>용인시 기흥구</v>
      </c>
      <c r="C1836" s="24" t="str">
        <v>분양권</v>
      </c>
      <c r="D1836" s="24" t="str">
        <v>2026-05</v>
      </c>
      <c r="E1836" s="24" t="str">
        <v>비교 반영</v>
      </c>
      <c r="F1836" s="24" t="str">
        <v>최근 비교기간</v>
      </c>
      <c r="G1836" s="26">
        <v>10</v>
      </c>
      <c r="H1836" s="37">
        <v>0.004484304932735426</v>
      </c>
    </row>
    <row r="1837">
      <c r="A1837" s="26">
        <v>9</v>
      </c>
      <c r="B1837" s="24" t="str">
        <v>용인시 기흥구</v>
      </c>
      <c r="C1837" s="24" t="str">
        <v>분양권</v>
      </c>
      <c r="D1837" s="24" t="str">
        <v>2026-06</v>
      </c>
      <c r="E1837" s="24" t="str">
        <v>비교 반영</v>
      </c>
      <c r="F1837" s="24" t="str">
        <v>최근 비교기간</v>
      </c>
      <c r="G1837" s="26">
        <v>5</v>
      </c>
      <c r="H1837" s="37">
        <v>0.0018789928598271326</v>
      </c>
    </row>
    <row r="1838">
      <c r="A1838" s="30">
        <v>9</v>
      </c>
      <c r="B1838" s="30" t="str">
        <v>용인시 기흥구</v>
      </c>
      <c r="C1838" s="30" t="str">
        <v>분양권</v>
      </c>
      <c r="D1838" s="30" t="str">
        <v>2026-07</v>
      </c>
      <c r="E1838" s="30" t="str">
        <v>집계 중</v>
      </c>
      <c r="F1838" s="30" t="str">
        <v>집계 중 월</v>
      </c>
      <c r="G1838" s="32">
        <v>0</v>
      </c>
      <c r="H1838" s="43">
        <v>0</v>
      </c>
    </row>
    <row r="1839">
      <c r="A1839" s="26">
        <v>10</v>
      </c>
      <c r="B1839" s="24" t="str">
        <v>수원시 영통구</v>
      </c>
      <c r="C1839" s="24" t="str">
        <v>아파트 전월세</v>
      </c>
      <c r="D1839" s="24" t="str">
        <v>2025-08</v>
      </c>
      <c r="E1839" s="24" t="str">
        <v>비교 반영</v>
      </c>
      <c r="F1839" s="24" t="str">
        <v>그 외 비교 반영월</v>
      </c>
      <c r="G1839" s="26">
        <v>944</v>
      </c>
      <c r="H1839" s="37">
        <v>0.4067212408444636</v>
      </c>
    </row>
    <row r="1840">
      <c r="A1840" s="26">
        <v>10</v>
      </c>
      <c r="B1840" s="24" t="str">
        <v>수원시 영통구</v>
      </c>
      <c r="C1840" s="24" t="str">
        <v>아파트 전월세</v>
      </c>
      <c r="D1840" s="24" t="str">
        <v>2025-09</v>
      </c>
      <c r="E1840" s="24" t="str">
        <v>비교 반영</v>
      </c>
      <c r="F1840" s="24" t="str">
        <v>그 외 비교 반영월</v>
      </c>
      <c r="G1840" s="26">
        <v>1017</v>
      </c>
      <c r="H1840" s="37">
        <v>0.37597042513863216</v>
      </c>
    </row>
    <row r="1841">
      <c r="A1841" s="26">
        <v>10</v>
      </c>
      <c r="B1841" s="24" t="str">
        <v>수원시 영통구</v>
      </c>
      <c r="C1841" s="24" t="str">
        <v>아파트 전월세</v>
      </c>
      <c r="D1841" s="24" t="str">
        <v>2025-10</v>
      </c>
      <c r="E1841" s="24" t="str">
        <v>비교 반영</v>
      </c>
      <c r="F1841" s="24" t="str">
        <v>그 외 비교 반영월</v>
      </c>
      <c r="G1841" s="26">
        <v>889</v>
      </c>
      <c r="H1841" s="37">
        <v>0.3505520504731861</v>
      </c>
    </row>
    <row r="1842">
      <c r="A1842" s="26">
        <v>10</v>
      </c>
      <c r="B1842" s="24" t="str">
        <v>수원시 영통구</v>
      </c>
      <c r="C1842" s="24" t="str">
        <v>아파트 전월세</v>
      </c>
      <c r="D1842" s="24" t="str">
        <v>2025-11</v>
      </c>
      <c r="E1842" s="24" t="str">
        <v>비교 반영</v>
      </c>
      <c r="F1842" s="24" t="str">
        <v>그 외 비교 반영월</v>
      </c>
      <c r="G1842" s="26">
        <v>1057</v>
      </c>
      <c r="H1842" s="37">
        <v>0.4310766721044046</v>
      </c>
    </row>
    <row r="1843">
      <c r="A1843" s="26">
        <v>10</v>
      </c>
      <c r="B1843" s="24" t="str">
        <v>수원시 영통구</v>
      </c>
      <c r="C1843" s="24" t="str">
        <v>아파트 전월세</v>
      </c>
      <c r="D1843" s="24" t="str">
        <v>2025-12</v>
      </c>
      <c r="E1843" s="24" t="str">
        <v>비교 반영</v>
      </c>
      <c r="F1843" s="24" t="str">
        <v>그 외 비교 반영월</v>
      </c>
      <c r="G1843" s="26">
        <v>1032</v>
      </c>
      <c r="H1843" s="37">
        <v>0.3664772727272727</v>
      </c>
    </row>
    <row r="1844">
      <c r="A1844" s="26">
        <v>10</v>
      </c>
      <c r="B1844" s="24" t="str">
        <v>수원시 영통구</v>
      </c>
      <c r="C1844" s="24" t="str">
        <v>아파트 전월세</v>
      </c>
      <c r="D1844" s="24" t="str">
        <v>2026-01</v>
      </c>
      <c r="E1844" s="24" t="str">
        <v>비교 반영</v>
      </c>
      <c r="F1844" s="24" t="str">
        <v>직전 비교기간</v>
      </c>
      <c r="G1844" s="26">
        <v>942</v>
      </c>
      <c r="H1844" s="37">
        <v>0.3321579689703808</v>
      </c>
    </row>
    <row r="1845">
      <c r="A1845" s="26">
        <v>10</v>
      </c>
      <c r="B1845" s="24" t="str">
        <v>수원시 영통구</v>
      </c>
      <c r="C1845" s="24" t="str">
        <v>아파트 전월세</v>
      </c>
      <c r="D1845" s="24" t="str">
        <v>2026-02</v>
      </c>
      <c r="E1845" s="24" t="str">
        <v>비교 반영</v>
      </c>
      <c r="F1845" s="24" t="str">
        <v>직전 비교기간</v>
      </c>
      <c r="G1845" s="26">
        <v>775</v>
      </c>
      <c r="H1845" s="37">
        <v>0.31736281736281735</v>
      </c>
    </row>
    <row r="1846">
      <c r="A1846" s="26">
        <v>10</v>
      </c>
      <c r="B1846" s="24" t="str">
        <v>수원시 영통구</v>
      </c>
      <c r="C1846" s="24" t="str">
        <v>아파트 전월세</v>
      </c>
      <c r="D1846" s="24" t="str">
        <v>2026-03</v>
      </c>
      <c r="E1846" s="24" t="str">
        <v>비교 반영</v>
      </c>
      <c r="F1846" s="24" t="str">
        <v>직전 비교기간</v>
      </c>
      <c r="G1846" s="26">
        <v>817</v>
      </c>
      <c r="H1846" s="37">
        <v>0.31839438815276694</v>
      </c>
    </row>
    <row r="1847">
      <c r="A1847" s="26">
        <v>10</v>
      </c>
      <c r="B1847" s="24" t="str">
        <v>수원시 영통구</v>
      </c>
      <c r="C1847" s="24" t="str">
        <v>아파트 전월세</v>
      </c>
      <c r="D1847" s="24" t="str">
        <v>2026-04</v>
      </c>
      <c r="E1847" s="24" t="str">
        <v>비교 반영</v>
      </c>
      <c r="F1847" s="24" t="str">
        <v>최근 비교기간</v>
      </c>
      <c r="G1847" s="26">
        <v>634</v>
      </c>
      <c r="H1847" s="37">
        <v>0.2677364864864865</v>
      </c>
    </row>
    <row r="1848">
      <c r="A1848" s="26">
        <v>10</v>
      </c>
      <c r="B1848" s="24" t="str">
        <v>수원시 영통구</v>
      </c>
      <c r="C1848" s="24" t="str">
        <v>아파트 전월세</v>
      </c>
      <c r="D1848" s="24" t="str">
        <v>2026-05</v>
      </c>
      <c r="E1848" s="24" t="str">
        <v>비교 반영</v>
      </c>
      <c r="F1848" s="24" t="str">
        <v>최근 비교기간</v>
      </c>
      <c r="G1848" s="26">
        <v>709</v>
      </c>
      <c r="H1848" s="37">
        <v>0.2984006734006734</v>
      </c>
    </row>
    <row r="1849">
      <c r="A1849" s="26">
        <v>10</v>
      </c>
      <c r="B1849" s="24" t="str">
        <v>수원시 영통구</v>
      </c>
      <c r="C1849" s="24" t="str">
        <v>아파트 전월세</v>
      </c>
      <c r="D1849" s="24" t="str">
        <v>2026-06</v>
      </c>
      <c r="E1849" s="24" t="str">
        <v>비교 반영</v>
      </c>
      <c r="F1849" s="24" t="str">
        <v>최근 비교기간</v>
      </c>
      <c r="G1849" s="26">
        <v>673</v>
      </c>
      <c r="H1849" s="37">
        <v>0.30260791366906475</v>
      </c>
    </row>
    <row r="1850">
      <c r="A1850" s="30">
        <v>10</v>
      </c>
      <c r="B1850" s="30" t="str">
        <v>수원시 영통구</v>
      </c>
      <c r="C1850" s="30" t="str">
        <v>아파트 전월세</v>
      </c>
      <c r="D1850" s="30" t="str">
        <v>2026-07</v>
      </c>
      <c r="E1850" s="30" t="str">
        <v>집계 중</v>
      </c>
      <c r="F1850" s="30" t="str">
        <v>집계 중 월</v>
      </c>
      <c r="G1850" s="32">
        <v>733</v>
      </c>
      <c r="H1850" s="43">
        <v>0.3240495137046861</v>
      </c>
    </row>
    <row r="1851">
      <c r="A1851" s="26">
        <v>10</v>
      </c>
      <c r="B1851" s="24" t="str">
        <v>수원시 영통구</v>
      </c>
      <c r="C1851" s="24" t="str">
        <v>아파트 매매</v>
      </c>
      <c r="D1851" s="24" t="str">
        <v>2025-08</v>
      </c>
      <c r="E1851" s="24" t="str">
        <v>비교 반영</v>
      </c>
      <c r="F1851" s="24" t="str">
        <v>그 외 비교 반영월</v>
      </c>
      <c r="G1851" s="26">
        <v>349</v>
      </c>
      <c r="H1851" s="37">
        <v>0.15036622145626885</v>
      </c>
    </row>
    <row r="1852">
      <c r="A1852" s="26">
        <v>10</v>
      </c>
      <c r="B1852" s="24" t="str">
        <v>수원시 영통구</v>
      </c>
      <c r="C1852" s="24" t="str">
        <v>아파트 매매</v>
      </c>
      <c r="D1852" s="24" t="str">
        <v>2025-09</v>
      </c>
      <c r="E1852" s="24" t="str">
        <v>비교 반영</v>
      </c>
      <c r="F1852" s="24" t="str">
        <v>그 외 비교 반영월</v>
      </c>
      <c r="G1852" s="26">
        <v>664</v>
      </c>
      <c r="H1852" s="37">
        <v>0.2454713493530499</v>
      </c>
    </row>
    <row r="1853">
      <c r="A1853" s="26">
        <v>10</v>
      </c>
      <c r="B1853" s="24" t="str">
        <v>수원시 영통구</v>
      </c>
      <c r="C1853" s="24" t="str">
        <v>아파트 매매</v>
      </c>
      <c r="D1853" s="24" t="str">
        <v>2025-10</v>
      </c>
      <c r="E1853" s="24" t="str">
        <v>비교 반영</v>
      </c>
      <c r="F1853" s="24" t="str">
        <v>그 외 비교 반영월</v>
      </c>
      <c r="G1853" s="26">
        <v>716</v>
      </c>
      <c r="H1853" s="37">
        <v>0.2823343848580442</v>
      </c>
    </row>
    <row r="1854">
      <c r="A1854" s="26">
        <v>10</v>
      </c>
      <c r="B1854" s="24" t="str">
        <v>수원시 영통구</v>
      </c>
      <c r="C1854" s="24" t="str">
        <v>아파트 매매</v>
      </c>
      <c r="D1854" s="24" t="str">
        <v>2025-11</v>
      </c>
      <c r="E1854" s="24" t="str">
        <v>비교 반영</v>
      </c>
      <c r="F1854" s="24" t="str">
        <v>그 외 비교 반영월</v>
      </c>
      <c r="G1854" s="26">
        <v>349</v>
      </c>
      <c r="H1854" s="37">
        <v>0.14233278955954323</v>
      </c>
    </row>
    <row r="1855">
      <c r="A1855" s="26">
        <v>10</v>
      </c>
      <c r="B1855" s="24" t="str">
        <v>수원시 영통구</v>
      </c>
      <c r="C1855" s="24" t="str">
        <v>아파트 매매</v>
      </c>
      <c r="D1855" s="24" t="str">
        <v>2025-12</v>
      </c>
      <c r="E1855" s="24" t="str">
        <v>비교 반영</v>
      </c>
      <c r="F1855" s="24" t="str">
        <v>그 외 비교 반영월</v>
      </c>
      <c r="G1855" s="26">
        <v>414</v>
      </c>
      <c r="H1855" s="37">
        <v>0.14701704545454544</v>
      </c>
    </row>
    <row r="1856">
      <c r="A1856" s="26">
        <v>10</v>
      </c>
      <c r="B1856" s="24" t="str">
        <v>수원시 영통구</v>
      </c>
      <c r="C1856" s="24" t="str">
        <v>아파트 매매</v>
      </c>
      <c r="D1856" s="24" t="str">
        <v>2026-01</v>
      </c>
      <c r="E1856" s="24" t="str">
        <v>비교 반영</v>
      </c>
      <c r="F1856" s="24" t="str">
        <v>직전 비교기간</v>
      </c>
      <c r="G1856" s="26">
        <v>406</v>
      </c>
      <c r="H1856" s="37">
        <v>0.14315937940761636</v>
      </c>
    </row>
    <row r="1857">
      <c r="A1857" s="26">
        <v>10</v>
      </c>
      <c r="B1857" s="24" t="str">
        <v>수원시 영통구</v>
      </c>
      <c r="C1857" s="24" t="str">
        <v>아파트 매매</v>
      </c>
      <c r="D1857" s="24" t="str">
        <v>2026-02</v>
      </c>
      <c r="E1857" s="24" t="str">
        <v>비교 반영</v>
      </c>
      <c r="F1857" s="24" t="str">
        <v>직전 비교기간</v>
      </c>
      <c r="G1857" s="26">
        <v>517</v>
      </c>
      <c r="H1857" s="37">
        <v>0.21171171171171171</v>
      </c>
    </row>
    <row r="1858">
      <c r="A1858" s="26">
        <v>10</v>
      </c>
      <c r="B1858" s="24" t="str">
        <v>수원시 영통구</v>
      </c>
      <c r="C1858" s="24" t="str">
        <v>아파트 매매</v>
      </c>
      <c r="D1858" s="24" t="str">
        <v>2026-03</v>
      </c>
      <c r="E1858" s="24" t="str">
        <v>비교 반영</v>
      </c>
      <c r="F1858" s="24" t="str">
        <v>직전 비교기간</v>
      </c>
      <c r="G1858" s="26">
        <v>564</v>
      </c>
      <c r="H1858" s="37">
        <v>0.21979734996102884</v>
      </c>
    </row>
    <row r="1859">
      <c r="A1859" s="26">
        <v>10</v>
      </c>
      <c r="B1859" s="24" t="str">
        <v>수원시 영통구</v>
      </c>
      <c r="C1859" s="24" t="str">
        <v>아파트 매매</v>
      </c>
      <c r="D1859" s="24" t="str">
        <v>2026-04</v>
      </c>
      <c r="E1859" s="24" t="str">
        <v>비교 반영</v>
      </c>
      <c r="F1859" s="24" t="str">
        <v>최근 비교기간</v>
      </c>
      <c r="G1859" s="26">
        <v>672</v>
      </c>
      <c r="H1859" s="37">
        <v>0.28378378378378377</v>
      </c>
    </row>
    <row r="1860">
      <c r="A1860" s="26">
        <v>10</v>
      </c>
      <c r="B1860" s="24" t="str">
        <v>수원시 영통구</v>
      </c>
      <c r="C1860" s="24" t="str">
        <v>아파트 매매</v>
      </c>
      <c r="D1860" s="24" t="str">
        <v>2026-05</v>
      </c>
      <c r="E1860" s="24" t="str">
        <v>비교 반영</v>
      </c>
      <c r="F1860" s="24" t="str">
        <v>최근 비교기간</v>
      </c>
      <c r="G1860" s="26">
        <v>702</v>
      </c>
      <c r="H1860" s="37">
        <v>0.29545454545454547</v>
      </c>
    </row>
    <row r="1861">
      <c r="A1861" s="26">
        <v>10</v>
      </c>
      <c r="B1861" s="24" t="str">
        <v>수원시 영통구</v>
      </c>
      <c r="C1861" s="24" t="str">
        <v>아파트 매매</v>
      </c>
      <c r="D1861" s="24" t="str">
        <v>2026-06</v>
      </c>
      <c r="E1861" s="24" t="str">
        <v>비교 반영</v>
      </c>
      <c r="F1861" s="24" t="str">
        <v>최근 비교기간</v>
      </c>
      <c r="G1861" s="26">
        <v>511</v>
      </c>
      <c r="H1861" s="37">
        <v>0.2297661870503597</v>
      </c>
    </row>
    <row r="1862">
      <c r="A1862" s="30">
        <v>10</v>
      </c>
      <c r="B1862" s="30" t="str">
        <v>수원시 영통구</v>
      </c>
      <c r="C1862" s="30" t="str">
        <v>아파트 매매</v>
      </c>
      <c r="D1862" s="30" t="str">
        <v>2026-07</v>
      </c>
      <c r="E1862" s="30" t="str">
        <v>집계 중</v>
      </c>
      <c r="F1862" s="30" t="str">
        <v>집계 중 월</v>
      </c>
      <c r="G1862" s="32">
        <v>614</v>
      </c>
      <c r="H1862" s="43">
        <v>0.27144120247568526</v>
      </c>
    </row>
    <row r="1863">
      <c r="A1863" s="26">
        <v>10</v>
      </c>
      <c r="B1863" s="24" t="str">
        <v>수원시 영통구</v>
      </c>
      <c r="C1863" s="24" t="str">
        <v>오피스텔 전월세</v>
      </c>
      <c r="D1863" s="24" t="str">
        <v>2025-08</v>
      </c>
      <c r="E1863" s="24" t="str">
        <v>비교 반영</v>
      </c>
      <c r="F1863" s="24" t="str">
        <v>그 외 비교 반영월</v>
      </c>
      <c r="G1863" s="26">
        <v>442</v>
      </c>
      <c r="H1863" s="37">
        <v>0.1904351572598018</v>
      </c>
    </row>
    <row r="1864">
      <c r="A1864" s="26">
        <v>10</v>
      </c>
      <c r="B1864" s="24" t="str">
        <v>수원시 영통구</v>
      </c>
      <c r="C1864" s="24" t="str">
        <v>오피스텔 전월세</v>
      </c>
      <c r="D1864" s="24" t="str">
        <v>2025-09</v>
      </c>
      <c r="E1864" s="24" t="str">
        <v>비교 반영</v>
      </c>
      <c r="F1864" s="24" t="str">
        <v>그 외 비교 반영월</v>
      </c>
      <c r="G1864" s="26">
        <v>446</v>
      </c>
      <c r="H1864" s="37">
        <v>0.16487985212569317</v>
      </c>
    </row>
    <row r="1865">
      <c r="A1865" s="26">
        <v>10</v>
      </c>
      <c r="B1865" s="24" t="str">
        <v>수원시 영통구</v>
      </c>
      <c r="C1865" s="24" t="str">
        <v>오피스텔 전월세</v>
      </c>
      <c r="D1865" s="24" t="str">
        <v>2025-10</v>
      </c>
      <c r="E1865" s="24" t="str">
        <v>비교 반영</v>
      </c>
      <c r="F1865" s="24" t="str">
        <v>그 외 비교 반영월</v>
      </c>
      <c r="G1865" s="26">
        <v>382</v>
      </c>
      <c r="H1865" s="37">
        <v>0.15063091482649843</v>
      </c>
    </row>
    <row r="1866">
      <c r="A1866" s="26">
        <v>10</v>
      </c>
      <c r="B1866" s="24" t="str">
        <v>수원시 영통구</v>
      </c>
      <c r="C1866" s="24" t="str">
        <v>오피스텔 전월세</v>
      </c>
      <c r="D1866" s="24" t="str">
        <v>2025-11</v>
      </c>
      <c r="E1866" s="24" t="str">
        <v>비교 반영</v>
      </c>
      <c r="F1866" s="24" t="str">
        <v>그 외 비교 반영월</v>
      </c>
      <c r="G1866" s="26">
        <v>409</v>
      </c>
      <c r="H1866" s="37">
        <v>0.1668026101141925</v>
      </c>
    </row>
    <row r="1867">
      <c r="A1867" s="26">
        <v>10</v>
      </c>
      <c r="B1867" s="24" t="str">
        <v>수원시 영통구</v>
      </c>
      <c r="C1867" s="24" t="str">
        <v>오피스텔 전월세</v>
      </c>
      <c r="D1867" s="24" t="str">
        <v>2025-12</v>
      </c>
      <c r="E1867" s="24" t="str">
        <v>비교 반영</v>
      </c>
      <c r="F1867" s="24" t="str">
        <v>그 외 비교 반영월</v>
      </c>
      <c r="G1867" s="26">
        <v>526</v>
      </c>
      <c r="H1867" s="37">
        <v>0.18678977272727273</v>
      </c>
    </row>
    <row r="1868">
      <c r="A1868" s="26">
        <v>10</v>
      </c>
      <c r="B1868" s="24" t="str">
        <v>수원시 영통구</v>
      </c>
      <c r="C1868" s="24" t="str">
        <v>오피스텔 전월세</v>
      </c>
      <c r="D1868" s="24" t="str">
        <v>2026-01</v>
      </c>
      <c r="E1868" s="24" t="str">
        <v>비교 반영</v>
      </c>
      <c r="F1868" s="24" t="str">
        <v>직전 비교기간</v>
      </c>
      <c r="G1868" s="26">
        <v>620</v>
      </c>
      <c r="H1868" s="37">
        <v>0.21861777150916784</v>
      </c>
    </row>
    <row r="1869">
      <c r="A1869" s="26">
        <v>10</v>
      </c>
      <c r="B1869" s="24" t="str">
        <v>수원시 영통구</v>
      </c>
      <c r="C1869" s="24" t="str">
        <v>오피스텔 전월세</v>
      </c>
      <c r="D1869" s="24" t="str">
        <v>2026-02</v>
      </c>
      <c r="E1869" s="24" t="str">
        <v>비교 반영</v>
      </c>
      <c r="F1869" s="24" t="str">
        <v>직전 비교기간</v>
      </c>
      <c r="G1869" s="26">
        <v>522</v>
      </c>
      <c r="H1869" s="37">
        <v>0.21375921375921375</v>
      </c>
    </row>
    <row r="1870">
      <c r="A1870" s="26">
        <v>10</v>
      </c>
      <c r="B1870" s="24" t="str">
        <v>수원시 영통구</v>
      </c>
      <c r="C1870" s="24" t="str">
        <v>오피스텔 전월세</v>
      </c>
      <c r="D1870" s="24" t="str">
        <v>2026-03</v>
      </c>
      <c r="E1870" s="24" t="str">
        <v>비교 반영</v>
      </c>
      <c r="F1870" s="24" t="str">
        <v>직전 비교기간</v>
      </c>
      <c r="G1870" s="26">
        <v>518</v>
      </c>
      <c r="H1870" s="37">
        <v>0.20187061574434917</v>
      </c>
    </row>
    <row r="1871">
      <c r="A1871" s="26">
        <v>10</v>
      </c>
      <c r="B1871" s="24" t="str">
        <v>수원시 영통구</v>
      </c>
      <c r="C1871" s="24" t="str">
        <v>오피스텔 전월세</v>
      </c>
      <c r="D1871" s="24" t="str">
        <v>2026-04</v>
      </c>
      <c r="E1871" s="24" t="str">
        <v>비교 반영</v>
      </c>
      <c r="F1871" s="24" t="str">
        <v>최근 비교기간</v>
      </c>
      <c r="G1871" s="26">
        <v>473</v>
      </c>
      <c r="H1871" s="37">
        <v>0.19974662162162163</v>
      </c>
    </row>
    <row r="1872">
      <c r="A1872" s="26">
        <v>10</v>
      </c>
      <c r="B1872" s="24" t="str">
        <v>수원시 영통구</v>
      </c>
      <c r="C1872" s="24" t="str">
        <v>오피스텔 전월세</v>
      </c>
      <c r="D1872" s="24" t="str">
        <v>2026-05</v>
      </c>
      <c r="E1872" s="24" t="str">
        <v>비교 반영</v>
      </c>
      <c r="F1872" s="24" t="str">
        <v>최근 비교기간</v>
      </c>
      <c r="G1872" s="26">
        <v>403</v>
      </c>
      <c r="H1872" s="37">
        <v>0.1696127946127946</v>
      </c>
    </row>
    <row r="1873">
      <c r="A1873" s="26">
        <v>10</v>
      </c>
      <c r="B1873" s="24" t="str">
        <v>수원시 영통구</v>
      </c>
      <c r="C1873" s="24" t="str">
        <v>오피스텔 전월세</v>
      </c>
      <c r="D1873" s="24" t="str">
        <v>2026-06</v>
      </c>
      <c r="E1873" s="24" t="str">
        <v>비교 반영</v>
      </c>
      <c r="F1873" s="24" t="str">
        <v>최근 비교기간</v>
      </c>
      <c r="G1873" s="26">
        <v>434</v>
      </c>
      <c r="H1873" s="37">
        <v>0.19514388489208634</v>
      </c>
    </row>
    <row r="1874">
      <c r="A1874" s="30">
        <v>10</v>
      </c>
      <c r="B1874" s="30" t="str">
        <v>수원시 영통구</v>
      </c>
      <c r="C1874" s="30" t="str">
        <v>오피스텔 전월세</v>
      </c>
      <c r="D1874" s="30" t="str">
        <v>2026-07</v>
      </c>
      <c r="E1874" s="30" t="str">
        <v>집계 중</v>
      </c>
      <c r="F1874" s="30" t="str">
        <v>집계 중 월</v>
      </c>
      <c r="G1874" s="32">
        <v>390</v>
      </c>
      <c r="H1874" s="43">
        <v>0.1724137931034483</v>
      </c>
    </row>
    <row r="1875">
      <c r="A1875" s="26">
        <v>10</v>
      </c>
      <c r="B1875" s="24" t="str">
        <v>수원시 영통구</v>
      </c>
      <c r="C1875" s="24" t="str">
        <v>다가구 전월세</v>
      </c>
      <c r="D1875" s="24" t="str">
        <v>2025-08</v>
      </c>
      <c r="E1875" s="24" t="str">
        <v>비교 반영</v>
      </c>
      <c r="F1875" s="24" t="str">
        <v>그 외 비교 반영월</v>
      </c>
      <c r="G1875" s="26">
        <v>453</v>
      </c>
      <c r="H1875" s="37">
        <v>0.1951744937526928</v>
      </c>
    </row>
    <row r="1876">
      <c r="A1876" s="26">
        <v>10</v>
      </c>
      <c r="B1876" s="24" t="str">
        <v>수원시 영통구</v>
      </c>
      <c r="C1876" s="24" t="str">
        <v>다가구 전월세</v>
      </c>
      <c r="D1876" s="24" t="str">
        <v>2025-09</v>
      </c>
      <c r="E1876" s="24" t="str">
        <v>비교 반영</v>
      </c>
      <c r="F1876" s="24" t="str">
        <v>그 외 비교 반영월</v>
      </c>
      <c r="G1876" s="26">
        <v>393</v>
      </c>
      <c r="H1876" s="37">
        <v>0.14528650646950092</v>
      </c>
    </row>
    <row r="1877">
      <c r="A1877" s="26">
        <v>10</v>
      </c>
      <c r="B1877" s="24" t="str">
        <v>수원시 영통구</v>
      </c>
      <c r="C1877" s="24" t="str">
        <v>다가구 전월세</v>
      </c>
      <c r="D1877" s="24" t="str">
        <v>2025-10</v>
      </c>
      <c r="E1877" s="24" t="str">
        <v>비교 반영</v>
      </c>
      <c r="F1877" s="24" t="str">
        <v>그 외 비교 반영월</v>
      </c>
      <c r="G1877" s="26">
        <v>344</v>
      </c>
      <c r="H1877" s="37">
        <v>0.13564668769716087</v>
      </c>
    </row>
    <row r="1878">
      <c r="A1878" s="26">
        <v>10</v>
      </c>
      <c r="B1878" s="24" t="str">
        <v>수원시 영통구</v>
      </c>
      <c r="C1878" s="24" t="str">
        <v>다가구 전월세</v>
      </c>
      <c r="D1878" s="24" t="str">
        <v>2025-11</v>
      </c>
      <c r="E1878" s="24" t="str">
        <v>비교 반영</v>
      </c>
      <c r="F1878" s="24" t="str">
        <v>그 외 비교 반영월</v>
      </c>
      <c r="G1878" s="26">
        <v>458</v>
      </c>
      <c r="H1878" s="37">
        <v>0.1867862969004894</v>
      </c>
    </row>
    <row r="1879">
      <c r="A1879" s="26">
        <v>10</v>
      </c>
      <c r="B1879" s="24" t="str">
        <v>수원시 영통구</v>
      </c>
      <c r="C1879" s="24" t="str">
        <v>다가구 전월세</v>
      </c>
      <c r="D1879" s="24" t="str">
        <v>2025-12</v>
      </c>
      <c r="E1879" s="24" t="str">
        <v>비교 반영</v>
      </c>
      <c r="F1879" s="24" t="str">
        <v>그 외 비교 반영월</v>
      </c>
      <c r="G1879" s="26">
        <v>629</v>
      </c>
      <c r="H1879" s="37">
        <v>0.22336647727272727</v>
      </c>
    </row>
    <row r="1880">
      <c r="A1880" s="26">
        <v>10</v>
      </c>
      <c r="B1880" s="24" t="str">
        <v>수원시 영통구</v>
      </c>
      <c r="C1880" s="24" t="str">
        <v>다가구 전월세</v>
      </c>
      <c r="D1880" s="24" t="str">
        <v>2026-01</v>
      </c>
      <c r="E1880" s="24" t="str">
        <v>비교 반영</v>
      </c>
      <c r="F1880" s="24" t="str">
        <v>직전 비교기간</v>
      </c>
      <c r="G1880" s="26">
        <v>699</v>
      </c>
      <c r="H1880" s="37">
        <v>0.24647390691114246</v>
      </c>
    </row>
    <row r="1881">
      <c r="A1881" s="26">
        <v>10</v>
      </c>
      <c r="B1881" s="24" t="str">
        <v>수원시 영통구</v>
      </c>
      <c r="C1881" s="24" t="str">
        <v>다가구 전월세</v>
      </c>
      <c r="D1881" s="24" t="str">
        <v>2026-02</v>
      </c>
      <c r="E1881" s="24" t="str">
        <v>비교 반영</v>
      </c>
      <c r="F1881" s="24" t="str">
        <v>직전 비교기간</v>
      </c>
      <c r="G1881" s="26">
        <v>473</v>
      </c>
      <c r="H1881" s="37">
        <v>0.19369369369369369</v>
      </c>
    </row>
    <row r="1882">
      <c r="A1882" s="26">
        <v>10</v>
      </c>
      <c r="B1882" s="24" t="str">
        <v>수원시 영통구</v>
      </c>
      <c r="C1882" s="24" t="str">
        <v>다가구 전월세</v>
      </c>
      <c r="D1882" s="24" t="str">
        <v>2026-03</v>
      </c>
      <c r="E1882" s="24" t="str">
        <v>비교 반영</v>
      </c>
      <c r="F1882" s="24" t="str">
        <v>직전 비교기간</v>
      </c>
      <c r="G1882" s="26">
        <v>478</v>
      </c>
      <c r="H1882" s="37">
        <v>0.186282151208106</v>
      </c>
    </row>
    <row r="1883">
      <c r="A1883" s="26">
        <v>10</v>
      </c>
      <c r="B1883" s="24" t="str">
        <v>수원시 영통구</v>
      </c>
      <c r="C1883" s="24" t="str">
        <v>다가구 전월세</v>
      </c>
      <c r="D1883" s="24" t="str">
        <v>2026-04</v>
      </c>
      <c r="E1883" s="24" t="str">
        <v>비교 반영</v>
      </c>
      <c r="F1883" s="24" t="str">
        <v>최근 비교기간</v>
      </c>
      <c r="G1883" s="26">
        <v>394</v>
      </c>
      <c r="H1883" s="37">
        <v>0.16638513513513514</v>
      </c>
    </row>
    <row r="1884">
      <c r="A1884" s="26">
        <v>10</v>
      </c>
      <c r="B1884" s="24" t="str">
        <v>수원시 영통구</v>
      </c>
      <c r="C1884" s="24" t="str">
        <v>다가구 전월세</v>
      </c>
      <c r="D1884" s="24" t="str">
        <v>2026-05</v>
      </c>
      <c r="E1884" s="24" t="str">
        <v>비교 반영</v>
      </c>
      <c r="F1884" s="24" t="str">
        <v>최근 비교기간</v>
      </c>
      <c r="G1884" s="26">
        <v>395</v>
      </c>
      <c r="H1884" s="37">
        <v>0.16624579124579125</v>
      </c>
    </row>
    <row r="1885">
      <c r="A1885" s="26">
        <v>10</v>
      </c>
      <c r="B1885" s="24" t="str">
        <v>수원시 영통구</v>
      </c>
      <c r="C1885" s="24" t="str">
        <v>다가구 전월세</v>
      </c>
      <c r="D1885" s="24" t="str">
        <v>2026-06</v>
      </c>
      <c r="E1885" s="24" t="str">
        <v>비교 반영</v>
      </c>
      <c r="F1885" s="24" t="str">
        <v>최근 비교기간</v>
      </c>
      <c r="G1885" s="26">
        <v>459</v>
      </c>
      <c r="H1885" s="37">
        <v>0.20638489208633093</v>
      </c>
    </row>
    <row r="1886">
      <c r="A1886" s="30">
        <v>10</v>
      </c>
      <c r="B1886" s="30" t="str">
        <v>수원시 영통구</v>
      </c>
      <c r="C1886" s="30" t="str">
        <v>다가구 전월세</v>
      </c>
      <c r="D1886" s="30" t="str">
        <v>2026-07</v>
      </c>
      <c r="E1886" s="30" t="str">
        <v>집계 중</v>
      </c>
      <c r="F1886" s="30" t="str">
        <v>집계 중 월</v>
      </c>
      <c r="G1886" s="32">
        <v>355</v>
      </c>
      <c r="H1886" s="43">
        <v>0.15694076038903626</v>
      </c>
    </row>
    <row r="1887">
      <c r="A1887" s="26">
        <v>10</v>
      </c>
      <c r="B1887" s="24" t="str">
        <v>수원시 영통구</v>
      </c>
      <c r="C1887" s="24" t="str">
        <v>오피스텔 매매</v>
      </c>
      <c r="D1887" s="24" t="str">
        <v>2025-08</v>
      </c>
      <c r="E1887" s="24" t="str">
        <v>비교 반영</v>
      </c>
      <c r="F1887" s="24" t="str">
        <v>그 외 비교 반영월</v>
      </c>
      <c r="G1887" s="26">
        <v>27</v>
      </c>
      <c r="H1887" s="37">
        <v>0.011632916846186989</v>
      </c>
    </row>
    <row r="1888">
      <c r="A1888" s="26">
        <v>10</v>
      </c>
      <c r="B1888" s="24" t="str">
        <v>수원시 영통구</v>
      </c>
      <c r="C1888" s="24" t="str">
        <v>오피스텔 매매</v>
      </c>
      <c r="D1888" s="24" t="str">
        <v>2025-09</v>
      </c>
      <c r="E1888" s="24" t="str">
        <v>비교 반영</v>
      </c>
      <c r="F1888" s="24" t="str">
        <v>그 외 비교 반영월</v>
      </c>
      <c r="G1888" s="26">
        <v>54</v>
      </c>
      <c r="H1888" s="37">
        <v>0.019963031423290204</v>
      </c>
    </row>
    <row r="1889">
      <c r="A1889" s="26">
        <v>10</v>
      </c>
      <c r="B1889" s="24" t="str">
        <v>수원시 영통구</v>
      </c>
      <c r="C1889" s="24" t="str">
        <v>오피스텔 매매</v>
      </c>
      <c r="D1889" s="24" t="str">
        <v>2025-10</v>
      </c>
      <c r="E1889" s="24" t="str">
        <v>비교 반영</v>
      </c>
      <c r="F1889" s="24" t="str">
        <v>그 외 비교 반영월</v>
      </c>
      <c r="G1889" s="26">
        <v>73</v>
      </c>
      <c r="H1889" s="37">
        <v>0.028785488958990538</v>
      </c>
    </row>
    <row r="1890">
      <c r="A1890" s="26">
        <v>10</v>
      </c>
      <c r="B1890" s="24" t="str">
        <v>수원시 영통구</v>
      </c>
      <c r="C1890" s="24" t="str">
        <v>오피스텔 매매</v>
      </c>
      <c r="D1890" s="24" t="str">
        <v>2025-11</v>
      </c>
      <c r="E1890" s="24" t="str">
        <v>비교 반영</v>
      </c>
      <c r="F1890" s="24" t="str">
        <v>그 외 비교 반영월</v>
      </c>
      <c r="G1890" s="26">
        <v>58</v>
      </c>
      <c r="H1890" s="37">
        <v>0.02365415986949429</v>
      </c>
    </row>
    <row r="1891">
      <c r="A1891" s="26">
        <v>10</v>
      </c>
      <c r="B1891" s="24" t="str">
        <v>수원시 영통구</v>
      </c>
      <c r="C1891" s="24" t="str">
        <v>오피스텔 매매</v>
      </c>
      <c r="D1891" s="24" t="str">
        <v>2025-12</v>
      </c>
      <c r="E1891" s="24" t="str">
        <v>비교 반영</v>
      </c>
      <c r="F1891" s="24" t="str">
        <v>그 외 비교 반영월</v>
      </c>
      <c r="G1891" s="26">
        <v>64</v>
      </c>
      <c r="H1891" s="37">
        <v>0.022727272727272728</v>
      </c>
    </row>
    <row r="1892">
      <c r="A1892" s="26">
        <v>10</v>
      </c>
      <c r="B1892" s="24" t="str">
        <v>수원시 영통구</v>
      </c>
      <c r="C1892" s="24" t="str">
        <v>오피스텔 매매</v>
      </c>
      <c r="D1892" s="24" t="str">
        <v>2026-01</v>
      </c>
      <c r="E1892" s="24" t="str">
        <v>비교 반영</v>
      </c>
      <c r="F1892" s="24" t="str">
        <v>직전 비교기간</v>
      </c>
      <c r="G1892" s="26">
        <v>55</v>
      </c>
      <c r="H1892" s="37">
        <v>0.019393511988716503</v>
      </c>
    </row>
    <row r="1893">
      <c r="A1893" s="26">
        <v>10</v>
      </c>
      <c r="B1893" s="24" t="str">
        <v>수원시 영통구</v>
      </c>
      <c r="C1893" s="24" t="str">
        <v>오피스텔 매매</v>
      </c>
      <c r="D1893" s="24" t="str">
        <v>2026-02</v>
      </c>
      <c r="E1893" s="24" t="str">
        <v>비교 반영</v>
      </c>
      <c r="F1893" s="24" t="str">
        <v>직전 비교기간</v>
      </c>
      <c r="G1893" s="26">
        <v>53</v>
      </c>
      <c r="H1893" s="37">
        <v>0.021703521703521703</v>
      </c>
    </row>
    <row r="1894">
      <c r="A1894" s="26">
        <v>10</v>
      </c>
      <c r="B1894" s="24" t="str">
        <v>수원시 영통구</v>
      </c>
      <c r="C1894" s="24" t="str">
        <v>오피스텔 매매</v>
      </c>
      <c r="D1894" s="24" t="str">
        <v>2026-03</v>
      </c>
      <c r="E1894" s="24" t="str">
        <v>비교 반영</v>
      </c>
      <c r="F1894" s="24" t="str">
        <v>직전 비교기간</v>
      </c>
      <c r="G1894" s="26">
        <v>56</v>
      </c>
      <c r="H1894" s="37">
        <v>0.021823850350740453</v>
      </c>
    </row>
    <row r="1895">
      <c r="A1895" s="26">
        <v>10</v>
      </c>
      <c r="B1895" s="24" t="str">
        <v>수원시 영통구</v>
      </c>
      <c r="C1895" s="24" t="str">
        <v>오피스텔 매매</v>
      </c>
      <c r="D1895" s="24" t="str">
        <v>2026-04</v>
      </c>
      <c r="E1895" s="24" t="str">
        <v>비교 반영</v>
      </c>
      <c r="F1895" s="24" t="str">
        <v>최근 비교기간</v>
      </c>
      <c r="G1895" s="26">
        <v>57</v>
      </c>
      <c r="H1895" s="37">
        <v>0.024070945945945946</v>
      </c>
    </row>
    <row r="1896">
      <c r="A1896" s="26">
        <v>10</v>
      </c>
      <c r="B1896" s="24" t="str">
        <v>수원시 영통구</v>
      </c>
      <c r="C1896" s="24" t="str">
        <v>오피스텔 매매</v>
      </c>
      <c r="D1896" s="24" t="str">
        <v>2026-05</v>
      </c>
      <c r="E1896" s="24" t="str">
        <v>비교 반영</v>
      </c>
      <c r="F1896" s="24" t="str">
        <v>최근 비교기간</v>
      </c>
      <c r="G1896" s="26">
        <v>57</v>
      </c>
      <c r="H1896" s="37">
        <v>0.023989898989898988</v>
      </c>
    </row>
    <row r="1897">
      <c r="A1897" s="26">
        <v>10</v>
      </c>
      <c r="B1897" s="24" t="str">
        <v>수원시 영통구</v>
      </c>
      <c r="C1897" s="24" t="str">
        <v>오피스텔 매매</v>
      </c>
      <c r="D1897" s="24" t="str">
        <v>2026-06</v>
      </c>
      <c r="E1897" s="24" t="str">
        <v>비교 반영</v>
      </c>
      <c r="F1897" s="24" t="str">
        <v>최근 비교기간</v>
      </c>
      <c r="G1897" s="26">
        <v>48</v>
      </c>
      <c r="H1897" s="37">
        <v>0.02158273381294964</v>
      </c>
    </row>
    <row r="1898">
      <c r="A1898" s="30">
        <v>10</v>
      </c>
      <c r="B1898" s="30" t="str">
        <v>수원시 영통구</v>
      </c>
      <c r="C1898" s="30" t="str">
        <v>오피스텔 매매</v>
      </c>
      <c r="D1898" s="30" t="str">
        <v>2026-07</v>
      </c>
      <c r="E1898" s="30" t="str">
        <v>집계 중</v>
      </c>
      <c r="F1898" s="30" t="str">
        <v>집계 중 월</v>
      </c>
      <c r="G1898" s="32">
        <v>45</v>
      </c>
      <c r="H1898" s="43">
        <v>0.01989389920424403</v>
      </c>
    </row>
    <row r="1899">
      <c r="A1899" s="26">
        <v>10</v>
      </c>
      <c r="B1899" s="24" t="str">
        <v>수원시 영통구</v>
      </c>
      <c r="C1899" s="24" t="str">
        <v>다세대 전월세</v>
      </c>
      <c r="D1899" s="24" t="str">
        <v>2025-08</v>
      </c>
      <c r="E1899" s="24" t="str">
        <v>비교 반영</v>
      </c>
      <c r="F1899" s="24" t="str">
        <v>그 외 비교 반영월</v>
      </c>
      <c r="G1899" s="26">
        <v>48</v>
      </c>
      <c r="H1899" s="37">
        <v>0.02068074105988798</v>
      </c>
    </row>
    <row r="1900">
      <c r="A1900" s="26">
        <v>10</v>
      </c>
      <c r="B1900" s="24" t="str">
        <v>수원시 영통구</v>
      </c>
      <c r="C1900" s="24" t="str">
        <v>다세대 전월세</v>
      </c>
      <c r="D1900" s="24" t="str">
        <v>2025-09</v>
      </c>
      <c r="E1900" s="24" t="str">
        <v>비교 반영</v>
      </c>
      <c r="F1900" s="24" t="str">
        <v>그 외 비교 반영월</v>
      </c>
      <c r="G1900" s="26">
        <v>60</v>
      </c>
      <c r="H1900" s="37">
        <v>0.022181146025878003</v>
      </c>
    </row>
    <row r="1901">
      <c r="A1901" s="26">
        <v>10</v>
      </c>
      <c r="B1901" s="24" t="str">
        <v>수원시 영통구</v>
      </c>
      <c r="C1901" s="24" t="str">
        <v>다세대 전월세</v>
      </c>
      <c r="D1901" s="24" t="str">
        <v>2025-10</v>
      </c>
      <c r="E1901" s="24" t="str">
        <v>비교 반영</v>
      </c>
      <c r="F1901" s="24" t="str">
        <v>그 외 비교 반영월</v>
      </c>
      <c r="G1901" s="26">
        <v>47</v>
      </c>
      <c r="H1901" s="37">
        <v>0.018533123028391166</v>
      </c>
    </row>
    <row r="1902">
      <c r="A1902" s="26">
        <v>10</v>
      </c>
      <c r="B1902" s="24" t="str">
        <v>수원시 영통구</v>
      </c>
      <c r="C1902" s="24" t="str">
        <v>다세대 전월세</v>
      </c>
      <c r="D1902" s="24" t="str">
        <v>2025-11</v>
      </c>
      <c r="E1902" s="24" t="str">
        <v>비교 반영</v>
      </c>
      <c r="F1902" s="24" t="str">
        <v>그 외 비교 반영월</v>
      </c>
      <c r="G1902" s="26">
        <v>60</v>
      </c>
      <c r="H1902" s="37">
        <v>0.024469820554649267</v>
      </c>
    </row>
    <row r="1903">
      <c r="A1903" s="26">
        <v>10</v>
      </c>
      <c r="B1903" s="24" t="str">
        <v>수원시 영통구</v>
      </c>
      <c r="C1903" s="24" t="str">
        <v>다세대 전월세</v>
      </c>
      <c r="D1903" s="24" t="str">
        <v>2025-12</v>
      </c>
      <c r="E1903" s="24" t="str">
        <v>비교 반영</v>
      </c>
      <c r="F1903" s="24" t="str">
        <v>그 외 비교 반영월</v>
      </c>
      <c r="G1903" s="26">
        <v>69</v>
      </c>
      <c r="H1903" s="37">
        <v>0.024502840909090908</v>
      </c>
    </row>
    <row r="1904">
      <c r="A1904" s="26">
        <v>10</v>
      </c>
      <c r="B1904" s="24" t="str">
        <v>수원시 영통구</v>
      </c>
      <c r="C1904" s="24" t="str">
        <v>다세대 전월세</v>
      </c>
      <c r="D1904" s="24" t="str">
        <v>2026-01</v>
      </c>
      <c r="E1904" s="24" t="str">
        <v>비교 반영</v>
      </c>
      <c r="F1904" s="24" t="str">
        <v>직전 비교기간</v>
      </c>
      <c r="G1904" s="26">
        <v>59</v>
      </c>
      <c r="H1904" s="37">
        <v>0.02080394922425952</v>
      </c>
    </row>
    <row r="1905">
      <c r="A1905" s="26">
        <v>10</v>
      </c>
      <c r="B1905" s="24" t="str">
        <v>수원시 영통구</v>
      </c>
      <c r="C1905" s="24" t="str">
        <v>다세대 전월세</v>
      </c>
      <c r="D1905" s="24" t="str">
        <v>2026-02</v>
      </c>
      <c r="E1905" s="24" t="str">
        <v>비교 반영</v>
      </c>
      <c r="F1905" s="24" t="str">
        <v>직전 비교기간</v>
      </c>
      <c r="G1905" s="26">
        <v>37</v>
      </c>
      <c r="H1905" s="37">
        <v>0.015151515151515152</v>
      </c>
    </row>
    <row r="1906">
      <c r="A1906" s="26">
        <v>10</v>
      </c>
      <c r="B1906" s="24" t="str">
        <v>수원시 영통구</v>
      </c>
      <c r="C1906" s="24" t="str">
        <v>다세대 전월세</v>
      </c>
      <c r="D1906" s="24" t="str">
        <v>2026-03</v>
      </c>
      <c r="E1906" s="24" t="str">
        <v>비교 반영</v>
      </c>
      <c r="F1906" s="24" t="str">
        <v>직전 비교기간</v>
      </c>
      <c r="G1906" s="26">
        <v>46</v>
      </c>
      <c r="H1906" s="37">
        <v>0.017926734216679657</v>
      </c>
    </row>
    <row r="1907">
      <c r="A1907" s="26">
        <v>10</v>
      </c>
      <c r="B1907" s="24" t="str">
        <v>수원시 영통구</v>
      </c>
      <c r="C1907" s="24" t="str">
        <v>다세대 전월세</v>
      </c>
      <c r="D1907" s="24" t="str">
        <v>2026-04</v>
      </c>
      <c r="E1907" s="24" t="str">
        <v>비교 반영</v>
      </c>
      <c r="F1907" s="24" t="str">
        <v>최근 비교기간</v>
      </c>
      <c r="G1907" s="26">
        <v>50</v>
      </c>
      <c r="H1907" s="37">
        <v>0.021114864864864864</v>
      </c>
    </row>
    <row r="1908">
      <c r="A1908" s="26">
        <v>10</v>
      </c>
      <c r="B1908" s="24" t="str">
        <v>수원시 영통구</v>
      </c>
      <c r="C1908" s="24" t="str">
        <v>다세대 전월세</v>
      </c>
      <c r="D1908" s="24" t="str">
        <v>2026-05</v>
      </c>
      <c r="E1908" s="24" t="str">
        <v>비교 반영</v>
      </c>
      <c r="F1908" s="24" t="str">
        <v>최근 비교기간</v>
      </c>
      <c r="G1908" s="26">
        <v>39</v>
      </c>
      <c r="H1908" s="37">
        <v>0.016414141414141416</v>
      </c>
    </row>
    <row r="1909">
      <c r="A1909" s="26">
        <v>10</v>
      </c>
      <c r="B1909" s="24" t="str">
        <v>수원시 영통구</v>
      </c>
      <c r="C1909" s="24" t="str">
        <v>다세대 전월세</v>
      </c>
      <c r="D1909" s="24" t="str">
        <v>2026-06</v>
      </c>
      <c r="E1909" s="24" t="str">
        <v>비교 반영</v>
      </c>
      <c r="F1909" s="24" t="str">
        <v>최근 비교기간</v>
      </c>
      <c r="G1909" s="26">
        <v>35</v>
      </c>
      <c r="H1909" s="37">
        <v>0.015737410071942445</v>
      </c>
    </row>
    <row r="1910">
      <c r="A1910" s="30">
        <v>10</v>
      </c>
      <c r="B1910" s="30" t="str">
        <v>수원시 영통구</v>
      </c>
      <c r="C1910" s="30" t="str">
        <v>다세대 전월세</v>
      </c>
      <c r="D1910" s="30" t="str">
        <v>2026-07</v>
      </c>
      <c r="E1910" s="30" t="str">
        <v>집계 중</v>
      </c>
      <c r="F1910" s="30" t="str">
        <v>집계 중 월</v>
      </c>
      <c r="G1910" s="32">
        <v>46</v>
      </c>
      <c r="H1910" s="43">
        <v>0.020335985853227233</v>
      </c>
    </row>
    <row r="1911">
      <c r="A1911" s="26">
        <v>10</v>
      </c>
      <c r="B1911" s="24" t="str">
        <v>수원시 영통구</v>
      </c>
      <c r="C1911" s="24" t="str">
        <v>토지</v>
      </c>
      <c r="D1911" s="24" t="str">
        <v>2025-08</v>
      </c>
      <c r="E1911" s="24" t="str">
        <v>비교 반영</v>
      </c>
      <c r="F1911" s="24" t="str">
        <v>그 외 비교 반영월</v>
      </c>
      <c r="G1911" s="26">
        <v>8</v>
      </c>
      <c r="H1911" s="37">
        <v>0.0034467901766479965</v>
      </c>
    </row>
    <row r="1912">
      <c r="A1912" s="26">
        <v>10</v>
      </c>
      <c r="B1912" s="24" t="str">
        <v>수원시 영통구</v>
      </c>
      <c r="C1912" s="24" t="str">
        <v>토지</v>
      </c>
      <c r="D1912" s="24" t="str">
        <v>2025-09</v>
      </c>
      <c r="E1912" s="24" t="str">
        <v>비교 반영</v>
      </c>
      <c r="F1912" s="24" t="str">
        <v>그 외 비교 반영월</v>
      </c>
      <c r="G1912" s="26">
        <v>9</v>
      </c>
      <c r="H1912" s="37">
        <v>0.0033271719038817007</v>
      </c>
    </row>
    <row r="1913">
      <c r="A1913" s="26">
        <v>10</v>
      </c>
      <c r="B1913" s="24" t="str">
        <v>수원시 영통구</v>
      </c>
      <c r="C1913" s="24" t="str">
        <v>토지</v>
      </c>
      <c r="D1913" s="24" t="str">
        <v>2025-10</v>
      </c>
      <c r="E1913" s="24" t="str">
        <v>비교 반영</v>
      </c>
      <c r="F1913" s="24" t="str">
        <v>그 외 비교 반영월</v>
      </c>
      <c r="G1913" s="26">
        <v>32</v>
      </c>
      <c r="H1913" s="37">
        <v>0.012618296529968454</v>
      </c>
    </row>
    <row r="1914">
      <c r="A1914" s="26">
        <v>10</v>
      </c>
      <c r="B1914" s="24" t="str">
        <v>수원시 영통구</v>
      </c>
      <c r="C1914" s="24" t="str">
        <v>토지</v>
      </c>
      <c r="D1914" s="24" t="str">
        <v>2025-11</v>
      </c>
      <c r="E1914" s="24" t="str">
        <v>비교 반영</v>
      </c>
      <c r="F1914" s="24" t="str">
        <v>그 외 비교 반영월</v>
      </c>
      <c r="G1914" s="26">
        <v>21</v>
      </c>
      <c r="H1914" s="37">
        <v>0.008564437194127243</v>
      </c>
    </row>
    <row r="1915">
      <c r="A1915" s="26">
        <v>10</v>
      </c>
      <c r="B1915" s="24" t="str">
        <v>수원시 영통구</v>
      </c>
      <c r="C1915" s="24" t="str">
        <v>토지</v>
      </c>
      <c r="D1915" s="24" t="str">
        <v>2025-12</v>
      </c>
      <c r="E1915" s="24" t="str">
        <v>비교 반영</v>
      </c>
      <c r="F1915" s="24" t="str">
        <v>그 외 비교 반영월</v>
      </c>
      <c r="G1915" s="26">
        <v>22</v>
      </c>
      <c r="H1915" s="37">
        <v>0.0078125</v>
      </c>
    </row>
    <row r="1916">
      <c r="A1916" s="26">
        <v>10</v>
      </c>
      <c r="B1916" s="24" t="str">
        <v>수원시 영통구</v>
      </c>
      <c r="C1916" s="24" t="str">
        <v>토지</v>
      </c>
      <c r="D1916" s="24" t="str">
        <v>2026-01</v>
      </c>
      <c r="E1916" s="24" t="str">
        <v>비교 반영</v>
      </c>
      <c r="F1916" s="24" t="str">
        <v>직전 비교기간</v>
      </c>
      <c r="G1916" s="26">
        <v>16</v>
      </c>
      <c r="H1916" s="37">
        <v>0.005641748942172073</v>
      </c>
    </row>
    <row r="1917">
      <c r="A1917" s="26">
        <v>10</v>
      </c>
      <c r="B1917" s="24" t="str">
        <v>수원시 영통구</v>
      </c>
      <c r="C1917" s="24" t="str">
        <v>토지</v>
      </c>
      <c r="D1917" s="24" t="str">
        <v>2026-02</v>
      </c>
      <c r="E1917" s="24" t="str">
        <v>비교 반영</v>
      </c>
      <c r="F1917" s="24" t="str">
        <v>직전 비교기간</v>
      </c>
      <c r="G1917" s="26">
        <v>32</v>
      </c>
      <c r="H1917" s="37">
        <v>0.013104013104013105</v>
      </c>
    </row>
    <row r="1918">
      <c r="A1918" s="26">
        <v>10</v>
      </c>
      <c r="B1918" s="24" t="str">
        <v>수원시 영통구</v>
      </c>
      <c r="C1918" s="24" t="str">
        <v>토지</v>
      </c>
      <c r="D1918" s="24" t="str">
        <v>2026-03</v>
      </c>
      <c r="E1918" s="24" t="str">
        <v>비교 반영</v>
      </c>
      <c r="F1918" s="24" t="str">
        <v>직전 비교기간</v>
      </c>
      <c r="G1918" s="26">
        <v>36</v>
      </c>
      <c r="H1918" s="37">
        <v>0.014029618082618862</v>
      </c>
    </row>
    <row r="1919">
      <c r="A1919" s="26">
        <v>10</v>
      </c>
      <c r="B1919" s="24" t="str">
        <v>수원시 영통구</v>
      </c>
      <c r="C1919" s="24" t="str">
        <v>토지</v>
      </c>
      <c r="D1919" s="24" t="str">
        <v>2026-04</v>
      </c>
      <c r="E1919" s="24" t="str">
        <v>비교 반영</v>
      </c>
      <c r="F1919" s="24" t="str">
        <v>최근 비교기간</v>
      </c>
      <c r="G1919" s="26">
        <v>28</v>
      </c>
      <c r="H1919" s="37">
        <v>0.011824324324324325</v>
      </c>
    </row>
    <row r="1920">
      <c r="A1920" s="26">
        <v>10</v>
      </c>
      <c r="B1920" s="24" t="str">
        <v>수원시 영통구</v>
      </c>
      <c r="C1920" s="24" t="str">
        <v>토지</v>
      </c>
      <c r="D1920" s="24" t="str">
        <v>2026-05</v>
      </c>
      <c r="E1920" s="24" t="str">
        <v>비교 반영</v>
      </c>
      <c r="F1920" s="24" t="str">
        <v>최근 비교기간</v>
      </c>
      <c r="G1920" s="26">
        <v>27</v>
      </c>
      <c r="H1920" s="37">
        <v>0.011363636363636364</v>
      </c>
    </row>
    <row r="1921">
      <c r="A1921" s="26">
        <v>10</v>
      </c>
      <c r="B1921" s="24" t="str">
        <v>수원시 영통구</v>
      </c>
      <c r="C1921" s="24" t="str">
        <v>토지</v>
      </c>
      <c r="D1921" s="24" t="str">
        <v>2026-06</v>
      </c>
      <c r="E1921" s="24" t="str">
        <v>비교 반영</v>
      </c>
      <c r="F1921" s="24" t="str">
        <v>최근 비교기간</v>
      </c>
      <c r="G1921" s="26">
        <v>21</v>
      </c>
      <c r="H1921" s="37">
        <v>0.009442446043165468</v>
      </c>
    </row>
    <row r="1922">
      <c r="A1922" s="30">
        <v>10</v>
      </c>
      <c r="B1922" s="30" t="str">
        <v>수원시 영통구</v>
      </c>
      <c r="C1922" s="30" t="str">
        <v>토지</v>
      </c>
      <c r="D1922" s="30" t="str">
        <v>2026-07</v>
      </c>
      <c r="E1922" s="30" t="str">
        <v>집계 중</v>
      </c>
      <c r="F1922" s="30" t="str">
        <v>집계 중 월</v>
      </c>
      <c r="G1922" s="32">
        <v>42</v>
      </c>
      <c r="H1922" s="43">
        <v>0.01856763925729443</v>
      </c>
    </row>
    <row r="1923">
      <c r="A1923" s="26">
        <v>10</v>
      </c>
      <c r="B1923" s="24" t="str">
        <v>수원시 영통구</v>
      </c>
      <c r="C1923" s="24" t="str">
        <v>상가</v>
      </c>
      <c r="D1923" s="24" t="str">
        <v>2025-08</v>
      </c>
      <c r="E1923" s="24" t="str">
        <v>비교 반영</v>
      </c>
      <c r="F1923" s="24" t="str">
        <v>그 외 비교 반영월</v>
      </c>
      <c r="G1923" s="26">
        <v>31</v>
      </c>
      <c r="H1923" s="37">
        <v>0.013356311934510987</v>
      </c>
    </row>
    <row r="1924">
      <c r="A1924" s="26">
        <v>10</v>
      </c>
      <c r="B1924" s="24" t="str">
        <v>수원시 영통구</v>
      </c>
      <c r="C1924" s="24" t="str">
        <v>상가</v>
      </c>
      <c r="D1924" s="24" t="str">
        <v>2025-09</v>
      </c>
      <c r="E1924" s="24" t="str">
        <v>비교 반영</v>
      </c>
      <c r="F1924" s="24" t="str">
        <v>그 외 비교 반영월</v>
      </c>
      <c r="G1924" s="26">
        <v>26</v>
      </c>
      <c r="H1924" s="37">
        <v>0.009611829944547136</v>
      </c>
    </row>
    <row r="1925">
      <c r="A1925" s="26">
        <v>10</v>
      </c>
      <c r="B1925" s="24" t="str">
        <v>수원시 영통구</v>
      </c>
      <c r="C1925" s="24" t="str">
        <v>상가</v>
      </c>
      <c r="D1925" s="24" t="str">
        <v>2025-10</v>
      </c>
      <c r="E1925" s="24" t="str">
        <v>비교 반영</v>
      </c>
      <c r="F1925" s="24" t="str">
        <v>그 외 비교 반영월</v>
      </c>
      <c r="G1925" s="26">
        <v>31</v>
      </c>
      <c r="H1925" s="37">
        <v>0.01222397476340694</v>
      </c>
    </row>
    <row r="1926">
      <c r="A1926" s="26">
        <v>10</v>
      </c>
      <c r="B1926" s="24" t="str">
        <v>수원시 영통구</v>
      </c>
      <c r="C1926" s="24" t="str">
        <v>상가</v>
      </c>
      <c r="D1926" s="24" t="str">
        <v>2025-11</v>
      </c>
      <c r="E1926" s="24" t="str">
        <v>비교 반영</v>
      </c>
      <c r="F1926" s="24" t="str">
        <v>그 외 비교 반영월</v>
      </c>
      <c r="G1926" s="26">
        <v>21</v>
      </c>
      <c r="H1926" s="37">
        <v>0.008564437194127243</v>
      </c>
    </row>
    <row r="1927">
      <c r="A1927" s="26">
        <v>10</v>
      </c>
      <c r="B1927" s="24" t="str">
        <v>수원시 영통구</v>
      </c>
      <c r="C1927" s="24" t="str">
        <v>상가</v>
      </c>
      <c r="D1927" s="24" t="str">
        <v>2025-12</v>
      </c>
      <c r="E1927" s="24" t="str">
        <v>비교 반영</v>
      </c>
      <c r="F1927" s="24" t="str">
        <v>그 외 비교 반영월</v>
      </c>
      <c r="G1927" s="26">
        <v>34</v>
      </c>
      <c r="H1927" s="37">
        <v>0.012073863636363636</v>
      </c>
    </row>
    <row r="1928">
      <c r="A1928" s="26">
        <v>10</v>
      </c>
      <c r="B1928" s="24" t="str">
        <v>수원시 영통구</v>
      </c>
      <c r="C1928" s="24" t="str">
        <v>상가</v>
      </c>
      <c r="D1928" s="24" t="str">
        <v>2026-01</v>
      </c>
      <c r="E1928" s="24" t="str">
        <v>비교 반영</v>
      </c>
      <c r="F1928" s="24" t="str">
        <v>직전 비교기간</v>
      </c>
      <c r="G1928" s="26">
        <v>16</v>
      </c>
      <c r="H1928" s="37">
        <v>0.005641748942172073</v>
      </c>
    </row>
    <row r="1929">
      <c r="A1929" s="26">
        <v>10</v>
      </c>
      <c r="B1929" s="24" t="str">
        <v>수원시 영통구</v>
      </c>
      <c r="C1929" s="24" t="str">
        <v>상가</v>
      </c>
      <c r="D1929" s="24" t="str">
        <v>2026-02</v>
      </c>
      <c r="E1929" s="24" t="str">
        <v>비교 반영</v>
      </c>
      <c r="F1929" s="24" t="str">
        <v>직전 비교기간</v>
      </c>
      <c r="G1929" s="26">
        <v>18</v>
      </c>
      <c r="H1929" s="37">
        <v>0.007371007371007371</v>
      </c>
    </row>
    <row r="1930">
      <c r="A1930" s="26">
        <v>10</v>
      </c>
      <c r="B1930" s="24" t="str">
        <v>수원시 영통구</v>
      </c>
      <c r="C1930" s="24" t="str">
        <v>상가</v>
      </c>
      <c r="D1930" s="24" t="str">
        <v>2026-03</v>
      </c>
      <c r="E1930" s="24" t="str">
        <v>비교 반영</v>
      </c>
      <c r="F1930" s="24" t="str">
        <v>직전 비교기간</v>
      </c>
      <c r="G1930" s="26">
        <v>30</v>
      </c>
      <c r="H1930" s="37">
        <v>0.011691348402182385</v>
      </c>
    </row>
    <row r="1931">
      <c r="A1931" s="26">
        <v>10</v>
      </c>
      <c r="B1931" s="24" t="str">
        <v>수원시 영통구</v>
      </c>
      <c r="C1931" s="24" t="str">
        <v>상가</v>
      </c>
      <c r="D1931" s="24" t="str">
        <v>2026-04</v>
      </c>
      <c r="E1931" s="24" t="str">
        <v>비교 반영</v>
      </c>
      <c r="F1931" s="24" t="str">
        <v>최근 비교기간</v>
      </c>
      <c r="G1931" s="26">
        <v>32</v>
      </c>
      <c r="H1931" s="37">
        <v>0.013513513513513514</v>
      </c>
    </row>
    <row r="1932">
      <c r="A1932" s="26">
        <v>10</v>
      </c>
      <c r="B1932" s="24" t="str">
        <v>수원시 영통구</v>
      </c>
      <c r="C1932" s="24" t="str">
        <v>상가</v>
      </c>
      <c r="D1932" s="24" t="str">
        <v>2026-05</v>
      </c>
      <c r="E1932" s="24" t="str">
        <v>비교 반영</v>
      </c>
      <c r="F1932" s="24" t="str">
        <v>최근 비교기간</v>
      </c>
      <c r="G1932" s="26">
        <v>12</v>
      </c>
      <c r="H1932" s="37">
        <v>0.005050505050505051</v>
      </c>
    </row>
    <row r="1933">
      <c r="A1933" s="26">
        <v>10</v>
      </c>
      <c r="B1933" s="24" t="str">
        <v>수원시 영통구</v>
      </c>
      <c r="C1933" s="24" t="str">
        <v>상가</v>
      </c>
      <c r="D1933" s="24" t="str">
        <v>2026-06</v>
      </c>
      <c r="E1933" s="24" t="str">
        <v>비교 반영</v>
      </c>
      <c r="F1933" s="24" t="str">
        <v>최근 비교기간</v>
      </c>
      <c r="G1933" s="26">
        <v>24</v>
      </c>
      <c r="H1933" s="37">
        <v>0.01079136690647482</v>
      </c>
    </row>
    <row r="1934">
      <c r="A1934" s="30">
        <v>10</v>
      </c>
      <c r="B1934" s="30" t="str">
        <v>수원시 영통구</v>
      </c>
      <c r="C1934" s="30" t="str">
        <v>상가</v>
      </c>
      <c r="D1934" s="30" t="str">
        <v>2026-07</v>
      </c>
      <c r="E1934" s="30" t="str">
        <v>집계 중</v>
      </c>
      <c r="F1934" s="30" t="str">
        <v>집계 중 월</v>
      </c>
      <c r="G1934" s="32">
        <v>22</v>
      </c>
      <c r="H1934" s="43">
        <v>0.009725906277630416</v>
      </c>
    </row>
    <row r="1935">
      <c r="A1935" s="26">
        <v>10</v>
      </c>
      <c r="B1935" s="24" t="str">
        <v>수원시 영통구</v>
      </c>
      <c r="C1935" s="24" t="str">
        <v>다세대 매매</v>
      </c>
      <c r="D1935" s="24" t="str">
        <v>2025-08</v>
      </c>
      <c r="E1935" s="24" t="str">
        <v>비교 반영</v>
      </c>
      <c r="F1935" s="24" t="str">
        <v>그 외 비교 반영월</v>
      </c>
      <c r="G1935" s="26">
        <v>8</v>
      </c>
      <c r="H1935" s="37">
        <v>0.0034467901766479965</v>
      </c>
    </row>
    <row r="1936">
      <c r="A1936" s="26">
        <v>10</v>
      </c>
      <c r="B1936" s="24" t="str">
        <v>수원시 영통구</v>
      </c>
      <c r="C1936" s="24" t="str">
        <v>다세대 매매</v>
      </c>
      <c r="D1936" s="24" t="str">
        <v>2025-09</v>
      </c>
      <c r="E1936" s="24" t="str">
        <v>비교 반영</v>
      </c>
      <c r="F1936" s="24" t="str">
        <v>그 외 비교 반영월</v>
      </c>
      <c r="G1936" s="26">
        <v>11</v>
      </c>
      <c r="H1936" s="37">
        <v>0.004066543438077634</v>
      </c>
    </row>
    <row r="1937">
      <c r="A1937" s="26">
        <v>10</v>
      </c>
      <c r="B1937" s="24" t="str">
        <v>수원시 영통구</v>
      </c>
      <c r="C1937" s="24" t="str">
        <v>다세대 매매</v>
      </c>
      <c r="D1937" s="24" t="str">
        <v>2025-10</v>
      </c>
      <c r="E1937" s="24" t="str">
        <v>비교 반영</v>
      </c>
      <c r="F1937" s="24" t="str">
        <v>그 외 비교 반영월</v>
      </c>
      <c r="G1937" s="26">
        <v>12</v>
      </c>
      <c r="H1937" s="37">
        <v>0.00473186119873817</v>
      </c>
    </row>
    <row r="1938">
      <c r="A1938" s="26">
        <v>10</v>
      </c>
      <c r="B1938" s="24" t="str">
        <v>수원시 영통구</v>
      </c>
      <c r="C1938" s="24" t="str">
        <v>다세대 매매</v>
      </c>
      <c r="D1938" s="24" t="str">
        <v>2025-11</v>
      </c>
      <c r="E1938" s="24" t="str">
        <v>비교 반영</v>
      </c>
      <c r="F1938" s="24" t="str">
        <v>그 외 비교 반영월</v>
      </c>
      <c r="G1938" s="26">
        <v>12</v>
      </c>
      <c r="H1938" s="37">
        <v>0.004893964110929853</v>
      </c>
    </row>
    <row r="1939">
      <c r="A1939" s="26">
        <v>10</v>
      </c>
      <c r="B1939" s="24" t="str">
        <v>수원시 영통구</v>
      </c>
      <c r="C1939" s="24" t="str">
        <v>다세대 매매</v>
      </c>
      <c r="D1939" s="24" t="str">
        <v>2025-12</v>
      </c>
      <c r="E1939" s="24" t="str">
        <v>비교 반영</v>
      </c>
      <c r="F1939" s="24" t="str">
        <v>그 외 비교 반영월</v>
      </c>
      <c r="G1939" s="26">
        <v>9</v>
      </c>
      <c r="H1939" s="37">
        <v>0.0031960227272727275</v>
      </c>
    </row>
    <row r="1940">
      <c r="A1940" s="26">
        <v>10</v>
      </c>
      <c r="B1940" s="24" t="str">
        <v>수원시 영통구</v>
      </c>
      <c r="C1940" s="24" t="str">
        <v>다세대 매매</v>
      </c>
      <c r="D1940" s="24" t="str">
        <v>2026-01</v>
      </c>
      <c r="E1940" s="24" t="str">
        <v>비교 반영</v>
      </c>
      <c r="F1940" s="24" t="str">
        <v>직전 비교기간</v>
      </c>
      <c r="G1940" s="26">
        <v>9</v>
      </c>
      <c r="H1940" s="37">
        <v>0.003173483779971791</v>
      </c>
    </row>
    <row r="1941">
      <c r="A1941" s="26">
        <v>10</v>
      </c>
      <c r="B1941" s="24" t="str">
        <v>수원시 영통구</v>
      </c>
      <c r="C1941" s="24" t="str">
        <v>다세대 매매</v>
      </c>
      <c r="D1941" s="24" t="str">
        <v>2026-02</v>
      </c>
      <c r="E1941" s="24" t="str">
        <v>비교 반영</v>
      </c>
      <c r="F1941" s="24" t="str">
        <v>직전 비교기간</v>
      </c>
      <c r="G1941" s="26">
        <v>10</v>
      </c>
      <c r="H1941" s="37">
        <v>0.004095004095004095</v>
      </c>
    </row>
    <row r="1942">
      <c r="A1942" s="26">
        <v>10</v>
      </c>
      <c r="B1942" s="24" t="str">
        <v>수원시 영통구</v>
      </c>
      <c r="C1942" s="24" t="str">
        <v>다세대 매매</v>
      </c>
      <c r="D1942" s="24" t="str">
        <v>2026-03</v>
      </c>
      <c r="E1942" s="24" t="str">
        <v>비교 반영</v>
      </c>
      <c r="F1942" s="24" t="str">
        <v>직전 비교기간</v>
      </c>
      <c r="G1942" s="26">
        <v>17</v>
      </c>
      <c r="H1942" s="37">
        <v>0.006625097427903352</v>
      </c>
    </row>
    <row r="1943">
      <c r="A1943" s="26">
        <v>10</v>
      </c>
      <c r="B1943" s="24" t="str">
        <v>수원시 영통구</v>
      </c>
      <c r="C1943" s="24" t="str">
        <v>다세대 매매</v>
      </c>
      <c r="D1943" s="24" t="str">
        <v>2026-04</v>
      </c>
      <c r="E1943" s="24" t="str">
        <v>비교 반영</v>
      </c>
      <c r="F1943" s="24" t="str">
        <v>최근 비교기간</v>
      </c>
      <c r="G1943" s="26">
        <v>17</v>
      </c>
      <c r="H1943" s="37">
        <v>0.0071790540540540545</v>
      </c>
    </row>
    <row r="1944">
      <c r="A1944" s="26">
        <v>10</v>
      </c>
      <c r="B1944" s="24" t="str">
        <v>수원시 영통구</v>
      </c>
      <c r="C1944" s="24" t="str">
        <v>다세대 매매</v>
      </c>
      <c r="D1944" s="24" t="str">
        <v>2026-05</v>
      </c>
      <c r="E1944" s="24" t="str">
        <v>비교 반영</v>
      </c>
      <c r="F1944" s="24" t="str">
        <v>최근 비교기간</v>
      </c>
      <c r="G1944" s="26">
        <v>15</v>
      </c>
      <c r="H1944" s="37">
        <v>0.006313131313131313</v>
      </c>
    </row>
    <row r="1945">
      <c r="A1945" s="26">
        <v>10</v>
      </c>
      <c r="B1945" s="24" t="str">
        <v>수원시 영통구</v>
      </c>
      <c r="C1945" s="24" t="str">
        <v>다세대 매매</v>
      </c>
      <c r="D1945" s="24" t="str">
        <v>2026-06</v>
      </c>
      <c r="E1945" s="24" t="str">
        <v>비교 반영</v>
      </c>
      <c r="F1945" s="24" t="str">
        <v>최근 비교기간</v>
      </c>
      <c r="G1945" s="26">
        <v>6</v>
      </c>
      <c r="H1945" s="37">
        <v>0.002697841726618705</v>
      </c>
    </row>
    <row r="1946">
      <c r="A1946" s="30">
        <v>10</v>
      </c>
      <c r="B1946" s="30" t="str">
        <v>수원시 영통구</v>
      </c>
      <c r="C1946" s="30" t="str">
        <v>다세대 매매</v>
      </c>
      <c r="D1946" s="30" t="str">
        <v>2026-07</v>
      </c>
      <c r="E1946" s="30" t="str">
        <v>집계 중</v>
      </c>
      <c r="F1946" s="30" t="str">
        <v>집계 중 월</v>
      </c>
      <c r="G1946" s="32">
        <v>8</v>
      </c>
      <c r="H1946" s="43">
        <v>0.0035366931918656055</v>
      </c>
    </row>
    <row r="1947">
      <c r="A1947" s="26">
        <v>10</v>
      </c>
      <c r="B1947" s="24" t="str">
        <v>수원시 영통구</v>
      </c>
      <c r="C1947" s="24" t="str">
        <v>공장창고</v>
      </c>
      <c r="D1947" s="24" t="str">
        <v>2025-08</v>
      </c>
      <c r="E1947" s="24" t="str">
        <v>비교 반영</v>
      </c>
      <c r="F1947" s="24" t="str">
        <v>그 외 비교 반영월</v>
      </c>
      <c r="G1947" s="26">
        <v>9</v>
      </c>
      <c r="H1947" s="37">
        <v>0.003877638948728996</v>
      </c>
    </row>
    <row r="1948">
      <c r="A1948" s="26">
        <v>10</v>
      </c>
      <c r="B1948" s="24" t="str">
        <v>수원시 영통구</v>
      </c>
      <c r="C1948" s="24" t="str">
        <v>공장창고</v>
      </c>
      <c r="D1948" s="24" t="str">
        <v>2025-09</v>
      </c>
      <c r="E1948" s="24" t="str">
        <v>비교 반영</v>
      </c>
      <c r="F1948" s="24" t="str">
        <v>그 외 비교 반영월</v>
      </c>
      <c r="G1948" s="26">
        <v>17</v>
      </c>
      <c r="H1948" s="37">
        <v>0.006284658040665434</v>
      </c>
    </row>
    <row r="1949">
      <c r="A1949" s="26">
        <v>10</v>
      </c>
      <c r="B1949" s="24" t="str">
        <v>수원시 영통구</v>
      </c>
      <c r="C1949" s="24" t="str">
        <v>공장창고</v>
      </c>
      <c r="D1949" s="24" t="str">
        <v>2025-10</v>
      </c>
      <c r="E1949" s="24" t="str">
        <v>비교 반영</v>
      </c>
      <c r="F1949" s="24" t="str">
        <v>그 외 비교 반영월</v>
      </c>
      <c r="G1949" s="26">
        <v>3</v>
      </c>
      <c r="H1949" s="37">
        <v>0.0011829652996845426</v>
      </c>
    </row>
    <row r="1950">
      <c r="A1950" s="26">
        <v>10</v>
      </c>
      <c r="B1950" s="24" t="str">
        <v>수원시 영통구</v>
      </c>
      <c r="C1950" s="24" t="str">
        <v>공장창고</v>
      </c>
      <c r="D1950" s="24" t="str">
        <v>2025-11</v>
      </c>
      <c r="E1950" s="24" t="str">
        <v>비교 반영</v>
      </c>
      <c r="F1950" s="24" t="str">
        <v>그 외 비교 반영월</v>
      </c>
      <c r="G1950" s="26">
        <v>4</v>
      </c>
      <c r="H1950" s="37">
        <v>0.0016313213703099511</v>
      </c>
    </row>
    <row r="1951">
      <c r="A1951" s="26">
        <v>10</v>
      </c>
      <c r="B1951" s="24" t="str">
        <v>수원시 영통구</v>
      </c>
      <c r="C1951" s="24" t="str">
        <v>공장창고</v>
      </c>
      <c r="D1951" s="24" t="str">
        <v>2025-12</v>
      </c>
      <c r="E1951" s="24" t="str">
        <v>비교 반영</v>
      </c>
      <c r="F1951" s="24" t="str">
        <v>그 외 비교 반영월</v>
      </c>
      <c r="G1951" s="26">
        <v>11</v>
      </c>
      <c r="H1951" s="37">
        <v>0.00390625</v>
      </c>
    </row>
    <row r="1952">
      <c r="A1952" s="26">
        <v>10</v>
      </c>
      <c r="B1952" s="24" t="str">
        <v>수원시 영통구</v>
      </c>
      <c r="C1952" s="24" t="str">
        <v>공장창고</v>
      </c>
      <c r="D1952" s="24" t="str">
        <v>2026-01</v>
      </c>
      <c r="E1952" s="24" t="str">
        <v>비교 반영</v>
      </c>
      <c r="F1952" s="24" t="str">
        <v>직전 비교기간</v>
      </c>
      <c r="G1952" s="26">
        <v>8</v>
      </c>
      <c r="H1952" s="37">
        <v>0.0028208744710860366</v>
      </c>
    </row>
    <row r="1953">
      <c r="A1953" s="26">
        <v>10</v>
      </c>
      <c r="B1953" s="24" t="str">
        <v>수원시 영통구</v>
      </c>
      <c r="C1953" s="24" t="str">
        <v>공장창고</v>
      </c>
      <c r="D1953" s="24" t="str">
        <v>2026-02</v>
      </c>
      <c r="E1953" s="24" t="str">
        <v>비교 반영</v>
      </c>
      <c r="F1953" s="24" t="str">
        <v>직전 비교기간</v>
      </c>
      <c r="G1953" s="26">
        <v>4</v>
      </c>
      <c r="H1953" s="37">
        <v>0.001638001638001638</v>
      </c>
    </row>
    <row r="1954">
      <c r="A1954" s="26">
        <v>10</v>
      </c>
      <c r="B1954" s="24" t="str">
        <v>수원시 영통구</v>
      </c>
      <c r="C1954" s="24" t="str">
        <v>공장창고</v>
      </c>
      <c r="D1954" s="24" t="str">
        <v>2026-03</v>
      </c>
      <c r="E1954" s="24" t="str">
        <v>비교 반영</v>
      </c>
      <c r="F1954" s="24" t="str">
        <v>직전 비교기간</v>
      </c>
      <c r="G1954" s="26">
        <v>1</v>
      </c>
      <c r="H1954" s="37">
        <v>0.0003897116134060795</v>
      </c>
    </row>
    <row r="1955">
      <c r="A1955" s="26">
        <v>10</v>
      </c>
      <c r="B1955" s="24" t="str">
        <v>수원시 영통구</v>
      </c>
      <c r="C1955" s="24" t="str">
        <v>공장창고</v>
      </c>
      <c r="D1955" s="24" t="str">
        <v>2026-04</v>
      </c>
      <c r="E1955" s="24" t="str">
        <v>비교 반영</v>
      </c>
      <c r="F1955" s="24" t="str">
        <v>최근 비교기간</v>
      </c>
      <c r="G1955" s="26">
        <v>7</v>
      </c>
      <c r="H1955" s="37">
        <v>0.0029560810810810812</v>
      </c>
    </row>
    <row r="1956">
      <c r="A1956" s="26">
        <v>10</v>
      </c>
      <c r="B1956" s="24" t="str">
        <v>수원시 영통구</v>
      </c>
      <c r="C1956" s="24" t="str">
        <v>공장창고</v>
      </c>
      <c r="D1956" s="24" t="str">
        <v>2026-05</v>
      </c>
      <c r="E1956" s="24" t="str">
        <v>비교 반영</v>
      </c>
      <c r="F1956" s="24" t="str">
        <v>최근 비교기간</v>
      </c>
      <c r="G1956" s="26">
        <v>8</v>
      </c>
      <c r="H1956" s="37">
        <v>0.003367003367003367</v>
      </c>
    </row>
    <row r="1957">
      <c r="A1957" s="26">
        <v>10</v>
      </c>
      <c r="B1957" s="24" t="str">
        <v>수원시 영통구</v>
      </c>
      <c r="C1957" s="24" t="str">
        <v>공장창고</v>
      </c>
      <c r="D1957" s="24" t="str">
        <v>2026-06</v>
      </c>
      <c r="E1957" s="24" t="str">
        <v>비교 반영</v>
      </c>
      <c r="F1957" s="24" t="str">
        <v>최근 비교기간</v>
      </c>
      <c r="G1957" s="26">
        <v>7</v>
      </c>
      <c r="H1957" s="37">
        <v>0.003147482014388489</v>
      </c>
    </row>
    <row r="1958">
      <c r="A1958" s="30">
        <v>10</v>
      </c>
      <c r="B1958" s="30" t="str">
        <v>수원시 영통구</v>
      </c>
      <c r="C1958" s="30" t="str">
        <v>공장창고</v>
      </c>
      <c r="D1958" s="30" t="str">
        <v>2026-07</v>
      </c>
      <c r="E1958" s="30" t="str">
        <v>집계 중</v>
      </c>
      <c r="F1958" s="30" t="str">
        <v>집계 중 월</v>
      </c>
      <c r="G1958" s="32">
        <v>6</v>
      </c>
      <c r="H1958" s="43">
        <v>0.002652519893899204</v>
      </c>
    </row>
    <row r="1959">
      <c r="A1959" s="26">
        <v>10</v>
      </c>
      <c r="B1959" s="24" t="str">
        <v>수원시 영통구</v>
      </c>
      <c r="C1959" s="24" t="str">
        <v>다가구 매매</v>
      </c>
      <c r="D1959" s="24" t="str">
        <v>2025-08</v>
      </c>
      <c r="E1959" s="24" t="str">
        <v>비교 반영</v>
      </c>
      <c r="F1959" s="24" t="str">
        <v>그 외 비교 반영월</v>
      </c>
      <c r="G1959" s="26">
        <v>1</v>
      </c>
      <c r="H1959" s="37">
        <v>0.00043084877208099956</v>
      </c>
    </row>
    <row r="1960">
      <c r="A1960" s="26">
        <v>10</v>
      </c>
      <c r="B1960" s="24" t="str">
        <v>수원시 영통구</v>
      </c>
      <c r="C1960" s="24" t="str">
        <v>다가구 매매</v>
      </c>
      <c r="D1960" s="24" t="str">
        <v>2025-09</v>
      </c>
      <c r="E1960" s="24" t="str">
        <v>비교 반영</v>
      </c>
      <c r="F1960" s="24" t="str">
        <v>그 외 비교 반영월</v>
      </c>
      <c r="G1960" s="26">
        <v>6</v>
      </c>
      <c r="H1960" s="37">
        <v>0.0022181146025878</v>
      </c>
    </row>
    <row r="1961">
      <c r="A1961" s="26">
        <v>10</v>
      </c>
      <c r="B1961" s="24" t="str">
        <v>수원시 영통구</v>
      </c>
      <c r="C1961" s="24" t="str">
        <v>다가구 매매</v>
      </c>
      <c r="D1961" s="24" t="str">
        <v>2025-10</v>
      </c>
      <c r="E1961" s="24" t="str">
        <v>비교 반영</v>
      </c>
      <c r="F1961" s="24" t="str">
        <v>그 외 비교 반영월</v>
      </c>
      <c r="G1961" s="26">
        <v>4</v>
      </c>
      <c r="H1961" s="37">
        <v>0.0015772870662460567</v>
      </c>
    </row>
    <row r="1962">
      <c r="A1962" s="26">
        <v>10</v>
      </c>
      <c r="B1962" s="24" t="str">
        <v>수원시 영통구</v>
      </c>
      <c r="C1962" s="24" t="str">
        <v>다가구 매매</v>
      </c>
      <c r="D1962" s="24" t="str">
        <v>2025-11</v>
      </c>
      <c r="E1962" s="24" t="str">
        <v>비교 반영</v>
      </c>
      <c r="F1962" s="24" t="str">
        <v>그 외 비교 반영월</v>
      </c>
      <c r="G1962" s="26">
        <v>2</v>
      </c>
      <c r="H1962" s="37">
        <v>0.0008156606851549756</v>
      </c>
    </row>
    <row r="1963">
      <c r="A1963" s="26">
        <v>10</v>
      </c>
      <c r="B1963" s="24" t="str">
        <v>수원시 영통구</v>
      </c>
      <c r="C1963" s="24" t="str">
        <v>다가구 매매</v>
      </c>
      <c r="D1963" s="24" t="str">
        <v>2025-12</v>
      </c>
      <c r="E1963" s="24" t="str">
        <v>비교 반영</v>
      </c>
      <c r="F1963" s="24" t="str">
        <v>그 외 비교 반영월</v>
      </c>
      <c r="G1963" s="26">
        <v>5</v>
      </c>
      <c r="H1963" s="37">
        <v>0.0017755681818181818</v>
      </c>
    </row>
    <row r="1964">
      <c r="A1964" s="26">
        <v>10</v>
      </c>
      <c r="B1964" s="24" t="str">
        <v>수원시 영통구</v>
      </c>
      <c r="C1964" s="24" t="str">
        <v>다가구 매매</v>
      </c>
      <c r="D1964" s="24" t="str">
        <v>2026-01</v>
      </c>
      <c r="E1964" s="24" t="str">
        <v>비교 반영</v>
      </c>
      <c r="F1964" s="24" t="str">
        <v>직전 비교기간</v>
      </c>
      <c r="G1964" s="26">
        <v>5</v>
      </c>
      <c r="H1964" s="37">
        <v>0.001763046544428773</v>
      </c>
    </row>
    <row r="1965">
      <c r="A1965" s="26">
        <v>10</v>
      </c>
      <c r="B1965" s="24" t="str">
        <v>수원시 영통구</v>
      </c>
      <c r="C1965" s="24" t="str">
        <v>다가구 매매</v>
      </c>
      <c r="D1965" s="24" t="str">
        <v>2026-02</v>
      </c>
      <c r="E1965" s="24" t="str">
        <v>비교 반영</v>
      </c>
      <c r="F1965" s="24" t="str">
        <v>직전 비교기간</v>
      </c>
      <c r="G1965" s="26">
        <v>1</v>
      </c>
      <c r="H1965" s="37">
        <v>0.0004095004095004095</v>
      </c>
    </row>
    <row r="1966">
      <c r="A1966" s="26">
        <v>10</v>
      </c>
      <c r="B1966" s="24" t="str">
        <v>수원시 영통구</v>
      </c>
      <c r="C1966" s="24" t="str">
        <v>다가구 매매</v>
      </c>
      <c r="D1966" s="24" t="str">
        <v>2026-03</v>
      </c>
      <c r="E1966" s="24" t="str">
        <v>비교 반영</v>
      </c>
      <c r="F1966" s="24" t="str">
        <v>직전 비교기간</v>
      </c>
      <c r="G1966" s="26">
        <v>0</v>
      </c>
      <c r="H1966" s="37">
        <v>0</v>
      </c>
    </row>
    <row r="1967">
      <c r="A1967" s="26">
        <v>10</v>
      </c>
      <c r="B1967" s="24" t="str">
        <v>수원시 영통구</v>
      </c>
      <c r="C1967" s="24" t="str">
        <v>다가구 매매</v>
      </c>
      <c r="D1967" s="24" t="str">
        <v>2026-04</v>
      </c>
      <c r="E1967" s="24" t="str">
        <v>비교 반영</v>
      </c>
      <c r="F1967" s="24" t="str">
        <v>최근 비교기간</v>
      </c>
      <c r="G1967" s="26">
        <v>2</v>
      </c>
      <c r="H1967" s="37">
        <v>0.0008445945945945946</v>
      </c>
    </row>
    <row r="1968">
      <c r="A1968" s="26">
        <v>10</v>
      </c>
      <c r="B1968" s="24" t="str">
        <v>수원시 영통구</v>
      </c>
      <c r="C1968" s="24" t="str">
        <v>다가구 매매</v>
      </c>
      <c r="D1968" s="24" t="str">
        <v>2026-05</v>
      </c>
      <c r="E1968" s="24" t="str">
        <v>비교 반영</v>
      </c>
      <c r="F1968" s="24" t="str">
        <v>최근 비교기간</v>
      </c>
      <c r="G1968" s="26">
        <v>7</v>
      </c>
      <c r="H1968" s="37">
        <v>0.002946127946127946</v>
      </c>
    </row>
    <row r="1969">
      <c r="A1969" s="26">
        <v>10</v>
      </c>
      <c r="B1969" s="24" t="str">
        <v>수원시 영통구</v>
      </c>
      <c r="C1969" s="24" t="str">
        <v>다가구 매매</v>
      </c>
      <c r="D1969" s="24" t="str">
        <v>2026-06</v>
      </c>
      <c r="E1969" s="24" t="str">
        <v>비교 반영</v>
      </c>
      <c r="F1969" s="24" t="str">
        <v>최근 비교기간</v>
      </c>
      <c r="G1969" s="26">
        <v>2</v>
      </c>
      <c r="H1969" s="37">
        <v>0.0008992805755395684</v>
      </c>
    </row>
    <row r="1970">
      <c r="A1970" s="30">
        <v>10</v>
      </c>
      <c r="B1970" s="30" t="str">
        <v>수원시 영통구</v>
      </c>
      <c r="C1970" s="30" t="str">
        <v>다가구 매매</v>
      </c>
      <c r="D1970" s="30" t="str">
        <v>2026-07</v>
      </c>
      <c r="E1970" s="30" t="str">
        <v>집계 중</v>
      </c>
      <c r="F1970" s="30" t="str">
        <v>집계 중 월</v>
      </c>
      <c r="G1970" s="32">
        <v>1</v>
      </c>
      <c r="H1970" s="43">
        <v>0.0004420866489832007</v>
      </c>
    </row>
    <row r="1971">
      <c r="A1971" s="26">
        <v>10</v>
      </c>
      <c r="B1971" s="24" t="str">
        <v>수원시 영통구</v>
      </c>
      <c r="C1971" s="24" t="str">
        <v>분양권</v>
      </c>
      <c r="D1971" s="24" t="str">
        <v>2025-08</v>
      </c>
      <c r="E1971" s="24" t="str">
        <v>비교 반영</v>
      </c>
      <c r="F1971" s="24" t="str">
        <v>그 외 비교 반영월</v>
      </c>
      <c r="G1971" s="26">
        <v>1</v>
      </c>
      <c r="H1971" s="37">
        <v>0.00043084877208099956</v>
      </c>
    </row>
    <row r="1972">
      <c r="A1972" s="26">
        <v>10</v>
      </c>
      <c r="B1972" s="24" t="str">
        <v>수원시 영통구</v>
      </c>
      <c r="C1972" s="24" t="str">
        <v>분양권</v>
      </c>
      <c r="D1972" s="24" t="str">
        <v>2025-09</v>
      </c>
      <c r="E1972" s="24" t="str">
        <v>비교 반영</v>
      </c>
      <c r="F1972" s="24" t="str">
        <v>그 외 비교 반영월</v>
      </c>
      <c r="G1972" s="26">
        <v>2</v>
      </c>
      <c r="H1972" s="37">
        <v>0.0007393715341959334</v>
      </c>
    </row>
    <row r="1973">
      <c r="A1973" s="26">
        <v>10</v>
      </c>
      <c r="B1973" s="24" t="str">
        <v>수원시 영통구</v>
      </c>
      <c r="C1973" s="24" t="str">
        <v>분양권</v>
      </c>
      <c r="D1973" s="24" t="str">
        <v>2025-10</v>
      </c>
      <c r="E1973" s="24" t="str">
        <v>비교 반영</v>
      </c>
      <c r="F1973" s="24" t="str">
        <v>그 외 비교 반영월</v>
      </c>
      <c r="G1973" s="26">
        <v>3</v>
      </c>
      <c r="H1973" s="37">
        <v>0.0011829652996845426</v>
      </c>
    </row>
    <row r="1974">
      <c r="A1974" s="26">
        <v>10</v>
      </c>
      <c r="B1974" s="24" t="str">
        <v>수원시 영통구</v>
      </c>
      <c r="C1974" s="24" t="str">
        <v>분양권</v>
      </c>
      <c r="D1974" s="24" t="str">
        <v>2025-11</v>
      </c>
      <c r="E1974" s="24" t="str">
        <v>비교 반영</v>
      </c>
      <c r="F1974" s="24" t="str">
        <v>그 외 비교 반영월</v>
      </c>
      <c r="G1974" s="26">
        <v>1</v>
      </c>
      <c r="H1974" s="37">
        <v>0.0004078303425774878</v>
      </c>
    </row>
    <row r="1975">
      <c r="A1975" s="26">
        <v>10</v>
      </c>
      <c r="B1975" s="24" t="str">
        <v>수원시 영통구</v>
      </c>
      <c r="C1975" s="24" t="str">
        <v>분양권</v>
      </c>
      <c r="D1975" s="24" t="str">
        <v>2025-12</v>
      </c>
      <c r="E1975" s="24" t="str">
        <v>비교 반영</v>
      </c>
      <c r="F1975" s="24" t="str">
        <v>그 외 비교 반영월</v>
      </c>
      <c r="G1975" s="26">
        <v>1</v>
      </c>
      <c r="H1975" s="37">
        <v>0.0003551136363636364</v>
      </c>
    </row>
    <row r="1976">
      <c r="A1976" s="26">
        <v>10</v>
      </c>
      <c r="B1976" s="24" t="str">
        <v>수원시 영통구</v>
      </c>
      <c r="C1976" s="24" t="str">
        <v>분양권</v>
      </c>
      <c r="D1976" s="24" t="str">
        <v>2026-01</v>
      </c>
      <c r="E1976" s="24" t="str">
        <v>비교 반영</v>
      </c>
      <c r="F1976" s="24" t="str">
        <v>직전 비교기간</v>
      </c>
      <c r="G1976" s="26">
        <v>1</v>
      </c>
      <c r="H1976" s="37">
        <v>0.0003526093088857546</v>
      </c>
    </row>
    <row r="1977">
      <c r="A1977" s="26">
        <v>10</v>
      </c>
      <c r="B1977" s="24" t="str">
        <v>수원시 영통구</v>
      </c>
      <c r="C1977" s="24" t="str">
        <v>분양권</v>
      </c>
      <c r="D1977" s="24" t="str">
        <v>2026-02</v>
      </c>
      <c r="E1977" s="24" t="str">
        <v>비교 반영</v>
      </c>
      <c r="F1977" s="24" t="str">
        <v>직전 비교기간</v>
      </c>
      <c r="G1977" s="26">
        <v>0</v>
      </c>
      <c r="H1977" s="37">
        <v>0</v>
      </c>
    </row>
    <row r="1978">
      <c r="A1978" s="26">
        <v>10</v>
      </c>
      <c r="B1978" s="24" t="str">
        <v>수원시 영통구</v>
      </c>
      <c r="C1978" s="24" t="str">
        <v>분양권</v>
      </c>
      <c r="D1978" s="24" t="str">
        <v>2026-03</v>
      </c>
      <c r="E1978" s="24" t="str">
        <v>비교 반영</v>
      </c>
      <c r="F1978" s="24" t="str">
        <v>직전 비교기간</v>
      </c>
      <c r="G1978" s="26">
        <v>3</v>
      </c>
      <c r="H1978" s="37">
        <v>0.0011691348402182386</v>
      </c>
    </row>
    <row r="1979">
      <c r="A1979" s="26">
        <v>10</v>
      </c>
      <c r="B1979" s="24" t="str">
        <v>수원시 영통구</v>
      </c>
      <c r="C1979" s="24" t="str">
        <v>분양권</v>
      </c>
      <c r="D1979" s="24" t="str">
        <v>2026-04</v>
      </c>
      <c r="E1979" s="24" t="str">
        <v>비교 반영</v>
      </c>
      <c r="F1979" s="24" t="str">
        <v>최근 비교기간</v>
      </c>
      <c r="G1979" s="26">
        <v>2</v>
      </c>
      <c r="H1979" s="37">
        <v>0.0008445945945945946</v>
      </c>
    </row>
    <row r="1980">
      <c r="A1980" s="26">
        <v>10</v>
      </c>
      <c r="B1980" s="24" t="str">
        <v>수원시 영통구</v>
      </c>
      <c r="C1980" s="24" t="str">
        <v>분양권</v>
      </c>
      <c r="D1980" s="24" t="str">
        <v>2026-05</v>
      </c>
      <c r="E1980" s="24" t="str">
        <v>비교 반영</v>
      </c>
      <c r="F1980" s="24" t="str">
        <v>최근 비교기간</v>
      </c>
      <c r="G1980" s="26">
        <v>2</v>
      </c>
      <c r="H1980" s="37">
        <v>0.0008417508417508417</v>
      </c>
    </row>
    <row r="1981">
      <c r="A1981" s="26">
        <v>10</v>
      </c>
      <c r="B1981" s="24" t="str">
        <v>수원시 영통구</v>
      </c>
      <c r="C1981" s="24" t="str">
        <v>분양권</v>
      </c>
      <c r="D1981" s="24" t="str">
        <v>2026-06</v>
      </c>
      <c r="E1981" s="24" t="str">
        <v>비교 반영</v>
      </c>
      <c r="F1981" s="24" t="str">
        <v>최근 비교기간</v>
      </c>
      <c r="G1981" s="26">
        <v>4</v>
      </c>
      <c r="H1981" s="37">
        <v>0.0017985611510791368</v>
      </c>
    </row>
    <row r="1982">
      <c r="A1982" s="30">
        <v>10</v>
      </c>
      <c r="B1982" s="30" t="str">
        <v>수원시 영통구</v>
      </c>
      <c r="C1982" s="30" t="str">
        <v>분양권</v>
      </c>
      <c r="D1982" s="30" t="str">
        <v>2026-07</v>
      </c>
      <c r="E1982" s="30" t="str">
        <v>집계 중</v>
      </c>
      <c r="F1982" s="30" t="str">
        <v>집계 중 월</v>
      </c>
      <c r="G1982" s="32">
        <v>0</v>
      </c>
      <c r="H1982" s="43">
        <v>0</v>
      </c>
    </row>
    <row r="1983">
      <c r="A1983" s="26">
        <v>11</v>
      </c>
      <c r="B1983" s="24" t="str">
        <v>하남시</v>
      </c>
      <c r="C1983" s="24" t="str">
        <v>아파트 전월세</v>
      </c>
      <c r="D1983" s="24" t="str">
        <v>2025-08</v>
      </c>
      <c r="E1983" s="24" t="str">
        <v>비교 반영</v>
      </c>
      <c r="F1983" s="24" t="str">
        <v>그 외 비교 반영월</v>
      </c>
      <c r="G1983" s="26">
        <v>917</v>
      </c>
      <c r="H1983" s="37">
        <v>0.35653188180404355</v>
      </c>
    </row>
    <row r="1984">
      <c r="A1984" s="26">
        <v>11</v>
      </c>
      <c r="B1984" s="24" t="str">
        <v>하남시</v>
      </c>
      <c r="C1984" s="24" t="str">
        <v>아파트 전월세</v>
      </c>
      <c r="D1984" s="24" t="str">
        <v>2025-09</v>
      </c>
      <c r="E1984" s="24" t="str">
        <v>비교 반영</v>
      </c>
      <c r="F1984" s="24" t="str">
        <v>그 외 비교 반영월</v>
      </c>
      <c r="G1984" s="26">
        <v>959</v>
      </c>
      <c r="H1984" s="37">
        <v>0.328312221841835</v>
      </c>
    </row>
    <row r="1985">
      <c r="A1985" s="26">
        <v>11</v>
      </c>
      <c r="B1985" s="24" t="str">
        <v>하남시</v>
      </c>
      <c r="C1985" s="24" t="str">
        <v>아파트 전월세</v>
      </c>
      <c r="D1985" s="24" t="str">
        <v>2025-10</v>
      </c>
      <c r="E1985" s="24" t="str">
        <v>비교 반영</v>
      </c>
      <c r="F1985" s="24" t="str">
        <v>그 외 비교 반영월</v>
      </c>
      <c r="G1985" s="26">
        <v>746</v>
      </c>
      <c r="H1985" s="37">
        <v>0.2938164631744781</v>
      </c>
    </row>
    <row r="1986">
      <c r="A1986" s="26">
        <v>11</v>
      </c>
      <c r="B1986" s="24" t="str">
        <v>하남시</v>
      </c>
      <c r="C1986" s="24" t="str">
        <v>아파트 전월세</v>
      </c>
      <c r="D1986" s="24" t="str">
        <v>2025-11</v>
      </c>
      <c r="E1986" s="24" t="str">
        <v>비교 반영</v>
      </c>
      <c r="F1986" s="24" t="str">
        <v>그 외 비교 반영월</v>
      </c>
      <c r="G1986" s="26">
        <v>1011</v>
      </c>
      <c r="H1986" s="37">
        <v>0.42054908485856907</v>
      </c>
    </row>
    <row r="1987">
      <c r="A1987" s="26">
        <v>11</v>
      </c>
      <c r="B1987" s="24" t="str">
        <v>하남시</v>
      </c>
      <c r="C1987" s="24" t="str">
        <v>아파트 전월세</v>
      </c>
      <c r="D1987" s="24" t="str">
        <v>2025-12</v>
      </c>
      <c r="E1987" s="24" t="str">
        <v>비교 반영</v>
      </c>
      <c r="F1987" s="24" t="str">
        <v>그 외 비교 반영월</v>
      </c>
      <c r="G1987" s="26">
        <v>749</v>
      </c>
      <c r="H1987" s="37">
        <v>0.3213213213213213</v>
      </c>
    </row>
    <row r="1988">
      <c r="A1988" s="26">
        <v>11</v>
      </c>
      <c r="B1988" s="24" t="str">
        <v>하남시</v>
      </c>
      <c r="C1988" s="24" t="str">
        <v>아파트 전월세</v>
      </c>
      <c r="D1988" s="24" t="str">
        <v>2026-01</v>
      </c>
      <c r="E1988" s="24" t="str">
        <v>비교 반영</v>
      </c>
      <c r="F1988" s="24" t="str">
        <v>직전 비교기간</v>
      </c>
      <c r="G1988" s="26">
        <v>921</v>
      </c>
      <c r="H1988" s="37">
        <v>0.36004691164972635</v>
      </c>
    </row>
    <row r="1989">
      <c r="A1989" s="26">
        <v>11</v>
      </c>
      <c r="B1989" s="24" t="str">
        <v>하남시</v>
      </c>
      <c r="C1989" s="24" t="str">
        <v>아파트 전월세</v>
      </c>
      <c r="D1989" s="24" t="str">
        <v>2026-02</v>
      </c>
      <c r="E1989" s="24" t="str">
        <v>비교 반영</v>
      </c>
      <c r="F1989" s="24" t="str">
        <v>직전 비교기간</v>
      </c>
      <c r="G1989" s="26">
        <v>792</v>
      </c>
      <c r="H1989" s="37">
        <v>0.3354510800508259</v>
      </c>
    </row>
    <row r="1990">
      <c r="A1990" s="26">
        <v>11</v>
      </c>
      <c r="B1990" s="24" t="str">
        <v>하남시</v>
      </c>
      <c r="C1990" s="24" t="str">
        <v>아파트 전월세</v>
      </c>
      <c r="D1990" s="24" t="str">
        <v>2026-03</v>
      </c>
      <c r="E1990" s="24" t="str">
        <v>비교 반영</v>
      </c>
      <c r="F1990" s="24" t="str">
        <v>직전 비교기간</v>
      </c>
      <c r="G1990" s="26">
        <v>948</v>
      </c>
      <c r="H1990" s="37">
        <v>0.3454810495626822</v>
      </c>
    </row>
    <row r="1991">
      <c r="A1991" s="26">
        <v>11</v>
      </c>
      <c r="B1991" s="24" t="str">
        <v>하남시</v>
      </c>
      <c r="C1991" s="24" t="str">
        <v>아파트 전월세</v>
      </c>
      <c r="D1991" s="24" t="str">
        <v>2026-04</v>
      </c>
      <c r="E1991" s="24" t="str">
        <v>비교 반영</v>
      </c>
      <c r="F1991" s="24" t="str">
        <v>최근 비교기간</v>
      </c>
      <c r="G1991" s="26">
        <v>681</v>
      </c>
      <c r="H1991" s="37">
        <v>0.31630283325592196</v>
      </c>
    </row>
    <row r="1992">
      <c r="A1992" s="26">
        <v>11</v>
      </c>
      <c r="B1992" s="24" t="str">
        <v>하남시</v>
      </c>
      <c r="C1992" s="24" t="str">
        <v>아파트 전월세</v>
      </c>
      <c r="D1992" s="24" t="str">
        <v>2026-05</v>
      </c>
      <c r="E1992" s="24" t="str">
        <v>비교 반영</v>
      </c>
      <c r="F1992" s="24" t="str">
        <v>최근 비교기간</v>
      </c>
      <c r="G1992" s="26">
        <v>915</v>
      </c>
      <c r="H1992" s="37">
        <v>0.3736218864842793</v>
      </c>
    </row>
    <row r="1993">
      <c r="A1993" s="26">
        <v>11</v>
      </c>
      <c r="B1993" s="24" t="str">
        <v>하남시</v>
      </c>
      <c r="C1993" s="24" t="str">
        <v>아파트 전월세</v>
      </c>
      <c r="D1993" s="24" t="str">
        <v>2026-06</v>
      </c>
      <c r="E1993" s="24" t="str">
        <v>비교 반영</v>
      </c>
      <c r="F1993" s="24" t="str">
        <v>최근 비교기간</v>
      </c>
      <c r="G1993" s="26">
        <v>741</v>
      </c>
      <c r="H1993" s="37">
        <v>0.35319351763584367</v>
      </c>
    </row>
    <row r="1994">
      <c r="A1994" s="30">
        <v>11</v>
      </c>
      <c r="B1994" s="30" t="str">
        <v>하남시</v>
      </c>
      <c r="C1994" s="30" t="str">
        <v>아파트 전월세</v>
      </c>
      <c r="D1994" s="30" t="str">
        <v>2026-07</v>
      </c>
      <c r="E1994" s="30" t="str">
        <v>집계 중</v>
      </c>
      <c r="F1994" s="30" t="str">
        <v>집계 중 월</v>
      </c>
      <c r="G1994" s="32">
        <v>650</v>
      </c>
      <c r="H1994" s="43">
        <v>0.32162295893122217</v>
      </c>
    </row>
    <row r="1995">
      <c r="A1995" s="26">
        <v>11</v>
      </c>
      <c r="B1995" s="24" t="str">
        <v>하남시</v>
      </c>
      <c r="C1995" s="24" t="str">
        <v>오피스텔 전월세</v>
      </c>
      <c r="D1995" s="24" t="str">
        <v>2025-08</v>
      </c>
      <c r="E1995" s="24" t="str">
        <v>비교 반영</v>
      </c>
      <c r="F1995" s="24" t="str">
        <v>그 외 비교 반영월</v>
      </c>
      <c r="G1995" s="26">
        <v>804</v>
      </c>
      <c r="H1995" s="37">
        <v>0.31259720062208396</v>
      </c>
    </row>
    <row r="1996">
      <c r="A1996" s="26">
        <v>11</v>
      </c>
      <c r="B1996" s="24" t="str">
        <v>하남시</v>
      </c>
      <c r="C1996" s="24" t="str">
        <v>오피스텔 전월세</v>
      </c>
      <c r="D1996" s="24" t="str">
        <v>2025-09</v>
      </c>
      <c r="E1996" s="24" t="str">
        <v>비교 반영</v>
      </c>
      <c r="F1996" s="24" t="str">
        <v>그 외 비교 반영월</v>
      </c>
      <c r="G1996" s="26">
        <v>743</v>
      </c>
      <c r="H1996" s="37">
        <v>0.2543649435124957</v>
      </c>
    </row>
    <row r="1997">
      <c r="A1997" s="26">
        <v>11</v>
      </c>
      <c r="B1997" s="24" t="str">
        <v>하남시</v>
      </c>
      <c r="C1997" s="24" t="str">
        <v>오피스텔 전월세</v>
      </c>
      <c r="D1997" s="24" t="str">
        <v>2025-10</v>
      </c>
      <c r="E1997" s="24" t="str">
        <v>비교 반영</v>
      </c>
      <c r="F1997" s="24" t="str">
        <v>그 외 비교 반영월</v>
      </c>
      <c r="G1997" s="26">
        <v>711</v>
      </c>
      <c r="H1997" s="37">
        <v>0.28003150846790076</v>
      </c>
    </row>
    <row r="1998">
      <c r="A1998" s="26">
        <v>11</v>
      </c>
      <c r="B1998" s="24" t="str">
        <v>하남시</v>
      </c>
      <c r="C1998" s="24" t="str">
        <v>오피스텔 전월세</v>
      </c>
      <c r="D1998" s="24" t="str">
        <v>2025-11</v>
      </c>
      <c r="E1998" s="24" t="str">
        <v>비교 반영</v>
      </c>
      <c r="F1998" s="24" t="str">
        <v>그 외 비교 반영월</v>
      </c>
      <c r="G1998" s="26">
        <v>712</v>
      </c>
      <c r="H1998" s="37">
        <v>0.2961730449251248</v>
      </c>
    </row>
    <row r="1999">
      <c r="A1999" s="26">
        <v>11</v>
      </c>
      <c r="B1999" s="24" t="str">
        <v>하남시</v>
      </c>
      <c r="C1999" s="24" t="str">
        <v>오피스텔 전월세</v>
      </c>
      <c r="D1999" s="24" t="str">
        <v>2025-12</v>
      </c>
      <c r="E1999" s="24" t="str">
        <v>비교 반영</v>
      </c>
      <c r="F1999" s="24" t="str">
        <v>그 외 비교 반영월</v>
      </c>
      <c r="G1999" s="26">
        <v>849</v>
      </c>
      <c r="H1999" s="37">
        <v>0.3642213642213642</v>
      </c>
    </row>
    <row r="2000">
      <c r="A2000" s="26">
        <v>11</v>
      </c>
      <c r="B2000" s="24" t="str">
        <v>하남시</v>
      </c>
      <c r="C2000" s="24" t="str">
        <v>오피스텔 전월세</v>
      </c>
      <c r="D2000" s="24" t="str">
        <v>2026-01</v>
      </c>
      <c r="E2000" s="24" t="str">
        <v>비교 반영</v>
      </c>
      <c r="F2000" s="24" t="str">
        <v>직전 비교기간</v>
      </c>
      <c r="G2000" s="26">
        <v>958</v>
      </c>
      <c r="H2000" s="37">
        <v>0.3745113369820172</v>
      </c>
    </row>
    <row r="2001">
      <c r="A2001" s="26">
        <v>11</v>
      </c>
      <c r="B2001" s="24" t="str">
        <v>하남시</v>
      </c>
      <c r="C2001" s="24" t="str">
        <v>오피스텔 전월세</v>
      </c>
      <c r="D2001" s="24" t="str">
        <v>2026-02</v>
      </c>
      <c r="E2001" s="24" t="str">
        <v>비교 반영</v>
      </c>
      <c r="F2001" s="24" t="str">
        <v>직전 비교기간</v>
      </c>
      <c r="G2001" s="26">
        <v>861</v>
      </c>
      <c r="H2001" s="37">
        <v>0.3646759847522236</v>
      </c>
    </row>
    <row r="2002">
      <c r="A2002" s="26">
        <v>11</v>
      </c>
      <c r="B2002" s="24" t="str">
        <v>하남시</v>
      </c>
      <c r="C2002" s="24" t="str">
        <v>오피스텔 전월세</v>
      </c>
      <c r="D2002" s="24" t="str">
        <v>2026-03</v>
      </c>
      <c r="E2002" s="24" t="str">
        <v>비교 반영</v>
      </c>
      <c r="F2002" s="24" t="str">
        <v>직전 비교기간</v>
      </c>
      <c r="G2002" s="26">
        <v>908</v>
      </c>
      <c r="H2002" s="37">
        <v>0.33090379008746357</v>
      </c>
    </row>
    <row r="2003">
      <c r="A2003" s="26">
        <v>11</v>
      </c>
      <c r="B2003" s="24" t="str">
        <v>하남시</v>
      </c>
      <c r="C2003" s="24" t="str">
        <v>오피스텔 전월세</v>
      </c>
      <c r="D2003" s="24" t="str">
        <v>2026-04</v>
      </c>
      <c r="E2003" s="24" t="str">
        <v>비교 반영</v>
      </c>
      <c r="F2003" s="24" t="str">
        <v>최근 비교기간</v>
      </c>
      <c r="G2003" s="26">
        <v>730</v>
      </c>
      <c r="H2003" s="37">
        <v>0.3390617742684626</v>
      </c>
    </row>
    <row r="2004">
      <c r="A2004" s="26">
        <v>11</v>
      </c>
      <c r="B2004" s="24" t="str">
        <v>하남시</v>
      </c>
      <c r="C2004" s="24" t="str">
        <v>오피스텔 전월세</v>
      </c>
      <c r="D2004" s="24" t="str">
        <v>2026-05</v>
      </c>
      <c r="E2004" s="24" t="str">
        <v>비교 반영</v>
      </c>
      <c r="F2004" s="24" t="str">
        <v>최근 비교기간</v>
      </c>
      <c r="G2004" s="26">
        <v>681</v>
      </c>
      <c r="H2004" s="37">
        <v>0.27807268272764396</v>
      </c>
    </row>
    <row r="2005">
      <c r="A2005" s="26">
        <v>11</v>
      </c>
      <c r="B2005" s="24" t="str">
        <v>하남시</v>
      </c>
      <c r="C2005" s="24" t="str">
        <v>오피스텔 전월세</v>
      </c>
      <c r="D2005" s="24" t="str">
        <v>2026-06</v>
      </c>
      <c r="E2005" s="24" t="str">
        <v>비교 반영</v>
      </c>
      <c r="F2005" s="24" t="str">
        <v>최근 비교기간</v>
      </c>
      <c r="G2005" s="26">
        <v>688</v>
      </c>
      <c r="H2005" s="37">
        <v>0.3279313632030505</v>
      </c>
    </row>
    <row r="2006">
      <c r="A2006" s="30">
        <v>11</v>
      </c>
      <c r="B2006" s="30" t="str">
        <v>하남시</v>
      </c>
      <c r="C2006" s="30" t="str">
        <v>오피스텔 전월세</v>
      </c>
      <c r="D2006" s="30" t="str">
        <v>2026-07</v>
      </c>
      <c r="E2006" s="30" t="str">
        <v>집계 중</v>
      </c>
      <c r="F2006" s="30" t="str">
        <v>집계 중 월</v>
      </c>
      <c r="G2006" s="32">
        <v>660</v>
      </c>
      <c r="H2006" s="43">
        <v>0.32657100445324094</v>
      </c>
    </row>
    <row r="2007">
      <c r="A2007" s="26">
        <v>11</v>
      </c>
      <c r="B2007" s="24" t="str">
        <v>하남시</v>
      </c>
      <c r="C2007" s="24" t="str">
        <v>아파트 매매</v>
      </c>
      <c r="D2007" s="24" t="str">
        <v>2025-08</v>
      </c>
      <c r="E2007" s="24" t="str">
        <v>비교 반영</v>
      </c>
      <c r="F2007" s="24" t="str">
        <v>그 외 비교 반영월</v>
      </c>
      <c r="G2007" s="26">
        <v>309</v>
      </c>
      <c r="H2007" s="37">
        <v>0.12013996889580093</v>
      </c>
    </row>
    <row r="2008">
      <c r="A2008" s="26">
        <v>11</v>
      </c>
      <c r="B2008" s="24" t="str">
        <v>하남시</v>
      </c>
      <c r="C2008" s="24" t="str">
        <v>아파트 매매</v>
      </c>
      <c r="D2008" s="24" t="str">
        <v>2025-09</v>
      </c>
      <c r="E2008" s="24" t="str">
        <v>비교 반영</v>
      </c>
      <c r="F2008" s="24" t="str">
        <v>그 외 비교 반영월</v>
      </c>
      <c r="G2008" s="26">
        <v>622</v>
      </c>
      <c r="H2008" s="37">
        <v>0.21294077370763437</v>
      </c>
    </row>
    <row r="2009">
      <c r="A2009" s="26">
        <v>11</v>
      </c>
      <c r="B2009" s="24" t="str">
        <v>하남시</v>
      </c>
      <c r="C2009" s="24" t="str">
        <v>아파트 매매</v>
      </c>
      <c r="D2009" s="24" t="str">
        <v>2025-10</v>
      </c>
      <c r="E2009" s="24" t="str">
        <v>비교 반영</v>
      </c>
      <c r="F2009" s="24" t="str">
        <v>그 외 비교 반영월</v>
      </c>
      <c r="G2009" s="26">
        <v>595</v>
      </c>
      <c r="H2009" s="37">
        <v>0.23434423001181567</v>
      </c>
    </row>
    <row r="2010">
      <c r="A2010" s="26">
        <v>11</v>
      </c>
      <c r="B2010" s="24" t="str">
        <v>하남시</v>
      </c>
      <c r="C2010" s="24" t="str">
        <v>아파트 매매</v>
      </c>
      <c r="D2010" s="24" t="str">
        <v>2025-11</v>
      </c>
      <c r="E2010" s="24" t="str">
        <v>비교 반영</v>
      </c>
      <c r="F2010" s="24" t="str">
        <v>그 외 비교 반영월</v>
      </c>
      <c r="G2010" s="26">
        <v>154</v>
      </c>
      <c r="H2010" s="37">
        <v>0.06405990016638935</v>
      </c>
    </row>
    <row r="2011">
      <c r="A2011" s="26">
        <v>11</v>
      </c>
      <c r="B2011" s="24" t="str">
        <v>하남시</v>
      </c>
      <c r="C2011" s="24" t="str">
        <v>아파트 매매</v>
      </c>
      <c r="D2011" s="24" t="str">
        <v>2025-12</v>
      </c>
      <c r="E2011" s="24" t="str">
        <v>비교 반영</v>
      </c>
      <c r="F2011" s="24" t="str">
        <v>그 외 비교 반영월</v>
      </c>
      <c r="G2011" s="26">
        <v>303</v>
      </c>
      <c r="H2011" s="37">
        <v>0.12998712998713</v>
      </c>
    </row>
    <row r="2012">
      <c r="A2012" s="26">
        <v>11</v>
      </c>
      <c r="B2012" s="24" t="str">
        <v>하남시</v>
      </c>
      <c r="C2012" s="24" t="str">
        <v>아파트 매매</v>
      </c>
      <c r="D2012" s="24" t="str">
        <v>2026-01</v>
      </c>
      <c r="E2012" s="24" t="str">
        <v>비교 반영</v>
      </c>
      <c r="F2012" s="24" t="str">
        <v>직전 비교기간</v>
      </c>
      <c r="G2012" s="26">
        <v>247</v>
      </c>
      <c r="H2012" s="37">
        <v>0.0965598123534011</v>
      </c>
    </row>
    <row r="2013">
      <c r="A2013" s="26">
        <v>11</v>
      </c>
      <c r="B2013" s="24" t="str">
        <v>하남시</v>
      </c>
      <c r="C2013" s="24" t="str">
        <v>아파트 매매</v>
      </c>
      <c r="D2013" s="24" t="str">
        <v>2026-02</v>
      </c>
      <c r="E2013" s="24" t="str">
        <v>비교 반영</v>
      </c>
      <c r="F2013" s="24" t="str">
        <v>직전 비교기간</v>
      </c>
      <c r="G2013" s="26">
        <v>280</v>
      </c>
      <c r="H2013" s="37">
        <v>0.11859381617958492</v>
      </c>
    </row>
    <row r="2014">
      <c r="A2014" s="26">
        <v>11</v>
      </c>
      <c r="B2014" s="24" t="str">
        <v>하남시</v>
      </c>
      <c r="C2014" s="24" t="str">
        <v>아파트 매매</v>
      </c>
      <c r="D2014" s="24" t="str">
        <v>2026-03</v>
      </c>
      <c r="E2014" s="24" t="str">
        <v>비교 반영</v>
      </c>
      <c r="F2014" s="24" t="str">
        <v>직전 비교기간</v>
      </c>
      <c r="G2014" s="26">
        <v>255</v>
      </c>
      <c r="H2014" s="37">
        <v>0.09293002915451895</v>
      </c>
    </row>
    <row r="2015">
      <c r="A2015" s="26">
        <v>11</v>
      </c>
      <c r="B2015" s="24" t="str">
        <v>하남시</v>
      </c>
      <c r="C2015" s="24" t="str">
        <v>아파트 매매</v>
      </c>
      <c r="D2015" s="24" t="str">
        <v>2026-04</v>
      </c>
      <c r="E2015" s="24" t="str">
        <v>비교 반영</v>
      </c>
      <c r="F2015" s="24" t="str">
        <v>최근 비교기간</v>
      </c>
      <c r="G2015" s="26">
        <v>241</v>
      </c>
      <c r="H2015" s="37">
        <v>0.1119368323269856</v>
      </c>
    </row>
    <row r="2016">
      <c r="A2016" s="26">
        <v>11</v>
      </c>
      <c r="B2016" s="24" t="str">
        <v>하남시</v>
      </c>
      <c r="C2016" s="24" t="str">
        <v>아파트 매매</v>
      </c>
      <c r="D2016" s="24" t="str">
        <v>2026-05</v>
      </c>
      <c r="E2016" s="24" t="str">
        <v>비교 반영</v>
      </c>
      <c r="F2016" s="24" t="str">
        <v>최근 비교기간</v>
      </c>
      <c r="G2016" s="26">
        <v>361</v>
      </c>
      <c r="H2016" s="37">
        <v>0.14740710494079215</v>
      </c>
    </row>
    <row r="2017">
      <c r="A2017" s="26">
        <v>11</v>
      </c>
      <c r="B2017" s="24" t="str">
        <v>하남시</v>
      </c>
      <c r="C2017" s="24" t="str">
        <v>아파트 매매</v>
      </c>
      <c r="D2017" s="24" t="str">
        <v>2026-06</v>
      </c>
      <c r="E2017" s="24" t="str">
        <v>비교 반영</v>
      </c>
      <c r="F2017" s="24" t="str">
        <v>최근 비교기간</v>
      </c>
      <c r="G2017" s="26">
        <v>301</v>
      </c>
      <c r="H2017" s="37">
        <v>0.1434699714013346</v>
      </c>
    </row>
    <row r="2018">
      <c r="A2018" s="30">
        <v>11</v>
      </c>
      <c r="B2018" s="30" t="str">
        <v>하남시</v>
      </c>
      <c r="C2018" s="30" t="str">
        <v>아파트 매매</v>
      </c>
      <c r="D2018" s="30" t="str">
        <v>2026-07</v>
      </c>
      <c r="E2018" s="30" t="str">
        <v>집계 중</v>
      </c>
      <c r="F2018" s="30" t="str">
        <v>집계 중 월</v>
      </c>
      <c r="G2018" s="32">
        <v>285</v>
      </c>
      <c r="H2018" s="43">
        <v>0.14101929737753588</v>
      </c>
    </row>
    <row r="2019">
      <c r="A2019" s="26">
        <v>11</v>
      </c>
      <c r="B2019" s="24" t="str">
        <v>하남시</v>
      </c>
      <c r="C2019" s="24" t="str">
        <v>다가구 전월세</v>
      </c>
      <c r="D2019" s="24" t="str">
        <v>2025-08</v>
      </c>
      <c r="E2019" s="24" t="str">
        <v>비교 반영</v>
      </c>
      <c r="F2019" s="24" t="str">
        <v>그 외 비교 반영월</v>
      </c>
      <c r="G2019" s="26">
        <v>200</v>
      </c>
      <c r="H2019" s="37">
        <v>0.07776049766718507</v>
      </c>
    </row>
    <row r="2020">
      <c r="A2020" s="26">
        <v>11</v>
      </c>
      <c r="B2020" s="24" t="str">
        <v>하남시</v>
      </c>
      <c r="C2020" s="24" t="str">
        <v>다가구 전월세</v>
      </c>
      <c r="D2020" s="24" t="str">
        <v>2025-09</v>
      </c>
      <c r="E2020" s="24" t="str">
        <v>비교 반영</v>
      </c>
      <c r="F2020" s="24" t="str">
        <v>그 외 비교 반영월</v>
      </c>
      <c r="G2020" s="26">
        <v>237</v>
      </c>
      <c r="H2020" s="37">
        <v>0.08113659705580281</v>
      </c>
    </row>
    <row r="2021">
      <c r="A2021" s="26">
        <v>11</v>
      </c>
      <c r="B2021" s="24" t="str">
        <v>하남시</v>
      </c>
      <c r="C2021" s="24" t="str">
        <v>다가구 전월세</v>
      </c>
      <c r="D2021" s="24" t="str">
        <v>2025-10</v>
      </c>
      <c r="E2021" s="24" t="str">
        <v>비교 반영</v>
      </c>
      <c r="F2021" s="24" t="str">
        <v>그 외 비교 반영월</v>
      </c>
      <c r="G2021" s="26">
        <v>215</v>
      </c>
      <c r="H2021" s="37">
        <v>0.08467900748326113</v>
      </c>
    </row>
    <row r="2022">
      <c r="A2022" s="26">
        <v>11</v>
      </c>
      <c r="B2022" s="24" t="str">
        <v>하남시</v>
      </c>
      <c r="C2022" s="24" t="str">
        <v>다가구 전월세</v>
      </c>
      <c r="D2022" s="24" t="str">
        <v>2025-11</v>
      </c>
      <c r="E2022" s="24" t="str">
        <v>비교 반영</v>
      </c>
      <c r="F2022" s="24" t="str">
        <v>그 외 비교 반영월</v>
      </c>
      <c r="G2022" s="26">
        <v>213</v>
      </c>
      <c r="H2022" s="37">
        <v>0.08860232945091515</v>
      </c>
    </row>
    <row r="2023">
      <c r="A2023" s="26">
        <v>11</v>
      </c>
      <c r="B2023" s="24" t="str">
        <v>하남시</v>
      </c>
      <c r="C2023" s="24" t="str">
        <v>다가구 전월세</v>
      </c>
      <c r="D2023" s="24" t="str">
        <v>2025-12</v>
      </c>
      <c r="E2023" s="24" t="str">
        <v>비교 반영</v>
      </c>
      <c r="F2023" s="24" t="str">
        <v>그 외 비교 반영월</v>
      </c>
      <c r="G2023" s="26">
        <v>173</v>
      </c>
      <c r="H2023" s="37">
        <v>0.07421707421707421</v>
      </c>
    </row>
    <row r="2024">
      <c r="A2024" s="26">
        <v>11</v>
      </c>
      <c r="B2024" s="24" t="str">
        <v>하남시</v>
      </c>
      <c r="C2024" s="24" t="str">
        <v>다가구 전월세</v>
      </c>
      <c r="D2024" s="24" t="str">
        <v>2026-01</v>
      </c>
      <c r="E2024" s="24" t="str">
        <v>비교 반영</v>
      </c>
      <c r="F2024" s="24" t="str">
        <v>직전 비교기간</v>
      </c>
      <c r="G2024" s="26">
        <v>180</v>
      </c>
      <c r="H2024" s="37">
        <v>0.07036747458952307</v>
      </c>
    </row>
    <row r="2025">
      <c r="A2025" s="26">
        <v>11</v>
      </c>
      <c r="B2025" s="24" t="str">
        <v>하남시</v>
      </c>
      <c r="C2025" s="24" t="str">
        <v>다가구 전월세</v>
      </c>
      <c r="D2025" s="24" t="str">
        <v>2026-02</v>
      </c>
      <c r="E2025" s="24" t="str">
        <v>비교 반영</v>
      </c>
      <c r="F2025" s="24" t="str">
        <v>직전 비교기간</v>
      </c>
      <c r="G2025" s="26">
        <v>145</v>
      </c>
      <c r="H2025" s="37">
        <v>0.06141465480728505</v>
      </c>
    </row>
    <row r="2026">
      <c r="A2026" s="26">
        <v>11</v>
      </c>
      <c r="B2026" s="24" t="str">
        <v>하남시</v>
      </c>
      <c r="C2026" s="24" t="str">
        <v>다가구 전월세</v>
      </c>
      <c r="D2026" s="24" t="str">
        <v>2026-03</v>
      </c>
      <c r="E2026" s="24" t="str">
        <v>비교 반영</v>
      </c>
      <c r="F2026" s="24" t="str">
        <v>직전 비교기간</v>
      </c>
      <c r="G2026" s="26">
        <v>259</v>
      </c>
      <c r="H2026" s="37">
        <v>0.09438775510204081</v>
      </c>
    </row>
    <row r="2027">
      <c r="A2027" s="26">
        <v>11</v>
      </c>
      <c r="B2027" s="24" t="str">
        <v>하남시</v>
      </c>
      <c r="C2027" s="24" t="str">
        <v>다가구 전월세</v>
      </c>
      <c r="D2027" s="24" t="str">
        <v>2026-04</v>
      </c>
      <c r="E2027" s="24" t="str">
        <v>비교 반영</v>
      </c>
      <c r="F2027" s="24" t="str">
        <v>최근 비교기간</v>
      </c>
      <c r="G2027" s="26">
        <v>223</v>
      </c>
      <c r="H2027" s="37">
        <v>0.10357640501625638</v>
      </c>
    </row>
    <row r="2028">
      <c r="A2028" s="26">
        <v>11</v>
      </c>
      <c r="B2028" s="24" t="str">
        <v>하남시</v>
      </c>
      <c r="C2028" s="24" t="str">
        <v>다가구 전월세</v>
      </c>
      <c r="D2028" s="24" t="str">
        <v>2026-05</v>
      </c>
      <c r="E2028" s="24" t="str">
        <v>비교 반영</v>
      </c>
      <c r="F2028" s="24" t="str">
        <v>최근 비교기간</v>
      </c>
      <c r="G2028" s="26">
        <v>221</v>
      </c>
      <c r="H2028" s="37">
        <v>0.0902409146590445</v>
      </c>
    </row>
    <row r="2029">
      <c r="A2029" s="26">
        <v>11</v>
      </c>
      <c r="B2029" s="24" t="str">
        <v>하남시</v>
      </c>
      <c r="C2029" s="24" t="str">
        <v>다가구 전월세</v>
      </c>
      <c r="D2029" s="24" t="str">
        <v>2026-06</v>
      </c>
      <c r="E2029" s="24" t="str">
        <v>비교 반영</v>
      </c>
      <c r="F2029" s="24" t="str">
        <v>최근 비교기간</v>
      </c>
      <c r="G2029" s="26">
        <v>166</v>
      </c>
      <c r="H2029" s="37">
        <v>0.07912297426120114</v>
      </c>
    </row>
    <row r="2030">
      <c r="A2030" s="30">
        <v>11</v>
      </c>
      <c r="B2030" s="30" t="str">
        <v>하남시</v>
      </c>
      <c r="C2030" s="30" t="str">
        <v>다가구 전월세</v>
      </c>
      <c r="D2030" s="30" t="str">
        <v>2026-07</v>
      </c>
      <c r="E2030" s="30" t="str">
        <v>집계 중</v>
      </c>
      <c r="F2030" s="30" t="str">
        <v>집계 중 월</v>
      </c>
      <c r="G2030" s="32">
        <v>159</v>
      </c>
      <c r="H2030" s="43">
        <v>0.07867392380009897</v>
      </c>
    </row>
    <row r="2031">
      <c r="A2031" s="26">
        <v>11</v>
      </c>
      <c r="B2031" s="24" t="str">
        <v>하남시</v>
      </c>
      <c r="C2031" s="24" t="str">
        <v>토지</v>
      </c>
      <c r="D2031" s="24" t="str">
        <v>2025-08</v>
      </c>
      <c r="E2031" s="24" t="str">
        <v>비교 반영</v>
      </c>
      <c r="F2031" s="24" t="str">
        <v>그 외 비교 반영월</v>
      </c>
      <c r="G2031" s="26">
        <v>96</v>
      </c>
      <c r="H2031" s="37">
        <v>0.03732503888024884</v>
      </c>
    </row>
    <row r="2032">
      <c r="A2032" s="26">
        <v>11</v>
      </c>
      <c r="B2032" s="24" t="str">
        <v>하남시</v>
      </c>
      <c r="C2032" s="24" t="str">
        <v>토지</v>
      </c>
      <c r="D2032" s="24" t="str">
        <v>2025-09</v>
      </c>
      <c r="E2032" s="24" t="str">
        <v>비교 반영</v>
      </c>
      <c r="F2032" s="24" t="str">
        <v>그 외 비교 반영월</v>
      </c>
      <c r="G2032" s="26">
        <v>193</v>
      </c>
      <c r="H2032" s="37">
        <v>0.06607326258130777</v>
      </c>
    </row>
    <row r="2033">
      <c r="A2033" s="26">
        <v>11</v>
      </c>
      <c r="B2033" s="24" t="str">
        <v>하남시</v>
      </c>
      <c r="C2033" s="24" t="str">
        <v>토지</v>
      </c>
      <c r="D2033" s="24" t="str">
        <v>2025-10</v>
      </c>
      <c r="E2033" s="24" t="str">
        <v>비교 반영</v>
      </c>
      <c r="F2033" s="24" t="str">
        <v>그 외 비교 반영월</v>
      </c>
      <c r="G2033" s="26">
        <v>102</v>
      </c>
      <c r="H2033" s="37">
        <v>0.040173296573454115</v>
      </c>
    </row>
    <row r="2034">
      <c r="A2034" s="26">
        <v>11</v>
      </c>
      <c r="B2034" s="24" t="str">
        <v>하남시</v>
      </c>
      <c r="C2034" s="24" t="str">
        <v>토지</v>
      </c>
      <c r="D2034" s="24" t="str">
        <v>2025-11</v>
      </c>
      <c r="E2034" s="24" t="str">
        <v>비교 반영</v>
      </c>
      <c r="F2034" s="24" t="str">
        <v>그 외 비교 반영월</v>
      </c>
      <c r="G2034" s="26">
        <v>140</v>
      </c>
      <c r="H2034" s="37">
        <v>0.05823627287853577</v>
      </c>
    </row>
    <row r="2035">
      <c r="A2035" s="26">
        <v>11</v>
      </c>
      <c r="B2035" s="24" t="str">
        <v>하남시</v>
      </c>
      <c r="C2035" s="24" t="str">
        <v>토지</v>
      </c>
      <c r="D2035" s="24" t="str">
        <v>2025-12</v>
      </c>
      <c r="E2035" s="24" t="str">
        <v>비교 반영</v>
      </c>
      <c r="F2035" s="24" t="str">
        <v>그 외 비교 반영월</v>
      </c>
      <c r="G2035" s="26">
        <v>86</v>
      </c>
      <c r="H2035" s="37">
        <v>0.03689403689403689</v>
      </c>
    </row>
    <row r="2036">
      <c r="A2036" s="26">
        <v>11</v>
      </c>
      <c r="B2036" s="24" t="str">
        <v>하남시</v>
      </c>
      <c r="C2036" s="24" t="str">
        <v>토지</v>
      </c>
      <c r="D2036" s="24" t="str">
        <v>2026-01</v>
      </c>
      <c r="E2036" s="24" t="str">
        <v>비교 반영</v>
      </c>
      <c r="F2036" s="24" t="str">
        <v>직전 비교기간</v>
      </c>
      <c r="G2036" s="26">
        <v>61</v>
      </c>
      <c r="H2036" s="37">
        <v>0.023846755277560593</v>
      </c>
    </row>
    <row r="2037">
      <c r="A2037" s="26">
        <v>11</v>
      </c>
      <c r="B2037" s="24" t="str">
        <v>하남시</v>
      </c>
      <c r="C2037" s="24" t="str">
        <v>토지</v>
      </c>
      <c r="D2037" s="24" t="str">
        <v>2026-02</v>
      </c>
      <c r="E2037" s="24" t="str">
        <v>비교 반영</v>
      </c>
      <c r="F2037" s="24" t="str">
        <v>직전 비교기간</v>
      </c>
      <c r="G2037" s="26">
        <v>100</v>
      </c>
      <c r="H2037" s="37">
        <v>0.042354934349851756</v>
      </c>
    </row>
    <row r="2038">
      <c r="A2038" s="26">
        <v>11</v>
      </c>
      <c r="B2038" s="24" t="str">
        <v>하남시</v>
      </c>
      <c r="C2038" s="24" t="str">
        <v>토지</v>
      </c>
      <c r="D2038" s="24" t="str">
        <v>2026-03</v>
      </c>
      <c r="E2038" s="24" t="str">
        <v>비교 반영</v>
      </c>
      <c r="F2038" s="24" t="str">
        <v>직전 비교기간</v>
      </c>
      <c r="G2038" s="26">
        <v>156</v>
      </c>
      <c r="H2038" s="37">
        <v>0.056851311953352766</v>
      </c>
    </row>
    <row r="2039">
      <c r="A2039" s="26">
        <v>11</v>
      </c>
      <c r="B2039" s="24" t="str">
        <v>하남시</v>
      </c>
      <c r="C2039" s="24" t="str">
        <v>토지</v>
      </c>
      <c r="D2039" s="24" t="str">
        <v>2026-04</v>
      </c>
      <c r="E2039" s="24" t="str">
        <v>비교 반영</v>
      </c>
      <c r="F2039" s="24" t="str">
        <v>최근 비교기간</v>
      </c>
      <c r="G2039" s="26">
        <v>70</v>
      </c>
      <c r="H2039" s="37">
        <v>0.032512772875058056</v>
      </c>
    </row>
    <row r="2040">
      <c r="A2040" s="26">
        <v>11</v>
      </c>
      <c r="B2040" s="24" t="str">
        <v>하남시</v>
      </c>
      <c r="C2040" s="24" t="str">
        <v>토지</v>
      </c>
      <c r="D2040" s="24" t="str">
        <v>2026-05</v>
      </c>
      <c r="E2040" s="24" t="str">
        <v>비교 반영</v>
      </c>
      <c r="F2040" s="24" t="str">
        <v>최근 비교기간</v>
      </c>
      <c r="G2040" s="26">
        <v>91</v>
      </c>
      <c r="H2040" s="37">
        <v>0.03715802368313598</v>
      </c>
    </row>
    <row r="2041">
      <c r="A2041" s="26">
        <v>11</v>
      </c>
      <c r="B2041" s="24" t="str">
        <v>하남시</v>
      </c>
      <c r="C2041" s="24" t="str">
        <v>토지</v>
      </c>
      <c r="D2041" s="24" t="str">
        <v>2026-06</v>
      </c>
      <c r="E2041" s="24" t="str">
        <v>비교 반영</v>
      </c>
      <c r="F2041" s="24" t="str">
        <v>최근 비교기간</v>
      </c>
      <c r="G2041" s="26">
        <v>55</v>
      </c>
      <c r="H2041" s="37">
        <v>0.026215443279313633</v>
      </c>
    </row>
    <row r="2042">
      <c r="A2042" s="30">
        <v>11</v>
      </c>
      <c r="B2042" s="30" t="str">
        <v>하남시</v>
      </c>
      <c r="C2042" s="30" t="str">
        <v>토지</v>
      </c>
      <c r="D2042" s="30" t="str">
        <v>2026-07</v>
      </c>
      <c r="E2042" s="30" t="str">
        <v>집계 중</v>
      </c>
      <c r="F2042" s="30" t="str">
        <v>집계 중 월</v>
      </c>
      <c r="G2042" s="32">
        <v>127</v>
      </c>
      <c r="H2042" s="43">
        <v>0.0628401781296388</v>
      </c>
    </row>
    <row r="2043">
      <c r="A2043" s="26">
        <v>11</v>
      </c>
      <c r="B2043" s="24" t="str">
        <v>하남시</v>
      </c>
      <c r="C2043" s="24" t="str">
        <v>오피스텔 매매</v>
      </c>
      <c r="D2043" s="24" t="str">
        <v>2025-08</v>
      </c>
      <c r="E2043" s="24" t="str">
        <v>비교 반영</v>
      </c>
      <c r="F2043" s="24" t="str">
        <v>그 외 비교 반영월</v>
      </c>
      <c r="G2043" s="26">
        <v>119</v>
      </c>
      <c r="H2043" s="37">
        <v>0.046267496111975115</v>
      </c>
    </row>
    <row r="2044">
      <c r="A2044" s="26">
        <v>11</v>
      </c>
      <c r="B2044" s="24" t="str">
        <v>하남시</v>
      </c>
      <c r="C2044" s="24" t="str">
        <v>오피스텔 매매</v>
      </c>
      <c r="D2044" s="24" t="str">
        <v>2025-09</v>
      </c>
      <c r="E2044" s="24" t="str">
        <v>비교 반영</v>
      </c>
      <c r="F2044" s="24" t="str">
        <v>그 외 비교 반영월</v>
      </c>
      <c r="G2044" s="26">
        <v>55</v>
      </c>
      <c r="H2044" s="37">
        <v>0.018829168093118794</v>
      </c>
    </row>
    <row r="2045">
      <c r="A2045" s="26">
        <v>11</v>
      </c>
      <c r="B2045" s="24" t="str">
        <v>하남시</v>
      </c>
      <c r="C2045" s="24" t="str">
        <v>오피스텔 매매</v>
      </c>
      <c r="D2045" s="24" t="str">
        <v>2025-10</v>
      </c>
      <c r="E2045" s="24" t="str">
        <v>비교 반영</v>
      </c>
      <c r="F2045" s="24" t="str">
        <v>그 외 비교 반영월</v>
      </c>
      <c r="G2045" s="26">
        <v>73</v>
      </c>
      <c r="H2045" s="37">
        <v>0.028751476959432847</v>
      </c>
    </row>
    <row r="2046">
      <c r="A2046" s="26">
        <v>11</v>
      </c>
      <c r="B2046" s="24" t="str">
        <v>하남시</v>
      </c>
      <c r="C2046" s="24" t="str">
        <v>오피스텔 매매</v>
      </c>
      <c r="D2046" s="24" t="str">
        <v>2025-11</v>
      </c>
      <c r="E2046" s="24" t="str">
        <v>비교 반영</v>
      </c>
      <c r="F2046" s="24" t="str">
        <v>그 외 비교 반영월</v>
      </c>
      <c r="G2046" s="26">
        <v>71</v>
      </c>
      <c r="H2046" s="37">
        <v>0.029534109816971715</v>
      </c>
    </row>
    <row r="2047">
      <c r="A2047" s="26">
        <v>11</v>
      </c>
      <c r="B2047" s="24" t="str">
        <v>하남시</v>
      </c>
      <c r="C2047" s="24" t="str">
        <v>오피스텔 매매</v>
      </c>
      <c r="D2047" s="24" t="str">
        <v>2025-12</v>
      </c>
      <c r="E2047" s="24" t="str">
        <v>비교 반영</v>
      </c>
      <c r="F2047" s="24" t="str">
        <v>그 외 비교 반영월</v>
      </c>
      <c r="G2047" s="26">
        <v>56</v>
      </c>
      <c r="H2047" s="37">
        <v>0.024024024024024024</v>
      </c>
    </row>
    <row r="2048">
      <c r="A2048" s="26">
        <v>11</v>
      </c>
      <c r="B2048" s="24" t="str">
        <v>하남시</v>
      </c>
      <c r="C2048" s="24" t="str">
        <v>오피스텔 매매</v>
      </c>
      <c r="D2048" s="24" t="str">
        <v>2026-01</v>
      </c>
      <c r="E2048" s="24" t="str">
        <v>비교 반영</v>
      </c>
      <c r="F2048" s="24" t="str">
        <v>직전 비교기간</v>
      </c>
      <c r="G2048" s="26">
        <v>81</v>
      </c>
      <c r="H2048" s="37">
        <v>0.031665363565285376</v>
      </c>
    </row>
    <row r="2049">
      <c r="A2049" s="26">
        <v>11</v>
      </c>
      <c r="B2049" s="24" t="str">
        <v>하남시</v>
      </c>
      <c r="C2049" s="24" t="str">
        <v>오피스텔 매매</v>
      </c>
      <c r="D2049" s="24" t="str">
        <v>2026-02</v>
      </c>
      <c r="E2049" s="24" t="str">
        <v>비교 반영</v>
      </c>
      <c r="F2049" s="24" t="str">
        <v>직전 비교기간</v>
      </c>
      <c r="G2049" s="26">
        <v>75</v>
      </c>
      <c r="H2049" s="37">
        <v>0.03176620076238882</v>
      </c>
    </row>
    <row r="2050">
      <c r="A2050" s="26">
        <v>11</v>
      </c>
      <c r="B2050" s="24" t="str">
        <v>하남시</v>
      </c>
      <c r="C2050" s="24" t="str">
        <v>오피스텔 매매</v>
      </c>
      <c r="D2050" s="24" t="str">
        <v>2026-03</v>
      </c>
      <c r="E2050" s="24" t="str">
        <v>비교 반영</v>
      </c>
      <c r="F2050" s="24" t="str">
        <v>직전 비교기간</v>
      </c>
      <c r="G2050" s="26">
        <v>78</v>
      </c>
      <c r="H2050" s="37">
        <v>0.028425655976676383</v>
      </c>
    </row>
    <row r="2051">
      <c r="A2051" s="26">
        <v>11</v>
      </c>
      <c r="B2051" s="24" t="str">
        <v>하남시</v>
      </c>
      <c r="C2051" s="24" t="str">
        <v>오피스텔 매매</v>
      </c>
      <c r="D2051" s="24" t="str">
        <v>2026-04</v>
      </c>
      <c r="E2051" s="24" t="str">
        <v>비교 반영</v>
      </c>
      <c r="F2051" s="24" t="str">
        <v>최근 비교기간</v>
      </c>
      <c r="G2051" s="26">
        <v>69</v>
      </c>
      <c r="H2051" s="37">
        <v>0.03204830469112866</v>
      </c>
    </row>
    <row r="2052">
      <c r="A2052" s="26">
        <v>11</v>
      </c>
      <c r="B2052" s="24" t="str">
        <v>하남시</v>
      </c>
      <c r="C2052" s="24" t="str">
        <v>오피스텔 매매</v>
      </c>
      <c r="D2052" s="24" t="str">
        <v>2026-05</v>
      </c>
      <c r="E2052" s="24" t="str">
        <v>비교 반영</v>
      </c>
      <c r="F2052" s="24" t="str">
        <v>최근 비교기간</v>
      </c>
      <c r="G2052" s="26">
        <v>79</v>
      </c>
      <c r="H2052" s="37">
        <v>0.03225806451612903</v>
      </c>
    </row>
    <row r="2053">
      <c r="A2053" s="26">
        <v>11</v>
      </c>
      <c r="B2053" s="24" t="str">
        <v>하남시</v>
      </c>
      <c r="C2053" s="24" t="str">
        <v>오피스텔 매매</v>
      </c>
      <c r="D2053" s="24" t="str">
        <v>2026-06</v>
      </c>
      <c r="E2053" s="24" t="str">
        <v>비교 반영</v>
      </c>
      <c r="F2053" s="24" t="str">
        <v>최근 비교기간</v>
      </c>
      <c r="G2053" s="26">
        <v>48</v>
      </c>
      <c r="H2053" s="37">
        <v>0.022878932316491896</v>
      </c>
    </row>
    <row r="2054">
      <c r="A2054" s="30">
        <v>11</v>
      </c>
      <c r="B2054" s="30" t="str">
        <v>하남시</v>
      </c>
      <c r="C2054" s="30" t="str">
        <v>오피스텔 매매</v>
      </c>
      <c r="D2054" s="30" t="str">
        <v>2026-07</v>
      </c>
      <c r="E2054" s="30" t="str">
        <v>집계 중</v>
      </c>
      <c r="F2054" s="30" t="str">
        <v>집계 중 월</v>
      </c>
      <c r="G2054" s="32">
        <v>61</v>
      </c>
      <c r="H2054" s="43">
        <v>0.030183077684314694</v>
      </c>
    </row>
    <row r="2055">
      <c r="A2055" s="26">
        <v>11</v>
      </c>
      <c r="B2055" s="24" t="str">
        <v>하남시</v>
      </c>
      <c r="C2055" s="24" t="str">
        <v>다세대 전월세</v>
      </c>
      <c r="D2055" s="24" t="str">
        <v>2025-08</v>
      </c>
      <c r="E2055" s="24" t="str">
        <v>비교 반영</v>
      </c>
      <c r="F2055" s="24" t="str">
        <v>그 외 비교 반영월</v>
      </c>
      <c r="G2055" s="26">
        <v>40</v>
      </c>
      <c r="H2055" s="37">
        <v>0.015552099533437015</v>
      </c>
    </row>
    <row r="2056">
      <c r="A2056" s="26">
        <v>11</v>
      </c>
      <c r="B2056" s="24" t="str">
        <v>하남시</v>
      </c>
      <c r="C2056" s="24" t="str">
        <v>다세대 전월세</v>
      </c>
      <c r="D2056" s="24" t="str">
        <v>2025-09</v>
      </c>
      <c r="E2056" s="24" t="str">
        <v>비교 반영</v>
      </c>
      <c r="F2056" s="24" t="str">
        <v>그 외 비교 반영월</v>
      </c>
      <c r="G2056" s="26">
        <v>47</v>
      </c>
      <c r="H2056" s="37">
        <v>0.01609038000684697</v>
      </c>
    </row>
    <row r="2057">
      <c r="A2057" s="26">
        <v>11</v>
      </c>
      <c r="B2057" s="24" t="str">
        <v>하남시</v>
      </c>
      <c r="C2057" s="24" t="str">
        <v>다세대 전월세</v>
      </c>
      <c r="D2057" s="24" t="str">
        <v>2025-10</v>
      </c>
      <c r="E2057" s="24" t="str">
        <v>비교 반영</v>
      </c>
      <c r="F2057" s="24" t="str">
        <v>그 외 비교 반영월</v>
      </c>
      <c r="G2057" s="26">
        <v>42</v>
      </c>
      <c r="H2057" s="37">
        <v>0.01654194564789287</v>
      </c>
    </row>
    <row r="2058">
      <c r="A2058" s="26">
        <v>11</v>
      </c>
      <c r="B2058" s="24" t="str">
        <v>하남시</v>
      </c>
      <c r="C2058" s="24" t="str">
        <v>다세대 전월세</v>
      </c>
      <c r="D2058" s="24" t="str">
        <v>2025-11</v>
      </c>
      <c r="E2058" s="24" t="str">
        <v>비교 반영</v>
      </c>
      <c r="F2058" s="24" t="str">
        <v>그 외 비교 반영월</v>
      </c>
      <c r="G2058" s="26">
        <v>40</v>
      </c>
      <c r="H2058" s="37">
        <v>0.016638935108153077</v>
      </c>
    </row>
    <row r="2059">
      <c r="A2059" s="26">
        <v>11</v>
      </c>
      <c r="B2059" s="24" t="str">
        <v>하남시</v>
      </c>
      <c r="C2059" s="24" t="str">
        <v>다세대 전월세</v>
      </c>
      <c r="D2059" s="24" t="str">
        <v>2025-12</v>
      </c>
      <c r="E2059" s="24" t="str">
        <v>비교 반영</v>
      </c>
      <c r="F2059" s="24" t="str">
        <v>그 외 비교 반영월</v>
      </c>
      <c r="G2059" s="26">
        <v>30</v>
      </c>
      <c r="H2059" s="37">
        <v>0.01287001287001287</v>
      </c>
    </row>
    <row r="2060">
      <c r="A2060" s="26">
        <v>11</v>
      </c>
      <c r="B2060" s="24" t="str">
        <v>하남시</v>
      </c>
      <c r="C2060" s="24" t="str">
        <v>다세대 전월세</v>
      </c>
      <c r="D2060" s="24" t="str">
        <v>2026-01</v>
      </c>
      <c r="E2060" s="24" t="str">
        <v>비교 반영</v>
      </c>
      <c r="F2060" s="24" t="str">
        <v>직전 비교기간</v>
      </c>
      <c r="G2060" s="26">
        <v>45</v>
      </c>
      <c r="H2060" s="37">
        <v>0.017591868647380767</v>
      </c>
    </row>
    <row r="2061">
      <c r="A2061" s="26">
        <v>11</v>
      </c>
      <c r="B2061" s="24" t="str">
        <v>하남시</v>
      </c>
      <c r="C2061" s="24" t="str">
        <v>다세대 전월세</v>
      </c>
      <c r="D2061" s="24" t="str">
        <v>2026-02</v>
      </c>
      <c r="E2061" s="24" t="str">
        <v>비교 반영</v>
      </c>
      <c r="F2061" s="24" t="str">
        <v>직전 비교기간</v>
      </c>
      <c r="G2061" s="26">
        <v>29</v>
      </c>
      <c r="H2061" s="37">
        <v>0.01228293096145701</v>
      </c>
    </row>
    <row r="2062">
      <c r="A2062" s="26">
        <v>11</v>
      </c>
      <c r="B2062" s="24" t="str">
        <v>하남시</v>
      </c>
      <c r="C2062" s="24" t="str">
        <v>다세대 전월세</v>
      </c>
      <c r="D2062" s="24" t="str">
        <v>2026-03</v>
      </c>
      <c r="E2062" s="24" t="str">
        <v>비교 반영</v>
      </c>
      <c r="F2062" s="24" t="str">
        <v>직전 비교기간</v>
      </c>
      <c r="G2062" s="26">
        <v>60</v>
      </c>
      <c r="H2062" s="37">
        <v>0.021865889212827987</v>
      </c>
    </row>
    <row r="2063">
      <c r="A2063" s="26">
        <v>11</v>
      </c>
      <c r="B2063" s="24" t="str">
        <v>하남시</v>
      </c>
      <c r="C2063" s="24" t="str">
        <v>다세대 전월세</v>
      </c>
      <c r="D2063" s="24" t="str">
        <v>2026-04</v>
      </c>
      <c r="E2063" s="24" t="str">
        <v>비교 반영</v>
      </c>
      <c r="F2063" s="24" t="str">
        <v>최근 비교기간</v>
      </c>
      <c r="G2063" s="26">
        <v>58</v>
      </c>
      <c r="H2063" s="37">
        <v>0.02693915466790525</v>
      </c>
    </row>
    <row r="2064">
      <c r="A2064" s="26">
        <v>11</v>
      </c>
      <c r="B2064" s="24" t="str">
        <v>하남시</v>
      </c>
      <c r="C2064" s="24" t="str">
        <v>다세대 전월세</v>
      </c>
      <c r="D2064" s="24" t="str">
        <v>2026-05</v>
      </c>
      <c r="E2064" s="24" t="str">
        <v>비교 반영</v>
      </c>
      <c r="F2064" s="24" t="str">
        <v>최근 비교기간</v>
      </c>
      <c r="G2064" s="26">
        <v>36</v>
      </c>
      <c r="H2064" s="37">
        <v>0.014699877501020826</v>
      </c>
    </row>
    <row r="2065">
      <c r="A2065" s="26">
        <v>11</v>
      </c>
      <c r="B2065" s="24" t="str">
        <v>하남시</v>
      </c>
      <c r="C2065" s="24" t="str">
        <v>다세대 전월세</v>
      </c>
      <c r="D2065" s="24" t="str">
        <v>2026-06</v>
      </c>
      <c r="E2065" s="24" t="str">
        <v>비교 반영</v>
      </c>
      <c r="F2065" s="24" t="str">
        <v>최근 비교기간</v>
      </c>
      <c r="G2065" s="26">
        <v>41</v>
      </c>
      <c r="H2065" s="37">
        <v>0.019542421353670163</v>
      </c>
    </row>
    <row r="2066">
      <c r="A2066" s="30">
        <v>11</v>
      </c>
      <c r="B2066" s="30" t="str">
        <v>하남시</v>
      </c>
      <c r="C2066" s="30" t="str">
        <v>다세대 전월세</v>
      </c>
      <c r="D2066" s="30" t="str">
        <v>2026-07</v>
      </c>
      <c r="E2066" s="30" t="str">
        <v>집계 중</v>
      </c>
      <c r="F2066" s="30" t="str">
        <v>집계 중 월</v>
      </c>
      <c r="G2066" s="32">
        <v>27</v>
      </c>
      <c r="H2066" s="43">
        <v>0.013359722909450767</v>
      </c>
    </row>
    <row r="2067">
      <c r="A2067" s="26">
        <v>11</v>
      </c>
      <c r="B2067" s="24" t="str">
        <v>하남시</v>
      </c>
      <c r="C2067" s="24" t="str">
        <v>공장창고</v>
      </c>
      <c r="D2067" s="24" t="str">
        <v>2025-08</v>
      </c>
      <c r="E2067" s="24" t="str">
        <v>비교 반영</v>
      </c>
      <c r="F2067" s="24" t="str">
        <v>그 외 비교 반영월</v>
      </c>
      <c r="G2067" s="26">
        <v>14</v>
      </c>
      <c r="H2067" s="37">
        <v>0.005443234836702955</v>
      </c>
    </row>
    <row r="2068">
      <c r="A2068" s="26">
        <v>11</v>
      </c>
      <c r="B2068" s="24" t="str">
        <v>하남시</v>
      </c>
      <c r="C2068" s="24" t="str">
        <v>공장창고</v>
      </c>
      <c r="D2068" s="24" t="str">
        <v>2025-09</v>
      </c>
      <c r="E2068" s="24" t="str">
        <v>비교 반영</v>
      </c>
      <c r="F2068" s="24" t="str">
        <v>그 외 비교 반영월</v>
      </c>
      <c r="G2068" s="26">
        <v>16</v>
      </c>
      <c r="H2068" s="37">
        <v>0.005477576172543649</v>
      </c>
    </row>
    <row r="2069">
      <c r="A2069" s="26">
        <v>11</v>
      </c>
      <c r="B2069" s="24" t="str">
        <v>하남시</v>
      </c>
      <c r="C2069" s="24" t="str">
        <v>공장창고</v>
      </c>
      <c r="D2069" s="24" t="str">
        <v>2025-10</v>
      </c>
      <c r="E2069" s="24" t="str">
        <v>비교 반영</v>
      </c>
      <c r="F2069" s="24" t="str">
        <v>그 외 비교 반영월</v>
      </c>
      <c r="G2069" s="26">
        <v>25</v>
      </c>
      <c r="H2069" s="37">
        <v>0.009846396218983852</v>
      </c>
    </row>
    <row r="2070">
      <c r="A2070" s="26">
        <v>11</v>
      </c>
      <c r="B2070" s="24" t="str">
        <v>하남시</v>
      </c>
      <c r="C2070" s="24" t="str">
        <v>공장창고</v>
      </c>
      <c r="D2070" s="24" t="str">
        <v>2025-11</v>
      </c>
      <c r="E2070" s="24" t="str">
        <v>비교 반영</v>
      </c>
      <c r="F2070" s="24" t="str">
        <v>그 외 비교 반영월</v>
      </c>
      <c r="G2070" s="26">
        <v>24</v>
      </c>
      <c r="H2070" s="37">
        <v>0.009983361064891847</v>
      </c>
    </row>
    <row r="2071">
      <c r="A2071" s="26">
        <v>11</v>
      </c>
      <c r="B2071" s="24" t="str">
        <v>하남시</v>
      </c>
      <c r="C2071" s="24" t="str">
        <v>공장창고</v>
      </c>
      <c r="D2071" s="24" t="str">
        <v>2025-12</v>
      </c>
      <c r="E2071" s="24" t="str">
        <v>비교 반영</v>
      </c>
      <c r="F2071" s="24" t="str">
        <v>그 외 비교 반영월</v>
      </c>
      <c r="G2071" s="26">
        <v>26</v>
      </c>
      <c r="H2071" s="37">
        <v>0.011154011154011155</v>
      </c>
    </row>
    <row r="2072">
      <c r="A2072" s="26">
        <v>11</v>
      </c>
      <c r="B2072" s="24" t="str">
        <v>하남시</v>
      </c>
      <c r="C2072" s="24" t="str">
        <v>공장창고</v>
      </c>
      <c r="D2072" s="24" t="str">
        <v>2026-01</v>
      </c>
      <c r="E2072" s="24" t="str">
        <v>비교 반영</v>
      </c>
      <c r="F2072" s="24" t="str">
        <v>직전 비교기간</v>
      </c>
      <c r="G2072" s="26">
        <v>23</v>
      </c>
      <c r="H2072" s="37">
        <v>0.008991399530883503</v>
      </c>
    </row>
    <row r="2073">
      <c r="A2073" s="26">
        <v>11</v>
      </c>
      <c r="B2073" s="24" t="str">
        <v>하남시</v>
      </c>
      <c r="C2073" s="24" t="str">
        <v>공장창고</v>
      </c>
      <c r="D2073" s="24" t="str">
        <v>2026-02</v>
      </c>
      <c r="E2073" s="24" t="str">
        <v>비교 반영</v>
      </c>
      <c r="F2073" s="24" t="str">
        <v>직전 비교기간</v>
      </c>
      <c r="G2073" s="26">
        <v>23</v>
      </c>
      <c r="H2073" s="37">
        <v>0.009741634900465904</v>
      </c>
    </row>
    <row r="2074">
      <c r="A2074" s="26">
        <v>11</v>
      </c>
      <c r="B2074" s="24" t="str">
        <v>하남시</v>
      </c>
      <c r="C2074" s="24" t="str">
        <v>공장창고</v>
      </c>
      <c r="D2074" s="24" t="str">
        <v>2026-03</v>
      </c>
      <c r="E2074" s="24" t="str">
        <v>비교 반영</v>
      </c>
      <c r="F2074" s="24" t="str">
        <v>직전 비교기간</v>
      </c>
      <c r="G2074" s="26">
        <v>25</v>
      </c>
      <c r="H2074" s="37">
        <v>0.009110787172011662</v>
      </c>
    </row>
    <row r="2075">
      <c r="A2075" s="26">
        <v>11</v>
      </c>
      <c r="B2075" s="24" t="str">
        <v>하남시</v>
      </c>
      <c r="C2075" s="24" t="str">
        <v>공장창고</v>
      </c>
      <c r="D2075" s="24" t="str">
        <v>2026-04</v>
      </c>
      <c r="E2075" s="24" t="str">
        <v>비교 반영</v>
      </c>
      <c r="F2075" s="24" t="str">
        <v>최근 비교기간</v>
      </c>
      <c r="G2075" s="26">
        <v>29</v>
      </c>
      <c r="H2075" s="37">
        <v>0.013469577333952624</v>
      </c>
    </row>
    <row r="2076">
      <c r="A2076" s="26">
        <v>11</v>
      </c>
      <c r="B2076" s="24" t="str">
        <v>하남시</v>
      </c>
      <c r="C2076" s="24" t="str">
        <v>공장창고</v>
      </c>
      <c r="D2076" s="24" t="str">
        <v>2026-05</v>
      </c>
      <c r="E2076" s="24" t="str">
        <v>비교 반영</v>
      </c>
      <c r="F2076" s="24" t="str">
        <v>최근 비교기간</v>
      </c>
      <c r="G2076" s="26">
        <v>24</v>
      </c>
      <c r="H2076" s="37">
        <v>0.009799918334013884</v>
      </c>
    </row>
    <row r="2077">
      <c r="A2077" s="26">
        <v>11</v>
      </c>
      <c r="B2077" s="24" t="str">
        <v>하남시</v>
      </c>
      <c r="C2077" s="24" t="str">
        <v>공장창고</v>
      </c>
      <c r="D2077" s="24" t="str">
        <v>2026-06</v>
      </c>
      <c r="E2077" s="24" t="str">
        <v>비교 반영</v>
      </c>
      <c r="F2077" s="24" t="str">
        <v>최근 비교기간</v>
      </c>
      <c r="G2077" s="26">
        <v>17</v>
      </c>
      <c r="H2077" s="37">
        <v>0.008102955195424213</v>
      </c>
    </row>
    <row r="2078">
      <c r="A2078" s="30">
        <v>11</v>
      </c>
      <c r="B2078" s="30" t="str">
        <v>하남시</v>
      </c>
      <c r="C2078" s="30" t="str">
        <v>공장창고</v>
      </c>
      <c r="D2078" s="30" t="str">
        <v>2026-07</v>
      </c>
      <c r="E2078" s="30" t="str">
        <v>집계 중</v>
      </c>
      <c r="F2078" s="30" t="str">
        <v>집계 중 월</v>
      </c>
      <c r="G2078" s="32">
        <v>26</v>
      </c>
      <c r="H2078" s="43">
        <v>0.012864918357248886</v>
      </c>
    </row>
    <row r="2079">
      <c r="A2079" s="26">
        <v>11</v>
      </c>
      <c r="B2079" s="24" t="str">
        <v>하남시</v>
      </c>
      <c r="C2079" s="24" t="str">
        <v>상가</v>
      </c>
      <c r="D2079" s="24" t="str">
        <v>2025-08</v>
      </c>
      <c r="E2079" s="24" t="str">
        <v>비교 반영</v>
      </c>
      <c r="F2079" s="24" t="str">
        <v>그 외 비교 반영월</v>
      </c>
      <c r="G2079" s="26">
        <v>44</v>
      </c>
      <c r="H2079" s="37">
        <v>0.017107309486780714</v>
      </c>
    </row>
    <row r="2080">
      <c r="A2080" s="26">
        <v>11</v>
      </c>
      <c r="B2080" s="24" t="str">
        <v>하남시</v>
      </c>
      <c r="C2080" s="24" t="str">
        <v>상가</v>
      </c>
      <c r="D2080" s="24" t="str">
        <v>2025-09</v>
      </c>
      <c r="E2080" s="24" t="str">
        <v>비교 반영</v>
      </c>
      <c r="F2080" s="24" t="str">
        <v>그 외 비교 반영월</v>
      </c>
      <c r="G2080" s="26">
        <v>18</v>
      </c>
      <c r="H2080" s="37">
        <v>0.0061622731941116055</v>
      </c>
    </row>
    <row r="2081">
      <c r="A2081" s="26">
        <v>11</v>
      </c>
      <c r="B2081" s="24" t="str">
        <v>하남시</v>
      </c>
      <c r="C2081" s="24" t="str">
        <v>상가</v>
      </c>
      <c r="D2081" s="24" t="str">
        <v>2025-10</v>
      </c>
      <c r="E2081" s="24" t="str">
        <v>비교 반영</v>
      </c>
      <c r="F2081" s="24" t="str">
        <v>그 외 비교 반영월</v>
      </c>
      <c r="G2081" s="26">
        <v>14</v>
      </c>
      <c r="H2081" s="37">
        <v>0.005513981882630957</v>
      </c>
    </row>
    <row r="2082">
      <c r="A2082" s="26">
        <v>11</v>
      </c>
      <c r="B2082" s="24" t="str">
        <v>하남시</v>
      </c>
      <c r="C2082" s="24" t="str">
        <v>상가</v>
      </c>
      <c r="D2082" s="24" t="str">
        <v>2025-11</v>
      </c>
      <c r="E2082" s="24" t="str">
        <v>비교 반영</v>
      </c>
      <c r="F2082" s="24" t="str">
        <v>그 외 비교 반영월</v>
      </c>
      <c r="G2082" s="26">
        <v>18</v>
      </c>
      <c r="H2082" s="37">
        <v>0.0074875207986688855</v>
      </c>
    </row>
    <row r="2083">
      <c r="A2083" s="26">
        <v>11</v>
      </c>
      <c r="B2083" s="24" t="str">
        <v>하남시</v>
      </c>
      <c r="C2083" s="24" t="str">
        <v>상가</v>
      </c>
      <c r="D2083" s="24" t="str">
        <v>2025-12</v>
      </c>
      <c r="E2083" s="24" t="str">
        <v>비교 반영</v>
      </c>
      <c r="F2083" s="24" t="str">
        <v>그 외 비교 반영월</v>
      </c>
      <c r="G2083" s="26">
        <v>37</v>
      </c>
      <c r="H2083" s="37">
        <v>0.015873015873015872</v>
      </c>
    </row>
    <row r="2084">
      <c r="A2084" s="26">
        <v>11</v>
      </c>
      <c r="B2084" s="24" t="str">
        <v>하남시</v>
      </c>
      <c r="C2084" s="24" t="str">
        <v>상가</v>
      </c>
      <c r="D2084" s="24" t="str">
        <v>2026-01</v>
      </c>
      <c r="E2084" s="24" t="str">
        <v>비교 반영</v>
      </c>
      <c r="F2084" s="24" t="str">
        <v>직전 비교기간</v>
      </c>
      <c r="G2084" s="26">
        <v>23</v>
      </c>
      <c r="H2084" s="37">
        <v>0.008991399530883503</v>
      </c>
    </row>
    <row r="2085">
      <c r="A2085" s="26">
        <v>11</v>
      </c>
      <c r="B2085" s="24" t="str">
        <v>하남시</v>
      </c>
      <c r="C2085" s="24" t="str">
        <v>상가</v>
      </c>
      <c r="D2085" s="24" t="str">
        <v>2026-02</v>
      </c>
      <c r="E2085" s="24" t="str">
        <v>비교 반영</v>
      </c>
      <c r="F2085" s="24" t="str">
        <v>직전 비교기간</v>
      </c>
      <c r="G2085" s="26">
        <v>40</v>
      </c>
      <c r="H2085" s="37">
        <v>0.0169419737399407</v>
      </c>
    </row>
    <row r="2086">
      <c r="A2086" s="26">
        <v>11</v>
      </c>
      <c r="B2086" s="24" t="str">
        <v>하남시</v>
      </c>
      <c r="C2086" s="24" t="str">
        <v>상가</v>
      </c>
      <c r="D2086" s="24" t="str">
        <v>2026-03</v>
      </c>
      <c r="E2086" s="24" t="str">
        <v>비교 반영</v>
      </c>
      <c r="F2086" s="24" t="str">
        <v>직전 비교기간</v>
      </c>
      <c r="G2086" s="26">
        <v>31</v>
      </c>
      <c r="H2086" s="37">
        <v>0.01129737609329446</v>
      </c>
    </row>
    <row r="2087">
      <c r="A2087" s="26">
        <v>11</v>
      </c>
      <c r="B2087" s="24" t="str">
        <v>하남시</v>
      </c>
      <c r="C2087" s="24" t="str">
        <v>상가</v>
      </c>
      <c r="D2087" s="24" t="str">
        <v>2026-04</v>
      </c>
      <c r="E2087" s="24" t="str">
        <v>비교 반영</v>
      </c>
      <c r="F2087" s="24" t="str">
        <v>최근 비교기간</v>
      </c>
      <c r="G2087" s="26">
        <v>23</v>
      </c>
      <c r="H2087" s="37">
        <v>0.010682768230376219</v>
      </c>
    </row>
    <row r="2088">
      <c r="A2088" s="26">
        <v>11</v>
      </c>
      <c r="B2088" s="24" t="str">
        <v>하남시</v>
      </c>
      <c r="C2088" s="24" t="str">
        <v>상가</v>
      </c>
      <c r="D2088" s="24" t="str">
        <v>2026-05</v>
      </c>
      <c r="E2088" s="24" t="str">
        <v>비교 반영</v>
      </c>
      <c r="F2088" s="24" t="str">
        <v>최근 비교기간</v>
      </c>
      <c r="G2088" s="26">
        <v>12</v>
      </c>
      <c r="H2088" s="37">
        <v>0.004899959167006942</v>
      </c>
    </row>
    <row r="2089">
      <c r="A2089" s="26">
        <v>11</v>
      </c>
      <c r="B2089" s="24" t="str">
        <v>하남시</v>
      </c>
      <c r="C2089" s="24" t="str">
        <v>상가</v>
      </c>
      <c r="D2089" s="24" t="str">
        <v>2026-06</v>
      </c>
      <c r="E2089" s="24" t="str">
        <v>비교 반영</v>
      </c>
      <c r="F2089" s="24" t="str">
        <v>최근 비교기간</v>
      </c>
      <c r="G2089" s="26">
        <v>21</v>
      </c>
      <c r="H2089" s="37">
        <v>0.010009532888465206</v>
      </c>
    </row>
    <row r="2090">
      <c r="A2090" s="30">
        <v>11</v>
      </c>
      <c r="B2090" s="30" t="str">
        <v>하남시</v>
      </c>
      <c r="C2090" s="30" t="str">
        <v>상가</v>
      </c>
      <c r="D2090" s="30" t="str">
        <v>2026-07</v>
      </c>
      <c r="E2090" s="30" t="str">
        <v>집계 중</v>
      </c>
      <c r="F2090" s="30" t="str">
        <v>집계 중 월</v>
      </c>
      <c r="G2090" s="32">
        <v>8</v>
      </c>
      <c r="H2090" s="43">
        <v>0.0039584364176150424</v>
      </c>
    </row>
    <row r="2091">
      <c r="A2091" s="26">
        <v>11</v>
      </c>
      <c r="B2091" s="24" t="str">
        <v>하남시</v>
      </c>
      <c r="C2091" s="24" t="str">
        <v>다세대 매매</v>
      </c>
      <c r="D2091" s="24" t="str">
        <v>2025-08</v>
      </c>
      <c r="E2091" s="24" t="str">
        <v>비교 반영</v>
      </c>
      <c r="F2091" s="24" t="str">
        <v>그 외 비교 반영월</v>
      </c>
      <c r="G2091" s="26">
        <v>23</v>
      </c>
      <c r="H2091" s="37">
        <v>0.008942457231726283</v>
      </c>
    </row>
    <row r="2092">
      <c r="A2092" s="26">
        <v>11</v>
      </c>
      <c r="B2092" s="24" t="str">
        <v>하남시</v>
      </c>
      <c r="C2092" s="24" t="str">
        <v>다세대 매매</v>
      </c>
      <c r="D2092" s="24" t="str">
        <v>2025-09</v>
      </c>
      <c r="E2092" s="24" t="str">
        <v>비교 반영</v>
      </c>
      <c r="F2092" s="24" t="str">
        <v>그 외 비교 반영월</v>
      </c>
      <c r="G2092" s="26">
        <v>16</v>
      </c>
      <c r="H2092" s="37">
        <v>0.005477576172543649</v>
      </c>
    </row>
    <row r="2093">
      <c r="A2093" s="26">
        <v>11</v>
      </c>
      <c r="B2093" s="24" t="str">
        <v>하남시</v>
      </c>
      <c r="C2093" s="24" t="str">
        <v>다세대 매매</v>
      </c>
      <c r="D2093" s="24" t="str">
        <v>2025-10</v>
      </c>
      <c r="E2093" s="24" t="str">
        <v>비교 반영</v>
      </c>
      <c r="F2093" s="24" t="str">
        <v>그 외 비교 반영월</v>
      </c>
      <c r="G2093" s="26">
        <v>12</v>
      </c>
      <c r="H2093" s="37">
        <v>0.004726270185112249</v>
      </c>
    </row>
    <row r="2094">
      <c r="A2094" s="26">
        <v>11</v>
      </c>
      <c r="B2094" s="24" t="str">
        <v>하남시</v>
      </c>
      <c r="C2094" s="24" t="str">
        <v>다세대 매매</v>
      </c>
      <c r="D2094" s="24" t="str">
        <v>2025-11</v>
      </c>
      <c r="E2094" s="24" t="str">
        <v>비교 반영</v>
      </c>
      <c r="F2094" s="24" t="str">
        <v>그 외 비교 반영월</v>
      </c>
      <c r="G2094" s="26">
        <v>10</v>
      </c>
      <c r="H2094" s="37">
        <v>0.004159733777038269</v>
      </c>
    </row>
    <row r="2095">
      <c r="A2095" s="26">
        <v>11</v>
      </c>
      <c r="B2095" s="24" t="str">
        <v>하남시</v>
      </c>
      <c r="C2095" s="24" t="str">
        <v>다세대 매매</v>
      </c>
      <c r="D2095" s="24" t="str">
        <v>2025-12</v>
      </c>
      <c r="E2095" s="24" t="str">
        <v>비교 반영</v>
      </c>
      <c r="F2095" s="24" t="str">
        <v>그 외 비교 반영월</v>
      </c>
      <c r="G2095" s="26">
        <v>14</v>
      </c>
      <c r="H2095" s="37">
        <v>0.006006006006006006</v>
      </c>
    </row>
    <row r="2096">
      <c r="A2096" s="26">
        <v>11</v>
      </c>
      <c r="B2096" s="24" t="str">
        <v>하남시</v>
      </c>
      <c r="C2096" s="24" t="str">
        <v>다세대 매매</v>
      </c>
      <c r="D2096" s="24" t="str">
        <v>2026-01</v>
      </c>
      <c r="E2096" s="24" t="str">
        <v>비교 반영</v>
      </c>
      <c r="F2096" s="24" t="str">
        <v>직전 비교기간</v>
      </c>
      <c r="G2096" s="26">
        <v>16</v>
      </c>
      <c r="H2096" s="37">
        <v>0.006254886630179828</v>
      </c>
    </row>
    <row r="2097">
      <c r="A2097" s="26">
        <v>11</v>
      </c>
      <c r="B2097" s="24" t="str">
        <v>하남시</v>
      </c>
      <c r="C2097" s="24" t="str">
        <v>다세대 매매</v>
      </c>
      <c r="D2097" s="24" t="str">
        <v>2026-02</v>
      </c>
      <c r="E2097" s="24" t="str">
        <v>비교 반영</v>
      </c>
      <c r="F2097" s="24" t="str">
        <v>직전 비교기간</v>
      </c>
      <c r="G2097" s="26">
        <v>7</v>
      </c>
      <c r="H2097" s="37">
        <v>0.002964845404489623</v>
      </c>
    </row>
    <row r="2098">
      <c r="A2098" s="26">
        <v>11</v>
      </c>
      <c r="B2098" s="24" t="str">
        <v>하남시</v>
      </c>
      <c r="C2098" s="24" t="str">
        <v>다세대 매매</v>
      </c>
      <c r="D2098" s="24" t="str">
        <v>2026-03</v>
      </c>
      <c r="E2098" s="24" t="str">
        <v>비교 반영</v>
      </c>
      <c r="F2098" s="24" t="str">
        <v>직전 비교기간</v>
      </c>
      <c r="G2098" s="26">
        <v>17</v>
      </c>
      <c r="H2098" s="37">
        <v>0.00619533527696793</v>
      </c>
    </row>
    <row r="2099">
      <c r="A2099" s="26">
        <v>11</v>
      </c>
      <c r="B2099" s="24" t="str">
        <v>하남시</v>
      </c>
      <c r="C2099" s="24" t="str">
        <v>다세대 매매</v>
      </c>
      <c r="D2099" s="24" t="str">
        <v>2026-04</v>
      </c>
      <c r="E2099" s="24" t="str">
        <v>비교 반영</v>
      </c>
      <c r="F2099" s="24" t="str">
        <v>최근 비교기간</v>
      </c>
      <c r="G2099" s="26">
        <v>21</v>
      </c>
      <c r="H2099" s="37">
        <v>0.009753831862517418</v>
      </c>
    </row>
    <row r="2100">
      <c r="A2100" s="26">
        <v>11</v>
      </c>
      <c r="B2100" s="24" t="str">
        <v>하남시</v>
      </c>
      <c r="C2100" s="24" t="str">
        <v>다세대 매매</v>
      </c>
      <c r="D2100" s="24" t="str">
        <v>2026-05</v>
      </c>
      <c r="E2100" s="24" t="str">
        <v>비교 반영</v>
      </c>
      <c r="F2100" s="24" t="str">
        <v>최근 비교기간</v>
      </c>
      <c r="G2100" s="26">
        <v>21</v>
      </c>
      <c r="H2100" s="37">
        <v>0.008574928542262147</v>
      </c>
    </row>
    <row r="2101">
      <c r="A2101" s="26">
        <v>11</v>
      </c>
      <c r="B2101" s="24" t="str">
        <v>하남시</v>
      </c>
      <c r="C2101" s="24" t="str">
        <v>다세대 매매</v>
      </c>
      <c r="D2101" s="24" t="str">
        <v>2026-06</v>
      </c>
      <c r="E2101" s="24" t="str">
        <v>비교 반영</v>
      </c>
      <c r="F2101" s="24" t="str">
        <v>최근 비교기간</v>
      </c>
      <c r="G2101" s="26">
        <v>10</v>
      </c>
      <c r="H2101" s="37">
        <v>0.004766444232602479</v>
      </c>
    </row>
    <row r="2102">
      <c r="A2102" s="30">
        <v>11</v>
      </c>
      <c r="B2102" s="30" t="str">
        <v>하남시</v>
      </c>
      <c r="C2102" s="30" t="str">
        <v>다세대 매매</v>
      </c>
      <c r="D2102" s="30" t="str">
        <v>2026-07</v>
      </c>
      <c r="E2102" s="30" t="str">
        <v>집계 중</v>
      </c>
      <c r="F2102" s="30" t="str">
        <v>집계 중 월</v>
      </c>
      <c r="G2102" s="32">
        <v>12</v>
      </c>
      <c r="H2102" s="43">
        <v>0.005937654626422563</v>
      </c>
    </row>
    <row r="2103">
      <c r="A2103" s="26">
        <v>11</v>
      </c>
      <c r="B2103" s="24" t="str">
        <v>하남시</v>
      </c>
      <c r="C2103" s="24" t="str">
        <v>다가구 매매</v>
      </c>
      <c r="D2103" s="24" t="str">
        <v>2025-08</v>
      </c>
      <c r="E2103" s="24" t="str">
        <v>비교 반영</v>
      </c>
      <c r="F2103" s="24" t="str">
        <v>그 외 비교 반영월</v>
      </c>
      <c r="G2103" s="26">
        <v>6</v>
      </c>
      <c r="H2103" s="37">
        <v>0.0023328149300155523</v>
      </c>
    </row>
    <row r="2104">
      <c r="A2104" s="26">
        <v>11</v>
      </c>
      <c r="B2104" s="24" t="str">
        <v>하남시</v>
      </c>
      <c r="C2104" s="24" t="str">
        <v>다가구 매매</v>
      </c>
      <c r="D2104" s="24" t="str">
        <v>2025-09</v>
      </c>
      <c r="E2104" s="24" t="str">
        <v>비교 반영</v>
      </c>
      <c r="F2104" s="24" t="str">
        <v>그 외 비교 반영월</v>
      </c>
      <c r="G2104" s="26">
        <v>15</v>
      </c>
      <c r="H2104" s="37">
        <v>0.005135227661759671</v>
      </c>
    </row>
    <row r="2105">
      <c r="A2105" s="26">
        <v>11</v>
      </c>
      <c r="B2105" s="24" t="str">
        <v>하남시</v>
      </c>
      <c r="C2105" s="24" t="str">
        <v>다가구 매매</v>
      </c>
      <c r="D2105" s="24" t="str">
        <v>2025-10</v>
      </c>
      <c r="E2105" s="24" t="str">
        <v>비교 반영</v>
      </c>
      <c r="F2105" s="24" t="str">
        <v>그 외 비교 반영월</v>
      </c>
      <c r="G2105" s="26">
        <v>4</v>
      </c>
      <c r="H2105" s="37">
        <v>0.0015754233950374162</v>
      </c>
    </row>
    <row r="2106">
      <c r="A2106" s="26">
        <v>11</v>
      </c>
      <c r="B2106" s="24" t="str">
        <v>하남시</v>
      </c>
      <c r="C2106" s="24" t="str">
        <v>다가구 매매</v>
      </c>
      <c r="D2106" s="24" t="str">
        <v>2025-11</v>
      </c>
      <c r="E2106" s="24" t="str">
        <v>비교 반영</v>
      </c>
      <c r="F2106" s="24" t="str">
        <v>그 외 비교 반영월</v>
      </c>
      <c r="G2106" s="26">
        <v>11</v>
      </c>
      <c r="H2106" s="37">
        <v>0.004575707154742097</v>
      </c>
    </row>
    <row r="2107">
      <c r="A2107" s="26">
        <v>11</v>
      </c>
      <c r="B2107" s="24" t="str">
        <v>하남시</v>
      </c>
      <c r="C2107" s="24" t="str">
        <v>다가구 매매</v>
      </c>
      <c r="D2107" s="24" t="str">
        <v>2025-12</v>
      </c>
      <c r="E2107" s="24" t="str">
        <v>비교 반영</v>
      </c>
      <c r="F2107" s="24" t="str">
        <v>그 외 비교 반영월</v>
      </c>
      <c r="G2107" s="26">
        <v>8</v>
      </c>
      <c r="H2107" s="37">
        <v>0.003432003432003432</v>
      </c>
    </row>
    <row r="2108">
      <c r="A2108" s="26">
        <v>11</v>
      </c>
      <c r="B2108" s="24" t="str">
        <v>하남시</v>
      </c>
      <c r="C2108" s="24" t="str">
        <v>다가구 매매</v>
      </c>
      <c r="D2108" s="24" t="str">
        <v>2026-01</v>
      </c>
      <c r="E2108" s="24" t="str">
        <v>비교 반영</v>
      </c>
      <c r="F2108" s="24" t="str">
        <v>직전 비교기간</v>
      </c>
      <c r="G2108" s="26">
        <v>3</v>
      </c>
      <c r="H2108" s="37">
        <v>0.0011727912431587178</v>
      </c>
    </row>
    <row r="2109">
      <c r="A2109" s="26">
        <v>11</v>
      </c>
      <c r="B2109" s="24" t="str">
        <v>하남시</v>
      </c>
      <c r="C2109" s="24" t="str">
        <v>다가구 매매</v>
      </c>
      <c r="D2109" s="24" t="str">
        <v>2026-02</v>
      </c>
      <c r="E2109" s="24" t="str">
        <v>비교 반영</v>
      </c>
      <c r="F2109" s="24" t="str">
        <v>직전 비교기간</v>
      </c>
      <c r="G2109" s="26">
        <v>9</v>
      </c>
      <c r="H2109" s="37">
        <v>0.0038119440914866584</v>
      </c>
    </row>
    <row r="2110">
      <c r="A2110" s="26">
        <v>11</v>
      </c>
      <c r="B2110" s="24" t="str">
        <v>하남시</v>
      </c>
      <c r="C2110" s="24" t="str">
        <v>다가구 매매</v>
      </c>
      <c r="D2110" s="24" t="str">
        <v>2026-03</v>
      </c>
      <c r="E2110" s="24" t="str">
        <v>비교 반영</v>
      </c>
      <c r="F2110" s="24" t="str">
        <v>직전 비교기간</v>
      </c>
      <c r="G2110" s="26">
        <v>7</v>
      </c>
      <c r="H2110" s="37">
        <v>0.002551020408163265</v>
      </c>
    </row>
    <row r="2111">
      <c r="A2111" s="26">
        <v>11</v>
      </c>
      <c r="B2111" s="24" t="str">
        <v>하남시</v>
      </c>
      <c r="C2111" s="24" t="str">
        <v>다가구 매매</v>
      </c>
      <c r="D2111" s="24" t="str">
        <v>2026-04</v>
      </c>
      <c r="E2111" s="24" t="str">
        <v>비교 반영</v>
      </c>
      <c r="F2111" s="24" t="str">
        <v>최근 비교기간</v>
      </c>
      <c r="G2111" s="26">
        <v>8</v>
      </c>
      <c r="H2111" s="37">
        <v>0.0037157454714352067</v>
      </c>
    </row>
    <row r="2112">
      <c r="A2112" s="26">
        <v>11</v>
      </c>
      <c r="B2112" s="24" t="str">
        <v>하남시</v>
      </c>
      <c r="C2112" s="24" t="str">
        <v>다가구 매매</v>
      </c>
      <c r="D2112" s="24" t="str">
        <v>2026-05</v>
      </c>
      <c r="E2112" s="24" t="str">
        <v>비교 반영</v>
      </c>
      <c r="F2112" s="24" t="str">
        <v>최근 비교기간</v>
      </c>
      <c r="G2112" s="26">
        <v>8</v>
      </c>
      <c r="H2112" s="37">
        <v>0.0032666394446712946</v>
      </c>
    </row>
    <row r="2113">
      <c r="A2113" s="26">
        <v>11</v>
      </c>
      <c r="B2113" s="24" t="str">
        <v>하남시</v>
      </c>
      <c r="C2113" s="24" t="str">
        <v>다가구 매매</v>
      </c>
      <c r="D2113" s="24" t="str">
        <v>2026-06</v>
      </c>
      <c r="E2113" s="24" t="str">
        <v>비교 반영</v>
      </c>
      <c r="F2113" s="24" t="str">
        <v>최근 비교기간</v>
      </c>
      <c r="G2113" s="26">
        <v>10</v>
      </c>
      <c r="H2113" s="37">
        <v>0.004766444232602479</v>
      </c>
    </row>
    <row r="2114">
      <c r="A2114" s="30">
        <v>11</v>
      </c>
      <c r="B2114" s="30" t="str">
        <v>하남시</v>
      </c>
      <c r="C2114" s="30" t="str">
        <v>다가구 매매</v>
      </c>
      <c r="D2114" s="30" t="str">
        <v>2026-07</v>
      </c>
      <c r="E2114" s="30" t="str">
        <v>집계 중</v>
      </c>
      <c r="F2114" s="30" t="str">
        <v>집계 중 월</v>
      </c>
      <c r="G2114" s="32">
        <v>6</v>
      </c>
      <c r="H2114" s="43">
        <v>0.0029688273132112814</v>
      </c>
    </row>
    <row r="2115">
      <c r="A2115" s="26">
        <v>12</v>
      </c>
      <c r="B2115" s="24" t="str">
        <v>수원시 권선구</v>
      </c>
      <c r="C2115" s="24" t="str">
        <v>아파트 전월세</v>
      </c>
      <c r="D2115" s="24" t="str">
        <v>2025-08</v>
      </c>
      <c r="E2115" s="24" t="str">
        <v>비교 반영</v>
      </c>
      <c r="F2115" s="24" t="str">
        <v>그 외 비교 반영월</v>
      </c>
      <c r="G2115" s="26">
        <v>601</v>
      </c>
      <c r="H2115" s="37">
        <v>0.3428408442669709</v>
      </c>
    </row>
    <row r="2116">
      <c r="A2116" s="26">
        <v>12</v>
      </c>
      <c r="B2116" s="24" t="str">
        <v>수원시 권선구</v>
      </c>
      <c r="C2116" s="24" t="str">
        <v>아파트 전월세</v>
      </c>
      <c r="D2116" s="24" t="str">
        <v>2025-09</v>
      </c>
      <c r="E2116" s="24" t="str">
        <v>비교 반영</v>
      </c>
      <c r="F2116" s="24" t="str">
        <v>그 외 비교 반영월</v>
      </c>
      <c r="G2116" s="26">
        <v>628</v>
      </c>
      <c r="H2116" s="37">
        <v>0.3477297895902547</v>
      </c>
    </row>
    <row r="2117">
      <c r="A2117" s="26">
        <v>12</v>
      </c>
      <c r="B2117" s="24" t="str">
        <v>수원시 권선구</v>
      </c>
      <c r="C2117" s="24" t="str">
        <v>아파트 전월세</v>
      </c>
      <c r="D2117" s="24" t="str">
        <v>2025-10</v>
      </c>
      <c r="E2117" s="24" t="str">
        <v>비교 반영</v>
      </c>
      <c r="F2117" s="24" t="str">
        <v>그 외 비교 반영월</v>
      </c>
      <c r="G2117" s="26">
        <v>607</v>
      </c>
      <c r="H2117" s="37">
        <v>0.3359158826784726</v>
      </c>
    </row>
    <row r="2118">
      <c r="A2118" s="26">
        <v>12</v>
      </c>
      <c r="B2118" s="24" t="str">
        <v>수원시 권선구</v>
      </c>
      <c r="C2118" s="24" t="str">
        <v>아파트 전월세</v>
      </c>
      <c r="D2118" s="24" t="str">
        <v>2025-11</v>
      </c>
      <c r="E2118" s="24" t="str">
        <v>비교 반영</v>
      </c>
      <c r="F2118" s="24" t="str">
        <v>그 외 비교 반영월</v>
      </c>
      <c r="G2118" s="26">
        <v>621</v>
      </c>
      <c r="H2118" s="37">
        <v>0.32615546218487396</v>
      </c>
    </row>
    <row r="2119">
      <c r="A2119" s="26">
        <v>12</v>
      </c>
      <c r="B2119" s="24" t="str">
        <v>수원시 권선구</v>
      </c>
      <c r="C2119" s="24" t="str">
        <v>아파트 전월세</v>
      </c>
      <c r="D2119" s="24" t="str">
        <v>2025-12</v>
      </c>
      <c r="E2119" s="24" t="str">
        <v>비교 반영</v>
      </c>
      <c r="F2119" s="24" t="str">
        <v>그 외 비교 반영월</v>
      </c>
      <c r="G2119" s="26">
        <v>663</v>
      </c>
      <c r="H2119" s="37">
        <v>0.319672131147541</v>
      </c>
    </row>
    <row r="2120">
      <c r="A2120" s="26">
        <v>12</v>
      </c>
      <c r="B2120" s="24" t="str">
        <v>수원시 권선구</v>
      </c>
      <c r="C2120" s="24" t="str">
        <v>아파트 전월세</v>
      </c>
      <c r="D2120" s="24" t="str">
        <v>2026-01</v>
      </c>
      <c r="E2120" s="24" t="str">
        <v>비교 반영</v>
      </c>
      <c r="F2120" s="24" t="str">
        <v>직전 비교기간</v>
      </c>
      <c r="G2120" s="26">
        <v>760</v>
      </c>
      <c r="H2120" s="37">
        <v>0.34846400733608435</v>
      </c>
    </row>
    <row r="2121">
      <c r="A2121" s="26">
        <v>12</v>
      </c>
      <c r="B2121" s="24" t="str">
        <v>수원시 권선구</v>
      </c>
      <c r="C2121" s="24" t="str">
        <v>아파트 전월세</v>
      </c>
      <c r="D2121" s="24" t="str">
        <v>2026-02</v>
      </c>
      <c r="E2121" s="24" t="str">
        <v>비교 반영</v>
      </c>
      <c r="F2121" s="24" t="str">
        <v>직전 비교기간</v>
      </c>
      <c r="G2121" s="26">
        <v>854</v>
      </c>
      <c r="H2121" s="37">
        <v>0.4123611781747948</v>
      </c>
    </row>
    <row r="2122">
      <c r="A2122" s="26">
        <v>12</v>
      </c>
      <c r="B2122" s="24" t="str">
        <v>수원시 권선구</v>
      </c>
      <c r="C2122" s="24" t="str">
        <v>아파트 전월세</v>
      </c>
      <c r="D2122" s="24" t="str">
        <v>2026-03</v>
      </c>
      <c r="E2122" s="24" t="str">
        <v>비교 반영</v>
      </c>
      <c r="F2122" s="24" t="str">
        <v>직전 비교기간</v>
      </c>
      <c r="G2122" s="26">
        <v>896</v>
      </c>
      <c r="H2122" s="37">
        <v>0.38095238095238093</v>
      </c>
    </row>
    <row r="2123">
      <c r="A2123" s="26">
        <v>12</v>
      </c>
      <c r="B2123" s="24" t="str">
        <v>수원시 권선구</v>
      </c>
      <c r="C2123" s="24" t="str">
        <v>아파트 전월세</v>
      </c>
      <c r="D2123" s="24" t="str">
        <v>2026-04</v>
      </c>
      <c r="E2123" s="24" t="str">
        <v>비교 반영</v>
      </c>
      <c r="F2123" s="24" t="str">
        <v>최근 비교기간</v>
      </c>
      <c r="G2123" s="26">
        <v>929</v>
      </c>
      <c r="H2123" s="37">
        <v>0.41846846846846847</v>
      </c>
    </row>
    <row r="2124">
      <c r="A2124" s="26">
        <v>12</v>
      </c>
      <c r="B2124" s="24" t="str">
        <v>수원시 권선구</v>
      </c>
      <c r="C2124" s="24" t="str">
        <v>아파트 전월세</v>
      </c>
      <c r="D2124" s="24" t="str">
        <v>2026-05</v>
      </c>
      <c r="E2124" s="24" t="str">
        <v>비교 반영</v>
      </c>
      <c r="F2124" s="24" t="str">
        <v>최근 비교기간</v>
      </c>
      <c r="G2124" s="26">
        <v>579</v>
      </c>
      <c r="H2124" s="37">
        <v>0.3116254036598493</v>
      </c>
    </row>
    <row r="2125">
      <c r="A2125" s="26">
        <v>12</v>
      </c>
      <c r="B2125" s="24" t="str">
        <v>수원시 권선구</v>
      </c>
      <c r="C2125" s="24" t="str">
        <v>아파트 전월세</v>
      </c>
      <c r="D2125" s="24" t="str">
        <v>2026-06</v>
      </c>
      <c r="E2125" s="24" t="str">
        <v>비교 반영</v>
      </c>
      <c r="F2125" s="24" t="str">
        <v>최근 비교기간</v>
      </c>
      <c r="G2125" s="26">
        <v>604</v>
      </c>
      <c r="H2125" s="37">
        <v>0.2654945054945055</v>
      </c>
    </row>
    <row r="2126">
      <c r="A2126" s="30">
        <v>12</v>
      </c>
      <c r="B2126" s="30" t="str">
        <v>수원시 권선구</v>
      </c>
      <c r="C2126" s="30" t="str">
        <v>아파트 전월세</v>
      </c>
      <c r="D2126" s="30" t="str">
        <v>2026-07</v>
      </c>
      <c r="E2126" s="30" t="str">
        <v>집계 중</v>
      </c>
      <c r="F2126" s="30" t="str">
        <v>집계 중 월</v>
      </c>
      <c r="G2126" s="32">
        <v>573</v>
      </c>
      <c r="H2126" s="43">
        <v>0.29190015282730514</v>
      </c>
    </row>
    <row r="2127">
      <c r="A2127" s="26">
        <v>12</v>
      </c>
      <c r="B2127" s="24" t="str">
        <v>수원시 권선구</v>
      </c>
      <c r="C2127" s="24" t="str">
        <v>아파트 매매</v>
      </c>
      <c r="D2127" s="24" t="str">
        <v>2025-08</v>
      </c>
      <c r="E2127" s="24" t="str">
        <v>비교 반영</v>
      </c>
      <c r="F2127" s="24" t="str">
        <v>그 외 비교 반영월</v>
      </c>
      <c r="G2127" s="26">
        <v>243</v>
      </c>
      <c r="H2127" s="37">
        <v>0.13861950941243584</v>
      </c>
    </row>
    <row r="2128">
      <c r="A2128" s="26">
        <v>12</v>
      </c>
      <c r="B2128" s="24" t="str">
        <v>수원시 권선구</v>
      </c>
      <c r="C2128" s="24" t="str">
        <v>아파트 매매</v>
      </c>
      <c r="D2128" s="24" t="str">
        <v>2025-09</v>
      </c>
      <c r="E2128" s="24" t="str">
        <v>비교 반영</v>
      </c>
      <c r="F2128" s="24" t="str">
        <v>그 외 비교 반영월</v>
      </c>
      <c r="G2128" s="26">
        <v>287</v>
      </c>
      <c r="H2128" s="37">
        <v>0.15891472868217055</v>
      </c>
    </row>
    <row r="2129">
      <c r="A2129" s="26">
        <v>12</v>
      </c>
      <c r="B2129" s="24" t="str">
        <v>수원시 권선구</v>
      </c>
      <c r="C2129" s="24" t="str">
        <v>아파트 매매</v>
      </c>
      <c r="D2129" s="24" t="str">
        <v>2025-10</v>
      </c>
      <c r="E2129" s="24" t="str">
        <v>비교 반영</v>
      </c>
      <c r="F2129" s="24" t="str">
        <v>그 외 비교 반영월</v>
      </c>
      <c r="G2129" s="26">
        <v>399</v>
      </c>
      <c r="H2129" s="37">
        <v>0.22080796900940786</v>
      </c>
    </row>
    <row r="2130">
      <c r="A2130" s="26">
        <v>12</v>
      </c>
      <c r="B2130" s="24" t="str">
        <v>수원시 권선구</v>
      </c>
      <c r="C2130" s="24" t="str">
        <v>아파트 매매</v>
      </c>
      <c r="D2130" s="24" t="str">
        <v>2025-11</v>
      </c>
      <c r="E2130" s="24" t="str">
        <v>비교 반영</v>
      </c>
      <c r="F2130" s="24" t="str">
        <v>그 외 비교 반영월</v>
      </c>
      <c r="G2130" s="26">
        <v>475</v>
      </c>
      <c r="H2130" s="37">
        <v>0.2494747899159664</v>
      </c>
    </row>
    <row r="2131">
      <c r="A2131" s="26">
        <v>12</v>
      </c>
      <c r="B2131" s="24" t="str">
        <v>수원시 권선구</v>
      </c>
      <c r="C2131" s="24" t="str">
        <v>아파트 매매</v>
      </c>
      <c r="D2131" s="24" t="str">
        <v>2025-12</v>
      </c>
      <c r="E2131" s="24" t="str">
        <v>비교 반영</v>
      </c>
      <c r="F2131" s="24" t="str">
        <v>그 외 비교 반영월</v>
      </c>
      <c r="G2131" s="26">
        <v>413</v>
      </c>
      <c r="H2131" s="37">
        <v>0.1991321118611379</v>
      </c>
    </row>
    <row r="2132">
      <c r="A2132" s="26">
        <v>12</v>
      </c>
      <c r="B2132" s="24" t="str">
        <v>수원시 권선구</v>
      </c>
      <c r="C2132" s="24" t="str">
        <v>아파트 매매</v>
      </c>
      <c r="D2132" s="24" t="str">
        <v>2026-01</v>
      </c>
      <c r="E2132" s="24" t="str">
        <v>비교 반영</v>
      </c>
      <c r="F2132" s="24" t="str">
        <v>직전 비교기간</v>
      </c>
      <c r="G2132" s="26">
        <v>467</v>
      </c>
      <c r="H2132" s="37">
        <v>0.21412196240256762</v>
      </c>
    </row>
    <row r="2133">
      <c r="A2133" s="26">
        <v>12</v>
      </c>
      <c r="B2133" s="24" t="str">
        <v>수원시 권선구</v>
      </c>
      <c r="C2133" s="24" t="str">
        <v>아파트 매매</v>
      </c>
      <c r="D2133" s="24" t="str">
        <v>2026-02</v>
      </c>
      <c r="E2133" s="24" t="str">
        <v>비교 반영</v>
      </c>
      <c r="F2133" s="24" t="str">
        <v>직전 비교기간</v>
      </c>
      <c r="G2133" s="26">
        <v>383</v>
      </c>
      <c r="H2133" s="37">
        <v>0.18493481409946885</v>
      </c>
    </row>
    <row r="2134">
      <c r="A2134" s="26">
        <v>12</v>
      </c>
      <c r="B2134" s="24" t="str">
        <v>수원시 권선구</v>
      </c>
      <c r="C2134" s="24" t="str">
        <v>아파트 매매</v>
      </c>
      <c r="D2134" s="24" t="str">
        <v>2026-03</v>
      </c>
      <c r="E2134" s="24" t="str">
        <v>비교 반영</v>
      </c>
      <c r="F2134" s="24" t="str">
        <v>직전 비교기간</v>
      </c>
      <c r="G2134" s="26">
        <v>506</v>
      </c>
      <c r="H2134" s="37">
        <v>0.2151360544217687</v>
      </c>
    </row>
    <row r="2135">
      <c r="A2135" s="26">
        <v>12</v>
      </c>
      <c r="B2135" s="24" t="str">
        <v>수원시 권선구</v>
      </c>
      <c r="C2135" s="24" t="str">
        <v>아파트 매매</v>
      </c>
      <c r="D2135" s="24" t="str">
        <v>2026-04</v>
      </c>
      <c r="E2135" s="24" t="str">
        <v>비교 반영</v>
      </c>
      <c r="F2135" s="24" t="str">
        <v>최근 비교기간</v>
      </c>
      <c r="G2135" s="26">
        <v>441</v>
      </c>
      <c r="H2135" s="37">
        <v>0.19864864864864865</v>
      </c>
    </row>
    <row r="2136">
      <c r="A2136" s="26">
        <v>12</v>
      </c>
      <c r="B2136" s="24" t="str">
        <v>수원시 권선구</v>
      </c>
      <c r="C2136" s="24" t="str">
        <v>아파트 매매</v>
      </c>
      <c r="D2136" s="24" t="str">
        <v>2026-05</v>
      </c>
      <c r="E2136" s="24" t="str">
        <v>비교 반영</v>
      </c>
      <c r="F2136" s="24" t="str">
        <v>최근 비교기간</v>
      </c>
      <c r="G2136" s="26">
        <v>437</v>
      </c>
      <c r="H2136" s="37">
        <v>0.23519913885898816</v>
      </c>
    </row>
    <row r="2137">
      <c r="A2137" s="26">
        <v>12</v>
      </c>
      <c r="B2137" s="24" t="str">
        <v>수원시 권선구</v>
      </c>
      <c r="C2137" s="24" t="str">
        <v>아파트 매매</v>
      </c>
      <c r="D2137" s="24" t="str">
        <v>2026-06</v>
      </c>
      <c r="E2137" s="24" t="str">
        <v>비교 반영</v>
      </c>
      <c r="F2137" s="24" t="str">
        <v>최근 비교기간</v>
      </c>
      <c r="G2137" s="26">
        <v>545</v>
      </c>
      <c r="H2137" s="37">
        <v>0.23956043956043957</v>
      </c>
    </row>
    <row r="2138">
      <c r="A2138" s="30">
        <v>12</v>
      </c>
      <c r="B2138" s="30" t="str">
        <v>수원시 권선구</v>
      </c>
      <c r="C2138" s="30" t="str">
        <v>아파트 매매</v>
      </c>
      <c r="D2138" s="30" t="str">
        <v>2026-07</v>
      </c>
      <c r="E2138" s="30" t="str">
        <v>집계 중</v>
      </c>
      <c r="F2138" s="30" t="str">
        <v>집계 중 월</v>
      </c>
      <c r="G2138" s="32">
        <v>632</v>
      </c>
      <c r="H2138" s="43">
        <v>0.32195618950585836</v>
      </c>
    </row>
    <row r="2139">
      <c r="A2139" s="26">
        <v>12</v>
      </c>
      <c r="B2139" s="24" t="str">
        <v>수원시 권선구</v>
      </c>
      <c r="C2139" s="24" t="str">
        <v>다가구 전월세</v>
      </c>
      <c r="D2139" s="24" t="str">
        <v>2025-08</v>
      </c>
      <c r="E2139" s="24" t="str">
        <v>비교 반영</v>
      </c>
      <c r="F2139" s="24" t="str">
        <v>그 외 비교 반영월</v>
      </c>
      <c r="G2139" s="26">
        <v>341</v>
      </c>
      <c r="H2139" s="37">
        <v>0.19452367370222476</v>
      </c>
    </row>
    <row r="2140">
      <c r="A2140" s="26">
        <v>12</v>
      </c>
      <c r="B2140" s="24" t="str">
        <v>수원시 권선구</v>
      </c>
      <c r="C2140" s="24" t="str">
        <v>다가구 전월세</v>
      </c>
      <c r="D2140" s="24" t="str">
        <v>2025-09</v>
      </c>
      <c r="E2140" s="24" t="str">
        <v>비교 반영</v>
      </c>
      <c r="F2140" s="24" t="str">
        <v>그 외 비교 반영월</v>
      </c>
      <c r="G2140" s="26">
        <v>349</v>
      </c>
      <c r="H2140" s="37">
        <v>0.19324473975636766</v>
      </c>
    </row>
    <row r="2141">
      <c r="A2141" s="26">
        <v>12</v>
      </c>
      <c r="B2141" s="24" t="str">
        <v>수원시 권선구</v>
      </c>
      <c r="C2141" s="24" t="str">
        <v>다가구 전월세</v>
      </c>
      <c r="D2141" s="24" t="str">
        <v>2025-10</v>
      </c>
      <c r="E2141" s="24" t="str">
        <v>비교 반영</v>
      </c>
      <c r="F2141" s="24" t="str">
        <v>그 외 비교 반영월</v>
      </c>
      <c r="G2141" s="26">
        <v>326</v>
      </c>
      <c r="H2141" s="37">
        <v>0.18040951853901493</v>
      </c>
    </row>
    <row r="2142">
      <c r="A2142" s="26">
        <v>12</v>
      </c>
      <c r="B2142" s="24" t="str">
        <v>수원시 권선구</v>
      </c>
      <c r="C2142" s="24" t="str">
        <v>다가구 전월세</v>
      </c>
      <c r="D2142" s="24" t="str">
        <v>2025-11</v>
      </c>
      <c r="E2142" s="24" t="str">
        <v>비교 반영</v>
      </c>
      <c r="F2142" s="24" t="str">
        <v>그 외 비교 반영월</v>
      </c>
      <c r="G2142" s="26">
        <v>303</v>
      </c>
      <c r="H2142" s="37">
        <v>0.15913865546218486</v>
      </c>
    </row>
    <row r="2143">
      <c r="A2143" s="26">
        <v>12</v>
      </c>
      <c r="B2143" s="24" t="str">
        <v>수원시 권선구</v>
      </c>
      <c r="C2143" s="24" t="str">
        <v>다가구 전월세</v>
      </c>
      <c r="D2143" s="24" t="str">
        <v>2025-12</v>
      </c>
      <c r="E2143" s="24" t="str">
        <v>비교 반영</v>
      </c>
      <c r="F2143" s="24" t="str">
        <v>그 외 비교 반영월</v>
      </c>
      <c r="G2143" s="26">
        <v>273</v>
      </c>
      <c r="H2143" s="37">
        <v>0.13162970106075217</v>
      </c>
    </row>
    <row r="2144">
      <c r="A2144" s="26">
        <v>12</v>
      </c>
      <c r="B2144" s="24" t="str">
        <v>수원시 권선구</v>
      </c>
      <c r="C2144" s="24" t="str">
        <v>다가구 전월세</v>
      </c>
      <c r="D2144" s="24" t="str">
        <v>2026-01</v>
      </c>
      <c r="E2144" s="24" t="str">
        <v>비교 반영</v>
      </c>
      <c r="F2144" s="24" t="str">
        <v>직전 비교기간</v>
      </c>
      <c r="G2144" s="26">
        <v>288</v>
      </c>
      <c r="H2144" s="37">
        <v>0.13204951856946354</v>
      </c>
    </row>
    <row r="2145">
      <c r="A2145" s="26">
        <v>12</v>
      </c>
      <c r="B2145" s="24" t="str">
        <v>수원시 권선구</v>
      </c>
      <c r="C2145" s="24" t="str">
        <v>다가구 전월세</v>
      </c>
      <c r="D2145" s="24" t="str">
        <v>2026-02</v>
      </c>
      <c r="E2145" s="24" t="str">
        <v>비교 반영</v>
      </c>
      <c r="F2145" s="24" t="str">
        <v>직전 비교기간</v>
      </c>
      <c r="G2145" s="26">
        <v>323</v>
      </c>
      <c r="H2145" s="37">
        <v>0.1559633027522936</v>
      </c>
    </row>
    <row r="2146">
      <c r="A2146" s="26">
        <v>12</v>
      </c>
      <c r="B2146" s="24" t="str">
        <v>수원시 권선구</v>
      </c>
      <c r="C2146" s="24" t="str">
        <v>다가구 전월세</v>
      </c>
      <c r="D2146" s="24" t="str">
        <v>2026-03</v>
      </c>
      <c r="E2146" s="24" t="str">
        <v>비교 반영</v>
      </c>
      <c r="F2146" s="24" t="str">
        <v>직전 비교기간</v>
      </c>
      <c r="G2146" s="26">
        <v>322</v>
      </c>
      <c r="H2146" s="37">
        <v>0.13690476190476192</v>
      </c>
    </row>
    <row r="2147">
      <c r="A2147" s="26">
        <v>12</v>
      </c>
      <c r="B2147" s="24" t="str">
        <v>수원시 권선구</v>
      </c>
      <c r="C2147" s="24" t="str">
        <v>다가구 전월세</v>
      </c>
      <c r="D2147" s="24" t="str">
        <v>2026-04</v>
      </c>
      <c r="E2147" s="24" t="str">
        <v>비교 반영</v>
      </c>
      <c r="F2147" s="24" t="str">
        <v>최근 비교기간</v>
      </c>
      <c r="G2147" s="26">
        <v>340</v>
      </c>
      <c r="H2147" s="37">
        <v>0.15315315315315314</v>
      </c>
    </row>
    <row r="2148">
      <c r="A2148" s="26">
        <v>12</v>
      </c>
      <c r="B2148" s="24" t="str">
        <v>수원시 권선구</v>
      </c>
      <c r="C2148" s="24" t="str">
        <v>다가구 전월세</v>
      </c>
      <c r="D2148" s="24" t="str">
        <v>2026-05</v>
      </c>
      <c r="E2148" s="24" t="str">
        <v>비교 반영</v>
      </c>
      <c r="F2148" s="24" t="str">
        <v>최근 비교기간</v>
      </c>
      <c r="G2148" s="26">
        <v>308</v>
      </c>
      <c r="H2148" s="37">
        <v>0.16576964477933262</v>
      </c>
    </row>
    <row r="2149">
      <c r="A2149" s="26">
        <v>12</v>
      </c>
      <c r="B2149" s="24" t="str">
        <v>수원시 권선구</v>
      </c>
      <c r="C2149" s="24" t="str">
        <v>다가구 전월세</v>
      </c>
      <c r="D2149" s="24" t="str">
        <v>2026-06</v>
      </c>
      <c r="E2149" s="24" t="str">
        <v>비교 반영</v>
      </c>
      <c r="F2149" s="24" t="str">
        <v>최근 비교기간</v>
      </c>
      <c r="G2149" s="26">
        <v>309</v>
      </c>
      <c r="H2149" s="37">
        <v>0.13582417582417583</v>
      </c>
    </row>
    <row r="2150">
      <c r="A2150" s="30">
        <v>12</v>
      </c>
      <c r="B2150" s="30" t="str">
        <v>수원시 권선구</v>
      </c>
      <c r="C2150" s="30" t="str">
        <v>다가구 전월세</v>
      </c>
      <c r="D2150" s="30" t="str">
        <v>2026-07</v>
      </c>
      <c r="E2150" s="30" t="str">
        <v>집계 중</v>
      </c>
      <c r="F2150" s="30" t="str">
        <v>집계 중 월</v>
      </c>
      <c r="G2150" s="32">
        <v>235</v>
      </c>
      <c r="H2150" s="43">
        <v>0.11971472236372899</v>
      </c>
    </row>
    <row r="2151">
      <c r="A2151" s="26">
        <v>12</v>
      </c>
      <c r="B2151" s="24" t="str">
        <v>수원시 권선구</v>
      </c>
      <c r="C2151" s="24" t="str">
        <v>다세대 전월세</v>
      </c>
      <c r="D2151" s="24" t="str">
        <v>2025-08</v>
      </c>
      <c r="E2151" s="24" t="str">
        <v>비교 반영</v>
      </c>
      <c r="F2151" s="24" t="str">
        <v>그 외 비교 반영월</v>
      </c>
      <c r="G2151" s="26">
        <v>226</v>
      </c>
      <c r="H2151" s="37">
        <v>0.1289218482601255</v>
      </c>
    </row>
    <row r="2152">
      <c r="A2152" s="26">
        <v>12</v>
      </c>
      <c r="B2152" s="24" t="str">
        <v>수원시 권선구</v>
      </c>
      <c r="C2152" s="24" t="str">
        <v>다세대 전월세</v>
      </c>
      <c r="D2152" s="24" t="str">
        <v>2025-09</v>
      </c>
      <c r="E2152" s="24" t="str">
        <v>비교 반영</v>
      </c>
      <c r="F2152" s="24" t="str">
        <v>그 외 비교 반영월</v>
      </c>
      <c r="G2152" s="26">
        <v>197</v>
      </c>
      <c r="H2152" s="37">
        <v>0.10908084163898117</v>
      </c>
    </row>
    <row r="2153">
      <c r="A2153" s="26">
        <v>12</v>
      </c>
      <c r="B2153" s="24" t="str">
        <v>수원시 권선구</v>
      </c>
      <c r="C2153" s="24" t="str">
        <v>다세대 전월세</v>
      </c>
      <c r="D2153" s="24" t="str">
        <v>2025-10</v>
      </c>
      <c r="E2153" s="24" t="str">
        <v>비교 반영</v>
      </c>
      <c r="F2153" s="24" t="str">
        <v>그 외 비교 반영월</v>
      </c>
      <c r="G2153" s="26">
        <v>208</v>
      </c>
      <c r="H2153" s="37">
        <v>0.11510791366906475</v>
      </c>
    </row>
    <row r="2154">
      <c r="A2154" s="26">
        <v>12</v>
      </c>
      <c r="B2154" s="24" t="str">
        <v>수원시 권선구</v>
      </c>
      <c r="C2154" s="24" t="str">
        <v>다세대 전월세</v>
      </c>
      <c r="D2154" s="24" t="str">
        <v>2025-11</v>
      </c>
      <c r="E2154" s="24" t="str">
        <v>비교 반영</v>
      </c>
      <c r="F2154" s="24" t="str">
        <v>그 외 비교 반영월</v>
      </c>
      <c r="G2154" s="26">
        <v>227</v>
      </c>
      <c r="H2154" s="37">
        <v>0.11922268907563026</v>
      </c>
    </row>
    <row r="2155">
      <c r="A2155" s="26">
        <v>12</v>
      </c>
      <c r="B2155" s="24" t="str">
        <v>수원시 권선구</v>
      </c>
      <c r="C2155" s="24" t="str">
        <v>다세대 전월세</v>
      </c>
      <c r="D2155" s="24" t="str">
        <v>2025-12</v>
      </c>
      <c r="E2155" s="24" t="str">
        <v>비교 반영</v>
      </c>
      <c r="F2155" s="24" t="str">
        <v>그 외 비교 반영월</v>
      </c>
      <c r="G2155" s="26">
        <v>221</v>
      </c>
      <c r="H2155" s="37">
        <v>0.10655737704918032</v>
      </c>
    </row>
    <row r="2156">
      <c r="A2156" s="26">
        <v>12</v>
      </c>
      <c r="B2156" s="24" t="str">
        <v>수원시 권선구</v>
      </c>
      <c r="C2156" s="24" t="str">
        <v>다세대 전월세</v>
      </c>
      <c r="D2156" s="24" t="str">
        <v>2026-01</v>
      </c>
      <c r="E2156" s="24" t="str">
        <v>비교 반영</v>
      </c>
      <c r="F2156" s="24" t="str">
        <v>직전 비교기간</v>
      </c>
      <c r="G2156" s="26">
        <v>269</v>
      </c>
      <c r="H2156" s="37">
        <v>0.12333791838606144</v>
      </c>
    </row>
    <row r="2157">
      <c r="A2157" s="26">
        <v>12</v>
      </c>
      <c r="B2157" s="24" t="str">
        <v>수원시 권선구</v>
      </c>
      <c r="C2157" s="24" t="str">
        <v>다세대 전월세</v>
      </c>
      <c r="D2157" s="24" t="str">
        <v>2026-02</v>
      </c>
      <c r="E2157" s="24" t="str">
        <v>비교 반영</v>
      </c>
      <c r="F2157" s="24" t="str">
        <v>직전 비교기간</v>
      </c>
      <c r="G2157" s="26">
        <v>229</v>
      </c>
      <c r="H2157" s="37">
        <v>0.11057460164171898</v>
      </c>
    </row>
    <row r="2158">
      <c r="A2158" s="26">
        <v>12</v>
      </c>
      <c r="B2158" s="24" t="str">
        <v>수원시 권선구</v>
      </c>
      <c r="C2158" s="24" t="str">
        <v>다세대 전월세</v>
      </c>
      <c r="D2158" s="24" t="str">
        <v>2026-03</v>
      </c>
      <c r="E2158" s="24" t="str">
        <v>비교 반영</v>
      </c>
      <c r="F2158" s="24" t="str">
        <v>직전 비교기간</v>
      </c>
      <c r="G2158" s="26">
        <v>268</v>
      </c>
      <c r="H2158" s="37">
        <v>0.11394557823129252</v>
      </c>
    </row>
    <row r="2159">
      <c r="A2159" s="26">
        <v>12</v>
      </c>
      <c r="B2159" s="24" t="str">
        <v>수원시 권선구</v>
      </c>
      <c r="C2159" s="24" t="str">
        <v>다세대 전월세</v>
      </c>
      <c r="D2159" s="24" t="str">
        <v>2026-04</v>
      </c>
      <c r="E2159" s="24" t="str">
        <v>비교 반영</v>
      </c>
      <c r="F2159" s="24" t="str">
        <v>최근 비교기간</v>
      </c>
      <c r="G2159" s="26">
        <v>199</v>
      </c>
      <c r="H2159" s="37">
        <v>0.08963963963963964</v>
      </c>
    </row>
    <row r="2160">
      <c r="A2160" s="26">
        <v>12</v>
      </c>
      <c r="B2160" s="24" t="str">
        <v>수원시 권선구</v>
      </c>
      <c r="C2160" s="24" t="str">
        <v>다세대 전월세</v>
      </c>
      <c r="D2160" s="24" t="str">
        <v>2026-05</v>
      </c>
      <c r="E2160" s="24" t="str">
        <v>비교 반영</v>
      </c>
      <c r="F2160" s="24" t="str">
        <v>최근 비교기간</v>
      </c>
      <c r="G2160" s="26">
        <v>208</v>
      </c>
      <c r="H2160" s="37">
        <v>0.11194833153928956</v>
      </c>
    </row>
    <row r="2161">
      <c r="A2161" s="26">
        <v>12</v>
      </c>
      <c r="B2161" s="24" t="str">
        <v>수원시 권선구</v>
      </c>
      <c r="C2161" s="24" t="str">
        <v>다세대 전월세</v>
      </c>
      <c r="D2161" s="24" t="str">
        <v>2026-06</v>
      </c>
      <c r="E2161" s="24" t="str">
        <v>비교 반영</v>
      </c>
      <c r="F2161" s="24" t="str">
        <v>최근 비교기간</v>
      </c>
      <c r="G2161" s="26">
        <v>246</v>
      </c>
      <c r="H2161" s="37">
        <v>0.10813186813186813</v>
      </c>
    </row>
    <row r="2162">
      <c r="A2162" s="30">
        <v>12</v>
      </c>
      <c r="B2162" s="30" t="str">
        <v>수원시 권선구</v>
      </c>
      <c r="C2162" s="30" t="str">
        <v>다세대 전월세</v>
      </c>
      <c r="D2162" s="30" t="str">
        <v>2026-07</v>
      </c>
      <c r="E2162" s="30" t="str">
        <v>집계 중</v>
      </c>
      <c r="F2162" s="30" t="str">
        <v>집계 중 월</v>
      </c>
      <c r="G2162" s="32">
        <v>158</v>
      </c>
      <c r="H2162" s="43">
        <v>0.08048904737646459</v>
      </c>
    </row>
    <row r="2163">
      <c r="A2163" s="26">
        <v>12</v>
      </c>
      <c r="B2163" s="24" t="str">
        <v>수원시 권선구</v>
      </c>
      <c r="C2163" s="24" t="str">
        <v>오피스텔 전월세</v>
      </c>
      <c r="D2163" s="24" t="str">
        <v>2025-08</v>
      </c>
      <c r="E2163" s="24" t="str">
        <v>비교 반영</v>
      </c>
      <c r="F2163" s="24" t="str">
        <v>그 외 비교 반영월</v>
      </c>
      <c r="G2163" s="26">
        <v>170</v>
      </c>
      <c r="H2163" s="37">
        <v>0.09697661152310325</v>
      </c>
    </row>
    <row r="2164">
      <c r="A2164" s="26">
        <v>12</v>
      </c>
      <c r="B2164" s="24" t="str">
        <v>수원시 권선구</v>
      </c>
      <c r="C2164" s="24" t="str">
        <v>오피스텔 전월세</v>
      </c>
      <c r="D2164" s="24" t="str">
        <v>2025-09</v>
      </c>
      <c r="E2164" s="24" t="str">
        <v>비교 반영</v>
      </c>
      <c r="F2164" s="24" t="str">
        <v>그 외 비교 반영월</v>
      </c>
      <c r="G2164" s="26">
        <v>198</v>
      </c>
      <c r="H2164" s="37">
        <v>0.10963455149501661</v>
      </c>
    </row>
    <row r="2165">
      <c r="A2165" s="26">
        <v>12</v>
      </c>
      <c r="B2165" s="24" t="str">
        <v>수원시 권선구</v>
      </c>
      <c r="C2165" s="24" t="str">
        <v>오피스텔 전월세</v>
      </c>
      <c r="D2165" s="24" t="str">
        <v>2025-10</v>
      </c>
      <c r="E2165" s="24" t="str">
        <v>비교 반영</v>
      </c>
      <c r="F2165" s="24" t="str">
        <v>그 외 비교 반영월</v>
      </c>
      <c r="G2165" s="26">
        <v>129</v>
      </c>
      <c r="H2165" s="37">
        <v>0.07138904261206419</v>
      </c>
    </row>
    <row r="2166">
      <c r="A2166" s="26">
        <v>12</v>
      </c>
      <c r="B2166" s="24" t="str">
        <v>수원시 권선구</v>
      </c>
      <c r="C2166" s="24" t="str">
        <v>오피스텔 전월세</v>
      </c>
      <c r="D2166" s="24" t="str">
        <v>2025-11</v>
      </c>
      <c r="E2166" s="24" t="str">
        <v>비교 반영</v>
      </c>
      <c r="F2166" s="24" t="str">
        <v>그 외 비교 반영월</v>
      </c>
      <c r="G2166" s="26">
        <v>130</v>
      </c>
      <c r="H2166" s="37">
        <v>0.06827731092436974</v>
      </c>
    </row>
    <row r="2167">
      <c r="A2167" s="26">
        <v>12</v>
      </c>
      <c r="B2167" s="24" t="str">
        <v>수원시 권선구</v>
      </c>
      <c r="C2167" s="24" t="str">
        <v>오피스텔 전월세</v>
      </c>
      <c r="D2167" s="24" t="str">
        <v>2025-12</v>
      </c>
      <c r="E2167" s="24" t="str">
        <v>비교 반영</v>
      </c>
      <c r="F2167" s="24" t="str">
        <v>그 외 비교 반영월</v>
      </c>
      <c r="G2167" s="26">
        <v>356</v>
      </c>
      <c r="H2167" s="37">
        <v>0.171648987463838</v>
      </c>
    </row>
    <row r="2168">
      <c r="A2168" s="26">
        <v>12</v>
      </c>
      <c r="B2168" s="24" t="str">
        <v>수원시 권선구</v>
      </c>
      <c r="C2168" s="24" t="str">
        <v>오피스텔 전월세</v>
      </c>
      <c r="D2168" s="24" t="str">
        <v>2026-01</v>
      </c>
      <c r="E2168" s="24" t="str">
        <v>비교 반영</v>
      </c>
      <c r="F2168" s="24" t="str">
        <v>직전 비교기간</v>
      </c>
      <c r="G2168" s="26">
        <v>187</v>
      </c>
      <c r="H2168" s="37">
        <v>0.08574048601558917</v>
      </c>
    </row>
    <row r="2169">
      <c r="A2169" s="26">
        <v>12</v>
      </c>
      <c r="B2169" s="24" t="str">
        <v>수원시 권선구</v>
      </c>
      <c r="C2169" s="24" t="str">
        <v>오피스텔 전월세</v>
      </c>
      <c r="D2169" s="24" t="str">
        <v>2026-02</v>
      </c>
      <c r="E2169" s="24" t="str">
        <v>비교 반영</v>
      </c>
      <c r="F2169" s="24" t="str">
        <v>직전 비교기간</v>
      </c>
      <c r="G2169" s="26">
        <v>120</v>
      </c>
      <c r="H2169" s="37">
        <v>0.05794302269435055</v>
      </c>
    </row>
    <row r="2170">
      <c r="A2170" s="26">
        <v>12</v>
      </c>
      <c r="B2170" s="24" t="str">
        <v>수원시 권선구</v>
      </c>
      <c r="C2170" s="24" t="str">
        <v>오피스텔 전월세</v>
      </c>
      <c r="D2170" s="24" t="str">
        <v>2026-03</v>
      </c>
      <c r="E2170" s="24" t="str">
        <v>비교 반영</v>
      </c>
      <c r="F2170" s="24" t="str">
        <v>직전 비교기간</v>
      </c>
      <c r="G2170" s="26">
        <v>130</v>
      </c>
      <c r="H2170" s="37">
        <v>0.055272108843537414</v>
      </c>
    </row>
    <row r="2171">
      <c r="A2171" s="26">
        <v>12</v>
      </c>
      <c r="B2171" s="24" t="str">
        <v>수원시 권선구</v>
      </c>
      <c r="C2171" s="24" t="str">
        <v>오피스텔 전월세</v>
      </c>
      <c r="D2171" s="24" t="str">
        <v>2026-04</v>
      </c>
      <c r="E2171" s="24" t="str">
        <v>비교 반영</v>
      </c>
      <c r="F2171" s="24" t="str">
        <v>최근 비교기간</v>
      </c>
      <c r="G2171" s="26">
        <v>115</v>
      </c>
      <c r="H2171" s="37">
        <v>0.0518018018018018</v>
      </c>
    </row>
    <row r="2172">
      <c r="A2172" s="26">
        <v>12</v>
      </c>
      <c r="B2172" s="24" t="str">
        <v>수원시 권선구</v>
      </c>
      <c r="C2172" s="24" t="str">
        <v>오피스텔 전월세</v>
      </c>
      <c r="D2172" s="24" t="str">
        <v>2026-05</v>
      </c>
      <c r="E2172" s="24" t="str">
        <v>비교 반영</v>
      </c>
      <c r="F2172" s="24" t="str">
        <v>최근 비교기간</v>
      </c>
      <c r="G2172" s="26">
        <v>133</v>
      </c>
      <c r="H2172" s="37">
        <v>0.07158234660925726</v>
      </c>
    </row>
    <row r="2173">
      <c r="A2173" s="26">
        <v>12</v>
      </c>
      <c r="B2173" s="24" t="str">
        <v>수원시 권선구</v>
      </c>
      <c r="C2173" s="24" t="str">
        <v>오피스텔 전월세</v>
      </c>
      <c r="D2173" s="24" t="str">
        <v>2026-06</v>
      </c>
      <c r="E2173" s="24" t="str">
        <v>비교 반영</v>
      </c>
      <c r="F2173" s="24" t="str">
        <v>최근 비교기간</v>
      </c>
      <c r="G2173" s="26">
        <v>135</v>
      </c>
      <c r="H2173" s="37">
        <v>0.05934065934065934</v>
      </c>
    </row>
    <row r="2174">
      <c r="A2174" s="30">
        <v>12</v>
      </c>
      <c r="B2174" s="30" t="str">
        <v>수원시 권선구</v>
      </c>
      <c r="C2174" s="30" t="str">
        <v>오피스텔 전월세</v>
      </c>
      <c r="D2174" s="30" t="str">
        <v>2026-07</v>
      </c>
      <c r="E2174" s="30" t="str">
        <v>집계 중</v>
      </c>
      <c r="F2174" s="30" t="str">
        <v>집계 중 월</v>
      </c>
      <c r="G2174" s="32">
        <v>123</v>
      </c>
      <c r="H2174" s="43">
        <v>0.06265919510952624</v>
      </c>
    </row>
    <row r="2175">
      <c r="A2175" s="26">
        <v>12</v>
      </c>
      <c r="B2175" s="24" t="str">
        <v>수원시 권선구</v>
      </c>
      <c r="C2175" s="24" t="str">
        <v>오피스텔 매매</v>
      </c>
      <c r="D2175" s="24" t="str">
        <v>2025-08</v>
      </c>
      <c r="E2175" s="24" t="str">
        <v>비교 반영</v>
      </c>
      <c r="F2175" s="24" t="str">
        <v>그 외 비교 반영월</v>
      </c>
      <c r="G2175" s="26">
        <v>6</v>
      </c>
      <c r="H2175" s="37">
        <v>0.0034227039361095267</v>
      </c>
    </row>
    <row r="2176">
      <c r="A2176" s="26">
        <v>12</v>
      </c>
      <c r="B2176" s="24" t="str">
        <v>수원시 권선구</v>
      </c>
      <c r="C2176" s="24" t="str">
        <v>오피스텔 매매</v>
      </c>
      <c r="D2176" s="24" t="str">
        <v>2025-09</v>
      </c>
      <c r="E2176" s="24" t="str">
        <v>비교 반영</v>
      </c>
      <c r="F2176" s="24" t="str">
        <v>그 외 비교 반영월</v>
      </c>
      <c r="G2176" s="26">
        <v>9</v>
      </c>
      <c r="H2176" s="37">
        <v>0.0049833887043189366</v>
      </c>
    </row>
    <row r="2177">
      <c r="A2177" s="26">
        <v>12</v>
      </c>
      <c r="B2177" s="24" t="str">
        <v>수원시 권선구</v>
      </c>
      <c r="C2177" s="24" t="str">
        <v>오피스텔 매매</v>
      </c>
      <c r="D2177" s="24" t="str">
        <v>2025-10</v>
      </c>
      <c r="E2177" s="24" t="str">
        <v>비교 반영</v>
      </c>
      <c r="F2177" s="24" t="str">
        <v>그 외 비교 반영월</v>
      </c>
      <c r="G2177" s="26">
        <v>11</v>
      </c>
      <c r="H2177" s="37">
        <v>0.006087437742114001</v>
      </c>
    </row>
    <row r="2178">
      <c r="A2178" s="26">
        <v>12</v>
      </c>
      <c r="B2178" s="24" t="str">
        <v>수원시 권선구</v>
      </c>
      <c r="C2178" s="24" t="str">
        <v>오피스텔 매매</v>
      </c>
      <c r="D2178" s="24" t="str">
        <v>2025-11</v>
      </c>
      <c r="E2178" s="24" t="str">
        <v>비교 반영</v>
      </c>
      <c r="F2178" s="24" t="str">
        <v>그 외 비교 반영월</v>
      </c>
      <c r="G2178" s="26">
        <v>9</v>
      </c>
      <c r="H2178" s="37">
        <v>0.004726890756302521</v>
      </c>
    </row>
    <row r="2179">
      <c r="A2179" s="26">
        <v>12</v>
      </c>
      <c r="B2179" s="24" t="str">
        <v>수원시 권선구</v>
      </c>
      <c r="C2179" s="24" t="str">
        <v>오피스텔 매매</v>
      </c>
      <c r="D2179" s="24" t="str">
        <v>2025-12</v>
      </c>
      <c r="E2179" s="24" t="str">
        <v>비교 반영</v>
      </c>
      <c r="F2179" s="24" t="str">
        <v>그 외 비교 반영월</v>
      </c>
      <c r="G2179" s="26">
        <v>14</v>
      </c>
      <c r="H2179" s="37">
        <v>0.006750241080038573</v>
      </c>
    </row>
    <row r="2180">
      <c r="A2180" s="26">
        <v>12</v>
      </c>
      <c r="B2180" s="24" t="str">
        <v>수원시 권선구</v>
      </c>
      <c r="C2180" s="24" t="str">
        <v>오피스텔 매매</v>
      </c>
      <c r="D2180" s="24" t="str">
        <v>2026-01</v>
      </c>
      <c r="E2180" s="24" t="str">
        <v>비교 반영</v>
      </c>
      <c r="F2180" s="24" t="str">
        <v>직전 비교기간</v>
      </c>
      <c r="G2180" s="26">
        <v>16</v>
      </c>
      <c r="H2180" s="37">
        <v>0.007336084364970197</v>
      </c>
    </row>
    <row r="2181">
      <c r="A2181" s="26">
        <v>12</v>
      </c>
      <c r="B2181" s="24" t="str">
        <v>수원시 권선구</v>
      </c>
      <c r="C2181" s="24" t="str">
        <v>오피스텔 매매</v>
      </c>
      <c r="D2181" s="24" t="str">
        <v>2026-02</v>
      </c>
      <c r="E2181" s="24" t="str">
        <v>비교 반영</v>
      </c>
      <c r="F2181" s="24" t="str">
        <v>직전 비교기간</v>
      </c>
      <c r="G2181" s="26">
        <v>20</v>
      </c>
      <c r="H2181" s="37">
        <v>0.009657170449058426</v>
      </c>
    </row>
    <row r="2182">
      <c r="A2182" s="26">
        <v>12</v>
      </c>
      <c r="B2182" s="24" t="str">
        <v>수원시 권선구</v>
      </c>
      <c r="C2182" s="24" t="str">
        <v>오피스텔 매매</v>
      </c>
      <c r="D2182" s="24" t="str">
        <v>2026-03</v>
      </c>
      <c r="E2182" s="24" t="str">
        <v>비교 반영</v>
      </c>
      <c r="F2182" s="24" t="str">
        <v>직전 비교기간</v>
      </c>
      <c r="G2182" s="26">
        <v>72</v>
      </c>
      <c r="H2182" s="37">
        <v>0.030612244897959183</v>
      </c>
    </row>
    <row r="2183">
      <c r="A2183" s="26">
        <v>12</v>
      </c>
      <c r="B2183" s="24" t="str">
        <v>수원시 권선구</v>
      </c>
      <c r="C2183" s="24" t="str">
        <v>오피스텔 매매</v>
      </c>
      <c r="D2183" s="24" t="str">
        <v>2026-04</v>
      </c>
      <c r="E2183" s="24" t="str">
        <v>비교 반영</v>
      </c>
      <c r="F2183" s="24" t="str">
        <v>최근 비교기간</v>
      </c>
      <c r="G2183" s="26">
        <v>25</v>
      </c>
      <c r="H2183" s="37">
        <v>0.01126126126126126</v>
      </c>
    </row>
    <row r="2184">
      <c r="A2184" s="26">
        <v>12</v>
      </c>
      <c r="B2184" s="24" t="str">
        <v>수원시 권선구</v>
      </c>
      <c r="C2184" s="24" t="str">
        <v>오피스텔 매매</v>
      </c>
      <c r="D2184" s="24" t="str">
        <v>2026-05</v>
      </c>
      <c r="E2184" s="24" t="str">
        <v>비교 반영</v>
      </c>
      <c r="F2184" s="24" t="str">
        <v>최근 비교기간</v>
      </c>
      <c r="G2184" s="26">
        <v>16</v>
      </c>
      <c r="H2184" s="37">
        <v>0.008611410118406888</v>
      </c>
    </row>
    <row r="2185">
      <c r="A2185" s="26">
        <v>12</v>
      </c>
      <c r="B2185" s="24" t="str">
        <v>수원시 권선구</v>
      </c>
      <c r="C2185" s="24" t="str">
        <v>오피스텔 매매</v>
      </c>
      <c r="D2185" s="24" t="str">
        <v>2026-06</v>
      </c>
      <c r="E2185" s="24" t="str">
        <v>비교 반영</v>
      </c>
      <c r="F2185" s="24" t="str">
        <v>최근 비교기간</v>
      </c>
      <c r="G2185" s="26">
        <v>216</v>
      </c>
      <c r="H2185" s="37">
        <v>0.09494505494505495</v>
      </c>
    </row>
    <row r="2186">
      <c r="A2186" s="30">
        <v>12</v>
      </c>
      <c r="B2186" s="30" t="str">
        <v>수원시 권선구</v>
      </c>
      <c r="C2186" s="30" t="str">
        <v>오피스텔 매매</v>
      </c>
      <c r="D2186" s="30" t="str">
        <v>2026-07</v>
      </c>
      <c r="E2186" s="30" t="str">
        <v>집계 중</v>
      </c>
      <c r="F2186" s="30" t="str">
        <v>집계 중 월</v>
      </c>
      <c r="G2186" s="32">
        <v>80</v>
      </c>
      <c r="H2186" s="43">
        <v>0.04075394803871625</v>
      </c>
    </row>
    <row r="2187">
      <c r="A2187" s="26">
        <v>12</v>
      </c>
      <c r="B2187" s="24" t="str">
        <v>수원시 권선구</v>
      </c>
      <c r="C2187" s="24" t="str">
        <v>분양권</v>
      </c>
      <c r="D2187" s="24" t="str">
        <v>2025-08</v>
      </c>
      <c r="E2187" s="24" t="str">
        <v>비교 반영</v>
      </c>
      <c r="F2187" s="24" t="str">
        <v>그 외 비교 반영월</v>
      </c>
      <c r="G2187" s="26">
        <v>16</v>
      </c>
      <c r="H2187" s="37">
        <v>0.00912721049629207</v>
      </c>
    </row>
    <row r="2188">
      <c r="A2188" s="26">
        <v>12</v>
      </c>
      <c r="B2188" s="24" t="str">
        <v>수원시 권선구</v>
      </c>
      <c r="C2188" s="24" t="str">
        <v>분양권</v>
      </c>
      <c r="D2188" s="24" t="str">
        <v>2025-09</v>
      </c>
      <c r="E2188" s="24" t="str">
        <v>비교 반영</v>
      </c>
      <c r="F2188" s="24" t="str">
        <v>그 외 비교 반영월</v>
      </c>
      <c r="G2188" s="26">
        <v>19</v>
      </c>
      <c r="H2188" s="37">
        <v>0.010520487264673311</v>
      </c>
    </row>
    <row r="2189">
      <c r="A2189" s="26">
        <v>12</v>
      </c>
      <c r="B2189" s="24" t="str">
        <v>수원시 권선구</v>
      </c>
      <c r="C2189" s="24" t="str">
        <v>분양권</v>
      </c>
      <c r="D2189" s="24" t="str">
        <v>2025-10</v>
      </c>
      <c r="E2189" s="24" t="str">
        <v>비교 반영</v>
      </c>
      <c r="F2189" s="24" t="str">
        <v>그 외 비교 반영월</v>
      </c>
      <c r="G2189" s="26">
        <v>32</v>
      </c>
      <c r="H2189" s="37">
        <v>0.01770890979524073</v>
      </c>
    </row>
    <row r="2190">
      <c r="A2190" s="26">
        <v>12</v>
      </c>
      <c r="B2190" s="24" t="str">
        <v>수원시 권선구</v>
      </c>
      <c r="C2190" s="24" t="str">
        <v>분양권</v>
      </c>
      <c r="D2190" s="24" t="str">
        <v>2025-11</v>
      </c>
      <c r="E2190" s="24" t="str">
        <v>비교 반영</v>
      </c>
      <c r="F2190" s="24" t="str">
        <v>그 외 비교 반영월</v>
      </c>
      <c r="G2190" s="26">
        <v>19</v>
      </c>
      <c r="H2190" s="37">
        <v>0.009978991596638655</v>
      </c>
    </row>
    <row r="2191">
      <c r="A2191" s="26">
        <v>12</v>
      </c>
      <c r="B2191" s="24" t="str">
        <v>수원시 권선구</v>
      </c>
      <c r="C2191" s="24" t="str">
        <v>분양권</v>
      </c>
      <c r="D2191" s="24" t="str">
        <v>2025-12</v>
      </c>
      <c r="E2191" s="24" t="str">
        <v>비교 반영</v>
      </c>
      <c r="F2191" s="24" t="str">
        <v>그 외 비교 반영월</v>
      </c>
      <c r="G2191" s="26">
        <v>21</v>
      </c>
      <c r="H2191" s="37">
        <v>0.010125361620057859</v>
      </c>
    </row>
    <row r="2192">
      <c r="A2192" s="26">
        <v>12</v>
      </c>
      <c r="B2192" s="24" t="str">
        <v>수원시 권선구</v>
      </c>
      <c r="C2192" s="24" t="str">
        <v>분양권</v>
      </c>
      <c r="D2192" s="24" t="str">
        <v>2026-01</v>
      </c>
      <c r="E2192" s="24" t="str">
        <v>비교 반영</v>
      </c>
      <c r="F2192" s="24" t="str">
        <v>직전 비교기간</v>
      </c>
      <c r="G2192" s="26">
        <v>44</v>
      </c>
      <c r="H2192" s="37">
        <v>0.020174232003668042</v>
      </c>
    </row>
    <row r="2193">
      <c r="A2193" s="26">
        <v>12</v>
      </c>
      <c r="B2193" s="24" t="str">
        <v>수원시 권선구</v>
      </c>
      <c r="C2193" s="24" t="str">
        <v>분양권</v>
      </c>
      <c r="D2193" s="24" t="str">
        <v>2026-02</v>
      </c>
      <c r="E2193" s="24" t="str">
        <v>비교 반영</v>
      </c>
      <c r="F2193" s="24" t="str">
        <v>직전 비교기간</v>
      </c>
      <c r="G2193" s="26">
        <v>53</v>
      </c>
      <c r="H2193" s="37">
        <v>0.02559150169000483</v>
      </c>
    </row>
    <row r="2194">
      <c r="A2194" s="26">
        <v>12</v>
      </c>
      <c r="B2194" s="24" t="str">
        <v>수원시 권선구</v>
      </c>
      <c r="C2194" s="24" t="str">
        <v>분양권</v>
      </c>
      <c r="D2194" s="24" t="str">
        <v>2026-03</v>
      </c>
      <c r="E2194" s="24" t="str">
        <v>비교 반영</v>
      </c>
      <c r="F2194" s="24" t="str">
        <v>직전 비교기간</v>
      </c>
      <c r="G2194" s="26">
        <v>50</v>
      </c>
      <c r="H2194" s="37">
        <v>0.021258503401360544</v>
      </c>
    </row>
    <row r="2195">
      <c r="A2195" s="26">
        <v>12</v>
      </c>
      <c r="B2195" s="24" t="str">
        <v>수원시 권선구</v>
      </c>
      <c r="C2195" s="24" t="str">
        <v>분양권</v>
      </c>
      <c r="D2195" s="24" t="str">
        <v>2026-04</v>
      </c>
      <c r="E2195" s="24" t="str">
        <v>비교 반영</v>
      </c>
      <c r="F2195" s="24" t="str">
        <v>최근 비교기간</v>
      </c>
      <c r="G2195" s="26">
        <v>51</v>
      </c>
      <c r="H2195" s="37">
        <v>0.022972972972972974</v>
      </c>
    </row>
    <row r="2196">
      <c r="A2196" s="26">
        <v>12</v>
      </c>
      <c r="B2196" s="24" t="str">
        <v>수원시 권선구</v>
      </c>
      <c r="C2196" s="24" t="str">
        <v>분양권</v>
      </c>
      <c r="D2196" s="24" t="str">
        <v>2026-05</v>
      </c>
      <c r="E2196" s="24" t="str">
        <v>비교 반영</v>
      </c>
      <c r="F2196" s="24" t="str">
        <v>최근 비교기간</v>
      </c>
      <c r="G2196" s="26">
        <v>74</v>
      </c>
      <c r="H2196" s="37">
        <v>0.03982777179763186</v>
      </c>
    </row>
    <row r="2197">
      <c r="A2197" s="26">
        <v>12</v>
      </c>
      <c r="B2197" s="24" t="str">
        <v>수원시 권선구</v>
      </c>
      <c r="C2197" s="24" t="str">
        <v>분양권</v>
      </c>
      <c r="D2197" s="24" t="str">
        <v>2026-06</v>
      </c>
      <c r="E2197" s="24" t="str">
        <v>비교 반영</v>
      </c>
      <c r="F2197" s="24" t="str">
        <v>최근 비교기간</v>
      </c>
      <c r="G2197" s="26">
        <v>100</v>
      </c>
      <c r="H2197" s="37">
        <v>0.04395604395604396</v>
      </c>
    </row>
    <row r="2198">
      <c r="A2198" s="30">
        <v>12</v>
      </c>
      <c r="B2198" s="30" t="str">
        <v>수원시 권선구</v>
      </c>
      <c r="C2198" s="30" t="str">
        <v>분양권</v>
      </c>
      <c r="D2198" s="30" t="str">
        <v>2026-07</v>
      </c>
      <c r="E2198" s="30" t="str">
        <v>집계 중</v>
      </c>
      <c r="F2198" s="30" t="str">
        <v>집계 중 월</v>
      </c>
      <c r="G2198" s="32">
        <v>66</v>
      </c>
      <c r="H2198" s="43">
        <v>0.033622007131940905</v>
      </c>
    </row>
    <row r="2199">
      <c r="A2199" s="26">
        <v>12</v>
      </c>
      <c r="B2199" s="24" t="str">
        <v>수원시 권선구</v>
      </c>
      <c r="C2199" s="24" t="str">
        <v>다세대 매매</v>
      </c>
      <c r="D2199" s="24" t="str">
        <v>2025-08</v>
      </c>
      <c r="E2199" s="24" t="str">
        <v>비교 반영</v>
      </c>
      <c r="F2199" s="24" t="str">
        <v>그 외 비교 반영월</v>
      </c>
      <c r="G2199" s="26">
        <v>52</v>
      </c>
      <c r="H2199" s="37">
        <v>0.02966343411294923</v>
      </c>
    </row>
    <row r="2200">
      <c r="A2200" s="26">
        <v>12</v>
      </c>
      <c r="B2200" s="24" t="str">
        <v>수원시 권선구</v>
      </c>
      <c r="C2200" s="24" t="str">
        <v>다세대 매매</v>
      </c>
      <c r="D2200" s="24" t="str">
        <v>2025-09</v>
      </c>
      <c r="E2200" s="24" t="str">
        <v>비교 반영</v>
      </c>
      <c r="F2200" s="24" t="str">
        <v>그 외 비교 반영월</v>
      </c>
      <c r="G2200" s="26">
        <v>55</v>
      </c>
      <c r="H2200" s="37">
        <v>0.03045404208194906</v>
      </c>
    </row>
    <row r="2201">
      <c r="A2201" s="26">
        <v>12</v>
      </c>
      <c r="B2201" s="24" t="str">
        <v>수원시 권선구</v>
      </c>
      <c r="C2201" s="24" t="str">
        <v>다세대 매매</v>
      </c>
      <c r="D2201" s="24" t="str">
        <v>2025-10</v>
      </c>
      <c r="E2201" s="24" t="str">
        <v>비교 반영</v>
      </c>
      <c r="F2201" s="24" t="str">
        <v>그 외 비교 반영월</v>
      </c>
      <c r="G2201" s="26">
        <v>53</v>
      </c>
      <c r="H2201" s="37">
        <v>0.02933038184836746</v>
      </c>
    </row>
    <row r="2202">
      <c r="A2202" s="26">
        <v>12</v>
      </c>
      <c r="B2202" s="24" t="str">
        <v>수원시 권선구</v>
      </c>
      <c r="C2202" s="24" t="str">
        <v>다세대 매매</v>
      </c>
      <c r="D2202" s="24" t="str">
        <v>2025-11</v>
      </c>
      <c r="E2202" s="24" t="str">
        <v>비교 반영</v>
      </c>
      <c r="F2202" s="24" t="str">
        <v>그 외 비교 반영월</v>
      </c>
      <c r="G2202" s="26">
        <v>57</v>
      </c>
      <c r="H2202" s="37">
        <v>0.029936974789915968</v>
      </c>
    </row>
    <row r="2203">
      <c r="A2203" s="26">
        <v>12</v>
      </c>
      <c r="B2203" s="24" t="str">
        <v>수원시 권선구</v>
      </c>
      <c r="C2203" s="24" t="str">
        <v>다세대 매매</v>
      </c>
      <c r="D2203" s="24" t="str">
        <v>2025-12</v>
      </c>
      <c r="E2203" s="24" t="str">
        <v>비교 반영</v>
      </c>
      <c r="F2203" s="24" t="str">
        <v>그 외 비교 반영월</v>
      </c>
      <c r="G2203" s="26">
        <v>45</v>
      </c>
      <c r="H2203" s="37">
        <v>0.021697203471552556</v>
      </c>
    </row>
    <row r="2204">
      <c r="A2204" s="26">
        <v>12</v>
      </c>
      <c r="B2204" s="24" t="str">
        <v>수원시 권선구</v>
      </c>
      <c r="C2204" s="24" t="str">
        <v>다세대 매매</v>
      </c>
      <c r="D2204" s="24" t="str">
        <v>2026-01</v>
      </c>
      <c r="E2204" s="24" t="str">
        <v>비교 반영</v>
      </c>
      <c r="F2204" s="24" t="str">
        <v>직전 비교기간</v>
      </c>
      <c r="G2204" s="26">
        <v>73</v>
      </c>
      <c r="H2204" s="37">
        <v>0.033470884915176524</v>
      </c>
    </row>
    <row r="2205">
      <c r="A2205" s="26">
        <v>12</v>
      </c>
      <c r="B2205" s="24" t="str">
        <v>수원시 권선구</v>
      </c>
      <c r="C2205" s="24" t="str">
        <v>다세대 매매</v>
      </c>
      <c r="D2205" s="24" t="str">
        <v>2026-02</v>
      </c>
      <c r="E2205" s="24" t="str">
        <v>비교 반영</v>
      </c>
      <c r="F2205" s="24" t="str">
        <v>직전 비교기간</v>
      </c>
      <c r="G2205" s="26">
        <v>51</v>
      </c>
      <c r="H2205" s="37">
        <v>0.024625784645098986</v>
      </c>
    </row>
    <row r="2206">
      <c r="A2206" s="26">
        <v>12</v>
      </c>
      <c r="B2206" s="24" t="str">
        <v>수원시 권선구</v>
      </c>
      <c r="C2206" s="24" t="str">
        <v>다세대 매매</v>
      </c>
      <c r="D2206" s="24" t="str">
        <v>2026-03</v>
      </c>
      <c r="E2206" s="24" t="str">
        <v>비교 반영</v>
      </c>
      <c r="F2206" s="24" t="str">
        <v>직전 비교기간</v>
      </c>
      <c r="G2206" s="26">
        <v>73</v>
      </c>
      <c r="H2206" s="37">
        <v>0.031037414965986394</v>
      </c>
    </row>
    <row r="2207">
      <c r="A2207" s="26">
        <v>12</v>
      </c>
      <c r="B2207" s="24" t="str">
        <v>수원시 권선구</v>
      </c>
      <c r="C2207" s="24" t="str">
        <v>다세대 매매</v>
      </c>
      <c r="D2207" s="24" t="str">
        <v>2026-04</v>
      </c>
      <c r="E2207" s="24" t="str">
        <v>비교 반영</v>
      </c>
      <c r="F2207" s="24" t="str">
        <v>최근 비교기간</v>
      </c>
      <c r="G2207" s="26">
        <v>72</v>
      </c>
      <c r="H2207" s="37">
        <v>0.032432432432432434</v>
      </c>
    </row>
    <row r="2208">
      <c r="A2208" s="26">
        <v>12</v>
      </c>
      <c r="B2208" s="24" t="str">
        <v>수원시 권선구</v>
      </c>
      <c r="C2208" s="24" t="str">
        <v>다세대 매매</v>
      </c>
      <c r="D2208" s="24" t="str">
        <v>2026-05</v>
      </c>
      <c r="E2208" s="24" t="str">
        <v>비교 반영</v>
      </c>
      <c r="F2208" s="24" t="str">
        <v>최근 비교기간</v>
      </c>
      <c r="G2208" s="26">
        <v>63</v>
      </c>
      <c r="H2208" s="37">
        <v>0.03390742734122713</v>
      </c>
    </row>
    <row r="2209">
      <c r="A2209" s="26">
        <v>12</v>
      </c>
      <c r="B2209" s="24" t="str">
        <v>수원시 권선구</v>
      </c>
      <c r="C2209" s="24" t="str">
        <v>다세대 매매</v>
      </c>
      <c r="D2209" s="24" t="str">
        <v>2026-06</v>
      </c>
      <c r="E2209" s="24" t="str">
        <v>비교 반영</v>
      </c>
      <c r="F2209" s="24" t="str">
        <v>최근 비교기간</v>
      </c>
      <c r="G2209" s="26">
        <v>63</v>
      </c>
      <c r="H2209" s="37">
        <v>0.027692307692307693</v>
      </c>
    </row>
    <row r="2210">
      <c r="A2210" s="30">
        <v>12</v>
      </c>
      <c r="B2210" s="30" t="str">
        <v>수원시 권선구</v>
      </c>
      <c r="C2210" s="30" t="str">
        <v>다세대 매매</v>
      </c>
      <c r="D2210" s="30" t="str">
        <v>2026-07</v>
      </c>
      <c r="E2210" s="30" t="str">
        <v>집계 중</v>
      </c>
      <c r="F2210" s="30" t="str">
        <v>집계 중 월</v>
      </c>
      <c r="G2210" s="32">
        <v>58</v>
      </c>
      <c r="H2210" s="43">
        <v>0.029546612328069283</v>
      </c>
    </row>
    <row r="2211">
      <c r="A2211" s="26">
        <v>12</v>
      </c>
      <c r="B2211" s="24" t="str">
        <v>수원시 권선구</v>
      </c>
      <c r="C2211" s="24" t="str">
        <v>상가</v>
      </c>
      <c r="D2211" s="24" t="str">
        <v>2025-08</v>
      </c>
      <c r="E2211" s="24" t="str">
        <v>비교 반영</v>
      </c>
      <c r="F2211" s="24" t="str">
        <v>그 외 비교 반영월</v>
      </c>
      <c r="G2211" s="26">
        <v>55</v>
      </c>
      <c r="H2211" s="37">
        <v>0.03137478608100399</v>
      </c>
    </row>
    <row r="2212">
      <c r="A2212" s="26">
        <v>12</v>
      </c>
      <c r="B2212" s="24" t="str">
        <v>수원시 권선구</v>
      </c>
      <c r="C2212" s="24" t="str">
        <v>상가</v>
      </c>
      <c r="D2212" s="24" t="str">
        <v>2025-09</v>
      </c>
      <c r="E2212" s="24" t="str">
        <v>비교 반영</v>
      </c>
      <c r="F2212" s="24" t="str">
        <v>그 외 비교 반영월</v>
      </c>
      <c r="G2212" s="26">
        <v>10</v>
      </c>
      <c r="H2212" s="37">
        <v>0.005537098560354375</v>
      </c>
    </row>
    <row r="2213">
      <c r="A2213" s="26">
        <v>12</v>
      </c>
      <c r="B2213" s="24" t="str">
        <v>수원시 권선구</v>
      </c>
      <c r="C2213" s="24" t="str">
        <v>상가</v>
      </c>
      <c r="D2213" s="24" t="str">
        <v>2025-10</v>
      </c>
      <c r="E2213" s="24" t="str">
        <v>비교 반영</v>
      </c>
      <c r="F2213" s="24" t="str">
        <v>그 외 비교 반영월</v>
      </c>
      <c r="G2213" s="26">
        <v>14</v>
      </c>
      <c r="H2213" s="37">
        <v>0.00774764803541782</v>
      </c>
    </row>
    <row r="2214">
      <c r="A2214" s="26">
        <v>12</v>
      </c>
      <c r="B2214" s="24" t="str">
        <v>수원시 권선구</v>
      </c>
      <c r="C2214" s="24" t="str">
        <v>상가</v>
      </c>
      <c r="D2214" s="24" t="str">
        <v>2025-11</v>
      </c>
      <c r="E2214" s="24" t="str">
        <v>비교 반영</v>
      </c>
      <c r="F2214" s="24" t="str">
        <v>그 외 비교 반영월</v>
      </c>
      <c r="G2214" s="26">
        <v>19</v>
      </c>
      <c r="H2214" s="37">
        <v>0.009978991596638655</v>
      </c>
    </row>
    <row r="2215">
      <c r="A2215" s="26">
        <v>12</v>
      </c>
      <c r="B2215" s="24" t="str">
        <v>수원시 권선구</v>
      </c>
      <c r="C2215" s="24" t="str">
        <v>상가</v>
      </c>
      <c r="D2215" s="24" t="str">
        <v>2025-12</v>
      </c>
      <c r="E2215" s="24" t="str">
        <v>비교 반영</v>
      </c>
      <c r="F2215" s="24" t="str">
        <v>그 외 비교 반영월</v>
      </c>
      <c r="G2215" s="26">
        <v>28</v>
      </c>
      <c r="H2215" s="37">
        <v>0.013500482160077145</v>
      </c>
    </row>
    <row r="2216">
      <c r="A2216" s="26">
        <v>12</v>
      </c>
      <c r="B2216" s="24" t="str">
        <v>수원시 권선구</v>
      </c>
      <c r="C2216" s="24" t="str">
        <v>상가</v>
      </c>
      <c r="D2216" s="24" t="str">
        <v>2026-01</v>
      </c>
      <c r="E2216" s="24" t="str">
        <v>비교 반영</v>
      </c>
      <c r="F2216" s="24" t="str">
        <v>직전 비교기간</v>
      </c>
      <c r="G2216" s="26">
        <v>39</v>
      </c>
      <c r="H2216" s="37">
        <v>0.017881705639614855</v>
      </c>
    </row>
    <row r="2217">
      <c r="A2217" s="26">
        <v>12</v>
      </c>
      <c r="B2217" s="24" t="str">
        <v>수원시 권선구</v>
      </c>
      <c r="C2217" s="24" t="str">
        <v>상가</v>
      </c>
      <c r="D2217" s="24" t="str">
        <v>2026-02</v>
      </c>
      <c r="E2217" s="24" t="str">
        <v>비교 반영</v>
      </c>
      <c r="F2217" s="24" t="str">
        <v>직전 비교기간</v>
      </c>
      <c r="G2217" s="26">
        <v>15</v>
      </c>
      <c r="H2217" s="37">
        <v>0.007242877836793819</v>
      </c>
    </row>
    <row r="2218">
      <c r="A2218" s="26">
        <v>12</v>
      </c>
      <c r="B2218" s="24" t="str">
        <v>수원시 권선구</v>
      </c>
      <c r="C2218" s="24" t="str">
        <v>상가</v>
      </c>
      <c r="D2218" s="24" t="str">
        <v>2026-03</v>
      </c>
      <c r="E2218" s="24" t="str">
        <v>비교 반영</v>
      </c>
      <c r="F2218" s="24" t="str">
        <v>직전 비교기간</v>
      </c>
      <c r="G2218" s="26">
        <v>16</v>
      </c>
      <c r="H2218" s="37">
        <v>0.006802721088435374</v>
      </c>
    </row>
    <row r="2219">
      <c r="A2219" s="26">
        <v>12</v>
      </c>
      <c r="B2219" s="24" t="str">
        <v>수원시 권선구</v>
      </c>
      <c r="C2219" s="24" t="str">
        <v>상가</v>
      </c>
      <c r="D2219" s="24" t="str">
        <v>2026-04</v>
      </c>
      <c r="E2219" s="24" t="str">
        <v>비교 반영</v>
      </c>
      <c r="F2219" s="24" t="str">
        <v>최근 비교기간</v>
      </c>
      <c r="G2219" s="26">
        <v>14</v>
      </c>
      <c r="H2219" s="37">
        <v>0.006306306306306306</v>
      </c>
    </row>
    <row r="2220">
      <c r="A2220" s="26">
        <v>12</v>
      </c>
      <c r="B2220" s="24" t="str">
        <v>수원시 권선구</v>
      </c>
      <c r="C2220" s="24" t="str">
        <v>상가</v>
      </c>
      <c r="D2220" s="24" t="str">
        <v>2026-05</v>
      </c>
      <c r="E2220" s="24" t="str">
        <v>비교 반영</v>
      </c>
      <c r="F2220" s="24" t="str">
        <v>최근 비교기간</v>
      </c>
      <c r="G2220" s="26">
        <v>12</v>
      </c>
      <c r="H2220" s="37">
        <v>0.006458557588805167</v>
      </c>
    </row>
    <row r="2221">
      <c r="A2221" s="26">
        <v>12</v>
      </c>
      <c r="B2221" s="24" t="str">
        <v>수원시 권선구</v>
      </c>
      <c r="C2221" s="24" t="str">
        <v>상가</v>
      </c>
      <c r="D2221" s="24" t="str">
        <v>2026-06</v>
      </c>
      <c r="E2221" s="24" t="str">
        <v>비교 반영</v>
      </c>
      <c r="F2221" s="24" t="str">
        <v>최근 비교기간</v>
      </c>
      <c r="G2221" s="26">
        <v>35</v>
      </c>
      <c r="H2221" s="37">
        <v>0.015384615384615385</v>
      </c>
    </row>
    <row r="2222">
      <c r="A2222" s="30">
        <v>12</v>
      </c>
      <c r="B2222" s="30" t="str">
        <v>수원시 권선구</v>
      </c>
      <c r="C2222" s="30" t="str">
        <v>상가</v>
      </c>
      <c r="D2222" s="30" t="str">
        <v>2026-07</v>
      </c>
      <c r="E2222" s="30" t="str">
        <v>집계 중</v>
      </c>
      <c r="F2222" s="30" t="str">
        <v>집계 중 월</v>
      </c>
      <c r="G2222" s="32">
        <v>9</v>
      </c>
      <c r="H2222" s="43">
        <v>0.004584819154355578</v>
      </c>
    </row>
    <row r="2223">
      <c r="A2223" s="26">
        <v>12</v>
      </c>
      <c r="B2223" s="24" t="str">
        <v>수원시 권선구</v>
      </c>
      <c r="C2223" s="24" t="str">
        <v>토지</v>
      </c>
      <c r="D2223" s="24" t="str">
        <v>2025-08</v>
      </c>
      <c r="E2223" s="24" t="str">
        <v>비교 반영</v>
      </c>
      <c r="F2223" s="24" t="str">
        <v>그 외 비교 반영월</v>
      </c>
      <c r="G2223" s="26">
        <v>32</v>
      </c>
      <c r="H2223" s="37">
        <v>0.01825442099258414</v>
      </c>
    </row>
    <row r="2224">
      <c r="A2224" s="26">
        <v>12</v>
      </c>
      <c r="B2224" s="24" t="str">
        <v>수원시 권선구</v>
      </c>
      <c r="C2224" s="24" t="str">
        <v>토지</v>
      </c>
      <c r="D2224" s="24" t="str">
        <v>2025-09</v>
      </c>
      <c r="E2224" s="24" t="str">
        <v>비교 반영</v>
      </c>
      <c r="F2224" s="24" t="str">
        <v>그 외 비교 반영월</v>
      </c>
      <c r="G2224" s="26">
        <v>45</v>
      </c>
      <c r="H2224" s="37">
        <v>0.024916943521594685</v>
      </c>
    </row>
    <row r="2225">
      <c r="A2225" s="26">
        <v>12</v>
      </c>
      <c r="B2225" s="24" t="str">
        <v>수원시 권선구</v>
      </c>
      <c r="C2225" s="24" t="str">
        <v>토지</v>
      </c>
      <c r="D2225" s="24" t="str">
        <v>2025-10</v>
      </c>
      <c r="E2225" s="24" t="str">
        <v>비교 반영</v>
      </c>
      <c r="F2225" s="24" t="str">
        <v>그 외 비교 반영월</v>
      </c>
      <c r="G2225" s="26">
        <v>19</v>
      </c>
      <c r="H2225" s="37">
        <v>0.010514665190924184</v>
      </c>
    </row>
    <row r="2226">
      <c r="A2226" s="26">
        <v>12</v>
      </c>
      <c r="B2226" s="24" t="str">
        <v>수원시 권선구</v>
      </c>
      <c r="C2226" s="24" t="str">
        <v>토지</v>
      </c>
      <c r="D2226" s="24" t="str">
        <v>2025-11</v>
      </c>
      <c r="E2226" s="24" t="str">
        <v>비교 반영</v>
      </c>
      <c r="F2226" s="24" t="str">
        <v>그 외 비교 반영월</v>
      </c>
      <c r="G2226" s="26">
        <v>31</v>
      </c>
      <c r="H2226" s="37">
        <v>0.016281512605042018</v>
      </c>
    </row>
    <row r="2227">
      <c r="A2227" s="26">
        <v>12</v>
      </c>
      <c r="B2227" s="24" t="str">
        <v>수원시 권선구</v>
      </c>
      <c r="C2227" s="24" t="str">
        <v>토지</v>
      </c>
      <c r="D2227" s="24" t="str">
        <v>2025-12</v>
      </c>
      <c r="E2227" s="24" t="str">
        <v>비교 반영</v>
      </c>
      <c r="F2227" s="24" t="str">
        <v>그 외 비교 반영월</v>
      </c>
      <c r="G2227" s="26">
        <v>28</v>
      </c>
      <c r="H2227" s="37">
        <v>0.013500482160077145</v>
      </c>
    </row>
    <row r="2228">
      <c r="A2228" s="26">
        <v>12</v>
      </c>
      <c r="B2228" s="24" t="str">
        <v>수원시 권선구</v>
      </c>
      <c r="C2228" s="24" t="str">
        <v>토지</v>
      </c>
      <c r="D2228" s="24" t="str">
        <v>2026-01</v>
      </c>
      <c r="E2228" s="24" t="str">
        <v>비교 반영</v>
      </c>
      <c r="F2228" s="24" t="str">
        <v>직전 비교기간</v>
      </c>
      <c r="G2228" s="26">
        <v>18</v>
      </c>
      <c r="H2228" s="37">
        <v>0.008253094910591471</v>
      </c>
    </row>
    <row r="2229">
      <c r="A2229" s="26">
        <v>12</v>
      </c>
      <c r="B2229" s="24" t="str">
        <v>수원시 권선구</v>
      </c>
      <c r="C2229" s="24" t="str">
        <v>토지</v>
      </c>
      <c r="D2229" s="24" t="str">
        <v>2026-02</v>
      </c>
      <c r="E2229" s="24" t="str">
        <v>비교 반영</v>
      </c>
      <c r="F2229" s="24" t="str">
        <v>직전 비교기간</v>
      </c>
      <c r="G2229" s="26">
        <v>14</v>
      </c>
      <c r="H2229" s="37">
        <v>0.006760019314340898</v>
      </c>
    </row>
    <row r="2230">
      <c r="A2230" s="26">
        <v>12</v>
      </c>
      <c r="B2230" s="24" t="str">
        <v>수원시 권선구</v>
      </c>
      <c r="C2230" s="24" t="str">
        <v>토지</v>
      </c>
      <c r="D2230" s="24" t="str">
        <v>2026-03</v>
      </c>
      <c r="E2230" s="24" t="str">
        <v>비교 반영</v>
      </c>
      <c r="F2230" s="24" t="str">
        <v>직전 비교기간</v>
      </c>
      <c r="G2230" s="26">
        <v>9</v>
      </c>
      <c r="H2230" s="37">
        <v>0.003826530612244898</v>
      </c>
    </row>
    <row r="2231">
      <c r="A2231" s="26">
        <v>12</v>
      </c>
      <c r="B2231" s="24" t="str">
        <v>수원시 권선구</v>
      </c>
      <c r="C2231" s="24" t="str">
        <v>토지</v>
      </c>
      <c r="D2231" s="24" t="str">
        <v>2026-04</v>
      </c>
      <c r="E2231" s="24" t="str">
        <v>비교 반영</v>
      </c>
      <c r="F2231" s="24" t="str">
        <v>최근 비교기간</v>
      </c>
      <c r="G2231" s="26">
        <v>29</v>
      </c>
      <c r="H2231" s="37">
        <v>0.013063063063063063</v>
      </c>
    </row>
    <row r="2232">
      <c r="A2232" s="26">
        <v>12</v>
      </c>
      <c r="B2232" s="24" t="str">
        <v>수원시 권선구</v>
      </c>
      <c r="C2232" s="24" t="str">
        <v>토지</v>
      </c>
      <c r="D2232" s="24" t="str">
        <v>2026-05</v>
      </c>
      <c r="E2232" s="24" t="str">
        <v>비교 반영</v>
      </c>
      <c r="F2232" s="24" t="str">
        <v>최근 비교기간</v>
      </c>
      <c r="G2232" s="26">
        <v>20</v>
      </c>
      <c r="H2232" s="37">
        <v>0.010764262648008612</v>
      </c>
    </row>
    <row r="2233">
      <c r="A2233" s="26">
        <v>12</v>
      </c>
      <c r="B2233" s="24" t="str">
        <v>수원시 권선구</v>
      </c>
      <c r="C2233" s="24" t="str">
        <v>토지</v>
      </c>
      <c r="D2233" s="24" t="str">
        <v>2026-06</v>
      </c>
      <c r="E2233" s="24" t="str">
        <v>비교 반영</v>
      </c>
      <c r="F2233" s="24" t="str">
        <v>최근 비교기간</v>
      </c>
      <c r="G2233" s="26">
        <v>12</v>
      </c>
      <c r="H2233" s="37">
        <v>0.005274725274725275</v>
      </c>
    </row>
    <row r="2234">
      <c r="A2234" s="30">
        <v>12</v>
      </c>
      <c r="B2234" s="30" t="str">
        <v>수원시 권선구</v>
      </c>
      <c r="C2234" s="30" t="str">
        <v>토지</v>
      </c>
      <c r="D2234" s="30" t="str">
        <v>2026-07</v>
      </c>
      <c r="E2234" s="30" t="str">
        <v>집계 중</v>
      </c>
      <c r="F2234" s="30" t="str">
        <v>집계 중 월</v>
      </c>
      <c r="G2234" s="32">
        <v>18</v>
      </c>
      <c r="H2234" s="43">
        <v>0.009169638308711156</v>
      </c>
    </row>
    <row r="2235">
      <c r="A2235" s="26">
        <v>12</v>
      </c>
      <c r="B2235" s="24" t="str">
        <v>수원시 권선구</v>
      </c>
      <c r="C2235" s="24" t="str">
        <v>다가구 매매</v>
      </c>
      <c r="D2235" s="24" t="str">
        <v>2025-08</v>
      </c>
      <c r="E2235" s="24" t="str">
        <v>비교 반영</v>
      </c>
      <c r="F2235" s="24" t="str">
        <v>그 외 비교 반영월</v>
      </c>
      <c r="G2235" s="26">
        <v>7</v>
      </c>
      <c r="H2235" s="37">
        <v>0.003993154592127781</v>
      </c>
    </row>
    <row r="2236">
      <c r="A2236" s="26">
        <v>12</v>
      </c>
      <c r="B2236" s="24" t="str">
        <v>수원시 권선구</v>
      </c>
      <c r="C2236" s="24" t="str">
        <v>다가구 매매</v>
      </c>
      <c r="D2236" s="24" t="str">
        <v>2025-09</v>
      </c>
      <c r="E2236" s="24" t="str">
        <v>비교 반영</v>
      </c>
      <c r="F2236" s="24" t="str">
        <v>그 외 비교 반영월</v>
      </c>
      <c r="G2236" s="26">
        <v>4</v>
      </c>
      <c r="H2236" s="37">
        <v>0.0022148394241417496</v>
      </c>
    </row>
    <row r="2237">
      <c r="A2237" s="26">
        <v>12</v>
      </c>
      <c r="B2237" s="24" t="str">
        <v>수원시 권선구</v>
      </c>
      <c r="C2237" s="24" t="str">
        <v>다가구 매매</v>
      </c>
      <c r="D2237" s="24" t="str">
        <v>2025-10</v>
      </c>
      <c r="E2237" s="24" t="str">
        <v>비교 반영</v>
      </c>
      <c r="F2237" s="24" t="str">
        <v>그 외 비교 반영월</v>
      </c>
      <c r="G2237" s="26">
        <v>4</v>
      </c>
      <c r="H2237" s="37">
        <v>0.002213613724405091</v>
      </c>
    </row>
    <row r="2238">
      <c r="A2238" s="26">
        <v>12</v>
      </c>
      <c r="B2238" s="24" t="str">
        <v>수원시 권선구</v>
      </c>
      <c r="C2238" s="24" t="str">
        <v>다가구 매매</v>
      </c>
      <c r="D2238" s="24" t="str">
        <v>2025-11</v>
      </c>
      <c r="E2238" s="24" t="str">
        <v>비교 반영</v>
      </c>
      <c r="F2238" s="24" t="str">
        <v>그 외 비교 반영월</v>
      </c>
      <c r="G2238" s="26">
        <v>7</v>
      </c>
      <c r="H2238" s="37">
        <v>0.003676470588235294</v>
      </c>
    </row>
    <row r="2239">
      <c r="A2239" s="26">
        <v>12</v>
      </c>
      <c r="B2239" s="24" t="str">
        <v>수원시 권선구</v>
      </c>
      <c r="C2239" s="24" t="str">
        <v>다가구 매매</v>
      </c>
      <c r="D2239" s="24" t="str">
        <v>2025-12</v>
      </c>
      <c r="E2239" s="24" t="str">
        <v>비교 반영</v>
      </c>
      <c r="F2239" s="24" t="str">
        <v>그 외 비교 반영월</v>
      </c>
      <c r="G2239" s="26">
        <v>9</v>
      </c>
      <c r="H2239" s="37">
        <v>0.004339440694310511</v>
      </c>
    </row>
    <row r="2240">
      <c r="A2240" s="26">
        <v>12</v>
      </c>
      <c r="B2240" s="24" t="str">
        <v>수원시 권선구</v>
      </c>
      <c r="C2240" s="24" t="str">
        <v>다가구 매매</v>
      </c>
      <c r="D2240" s="24" t="str">
        <v>2026-01</v>
      </c>
      <c r="E2240" s="24" t="str">
        <v>비교 반영</v>
      </c>
      <c r="F2240" s="24" t="str">
        <v>직전 비교기간</v>
      </c>
      <c r="G2240" s="26">
        <v>11</v>
      </c>
      <c r="H2240" s="37">
        <v>0.0050435580009170105</v>
      </c>
    </row>
    <row r="2241">
      <c r="A2241" s="26">
        <v>12</v>
      </c>
      <c r="B2241" s="24" t="str">
        <v>수원시 권선구</v>
      </c>
      <c r="C2241" s="24" t="str">
        <v>다가구 매매</v>
      </c>
      <c r="D2241" s="24" t="str">
        <v>2026-02</v>
      </c>
      <c r="E2241" s="24" t="str">
        <v>비교 반영</v>
      </c>
      <c r="F2241" s="24" t="str">
        <v>직전 비교기간</v>
      </c>
      <c r="G2241" s="26">
        <v>5</v>
      </c>
      <c r="H2241" s="37">
        <v>0.0024142926122646064</v>
      </c>
    </row>
    <row r="2242">
      <c r="A2242" s="26">
        <v>12</v>
      </c>
      <c r="B2242" s="24" t="str">
        <v>수원시 권선구</v>
      </c>
      <c r="C2242" s="24" t="str">
        <v>다가구 매매</v>
      </c>
      <c r="D2242" s="24" t="str">
        <v>2026-03</v>
      </c>
      <c r="E2242" s="24" t="str">
        <v>비교 반영</v>
      </c>
      <c r="F2242" s="24" t="str">
        <v>직전 비교기간</v>
      </c>
      <c r="G2242" s="26">
        <v>7</v>
      </c>
      <c r="H2242" s="37">
        <v>0.002976190476190476</v>
      </c>
    </row>
    <row r="2243">
      <c r="A2243" s="26">
        <v>12</v>
      </c>
      <c r="B2243" s="24" t="str">
        <v>수원시 권선구</v>
      </c>
      <c r="C2243" s="24" t="str">
        <v>다가구 매매</v>
      </c>
      <c r="D2243" s="24" t="str">
        <v>2026-04</v>
      </c>
      <c r="E2243" s="24" t="str">
        <v>비교 반영</v>
      </c>
      <c r="F2243" s="24" t="str">
        <v>최근 비교기간</v>
      </c>
      <c r="G2243" s="26">
        <v>2</v>
      </c>
      <c r="H2243" s="37">
        <v>0.0009009009009009009</v>
      </c>
    </row>
    <row r="2244">
      <c r="A2244" s="26">
        <v>12</v>
      </c>
      <c r="B2244" s="24" t="str">
        <v>수원시 권선구</v>
      </c>
      <c r="C2244" s="24" t="str">
        <v>다가구 매매</v>
      </c>
      <c r="D2244" s="24" t="str">
        <v>2026-05</v>
      </c>
      <c r="E2244" s="24" t="str">
        <v>비교 반영</v>
      </c>
      <c r="F2244" s="24" t="str">
        <v>최근 비교기간</v>
      </c>
      <c r="G2244" s="26">
        <v>7</v>
      </c>
      <c r="H2244" s="37">
        <v>0.003767491926803014</v>
      </c>
    </row>
    <row r="2245">
      <c r="A2245" s="26">
        <v>12</v>
      </c>
      <c r="B2245" s="24" t="str">
        <v>수원시 권선구</v>
      </c>
      <c r="C2245" s="24" t="str">
        <v>다가구 매매</v>
      </c>
      <c r="D2245" s="24" t="str">
        <v>2026-06</v>
      </c>
      <c r="E2245" s="24" t="str">
        <v>비교 반영</v>
      </c>
      <c r="F2245" s="24" t="str">
        <v>최근 비교기간</v>
      </c>
      <c r="G2245" s="26">
        <v>5</v>
      </c>
      <c r="H2245" s="37">
        <v>0.002197802197802198</v>
      </c>
    </row>
    <row r="2246">
      <c r="A2246" s="30">
        <v>12</v>
      </c>
      <c r="B2246" s="30" t="str">
        <v>수원시 권선구</v>
      </c>
      <c r="C2246" s="30" t="str">
        <v>다가구 매매</v>
      </c>
      <c r="D2246" s="30" t="str">
        <v>2026-07</v>
      </c>
      <c r="E2246" s="30" t="str">
        <v>집계 중</v>
      </c>
      <c r="F2246" s="30" t="str">
        <v>집계 중 월</v>
      </c>
      <c r="G2246" s="32">
        <v>5</v>
      </c>
      <c r="H2246" s="43">
        <v>0.0025471217524197657</v>
      </c>
    </row>
    <row r="2247">
      <c r="A2247" s="26">
        <v>12</v>
      </c>
      <c r="B2247" s="24" t="str">
        <v>수원시 권선구</v>
      </c>
      <c r="C2247" s="24" t="str">
        <v>공장창고</v>
      </c>
      <c r="D2247" s="24" t="str">
        <v>2025-08</v>
      </c>
      <c r="E2247" s="24" t="str">
        <v>비교 반영</v>
      </c>
      <c r="F2247" s="24" t="str">
        <v>그 외 비교 반영월</v>
      </c>
      <c r="G2247" s="26">
        <v>4</v>
      </c>
      <c r="H2247" s="37">
        <v>0.0022818026240730175</v>
      </c>
    </row>
    <row r="2248">
      <c r="A2248" s="26">
        <v>12</v>
      </c>
      <c r="B2248" s="24" t="str">
        <v>수원시 권선구</v>
      </c>
      <c r="C2248" s="24" t="str">
        <v>공장창고</v>
      </c>
      <c r="D2248" s="24" t="str">
        <v>2025-09</v>
      </c>
      <c r="E2248" s="24" t="str">
        <v>비교 반영</v>
      </c>
      <c r="F2248" s="24" t="str">
        <v>그 외 비교 반영월</v>
      </c>
      <c r="G2248" s="26">
        <v>5</v>
      </c>
      <c r="H2248" s="37">
        <v>0.0027685492801771874</v>
      </c>
    </row>
    <row r="2249">
      <c r="A2249" s="26">
        <v>12</v>
      </c>
      <c r="B2249" s="24" t="str">
        <v>수원시 권선구</v>
      </c>
      <c r="C2249" s="24" t="str">
        <v>공장창고</v>
      </c>
      <c r="D2249" s="24" t="str">
        <v>2025-10</v>
      </c>
      <c r="E2249" s="24" t="str">
        <v>비교 반영</v>
      </c>
      <c r="F2249" s="24" t="str">
        <v>그 외 비교 반영월</v>
      </c>
      <c r="G2249" s="26">
        <v>5</v>
      </c>
      <c r="H2249" s="37">
        <v>0.002767017155506364</v>
      </c>
    </row>
    <row r="2250">
      <c r="A2250" s="26">
        <v>12</v>
      </c>
      <c r="B2250" s="24" t="str">
        <v>수원시 권선구</v>
      </c>
      <c r="C2250" s="24" t="str">
        <v>공장창고</v>
      </c>
      <c r="D2250" s="24" t="str">
        <v>2025-11</v>
      </c>
      <c r="E2250" s="24" t="str">
        <v>비교 반영</v>
      </c>
      <c r="F2250" s="24" t="str">
        <v>그 외 비교 반영월</v>
      </c>
      <c r="G2250" s="26">
        <v>6</v>
      </c>
      <c r="H2250" s="37">
        <v>0.0031512605042016808</v>
      </c>
    </row>
    <row r="2251">
      <c r="A2251" s="26">
        <v>12</v>
      </c>
      <c r="B2251" s="24" t="str">
        <v>수원시 권선구</v>
      </c>
      <c r="C2251" s="24" t="str">
        <v>공장창고</v>
      </c>
      <c r="D2251" s="24" t="str">
        <v>2025-12</v>
      </c>
      <c r="E2251" s="24" t="str">
        <v>비교 반영</v>
      </c>
      <c r="F2251" s="24" t="str">
        <v>그 외 비교 반영월</v>
      </c>
      <c r="G2251" s="26">
        <v>3</v>
      </c>
      <c r="H2251" s="37">
        <v>0.0014464802314368371</v>
      </c>
    </row>
    <row r="2252">
      <c r="A2252" s="26">
        <v>12</v>
      </c>
      <c r="B2252" s="24" t="str">
        <v>수원시 권선구</v>
      </c>
      <c r="C2252" s="24" t="str">
        <v>공장창고</v>
      </c>
      <c r="D2252" s="24" t="str">
        <v>2026-01</v>
      </c>
      <c r="E2252" s="24" t="str">
        <v>비교 반영</v>
      </c>
      <c r="F2252" s="24" t="str">
        <v>직전 비교기간</v>
      </c>
      <c r="G2252" s="26">
        <v>9</v>
      </c>
      <c r="H2252" s="37">
        <v>0.0041265474552957355</v>
      </c>
    </row>
    <row r="2253">
      <c r="A2253" s="26">
        <v>12</v>
      </c>
      <c r="B2253" s="24" t="str">
        <v>수원시 권선구</v>
      </c>
      <c r="C2253" s="24" t="str">
        <v>공장창고</v>
      </c>
      <c r="D2253" s="24" t="str">
        <v>2026-02</v>
      </c>
      <c r="E2253" s="24" t="str">
        <v>비교 반영</v>
      </c>
      <c r="F2253" s="24" t="str">
        <v>직전 비교기간</v>
      </c>
      <c r="G2253" s="26">
        <v>4</v>
      </c>
      <c r="H2253" s="37">
        <v>0.001931434089811685</v>
      </c>
    </row>
    <row r="2254">
      <c r="A2254" s="26">
        <v>12</v>
      </c>
      <c r="B2254" s="24" t="str">
        <v>수원시 권선구</v>
      </c>
      <c r="C2254" s="24" t="str">
        <v>공장창고</v>
      </c>
      <c r="D2254" s="24" t="str">
        <v>2026-03</v>
      </c>
      <c r="E2254" s="24" t="str">
        <v>비교 반영</v>
      </c>
      <c r="F2254" s="24" t="str">
        <v>직전 비교기간</v>
      </c>
      <c r="G2254" s="26">
        <v>3</v>
      </c>
      <c r="H2254" s="37">
        <v>0.0012755102040816326</v>
      </c>
    </row>
    <row r="2255">
      <c r="A2255" s="26">
        <v>12</v>
      </c>
      <c r="B2255" s="24" t="str">
        <v>수원시 권선구</v>
      </c>
      <c r="C2255" s="24" t="str">
        <v>공장창고</v>
      </c>
      <c r="D2255" s="24" t="str">
        <v>2026-04</v>
      </c>
      <c r="E2255" s="24" t="str">
        <v>비교 반영</v>
      </c>
      <c r="F2255" s="24" t="str">
        <v>최근 비교기간</v>
      </c>
      <c r="G2255" s="26">
        <v>3</v>
      </c>
      <c r="H2255" s="37">
        <v>0.0013513513513513514</v>
      </c>
    </row>
    <row r="2256">
      <c r="A2256" s="26">
        <v>12</v>
      </c>
      <c r="B2256" s="24" t="str">
        <v>수원시 권선구</v>
      </c>
      <c r="C2256" s="24" t="str">
        <v>공장창고</v>
      </c>
      <c r="D2256" s="24" t="str">
        <v>2026-05</v>
      </c>
      <c r="E2256" s="24" t="str">
        <v>비교 반영</v>
      </c>
      <c r="F2256" s="24" t="str">
        <v>최근 비교기간</v>
      </c>
      <c r="G2256" s="26">
        <v>1</v>
      </c>
      <c r="H2256" s="37">
        <v>0.0005382131324004305</v>
      </c>
    </row>
    <row r="2257">
      <c r="A2257" s="26">
        <v>12</v>
      </c>
      <c r="B2257" s="24" t="str">
        <v>수원시 권선구</v>
      </c>
      <c r="C2257" s="24" t="str">
        <v>공장창고</v>
      </c>
      <c r="D2257" s="24" t="str">
        <v>2026-06</v>
      </c>
      <c r="E2257" s="24" t="str">
        <v>비교 반영</v>
      </c>
      <c r="F2257" s="24" t="str">
        <v>최근 비교기간</v>
      </c>
      <c r="G2257" s="26">
        <v>5</v>
      </c>
      <c r="H2257" s="37">
        <v>0.002197802197802198</v>
      </c>
    </row>
    <row r="2258">
      <c r="A2258" s="30">
        <v>12</v>
      </c>
      <c r="B2258" s="30" t="str">
        <v>수원시 권선구</v>
      </c>
      <c r="C2258" s="30" t="str">
        <v>공장창고</v>
      </c>
      <c r="D2258" s="30" t="str">
        <v>2026-07</v>
      </c>
      <c r="E2258" s="30" t="str">
        <v>집계 중</v>
      </c>
      <c r="F2258" s="30" t="str">
        <v>집계 중 월</v>
      </c>
      <c r="G2258" s="32">
        <v>6</v>
      </c>
      <c r="H2258" s="43">
        <v>0.003056546102903719</v>
      </c>
    </row>
    <row r="2259">
      <c r="A2259" s="26">
        <v>13</v>
      </c>
      <c r="B2259" s="24" t="str">
        <v>광주시</v>
      </c>
      <c r="C2259" s="24" t="str">
        <v>다가구 전월세</v>
      </c>
      <c r="D2259" s="24" t="str">
        <v>2025-08</v>
      </c>
      <c r="E2259" s="24" t="str">
        <v>비교 반영</v>
      </c>
      <c r="F2259" s="24" t="str">
        <v>그 외 비교 반영월</v>
      </c>
      <c r="G2259" s="26">
        <v>506</v>
      </c>
      <c r="H2259" s="37">
        <v>0.28603730921424536</v>
      </c>
    </row>
    <row r="2260">
      <c r="A2260" s="26">
        <v>13</v>
      </c>
      <c r="B2260" s="24" t="str">
        <v>광주시</v>
      </c>
      <c r="C2260" s="24" t="str">
        <v>다가구 전월세</v>
      </c>
      <c r="D2260" s="24" t="str">
        <v>2025-09</v>
      </c>
      <c r="E2260" s="24" t="str">
        <v>비교 반영</v>
      </c>
      <c r="F2260" s="24" t="str">
        <v>그 외 비교 반영월</v>
      </c>
      <c r="G2260" s="26">
        <v>514</v>
      </c>
      <c r="H2260" s="37">
        <v>0.2841348811498065</v>
      </c>
    </row>
    <row r="2261">
      <c r="A2261" s="26">
        <v>13</v>
      </c>
      <c r="B2261" s="24" t="str">
        <v>광주시</v>
      </c>
      <c r="C2261" s="24" t="str">
        <v>다가구 전월세</v>
      </c>
      <c r="D2261" s="24" t="str">
        <v>2025-10</v>
      </c>
      <c r="E2261" s="24" t="str">
        <v>비교 반영</v>
      </c>
      <c r="F2261" s="24" t="str">
        <v>그 외 비교 반영월</v>
      </c>
      <c r="G2261" s="26">
        <v>444</v>
      </c>
      <c r="H2261" s="37">
        <v>0.28775113415424497</v>
      </c>
    </row>
    <row r="2262">
      <c r="A2262" s="26">
        <v>13</v>
      </c>
      <c r="B2262" s="24" t="str">
        <v>광주시</v>
      </c>
      <c r="C2262" s="24" t="str">
        <v>다가구 전월세</v>
      </c>
      <c r="D2262" s="24" t="str">
        <v>2025-11</v>
      </c>
      <c r="E2262" s="24" t="str">
        <v>비교 반영</v>
      </c>
      <c r="F2262" s="24" t="str">
        <v>그 외 비교 반영월</v>
      </c>
      <c r="G2262" s="26">
        <v>435</v>
      </c>
      <c r="H2262" s="37">
        <v>0.24942660550458715</v>
      </c>
    </row>
    <row r="2263">
      <c r="A2263" s="26">
        <v>13</v>
      </c>
      <c r="B2263" s="24" t="str">
        <v>광주시</v>
      </c>
      <c r="C2263" s="24" t="str">
        <v>다가구 전월세</v>
      </c>
      <c r="D2263" s="24" t="str">
        <v>2025-12</v>
      </c>
      <c r="E2263" s="24" t="str">
        <v>비교 반영</v>
      </c>
      <c r="F2263" s="24" t="str">
        <v>그 외 비교 반영월</v>
      </c>
      <c r="G2263" s="26">
        <v>473</v>
      </c>
      <c r="H2263" s="37">
        <v>0.22406442444339175</v>
      </c>
    </row>
    <row r="2264">
      <c r="A2264" s="26">
        <v>13</v>
      </c>
      <c r="B2264" s="24" t="str">
        <v>광주시</v>
      </c>
      <c r="C2264" s="24" t="str">
        <v>다가구 전월세</v>
      </c>
      <c r="D2264" s="24" t="str">
        <v>2026-01</v>
      </c>
      <c r="E2264" s="24" t="str">
        <v>비교 반영</v>
      </c>
      <c r="F2264" s="24" t="str">
        <v>직전 비교기간</v>
      </c>
      <c r="G2264" s="26">
        <v>516</v>
      </c>
      <c r="H2264" s="37">
        <v>0.257356608478803</v>
      </c>
    </row>
    <row r="2265">
      <c r="A2265" s="26">
        <v>13</v>
      </c>
      <c r="B2265" s="24" t="str">
        <v>광주시</v>
      </c>
      <c r="C2265" s="24" t="str">
        <v>다가구 전월세</v>
      </c>
      <c r="D2265" s="24" t="str">
        <v>2026-02</v>
      </c>
      <c r="E2265" s="24" t="str">
        <v>비교 반영</v>
      </c>
      <c r="F2265" s="24" t="str">
        <v>직전 비교기간</v>
      </c>
      <c r="G2265" s="26">
        <v>443</v>
      </c>
      <c r="H2265" s="37">
        <v>0.276875</v>
      </c>
    </row>
    <row r="2266">
      <c r="A2266" s="26">
        <v>13</v>
      </c>
      <c r="B2266" s="24" t="str">
        <v>광주시</v>
      </c>
      <c r="C2266" s="24" t="str">
        <v>다가구 전월세</v>
      </c>
      <c r="D2266" s="24" t="str">
        <v>2026-03</v>
      </c>
      <c r="E2266" s="24" t="str">
        <v>비교 반영</v>
      </c>
      <c r="F2266" s="24" t="str">
        <v>직전 비교기간</v>
      </c>
      <c r="G2266" s="26">
        <v>577</v>
      </c>
      <c r="H2266" s="37">
        <v>0.25429704715733803</v>
      </c>
    </row>
    <row r="2267">
      <c r="A2267" s="26">
        <v>13</v>
      </c>
      <c r="B2267" s="24" t="str">
        <v>광주시</v>
      </c>
      <c r="C2267" s="24" t="str">
        <v>다가구 전월세</v>
      </c>
      <c r="D2267" s="24" t="str">
        <v>2026-04</v>
      </c>
      <c r="E2267" s="24" t="str">
        <v>비교 반영</v>
      </c>
      <c r="F2267" s="24" t="str">
        <v>최근 비교기간</v>
      </c>
      <c r="G2267" s="26">
        <v>565</v>
      </c>
      <c r="H2267" s="37">
        <v>0.2681537731371618</v>
      </c>
    </row>
    <row r="2268">
      <c r="A2268" s="26">
        <v>13</v>
      </c>
      <c r="B2268" s="24" t="str">
        <v>광주시</v>
      </c>
      <c r="C2268" s="24" t="str">
        <v>다가구 전월세</v>
      </c>
      <c r="D2268" s="24" t="str">
        <v>2026-05</v>
      </c>
      <c r="E2268" s="24" t="str">
        <v>비교 반영</v>
      </c>
      <c r="F2268" s="24" t="str">
        <v>최근 비교기간</v>
      </c>
      <c r="G2268" s="26">
        <v>485</v>
      </c>
      <c r="H2268" s="37">
        <v>0.23384763741562198</v>
      </c>
    </row>
    <row r="2269">
      <c r="A2269" s="26">
        <v>13</v>
      </c>
      <c r="B2269" s="24" t="str">
        <v>광주시</v>
      </c>
      <c r="C2269" s="24" t="str">
        <v>다가구 전월세</v>
      </c>
      <c r="D2269" s="24" t="str">
        <v>2026-06</v>
      </c>
      <c r="E2269" s="24" t="str">
        <v>비교 반영</v>
      </c>
      <c r="F2269" s="24" t="str">
        <v>최근 비교기간</v>
      </c>
      <c r="G2269" s="26">
        <v>480</v>
      </c>
      <c r="H2269" s="37">
        <v>0.23380418899171942</v>
      </c>
    </row>
    <row r="2270">
      <c r="A2270" s="30">
        <v>13</v>
      </c>
      <c r="B2270" s="30" t="str">
        <v>광주시</v>
      </c>
      <c r="C2270" s="30" t="str">
        <v>다가구 전월세</v>
      </c>
      <c r="D2270" s="30" t="str">
        <v>2026-07</v>
      </c>
      <c r="E2270" s="30" t="str">
        <v>집계 중</v>
      </c>
      <c r="F2270" s="30" t="str">
        <v>집계 중 월</v>
      </c>
      <c r="G2270" s="32">
        <v>406</v>
      </c>
      <c r="H2270" s="43">
        <v>0.2287323943661972</v>
      </c>
    </row>
    <row r="2271">
      <c r="A2271" s="26">
        <v>13</v>
      </c>
      <c r="B2271" s="24" t="str">
        <v>광주시</v>
      </c>
      <c r="C2271" s="24" t="str">
        <v>아파트 전월세</v>
      </c>
      <c r="D2271" s="24" t="str">
        <v>2025-08</v>
      </c>
      <c r="E2271" s="24" t="str">
        <v>비교 반영</v>
      </c>
      <c r="F2271" s="24" t="str">
        <v>그 외 비교 반영월</v>
      </c>
      <c r="G2271" s="26">
        <v>284</v>
      </c>
      <c r="H2271" s="37">
        <v>0.16054267947993217</v>
      </c>
    </row>
    <row r="2272">
      <c r="A2272" s="26">
        <v>13</v>
      </c>
      <c r="B2272" s="24" t="str">
        <v>광주시</v>
      </c>
      <c r="C2272" s="24" t="str">
        <v>아파트 전월세</v>
      </c>
      <c r="D2272" s="24" t="str">
        <v>2025-09</v>
      </c>
      <c r="E2272" s="24" t="str">
        <v>비교 반영</v>
      </c>
      <c r="F2272" s="24" t="str">
        <v>그 외 비교 반영월</v>
      </c>
      <c r="G2272" s="26">
        <v>298</v>
      </c>
      <c r="H2272" s="37">
        <v>0.16473189607517966</v>
      </c>
    </row>
    <row r="2273">
      <c r="A2273" s="26">
        <v>13</v>
      </c>
      <c r="B2273" s="24" t="str">
        <v>광주시</v>
      </c>
      <c r="C2273" s="24" t="str">
        <v>아파트 전월세</v>
      </c>
      <c r="D2273" s="24" t="str">
        <v>2025-10</v>
      </c>
      <c r="E2273" s="24" t="str">
        <v>비교 반영</v>
      </c>
      <c r="F2273" s="24" t="str">
        <v>그 외 비교 반영월</v>
      </c>
      <c r="G2273" s="26">
        <v>276</v>
      </c>
      <c r="H2273" s="37">
        <v>0.17887232663642255</v>
      </c>
    </row>
    <row r="2274">
      <c r="A2274" s="26">
        <v>13</v>
      </c>
      <c r="B2274" s="24" t="str">
        <v>광주시</v>
      </c>
      <c r="C2274" s="24" t="str">
        <v>아파트 전월세</v>
      </c>
      <c r="D2274" s="24" t="str">
        <v>2025-11</v>
      </c>
      <c r="E2274" s="24" t="str">
        <v>비교 반영</v>
      </c>
      <c r="F2274" s="24" t="str">
        <v>그 외 비교 반영월</v>
      </c>
      <c r="G2274" s="26">
        <v>308</v>
      </c>
      <c r="H2274" s="37">
        <v>0.17660550458715596</v>
      </c>
    </row>
    <row r="2275">
      <c r="A2275" s="26">
        <v>13</v>
      </c>
      <c r="B2275" s="24" t="str">
        <v>광주시</v>
      </c>
      <c r="C2275" s="24" t="str">
        <v>아파트 전월세</v>
      </c>
      <c r="D2275" s="24" t="str">
        <v>2025-12</v>
      </c>
      <c r="E2275" s="24" t="str">
        <v>비교 반영</v>
      </c>
      <c r="F2275" s="24" t="str">
        <v>그 외 비교 반영월</v>
      </c>
      <c r="G2275" s="26">
        <v>587</v>
      </c>
      <c r="H2275" s="37">
        <v>0.2780672666982473</v>
      </c>
    </row>
    <row r="2276">
      <c r="A2276" s="26">
        <v>13</v>
      </c>
      <c r="B2276" s="24" t="str">
        <v>광주시</v>
      </c>
      <c r="C2276" s="24" t="str">
        <v>아파트 전월세</v>
      </c>
      <c r="D2276" s="24" t="str">
        <v>2026-01</v>
      </c>
      <c r="E2276" s="24" t="str">
        <v>비교 반영</v>
      </c>
      <c r="F2276" s="24" t="str">
        <v>직전 비교기간</v>
      </c>
      <c r="G2276" s="26">
        <v>384</v>
      </c>
      <c r="H2276" s="37">
        <v>0.1915211970074813</v>
      </c>
    </row>
    <row r="2277">
      <c r="A2277" s="26">
        <v>13</v>
      </c>
      <c r="B2277" s="24" t="str">
        <v>광주시</v>
      </c>
      <c r="C2277" s="24" t="str">
        <v>아파트 전월세</v>
      </c>
      <c r="D2277" s="24" t="str">
        <v>2026-02</v>
      </c>
      <c r="E2277" s="24" t="str">
        <v>비교 반영</v>
      </c>
      <c r="F2277" s="24" t="str">
        <v>직전 비교기간</v>
      </c>
      <c r="G2277" s="26">
        <v>298</v>
      </c>
      <c r="H2277" s="37">
        <v>0.18625</v>
      </c>
    </row>
    <row r="2278">
      <c r="A2278" s="26">
        <v>13</v>
      </c>
      <c r="B2278" s="24" t="str">
        <v>광주시</v>
      </c>
      <c r="C2278" s="24" t="str">
        <v>아파트 전월세</v>
      </c>
      <c r="D2278" s="24" t="str">
        <v>2026-03</v>
      </c>
      <c r="E2278" s="24" t="str">
        <v>비교 반영</v>
      </c>
      <c r="F2278" s="24" t="str">
        <v>직전 비교기간</v>
      </c>
      <c r="G2278" s="26">
        <v>489</v>
      </c>
      <c r="H2278" s="37">
        <v>0.21551344204495373</v>
      </c>
    </row>
    <row r="2279">
      <c r="A2279" s="26">
        <v>13</v>
      </c>
      <c r="B2279" s="24" t="str">
        <v>광주시</v>
      </c>
      <c r="C2279" s="24" t="str">
        <v>아파트 전월세</v>
      </c>
      <c r="D2279" s="24" t="str">
        <v>2026-04</v>
      </c>
      <c r="E2279" s="24" t="str">
        <v>비교 반영</v>
      </c>
      <c r="F2279" s="24" t="str">
        <v>최근 비교기간</v>
      </c>
      <c r="G2279" s="26">
        <v>354</v>
      </c>
      <c r="H2279" s="37">
        <v>0.16801139060275272</v>
      </c>
    </row>
    <row r="2280">
      <c r="A2280" s="26">
        <v>13</v>
      </c>
      <c r="B2280" s="24" t="str">
        <v>광주시</v>
      </c>
      <c r="C2280" s="24" t="str">
        <v>아파트 전월세</v>
      </c>
      <c r="D2280" s="24" t="str">
        <v>2026-05</v>
      </c>
      <c r="E2280" s="24" t="str">
        <v>비교 반영</v>
      </c>
      <c r="F2280" s="24" t="str">
        <v>최근 비교기간</v>
      </c>
      <c r="G2280" s="26">
        <v>441</v>
      </c>
      <c r="H2280" s="37">
        <v>0.21263259402121504</v>
      </c>
    </row>
    <row r="2281">
      <c r="A2281" s="26">
        <v>13</v>
      </c>
      <c r="B2281" s="24" t="str">
        <v>광주시</v>
      </c>
      <c r="C2281" s="24" t="str">
        <v>아파트 전월세</v>
      </c>
      <c r="D2281" s="24" t="str">
        <v>2026-06</v>
      </c>
      <c r="E2281" s="24" t="str">
        <v>비교 반영</v>
      </c>
      <c r="F2281" s="24" t="str">
        <v>최근 비교기간</v>
      </c>
      <c r="G2281" s="26">
        <v>423</v>
      </c>
      <c r="H2281" s="37">
        <v>0.20603994154895275</v>
      </c>
    </row>
    <row r="2282">
      <c r="A2282" s="30">
        <v>13</v>
      </c>
      <c r="B2282" s="30" t="str">
        <v>광주시</v>
      </c>
      <c r="C2282" s="30" t="str">
        <v>아파트 전월세</v>
      </c>
      <c r="D2282" s="30" t="str">
        <v>2026-07</v>
      </c>
      <c r="E2282" s="30" t="str">
        <v>집계 중</v>
      </c>
      <c r="F2282" s="30" t="str">
        <v>집계 중 월</v>
      </c>
      <c r="G2282" s="32">
        <v>414</v>
      </c>
      <c r="H2282" s="43">
        <v>0.2332394366197183</v>
      </c>
    </row>
    <row r="2283">
      <c r="A2283" s="26">
        <v>13</v>
      </c>
      <c r="B2283" s="24" t="str">
        <v>광주시</v>
      </c>
      <c r="C2283" s="24" t="str">
        <v>아파트 매매</v>
      </c>
      <c r="D2283" s="24" t="str">
        <v>2025-08</v>
      </c>
      <c r="E2283" s="24" t="str">
        <v>비교 반영</v>
      </c>
      <c r="F2283" s="24" t="str">
        <v>그 외 비교 반영월</v>
      </c>
      <c r="G2283" s="26">
        <v>173</v>
      </c>
      <c r="H2283" s="37">
        <v>0.09779536461277558</v>
      </c>
    </row>
    <row r="2284">
      <c r="A2284" s="26">
        <v>13</v>
      </c>
      <c r="B2284" s="24" t="str">
        <v>광주시</v>
      </c>
      <c r="C2284" s="24" t="str">
        <v>아파트 매매</v>
      </c>
      <c r="D2284" s="24" t="str">
        <v>2025-09</v>
      </c>
      <c r="E2284" s="24" t="str">
        <v>비교 반영</v>
      </c>
      <c r="F2284" s="24" t="str">
        <v>그 외 비교 반영월</v>
      </c>
      <c r="G2284" s="26">
        <v>230</v>
      </c>
      <c r="H2284" s="37">
        <v>0.1271420674405749</v>
      </c>
    </row>
    <row r="2285">
      <c r="A2285" s="26">
        <v>13</v>
      </c>
      <c r="B2285" s="24" t="str">
        <v>광주시</v>
      </c>
      <c r="C2285" s="24" t="str">
        <v>아파트 매매</v>
      </c>
      <c r="D2285" s="24" t="str">
        <v>2025-10</v>
      </c>
      <c r="E2285" s="24" t="str">
        <v>비교 반영</v>
      </c>
      <c r="F2285" s="24" t="str">
        <v>그 외 비교 반영월</v>
      </c>
      <c r="G2285" s="26">
        <v>236</v>
      </c>
      <c r="H2285" s="37">
        <v>0.15294880103694103</v>
      </c>
    </row>
    <row r="2286">
      <c r="A2286" s="26">
        <v>13</v>
      </c>
      <c r="B2286" s="24" t="str">
        <v>광주시</v>
      </c>
      <c r="C2286" s="24" t="str">
        <v>아파트 매매</v>
      </c>
      <c r="D2286" s="24" t="str">
        <v>2025-11</v>
      </c>
      <c r="E2286" s="24" t="str">
        <v>비교 반영</v>
      </c>
      <c r="F2286" s="24" t="str">
        <v>그 외 비교 반영월</v>
      </c>
      <c r="G2286" s="26">
        <v>254</v>
      </c>
      <c r="H2286" s="37">
        <v>0.14564220183486237</v>
      </c>
    </row>
    <row r="2287">
      <c r="A2287" s="26">
        <v>13</v>
      </c>
      <c r="B2287" s="24" t="str">
        <v>광주시</v>
      </c>
      <c r="C2287" s="24" t="str">
        <v>아파트 매매</v>
      </c>
      <c r="D2287" s="24" t="str">
        <v>2025-12</v>
      </c>
      <c r="E2287" s="24" t="str">
        <v>비교 반영</v>
      </c>
      <c r="F2287" s="24" t="str">
        <v>그 외 비교 반영월</v>
      </c>
      <c r="G2287" s="26">
        <v>256</v>
      </c>
      <c r="H2287" s="37">
        <v>0.12126954050213169</v>
      </c>
    </row>
    <row r="2288">
      <c r="A2288" s="26">
        <v>13</v>
      </c>
      <c r="B2288" s="24" t="str">
        <v>광주시</v>
      </c>
      <c r="C2288" s="24" t="str">
        <v>아파트 매매</v>
      </c>
      <c r="D2288" s="24" t="str">
        <v>2026-01</v>
      </c>
      <c r="E2288" s="24" t="str">
        <v>비교 반영</v>
      </c>
      <c r="F2288" s="24" t="str">
        <v>직전 비교기간</v>
      </c>
      <c r="G2288" s="26">
        <v>274</v>
      </c>
      <c r="H2288" s="37">
        <v>0.13665835411471322</v>
      </c>
    </row>
    <row r="2289">
      <c r="A2289" s="26">
        <v>13</v>
      </c>
      <c r="B2289" s="24" t="str">
        <v>광주시</v>
      </c>
      <c r="C2289" s="24" t="str">
        <v>아파트 매매</v>
      </c>
      <c r="D2289" s="24" t="str">
        <v>2026-02</v>
      </c>
      <c r="E2289" s="24" t="str">
        <v>비교 반영</v>
      </c>
      <c r="F2289" s="24" t="str">
        <v>직전 비교기간</v>
      </c>
      <c r="G2289" s="26">
        <v>224</v>
      </c>
      <c r="H2289" s="37">
        <v>0.14</v>
      </c>
    </row>
    <row r="2290">
      <c r="A2290" s="26">
        <v>13</v>
      </c>
      <c r="B2290" s="24" t="str">
        <v>광주시</v>
      </c>
      <c r="C2290" s="24" t="str">
        <v>아파트 매매</v>
      </c>
      <c r="D2290" s="24" t="str">
        <v>2026-03</v>
      </c>
      <c r="E2290" s="24" t="str">
        <v>비교 반영</v>
      </c>
      <c r="F2290" s="24" t="str">
        <v>직전 비교기간</v>
      </c>
      <c r="G2290" s="26">
        <v>302</v>
      </c>
      <c r="H2290" s="37">
        <v>0.13309828118113706</v>
      </c>
    </row>
    <row r="2291">
      <c r="A2291" s="26">
        <v>13</v>
      </c>
      <c r="B2291" s="24" t="str">
        <v>광주시</v>
      </c>
      <c r="C2291" s="24" t="str">
        <v>아파트 매매</v>
      </c>
      <c r="D2291" s="24" t="str">
        <v>2026-04</v>
      </c>
      <c r="E2291" s="24" t="str">
        <v>비교 반영</v>
      </c>
      <c r="F2291" s="24" t="str">
        <v>최근 비교기간</v>
      </c>
      <c r="G2291" s="26">
        <v>254</v>
      </c>
      <c r="H2291" s="37">
        <v>0.12055054579971523</v>
      </c>
    </row>
    <row r="2292">
      <c r="A2292" s="26">
        <v>13</v>
      </c>
      <c r="B2292" s="24" t="str">
        <v>광주시</v>
      </c>
      <c r="C2292" s="24" t="str">
        <v>아파트 매매</v>
      </c>
      <c r="D2292" s="24" t="str">
        <v>2026-05</v>
      </c>
      <c r="E2292" s="24" t="str">
        <v>비교 반영</v>
      </c>
      <c r="F2292" s="24" t="str">
        <v>최근 비교기간</v>
      </c>
      <c r="G2292" s="26">
        <v>331</v>
      </c>
      <c r="H2292" s="37">
        <v>0.1595949855351977</v>
      </c>
    </row>
    <row r="2293">
      <c r="A2293" s="26">
        <v>13</v>
      </c>
      <c r="B2293" s="24" t="str">
        <v>광주시</v>
      </c>
      <c r="C2293" s="24" t="str">
        <v>아파트 매매</v>
      </c>
      <c r="D2293" s="24" t="str">
        <v>2026-06</v>
      </c>
      <c r="E2293" s="24" t="str">
        <v>비교 반영</v>
      </c>
      <c r="F2293" s="24" t="str">
        <v>최근 비교기간</v>
      </c>
      <c r="G2293" s="26">
        <v>374</v>
      </c>
      <c r="H2293" s="37">
        <v>0.1821724305893814</v>
      </c>
    </row>
    <row r="2294">
      <c r="A2294" s="30">
        <v>13</v>
      </c>
      <c r="B2294" s="30" t="str">
        <v>광주시</v>
      </c>
      <c r="C2294" s="30" t="str">
        <v>아파트 매매</v>
      </c>
      <c r="D2294" s="30" t="str">
        <v>2026-07</v>
      </c>
      <c r="E2294" s="30" t="str">
        <v>집계 중</v>
      </c>
      <c r="F2294" s="30" t="str">
        <v>집계 중 월</v>
      </c>
      <c r="G2294" s="32">
        <v>321</v>
      </c>
      <c r="H2294" s="43">
        <v>0.1808450704225352</v>
      </c>
    </row>
    <row r="2295">
      <c r="A2295" s="26">
        <v>13</v>
      </c>
      <c r="B2295" s="24" t="str">
        <v>광주시</v>
      </c>
      <c r="C2295" s="24" t="str">
        <v>다세대 전월세</v>
      </c>
      <c r="D2295" s="24" t="str">
        <v>2025-08</v>
      </c>
      <c r="E2295" s="24" t="str">
        <v>비교 반영</v>
      </c>
      <c r="F2295" s="24" t="str">
        <v>그 외 비교 반영월</v>
      </c>
      <c r="G2295" s="26">
        <v>298</v>
      </c>
      <c r="H2295" s="37">
        <v>0.1684567552289429</v>
      </c>
    </row>
    <row r="2296">
      <c r="A2296" s="26">
        <v>13</v>
      </c>
      <c r="B2296" s="24" t="str">
        <v>광주시</v>
      </c>
      <c r="C2296" s="24" t="str">
        <v>다세대 전월세</v>
      </c>
      <c r="D2296" s="24" t="str">
        <v>2025-09</v>
      </c>
      <c r="E2296" s="24" t="str">
        <v>비교 반영</v>
      </c>
      <c r="F2296" s="24" t="str">
        <v>그 외 비교 반영월</v>
      </c>
      <c r="G2296" s="26">
        <v>308</v>
      </c>
      <c r="H2296" s="37">
        <v>0.17025981205085683</v>
      </c>
    </row>
    <row r="2297">
      <c r="A2297" s="26">
        <v>13</v>
      </c>
      <c r="B2297" s="24" t="str">
        <v>광주시</v>
      </c>
      <c r="C2297" s="24" t="str">
        <v>다세대 전월세</v>
      </c>
      <c r="D2297" s="24" t="str">
        <v>2025-10</v>
      </c>
      <c r="E2297" s="24" t="str">
        <v>비교 반영</v>
      </c>
      <c r="F2297" s="24" t="str">
        <v>그 외 비교 반영월</v>
      </c>
      <c r="G2297" s="26">
        <v>249</v>
      </c>
      <c r="H2297" s="37">
        <v>0.16137394685677253</v>
      </c>
    </row>
    <row r="2298">
      <c r="A2298" s="26">
        <v>13</v>
      </c>
      <c r="B2298" s="24" t="str">
        <v>광주시</v>
      </c>
      <c r="C2298" s="24" t="str">
        <v>다세대 전월세</v>
      </c>
      <c r="D2298" s="24" t="str">
        <v>2025-11</v>
      </c>
      <c r="E2298" s="24" t="str">
        <v>비교 반영</v>
      </c>
      <c r="F2298" s="24" t="str">
        <v>그 외 비교 반영월</v>
      </c>
      <c r="G2298" s="26">
        <v>287</v>
      </c>
      <c r="H2298" s="37">
        <v>0.16456422018348624</v>
      </c>
    </row>
    <row r="2299">
      <c r="A2299" s="26">
        <v>13</v>
      </c>
      <c r="B2299" s="24" t="str">
        <v>광주시</v>
      </c>
      <c r="C2299" s="24" t="str">
        <v>다세대 전월세</v>
      </c>
      <c r="D2299" s="24" t="str">
        <v>2025-12</v>
      </c>
      <c r="E2299" s="24" t="str">
        <v>비교 반영</v>
      </c>
      <c r="F2299" s="24" t="str">
        <v>그 외 비교 반영월</v>
      </c>
      <c r="G2299" s="26">
        <v>271</v>
      </c>
      <c r="H2299" s="37">
        <v>0.12837517764092846</v>
      </c>
    </row>
    <row r="2300">
      <c r="A2300" s="26">
        <v>13</v>
      </c>
      <c r="B2300" s="24" t="str">
        <v>광주시</v>
      </c>
      <c r="C2300" s="24" t="str">
        <v>다세대 전월세</v>
      </c>
      <c r="D2300" s="24" t="str">
        <v>2026-01</v>
      </c>
      <c r="E2300" s="24" t="str">
        <v>비교 반영</v>
      </c>
      <c r="F2300" s="24" t="str">
        <v>직전 비교기간</v>
      </c>
      <c r="G2300" s="26">
        <v>302</v>
      </c>
      <c r="H2300" s="37">
        <v>0.15062344139650874</v>
      </c>
    </row>
    <row r="2301">
      <c r="A2301" s="26">
        <v>13</v>
      </c>
      <c r="B2301" s="24" t="str">
        <v>광주시</v>
      </c>
      <c r="C2301" s="24" t="str">
        <v>다세대 전월세</v>
      </c>
      <c r="D2301" s="24" t="str">
        <v>2026-02</v>
      </c>
      <c r="E2301" s="24" t="str">
        <v>비교 반영</v>
      </c>
      <c r="F2301" s="24" t="str">
        <v>직전 비교기간</v>
      </c>
      <c r="G2301" s="26">
        <v>248</v>
      </c>
      <c r="H2301" s="37">
        <v>0.155</v>
      </c>
    </row>
    <row r="2302">
      <c r="A2302" s="26">
        <v>13</v>
      </c>
      <c r="B2302" s="24" t="str">
        <v>광주시</v>
      </c>
      <c r="C2302" s="24" t="str">
        <v>다세대 전월세</v>
      </c>
      <c r="D2302" s="24" t="str">
        <v>2026-03</v>
      </c>
      <c r="E2302" s="24" t="str">
        <v>비교 반영</v>
      </c>
      <c r="F2302" s="24" t="str">
        <v>직전 비교기간</v>
      </c>
      <c r="G2302" s="26">
        <v>329</v>
      </c>
      <c r="H2302" s="37">
        <v>0.14499779638607316</v>
      </c>
    </row>
    <row r="2303">
      <c r="A2303" s="26">
        <v>13</v>
      </c>
      <c r="B2303" s="24" t="str">
        <v>광주시</v>
      </c>
      <c r="C2303" s="24" t="str">
        <v>다세대 전월세</v>
      </c>
      <c r="D2303" s="24" t="str">
        <v>2026-04</v>
      </c>
      <c r="E2303" s="24" t="str">
        <v>비교 반영</v>
      </c>
      <c r="F2303" s="24" t="str">
        <v>최근 비교기간</v>
      </c>
      <c r="G2303" s="26">
        <v>332</v>
      </c>
      <c r="H2303" s="37">
        <v>0.15757000474608449</v>
      </c>
    </row>
    <row r="2304">
      <c r="A2304" s="26">
        <v>13</v>
      </c>
      <c r="B2304" s="24" t="str">
        <v>광주시</v>
      </c>
      <c r="C2304" s="24" t="str">
        <v>다세대 전월세</v>
      </c>
      <c r="D2304" s="24" t="str">
        <v>2026-05</v>
      </c>
      <c r="E2304" s="24" t="str">
        <v>비교 반영</v>
      </c>
      <c r="F2304" s="24" t="str">
        <v>최근 비교기간</v>
      </c>
      <c r="G2304" s="26">
        <v>324</v>
      </c>
      <c r="H2304" s="37">
        <v>0.1562198649951784</v>
      </c>
    </row>
    <row r="2305">
      <c r="A2305" s="26">
        <v>13</v>
      </c>
      <c r="B2305" s="24" t="str">
        <v>광주시</v>
      </c>
      <c r="C2305" s="24" t="str">
        <v>다세대 전월세</v>
      </c>
      <c r="D2305" s="24" t="str">
        <v>2026-06</v>
      </c>
      <c r="E2305" s="24" t="str">
        <v>비교 반영</v>
      </c>
      <c r="F2305" s="24" t="str">
        <v>최근 비교기간</v>
      </c>
      <c r="G2305" s="26">
        <v>287</v>
      </c>
      <c r="H2305" s="37">
        <v>0.13979542133463224</v>
      </c>
    </row>
    <row r="2306">
      <c r="A2306" s="30">
        <v>13</v>
      </c>
      <c r="B2306" s="30" t="str">
        <v>광주시</v>
      </c>
      <c r="C2306" s="30" t="str">
        <v>다세대 전월세</v>
      </c>
      <c r="D2306" s="30" t="str">
        <v>2026-07</v>
      </c>
      <c r="E2306" s="30" t="str">
        <v>집계 중</v>
      </c>
      <c r="F2306" s="30" t="str">
        <v>집계 중 월</v>
      </c>
      <c r="G2306" s="32">
        <v>262</v>
      </c>
      <c r="H2306" s="43">
        <v>0.1476056338028169</v>
      </c>
    </row>
    <row r="2307">
      <c r="A2307" s="26">
        <v>13</v>
      </c>
      <c r="B2307" s="24" t="str">
        <v>광주시</v>
      </c>
      <c r="C2307" s="24" t="str">
        <v>다세대 매매</v>
      </c>
      <c r="D2307" s="24" t="str">
        <v>2025-08</v>
      </c>
      <c r="E2307" s="24" t="str">
        <v>비교 반영</v>
      </c>
      <c r="F2307" s="24" t="str">
        <v>그 외 비교 반영월</v>
      </c>
      <c r="G2307" s="26">
        <v>145</v>
      </c>
      <c r="H2307" s="37">
        <v>0.08196721311475409</v>
      </c>
    </row>
    <row r="2308">
      <c r="A2308" s="26">
        <v>13</v>
      </c>
      <c r="B2308" s="24" t="str">
        <v>광주시</v>
      </c>
      <c r="C2308" s="24" t="str">
        <v>다세대 매매</v>
      </c>
      <c r="D2308" s="24" t="str">
        <v>2025-09</v>
      </c>
      <c r="E2308" s="24" t="str">
        <v>비교 반영</v>
      </c>
      <c r="F2308" s="24" t="str">
        <v>그 외 비교 반영월</v>
      </c>
      <c r="G2308" s="26">
        <v>174</v>
      </c>
      <c r="H2308" s="37">
        <v>0.09618573797678276</v>
      </c>
    </row>
    <row r="2309">
      <c r="A2309" s="26">
        <v>13</v>
      </c>
      <c r="B2309" s="24" t="str">
        <v>광주시</v>
      </c>
      <c r="C2309" s="24" t="str">
        <v>다세대 매매</v>
      </c>
      <c r="D2309" s="24" t="str">
        <v>2025-10</v>
      </c>
      <c r="E2309" s="24" t="str">
        <v>비교 반영</v>
      </c>
      <c r="F2309" s="24" t="str">
        <v>그 외 비교 반영월</v>
      </c>
      <c r="G2309" s="26">
        <v>133</v>
      </c>
      <c r="H2309" s="37">
        <v>0.08619572261827609</v>
      </c>
    </row>
    <row r="2310">
      <c r="A2310" s="26">
        <v>13</v>
      </c>
      <c r="B2310" s="24" t="str">
        <v>광주시</v>
      </c>
      <c r="C2310" s="24" t="str">
        <v>다세대 매매</v>
      </c>
      <c r="D2310" s="24" t="str">
        <v>2025-11</v>
      </c>
      <c r="E2310" s="24" t="str">
        <v>비교 반영</v>
      </c>
      <c r="F2310" s="24" t="str">
        <v>그 외 비교 반영월</v>
      </c>
      <c r="G2310" s="26">
        <v>190</v>
      </c>
      <c r="H2310" s="37">
        <v>0.10894495412844037</v>
      </c>
    </row>
    <row r="2311">
      <c r="A2311" s="26">
        <v>13</v>
      </c>
      <c r="B2311" s="24" t="str">
        <v>광주시</v>
      </c>
      <c r="C2311" s="24" t="str">
        <v>다세대 매매</v>
      </c>
      <c r="D2311" s="24" t="str">
        <v>2025-12</v>
      </c>
      <c r="E2311" s="24" t="str">
        <v>비교 반영</v>
      </c>
      <c r="F2311" s="24" t="str">
        <v>그 외 비교 반영월</v>
      </c>
      <c r="G2311" s="26">
        <v>168</v>
      </c>
      <c r="H2311" s="37">
        <v>0.07958313595452392</v>
      </c>
    </row>
    <row r="2312">
      <c r="A2312" s="26">
        <v>13</v>
      </c>
      <c r="B2312" s="24" t="str">
        <v>광주시</v>
      </c>
      <c r="C2312" s="24" t="str">
        <v>다세대 매매</v>
      </c>
      <c r="D2312" s="24" t="str">
        <v>2026-01</v>
      </c>
      <c r="E2312" s="24" t="str">
        <v>비교 반영</v>
      </c>
      <c r="F2312" s="24" t="str">
        <v>직전 비교기간</v>
      </c>
      <c r="G2312" s="26">
        <v>209</v>
      </c>
      <c r="H2312" s="37">
        <v>0.10423940149625935</v>
      </c>
    </row>
    <row r="2313">
      <c r="A2313" s="26">
        <v>13</v>
      </c>
      <c r="B2313" s="24" t="str">
        <v>광주시</v>
      </c>
      <c r="C2313" s="24" t="str">
        <v>다세대 매매</v>
      </c>
      <c r="D2313" s="24" t="str">
        <v>2026-02</v>
      </c>
      <c r="E2313" s="24" t="str">
        <v>비교 반영</v>
      </c>
      <c r="F2313" s="24" t="str">
        <v>직전 비교기간</v>
      </c>
      <c r="G2313" s="26">
        <v>158</v>
      </c>
      <c r="H2313" s="37">
        <v>0.09875</v>
      </c>
    </row>
    <row r="2314">
      <c r="A2314" s="26">
        <v>13</v>
      </c>
      <c r="B2314" s="24" t="str">
        <v>광주시</v>
      </c>
      <c r="C2314" s="24" t="str">
        <v>다세대 매매</v>
      </c>
      <c r="D2314" s="24" t="str">
        <v>2026-03</v>
      </c>
      <c r="E2314" s="24" t="str">
        <v>비교 반영</v>
      </c>
      <c r="F2314" s="24" t="str">
        <v>직전 비교기간</v>
      </c>
      <c r="G2314" s="26">
        <v>233</v>
      </c>
      <c r="H2314" s="37">
        <v>0.10268840899074483</v>
      </c>
    </row>
    <row r="2315">
      <c r="A2315" s="26">
        <v>13</v>
      </c>
      <c r="B2315" s="24" t="str">
        <v>광주시</v>
      </c>
      <c r="C2315" s="24" t="str">
        <v>다세대 매매</v>
      </c>
      <c r="D2315" s="24" t="str">
        <v>2026-04</v>
      </c>
      <c r="E2315" s="24" t="str">
        <v>비교 반영</v>
      </c>
      <c r="F2315" s="24" t="str">
        <v>최근 비교기간</v>
      </c>
      <c r="G2315" s="26">
        <v>215</v>
      </c>
      <c r="H2315" s="37">
        <v>0.10204081632653061</v>
      </c>
    </row>
    <row r="2316">
      <c r="A2316" s="26">
        <v>13</v>
      </c>
      <c r="B2316" s="24" t="str">
        <v>광주시</v>
      </c>
      <c r="C2316" s="24" t="str">
        <v>다세대 매매</v>
      </c>
      <c r="D2316" s="24" t="str">
        <v>2026-05</v>
      </c>
      <c r="E2316" s="24" t="str">
        <v>비교 반영</v>
      </c>
      <c r="F2316" s="24" t="str">
        <v>최근 비교기간</v>
      </c>
      <c r="G2316" s="26">
        <v>218</v>
      </c>
      <c r="H2316" s="37">
        <v>0.1051108968177435</v>
      </c>
    </row>
    <row r="2317">
      <c r="A2317" s="26">
        <v>13</v>
      </c>
      <c r="B2317" s="24" t="str">
        <v>광주시</v>
      </c>
      <c r="C2317" s="24" t="str">
        <v>다세대 매매</v>
      </c>
      <c r="D2317" s="24" t="str">
        <v>2026-06</v>
      </c>
      <c r="E2317" s="24" t="str">
        <v>비교 반영</v>
      </c>
      <c r="F2317" s="24" t="str">
        <v>최근 비교기간</v>
      </c>
      <c r="G2317" s="26">
        <v>249</v>
      </c>
      <c r="H2317" s="37">
        <v>0.12128592303945446</v>
      </c>
    </row>
    <row r="2318">
      <c r="A2318" s="30">
        <v>13</v>
      </c>
      <c r="B2318" s="30" t="str">
        <v>광주시</v>
      </c>
      <c r="C2318" s="30" t="str">
        <v>다세대 매매</v>
      </c>
      <c r="D2318" s="30" t="str">
        <v>2026-07</v>
      </c>
      <c r="E2318" s="30" t="str">
        <v>집계 중</v>
      </c>
      <c r="F2318" s="30" t="str">
        <v>집계 중 월</v>
      </c>
      <c r="G2318" s="32">
        <v>185</v>
      </c>
      <c r="H2318" s="43">
        <v>0.10422535211267606</v>
      </c>
    </row>
    <row r="2319">
      <c r="A2319" s="26">
        <v>13</v>
      </c>
      <c r="B2319" s="24" t="str">
        <v>광주시</v>
      </c>
      <c r="C2319" s="24" t="str">
        <v>토지</v>
      </c>
      <c r="D2319" s="24" t="str">
        <v>2025-08</v>
      </c>
      <c r="E2319" s="24" t="str">
        <v>비교 반영</v>
      </c>
      <c r="F2319" s="24" t="str">
        <v>그 외 비교 반영월</v>
      </c>
      <c r="G2319" s="26">
        <v>295</v>
      </c>
      <c r="H2319" s="37">
        <v>0.16676088185415489</v>
      </c>
    </row>
    <row r="2320">
      <c r="A2320" s="26">
        <v>13</v>
      </c>
      <c r="B2320" s="24" t="str">
        <v>광주시</v>
      </c>
      <c r="C2320" s="24" t="str">
        <v>토지</v>
      </c>
      <c r="D2320" s="24" t="str">
        <v>2025-09</v>
      </c>
      <c r="E2320" s="24" t="str">
        <v>비교 반영</v>
      </c>
      <c r="F2320" s="24" t="str">
        <v>그 외 비교 반영월</v>
      </c>
      <c r="G2320" s="26">
        <v>213</v>
      </c>
      <c r="H2320" s="37">
        <v>0.11774461028192372</v>
      </c>
    </row>
    <row r="2321">
      <c r="A2321" s="26">
        <v>13</v>
      </c>
      <c r="B2321" s="24" t="str">
        <v>광주시</v>
      </c>
      <c r="C2321" s="24" t="str">
        <v>토지</v>
      </c>
      <c r="D2321" s="24" t="str">
        <v>2025-10</v>
      </c>
      <c r="E2321" s="24" t="str">
        <v>비교 반영</v>
      </c>
      <c r="F2321" s="24" t="str">
        <v>그 외 비교 반영월</v>
      </c>
      <c r="G2321" s="26">
        <v>137</v>
      </c>
      <c r="H2321" s="37">
        <v>0.08878807517822424</v>
      </c>
    </row>
    <row r="2322">
      <c r="A2322" s="26">
        <v>13</v>
      </c>
      <c r="B2322" s="24" t="str">
        <v>광주시</v>
      </c>
      <c r="C2322" s="24" t="str">
        <v>토지</v>
      </c>
      <c r="D2322" s="24" t="str">
        <v>2025-11</v>
      </c>
      <c r="E2322" s="24" t="str">
        <v>비교 반영</v>
      </c>
      <c r="F2322" s="24" t="str">
        <v>그 외 비교 반영월</v>
      </c>
      <c r="G2322" s="26">
        <v>189</v>
      </c>
      <c r="H2322" s="37">
        <v>0.10837155963302753</v>
      </c>
    </row>
    <row r="2323">
      <c r="A2323" s="26">
        <v>13</v>
      </c>
      <c r="B2323" s="24" t="str">
        <v>광주시</v>
      </c>
      <c r="C2323" s="24" t="str">
        <v>토지</v>
      </c>
      <c r="D2323" s="24" t="str">
        <v>2025-12</v>
      </c>
      <c r="E2323" s="24" t="str">
        <v>비교 반영</v>
      </c>
      <c r="F2323" s="24" t="str">
        <v>그 외 비교 반영월</v>
      </c>
      <c r="G2323" s="26">
        <v>279</v>
      </c>
      <c r="H2323" s="37">
        <v>0.13216485078162007</v>
      </c>
    </row>
    <row r="2324">
      <c r="A2324" s="26">
        <v>13</v>
      </c>
      <c r="B2324" s="24" t="str">
        <v>광주시</v>
      </c>
      <c r="C2324" s="24" t="str">
        <v>토지</v>
      </c>
      <c r="D2324" s="24" t="str">
        <v>2026-01</v>
      </c>
      <c r="E2324" s="24" t="str">
        <v>비교 반영</v>
      </c>
      <c r="F2324" s="24" t="str">
        <v>직전 비교기간</v>
      </c>
      <c r="G2324" s="26">
        <v>232</v>
      </c>
      <c r="H2324" s="37">
        <v>0.11571072319201996</v>
      </c>
    </row>
    <row r="2325">
      <c r="A2325" s="26">
        <v>13</v>
      </c>
      <c r="B2325" s="24" t="str">
        <v>광주시</v>
      </c>
      <c r="C2325" s="24" t="str">
        <v>토지</v>
      </c>
      <c r="D2325" s="24" t="str">
        <v>2026-02</v>
      </c>
      <c r="E2325" s="24" t="str">
        <v>비교 반영</v>
      </c>
      <c r="F2325" s="24" t="str">
        <v>직전 비교기간</v>
      </c>
      <c r="G2325" s="26">
        <v>145</v>
      </c>
      <c r="H2325" s="37">
        <v>0.090625</v>
      </c>
    </row>
    <row r="2326">
      <c r="A2326" s="26">
        <v>13</v>
      </c>
      <c r="B2326" s="24" t="str">
        <v>광주시</v>
      </c>
      <c r="C2326" s="24" t="str">
        <v>토지</v>
      </c>
      <c r="D2326" s="24" t="str">
        <v>2026-03</v>
      </c>
      <c r="E2326" s="24" t="str">
        <v>비교 반영</v>
      </c>
      <c r="F2326" s="24" t="str">
        <v>직전 비교기간</v>
      </c>
      <c r="G2326" s="26">
        <v>252</v>
      </c>
      <c r="H2326" s="37">
        <v>0.11106214191273689</v>
      </c>
    </row>
    <row r="2327">
      <c r="A2327" s="26">
        <v>13</v>
      </c>
      <c r="B2327" s="24" t="str">
        <v>광주시</v>
      </c>
      <c r="C2327" s="24" t="str">
        <v>토지</v>
      </c>
      <c r="D2327" s="24" t="str">
        <v>2026-04</v>
      </c>
      <c r="E2327" s="24" t="str">
        <v>비교 반영</v>
      </c>
      <c r="F2327" s="24" t="str">
        <v>최근 비교기간</v>
      </c>
      <c r="G2327" s="26">
        <v>263</v>
      </c>
      <c r="H2327" s="37">
        <v>0.12482202183198861</v>
      </c>
    </row>
    <row r="2328">
      <c r="A2328" s="26">
        <v>13</v>
      </c>
      <c r="B2328" s="24" t="str">
        <v>광주시</v>
      </c>
      <c r="C2328" s="24" t="str">
        <v>토지</v>
      </c>
      <c r="D2328" s="24" t="str">
        <v>2026-05</v>
      </c>
      <c r="E2328" s="24" t="str">
        <v>비교 반영</v>
      </c>
      <c r="F2328" s="24" t="str">
        <v>최근 비교기간</v>
      </c>
      <c r="G2328" s="26">
        <v>165</v>
      </c>
      <c r="H2328" s="37">
        <v>0.07955641272902604</v>
      </c>
    </row>
    <row r="2329">
      <c r="A2329" s="26">
        <v>13</v>
      </c>
      <c r="B2329" s="24" t="str">
        <v>광주시</v>
      </c>
      <c r="C2329" s="24" t="str">
        <v>토지</v>
      </c>
      <c r="D2329" s="24" t="str">
        <v>2026-06</v>
      </c>
      <c r="E2329" s="24" t="str">
        <v>비교 반영</v>
      </c>
      <c r="F2329" s="24" t="str">
        <v>최근 비교기간</v>
      </c>
      <c r="G2329" s="26">
        <v>166</v>
      </c>
      <c r="H2329" s="37">
        <v>0.08085728202630298</v>
      </c>
    </row>
    <row r="2330">
      <c r="A2330" s="30">
        <v>13</v>
      </c>
      <c r="B2330" s="30" t="str">
        <v>광주시</v>
      </c>
      <c r="C2330" s="30" t="str">
        <v>토지</v>
      </c>
      <c r="D2330" s="30" t="str">
        <v>2026-07</v>
      </c>
      <c r="E2330" s="30" t="str">
        <v>집계 중</v>
      </c>
      <c r="F2330" s="30" t="str">
        <v>집계 중 월</v>
      </c>
      <c r="G2330" s="32">
        <v>123</v>
      </c>
      <c r="H2330" s="43">
        <v>0.06929577464788732</v>
      </c>
    </row>
    <row r="2331">
      <c r="A2331" s="26">
        <v>13</v>
      </c>
      <c r="B2331" s="24" t="str">
        <v>광주시</v>
      </c>
      <c r="C2331" s="24" t="str">
        <v>분양권</v>
      </c>
      <c r="D2331" s="24" t="str">
        <v>2025-08</v>
      </c>
      <c r="E2331" s="24" t="str">
        <v>비교 반영</v>
      </c>
      <c r="F2331" s="24" t="str">
        <v>그 외 비교 반영월</v>
      </c>
      <c r="G2331" s="26">
        <v>24</v>
      </c>
      <c r="H2331" s="37">
        <v>0.013566986998304126</v>
      </c>
    </row>
    <row r="2332">
      <c r="A2332" s="26">
        <v>13</v>
      </c>
      <c r="B2332" s="24" t="str">
        <v>광주시</v>
      </c>
      <c r="C2332" s="24" t="str">
        <v>분양권</v>
      </c>
      <c r="D2332" s="24" t="str">
        <v>2025-09</v>
      </c>
      <c r="E2332" s="24" t="str">
        <v>비교 반영</v>
      </c>
      <c r="F2332" s="24" t="str">
        <v>그 외 비교 반영월</v>
      </c>
      <c r="G2332" s="26">
        <v>31</v>
      </c>
      <c r="H2332" s="37">
        <v>0.017136539524599224</v>
      </c>
    </row>
    <row r="2333">
      <c r="A2333" s="26">
        <v>13</v>
      </c>
      <c r="B2333" s="24" t="str">
        <v>광주시</v>
      </c>
      <c r="C2333" s="24" t="str">
        <v>분양권</v>
      </c>
      <c r="D2333" s="24" t="str">
        <v>2025-10</v>
      </c>
      <c r="E2333" s="24" t="str">
        <v>비교 반영</v>
      </c>
      <c r="F2333" s="24" t="str">
        <v>그 외 비교 반영월</v>
      </c>
      <c r="G2333" s="26">
        <v>32</v>
      </c>
      <c r="H2333" s="37">
        <v>0.020738820479585224</v>
      </c>
    </row>
    <row r="2334">
      <c r="A2334" s="26">
        <v>13</v>
      </c>
      <c r="B2334" s="24" t="str">
        <v>광주시</v>
      </c>
      <c r="C2334" s="24" t="str">
        <v>분양권</v>
      </c>
      <c r="D2334" s="24" t="str">
        <v>2025-11</v>
      </c>
      <c r="E2334" s="24" t="str">
        <v>비교 반영</v>
      </c>
      <c r="F2334" s="24" t="str">
        <v>그 외 비교 반영월</v>
      </c>
      <c r="G2334" s="26">
        <v>39</v>
      </c>
      <c r="H2334" s="37">
        <v>0.02236238532110092</v>
      </c>
    </row>
    <row r="2335">
      <c r="A2335" s="26">
        <v>13</v>
      </c>
      <c r="B2335" s="24" t="str">
        <v>광주시</v>
      </c>
      <c r="C2335" s="24" t="str">
        <v>분양권</v>
      </c>
      <c r="D2335" s="24" t="str">
        <v>2025-12</v>
      </c>
      <c r="E2335" s="24" t="str">
        <v>비교 반영</v>
      </c>
      <c r="F2335" s="24" t="str">
        <v>그 외 비교 반영월</v>
      </c>
      <c r="G2335" s="26">
        <v>23</v>
      </c>
      <c r="H2335" s="37">
        <v>0.010895310279488394</v>
      </c>
    </row>
    <row r="2336">
      <c r="A2336" s="26">
        <v>13</v>
      </c>
      <c r="B2336" s="24" t="str">
        <v>광주시</v>
      </c>
      <c r="C2336" s="24" t="str">
        <v>분양권</v>
      </c>
      <c r="D2336" s="24" t="str">
        <v>2026-01</v>
      </c>
      <c r="E2336" s="24" t="str">
        <v>비교 반영</v>
      </c>
      <c r="F2336" s="24" t="str">
        <v>직전 비교기간</v>
      </c>
      <c r="G2336" s="26">
        <v>40</v>
      </c>
      <c r="H2336" s="37">
        <v>0.0199501246882793</v>
      </c>
    </row>
    <row r="2337">
      <c r="A2337" s="26">
        <v>13</v>
      </c>
      <c r="B2337" s="24" t="str">
        <v>광주시</v>
      </c>
      <c r="C2337" s="24" t="str">
        <v>분양권</v>
      </c>
      <c r="D2337" s="24" t="str">
        <v>2026-02</v>
      </c>
      <c r="E2337" s="24" t="str">
        <v>비교 반영</v>
      </c>
      <c r="F2337" s="24" t="str">
        <v>직전 비교기간</v>
      </c>
      <c r="G2337" s="26">
        <v>33</v>
      </c>
      <c r="H2337" s="37">
        <v>0.020625</v>
      </c>
    </row>
    <row r="2338">
      <c r="A2338" s="26">
        <v>13</v>
      </c>
      <c r="B2338" s="24" t="str">
        <v>광주시</v>
      </c>
      <c r="C2338" s="24" t="str">
        <v>분양권</v>
      </c>
      <c r="D2338" s="24" t="str">
        <v>2026-03</v>
      </c>
      <c r="E2338" s="24" t="str">
        <v>비교 반영</v>
      </c>
      <c r="F2338" s="24" t="str">
        <v>직전 비교기간</v>
      </c>
      <c r="G2338" s="26">
        <v>38</v>
      </c>
      <c r="H2338" s="37">
        <v>0.016747465843984136</v>
      </c>
    </row>
    <row r="2339">
      <c r="A2339" s="26">
        <v>13</v>
      </c>
      <c r="B2339" s="24" t="str">
        <v>광주시</v>
      </c>
      <c r="C2339" s="24" t="str">
        <v>분양권</v>
      </c>
      <c r="D2339" s="24" t="str">
        <v>2026-04</v>
      </c>
      <c r="E2339" s="24" t="str">
        <v>비교 반영</v>
      </c>
      <c r="F2339" s="24" t="str">
        <v>최근 비교기간</v>
      </c>
      <c r="G2339" s="26">
        <v>72</v>
      </c>
      <c r="H2339" s="37">
        <v>0.034171808258187</v>
      </c>
    </row>
    <row r="2340">
      <c r="A2340" s="26">
        <v>13</v>
      </c>
      <c r="B2340" s="24" t="str">
        <v>광주시</v>
      </c>
      <c r="C2340" s="24" t="str">
        <v>분양권</v>
      </c>
      <c r="D2340" s="24" t="str">
        <v>2026-05</v>
      </c>
      <c r="E2340" s="24" t="str">
        <v>비교 반영</v>
      </c>
      <c r="F2340" s="24" t="str">
        <v>최근 비교기간</v>
      </c>
      <c r="G2340" s="26">
        <v>70</v>
      </c>
      <c r="H2340" s="37">
        <v>0.033751205400192864</v>
      </c>
    </row>
    <row r="2341">
      <c r="A2341" s="26">
        <v>13</v>
      </c>
      <c r="B2341" s="24" t="str">
        <v>광주시</v>
      </c>
      <c r="C2341" s="24" t="str">
        <v>분양권</v>
      </c>
      <c r="D2341" s="24" t="str">
        <v>2026-06</v>
      </c>
      <c r="E2341" s="24" t="str">
        <v>비교 반영</v>
      </c>
      <c r="F2341" s="24" t="str">
        <v>최근 비교기간</v>
      </c>
      <c r="G2341" s="26">
        <v>34</v>
      </c>
      <c r="H2341" s="37">
        <v>0.016561130053580127</v>
      </c>
    </row>
    <row r="2342">
      <c r="A2342" s="30">
        <v>13</v>
      </c>
      <c r="B2342" s="30" t="str">
        <v>광주시</v>
      </c>
      <c r="C2342" s="30" t="str">
        <v>분양권</v>
      </c>
      <c r="D2342" s="30" t="str">
        <v>2026-07</v>
      </c>
      <c r="E2342" s="30" t="str">
        <v>집계 중</v>
      </c>
      <c r="F2342" s="30" t="str">
        <v>집계 중 월</v>
      </c>
      <c r="G2342" s="32">
        <v>30</v>
      </c>
      <c r="H2342" s="43">
        <v>0.016901408450704224</v>
      </c>
    </row>
    <row r="2343">
      <c r="A2343" s="26">
        <v>13</v>
      </c>
      <c r="B2343" s="24" t="str">
        <v>광주시</v>
      </c>
      <c r="C2343" s="24" t="str">
        <v>다가구 매매</v>
      </c>
      <c r="D2343" s="24" t="str">
        <v>2025-08</v>
      </c>
      <c r="E2343" s="24" t="str">
        <v>비교 반영</v>
      </c>
      <c r="F2343" s="24" t="str">
        <v>그 외 비교 반영월</v>
      </c>
      <c r="G2343" s="26">
        <v>24</v>
      </c>
      <c r="H2343" s="37">
        <v>0.013566986998304126</v>
      </c>
    </row>
    <row r="2344">
      <c r="A2344" s="26">
        <v>13</v>
      </c>
      <c r="B2344" s="24" t="str">
        <v>광주시</v>
      </c>
      <c r="C2344" s="24" t="str">
        <v>다가구 매매</v>
      </c>
      <c r="D2344" s="24" t="str">
        <v>2025-09</v>
      </c>
      <c r="E2344" s="24" t="str">
        <v>비교 반영</v>
      </c>
      <c r="F2344" s="24" t="str">
        <v>그 외 비교 반영월</v>
      </c>
      <c r="G2344" s="26">
        <v>14</v>
      </c>
      <c r="H2344" s="37">
        <v>0.007739082365948038</v>
      </c>
    </row>
    <row r="2345">
      <c r="A2345" s="26">
        <v>13</v>
      </c>
      <c r="B2345" s="24" t="str">
        <v>광주시</v>
      </c>
      <c r="C2345" s="24" t="str">
        <v>다가구 매매</v>
      </c>
      <c r="D2345" s="24" t="str">
        <v>2025-10</v>
      </c>
      <c r="E2345" s="24" t="str">
        <v>비교 반영</v>
      </c>
      <c r="F2345" s="24" t="str">
        <v>그 외 비교 반영월</v>
      </c>
      <c r="G2345" s="26">
        <v>16</v>
      </c>
      <c r="H2345" s="37">
        <v>0.010369410239792612</v>
      </c>
    </row>
    <row r="2346">
      <c r="A2346" s="26">
        <v>13</v>
      </c>
      <c r="B2346" s="24" t="str">
        <v>광주시</v>
      </c>
      <c r="C2346" s="24" t="str">
        <v>다가구 매매</v>
      </c>
      <c r="D2346" s="24" t="str">
        <v>2025-11</v>
      </c>
      <c r="E2346" s="24" t="str">
        <v>비교 반영</v>
      </c>
      <c r="F2346" s="24" t="str">
        <v>그 외 비교 반영월</v>
      </c>
      <c r="G2346" s="26">
        <v>15</v>
      </c>
      <c r="H2346" s="37">
        <v>0.008600917431192661</v>
      </c>
    </row>
    <row r="2347">
      <c r="A2347" s="26">
        <v>13</v>
      </c>
      <c r="B2347" s="24" t="str">
        <v>광주시</v>
      </c>
      <c r="C2347" s="24" t="str">
        <v>다가구 매매</v>
      </c>
      <c r="D2347" s="24" t="str">
        <v>2025-12</v>
      </c>
      <c r="E2347" s="24" t="str">
        <v>비교 반영</v>
      </c>
      <c r="F2347" s="24" t="str">
        <v>그 외 비교 반영월</v>
      </c>
      <c r="G2347" s="26">
        <v>20</v>
      </c>
      <c r="H2347" s="37">
        <v>0.009474182851729039</v>
      </c>
    </row>
    <row r="2348">
      <c r="A2348" s="26">
        <v>13</v>
      </c>
      <c r="B2348" s="24" t="str">
        <v>광주시</v>
      </c>
      <c r="C2348" s="24" t="str">
        <v>다가구 매매</v>
      </c>
      <c r="D2348" s="24" t="str">
        <v>2026-01</v>
      </c>
      <c r="E2348" s="24" t="str">
        <v>비교 반영</v>
      </c>
      <c r="F2348" s="24" t="str">
        <v>직전 비교기간</v>
      </c>
      <c r="G2348" s="26">
        <v>14</v>
      </c>
      <c r="H2348" s="37">
        <v>0.006982543640897756</v>
      </c>
    </row>
    <row r="2349">
      <c r="A2349" s="26">
        <v>13</v>
      </c>
      <c r="B2349" s="24" t="str">
        <v>광주시</v>
      </c>
      <c r="C2349" s="24" t="str">
        <v>다가구 매매</v>
      </c>
      <c r="D2349" s="24" t="str">
        <v>2026-02</v>
      </c>
      <c r="E2349" s="24" t="str">
        <v>비교 반영</v>
      </c>
      <c r="F2349" s="24" t="str">
        <v>직전 비교기간</v>
      </c>
      <c r="G2349" s="26">
        <v>20</v>
      </c>
      <c r="H2349" s="37">
        <v>0.0125</v>
      </c>
    </row>
    <row r="2350">
      <c r="A2350" s="26">
        <v>13</v>
      </c>
      <c r="B2350" s="24" t="str">
        <v>광주시</v>
      </c>
      <c r="C2350" s="24" t="str">
        <v>다가구 매매</v>
      </c>
      <c r="D2350" s="24" t="str">
        <v>2026-03</v>
      </c>
      <c r="E2350" s="24" t="str">
        <v>비교 반영</v>
      </c>
      <c r="F2350" s="24" t="str">
        <v>직전 비교기간</v>
      </c>
      <c r="G2350" s="26">
        <v>18</v>
      </c>
      <c r="H2350" s="37">
        <v>0.007933010136624064</v>
      </c>
    </row>
    <row r="2351">
      <c r="A2351" s="26">
        <v>13</v>
      </c>
      <c r="B2351" s="24" t="str">
        <v>광주시</v>
      </c>
      <c r="C2351" s="24" t="str">
        <v>다가구 매매</v>
      </c>
      <c r="D2351" s="24" t="str">
        <v>2026-04</v>
      </c>
      <c r="E2351" s="24" t="str">
        <v>비교 반영</v>
      </c>
      <c r="F2351" s="24" t="str">
        <v>최근 비교기간</v>
      </c>
      <c r="G2351" s="26">
        <v>19</v>
      </c>
      <c r="H2351" s="37">
        <v>0.009017560512577124</v>
      </c>
    </row>
    <row r="2352">
      <c r="A2352" s="26">
        <v>13</v>
      </c>
      <c r="B2352" s="24" t="str">
        <v>광주시</v>
      </c>
      <c r="C2352" s="24" t="str">
        <v>다가구 매매</v>
      </c>
      <c r="D2352" s="24" t="str">
        <v>2026-05</v>
      </c>
      <c r="E2352" s="24" t="str">
        <v>비교 반영</v>
      </c>
      <c r="F2352" s="24" t="str">
        <v>최근 비교기간</v>
      </c>
      <c r="G2352" s="26">
        <v>20</v>
      </c>
      <c r="H2352" s="37">
        <v>0.009643201542912247</v>
      </c>
    </row>
    <row r="2353">
      <c r="A2353" s="26">
        <v>13</v>
      </c>
      <c r="B2353" s="24" t="str">
        <v>광주시</v>
      </c>
      <c r="C2353" s="24" t="str">
        <v>다가구 매매</v>
      </c>
      <c r="D2353" s="24" t="str">
        <v>2026-06</v>
      </c>
      <c r="E2353" s="24" t="str">
        <v>비교 반영</v>
      </c>
      <c r="F2353" s="24" t="str">
        <v>최근 비교기간</v>
      </c>
      <c r="G2353" s="26">
        <v>13</v>
      </c>
      <c r="H2353" s="37">
        <v>0.0063321967851924016</v>
      </c>
    </row>
    <row r="2354">
      <c r="A2354" s="30">
        <v>13</v>
      </c>
      <c r="B2354" s="30" t="str">
        <v>광주시</v>
      </c>
      <c r="C2354" s="30" t="str">
        <v>다가구 매매</v>
      </c>
      <c r="D2354" s="30" t="str">
        <v>2026-07</v>
      </c>
      <c r="E2354" s="30" t="str">
        <v>집계 중</v>
      </c>
      <c r="F2354" s="30" t="str">
        <v>집계 중 월</v>
      </c>
      <c r="G2354" s="32">
        <v>13</v>
      </c>
      <c r="H2354" s="43">
        <v>0.007323943661971831</v>
      </c>
    </row>
    <row r="2355">
      <c r="A2355" s="26">
        <v>13</v>
      </c>
      <c r="B2355" s="24" t="str">
        <v>광주시</v>
      </c>
      <c r="C2355" s="24" t="str">
        <v>상가</v>
      </c>
      <c r="D2355" s="24" t="str">
        <v>2025-08</v>
      </c>
      <c r="E2355" s="24" t="str">
        <v>비교 반영</v>
      </c>
      <c r="F2355" s="24" t="str">
        <v>그 외 비교 반영월</v>
      </c>
      <c r="G2355" s="26">
        <v>14</v>
      </c>
      <c r="H2355" s="37">
        <v>0.00791407574901074</v>
      </c>
    </row>
    <row r="2356">
      <c r="A2356" s="26">
        <v>13</v>
      </c>
      <c r="B2356" s="24" t="str">
        <v>광주시</v>
      </c>
      <c r="C2356" s="24" t="str">
        <v>상가</v>
      </c>
      <c r="D2356" s="24" t="str">
        <v>2025-09</v>
      </c>
      <c r="E2356" s="24" t="str">
        <v>비교 반영</v>
      </c>
      <c r="F2356" s="24" t="str">
        <v>그 외 비교 반영월</v>
      </c>
      <c r="G2356" s="26">
        <v>17</v>
      </c>
      <c r="H2356" s="37">
        <v>0.009397457158651189</v>
      </c>
    </row>
    <row r="2357">
      <c r="A2357" s="26">
        <v>13</v>
      </c>
      <c r="B2357" s="24" t="str">
        <v>광주시</v>
      </c>
      <c r="C2357" s="24" t="str">
        <v>상가</v>
      </c>
      <c r="D2357" s="24" t="str">
        <v>2025-10</v>
      </c>
      <c r="E2357" s="24" t="str">
        <v>비교 반영</v>
      </c>
      <c r="F2357" s="24" t="str">
        <v>그 외 비교 반영월</v>
      </c>
      <c r="G2357" s="26">
        <v>7</v>
      </c>
      <c r="H2357" s="37">
        <v>0.004536616979909268</v>
      </c>
    </row>
    <row r="2358">
      <c r="A2358" s="26">
        <v>13</v>
      </c>
      <c r="B2358" s="24" t="str">
        <v>광주시</v>
      </c>
      <c r="C2358" s="24" t="str">
        <v>상가</v>
      </c>
      <c r="D2358" s="24" t="str">
        <v>2025-11</v>
      </c>
      <c r="E2358" s="24" t="str">
        <v>비교 반영</v>
      </c>
      <c r="F2358" s="24" t="str">
        <v>그 외 비교 반영월</v>
      </c>
      <c r="G2358" s="26">
        <v>13</v>
      </c>
      <c r="H2358" s="37">
        <v>0.007454128440366973</v>
      </c>
    </row>
    <row r="2359">
      <c r="A2359" s="26">
        <v>13</v>
      </c>
      <c r="B2359" s="24" t="str">
        <v>광주시</v>
      </c>
      <c r="C2359" s="24" t="str">
        <v>상가</v>
      </c>
      <c r="D2359" s="24" t="str">
        <v>2025-12</v>
      </c>
      <c r="E2359" s="24" t="str">
        <v>비교 반영</v>
      </c>
      <c r="F2359" s="24" t="str">
        <v>그 외 비교 반영월</v>
      </c>
      <c r="G2359" s="26">
        <v>23</v>
      </c>
      <c r="H2359" s="37">
        <v>0.010895310279488394</v>
      </c>
    </row>
    <row r="2360">
      <c r="A2360" s="26">
        <v>13</v>
      </c>
      <c r="B2360" s="24" t="str">
        <v>광주시</v>
      </c>
      <c r="C2360" s="24" t="str">
        <v>상가</v>
      </c>
      <c r="D2360" s="24" t="str">
        <v>2026-01</v>
      </c>
      <c r="E2360" s="24" t="str">
        <v>비교 반영</v>
      </c>
      <c r="F2360" s="24" t="str">
        <v>직전 비교기간</v>
      </c>
      <c r="G2360" s="26">
        <v>23</v>
      </c>
      <c r="H2360" s="37">
        <v>0.011471321695760598</v>
      </c>
    </row>
    <row r="2361">
      <c r="A2361" s="26">
        <v>13</v>
      </c>
      <c r="B2361" s="24" t="str">
        <v>광주시</v>
      </c>
      <c r="C2361" s="24" t="str">
        <v>상가</v>
      </c>
      <c r="D2361" s="24" t="str">
        <v>2026-02</v>
      </c>
      <c r="E2361" s="24" t="str">
        <v>비교 반영</v>
      </c>
      <c r="F2361" s="24" t="str">
        <v>직전 비교기간</v>
      </c>
      <c r="G2361" s="26">
        <v>15</v>
      </c>
      <c r="H2361" s="37">
        <v>0.009375</v>
      </c>
    </row>
    <row r="2362">
      <c r="A2362" s="26">
        <v>13</v>
      </c>
      <c r="B2362" s="24" t="str">
        <v>광주시</v>
      </c>
      <c r="C2362" s="24" t="str">
        <v>상가</v>
      </c>
      <c r="D2362" s="24" t="str">
        <v>2026-03</v>
      </c>
      <c r="E2362" s="24" t="str">
        <v>비교 반영</v>
      </c>
      <c r="F2362" s="24" t="str">
        <v>직전 비교기간</v>
      </c>
      <c r="G2362" s="26">
        <v>16</v>
      </c>
      <c r="H2362" s="37">
        <v>0.007051564565888057</v>
      </c>
    </row>
    <row r="2363">
      <c r="A2363" s="26">
        <v>13</v>
      </c>
      <c r="B2363" s="24" t="str">
        <v>광주시</v>
      </c>
      <c r="C2363" s="24" t="str">
        <v>상가</v>
      </c>
      <c r="D2363" s="24" t="str">
        <v>2026-04</v>
      </c>
      <c r="E2363" s="24" t="str">
        <v>비교 반영</v>
      </c>
      <c r="F2363" s="24" t="str">
        <v>최근 비교기간</v>
      </c>
      <c r="G2363" s="26">
        <v>19</v>
      </c>
      <c r="H2363" s="37">
        <v>0.009017560512577124</v>
      </c>
    </row>
    <row r="2364">
      <c r="A2364" s="26">
        <v>13</v>
      </c>
      <c r="B2364" s="24" t="str">
        <v>광주시</v>
      </c>
      <c r="C2364" s="24" t="str">
        <v>상가</v>
      </c>
      <c r="D2364" s="24" t="str">
        <v>2026-05</v>
      </c>
      <c r="E2364" s="24" t="str">
        <v>비교 반영</v>
      </c>
      <c r="F2364" s="24" t="str">
        <v>최근 비교기간</v>
      </c>
      <c r="G2364" s="26">
        <v>15</v>
      </c>
      <c r="H2364" s="37">
        <v>0.007232401157184185</v>
      </c>
    </row>
    <row r="2365">
      <c r="A2365" s="26">
        <v>13</v>
      </c>
      <c r="B2365" s="24" t="str">
        <v>광주시</v>
      </c>
      <c r="C2365" s="24" t="str">
        <v>상가</v>
      </c>
      <c r="D2365" s="24" t="str">
        <v>2026-06</v>
      </c>
      <c r="E2365" s="24" t="str">
        <v>비교 반영</v>
      </c>
      <c r="F2365" s="24" t="str">
        <v>최근 비교기간</v>
      </c>
      <c r="G2365" s="26">
        <v>14</v>
      </c>
      <c r="H2365" s="37">
        <v>0.006819288845591817</v>
      </c>
    </row>
    <row r="2366">
      <c r="A2366" s="30">
        <v>13</v>
      </c>
      <c r="B2366" s="30" t="str">
        <v>광주시</v>
      </c>
      <c r="C2366" s="30" t="str">
        <v>상가</v>
      </c>
      <c r="D2366" s="30" t="str">
        <v>2026-07</v>
      </c>
      <c r="E2366" s="30" t="str">
        <v>집계 중</v>
      </c>
      <c r="F2366" s="30" t="str">
        <v>집계 중 월</v>
      </c>
      <c r="G2366" s="32">
        <v>15</v>
      </c>
      <c r="H2366" s="43">
        <v>0.008450704225352112</v>
      </c>
    </row>
    <row r="2367">
      <c r="A2367" s="26">
        <v>13</v>
      </c>
      <c r="B2367" s="24" t="str">
        <v>광주시</v>
      </c>
      <c r="C2367" s="24" t="str">
        <v>공장창고</v>
      </c>
      <c r="D2367" s="24" t="str">
        <v>2025-08</v>
      </c>
      <c r="E2367" s="24" t="str">
        <v>비교 반영</v>
      </c>
      <c r="F2367" s="24" t="str">
        <v>그 외 비교 반영월</v>
      </c>
      <c r="G2367" s="26">
        <v>3</v>
      </c>
      <c r="H2367" s="37">
        <v>0.0016958733747880158</v>
      </c>
    </row>
    <row r="2368">
      <c r="A2368" s="26">
        <v>13</v>
      </c>
      <c r="B2368" s="24" t="str">
        <v>광주시</v>
      </c>
      <c r="C2368" s="24" t="str">
        <v>공장창고</v>
      </c>
      <c r="D2368" s="24" t="str">
        <v>2025-09</v>
      </c>
      <c r="E2368" s="24" t="str">
        <v>비교 반영</v>
      </c>
      <c r="F2368" s="24" t="str">
        <v>그 외 비교 반영월</v>
      </c>
      <c r="G2368" s="26">
        <v>8</v>
      </c>
      <c r="H2368" s="37">
        <v>0.004422332780541736</v>
      </c>
    </row>
    <row r="2369">
      <c r="A2369" s="26">
        <v>13</v>
      </c>
      <c r="B2369" s="24" t="str">
        <v>광주시</v>
      </c>
      <c r="C2369" s="24" t="str">
        <v>공장창고</v>
      </c>
      <c r="D2369" s="24" t="str">
        <v>2025-10</v>
      </c>
      <c r="E2369" s="24" t="str">
        <v>비교 반영</v>
      </c>
      <c r="F2369" s="24" t="str">
        <v>그 외 비교 반영월</v>
      </c>
      <c r="G2369" s="26">
        <v>9</v>
      </c>
      <c r="H2369" s="37">
        <v>0.005832793259883344</v>
      </c>
    </row>
    <row r="2370">
      <c r="A2370" s="26">
        <v>13</v>
      </c>
      <c r="B2370" s="24" t="str">
        <v>광주시</v>
      </c>
      <c r="C2370" s="24" t="str">
        <v>공장창고</v>
      </c>
      <c r="D2370" s="24" t="str">
        <v>2025-11</v>
      </c>
      <c r="E2370" s="24" t="str">
        <v>비교 반영</v>
      </c>
      <c r="F2370" s="24" t="str">
        <v>그 외 비교 반영월</v>
      </c>
      <c r="G2370" s="26">
        <v>7</v>
      </c>
      <c r="H2370" s="37">
        <v>0.0040137614678899085</v>
      </c>
    </row>
    <row r="2371">
      <c r="A2371" s="26">
        <v>13</v>
      </c>
      <c r="B2371" s="24" t="str">
        <v>광주시</v>
      </c>
      <c r="C2371" s="24" t="str">
        <v>공장창고</v>
      </c>
      <c r="D2371" s="24" t="str">
        <v>2025-12</v>
      </c>
      <c r="E2371" s="24" t="str">
        <v>비교 반영</v>
      </c>
      <c r="F2371" s="24" t="str">
        <v>그 외 비교 반영월</v>
      </c>
      <c r="G2371" s="26">
        <v>6</v>
      </c>
      <c r="H2371" s="37">
        <v>0.0028422548555187117</v>
      </c>
    </row>
    <row r="2372">
      <c r="A2372" s="26">
        <v>13</v>
      </c>
      <c r="B2372" s="24" t="str">
        <v>광주시</v>
      </c>
      <c r="C2372" s="24" t="str">
        <v>공장창고</v>
      </c>
      <c r="D2372" s="24" t="str">
        <v>2026-01</v>
      </c>
      <c r="E2372" s="24" t="str">
        <v>비교 반영</v>
      </c>
      <c r="F2372" s="24" t="str">
        <v>직전 비교기간</v>
      </c>
      <c r="G2372" s="26">
        <v>5</v>
      </c>
      <c r="H2372" s="37">
        <v>0.0024937655860349127</v>
      </c>
    </row>
    <row r="2373">
      <c r="A2373" s="26">
        <v>13</v>
      </c>
      <c r="B2373" s="24" t="str">
        <v>광주시</v>
      </c>
      <c r="C2373" s="24" t="str">
        <v>공장창고</v>
      </c>
      <c r="D2373" s="24" t="str">
        <v>2026-02</v>
      </c>
      <c r="E2373" s="24" t="str">
        <v>비교 반영</v>
      </c>
      <c r="F2373" s="24" t="str">
        <v>직전 비교기간</v>
      </c>
      <c r="G2373" s="26">
        <v>5</v>
      </c>
      <c r="H2373" s="37">
        <v>0.003125</v>
      </c>
    </row>
    <row r="2374">
      <c r="A2374" s="26">
        <v>13</v>
      </c>
      <c r="B2374" s="24" t="str">
        <v>광주시</v>
      </c>
      <c r="C2374" s="24" t="str">
        <v>공장창고</v>
      </c>
      <c r="D2374" s="24" t="str">
        <v>2026-03</v>
      </c>
      <c r="E2374" s="24" t="str">
        <v>비교 반영</v>
      </c>
      <c r="F2374" s="24" t="str">
        <v>직전 비교기간</v>
      </c>
      <c r="G2374" s="26">
        <v>8</v>
      </c>
      <c r="H2374" s="37">
        <v>0.0035257822829440283</v>
      </c>
    </row>
    <row r="2375">
      <c r="A2375" s="26">
        <v>13</v>
      </c>
      <c r="B2375" s="24" t="str">
        <v>광주시</v>
      </c>
      <c r="C2375" s="24" t="str">
        <v>공장창고</v>
      </c>
      <c r="D2375" s="24" t="str">
        <v>2026-04</v>
      </c>
      <c r="E2375" s="24" t="str">
        <v>비교 반영</v>
      </c>
      <c r="F2375" s="24" t="str">
        <v>최근 비교기간</v>
      </c>
      <c r="G2375" s="26">
        <v>11</v>
      </c>
      <c r="H2375" s="37">
        <v>0.005220692928334125</v>
      </c>
    </row>
    <row r="2376">
      <c r="A2376" s="26">
        <v>13</v>
      </c>
      <c r="B2376" s="24" t="str">
        <v>광주시</v>
      </c>
      <c r="C2376" s="24" t="str">
        <v>공장창고</v>
      </c>
      <c r="D2376" s="24" t="str">
        <v>2026-05</v>
      </c>
      <c r="E2376" s="24" t="str">
        <v>비교 반영</v>
      </c>
      <c r="F2376" s="24" t="str">
        <v>최근 비교기간</v>
      </c>
      <c r="G2376" s="26">
        <v>3</v>
      </c>
      <c r="H2376" s="37">
        <v>0.0014464802314368371</v>
      </c>
    </row>
    <row r="2377">
      <c r="A2377" s="26">
        <v>13</v>
      </c>
      <c r="B2377" s="24" t="str">
        <v>광주시</v>
      </c>
      <c r="C2377" s="24" t="str">
        <v>공장창고</v>
      </c>
      <c r="D2377" s="24" t="str">
        <v>2026-06</v>
      </c>
      <c r="E2377" s="24" t="str">
        <v>비교 반영</v>
      </c>
      <c r="F2377" s="24" t="str">
        <v>최근 비교기간</v>
      </c>
      <c r="G2377" s="26">
        <v>5</v>
      </c>
      <c r="H2377" s="37">
        <v>0.0024354603019970775</v>
      </c>
    </row>
    <row r="2378">
      <c r="A2378" s="30">
        <v>13</v>
      </c>
      <c r="B2378" s="30" t="str">
        <v>광주시</v>
      </c>
      <c r="C2378" s="30" t="str">
        <v>공장창고</v>
      </c>
      <c r="D2378" s="30" t="str">
        <v>2026-07</v>
      </c>
      <c r="E2378" s="30" t="str">
        <v>집계 중</v>
      </c>
      <c r="F2378" s="30" t="str">
        <v>집계 중 월</v>
      </c>
      <c r="G2378" s="32">
        <v>4</v>
      </c>
      <c r="H2378" s="43">
        <v>0.0022535211267605635</v>
      </c>
    </row>
    <row r="2379">
      <c r="A2379" s="26">
        <v>13</v>
      </c>
      <c r="B2379" s="24" t="str">
        <v>광주시</v>
      </c>
      <c r="C2379" s="24" t="str">
        <v>오피스텔 전월세</v>
      </c>
      <c r="D2379" s="24" t="str">
        <v>2025-08</v>
      </c>
      <c r="E2379" s="24" t="str">
        <v>비교 반영</v>
      </c>
      <c r="F2379" s="24" t="str">
        <v>그 외 비교 반영월</v>
      </c>
      <c r="G2379" s="26">
        <v>3</v>
      </c>
      <c r="H2379" s="37">
        <v>0.0016958733747880158</v>
      </c>
    </row>
    <row r="2380">
      <c r="A2380" s="26">
        <v>13</v>
      </c>
      <c r="B2380" s="24" t="str">
        <v>광주시</v>
      </c>
      <c r="C2380" s="24" t="str">
        <v>오피스텔 전월세</v>
      </c>
      <c r="D2380" s="24" t="str">
        <v>2025-09</v>
      </c>
      <c r="E2380" s="24" t="str">
        <v>비교 반영</v>
      </c>
      <c r="F2380" s="24" t="str">
        <v>그 외 비교 반영월</v>
      </c>
      <c r="G2380" s="26">
        <v>2</v>
      </c>
      <c r="H2380" s="37">
        <v>0.001105583195135434</v>
      </c>
    </row>
    <row r="2381">
      <c r="A2381" s="26">
        <v>13</v>
      </c>
      <c r="B2381" s="24" t="str">
        <v>광주시</v>
      </c>
      <c r="C2381" s="24" t="str">
        <v>오피스텔 전월세</v>
      </c>
      <c r="D2381" s="24" t="str">
        <v>2025-10</v>
      </c>
      <c r="E2381" s="24" t="str">
        <v>비교 반영</v>
      </c>
      <c r="F2381" s="24" t="str">
        <v>그 외 비교 반영월</v>
      </c>
      <c r="G2381" s="26">
        <v>3</v>
      </c>
      <c r="H2381" s="37">
        <v>0.0019442644199611147</v>
      </c>
    </row>
    <row r="2382">
      <c r="A2382" s="26">
        <v>13</v>
      </c>
      <c r="B2382" s="24" t="str">
        <v>광주시</v>
      </c>
      <c r="C2382" s="24" t="str">
        <v>오피스텔 전월세</v>
      </c>
      <c r="D2382" s="24" t="str">
        <v>2025-11</v>
      </c>
      <c r="E2382" s="24" t="str">
        <v>비교 반영</v>
      </c>
      <c r="F2382" s="24" t="str">
        <v>그 외 비교 반영월</v>
      </c>
      <c r="G2382" s="26">
        <v>6</v>
      </c>
      <c r="H2382" s="37">
        <v>0.0034403669724770644</v>
      </c>
    </row>
    <row r="2383">
      <c r="A2383" s="26">
        <v>13</v>
      </c>
      <c r="B2383" s="24" t="str">
        <v>광주시</v>
      </c>
      <c r="C2383" s="24" t="str">
        <v>오피스텔 전월세</v>
      </c>
      <c r="D2383" s="24" t="str">
        <v>2025-12</v>
      </c>
      <c r="E2383" s="24" t="str">
        <v>비교 반영</v>
      </c>
      <c r="F2383" s="24" t="str">
        <v>그 외 비교 반영월</v>
      </c>
      <c r="G2383" s="26">
        <v>5</v>
      </c>
      <c r="H2383" s="37">
        <v>0.0023685457129322598</v>
      </c>
    </row>
    <row r="2384">
      <c r="A2384" s="26">
        <v>13</v>
      </c>
      <c r="B2384" s="24" t="str">
        <v>광주시</v>
      </c>
      <c r="C2384" s="24" t="str">
        <v>오피스텔 전월세</v>
      </c>
      <c r="D2384" s="24" t="str">
        <v>2026-01</v>
      </c>
      <c r="E2384" s="24" t="str">
        <v>비교 반영</v>
      </c>
      <c r="F2384" s="24" t="str">
        <v>직전 비교기간</v>
      </c>
      <c r="G2384" s="26">
        <v>6</v>
      </c>
      <c r="H2384" s="37">
        <v>0.0029925187032418953</v>
      </c>
    </row>
    <row r="2385">
      <c r="A2385" s="26">
        <v>13</v>
      </c>
      <c r="B2385" s="24" t="str">
        <v>광주시</v>
      </c>
      <c r="C2385" s="24" t="str">
        <v>오피스텔 전월세</v>
      </c>
      <c r="D2385" s="24" t="str">
        <v>2026-02</v>
      </c>
      <c r="E2385" s="24" t="str">
        <v>비교 반영</v>
      </c>
      <c r="F2385" s="24" t="str">
        <v>직전 비교기간</v>
      </c>
      <c r="G2385" s="26">
        <v>11</v>
      </c>
      <c r="H2385" s="37">
        <v>0.006875</v>
      </c>
    </row>
    <row r="2386">
      <c r="A2386" s="26">
        <v>13</v>
      </c>
      <c r="B2386" s="24" t="str">
        <v>광주시</v>
      </c>
      <c r="C2386" s="24" t="str">
        <v>오피스텔 전월세</v>
      </c>
      <c r="D2386" s="24" t="str">
        <v>2026-03</v>
      </c>
      <c r="E2386" s="24" t="str">
        <v>비교 반영</v>
      </c>
      <c r="F2386" s="24" t="str">
        <v>직전 비교기간</v>
      </c>
      <c r="G2386" s="26">
        <v>7</v>
      </c>
      <c r="H2386" s="37">
        <v>0.003085059497576025</v>
      </c>
    </row>
    <row r="2387">
      <c r="A2387" s="26">
        <v>13</v>
      </c>
      <c r="B2387" s="24" t="str">
        <v>광주시</v>
      </c>
      <c r="C2387" s="24" t="str">
        <v>오피스텔 전월세</v>
      </c>
      <c r="D2387" s="24" t="str">
        <v>2026-04</v>
      </c>
      <c r="E2387" s="24" t="str">
        <v>비교 반영</v>
      </c>
      <c r="F2387" s="24" t="str">
        <v>최근 비교기간</v>
      </c>
      <c r="G2387" s="26">
        <v>3</v>
      </c>
      <c r="H2387" s="37">
        <v>0.0014238253440911248</v>
      </c>
    </row>
    <row r="2388">
      <c r="A2388" s="26">
        <v>13</v>
      </c>
      <c r="B2388" s="24" t="str">
        <v>광주시</v>
      </c>
      <c r="C2388" s="24" t="str">
        <v>오피스텔 전월세</v>
      </c>
      <c r="D2388" s="24" t="str">
        <v>2026-05</v>
      </c>
      <c r="E2388" s="24" t="str">
        <v>비교 반영</v>
      </c>
      <c r="F2388" s="24" t="str">
        <v>최근 비교기간</v>
      </c>
      <c r="G2388" s="26">
        <v>2</v>
      </c>
      <c r="H2388" s="37">
        <v>0.0009643201542912247</v>
      </c>
    </row>
    <row r="2389">
      <c r="A2389" s="26">
        <v>13</v>
      </c>
      <c r="B2389" s="24" t="str">
        <v>광주시</v>
      </c>
      <c r="C2389" s="24" t="str">
        <v>오피스텔 전월세</v>
      </c>
      <c r="D2389" s="24" t="str">
        <v>2026-06</v>
      </c>
      <c r="E2389" s="24" t="str">
        <v>비교 반영</v>
      </c>
      <c r="F2389" s="24" t="str">
        <v>최근 비교기간</v>
      </c>
      <c r="G2389" s="26">
        <v>8</v>
      </c>
      <c r="H2389" s="37">
        <v>0.003896736483195324</v>
      </c>
    </row>
    <row r="2390">
      <c r="A2390" s="30">
        <v>13</v>
      </c>
      <c r="B2390" s="30" t="str">
        <v>광주시</v>
      </c>
      <c r="C2390" s="30" t="str">
        <v>오피스텔 전월세</v>
      </c>
      <c r="D2390" s="30" t="str">
        <v>2026-07</v>
      </c>
      <c r="E2390" s="30" t="str">
        <v>집계 중</v>
      </c>
      <c r="F2390" s="30" t="str">
        <v>집계 중 월</v>
      </c>
      <c r="G2390" s="32">
        <v>2</v>
      </c>
      <c r="H2390" s="43">
        <v>0.0011267605633802818</v>
      </c>
    </row>
    <row r="2391">
      <c r="A2391" s="26">
        <v>13</v>
      </c>
      <c r="B2391" s="24" t="str">
        <v>광주시</v>
      </c>
      <c r="C2391" s="24" t="str">
        <v>오피스텔 매매</v>
      </c>
      <c r="D2391" s="24" t="str">
        <v>2025-08</v>
      </c>
      <c r="E2391" s="24" t="str">
        <v>비교 반영</v>
      </c>
      <c r="F2391" s="24" t="str">
        <v>그 외 비교 반영월</v>
      </c>
      <c r="G2391" s="26">
        <v>0</v>
      </c>
      <c r="H2391" s="37">
        <v>0</v>
      </c>
    </row>
    <row r="2392">
      <c r="A2392" s="26">
        <v>13</v>
      </c>
      <c r="B2392" s="24" t="str">
        <v>광주시</v>
      </c>
      <c r="C2392" s="24" t="str">
        <v>오피스텔 매매</v>
      </c>
      <c r="D2392" s="24" t="str">
        <v>2025-09</v>
      </c>
      <c r="E2392" s="24" t="str">
        <v>비교 반영</v>
      </c>
      <c r="F2392" s="24" t="str">
        <v>그 외 비교 반영월</v>
      </c>
      <c r="G2392" s="26">
        <v>0</v>
      </c>
      <c r="H2392" s="37">
        <v>0</v>
      </c>
    </row>
    <row r="2393">
      <c r="A2393" s="26">
        <v>13</v>
      </c>
      <c r="B2393" s="24" t="str">
        <v>광주시</v>
      </c>
      <c r="C2393" s="24" t="str">
        <v>오피스텔 매매</v>
      </c>
      <c r="D2393" s="24" t="str">
        <v>2025-10</v>
      </c>
      <c r="E2393" s="24" t="str">
        <v>비교 반영</v>
      </c>
      <c r="F2393" s="24" t="str">
        <v>그 외 비교 반영월</v>
      </c>
      <c r="G2393" s="26">
        <v>1</v>
      </c>
      <c r="H2393" s="37">
        <v>0.0006480881399870382</v>
      </c>
    </row>
    <row r="2394">
      <c r="A2394" s="26">
        <v>13</v>
      </c>
      <c r="B2394" s="24" t="str">
        <v>광주시</v>
      </c>
      <c r="C2394" s="24" t="str">
        <v>오피스텔 매매</v>
      </c>
      <c r="D2394" s="24" t="str">
        <v>2025-11</v>
      </c>
      <c r="E2394" s="24" t="str">
        <v>비교 반영</v>
      </c>
      <c r="F2394" s="24" t="str">
        <v>그 외 비교 반영월</v>
      </c>
      <c r="G2394" s="26">
        <v>1</v>
      </c>
      <c r="H2394" s="37">
        <v>0.0005733944954128441</v>
      </c>
    </row>
    <row r="2395">
      <c r="A2395" s="26">
        <v>13</v>
      </c>
      <c r="B2395" s="24" t="str">
        <v>광주시</v>
      </c>
      <c r="C2395" s="24" t="str">
        <v>오피스텔 매매</v>
      </c>
      <c r="D2395" s="24" t="str">
        <v>2025-12</v>
      </c>
      <c r="E2395" s="24" t="str">
        <v>비교 반영</v>
      </c>
      <c r="F2395" s="24" t="str">
        <v>그 외 비교 반영월</v>
      </c>
      <c r="G2395" s="26">
        <v>0</v>
      </c>
      <c r="H2395" s="37">
        <v>0</v>
      </c>
    </row>
    <row r="2396">
      <c r="A2396" s="26">
        <v>13</v>
      </c>
      <c r="B2396" s="24" t="str">
        <v>광주시</v>
      </c>
      <c r="C2396" s="24" t="str">
        <v>오피스텔 매매</v>
      </c>
      <c r="D2396" s="24" t="str">
        <v>2026-01</v>
      </c>
      <c r="E2396" s="24" t="str">
        <v>비교 반영</v>
      </c>
      <c r="F2396" s="24" t="str">
        <v>직전 비교기간</v>
      </c>
      <c r="G2396" s="26">
        <v>0</v>
      </c>
      <c r="H2396" s="37">
        <v>0</v>
      </c>
    </row>
    <row r="2397">
      <c r="A2397" s="26">
        <v>13</v>
      </c>
      <c r="B2397" s="24" t="str">
        <v>광주시</v>
      </c>
      <c r="C2397" s="24" t="str">
        <v>오피스텔 매매</v>
      </c>
      <c r="D2397" s="24" t="str">
        <v>2026-02</v>
      </c>
      <c r="E2397" s="24" t="str">
        <v>비교 반영</v>
      </c>
      <c r="F2397" s="24" t="str">
        <v>직전 비교기간</v>
      </c>
      <c r="G2397" s="26">
        <v>0</v>
      </c>
      <c r="H2397" s="37">
        <v>0</v>
      </c>
    </row>
    <row r="2398">
      <c r="A2398" s="26">
        <v>13</v>
      </c>
      <c r="B2398" s="24" t="str">
        <v>광주시</v>
      </c>
      <c r="C2398" s="24" t="str">
        <v>오피스텔 매매</v>
      </c>
      <c r="D2398" s="24" t="str">
        <v>2026-03</v>
      </c>
      <c r="E2398" s="24" t="str">
        <v>비교 반영</v>
      </c>
      <c r="F2398" s="24" t="str">
        <v>직전 비교기간</v>
      </c>
      <c r="G2398" s="26">
        <v>0</v>
      </c>
      <c r="H2398" s="37">
        <v>0</v>
      </c>
    </row>
    <row r="2399">
      <c r="A2399" s="26">
        <v>13</v>
      </c>
      <c r="B2399" s="24" t="str">
        <v>광주시</v>
      </c>
      <c r="C2399" s="24" t="str">
        <v>오피스텔 매매</v>
      </c>
      <c r="D2399" s="24" t="str">
        <v>2026-04</v>
      </c>
      <c r="E2399" s="24" t="str">
        <v>비교 반영</v>
      </c>
      <c r="F2399" s="24" t="str">
        <v>최근 비교기간</v>
      </c>
      <c r="G2399" s="26">
        <v>0</v>
      </c>
      <c r="H2399" s="37">
        <v>0</v>
      </c>
    </row>
    <row r="2400">
      <c r="A2400" s="26">
        <v>13</v>
      </c>
      <c r="B2400" s="24" t="str">
        <v>광주시</v>
      </c>
      <c r="C2400" s="24" t="str">
        <v>오피스텔 매매</v>
      </c>
      <c r="D2400" s="24" t="str">
        <v>2026-05</v>
      </c>
      <c r="E2400" s="24" t="str">
        <v>비교 반영</v>
      </c>
      <c r="F2400" s="24" t="str">
        <v>최근 비교기간</v>
      </c>
      <c r="G2400" s="26">
        <v>0</v>
      </c>
      <c r="H2400" s="37">
        <v>0</v>
      </c>
    </row>
    <row r="2401">
      <c r="A2401" s="26">
        <v>13</v>
      </c>
      <c r="B2401" s="24" t="str">
        <v>광주시</v>
      </c>
      <c r="C2401" s="24" t="str">
        <v>오피스텔 매매</v>
      </c>
      <c r="D2401" s="24" t="str">
        <v>2026-06</v>
      </c>
      <c r="E2401" s="24" t="str">
        <v>비교 반영</v>
      </c>
      <c r="F2401" s="24" t="str">
        <v>최근 비교기간</v>
      </c>
      <c r="G2401" s="26">
        <v>0</v>
      </c>
      <c r="H2401" s="37">
        <v>0</v>
      </c>
    </row>
    <row r="2402">
      <c r="A2402" s="30">
        <v>13</v>
      </c>
      <c r="B2402" s="30" t="str">
        <v>광주시</v>
      </c>
      <c r="C2402" s="30" t="str">
        <v>오피스텔 매매</v>
      </c>
      <c r="D2402" s="30" t="str">
        <v>2026-07</v>
      </c>
      <c r="E2402" s="30" t="str">
        <v>집계 중</v>
      </c>
      <c r="F2402" s="30" t="str">
        <v>집계 중 월</v>
      </c>
      <c r="G2402" s="32">
        <v>0</v>
      </c>
      <c r="H2402" s="43">
        <v>0</v>
      </c>
    </row>
    <row r="2403">
      <c r="A2403" s="26">
        <v>14</v>
      </c>
      <c r="B2403" s="24" t="str">
        <v>용인시 수지구</v>
      </c>
      <c r="C2403" s="24" t="str">
        <v>아파트 전월세</v>
      </c>
      <c r="D2403" s="24" t="str">
        <v>2025-08</v>
      </c>
      <c r="E2403" s="24" t="str">
        <v>비교 반영</v>
      </c>
      <c r="F2403" s="24" t="str">
        <v>그 외 비교 반영월</v>
      </c>
      <c r="G2403" s="26">
        <v>822</v>
      </c>
      <c r="H2403" s="37">
        <v>0.44577006507592193</v>
      </c>
    </row>
    <row r="2404">
      <c r="A2404" s="26">
        <v>14</v>
      </c>
      <c r="B2404" s="24" t="str">
        <v>용인시 수지구</v>
      </c>
      <c r="C2404" s="24" t="str">
        <v>아파트 전월세</v>
      </c>
      <c r="D2404" s="24" t="str">
        <v>2025-09</v>
      </c>
      <c r="E2404" s="24" t="str">
        <v>비교 반영</v>
      </c>
      <c r="F2404" s="24" t="str">
        <v>그 외 비교 반영월</v>
      </c>
      <c r="G2404" s="26">
        <v>916</v>
      </c>
      <c r="H2404" s="37">
        <v>0.3740302164148632</v>
      </c>
    </row>
    <row r="2405">
      <c r="A2405" s="26">
        <v>14</v>
      </c>
      <c r="B2405" s="24" t="str">
        <v>용인시 수지구</v>
      </c>
      <c r="C2405" s="24" t="str">
        <v>아파트 전월세</v>
      </c>
      <c r="D2405" s="24" t="str">
        <v>2025-10</v>
      </c>
      <c r="E2405" s="24" t="str">
        <v>비교 반영</v>
      </c>
      <c r="F2405" s="24" t="str">
        <v>그 외 비교 반영월</v>
      </c>
      <c r="G2405" s="26">
        <v>936</v>
      </c>
      <c r="H2405" s="37">
        <v>0.40873362445414846</v>
      </c>
    </row>
    <row r="2406">
      <c r="A2406" s="26">
        <v>14</v>
      </c>
      <c r="B2406" s="24" t="str">
        <v>용인시 수지구</v>
      </c>
      <c r="C2406" s="24" t="str">
        <v>아파트 전월세</v>
      </c>
      <c r="D2406" s="24" t="str">
        <v>2025-11</v>
      </c>
      <c r="E2406" s="24" t="str">
        <v>비교 반영</v>
      </c>
      <c r="F2406" s="24" t="str">
        <v>그 외 비교 반영월</v>
      </c>
      <c r="G2406" s="26">
        <v>1006</v>
      </c>
      <c r="H2406" s="37">
        <v>0.5376803848209514</v>
      </c>
    </row>
    <row r="2407">
      <c r="A2407" s="26">
        <v>14</v>
      </c>
      <c r="B2407" s="24" t="str">
        <v>용인시 수지구</v>
      </c>
      <c r="C2407" s="24" t="str">
        <v>아파트 전월세</v>
      </c>
      <c r="D2407" s="24" t="str">
        <v>2025-12</v>
      </c>
      <c r="E2407" s="24" t="str">
        <v>비교 반영</v>
      </c>
      <c r="F2407" s="24" t="str">
        <v>그 외 비교 반영월</v>
      </c>
      <c r="G2407" s="26">
        <v>1049</v>
      </c>
      <c r="H2407" s="37">
        <v>0.42694342694342696</v>
      </c>
    </row>
    <row r="2408">
      <c r="A2408" s="26">
        <v>14</v>
      </c>
      <c r="B2408" s="24" t="str">
        <v>용인시 수지구</v>
      </c>
      <c r="C2408" s="24" t="str">
        <v>아파트 전월세</v>
      </c>
      <c r="D2408" s="24" t="str">
        <v>2026-01</v>
      </c>
      <c r="E2408" s="24" t="str">
        <v>비교 반영</v>
      </c>
      <c r="F2408" s="24" t="str">
        <v>직전 비교기간</v>
      </c>
      <c r="G2408" s="26">
        <v>1007</v>
      </c>
      <c r="H2408" s="37">
        <v>0.39031007751937985</v>
      </c>
    </row>
    <row r="2409">
      <c r="A2409" s="26">
        <v>14</v>
      </c>
      <c r="B2409" s="24" t="str">
        <v>용인시 수지구</v>
      </c>
      <c r="C2409" s="24" t="str">
        <v>아파트 전월세</v>
      </c>
      <c r="D2409" s="24" t="str">
        <v>2026-02</v>
      </c>
      <c r="E2409" s="24" t="str">
        <v>비교 반영</v>
      </c>
      <c r="F2409" s="24" t="str">
        <v>직전 비교기간</v>
      </c>
      <c r="G2409" s="26">
        <v>763</v>
      </c>
      <c r="H2409" s="37">
        <v>0.3685990338164251</v>
      </c>
    </row>
    <row r="2410">
      <c r="A2410" s="26">
        <v>14</v>
      </c>
      <c r="B2410" s="24" t="str">
        <v>용인시 수지구</v>
      </c>
      <c r="C2410" s="24" t="str">
        <v>아파트 전월세</v>
      </c>
      <c r="D2410" s="24" t="str">
        <v>2026-03</v>
      </c>
      <c r="E2410" s="24" t="str">
        <v>비교 반영</v>
      </c>
      <c r="F2410" s="24" t="str">
        <v>직전 비교기간</v>
      </c>
      <c r="G2410" s="26">
        <v>790</v>
      </c>
      <c r="H2410" s="37">
        <v>0.40890269151138714</v>
      </c>
    </row>
    <row r="2411">
      <c r="A2411" s="26">
        <v>14</v>
      </c>
      <c r="B2411" s="24" t="str">
        <v>용인시 수지구</v>
      </c>
      <c r="C2411" s="24" t="str">
        <v>아파트 전월세</v>
      </c>
      <c r="D2411" s="24" t="str">
        <v>2026-04</v>
      </c>
      <c r="E2411" s="24" t="str">
        <v>비교 반영</v>
      </c>
      <c r="F2411" s="24" t="str">
        <v>최근 비교기간</v>
      </c>
      <c r="G2411" s="26">
        <v>636</v>
      </c>
      <c r="H2411" s="37">
        <v>0.3469721767594108</v>
      </c>
    </row>
    <row r="2412">
      <c r="A2412" s="26">
        <v>14</v>
      </c>
      <c r="B2412" s="24" t="str">
        <v>용인시 수지구</v>
      </c>
      <c r="C2412" s="24" t="str">
        <v>아파트 전월세</v>
      </c>
      <c r="D2412" s="24" t="str">
        <v>2026-05</v>
      </c>
      <c r="E2412" s="24" t="str">
        <v>비교 반영</v>
      </c>
      <c r="F2412" s="24" t="str">
        <v>최근 비교기간</v>
      </c>
      <c r="G2412" s="26">
        <v>746</v>
      </c>
      <c r="H2412" s="37">
        <v>0.38158567774936064</v>
      </c>
    </row>
    <row r="2413">
      <c r="A2413" s="26">
        <v>14</v>
      </c>
      <c r="B2413" s="24" t="str">
        <v>용인시 수지구</v>
      </c>
      <c r="C2413" s="24" t="str">
        <v>아파트 전월세</v>
      </c>
      <c r="D2413" s="24" t="str">
        <v>2026-06</v>
      </c>
      <c r="E2413" s="24" t="str">
        <v>비교 반영</v>
      </c>
      <c r="F2413" s="24" t="str">
        <v>최근 비교기간</v>
      </c>
      <c r="G2413" s="26">
        <v>736</v>
      </c>
      <c r="H2413" s="37">
        <v>0.3652605459057072</v>
      </c>
    </row>
    <row r="2414">
      <c r="A2414" s="30">
        <v>14</v>
      </c>
      <c r="B2414" s="30" t="str">
        <v>용인시 수지구</v>
      </c>
      <c r="C2414" s="30" t="str">
        <v>아파트 전월세</v>
      </c>
      <c r="D2414" s="30" t="str">
        <v>2026-07</v>
      </c>
      <c r="E2414" s="30" t="str">
        <v>집계 중</v>
      </c>
      <c r="F2414" s="30" t="str">
        <v>집계 중 월</v>
      </c>
      <c r="G2414" s="32">
        <v>680</v>
      </c>
      <c r="H2414" s="43">
        <v>0.3865832859579306</v>
      </c>
    </row>
    <row r="2415">
      <c r="A2415" s="26">
        <v>14</v>
      </c>
      <c r="B2415" s="24" t="str">
        <v>용인시 수지구</v>
      </c>
      <c r="C2415" s="24" t="str">
        <v>아파트 매매</v>
      </c>
      <c r="D2415" s="24" t="str">
        <v>2025-08</v>
      </c>
      <c r="E2415" s="24" t="str">
        <v>비교 반영</v>
      </c>
      <c r="F2415" s="24" t="str">
        <v>그 외 비교 반영월</v>
      </c>
      <c r="G2415" s="26">
        <v>436</v>
      </c>
      <c r="H2415" s="37">
        <v>0.23644251626898047</v>
      </c>
    </row>
    <row r="2416">
      <c r="A2416" s="26">
        <v>14</v>
      </c>
      <c r="B2416" s="24" t="str">
        <v>용인시 수지구</v>
      </c>
      <c r="C2416" s="24" t="str">
        <v>아파트 매매</v>
      </c>
      <c r="D2416" s="24" t="str">
        <v>2025-09</v>
      </c>
      <c r="E2416" s="24" t="str">
        <v>비교 반영</v>
      </c>
      <c r="F2416" s="24" t="str">
        <v>그 외 비교 반영월</v>
      </c>
      <c r="G2416" s="26">
        <v>903</v>
      </c>
      <c r="H2416" s="37">
        <v>0.3687219273172724</v>
      </c>
    </row>
    <row r="2417">
      <c r="A2417" s="26">
        <v>14</v>
      </c>
      <c r="B2417" s="24" t="str">
        <v>용인시 수지구</v>
      </c>
      <c r="C2417" s="24" t="str">
        <v>아파트 매매</v>
      </c>
      <c r="D2417" s="24" t="str">
        <v>2025-10</v>
      </c>
      <c r="E2417" s="24" t="str">
        <v>비교 반영</v>
      </c>
      <c r="F2417" s="24" t="str">
        <v>그 외 비교 반영월</v>
      </c>
      <c r="G2417" s="26">
        <v>810</v>
      </c>
      <c r="H2417" s="37">
        <v>0.3537117903930131</v>
      </c>
    </row>
    <row r="2418">
      <c r="A2418" s="26">
        <v>14</v>
      </c>
      <c r="B2418" s="24" t="str">
        <v>용인시 수지구</v>
      </c>
      <c r="C2418" s="24" t="str">
        <v>아파트 매매</v>
      </c>
      <c r="D2418" s="24" t="str">
        <v>2025-11</v>
      </c>
      <c r="E2418" s="24" t="str">
        <v>비교 반영</v>
      </c>
      <c r="F2418" s="24" t="str">
        <v>그 외 비교 반영월</v>
      </c>
      <c r="G2418" s="26">
        <v>258</v>
      </c>
      <c r="H2418" s="37">
        <v>0.1378941742383752</v>
      </c>
    </row>
    <row r="2419">
      <c r="A2419" s="26">
        <v>14</v>
      </c>
      <c r="B2419" s="24" t="str">
        <v>용인시 수지구</v>
      </c>
      <c r="C2419" s="24" t="str">
        <v>아파트 매매</v>
      </c>
      <c r="D2419" s="24" t="str">
        <v>2025-12</v>
      </c>
      <c r="E2419" s="24" t="str">
        <v>비교 반영</v>
      </c>
      <c r="F2419" s="24" t="str">
        <v>그 외 비교 반영월</v>
      </c>
      <c r="G2419" s="26">
        <v>579</v>
      </c>
      <c r="H2419" s="37">
        <v>0.23565323565323565</v>
      </c>
    </row>
    <row r="2420">
      <c r="A2420" s="26">
        <v>14</v>
      </c>
      <c r="B2420" s="24" t="str">
        <v>용인시 수지구</v>
      </c>
      <c r="C2420" s="24" t="str">
        <v>아파트 매매</v>
      </c>
      <c r="D2420" s="24" t="str">
        <v>2026-01</v>
      </c>
      <c r="E2420" s="24" t="str">
        <v>비교 반영</v>
      </c>
      <c r="F2420" s="24" t="str">
        <v>직전 비교기간</v>
      </c>
      <c r="G2420" s="26">
        <v>635</v>
      </c>
      <c r="H2420" s="37">
        <v>0.24612403100775193</v>
      </c>
    </row>
    <row r="2421">
      <c r="A2421" s="26">
        <v>14</v>
      </c>
      <c r="B2421" s="24" t="str">
        <v>용인시 수지구</v>
      </c>
      <c r="C2421" s="24" t="str">
        <v>아파트 매매</v>
      </c>
      <c r="D2421" s="24" t="str">
        <v>2026-02</v>
      </c>
      <c r="E2421" s="24" t="str">
        <v>비교 반영</v>
      </c>
      <c r="F2421" s="24" t="str">
        <v>직전 비교기간</v>
      </c>
      <c r="G2421" s="26">
        <v>620</v>
      </c>
      <c r="H2421" s="37">
        <v>0.2995169082125604</v>
      </c>
    </row>
    <row r="2422">
      <c r="A2422" s="26">
        <v>14</v>
      </c>
      <c r="B2422" s="24" t="str">
        <v>용인시 수지구</v>
      </c>
      <c r="C2422" s="24" t="str">
        <v>아파트 매매</v>
      </c>
      <c r="D2422" s="24" t="str">
        <v>2026-03</v>
      </c>
      <c r="E2422" s="24" t="str">
        <v>비교 반영</v>
      </c>
      <c r="F2422" s="24" t="str">
        <v>직전 비교기간</v>
      </c>
      <c r="G2422" s="26">
        <v>475</v>
      </c>
      <c r="H2422" s="37">
        <v>0.2458592132505176</v>
      </c>
    </row>
    <row r="2423">
      <c r="A2423" s="26">
        <v>14</v>
      </c>
      <c r="B2423" s="24" t="str">
        <v>용인시 수지구</v>
      </c>
      <c r="C2423" s="24" t="str">
        <v>아파트 매매</v>
      </c>
      <c r="D2423" s="24" t="str">
        <v>2026-04</v>
      </c>
      <c r="E2423" s="24" t="str">
        <v>비교 반영</v>
      </c>
      <c r="F2423" s="24" t="str">
        <v>최근 비교기간</v>
      </c>
      <c r="G2423" s="26">
        <v>557</v>
      </c>
      <c r="H2423" s="37">
        <v>0.303873431533006</v>
      </c>
    </row>
    <row r="2424">
      <c r="A2424" s="26">
        <v>14</v>
      </c>
      <c r="B2424" s="24" t="str">
        <v>용인시 수지구</v>
      </c>
      <c r="C2424" s="24" t="str">
        <v>아파트 매매</v>
      </c>
      <c r="D2424" s="24" t="str">
        <v>2026-05</v>
      </c>
      <c r="E2424" s="24" t="str">
        <v>비교 반영</v>
      </c>
      <c r="F2424" s="24" t="str">
        <v>최근 비교기간</v>
      </c>
      <c r="G2424" s="26">
        <v>673</v>
      </c>
      <c r="H2424" s="37">
        <v>0.3442455242966752</v>
      </c>
    </row>
    <row r="2425">
      <c r="A2425" s="26">
        <v>14</v>
      </c>
      <c r="B2425" s="24" t="str">
        <v>용인시 수지구</v>
      </c>
      <c r="C2425" s="24" t="str">
        <v>아파트 매매</v>
      </c>
      <c r="D2425" s="24" t="str">
        <v>2026-06</v>
      </c>
      <c r="E2425" s="24" t="str">
        <v>비교 반영</v>
      </c>
      <c r="F2425" s="24" t="str">
        <v>최근 비교기간</v>
      </c>
      <c r="G2425" s="26">
        <v>555</v>
      </c>
      <c r="H2425" s="37">
        <v>0.27543424317617865</v>
      </c>
    </row>
    <row r="2426">
      <c r="A2426" s="30">
        <v>14</v>
      </c>
      <c r="B2426" s="30" t="str">
        <v>용인시 수지구</v>
      </c>
      <c r="C2426" s="30" t="str">
        <v>아파트 매매</v>
      </c>
      <c r="D2426" s="30" t="str">
        <v>2026-07</v>
      </c>
      <c r="E2426" s="30" t="str">
        <v>집계 중</v>
      </c>
      <c r="F2426" s="30" t="str">
        <v>집계 중 월</v>
      </c>
      <c r="G2426" s="32">
        <v>569</v>
      </c>
      <c r="H2426" s="43">
        <v>0.3234792495736214</v>
      </c>
    </row>
    <row r="2427">
      <c r="A2427" s="26">
        <v>14</v>
      </c>
      <c r="B2427" s="24" t="str">
        <v>용인시 수지구</v>
      </c>
      <c r="C2427" s="24" t="str">
        <v>다가구 전월세</v>
      </c>
      <c r="D2427" s="24" t="str">
        <v>2025-08</v>
      </c>
      <c r="E2427" s="24" t="str">
        <v>비교 반영</v>
      </c>
      <c r="F2427" s="24" t="str">
        <v>그 외 비교 반영월</v>
      </c>
      <c r="G2427" s="26">
        <v>204</v>
      </c>
      <c r="H2427" s="37">
        <v>0.11062906724511931</v>
      </c>
    </row>
    <row r="2428">
      <c r="A2428" s="26">
        <v>14</v>
      </c>
      <c r="B2428" s="24" t="str">
        <v>용인시 수지구</v>
      </c>
      <c r="C2428" s="24" t="str">
        <v>다가구 전월세</v>
      </c>
      <c r="D2428" s="24" t="str">
        <v>2025-09</v>
      </c>
      <c r="E2428" s="24" t="str">
        <v>비교 반영</v>
      </c>
      <c r="F2428" s="24" t="str">
        <v>그 외 비교 반영월</v>
      </c>
      <c r="G2428" s="26">
        <v>192</v>
      </c>
      <c r="H2428" s="37">
        <v>0.07839934667211107</v>
      </c>
    </row>
    <row r="2429">
      <c r="A2429" s="26">
        <v>14</v>
      </c>
      <c r="B2429" s="24" t="str">
        <v>용인시 수지구</v>
      </c>
      <c r="C2429" s="24" t="str">
        <v>다가구 전월세</v>
      </c>
      <c r="D2429" s="24" t="str">
        <v>2025-10</v>
      </c>
      <c r="E2429" s="24" t="str">
        <v>비교 반영</v>
      </c>
      <c r="F2429" s="24" t="str">
        <v>그 외 비교 반영월</v>
      </c>
      <c r="G2429" s="26">
        <v>219</v>
      </c>
      <c r="H2429" s="37">
        <v>0.09563318777292576</v>
      </c>
    </row>
    <row r="2430">
      <c r="A2430" s="26">
        <v>14</v>
      </c>
      <c r="B2430" s="24" t="str">
        <v>용인시 수지구</v>
      </c>
      <c r="C2430" s="24" t="str">
        <v>다가구 전월세</v>
      </c>
      <c r="D2430" s="24" t="str">
        <v>2025-11</v>
      </c>
      <c r="E2430" s="24" t="str">
        <v>비교 반영</v>
      </c>
      <c r="F2430" s="24" t="str">
        <v>그 외 비교 반영월</v>
      </c>
      <c r="G2430" s="26">
        <v>244</v>
      </c>
      <c r="H2430" s="37">
        <v>0.13041154462854088</v>
      </c>
    </row>
    <row r="2431">
      <c r="A2431" s="26">
        <v>14</v>
      </c>
      <c r="B2431" s="24" t="str">
        <v>용인시 수지구</v>
      </c>
      <c r="C2431" s="24" t="str">
        <v>다가구 전월세</v>
      </c>
      <c r="D2431" s="24" t="str">
        <v>2025-12</v>
      </c>
      <c r="E2431" s="24" t="str">
        <v>비교 반영</v>
      </c>
      <c r="F2431" s="24" t="str">
        <v>그 외 비교 반영월</v>
      </c>
      <c r="G2431" s="26">
        <v>380</v>
      </c>
      <c r="H2431" s="37">
        <v>0.15466015466015465</v>
      </c>
    </row>
    <row r="2432">
      <c r="A2432" s="26">
        <v>14</v>
      </c>
      <c r="B2432" s="24" t="str">
        <v>용인시 수지구</v>
      </c>
      <c r="C2432" s="24" t="str">
        <v>다가구 전월세</v>
      </c>
      <c r="D2432" s="24" t="str">
        <v>2026-01</v>
      </c>
      <c r="E2432" s="24" t="str">
        <v>비교 반영</v>
      </c>
      <c r="F2432" s="24" t="str">
        <v>직전 비교기간</v>
      </c>
      <c r="G2432" s="26">
        <v>403</v>
      </c>
      <c r="H2432" s="37">
        <v>0.1562015503875969</v>
      </c>
    </row>
    <row r="2433">
      <c r="A2433" s="26">
        <v>14</v>
      </c>
      <c r="B2433" s="24" t="str">
        <v>용인시 수지구</v>
      </c>
      <c r="C2433" s="24" t="str">
        <v>다가구 전월세</v>
      </c>
      <c r="D2433" s="24" t="str">
        <v>2026-02</v>
      </c>
      <c r="E2433" s="24" t="str">
        <v>비교 반영</v>
      </c>
      <c r="F2433" s="24" t="str">
        <v>직전 비교기간</v>
      </c>
      <c r="G2433" s="26">
        <v>301</v>
      </c>
      <c r="H2433" s="37">
        <v>0.14541062801932367</v>
      </c>
    </row>
    <row r="2434">
      <c r="A2434" s="26">
        <v>14</v>
      </c>
      <c r="B2434" s="24" t="str">
        <v>용인시 수지구</v>
      </c>
      <c r="C2434" s="24" t="str">
        <v>다가구 전월세</v>
      </c>
      <c r="D2434" s="24" t="str">
        <v>2026-03</v>
      </c>
      <c r="E2434" s="24" t="str">
        <v>비교 반영</v>
      </c>
      <c r="F2434" s="24" t="str">
        <v>직전 비교기간</v>
      </c>
      <c r="G2434" s="26">
        <v>245</v>
      </c>
      <c r="H2434" s="37">
        <v>0.12681159420289856</v>
      </c>
    </row>
    <row r="2435">
      <c r="A2435" s="26">
        <v>14</v>
      </c>
      <c r="B2435" s="24" t="str">
        <v>용인시 수지구</v>
      </c>
      <c r="C2435" s="24" t="str">
        <v>다가구 전월세</v>
      </c>
      <c r="D2435" s="24" t="str">
        <v>2026-04</v>
      </c>
      <c r="E2435" s="24" t="str">
        <v>비교 반영</v>
      </c>
      <c r="F2435" s="24" t="str">
        <v>최근 비교기간</v>
      </c>
      <c r="G2435" s="26">
        <v>183</v>
      </c>
      <c r="H2435" s="37">
        <v>0.09983633387888707</v>
      </c>
    </row>
    <row r="2436">
      <c r="A2436" s="26">
        <v>14</v>
      </c>
      <c r="B2436" s="24" t="str">
        <v>용인시 수지구</v>
      </c>
      <c r="C2436" s="24" t="str">
        <v>다가구 전월세</v>
      </c>
      <c r="D2436" s="24" t="str">
        <v>2026-05</v>
      </c>
      <c r="E2436" s="24" t="str">
        <v>비교 반영</v>
      </c>
      <c r="F2436" s="24" t="str">
        <v>최근 비교기간</v>
      </c>
      <c r="G2436" s="26">
        <v>201</v>
      </c>
      <c r="H2436" s="37">
        <v>0.10281329923273658</v>
      </c>
    </row>
    <row r="2437">
      <c r="A2437" s="26">
        <v>14</v>
      </c>
      <c r="B2437" s="24" t="str">
        <v>용인시 수지구</v>
      </c>
      <c r="C2437" s="24" t="str">
        <v>다가구 전월세</v>
      </c>
      <c r="D2437" s="24" t="str">
        <v>2026-06</v>
      </c>
      <c r="E2437" s="24" t="str">
        <v>비교 반영</v>
      </c>
      <c r="F2437" s="24" t="str">
        <v>최근 비교기간</v>
      </c>
      <c r="G2437" s="26">
        <v>235</v>
      </c>
      <c r="H2437" s="37">
        <v>0.11662531017369727</v>
      </c>
    </row>
    <row r="2438">
      <c r="A2438" s="30">
        <v>14</v>
      </c>
      <c r="B2438" s="30" t="str">
        <v>용인시 수지구</v>
      </c>
      <c r="C2438" s="30" t="str">
        <v>다가구 전월세</v>
      </c>
      <c r="D2438" s="30" t="str">
        <v>2026-07</v>
      </c>
      <c r="E2438" s="30" t="str">
        <v>집계 중</v>
      </c>
      <c r="F2438" s="30" t="str">
        <v>집계 중 월</v>
      </c>
      <c r="G2438" s="32">
        <v>174</v>
      </c>
      <c r="H2438" s="43">
        <v>0.09891984081864696</v>
      </c>
    </row>
    <row r="2439">
      <c r="A2439" s="26">
        <v>14</v>
      </c>
      <c r="B2439" s="24" t="str">
        <v>용인시 수지구</v>
      </c>
      <c r="C2439" s="24" t="str">
        <v>오피스텔 전월세</v>
      </c>
      <c r="D2439" s="24" t="str">
        <v>2025-08</v>
      </c>
      <c r="E2439" s="24" t="str">
        <v>비교 반영</v>
      </c>
      <c r="F2439" s="24" t="str">
        <v>그 외 비교 반영월</v>
      </c>
      <c r="G2439" s="26">
        <v>193</v>
      </c>
      <c r="H2439" s="37">
        <v>0.10466377440347072</v>
      </c>
    </row>
    <row r="2440">
      <c r="A2440" s="26">
        <v>14</v>
      </c>
      <c r="B2440" s="24" t="str">
        <v>용인시 수지구</v>
      </c>
      <c r="C2440" s="24" t="str">
        <v>오피스텔 전월세</v>
      </c>
      <c r="D2440" s="24" t="str">
        <v>2025-09</v>
      </c>
      <c r="E2440" s="24" t="str">
        <v>비교 반영</v>
      </c>
      <c r="F2440" s="24" t="str">
        <v>그 외 비교 반영월</v>
      </c>
      <c r="G2440" s="26">
        <v>184</v>
      </c>
      <c r="H2440" s="37">
        <v>0.07513270722743977</v>
      </c>
    </row>
    <row r="2441">
      <c r="A2441" s="26">
        <v>14</v>
      </c>
      <c r="B2441" s="24" t="str">
        <v>용인시 수지구</v>
      </c>
      <c r="C2441" s="24" t="str">
        <v>오피스텔 전월세</v>
      </c>
      <c r="D2441" s="24" t="str">
        <v>2025-10</v>
      </c>
      <c r="E2441" s="24" t="str">
        <v>비교 반영</v>
      </c>
      <c r="F2441" s="24" t="str">
        <v>그 외 비교 반영월</v>
      </c>
      <c r="G2441" s="26">
        <v>162</v>
      </c>
      <c r="H2441" s="37">
        <v>0.07074235807860262</v>
      </c>
    </row>
    <row r="2442">
      <c r="A2442" s="26">
        <v>14</v>
      </c>
      <c r="B2442" s="24" t="str">
        <v>용인시 수지구</v>
      </c>
      <c r="C2442" s="24" t="str">
        <v>오피스텔 전월세</v>
      </c>
      <c r="D2442" s="24" t="str">
        <v>2025-11</v>
      </c>
      <c r="E2442" s="24" t="str">
        <v>비교 반영</v>
      </c>
      <c r="F2442" s="24" t="str">
        <v>그 외 비교 반영월</v>
      </c>
      <c r="G2442" s="26">
        <v>184</v>
      </c>
      <c r="H2442" s="37">
        <v>0.09834313201496526</v>
      </c>
    </row>
    <row r="2443">
      <c r="A2443" s="26">
        <v>14</v>
      </c>
      <c r="B2443" s="24" t="str">
        <v>용인시 수지구</v>
      </c>
      <c r="C2443" s="24" t="str">
        <v>오피스텔 전월세</v>
      </c>
      <c r="D2443" s="24" t="str">
        <v>2025-12</v>
      </c>
      <c r="E2443" s="24" t="str">
        <v>비교 반영</v>
      </c>
      <c r="F2443" s="24" t="str">
        <v>그 외 비교 반영월</v>
      </c>
      <c r="G2443" s="26">
        <v>205</v>
      </c>
      <c r="H2443" s="37">
        <v>0.08343508343508343</v>
      </c>
    </row>
    <row r="2444">
      <c r="A2444" s="26">
        <v>14</v>
      </c>
      <c r="B2444" s="24" t="str">
        <v>용인시 수지구</v>
      </c>
      <c r="C2444" s="24" t="str">
        <v>오피스텔 전월세</v>
      </c>
      <c r="D2444" s="24" t="str">
        <v>2026-01</v>
      </c>
      <c r="E2444" s="24" t="str">
        <v>비교 반영</v>
      </c>
      <c r="F2444" s="24" t="str">
        <v>직전 비교기간</v>
      </c>
      <c r="G2444" s="26">
        <v>236</v>
      </c>
      <c r="H2444" s="37">
        <v>0.09147286821705426</v>
      </c>
    </row>
    <row r="2445">
      <c r="A2445" s="26">
        <v>14</v>
      </c>
      <c r="B2445" s="24" t="str">
        <v>용인시 수지구</v>
      </c>
      <c r="C2445" s="24" t="str">
        <v>오피스텔 전월세</v>
      </c>
      <c r="D2445" s="24" t="str">
        <v>2026-02</v>
      </c>
      <c r="E2445" s="24" t="str">
        <v>비교 반영</v>
      </c>
      <c r="F2445" s="24" t="str">
        <v>직전 비교기간</v>
      </c>
      <c r="G2445" s="26">
        <v>195</v>
      </c>
      <c r="H2445" s="37">
        <v>0.09420289855072464</v>
      </c>
    </row>
    <row r="2446">
      <c r="A2446" s="26">
        <v>14</v>
      </c>
      <c r="B2446" s="24" t="str">
        <v>용인시 수지구</v>
      </c>
      <c r="C2446" s="24" t="str">
        <v>오피스텔 전월세</v>
      </c>
      <c r="D2446" s="24" t="str">
        <v>2026-03</v>
      </c>
      <c r="E2446" s="24" t="str">
        <v>비교 반영</v>
      </c>
      <c r="F2446" s="24" t="str">
        <v>직전 비교기간</v>
      </c>
      <c r="G2446" s="26">
        <v>196</v>
      </c>
      <c r="H2446" s="37">
        <v>0.10144927536231885</v>
      </c>
    </row>
    <row r="2447">
      <c r="A2447" s="26">
        <v>14</v>
      </c>
      <c r="B2447" s="24" t="str">
        <v>용인시 수지구</v>
      </c>
      <c r="C2447" s="24" t="str">
        <v>오피스텔 전월세</v>
      </c>
      <c r="D2447" s="24" t="str">
        <v>2026-04</v>
      </c>
      <c r="E2447" s="24" t="str">
        <v>비교 반영</v>
      </c>
      <c r="F2447" s="24" t="str">
        <v>최근 비교기간</v>
      </c>
      <c r="G2447" s="26">
        <v>168</v>
      </c>
      <c r="H2447" s="37">
        <v>0.09165302782324058</v>
      </c>
    </row>
    <row r="2448">
      <c r="A2448" s="26">
        <v>14</v>
      </c>
      <c r="B2448" s="24" t="str">
        <v>용인시 수지구</v>
      </c>
      <c r="C2448" s="24" t="str">
        <v>오피스텔 전월세</v>
      </c>
      <c r="D2448" s="24" t="str">
        <v>2026-05</v>
      </c>
      <c r="E2448" s="24" t="str">
        <v>비교 반영</v>
      </c>
      <c r="F2448" s="24" t="str">
        <v>최근 비교기간</v>
      </c>
      <c r="G2448" s="26">
        <v>164</v>
      </c>
      <c r="H2448" s="37">
        <v>0.08388746803069054</v>
      </c>
    </row>
    <row r="2449">
      <c r="A2449" s="26">
        <v>14</v>
      </c>
      <c r="B2449" s="24" t="str">
        <v>용인시 수지구</v>
      </c>
      <c r="C2449" s="24" t="str">
        <v>오피스텔 전월세</v>
      </c>
      <c r="D2449" s="24" t="str">
        <v>2026-06</v>
      </c>
      <c r="E2449" s="24" t="str">
        <v>비교 반영</v>
      </c>
      <c r="F2449" s="24" t="str">
        <v>최근 비교기간</v>
      </c>
      <c r="G2449" s="26">
        <v>196</v>
      </c>
      <c r="H2449" s="37">
        <v>0.09727047146401985</v>
      </c>
    </row>
    <row r="2450">
      <c r="A2450" s="30">
        <v>14</v>
      </c>
      <c r="B2450" s="30" t="str">
        <v>용인시 수지구</v>
      </c>
      <c r="C2450" s="30" t="str">
        <v>오피스텔 전월세</v>
      </c>
      <c r="D2450" s="30" t="str">
        <v>2026-07</v>
      </c>
      <c r="E2450" s="30" t="str">
        <v>집계 중</v>
      </c>
      <c r="F2450" s="30" t="str">
        <v>집계 중 월</v>
      </c>
      <c r="G2450" s="32">
        <v>186</v>
      </c>
      <c r="H2450" s="43">
        <v>0.10574189880613985</v>
      </c>
    </row>
    <row r="2451">
      <c r="A2451" s="26">
        <v>14</v>
      </c>
      <c r="B2451" s="24" t="str">
        <v>용인시 수지구</v>
      </c>
      <c r="C2451" s="24" t="str">
        <v>토지</v>
      </c>
      <c r="D2451" s="24" t="str">
        <v>2025-08</v>
      </c>
      <c r="E2451" s="24" t="str">
        <v>비교 반영</v>
      </c>
      <c r="F2451" s="24" t="str">
        <v>그 외 비교 반영월</v>
      </c>
      <c r="G2451" s="26">
        <v>60</v>
      </c>
      <c r="H2451" s="37">
        <v>0.03253796095444685</v>
      </c>
    </row>
    <row r="2452">
      <c r="A2452" s="26">
        <v>14</v>
      </c>
      <c r="B2452" s="24" t="str">
        <v>용인시 수지구</v>
      </c>
      <c r="C2452" s="24" t="str">
        <v>토지</v>
      </c>
      <c r="D2452" s="24" t="str">
        <v>2025-09</v>
      </c>
      <c r="E2452" s="24" t="str">
        <v>비교 반영</v>
      </c>
      <c r="F2452" s="24" t="str">
        <v>그 외 비교 반영월</v>
      </c>
      <c r="G2452" s="26">
        <v>68</v>
      </c>
      <c r="H2452" s="37">
        <v>0.027766435279706004</v>
      </c>
    </row>
    <row r="2453">
      <c r="A2453" s="26">
        <v>14</v>
      </c>
      <c r="B2453" s="24" t="str">
        <v>용인시 수지구</v>
      </c>
      <c r="C2453" s="24" t="str">
        <v>토지</v>
      </c>
      <c r="D2453" s="24" t="str">
        <v>2025-10</v>
      </c>
      <c r="E2453" s="24" t="str">
        <v>비교 반영</v>
      </c>
      <c r="F2453" s="24" t="str">
        <v>그 외 비교 반영월</v>
      </c>
      <c r="G2453" s="26">
        <v>25</v>
      </c>
      <c r="H2453" s="37">
        <v>0.010917030567685589</v>
      </c>
    </row>
    <row r="2454">
      <c r="A2454" s="26">
        <v>14</v>
      </c>
      <c r="B2454" s="24" t="str">
        <v>용인시 수지구</v>
      </c>
      <c r="C2454" s="24" t="str">
        <v>토지</v>
      </c>
      <c r="D2454" s="24" t="str">
        <v>2025-11</v>
      </c>
      <c r="E2454" s="24" t="str">
        <v>비교 반영</v>
      </c>
      <c r="F2454" s="24" t="str">
        <v>그 외 비교 반영월</v>
      </c>
      <c r="G2454" s="26">
        <v>40</v>
      </c>
      <c r="H2454" s="37">
        <v>0.021378941742383754</v>
      </c>
    </row>
    <row r="2455">
      <c r="A2455" s="26">
        <v>14</v>
      </c>
      <c r="B2455" s="24" t="str">
        <v>용인시 수지구</v>
      </c>
      <c r="C2455" s="24" t="str">
        <v>토지</v>
      </c>
      <c r="D2455" s="24" t="str">
        <v>2025-12</v>
      </c>
      <c r="E2455" s="24" t="str">
        <v>비교 반영</v>
      </c>
      <c r="F2455" s="24" t="str">
        <v>그 외 비교 반영월</v>
      </c>
      <c r="G2455" s="26">
        <v>59</v>
      </c>
      <c r="H2455" s="37">
        <v>0.024013024013024013</v>
      </c>
    </row>
    <row r="2456">
      <c r="A2456" s="26">
        <v>14</v>
      </c>
      <c r="B2456" s="24" t="str">
        <v>용인시 수지구</v>
      </c>
      <c r="C2456" s="24" t="str">
        <v>토지</v>
      </c>
      <c r="D2456" s="24" t="str">
        <v>2026-01</v>
      </c>
      <c r="E2456" s="24" t="str">
        <v>비교 반영</v>
      </c>
      <c r="F2456" s="24" t="str">
        <v>직전 비교기간</v>
      </c>
      <c r="G2456" s="26">
        <v>82</v>
      </c>
      <c r="H2456" s="37">
        <v>0.03178294573643411</v>
      </c>
    </row>
    <row r="2457">
      <c r="A2457" s="26">
        <v>14</v>
      </c>
      <c r="B2457" s="24" t="str">
        <v>용인시 수지구</v>
      </c>
      <c r="C2457" s="24" t="str">
        <v>토지</v>
      </c>
      <c r="D2457" s="24" t="str">
        <v>2026-02</v>
      </c>
      <c r="E2457" s="24" t="str">
        <v>비교 반영</v>
      </c>
      <c r="F2457" s="24" t="str">
        <v>직전 비교기간</v>
      </c>
      <c r="G2457" s="26">
        <v>34</v>
      </c>
      <c r="H2457" s="37">
        <v>0.01642512077294686</v>
      </c>
    </row>
    <row r="2458">
      <c r="A2458" s="26">
        <v>14</v>
      </c>
      <c r="B2458" s="24" t="str">
        <v>용인시 수지구</v>
      </c>
      <c r="C2458" s="24" t="str">
        <v>토지</v>
      </c>
      <c r="D2458" s="24" t="str">
        <v>2026-03</v>
      </c>
      <c r="E2458" s="24" t="str">
        <v>비교 반영</v>
      </c>
      <c r="F2458" s="24" t="str">
        <v>직전 비교기간</v>
      </c>
      <c r="G2458" s="26">
        <v>40</v>
      </c>
      <c r="H2458" s="37">
        <v>0.020703933747412008</v>
      </c>
    </row>
    <row r="2459">
      <c r="A2459" s="26">
        <v>14</v>
      </c>
      <c r="B2459" s="24" t="str">
        <v>용인시 수지구</v>
      </c>
      <c r="C2459" s="24" t="str">
        <v>토지</v>
      </c>
      <c r="D2459" s="24" t="str">
        <v>2026-04</v>
      </c>
      <c r="E2459" s="24" t="str">
        <v>비교 반영</v>
      </c>
      <c r="F2459" s="24" t="str">
        <v>최근 비교기간</v>
      </c>
      <c r="G2459" s="26">
        <v>89</v>
      </c>
      <c r="H2459" s="37">
        <v>0.048554282596835786</v>
      </c>
    </row>
    <row r="2460">
      <c r="A2460" s="26">
        <v>14</v>
      </c>
      <c r="B2460" s="24" t="str">
        <v>용인시 수지구</v>
      </c>
      <c r="C2460" s="24" t="str">
        <v>토지</v>
      </c>
      <c r="D2460" s="24" t="str">
        <v>2026-05</v>
      </c>
      <c r="E2460" s="24" t="str">
        <v>비교 반영</v>
      </c>
      <c r="F2460" s="24" t="str">
        <v>최근 비교기간</v>
      </c>
      <c r="G2460" s="26">
        <v>37</v>
      </c>
      <c r="H2460" s="37">
        <v>0.018925831202046037</v>
      </c>
    </row>
    <row r="2461">
      <c r="A2461" s="26">
        <v>14</v>
      </c>
      <c r="B2461" s="24" t="str">
        <v>용인시 수지구</v>
      </c>
      <c r="C2461" s="24" t="str">
        <v>토지</v>
      </c>
      <c r="D2461" s="24" t="str">
        <v>2026-06</v>
      </c>
      <c r="E2461" s="24" t="str">
        <v>비교 반영</v>
      </c>
      <c r="F2461" s="24" t="str">
        <v>최근 비교기간</v>
      </c>
      <c r="G2461" s="26">
        <v>147</v>
      </c>
      <c r="H2461" s="37">
        <v>0.07295285359801489</v>
      </c>
    </row>
    <row r="2462">
      <c r="A2462" s="30">
        <v>14</v>
      </c>
      <c r="B2462" s="30" t="str">
        <v>용인시 수지구</v>
      </c>
      <c r="C2462" s="30" t="str">
        <v>토지</v>
      </c>
      <c r="D2462" s="30" t="str">
        <v>2026-07</v>
      </c>
      <c r="E2462" s="30" t="str">
        <v>집계 중</v>
      </c>
      <c r="F2462" s="30" t="str">
        <v>집계 중 월</v>
      </c>
      <c r="G2462" s="32">
        <v>24</v>
      </c>
      <c r="H2462" s="43">
        <v>0.013644115974985787</v>
      </c>
    </row>
    <row r="2463">
      <c r="A2463" s="26">
        <v>14</v>
      </c>
      <c r="B2463" s="24" t="str">
        <v>용인시 수지구</v>
      </c>
      <c r="C2463" s="24" t="str">
        <v>다세대 전월세</v>
      </c>
      <c r="D2463" s="24" t="str">
        <v>2025-08</v>
      </c>
      <c r="E2463" s="24" t="str">
        <v>비교 반영</v>
      </c>
      <c r="F2463" s="24" t="str">
        <v>그 외 비교 반영월</v>
      </c>
      <c r="G2463" s="26">
        <v>73</v>
      </c>
      <c r="H2463" s="37">
        <v>0.039587852494577004</v>
      </c>
    </row>
    <row r="2464">
      <c r="A2464" s="26">
        <v>14</v>
      </c>
      <c r="B2464" s="24" t="str">
        <v>용인시 수지구</v>
      </c>
      <c r="C2464" s="24" t="str">
        <v>다세대 전월세</v>
      </c>
      <c r="D2464" s="24" t="str">
        <v>2025-09</v>
      </c>
      <c r="E2464" s="24" t="str">
        <v>비교 반영</v>
      </c>
      <c r="F2464" s="24" t="str">
        <v>그 외 비교 반영월</v>
      </c>
      <c r="G2464" s="26">
        <v>80</v>
      </c>
      <c r="H2464" s="37">
        <v>0.032666394446712946</v>
      </c>
    </row>
    <row r="2465">
      <c r="A2465" s="26">
        <v>14</v>
      </c>
      <c r="B2465" s="24" t="str">
        <v>용인시 수지구</v>
      </c>
      <c r="C2465" s="24" t="str">
        <v>다세대 전월세</v>
      </c>
      <c r="D2465" s="24" t="str">
        <v>2025-10</v>
      </c>
      <c r="E2465" s="24" t="str">
        <v>비교 반영</v>
      </c>
      <c r="F2465" s="24" t="str">
        <v>그 외 비교 반영월</v>
      </c>
      <c r="G2465" s="26">
        <v>74</v>
      </c>
      <c r="H2465" s="37">
        <v>0.032314410480349345</v>
      </c>
    </row>
    <row r="2466">
      <c r="A2466" s="26">
        <v>14</v>
      </c>
      <c r="B2466" s="24" t="str">
        <v>용인시 수지구</v>
      </c>
      <c r="C2466" s="24" t="str">
        <v>다세대 전월세</v>
      </c>
      <c r="D2466" s="24" t="str">
        <v>2025-11</v>
      </c>
      <c r="E2466" s="24" t="str">
        <v>비교 반영</v>
      </c>
      <c r="F2466" s="24" t="str">
        <v>그 외 비교 반영월</v>
      </c>
      <c r="G2466" s="26">
        <v>68</v>
      </c>
      <c r="H2466" s="37">
        <v>0.036344200962052375</v>
      </c>
    </row>
    <row r="2467">
      <c r="A2467" s="26">
        <v>14</v>
      </c>
      <c r="B2467" s="24" t="str">
        <v>용인시 수지구</v>
      </c>
      <c r="C2467" s="24" t="str">
        <v>다세대 전월세</v>
      </c>
      <c r="D2467" s="24" t="str">
        <v>2025-12</v>
      </c>
      <c r="E2467" s="24" t="str">
        <v>비교 반영</v>
      </c>
      <c r="F2467" s="24" t="str">
        <v>그 외 비교 반영월</v>
      </c>
      <c r="G2467" s="26">
        <v>101</v>
      </c>
      <c r="H2467" s="37">
        <v>0.04110704110704111</v>
      </c>
    </row>
    <row r="2468">
      <c r="A2468" s="26">
        <v>14</v>
      </c>
      <c r="B2468" s="24" t="str">
        <v>용인시 수지구</v>
      </c>
      <c r="C2468" s="24" t="str">
        <v>다세대 전월세</v>
      </c>
      <c r="D2468" s="24" t="str">
        <v>2026-01</v>
      </c>
      <c r="E2468" s="24" t="str">
        <v>비교 반영</v>
      </c>
      <c r="F2468" s="24" t="str">
        <v>직전 비교기간</v>
      </c>
      <c r="G2468" s="26">
        <v>130</v>
      </c>
      <c r="H2468" s="37">
        <v>0.050387596899224806</v>
      </c>
    </row>
    <row r="2469">
      <c r="A2469" s="26">
        <v>14</v>
      </c>
      <c r="B2469" s="24" t="str">
        <v>용인시 수지구</v>
      </c>
      <c r="C2469" s="24" t="str">
        <v>다세대 전월세</v>
      </c>
      <c r="D2469" s="24" t="str">
        <v>2026-02</v>
      </c>
      <c r="E2469" s="24" t="str">
        <v>비교 반영</v>
      </c>
      <c r="F2469" s="24" t="str">
        <v>직전 비교기간</v>
      </c>
      <c r="G2469" s="26">
        <v>91</v>
      </c>
      <c r="H2469" s="37">
        <v>0.04396135265700483</v>
      </c>
    </row>
    <row r="2470">
      <c r="A2470" s="26">
        <v>14</v>
      </c>
      <c r="B2470" s="24" t="str">
        <v>용인시 수지구</v>
      </c>
      <c r="C2470" s="24" t="str">
        <v>다세대 전월세</v>
      </c>
      <c r="D2470" s="24" t="str">
        <v>2026-03</v>
      </c>
      <c r="E2470" s="24" t="str">
        <v>비교 반영</v>
      </c>
      <c r="F2470" s="24" t="str">
        <v>직전 비교기간</v>
      </c>
      <c r="G2470" s="26">
        <v>99</v>
      </c>
      <c r="H2470" s="37">
        <v>0.05124223602484472</v>
      </c>
    </row>
    <row r="2471">
      <c r="A2471" s="26">
        <v>14</v>
      </c>
      <c r="B2471" s="24" t="str">
        <v>용인시 수지구</v>
      </c>
      <c r="C2471" s="24" t="str">
        <v>다세대 전월세</v>
      </c>
      <c r="D2471" s="24" t="str">
        <v>2026-04</v>
      </c>
      <c r="E2471" s="24" t="str">
        <v>비교 반영</v>
      </c>
      <c r="F2471" s="24" t="str">
        <v>최근 비교기간</v>
      </c>
      <c r="G2471" s="26">
        <v>72</v>
      </c>
      <c r="H2471" s="37">
        <v>0.03927986906710311</v>
      </c>
    </row>
    <row r="2472">
      <c r="A2472" s="26">
        <v>14</v>
      </c>
      <c r="B2472" s="24" t="str">
        <v>용인시 수지구</v>
      </c>
      <c r="C2472" s="24" t="str">
        <v>다세대 전월세</v>
      </c>
      <c r="D2472" s="24" t="str">
        <v>2026-05</v>
      </c>
      <c r="E2472" s="24" t="str">
        <v>비교 반영</v>
      </c>
      <c r="F2472" s="24" t="str">
        <v>최근 비교기간</v>
      </c>
      <c r="G2472" s="26">
        <v>47</v>
      </c>
      <c r="H2472" s="37">
        <v>0.02404092071611253</v>
      </c>
    </row>
    <row r="2473">
      <c r="A2473" s="26">
        <v>14</v>
      </c>
      <c r="B2473" s="24" t="str">
        <v>용인시 수지구</v>
      </c>
      <c r="C2473" s="24" t="str">
        <v>다세대 전월세</v>
      </c>
      <c r="D2473" s="24" t="str">
        <v>2026-06</v>
      </c>
      <c r="E2473" s="24" t="str">
        <v>비교 반영</v>
      </c>
      <c r="F2473" s="24" t="str">
        <v>최근 비교기간</v>
      </c>
      <c r="G2473" s="26">
        <v>75</v>
      </c>
      <c r="H2473" s="37">
        <v>0.03722084367245657</v>
      </c>
    </row>
    <row r="2474">
      <c r="A2474" s="30">
        <v>14</v>
      </c>
      <c r="B2474" s="30" t="str">
        <v>용인시 수지구</v>
      </c>
      <c r="C2474" s="30" t="str">
        <v>다세대 전월세</v>
      </c>
      <c r="D2474" s="30" t="str">
        <v>2026-07</v>
      </c>
      <c r="E2474" s="30" t="str">
        <v>집계 중</v>
      </c>
      <c r="F2474" s="30" t="str">
        <v>집계 중 월</v>
      </c>
      <c r="G2474" s="32">
        <v>71</v>
      </c>
      <c r="H2474" s="43">
        <v>0.04036384309266629</v>
      </c>
    </row>
    <row r="2475">
      <c r="A2475" s="26">
        <v>14</v>
      </c>
      <c r="B2475" s="24" t="str">
        <v>용인시 수지구</v>
      </c>
      <c r="C2475" s="24" t="str">
        <v>오피스텔 매매</v>
      </c>
      <c r="D2475" s="24" t="str">
        <v>2025-08</v>
      </c>
      <c r="E2475" s="24" t="str">
        <v>비교 반영</v>
      </c>
      <c r="F2475" s="24" t="str">
        <v>그 외 비교 반영월</v>
      </c>
      <c r="G2475" s="26">
        <v>15</v>
      </c>
      <c r="H2475" s="37">
        <v>0.008134490238611713</v>
      </c>
    </row>
    <row r="2476">
      <c r="A2476" s="26">
        <v>14</v>
      </c>
      <c r="B2476" s="24" t="str">
        <v>용인시 수지구</v>
      </c>
      <c r="C2476" s="24" t="str">
        <v>오피스텔 매매</v>
      </c>
      <c r="D2476" s="24" t="str">
        <v>2025-09</v>
      </c>
      <c r="E2476" s="24" t="str">
        <v>비교 반영</v>
      </c>
      <c r="F2476" s="24" t="str">
        <v>그 외 비교 반영월</v>
      </c>
      <c r="G2476" s="26">
        <v>34</v>
      </c>
      <c r="H2476" s="37">
        <v>0.013883217639853002</v>
      </c>
    </row>
    <row r="2477">
      <c r="A2477" s="26">
        <v>14</v>
      </c>
      <c r="B2477" s="24" t="str">
        <v>용인시 수지구</v>
      </c>
      <c r="C2477" s="24" t="str">
        <v>오피스텔 매매</v>
      </c>
      <c r="D2477" s="24" t="str">
        <v>2025-10</v>
      </c>
      <c r="E2477" s="24" t="str">
        <v>비교 반영</v>
      </c>
      <c r="F2477" s="24" t="str">
        <v>그 외 비교 반영월</v>
      </c>
      <c r="G2477" s="26">
        <v>32</v>
      </c>
      <c r="H2477" s="37">
        <v>0.013973799126637555</v>
      </c>
    </row>
    <row r="2478">
      <c r="A2478" s="26">
        <v>14</v>
      </c>
      <c r="B2478" s="24" t="str">
        <v>용인시 수지구</v>
      </c>
      <c r="C2478" s="24" t="str">
        <v>오피스텔 매매</v>
      </c>
      <c r="D2478" s="24" t="str">
        <v>2025-11</v>
      </c>
      <c r="E2478" s="24" t="str">
        <v>비교 반영</v>
      </c>
      <c r="F2478" s="24" t="str">
        <v>그 외 비교 반영월</v>
      </c>
      <c r="G2478" s="26">
        <v>40</v>
      </c>
      <c r="H2478" s="37">
        <v>0.021378941742383754</v>
      </c>
    </row>
    <row r="2479">
      <c r="A2479" s="26">
        <v>14</v>
      </c>
      <c r="B2479" s="24" t="str">
        <v>용인시 수지구</v>
      </c>
      <c r="C2479" s="24" t="str">
        <v>오피스텔 매매</v>
      </c>
      <c r="D2479" s="24" t="str">
        <v>2025-12</v>
      </c>
      <c r="E2479" s="24" t="str">
        <v>비교 반영</v>
      </c>
      <c r="F2479" s="24" t="str">
        <v>그 외 비교 반영월</v>
      </c>
      <c r="G2479" s="26">
        <v>35</v>
      </c>
      <c r="H2479" s="37">
        <v>0.014245014245014245</v>
      </c>
    </row>
    <row r="2480">
      <c r="A2480" s="26">
        <v>14</v>
      </c>
      <c r="B2480" s="24" t="str">
        <v>용인시 수지구</v>
      </c>
      <c r="C2480" s="24" t="str">
        <v>오피스텔 매매</v>
      </c>
      <c r="D2480" s="24" t="str">
        <v>2026-01</v>
      </c>
      <c r="E2480" s="24" t="str">
        <v>비교 반영</v>
      </c>
      <c r="F2480" s="24" t="str">
        <v>직전 비교기간</v>
      </c>
      <c r="G2480" s="26">
        <v>46</v>
      </c>
      <c r="H2480" s="37">
        <v>0.017829457364341085</v>
      </c>
    </row>
    <row r="2481">
      <c r="A2481" s="26">
        <v>14</v>
      </c>
      <c r="B2481" s="24" t="str">
        <v>용인시 수지구</v>
      </c>
      <c r="C2481" s="24" t="str">
        <v>오피스텔 매매</v>
      </c>
      <c r="D2481" s="24" t="str">
        <v>2026-02</v>
      </c>
      <c r="E2481" s="24" t="str">
        <v>비교 반영</v>
      </c>
      <c r="F2481" s="24" t="str">
        <v>직전 비교기간</v>
      </c>
      <c r="G2481" s="26">
        <v>32</v>
      </c>
      <c r="H2481" s="37">
        <v>0.015458937198067632</v>
      </c>
    </row>
    <row r="2482">
      <c r="A2482" s="26">
        <v>14</v>
      </c>
      <c r="B2482" s="24" t="str">
        <v>용인시 수지구</v>
      </c>
      <c r="C2482" s="24" t="str">
        <v>오피스텔 매매</v>
      </c>
      <c r="D2482" s="24" t="str">
        <v>2026-03</v>
      </c>
      <c r="E2482" s="24" t="str">
        <v>비교 반영</v>
      </c>
      <c r="F2482" s="24" t="str">
        <v>직전 비교기간</v>
      </c>
      <c r="G2482" s="26">
        <v>40</v>
      </c>
      <c r="H2482" s="37">
        <v>0.020703933747412008</v>
      </c>
    </row>
    <row r="2483">
      <c r="A2483" s="26">
        <v>14</v>
      </c>
      <c r="B2483" s="24" t="str">
        <v>용인시 수지구</v>
      </c>
      <c r="C2483" s="24" t="str">
        <v>오피스텔 매매</v>
      </c>
      <c r="D2483" s="24" t="str">
        <v>2026-04</v>
      </c>
      <c r="E2483" s="24" t="str">
        <v>비교 반영</v>
      </c>
      <c r="F2483" s="24" t="str">
        <v>최근 비교기간</v>
      </c>
      <c r="G2483" s="26">
        <v>37</v>
      </c>
      <c r="H2483" s="37">
        <v>0.020185488270594652</v>
      </c>
    </row>
    <row r="2484">
      <c r="A2484" s="26">
        <v>14</v>
      </c>
      <c r="B2484" s="24" t="str">
        <v>용인시 수지구</v>
      </c>
      <c r="C2484" s="24" t="str">
        <v>오피스텔 매매</v>
      </c>
      <c r="D2484" s="24" t="str">
        <v>2026-05</v>
      </c>
      <c r="E2484" s="24" t="str">
        <v>비교 반영</v>
      </c>
      <c r="F2484" s="24" t="str">
        <v>최근 비교기간</v>
      </c>
      <c r="G2484" s="26">
        <v>37</v>
      </c>
      <c r="H2484" s="37">
        <v>0.018925831202046037</v>
      </c>
    </row>
    <row r="2485">
      <c r="A2485" s="26">
        <v>14</v>
      </c>
      <c r="B2485" s="24" t="str">
        <v>용인시 수지구</v>
      </c>
      <c r="C2485" s="24" t="str">
        <v>오피스텔 매매</v>
      </c>
      <c r="D2485" s="24" t="str">
        <v>2026-06</v>
      </c>
      <c r="E2485" s="24" t="str">
        <v>비교 반영</v>
      </c>
      <c r="F2485" s="24" t="str">
        <v>최근 비교기간</v>
      </c>
      <c r="G2485" s="26">
        <v>31</v>
      </c>
      <c r="H2485" s="37">
        <v>0.015384615384615385</v>
      </c>
    </row>
    <row r="2486">
      <c r="A2486" s="30">
        <v>14</v>
      </c>
      <c r="B2486" s="30" t="str">
        <v>용인시 수지구</v>
      </c>
      <c r="C2486" s="30" t="str">
        <v>오피스텔 매매</v>
      </c>
      <c r="D2486" s="30" t="str">
        <v>2026-07</v>
      </c>
      <c r="E2486" s="30" t="str">
        <v>집계 중</v>
      </c>
      <c r="F2486" s="30" t="str">
        <v>집계 중 월</v>
      </c>
      <c r="G2486" s="32">
        <v>22</v>
      </c>
      <c r="H2486" s="43">
        <v>0.012507106310403639</v>
      </c>
    </row>
    <row r="2487">
      <c r="A2487" s="26">
        <v>14</v>
      </c>
      <c r="B2487" s="24" t="str">
        <v>용인시 수지구</v>
      </c>
      <c r="C2487" s="24" t="str">
        <v>다가구 매매</v>
      </c>
      <c r="D2487" s="24" t="str">
        <v>2025-08</v>
      </c>
      <c r="E2487" s="24" t="str">
        <v>비교 반영</v>
      </c>
      <c r="F2487" s="24" t="str">
        <v>그 외 비교 반영월</v>
      </c>
      <c r="G2487" s="26">
        <v>2</v>
      </c>
      <c r="H2487" s="37">
        <v>0.0010845986984815619</v>
      </c>
    </row>
    <row r="2488">
      <c r="A2488" s="26">
        <v>14</v>
      </c>
      <c r="B2488" s="24" t="str">
        <v>용인시 수지구</v>
      </c>
      <c r="C2488" s="24" t="str">
        <v>다가구 매매</v>
      </c>
      <c r="D2488" s="24" t="str">
        <v>2025-09</v>
      </c>
      <c r="E2488" s="24" t="str">
        <v>비교 반영</v>
      </c>
      <c r="F2488" s="24" t="str">
        <v>그 외 비교 반영월</v>
      </c>
      <c r="G2488" s="26">
        <v>8</v>
      </c>
      <c r="H2488" s="37">
        <v>0.0032666394446712946</v>
      </c>
    </row>
    <row r="2489">
      <c r="A2489" s="26">
        <v>14</v>
      </c>
      <c r="B2489" s="24" t="str">
        <v>용인시 수지구</v>
      </c>
      <c r="C2489" s="24" t="str">
        <v>다가구 매매</v>
      </c>
      <c r="D2489" s="24" t="str">
        <v>2025-10</v>
      </c>
      <c r="E2489" s="24" t="str">
        <v>비교 반영</v>
      </c>
      <c r="F2489" s="24" t="str">
        <v>그 외 비교 반영월</v>
      </c>
      <c r="G2489" s="26">
        <v>4</v>
      </c>
      <c r="H2489" s="37">
        <v>0.0017467248908296944</v>
      </c>
    </row>
    <row r="2490">
      <c r="A2490" s="26">
        <v>14</v>
      </c>
      <c r="B2490" s="24" t="str">
        <v>용인시 수지구</v>
      </c>
      <c r="C2490" s="24" t="str">
        <v>다가구 매매</v>
      </c>
      <c r="D2490" s="24" t="str">
        <v>2025-11</v>
      </c>
      <c r="E2490" s="24" t="str">
        <v>비교 반영</v>
      </c>
      <c r="F2490" s="24" t="str">
        <v>그 외 비교 반영월</v>
      </c>
      <c r="G2490" s="26">
        <v>2</v>
      </c>
      <c r="H2490" s="37">
        <v>0.0010689470871191875</v>
      </c>
    </row>
    <row r="2491">
      <c r="A2491" s="26">
        <v>14</v>
      </c>
      <c r="B2491" s="24" t="str">
        <v>용인시 수지구</v>
      </c>
      <c r="C2491" s="24" t="str">
        <v>다가구 매매</v>
      </c>
      <c r="D2491" s="24" t="str">
        <v>2025-12</v>
      </c>
      <c r="E2491" s="24" t="str">
        <v>비교 반영</v>
      </c>
      <c r="F2491" s="24" t="str">
        <v>그 외 비교 반영월</v>
      </c>
      <c r="G2491" s="26">
        <v>3</v>
      </c>
      <c r="H2491" s="37">
        <v>0.001221001221001221</v>
      </c>
    </row>
    <row r="2492">
      <c r="A2492" s="26">
        <v>14</v>
      </c>
      <c r="B2492" s="24" t="str">
        <v>용인시 수지구</v>
      </c>
      <c r="C2492" s="24" t="str">
        <v>다가구 매매</v>
      </c>
      <c r="D2492" s="24" t="str">
        <v>2026-01</v>
      </c>
      <c r="E2492" s="24" t="str">
        <v>비교 반영</v>
      </c>
      <c r="F2492" s="24" t="str">
        <v>직전 비교기간</v>
      </c>
      <c r="G2492" s="26">
        <v>5</v>
      </c>
      <c r="H2492" s="37">
        <v>0.001937984496124031</v>
      </c>
    </row>
    <row r="2493">
      <c r="A2493" s="26">
        <v>14</v>
      </c>
      <c r="B2493" s="24" t="str">
        <v>용인시 수지구</v>
      </c>
      <c r="C2493" s="24" t="str">
        <v>다가구 매매</v>
      </c>
      <c r="D2493" s="24" t="str">
        <v>2026-02</v>
      </c>
      <c r="E2493" s="24" t="str">
        <v>비교 반영</v>
      </c>
      <c r="F2493" s="24" t="str">
        <v>직전 비교기간</v>
      </c>
      <c r="G2493" s="26">
        <v>2</v>
      </c>
      <c r="H2493" s="37">
        <v>0.000966183574879227</v>
      </c>
    </row>
    <row r="2494">
      <c r="A2494" s="26">
        <v>14</v>
      </c>
      <c r="B2494" s="24" t="str">
        <v>용인시 수지구</v>
      </c>
      <c r="C2494" s="24" t="str">
        <v>다가구 매매</v>
      </c>
      <c r="D2494" s="24" t="str">
        <v>2026-03</v>
      </c>
      <c r="E2494" s="24" t="str">
        <v>비교 반영</v>
      </c>
      <c r="F2494" s="24" t="str">
        <v>직전 비교기간</v>
      </c>
      <c r="G2494" s="26">
        <v>4</v>
      </c>
      <c r="H2494" s="37">
        <v>0.002070393374741201</v>
      </c>
    </row>
    <row r="2495">
      <c r="A2495" s="26">
        <v>14</v>
      </c>
      <c r="B2495" s="24" t="str">
        <v>용인시 수지구</v>
      </c>
      <c r="C2495" s="24" t="str">
        <v>다가구 매매</v>
      </c>
      <c r="D2495" s="24" t="str">
        <v>2026-04</v>
      </c>
      <c r="E2495" s="24" t="str">
        <v>비교 반영</v>
      </c>
      <c r="F2495" s="24" t="str">
        <v>최근 비교기간</v>
      </c>
      <c r="G2495" s="26">
        <v>45</v>
      </c>
      <c r="H2495" s="37">
        <v>0.024549918166939442</v>
      </c>
    </row>
    <row r="2496">
      <c r="A2496" s="26">
        <v>14</v>
      </c>
      <c r="B2496" s="24" t="str">
        <v>용인시 수지구</v>
      </c>
      <c r="C2496" s="24" t="str">
        <v>다가구 매매</v>
      </c>
      <c r="D2496" s="24" t="str">
        <v>2026-05</v>
      </c>
      <c r="E2496" s="24" t="str">
        <v>비교 반영</v>
      </c>
      <c r="F2496" s="24" t="str">
        <v>최근 비교기간</v>
      </c>
      <c r="G2496" s="26">
        <v>9</v>
      </c>
      <c r="H2496" s="37">
        <v>0.004603580562659846</v>
      </c>
    </row>
    <row r="2497">
      <c r="A2497" s="26">
        <v>14</v>
      </c>
      <c r="B2497" s="24" t="str">
        <v>용인시 수지구</v>
      </c>
      <c r="C2497" s="24" t="str">
        <v>다가구 매매</v>
      </c>
      <c r="D2497" s="24" t="str">
        <v>2026-06</v>
      </c>
      <c r="E2497" s="24" t="str">
        <v>비교 반영</v>
      </c>
      <c r="F2497" s="24" t="str">
        <v>최근 비교기간</v>
      </c>
      <c r="G2497" s="26">
        <v>6</v>
      </c>
      <c r="H2497" s="37">
        <v>0.002977667493796526</v>
      </c>
    </row>
    <row r="2498">
      <c r="A2498" s="30">
        <v>14</v>
      </c>
      <c r="B2498" s="30" t="str">
        <v>용인시 수지구</v>
      </c>
      <c r="C2498" s="30" t="str">
        <v>다가구 매매</v>
      </c>
      <c r="D2498" s="30" t="str">
        <v>2026-07</v>
      </c>
      <c r="E2498" s="30" t="str">
        <v>집계 중</v>
      </c>
      <c r="F2498" s="30" t="str">
        <v>집계 중 월</v>
      </c>
      <c r="G2498" s="32">
        <v>8</v>
      </c>
      <c r="H2498" s="43">
        <v>0.0045480386583285955</v>
      </c>
    </row>
    <row r="2499">
      <c r="A2499" s="26">
        <v>14</v>
      </c>
      <c r="B2499" s="24" t="str">
        <v>용인시 수지구</v>
      </c>
      <c r="C2499" s="24" t="str">
        <v>상가</v>
      </c>
      <c r="D2499" s="24" t="str">
        <v>2025-08</v>
      </c>
      <c r="E2499" s="24" t="str">
        <v>비교 반영</v>
      </c>
      <c r="F2499" s="24" t="str">
        <v>그 외 비교 반영월</v>
      </c>
      <c r="G2499" s="26">
        <v>26</v>
      </c>
      <c r="H2499" s="37">
        <v>0.014099783080260303</v>
      </c>
    </row>
    <row r="2500">
      <c r="A2500" s="26">
        <v>14</v>
      </c>
      <c r="B2500" s="24" t="str">
        <v>용인시 수지구</v>
      </c>
      <c r="C2500" s="24" t="str">
        <v>상가</v>
      </c>
      <c r="D2500" s="24" t="str">
        <v>2025-09</v>
      </c>
      <c r="E2500" s="24" t="str">
        <v>비교 반영</v>
      </c>
      <c r="F2500" s="24" t="str">
        <v>그 외 비교 반영월</v>
      </c>
      <c r="G2500" s="26">
        <v>45</v>
      </c>
      <c r="H2500" s="37">
        <v>0.01837484687627603</v>
      </c>
    </row>
    <row r="2501">
      <c r="A2501" s="26">
        <v>14</v>
      </c>
      <c r="B2501" s="24" t="str">
        <v>용인시 수지구</v>
      </c>
      <c r="C2501" s="24" t="str">
        <v>상가</v>
      </c>
      <c r="D2501" s="24" t="str">
        <v>2025-10</v>
      </c>
      <c r="E2501" s="24" t="str">
        <v>비교 반영</v>
      </c>
      <c r="F2501" s="24" t="str">
        <v>그 외 비교 반영월</v>
      </c>
      <c r="G2501" s="26">
        <v>13</v>
      </c>
      <c r="H2501" s="37">
        <v>0.005676855895196507</v>
      </c>
    </row>
    <row r="2502">
      <c r="A2502" s="26">
        <v>14</v>
      </c>
      <c r="B2502" s="24" t="str">
        <v>용인시 수지구</v>
      </c>
      <c r="C2502" s="24" t="str">
        <v>상가</v>
      </c>
      <c r="D2502" s="24" t="str">
        <v>2025-11</v>
      </c>
      <c r="E2502" s="24" t="str">
        <v>비교 반영</v>
      </c>
      <c r="F2502" s="24" t="str">
        <v>그 외 비교 반영월</v>
      </c>
      <c r="G2502" s="26">
        <v>17</v>
      </c>
      <c r="H2502" s="37">
        <v>0.009086050240513094</v>
      </c>
    </row>
    <row r="2503">
      <c r="A2503" s="26">
        <v>14</v>
      </c>
      <c r="B2503" s="24" t="str">
        <v>용인시 수지구</v>
      </c>
      <c r="C2503" s="24" t="str">
        <v>상가</v>
      </c>
      <c r="D2503" s="24" t="str">
        <v>2025-12</v>
      </c>
      <c r="E2503" s="24" t="str">
        <v>비교 반영</v>
      </c>
      <c r="F2503" s="24" t="str">
        <v>그 외 비교 반영월</v>
      </c>
      <c r="G2503" s="26">
        <v>27</v>
      </c>
      <c r="H2503" s="37">
        <v>0.01098901098901099</v>
      </c>
    </row>
    <row r="2504">
      <c r="A2504" s="26">
        <v>14</v>
      </c>
      <c r="B2504" s="24" t="str">
        <v>용인시 수지구</v>
      </c>
      <c r="C2504" s="24" t="str">
        <v>상가</v>
      </c>
      <c r="D2504" s="24" t="str">
        <v>2026-01</v>
      </c>
      <c r="E2504" s="24" t="str">
        <v>비교 반영</v>
      </c>
      <c r="F2504" s="24" t="str">
        <v>직전 비교기간</v>
      </c>
      <c r="G2504" s="26">
        <v>17</v>
      </c>
      <c r="H2504" s="37">
        <v>0.006589147286821705</v>
      </c>
    </row>
    <row r="2505">
      <c r="A2505" s="26">
        <v>14</v>
      </c>
      <c r="B2505" s="24" t="str">
        <v>용인시 수지구</v>
      </c>
      <c r="C2505" s="24" t="str">
        <v>상가</v>
      </c>
      <c r="D2505" s="24" t="str">
        <v>2026-02</v>
      </c>
      <c r="E2505" s="24" t="str">
        <v>비교 반영</v>
      </c>
      <c r="F2505" s="24" t="str">
        <v>직전 비교기간</v>
      </c>
      <c r="G2505" s="26">
        <v>8</v>
      </c>
      <c r="H2505" s="37">
        <v>0.003864734299516908</v>
      </c>
    </row>
    <row r="2506">
      <c r="A2506" s="26">
        <v>14</v>
      </c>
      <c r="B2506" s="24" t="str">
        <v>용인시 수지구</v>
      </c>
      <c r="C2506" s="24" t="str">
        <v>상가</v>
      </c>
      <c r="D2506" s="24" t="str">
        <v>2026-03</v>
      </c>
      <c r="E2506" s="24" t="str">
        <v>비교 반영</v>
      </c>
      <c r="F2506" s="24" t="str">
        <v>직전 비교기간</v>
      </c>
      <c r="G2506" s="26">
        <v>17</v>
      </c>
      <c r="H2506" s="37">
        <v>0.008799171842650104</v>
      </c>
    </row>
    <row r="2507">
      <c r="A2507" s="26">
        <v>14</v>
      </c>
      <c r="B2507" s="24" t="str">
        <v>용인시 수지구</v>
      </c>
      <c r="C2507" s="24" t="str">
        <v>상가</v>
      </c>
      <c r="D2507" s="24" t="str">
        <v>2026-04</v>
      </c>
      <c r="E2507" s="24" t="str">
        <v>비교 반영</v>
      </c>
      <c r="F2507" s="24" t="str">
        <v>최근 비교기간</v>
      </c>
      <c r="G2507" s="26">
        <v>25</v>
      </c>
      <c r="H2507" s="37">
        <v>0.013638843426077468</v>
      </c>
    </row>
    <row r="2508">
      <c r="A2508" s="26">
        <v>14</v>
      </c>
      <c r="B2508" s="24" t="str">
        <v>용인시 수지구</v>
      </c>
      <c r="C2508" s="24" t="str">
        <v>상가</v>
      </c>
      <c r="D2508" s="24" t="str">
        <v>2026-05</v>
      </c>
      <c r="E2508" s="24" t="str">
        <v>비교 반영</v>
      </c>
      <c r="F2508" s="24" t="str">
        <v>최근 비교기간</v>
      </c>
      <c r="G2508" s="26">
        <v>13</v>
      </c>
      <c r="H2508" s="37">
        <v>0.006649616368286445</v>
      </c>
    </row>
    <row r="2509">
      <c r="A2509" s="26">
        <v>14</v>
      </c>
      <c r="B2509" s="24" t="str">
        <v>용인시 수지구</v>
      </c>
      <c r="C2509" s="24" t="str">
        <v>상가</v>
      </c>
      <c r="D2509" s="24" t="str">
        <v>2026-06</v>
      </c>
      <c r="E2509" s="24" t="str">
        <v>비교 반영</v>
      </c>
      <c r="F2509" s="24" t="str">
        <v>최근 비교기간</v>
      </c>
      <c r="G2509" s="26">
        <v>20</v>
      </c>
      <c r="H2509" s="37">
        <v>0.009925558312655087</v>
      </c>
    </row>
    <row r="2510">
      <c r="A2510" s="30">
        <v>14</v>
      </c>
      <c r="B2510" s="30" t="str">
        <v>용인시 수지구</v>
      </c>
      <c r="C2510" s="30" t="str">
        <v>상가</v>
      </c>
      <c r="D2510" s="30" t="str">
        <v>2026-07</v>
      </c>
      <c r="E2510" s="30" t="str">
        <v>집계 중</v>
      </c>
      <c r="F2510" s="30" t="str">
        <v>집계 중 월</v>
      </c>
      <c r="G2510" s="32">
        <v>9</v>
      </c>
      <c r="H2510" s="43">
        <v>0.00511654349061967</v>
      </c>
    </row>
    <row r="2511">
      <c r="A2511" s="26">
        <v>14</v>
      </c>
      <c r="B2511" s="24" t="str">
        <v>용인시 수지구</v>
      </c>
      <c r="C2511" s="24" t="str">
        <v>다세대 매매</v>
      </c>
      <c r="D2511" s="24" t="str">
        <v>2025-08</v>
      </c>
      <c r="E2511" s="24" t="str">
        <v>비교 반영</v>
      </c>
      <c r="F2511" s="24" t="str">
        <v>그 외 비교 반영월</v>
      </c>
      <c r="G2511" s="26">
        <v>12</v>
      </c>
      <c r="H2511" s="37">
        <v>0.006507592190889371</v>
      </c>
    </row>
    <row r="2512">
      <c r="A2512" s="26">
        <v>14</v>
      </c>
      <c r="B2512" s="24" t="str">
        <v>용인시 수지구</v>
      </c>
      <c r="C2512" s="24" t="str">
        <v>다세대 매매</v>
      </c>
      <c r="D2512" s="24" t="str">
        <v>2025-09</v>
      </c>
      <c r="E2512" s="24" t="str">
        <v>비교 반영</v>
      </c>
      <c r="F2512" s="24" t="str">
        <v>그 외 비교 반영월</v>
      </c>
      <c r="G2512" s="26">
        <v>13</v>
      </c>
      <c r="H2512" s="37">
        <v>0.005308289097590854</v>
      </c>
    </row>
    <row r="2513">
      <c r="A2513" s="26">
        <v>14</v>
      </c>
      <c r="B2513" s="24" t="str">
        <v>용인시 수지구</v>
      </c>
      <c r="C2513" s="24" t="str">
        <v>다세대 매매</v>
      </c>
      <c r="D2513" s="24" t="str">
        <v>2025-10</v>
      </c>
      <c r="E2513" s="24" t="str">
        <v>비교 반영</v>
      </c>
      <c r="F2513" s="24" t="str">
        <v>그 외 비교 반영월</v>
      </c>
      <c r="G2513" s="26">
        <v>12</v>
      </c>
      <c r="H2513" s="37">
        <v>0.005240174672489083</v>
      </c>
    </row>
    <row r="2514">
      <c r="A2514" s="26">
        <v>14</v>
      </c>
      <c r="B2514" s="24" t="str">
        <v>용인시 수지구</v>
      </c>
      <c r="C2514" s="24" t="str">
        <v>다세대 매매</v>
      </c>
      <c r="D2514" s="24" t="str">
        <v>2025-11</v>
      </c>
      <c r="E2514" s="24" t="str">
        <v>비교 반영</v>
      </c>
      <c r="F2514" s="24" t="str">
        <v>그 외 비교 반영월</v>
      </c>
      <c r="G2514" s="26">
        <v>11</v>
      </c>
      <c r="H2514" s="37">
        <v>0.005879208979155532</v>
      </c>
    </row>
    <row r="2515">
      <c r="A2515" s="26">
        <v>14</v>
      </c>
      <c r="B2515" s="24" t="str">
        <v>용인시 수지구</v>
      </c>
      <c r="C2515" s="24" t="str">
        <v>다세대 매매</v>
      </c>
      <c r="D2515" s="24" t="str">
        <v>2025-12</v>
      </c>
      <c r="E2515" s="24" t="str">
        <v>비교 반영</v>
      </c>
      <c r="F2515" s="24" t="str">
        <v>그 외 비교 반영월</v>
      </c>
      <c r="G2515" s="26">
        <v>18</v>
      </c>
      <c r="H2515" s="37">
        <v>0.007326007326007326</v>
      </c>
    </row>
    <row r="2516">
      <c r="A2516" s="26">
        <v>14</v>
      </c>
      <c r="B2516" s="24" t="str">
        <v>용인시 수지구</v>
      </c>
      <c r="C2516" s="24" t="str">
        <v>다세대 매매</v>
      </c>
      <c r="D2516" s="24" t="str">
        <v>2026-01</v>
      </c>
      <c r="E2516" s="24" t="str">
        <v>비교 반영</v>
      </c>
      <c r="F2516" s="24" t="str">
        <v>직전 비교기간</v>
      </c>
      <c r="G2516" s="26">
        <v>13</v>
      </c>
      <c r="H2516" s="37">
        <v>0.0050387596899224806</v>
      </c>
    </row>
    <row r="2517">
      <c r="A2517" s="26">
        <v>14</v>
      </c>
      <c r="B2517" s="24" t="str">
        <v>용인시 수지구</v>
      </c>
      <c r="C2517" s="24" t="str">
        <v>다세대 매매</v>
      </c>
      <c r="D2517" s="24" t="str">
        <v>2026-02</v>
      </c>
      <c r="E2517" s="24" t="str">
        <v>비교 반영</v>
      </c>
      <c r="F2517" s="24" t="str">
        <v>직전 비교기간</v>
      </c>
      <c r="G2517" s="26">
        <v>20</v>
      </c>
      <c r="H2517" s="37">
        <v>0.00966183574879227</v>
      </c>
    </row>
    <row r="2518">
      <c r="A2518" s="26">
        <v>14</v>
      </c>
      <c r="B2518" s="24" t="str">
        <v>용인시 수지구</v>
      </c>
      <c r="C2518" s="24" t="str">
        <v>다세대 매매</v>
      </c>
      <c r="D2518" s="24" t="str">
        <v>2026-03</v>
      </c>
      <c r="E2518" s="24" t="str">
        <v>비교 반영</v>
      </c>
      <c r="F2518" s="24" t="str">
        <v>직전 비교기간</v>
      </c>
      <c r="G2518" s="26">
        <v>22</v>
      </c>
      <c r="H2518" s="37">
        <v>0.011387163561076604</v>
      </c>
    </row>
    <row r="2519">
      <c r="A2519" s="26">
        <v>14</v>
      </c>
      <c r="B2519" s="24" t="str">
        <v>용인시 수지구</v>
      </c>
      <c r="C2519" s="24" t="str">
        <v>다세대 매매</v>
      </c>
      <c r="D2519" s="24" t="str">
        <v>2026-04</v>
      </c>
      <c r="E2519" s="24" t="str">
        <v>비교 반영</v>
      </c>
      <c r="F2519" s="24" t="str">
        <v>최근 비교기간</v>
      </c>
      <c r="G2519" s="26">
        <v>17</v>
      </c>
      <c r="H2519" s="37">
        <v>0.009274413529732678</v>
      </c>
    </row>
    <row r="2520">
      <c r="A2520" s="26">
        <v>14</v>
      </c>
      <c r="B2520" s="24" t="str">
        <v>용인시 수지구</v>
      </c>
      <c r="C2520" s="24" t="str">
        <v>다세대 매매</v>
      </c>
      <c r="D2520" s="24" t="str">
        <v>2026-05</v>
      </c>
      <c r="E2520" s="24" t="str">
        <v>비교 반영</v>
      </c>
      <c r="F2520" s="24" t="str">
        <v>최근 비교기간</v>
      </c>
      <c r="G2520" s="26">
        <v>24</v>
      </c>
      <c r="H2520" s="37">
        <v>0.012276214833759591</v>
      </c>
    </row>
    <row r="2521">
      <c r="A2521" s="26">
        <v>14</v>
      </c>
      <c r="B2521" s="24" t="str">
        <v>용인시 수지구</v>
      </c>
      <c r="C2521" s="24" t="str">
        <v>다세대 매매</v>
      </c>
      <c r="D2521" s="24" t="str">
        <v>2026-06</v>
      </c>
      <c r="E2521" s="24" t="str">
        <v>비교 반영</v>
      </c>
      <c r="F2521" s="24" t="str">
        <v>최근 비교기간</v>
      </c>
      <c r="G2521" s="26">
        <v>12</v>
      </c>
      <c r="H2521" s="37">
        <v>0.005955334987593052</v>
      </c>
    </row>
    <row r="2522">
      <c r="A2522" s="30">
        <v>14</v>
      </c>
      <c r="B2522" s="30" t="str">
        <v>용인시 수지구</v>
      </c>
      <c r="C2522" s="30" t="str">
        <v>다세대 매매</v>
      </c>
      <c r="D2522" s="30" t="str">
        <v>2026-07</v>
      </c>
      <c r="E2522" s="30" t="str">
        <v>집계 중</v>
      </c>
      <c r="F2522" s="30" t="str">
        <v>집계 중 월</v>
      </c>
      <c r="G2522" s="32">
        <v>11</v>
      </c>
      <c r="H2522" s="43">
        <v>0.0062535531552018195</v>
      </c>
    </row>
    <row r="2523">
      <c r="A2523" s="26">
        <v>14</v>
      </c>
      <c r="B2523" s="24" t="str">
        <v>용인시 수지구</v>
      </c>
      <c r="C2523" s="24" t="str">
        <v>공장창고</v>
      </c>
      <c r="D2523" s="24" t="str">
        <v>2025-08</v>
      </c>
      <c r="E2523" s="24" t="str">
        <v>비교 반영</v>
      </c>
      <c r="F2523" s="24" t="str">
        <v>그 외 비교 반영월</v>
      </c>
      <c r="G2523" s="26">
        <v>0</v>
      </c>
      <c r="H2523" s="37">
        <v>0</v>
      </c>
    </row>
    <row r="2524">
      <c r="A2524" s="26">
        <v>14</v>
      </c>
      <c r="B2524" s="24" t="str">
        <v>용인시 수지구</v>
      </c>
      <c r="C2524" s="24" t="str">
        <v>공장창고</v>
      </c>
      <c r="D2524" s="24" t="str">
        <v>2025-09</v>
      </c>
      <c r="E2524" s="24" t="str">
        <v>비교 반영</v>
      </c>
      <c r="F2524" s="24" t="str">
        <v>그 외 비교 반영월</v>
      </c>
      <c r="G2524" s="26">
        <v>5</v>
      </c>
      <c r="H2524" s="37">
        <v>0.002041649652919559</v>
      </c>
    </row>
    <row r="2525">
      <c r="A2525" s="26">
        <v>14</v>
      </c>
      <c r="B2525" s="24" t="str">
        <v>용인시 수지구</v>
      </c>
      <c r="C2525" s="24" t="str">
        <v>공장창고</v>
      </c>
      <c r="D2525" s="24" t="str">
        <v>2025-10</v>
      </c>
      <c r="E2525" s="24" t="str">
        <v>비교 반영</v>
      </c>
      <c r="F2525" s="24" t="str">
        <v>그 외 비교 반영월</v>
      </c>
      <c r="G2525" s="26">
        <v>1</v>
      </c>
      <c r="H2525" s="37">
        <v>0.0004366812227074236</v>
      </c>
    </row>
    <row r="2526">
      <c r="A2526" s="26">
        <v>14</v>
      </c>
      <c r="B2526" s="24" t="str">
        <v>용인시 수지구</v>
      </c>
      <c r="C2526" s="24" t="str">
        <v>공장창고</v>
      </c>
      <c r="D2526" s="24" t="str">
        <v>2025-11</v>
      </c>
      <c r="E2526" s="24" t="str">
        <v>비교 반영</v>
      </c>
      <c r="F2526" s="24" t="str">
        <v>그 외 비교 반영월</v>
      </c>
      <c r="G2526" s="26">
        <v>1</v>
      </c>
      <c r="H2526" s="37">
        <v>0.0005344735435595938</v>
      </c>
    </row>
    <row r="2527">
      <c r="A2527" s="26">
        <v>14</v>
      </c>
      <c r="B2527" s="24" t="str">
        <v>용인시 수지구</v>
      </c>
      <c r="C2527" s="24" t="str">
        <v>공장창고</v>
      </c>
      <c r="D2527" s="24" t="str">
        <v>2025-12</v>
      </c>
      <c r="E2527" s="24" t="str">
        <v>비교 반영</v>
      </c>
      <c r="F2527" s="24" t="str">
        <v>그 외 비교 반영월</v>
      </c>
      <c r="G2527" s="26">
        <v>0</v>
      </c>
      <c r="H2527" s="37">
        <v>0</v>
      </c>
    </row>
    <row r="2528">
      <c r="A2528" s="26">
        <v>14</v>
      </c>
      <c r="B2528" s="24" t="str">
        <v>용인시 수지구</v>
      </c>
      <c r="C2528" s="24" t="str">
        <v>공장창고</v>
      </c>
      <c r="D2528" s="24" t="str">
        <v>2026-01</v>
      </c>
      <c r="E2528" s="24" t="str">
        <v>비교 반영</v>
      </c>
      <c r="F2528" s="24" t="str">
        <v>직전 비교기간</v>
      </c>
      <c r="G2528" s="26">
        <v>2</v>
      </c>
      <c r="H2528" s="37">
        <v>0.0007751937984496124</v>
      </c>
    </row>
    <row r="2529">
      <c r="A2529" s="26">
        <v>14</v>
      </c>
      <c r="B2529" s="24" t="str">
        <v>용인시 수지구</v>
      </c>
      <c r="C2529" s="24" t="str">
        <v>공장창고</v>
      </c>
      <c r="D2529" s="24" t="str">
        <v>2026-02</v>
      </c>
      <c r="E2529" s="24" t="str">
        <v>비교 반영</v>
      </c>
      <c r="F2529" s="24" t="str">
        <v>직전 비교기간</v>
      </c>
      <c r="G2529" s="26">
        <v>3</v>
      </c>
      <c r="H2529" s="37">
        <v>0.0014492753623188406</v>
      </c>
    </row>
    <row r="2530">
      <c r="A2530" s="26">
        <v>14</v>
      </c>
      <c r="B2530" s="24" t="str">
        <v>용인시 수지구</v>
      </c>
      <c r="C2530" s="24" t="str">
        <v>공장창고</v>
      </c>
      <c r="D2530" s="24" t="str">
        <v>2026-03</v>
      </c>
      <c r="E2530" s="24" t="str">
        <v>비교 반영</v>
      </c>
      <c r="F2530" s="24" t="str">
        <v>직전 비교기간</v>
      </c>
      <c r="G2530" s="26">
        <v>3</v>
      </c>
      <c r="H2530" s="37">
        <v>0.0015527950310559005</v>
      </c>
    </row>
    <row r="2531">
      <c r="A2531" s="26">
        <v>14</v>
      </c>
      <c r="B2531" s="24" t="str">
        <v>용인시 수지구</v>
      </c>
      <c r="C2531" s="24" t="str">
        <v>공장창고</v>
      </c>
      <c r="D2531" s="24" t="str">
        <v>2026-04</v>
      </c>
      <c r="E2531" s="24" t="str">
        <v>비교 반영</v>
      </c>
      <c r="F2531" s="24" t="str">
        <v>최근 비교기간</v>
      </c>
      <c r="G2531" s="26">
        <v>4</v>
      </c>
      <c r="H2531" s="37">
        <v>0.002182214948172395</v>
      </c>
    </row>
    <row r="2532">
      <c r="A2532" s="26">
        <v>14</v>
      </c>
      <c r="B2532" s="24" t="str">
        <v>용인시 수지구</v>
      </c>
      <c r="C2532" s="24" t="str">
        <v>공장창고</v>
      </c>
      <c r="D2532" s="24" t="str">
        <v>2026-05</v>
      </c>
      <c r="E2532" s="24" t="str">
        <v>비교 반영</v>
      </c>
      <c r="F2532" s="24" t="str">
        <v>최근 비교기간</v>
      </c>
      <c r="G2532" s="26">
        <v>3</v>
      </c>
      <c r="H2532" s="37">
        <v>0.001534526854219949</v>
      </c>
    </row>
    <row r="2533">
      <c r="A2533" s="26">
        <v>14</v>
      </c>
      <c r="B2533" s="24" t="str">
        <v>용인시 수지구</v>
      </c>
      <c r="C2533" s="24" t="str">
        <v>공장창고</v>
      </c>
      <c r="D2533" s="24" t="str">
        <v>2026-06</v>
      </c>
      <c r="E2533" s="24" t="str">
        <v>비교 반영</v>
      </c>
      <c r="F2533" s="24" t="str">
        <v>최근 비교기간</v>
      </c>
      <c r="G2533" s="26">
        <v>2</v>
      </c>
      <c r="H2533" s="37">
        <v>0.0009925558312655087</v>
      </c>
    </row>
    <row r="2534">
      <c r="A2534" s="30">
        <v>14</v>
      </c>
      <c r="B2534" s="30" t="str">
        <v>용인시 수지구</v>
      </c>
      <c r="C2534" s="30" t="str">
        <v>공장창고</v>
      </c>
      <c r="D2534" s="30" t="str">
        <v>2026-07</v>
      </c>
      <c r="E2534" s="30" t="str">
        <v>집계 중</v>
      </c>
      <c r="F2534" s="30" t="str">
        <v>집계 중 월</v>
      </c>
      <c r="G2534" s="32">
        <v>5</v>
      </c>
      <c r="H2534" s="43">
        <v>0.0028425241614553724</v>
      </c>
    </row>
    <row r="2535">
      <c r="A2535" s="26">
        <v>14</v>
      </c>
      <c r="B2535" s="24" t="str">
        <v>용인시 수지구</v>
      </c>
      <c r="C2535" s="24" t="str">
        <v>분양권</v>
      </c>
      <c r="D2535" s="24" t="str">
        <v>2025-08</v>
      </c>
      <c r="E2535" s="24" t="str">
        <v>비교 반영</v>
      </c>
      <c r="F2535" s="24" t="str">
        <v>그 외 비교 반영월</v>
      </c>
      <c r="G2535" s="26">
        <v>1</v>
      </c>
      <c r="H2535" s="37">
        <v>0.0005422993492407809</v>
      </c>
    </row>
    <row r="2536">
      <c r="A2536" s="26">
        <v>14</v>
      </c>
      <c r="B2536" s="24" t="str">
        <v>용인시 수지구</v>
      </c>
      <c r="C2536" s="24" t="str">
        <v>분양권</v>
      </c>
      <c r="D2536" s="24" t="str">
        <v>2025-09</v>
      </c>
      <c r="E2536" s="24" t="str">
        <v>비교 반영</v>
      </c>
      <c r="F2536" s="24" t="str">
        <v>그 외 비교 반영월</v>
      </c>
      <c r="G2536" s="26">
        <v>1</v>
      </c>
      <c r="H2536" s="37">
        <v>0.0004083299305839118</v>
      </c>
    </row>
    <row r="2537">
      <c r="A2537" s="26">
        <v>14</v>
      </c>
      <c r="B2537" s="24" t="str">
        <v>용인시 수지구</v>
      </c>
      <c r="C2537" s="24" t="str">
        <v>분양권</v>
      </c>
      <c r="D2537" s="24" t="str">
        <v>2025-10</v>
      </c>
      <c r="E2537" s="24" t="str">
        <v>비교 반영</v>
      </c>
      <c r="F2537" s="24" t="str">
        <v>그 외 비교 반영월</v>
      </c>
      <c r="G2537" s="26">
        <v>2</v>
      </c>
      <c r="H2537" s="37">
        <v>0.0008733624454148472</v>
      </c>
    </row>
    <row r="2538">
      <c r="A2538" s="26">
        <v>14</v>
      </c>
      <c r="B2538" s="24" t="str">
        <v>용인시 수지구</v>
      </c>
      <c r="C2538" s="24" t="str">
        <v>분양권</v>
      </c>
      <c r="D2538" s="24" t="str">
        <v>2025-11</v>
      </c>
      <c r="E2538" s="24" t="str">
        <v>비교 반영</v>
      </c>
      <c r="F2538" s="24" t="str">
        <v>그 외 비교 반영월</v>
      </c>
      <c r="G2538" s="26">
        <v>0</v>
      </c>
      <c r="H2538" s="37">
        <v>0</v>
      </c>
    </row>
    <row r="2539">
      <c r="A2539" s="26">
        <v>14</v>
      </c>
      <c r="B2539" s="24" t="str">
        <v>용인시 수지구</v>
      </c>
      <c r="C2539" s="24" t="str">
        <v>분양권</v>
      </c>
      <c r="D2539" s="24" t="str">
        <v>2025-12</v>
      </c>
      <c r="E2539" s="24" t="str">
        <v>비교 반영</v>
      </c>
      <c r="F2539" s="24" t="str">
        <v>그 외 비교 반영월</v>
      </c>
      <c r="G2539" s="26">
        <v>1</v>
      </c>
      <c r="H2539" s="37">
        <v>0.000407000407000407</v>
      </c>
    </row>
    <row r="2540">
      <c r="A2540" s="26">
        <v>14</v>
      </c>
      <c r="B2540" s="24" t="str">
        <v>용인시 수지구</v>
      </c>
      <c r="C2540" s="24" t="str">
        <v>분양권</v>
      </c>
      <c r="D2540" s="24" t="str">
        <v>2026-01</v>
      </c>
      <c r="E2540" s="24" t="str">
        <v>비교 반영</v>
      </c>
      <c r="F2540" s="24" t="str">
        <v>직전 비교기간</v>
      </c>
      <c r="G2540" s="26">
        <v>4</v>
      </c>
      <c r="H2540" s="37">
        <v>0.0015503875968992248</v>
      </c>
    </row>
    <row r="2541">
      <c r="A2541" s="26">
        <v>14</v>
      </c>
      <c r="B2541" s="24" t="str">
        <v>용인시 수지구</v>
      </c>
      <c r="C2541" s="24" t="str">
        <v>분양권</v>
      </c>
      <c r="D2541" s="24" t="str">
        <v>2026-02</v>
      </c>
      <c r="E2541" s="24" t="str">
        <v>비교 반영</v>
      </c>
      <c r="F2541" s="24" t="str">
        <v>직전 비교기간</v>
      </c>
      <c r="G2541" s="26">
        <v>1</v>
      </c>
      <c r="H2541" s="37">
        <v>0.0004830917874396135</v>
      </c>
    </row>
    <row r="2542">
      <c r="A2542" s="26">
        <v>14</v>
      </c>
      <c r="B2542" s="24" t="str">
        <v>용인시 수지구</v>
      </c>
      <c r="C2542" s="24" t="str">
        <v>분양권</v>
      </c>
      <c r="D2542" s="24" t="str">
        <v>2026-03</v>
      </c>
      <c r="E2542" s="24" t="str">
        <v>비교 반영</v>
      </c>
      <c r="F2542" s="24" t="str">
        <v>직전 비교기간</v>
      </c>
      <c r="G2542" s="26">
        <v>1</v>
      </c>
      <c r="H2542" s="37">
        <v>0.0005175983436853002</v>
      </c>
    </row>
    <row r="2543">
      <c r="A2543" s="26">
        <v>14</v>
      </c>
      <c r="B2543" s="24" t="str">
        <v>용인시 수지구</v>
      </c>
      <c r="C2543" s="24" t="str">
        <v>분양권</v>
      </c>
      <c r="D2543" s="24" t="str">
        <v>2026-04</v>
      </c>
      <c r="E2543" s="24" t="str">
        <v>비교 반영</v>
      </c>
      <c r="F2543" s="24" t="str">
        <v>최근 비교기간</v>
      </c>
      <c r="G2543" s="26">
        <v>0</v>
      </c>
      <c r="H2543" s="37">
        <v>0</v>
      </c>
    </row>
    <row r="2544">
      <c r="A2544" s="26">
        <v>14</v>
      </c>
      <c r="B2544" s="24" t="str">
        <v>용인시 수지구</v>
      </c>
      <c r="C2544" s="24" t="str">
        <v>분양권</v>
      </c>
      <c r="D2544" s="24" t="str">
        <v>2026-05</v>
      </c>
      <c r="E2544" s="24" t="str">
        <v>비교 반영</v>
      </c>
      <c r="F2544" s="24" t="str">
        <v>최근 비교기간</v>
      </c>
      <c r="G2544" s="26">
        <v>1</v>
      </c>
      <c r="H2544" s="37">
        <v>0.0005115089514066496</v>
      </c>
    </row>
    <row r="2545">
      <c r="A2545" s="26">
        <v>14</v>
      </c>
      <c r="B2545" s="24" t="str">
        <v>용인시 수지구</v>
      </c>
      <c r="C2545" s="24" t="str">
        <v>분양권</v>
      </c>
      <c r="D2545" s="24" t="str">
        <v>2026-06</v>
      </c>
      <c r="E2545" s="24" t="str">
        <v>비교 반영</v>
      </c>
      <c r="F2545" s="24" t="str">
        <v>최근 비교기간</v>
      </c>
      <c r="G2545" s="26">
        <v>0</v>
      </c>
      <c r="H2545" s="37">
        <v>0</v>
      </c>
    </row>
    <row r="2546">
      <c r="A2546" s="30">
        <v>14</v>
      </c>
      <c r="B2546" s="30" t="str">
        <v>용인시 수지구</v>
      </c>
      <c r="C2546" s="30" t="str">
        <v>분양권</v>
      </c>
      <c r="D2546" s="30" t="str">
        <v>2026-07</v>
      </c>
      <c r="E2546" s="30" t="str">
        <v>집계 중</v>
      </c>
      <c r="F2546" s="30" t="str">
        <v>집계 중 월</v>
      </c>
      <c r="G2546" s="32">
        <v>0</v>
      </c>
      <c r="H2546" s="43">
        <v>0</v>
      </c>
    </row>
    <row r="2547">
      <c r="A2547" s="26">
        <v>15</v>
      </c>
      <c r="B2547" s="24" t="str">
        <v>부천시 원미구</v>
      </c>
      <c r="C2547" s="24" t="str">
        <v>아파트 전월세</v>
      </c>
      <c r="D2547" s="24" t="str">
        <v>2025-08</v>
      </c>
      <c r="E2547" s="24" t="str">
        <v>비교 반영</v>
      </c>
      <c r="F2547" s="24" t="str">
        <v>그 외 비교 반영월</v>
      </c>
      <c r="G2547" s="26">
        <v>509</v>
      </c>
      <c r="H2547" s="37">
        <v>0.33708609271523177</v>
      </c>
    </row>
    <row r="2548">
      <c r="A2548" s="26">
        <v>15</v>
      </c>
      <c r="B2548" s="24" t="str">
        <v>부천시 원미구</v>
      </c>
      <c r="C2548" s="24" t="str">
        <v>아파트 전월세</v>
      </c>
      <c r="D2548" s="24" t="str">
        <v>2025-09</v>
      </c>
      <c r="E2548" s="24" t="str">
        <v>비교 반영</v>
      </c>
      <c r="F2548" s="24" t="str">
        <v>그 외 비교 반영월</v>
      </c>
      <c r="G2548" s="26">
        <v>599</v>
      </c>
      <c r="H2548" s="37">
        <v>0.3179405520169851</v>
      </c>
    </row>
    <row r="2549">
      <c r="A2549" s="26">
        <v>15</v>
      </c>
      <c r="B2549" s="24" t="str">
        <v>부천시 원미구</v>
      </c>
      <c r="C2549" s="24" t="str">
        <v>아파트 전월세</v>
      </c>
      <c r="D2549" s="24" t="str">
        <v>2025-10</v>
      </c>
      <c r="E2549" s="24" t="str">
        <v>비교 반영</v>
      </c>
      <c r="F2549" s="24" t="str">
        <v>그 외 비교 반영월</v>
      </c>
      <c r="G2549" s="26">
        <v>602</v>
      </c>
      <c r="H2549" s="37">
        <v>0.33040614709110866</v>
      </c>
    </row>
    <row r="2550">
      <c r="A2550" s="26">
        <v>15</v>
      </c>
      <c r="B2550" s="24" t="str">
        <v>부천시 원미구</v>
      </c>
      <c r="C2550" s="24" t="str">
        <v>아파트 전월세</v>
      </c>
      <c r="D2550" s="24" t="str">
        <v>2025-11</v>
      </c>
      <c r="E2550" s="24" t="str">
        <v>비교 반영</v>
      </c>
      <c r="F2550" s="24" t="str">
        <v>그 외 비교 반영월</v>
      </c>
      <c r="G2550" s="26">
        <v>635</v>
      </c>
      <c r="H2550" s="37">
        <v>0.34139784946236557</v>
      </c>
    </row>
    <row r="2551">
      <c r="A2551" s="26">
        <v>15</v>
      </c>
      <c r="B2551" s="24" t="str">
        <v>부천시 원미구</v>
      </c>
      <c r="C2551" s="24" t="str">
        <v>아파트 전월세</v>
      </c>
      <c r="D2551" s="24" t="str">
        <v>2025-12</v>
      </c>
      <c r="E2551" s="24" t="str">
        <v>비교 반영</v>
      </c>
      <c r="F2551" s="24" t="str">
        <v>그 외 비교 반영월</v>
      </c>
      <c r="G2551" s="26">
        <v>672</v>
      </c>
      <c r="H2551" s="37">
        <v>0.3640303358613218</v>
      </c>
    </row>
    <row r="2552">
      <c r="A2552" s="26">
        <v>15</v>
      </c>
      <c r="B2552" s="24" t="str">
        <v>부천시 원미구</v>
      </c>
      <c r="C2552" s="24" t="str">
        <v>아파트 전월세</v>
      </c>
      <c r="D2552" s="24" t="str">
        <v>2026-01</v>
      </c>
      <c r="E2552" s="24" t="str">
        <v>비교 반영</v>
      </c>
      <c r="F2552" s="24" t="str">
        <v>직전 비교기간</v>
      </c>
      <c r="G2552" s="26">
        <v>704</v>
      </c>
      <c r="H2552" s="37">
        <v>0.33475986685687115</v>
      </c>
    </row>
    <row r="2553">
      <c r="A2553" s="26">
        <v>15</v>
      </c>
      <c r="B2553" s="24" t="str">
        <v>부천시 원미구</v>
      </c>
      <c r="C2553" s="24" t="str">
        <v>아파트 전월세</v>
      </c>
      <c r="D2553" s="24" t="str">
        <v>2026-02</v>
      </c>
      <c r="E2553" s="24" t="str">
        <v>비교 반영</v>
      </c>
      <c r="F2553" s="24" t="str">
        <v>직전 비교기간</v>
      </c>
      <c r="G2553" s="26">
        <v>633</v>
      </c>
      <c r="H2553" s="37">
        <v>0.3434617471513836</v>
      </c>
    </row>
    <row r="2554">
      <c r="A2554" s="26">
        <v>15</v>
      </c>
      <c r="B2554" s="24" t="str">
        <v>부천시 원미구</v>
      </c>
      <c r="C2554" s="24" t="str">
        <v>아파트 전월세</v>
      </c>
      <c r="D2554" s="24" t="str">
        <v>2026-03</v>
      </c>
      <c r="E2554" s="24" t="str">
        <v>비교 반영</v>
      </c>
      <c r="F2554" s="24" t="str">
        <v>직전 비교기간</v>
      </c>
      <c r="G2554" s="26">
        <v>694</v>
      </c>
      <c r="H2554" s="37">
        <v>0.3196683555964993</v>
      </c>
    </row>
    <row r="2555">
      <c r="A2555" s="26">
        <v>15</v>
      </c>
      <c r="B2555" s="24" t="str">
        <v>부천시 원미구</v>
      </c>
      <c r="C2555" s="24" t="str">
        <v>아파트 전월세</v>
      </c>
      <c r="D2555" s="24" t="str">
        <v>2026-04</v>
      </c>
      <c r="E2555" s="24" t="str">
        <v>비교 반영</v>
      </c>
      <c r="F2555" s="24" t="str">
        <v>최근 비교기간</v>
      </c>
      <c r="G2555" s="26">
        <v>529</v>
      </c>
      <c r="H2555" s="37">
        <v>0.28703201302224635</v>
      </c>
    </row>
    <row r="2556">
      <c r="A2556" s="26">
        <v>15</v>
      </c>
      <c r="B2556" s="24" t="str">
        <v>부천시 원미구</v>
      </c>
      <c r="C2556" s="24" t="str">
        <v>아파트 전월세</v>
      </c>
      <c r="D2556" s="24" t="str">
        <v>2026-05</v>
      </c>
      <c r="E2556" s="24" t="str">
        <v>비교 반영</v>
      </c>
      <c r="F2556" s="24" t="str">
        <v>최근 비교기간</v>
      </c>
      <c r="G2556" s="26">
        <v>550</v>
      </c>
      <c r="H2556" s="37">
        <v>0.27918781725888325</v>
      </c>
    </row>
    <row r="2557">
      <c r="A2557" s="26">
        <v>15</v>
      </c>
      <c r="B2557" s="24" t="str">
        <v>부천시 원미구</v>
      </c>
      <c r="C2557" s="24" t="str">
        <v>아파트 전월세</v>
      </c>
      <c r="D2557" s="24" t="str">
        <v>2026-06</v>
      </c>
      <c r="E2557" s="24" t="str">
        <v>비교 반영</v>
      </c>
      <c r="F2557" s="24" t="str">
        <v>최근 비교기간</v>
      </c>
      <c r="G2557" s="26">
        <v>543</v>
      </c>
      <c r="H2557" s="37">
        <v>0.2796086508753862</v>
      </c>
    </row>
    <row r="2558">
      <c r="A2558" s="30">
        <v>15</v>
      </c>
      <c r="B2558" s="30" t="str">
        <v>부천시 원미구</v>
      </c>
      <c r="C2558" s="30" t="str">
        <v>아파트 전월세</v>
      </c>
      <c r="D2558" s="30" t="str">
        <v>2026-07</v>
      </c>
      <c r="E2558" s="30" t="str">
        <v>집계 중</v>
      </c>
      <c r="F2558" s="30" t="str">
        <v>집계 중 월</v>
      </c>
      <c r="G2558" s="32">
        <v>495</v>
      </c>
      <c r="H2558" s="43">
        <v>0.29891304347826086</v>
      </c>
    </row>
    <row r="2559">
      <c r="A2559" s="26">
        <v>15</v>
      </c>
      <c r="B2559" s="24" t="str">
        <v>부천시 원미구</v>
      </c>
      <c r="C2559" s="24" t="str">
        <v>아파트 매매</v>
      </c>
      <c r="D2559" s="24" t="str">
        <v>2025-08</v>
      </c>
      <c r="E2559" s="24" t="str">
        <v>비교 반영</v>
      </c>
      <c r="F2559" s="24" t="str">
        <v>그 외 비교 반영월</v>
      </c>
      <c r="G2559" s="26">
        <v>156</v>
      </c>
      <c r="H2559" s="37">
        <v>0.10331125827814569</v>
      </c>
    </row>
    <row r="2560">
      <c r="A2560" s="26">
        <v>15</v>
      </c>
      <c r="B2560" s="24" t="str">
        <v>부천시 원미구</v>
      </c>
      <c r="C2560" s="24" t="str">
        <v>아파트 매매</v>
      </c>
      <c r="D2560" s="24" t="str">
        <v>2025-09</v>
      </c>
      <c r="E2560" s="24" t="str">
        <v>비교 반영</v>
      </c>
      <c r="F2560" s="24" t="str">
        <v>그 외 비교 반영월</v>
      </c>
      <c r="G2560" s="26">
        <v>308</v>
      </c>
      <c r="H2560" s="37">
        <v>0.16348195329087048</v>
      </c>
    </row>
    <row r="2561">
      <c r="A2561" s="26">
        <v>15</v>
      </c>
      <c r="B2561" s="24" t="str">
        <v>부천시 원미구</v>
      </c>
      <c r="C2561" s="24" t="str">
        <v>아파트 매매</v>
      </c>
      <c r="D2561" s="24" t="str">
        <v>2025-10</v>
      </c>
      <c r="E2561" s="24" t="str">
        <v>비교 반영</v>
      </c>
      <c r="F2561" s="24" t="str">
        <v>그 외 비교 반영월</v>
      </c>
      <c r="G2561" s="26">
        <v>352</v>
      </c>
      <c r="H2561" s="37">
        <v>0.19319429198682767</v>
      </c>
    </row>
    <row r="2562">
      <c r="A2562" s="26">
        <v>15</v>
      </c>
      <c r="B2562" s="24" t="str">
        <v>부천시 원미구</v>
      </c>
      <c r="C2562" s="24" t="str">
        <v>아파트 매매</v>
      </c>
      <c r="D2562" s="24" t="str">
        <v>2025-11</v>
      </c>
      <c r="E2562" s="24" t="str">
        <v>비교 반영</v>
      </c>
      <c r="F2562" s="24" t="str">
        <v>그 외 비교 반영월</v>
      </c>
      <c r="G2562" s="26">
        <v>414</v>
      </c>
      <c r="H2562" s="37">
        <v>0.22258064516129034</v>
      </c>
    </row>
    <row r="2563">
      <c r="A2563" s="26">
        <v>15</v>
      </c>
      <c r="B2563" s="24" t="str">
        <v>부천시 원미구</v>
      </c>
      <c r="C2563" s="24" t="str">
        <v>아파트 매매</v>
      </c>
      <c r="D2563" s="24" t="str">
        <v>2025-12</v>
      </c>
      <c r="E2563" s="24" t="str">
        <v>비교 반영</v>
      </c>
      <c r="F2563" s="24" t="str">
        <v>그 외 비교 반영월</v>
      </c>
      <c r="G2563" s="26">
        <v>319</v>
      </c>
      <c r="H2563" s="37">
        <v>0.17280606717226435</v>
      </c>
    </row>
    <row r="2564">
      <c r="A2564" s="26">
        <v>15</v>
      </c>
      <c r="B2564" s="24" t="str">
        <v>부천시 원미구</v>
      </c>
      <c r="C2564" s="24" t="str">
        <v>아파트 매매</v>
      </c>
      <c r="D2564" s="24" t="str">
        <v>2026-01</v>
      </c>
      <c r="E2564" s="24" t="str">
        <v>비교 반영</v>
      </c>
      <c r="F2564" s="24" t="str">
        <v>직전 비교기간</v>
      </c>
      <c r="G2564" s="26">
        <v>394</v>
      </c>
      <c r="H2564" s="37">
        <v>0.1873514027579648</v>
      </c>
    </row>
    <row r="2565">
      <c r="A2565" s="26">
        <v>15</v>
      </c>
      <c r="B2565" s="24" t="str">
        <v>부천시 원미구</v>
      </c>
      <c r="C2565" s="24" t="str">
        <v>아파트 매매</v>
      </c>
      <c r="D2565" s="24" t="str">
        <v>2026-02</v>
      </c>
      <c r="E2565" s="24" t="str">
        <v>비교 반영</v>
      </c>
      <c r="F2565" s="24" t="str">
        <v>직전 비교기간</v>
      </c>
      <c r="G2565" s="26">
        <v>288</v>
      </c>
      <c r="H2565" s="37">
        <v>0.1562669560499186</v>
      </c>
    </row>
    <row r="2566">
      <c r="A2566" s="26">
        <v>15</v>
      </c>
      <c r="B2566" s="24" t="str">
        <v>부천시 원미구</v>
      </c>
      <c r="C2566" s="24" t="str">
        <v>아파트 매매</v>
      </c>
      <c r="D2566" s="24" t="str">
        <v>2026-03</v>
      </c>
      <c r="E2566" s="24" t="str">
        <v>비교 반영</v>
      </c>
      <c r="F2566" s="24" t="str">
        <v>직전 비교기간</v>
      </c>
      <c r="G2566" s="26">
        <v>400</v>
      </c>
      <c r="H2566" s="37">
        <v>0.18424689083371718</v>
      </c>
    </row>
    <row r="2567">
      <c r="A2567" s="26">
        <v>15</v>
      </c>
      <c r="B2567" s="24" t="str">
        <v>부천시 원미구</v>
      </c>
      <c r="C2567" s="24" t="str">
        <v>아파트 매매</v>
      </c>
      <c r="D2567" s="24" t="str">
        <v>2026-04</v>
      </c>
      <c r="E2567" s="24" t="str">
        <v>비교 반영</v>
      </c>
      <c r="F2567" s="24" t="str">
        <v>최근 비교기간</v>
      </c>
      <c r="G2567" s="26">
        <v>352</v>
      </c>
      <c r="H2567" s="37">
        <v>0.19099294628323385</v>
      </c>
    </row>
    <row r="2568">
      <c r="A2568" s="26">
        <v>15</v>
      </c>
      <c r="B2568" s="24" t="str">
        <v>부천시 원미구</v>
      </c>
      <c r="C2568" s="24" t="str">
        <v>아파트 매매</v>
      </c>
      <c r="D2568" s="24" t="str">
        <v>2026-05</v>
      </c>
      <c r="E2568" s="24" t="str">
        <v>비교 반영</v>
      </c>
      <c r="F2568" s="24" t="str">
        <v>최근 비교기간</v>
      </c>
      <c r="G2568" s="26">
        <v>479</v>
      </c>
      <c r="H2568" s="37">
        <v>0.2431472081218274</v>
      </c>
    </row>
    <row r="2569">
      <c r="A2569" s="26">
        <v>15</v>
      </c>
      <c r="B2569" s="24" t="str">
        <v>부천시 원미구</v>
      </c>
      <c r="C2569" s="24" t="str">
        <v>아파트 매매</v>
      </c>
      <c r="D2569" s="24" t="str">
        <v>2026-06</v>
      </c>
      <c r="E2569" s="24" t="str">
        <v>비교 반영</v>
      </c>
      <c r="F2569" s="24" t="str">
        <v>최근 비교기간</v>
      </c>
      <c r="G2569" s="26">
        <v>458</v>
      </c>
      <c r="H2569" s="37">
        <v>0.23583934088568487</v>
      </c>
    </row>
    <row r="2570">
      <c r="A2570" s="30">
        <v>15</v>
      </c>
      <c r="B2570" s="30" t="str">
        <v>부천시 원미구</v>
      </c>
      <c r="C2570" s="30" t="str">
        <v>아파트 매매</v>
      </c>
      <c r="D2570" s="30" t="str">
        <v>2026-07</v>
      </c>
      <c r="E2570" s="30" t="str">
        <v>집계 중</v>
      </c>
      <c r="F2570" s="30" t="str">
        <v>집계 중 월</v>
      </c>
      <c r="G2570" s="32">
        <v>460</v>
      </c>
      <c r="H2570" s="43">
        <v>0.2777777777777778</v>
      </c>
    </row>
    <row r="2571">
      <c r="A2571" s="26">
        <v>15</v>
      </c>
      <c r="B2571" s="24" t="str">
        <v>부천시 원미구</v>
      </c>
      <c r="C2571" s="24" t="str">
        <v>오피스텔 전월세</v>
      </c>
      <c r="D2571" s="24" t="str">
        <v>2025-08</v>
      </c>
      <c r="E2571" s="24" t="str">
        <v>비교 반영</v>
      </c>
      <c r="F2571" s="24" t="str">
        <v>그 외 비교 반영월</v>
      </c>
      <c r="G2571" s="26">
        <v>267</v>
      </c>
      <c r="H2571" s="37">
        <v>0.17682119205298014</v>
      </c>
    </row>
    <row r="2572">
      <c r="A2572" s="26">
        <v>15</v>
      </c>
      <c r="B2572" s="24" t="str">
        <v>부천시 원미구</v>
      </c>
      <c r="C2572" s="24" t="str">
        <v>오피스텔 전월세</v>
      </c>
      <c r="D2572" s="24" t="str">
        <v>2025-09</v>
      </c>
      <c r="E2572" s="24" t="str">
        <v>비교 반영</v>
      </c>
      <c r="F2572" s="24" t="str">
        <v>그 외 비교 반영월</v>
      </c>
      <c r="G2572" s="26">
        <v>275</v>
      </c>
      <c r="H2572" s="37">
        <v>0.1459660297239915</v>
      </c>
    </row>
    <row r="2573">
      <c r="A2573" s="26">
        <v>15</v>
      </c>
      <c r="B2573" s="24" t="str">
        <v>부천시 원미구</v>
      </c>
      <c r="C2573" s="24" t="str">
        <v>오피스텔 전월세</v>
      </c>
      <c r="D2573" s="24" t="str">
        <v>2025-10</v>
      </c>
      <c r="E2573" s="24" t="str">
        <v>비교 반영</v>
      </c>
      <c r="F2573" s="24" t="str">
        <v>그 외 비교 반영월</v>
      </c>
      <c r="G2573" s="26">
        <v>270</v>
      </c>
      <c r="H2573" s="37">
        <v>0.14818880351262348</v>
      </c>
    </row>
    <row r="2574">
      <c r="A2574" s="26">
        <v>15</v>
      </c>
      <c r="B2574" s="24" t="str">
        <v>부천시 원미구</v>
      </c>
      <c r="C2574" s="24" t="str">
        <v>오피스텔 전월세</v>
      </c>
      <c r="D2574" s="24" t="str">
        <v>2025-11</v>
      </c>
      <c r="E2574" s="24" t="str">
        <v>비교 반영</v>
      </c>
      <c r="F2574" s="24" t="str">
        <v>그 외 비교 반영월</v>
      </c>
      <c r="G2574" s="26">
        <v>261</v>
      </c>
      <c r="H2574" s="37">
        <v>0.1403225806451613</v>
      </c>
    </row>
    <row r="2575">
      <c r="A2575" s="26">
        <v>15</v>
      </c>
      <c r="B2575" s="24" t="str">
        <v>부천시 원미구</v>
      </c>
      <c r="C2575" s="24" t="str">
        <v>오피스텔 전월세</v>
      </c>
      <c r="D2575" s="24" t="str">
        <v>2025-12</v>
      </c>
      <c r="E2575" s="24" t="str">
        <v>비교 반영</v>
      </c>
      <c r="F2575" s="24" t="str">
        <v>그 외 비교 반영월</v>
      </c>
      <c r="G2575" s="26">
        <v>272</v>
      </c>
      <c r="H2575" s="37">
        <v>0.14734561213434452</v>
      </c>
    </row>
    <row r="2576">
      <c r="A2576" s="26">
        <v>15</v>
      </c>
      <c r="B2576" s="24" t="str">
        <v>부천시 원미구</v>
      </c>
      <c r="C2576" s="24" t="str">
        <v>오피스텔 전월세</v>
      </c>
      <c r="D2576" s="24" t="str">
        <v>2026-01</v>
      </c>
      <c r="E2576" s="24" t="str">
        <v>비교 반영</v>
      </c>
      <c r="F2576" s="24" t="str">
        <v>직전 비교기간</v>
      </c>
      <c r="G2576" s="26">
        <v>354</v>
      </c>
      <c r="H2576" s="37">
        <v>0.16833095577746077</v>
      </c>
    </row>
    <row r="2577">
      <c r="A2577" s="26">
        <v>15</v>
      </c>
      <c r="B2577" s="24" t="str">
        <v>부천시 원미구</v>
      </c>
      <c r="C2577" s="24" t="str">
        <v>오피스텔 전월세</v>
      </c>
      <c r="D2577" s="24" t="str">
        <v>2026-02</v>
      </c>
      <c r="E2577" s="24" t="str">
        <v>비교 반영</v>
      </c>
      <c r="F2577" s="24" t="str">
        <v>직전 비교기간</v>
      </c>
      <c r="G2577" s="26">
        <v>301</v>
      </c>
      <c r="H2577" s="37">
        <v>0.16332067281606077</v>
      </c>
    </row>
    <row r="2578">
      <c r="A2578" s="26">
        <v>15</v>
      </c>
      <c r="B2578" s="24" t="str">
        <v>부천시 원미구</v>
      </c>
      <c r="C2578" s="24" t="str">
        <v>오피스텔 전월세</v>
      </c>
      <c r="D2578" s="24" t="str">
        <v>2026-03</v>
      </c>
      <c r="E2578" s="24" t="str">
        <v>비교 반영</v>
      </c>
      <c r="F2578" s="24" t="str">
        <v>직전 비교기간</v>
      </c>
      <c r="G2578" s="26">
        <v>337</v>
      </c>
      <c r="H2578" s="37">
        <v>0.15522800552740673</v>
      </c>
    </row>
    <row r="2579">
      <c r="A2579" s="26">
        <v>15</v>
      </c>
      <c r="B2579" s="24" t="str">
        <v>부천시 원미구</v>
      </c>
      <c r="C2579" s="24" t="str">
        <v>오피스텔 전월세</v>
      </c>
      <c r="D2579" s="24" t="str">
        <v>2026-04</v>
      </c>
      <c r="E2579" s="24" t="str">
        <v>비교 반영</v>
      </c>
      <c r="F2579" s="24" t="str">
        <v>최근 비교기간</v>
      </c>
      <c r="G2579" s="26">
        <v>271</v>
      </c>
      <c r="H2579" s="37">
        <v>0.14704286489419424</v>
      </c>
    </row>
    <row r="2580">
      <c r="A2580" s="26">
        <v>15</v>
      </c>
      <c r="B2580" s="24" t="str">
        <v>부천시 원미구</v>
      </c>
      <c r="C2580" s="24" t="str">
        <v>오피스텔 전월세</v>
      </c>
      <c r="D2580" s="24" t="str">
        <v>2026-05</v>
      </c>
      <c r="E2580" s="24" t="str">
        <v>비교 반영</v>
      </c>
      <c r="F2580" s="24" t="str">
        <v>최근 비교기간</v>
      </c>
      <c r="G2580" s="26">
        <v>281</v>
      </c>
      <c r="H2580" s="37">
        <v>0.14263959390862943</v>
      </c>
    </row>
    <row r="2581">
      <c r="A2581" s="26">
        <v>15</v>
      </c>
      <c r="B2581" s="24" t="str">
        <v>부천시 원미구</v>
      </c>
      <c r="C2581" s="24" t="str">
        <v>오피스텔 전월세</v>
      </c>
      <c r="D2581" s="24" t="str">
        <v>2026-06</v>
      </c>
      <c r="E2581" s="24" t="str">
        <v>비교 반영</v>
      </c>
      <c r="F2581" s="24" t="str">
        <v>최근 비교기간</v>
      </c>
      <c r="G2581" s="26">
        <v>301</v>
      </c>
      <c r="H2581" s="37">
        <v>0.154994850669413</v>
      </c>
    </row>
    <row r="2582">
      <c r="A2582" s="30">
        <v>15</v>
      </c>
      <c r="B2582" s="30" t="str">
        <v>부천시 원미구</v>
      </c>
      <c r="C2582" s="30" t="str">
        <v>오피스텔 전월세</v>
      </c>
      <c r="D2582" s="30" t="str">
        <v>2026-07</v>
      </c>
      <c r="E2582" s="30" t="str">
        <v>집계 중</v>
      </c>
      <c r="F2582" s="30" t="str">
        <v>집계 중 월</v>
      </c>
      <c r="G2582" s="32">
        <v>198</v>
      </c>
      <c r="H2582" s="43">
        <v>0.11956521739130435</v>
      </c>
    </row>
    <row r="2583">
      <c r="A2583" s="26">
        <v>15</v>
      </c>
      <c r="B2583" s="24" t="str">
        <v>부천시 원미구</v>
      </c>
      <c r="C2583" s="24" t="str">
        <v>다가구 전월세</v>
      </c>
      <c r="D2583" s="24" t="str">
        <v>2025-08</v>
      </c>
      <c r="E2583" s="24" t="str">
        <v>비교 반영</v>
      </c>
      <c r="F2583" s="24" t="str">
        <v>그 외 비교 반영월</v>
      </c>
      <c r="G2583" s="26">
        <v>236</v>
      </c>
      <c r="H2583" s="37">
        <v>0.1562913907284768</v>
      </c>
    </row>
    <row r="2584">
      <c r="A2584" s="26">
        <v>15</v>
      </c>
      <c r="B2584" s="24" t="str">
        <v>부천시 원미구</v>
      </c>
      <c r="C2584" s="24" t="str">
        <v>다가구 전월세</v>
      </c>
      <c r="D2584" s="24" t="str">
        <v>2025-09</v>
      </c>
      <c r="E2584" s="24" t="str">
        <v>비교 반영</v>
      </c>
      <c r="F2584" s="24" t="str">
        <v>그 외 비교 반영월</v>
      </c>
      <c r="G2584" s="26">
        <v>242</v>
      </c>
      <c r="H2584" s="37">
        <v>0.12845010615711253</v>
      </c>
    </row>
    <row r="2585">
      <c r="A2585" s="26">
        <v>15</v>
      </c>
      <c r="B2585" s="24" t="str">
        <v>부천시 원미구</v>
      </c>
      <c r="C2585" s="24" t="str">
        <v>다가구 전월세</v>
      </c>
      <c r="D2585" s="24" t="str">
        <v>2025-10</v>
      </c>
      <c r="E2585" s="24" t="str">
        <v>비교 반영</v>
      </c>
      <c r="F2585" s="24" t="str">
        <v>그 외 비교 반영월</v>
      </c>
      <c r="G2585" s="26">
        <v>218</v>
      </c>
      <c r="H2585" s="37">
        <v>0.11964873765093303</v>
      </c>
    </row>
    <row r="2586">
      <c r="A2586" s="26">
        <v>15</v>
      </c>
      <c r="B2586" s="24" t="str">
        <v>부천시 원미구</v>
      </c>
      <c r="C2586" s="24" t="str">
        <v>다가구 전월세</v>
      </c>
      <c r="D2586" s="24" t="str">
        <v>2025-11</v>
      </c>
      <c r="E2586" s="24" t="str">
        <v>비교 반영</v>
      </c>
      <c r="F2586" s="24" t="str">
        <v>그 외 비교 반영월</v>
      </c>
      <c r="G2586" s="26">
        <v>226</v>
      </c>
      <c r="H2586" s="37">
        <v>0.12150537634408602</v>
      </c>
    </row>
    <row r="2587">
      <c r="A2587" s="26">
        <v>15</v>
      </c>
      <c r="B2587" s="24" t="str">
        <v>부천시 원미구</v>
      </c>
      <c r="C2587" s="24" t="str">
        <v>다가구 전월세</v>
      </c>
      <c r="D2587" s="24" t="str">
        <v>2025-12</v>
      </c>
      <c r="E2587" s="24" t="str">
        <v>비교 반영</v>
      </c>
      <c r="F2587" s="24" t="str">
        <v>그 외 비교 반영월</v>
      </c>
      <c r="G2587" s="26">
        <v>193</v>
      </c>
      <c r="H2587" s="37">
        <v>0.10455037919826653</v>
      </c>
    </row>
    <row r="2588">
      <c r="A2588" s="26">
        <v>15</v>
      </c>
      <c r="B2588" s="24" t="str">
        <v>부천시 원미구</v>
      </c>
      <c r="C2588" s="24" t="str">
        <v>다가구 전월세</v>
      </c>
      <c r="D2588" s="24" t="str">
        <v>2026-01</v>
      </c>
      <c r="E2588" s="24" t="str">
        <v>비교 반영</v>
      </c>
      <c r="F2588" s="24" t="str">
        <v>직전 비교기간</v>
      </c>
      <c r="G2588" s="26">
        <v>251</v>
      </c>
      <c r="H2588" s="37">
        <v>0.11935330480266286</v>
      </c>
    </row>
    <row r="2589">
      <c r="A2589" s="26">
        <v>15</v>
      </c>
      <c r="B2589" s="24" t="str">
        <v>부천시 원미구</v>
      </c>
      <c r="C2589" s="24" t="str">
        <v>다가구 전월세</v>
      </c>
      <c r="D2589" s="24" t="str">
        <v>2026-02</v>
      </c>
      <c r="E2589" s="24" t="str">
        <v>비교 반영</v>
      </c>
      <c r="F2589" s="24" t="str">
        <v>직전 비교기간</v>
      </c>
      <c r="G2589" s="26">
        <v>259</v>
      </c>
      <c r="H2589" s="37">
        <v>0.14053174172544763</v>
      </c>
    </row>
    <row r="2590">
      <c r="A2590" s="26">
        <v>15</v>
      </c>
      <c r="B2590" s="24" t="str">
        <v>부천시 원미구</v>
      </c>
      <c r="C2590" s="24" t="str">
        <v>다가구 전월세</v>
      </c>
      <c r="D2590" s="24" t="str">
        <v>2026-03</v>
      </c>
      <c r="E2590" s="24" t="str">
        <v>비교 반영</v>
      </c>
      <c r="F2590" s="24" t="str">
        <v>직전 비교기간</v>
      </c>
      <c r="G2590" s="26">
        <v>304</v>
      </c>
      <c r="H2590" s="37">
        <v>0.14002763703362506</v>
      </c>
    </row>
    <row r="2591">
      <c r="A2591" s="26">
        <v>15</v>
      </c>
      <c r="B2591" s="24" t="str">
        <v>부천시 원미구</v>
      </c>
      <c r="C2591" s="24" t="str">
        <v>다가구 전월세</v>
      </c>
      <c r="D2591" s="24" t="str">
        <v>2026-04</v>
      </c>
      <c r="E2591" s="24" t="str">
        <v>비교 반영</v>
      </c>
      <c r="F2591" s="24" t="str">
        <v>최근 비교기간</v>
      </c>
      <c r="G2591" s="26">
        <v>277</v>
      </c>
      <c r="H2591" s="37">
        <v>0.15029842647856756</v>
      </c>
    </row>
    <row r="2592">
      <c r="A2592" s="26">
        <v>15</v>
      </c>
      <c r="B2592" s="24" t="str">
        <v>부천시 원미구</v>
      </c>
      <c r="C2592" s="24" t="str">
        <v>다가구 전월세</v>
      </c>
      <c r="D2592" s="24" t="str">
        <v>2026-05</v>
      </c>
      <c r="E2592" s="24" t="str">
        <v>비교 반영</v>
      </c>
      <c r="F2592" s="24" t="str">
        <v>최근 비교기간</v>
      </c>
      <c r="G2592" s="26">
        <v>290</v>
      </c>
      <c r="H2592" s="37">
        <v>0.14720812182741116</v>
      </c>
    </row>
    <row r="2593">
      <c r="A2593" s="26">
        <v>15</v>
      </c>
      <c r="B2593" s="24" t="str">
        <v>부천시 원미구</v>
      </c>
      <c r="C2593" s="24" t="str">
        <v>다가구 전월세</v>
      </c>
      <c r="D2593" s="24" t="str">
        <v>2026-06</v>
      </c>
      <c r="E2593" s="24" t="str">
        <v>비교 반영</v>
      </c>
      <c r="F2593" s="24" t="str">
        <v>최근 비교기간</v>
      </c>
      <c r="G2593" s="26">
        <v>257</v>
      </c>
      <c r="H2593" s="37">
        <v>0.13233779608650875</v>
      </c>
    </row>
    <row r="2594">
      <c r="A2594" s="30">
        <v>15</v>
      </c>
      <c r="B2594" s="30" t="str">
        <v>부천시 원미구</v>
      </c>
      <c r="C2594" s="30" t="str">
        <v>다가구 전월세</v>
      </c>
      <c r="D2594" s="30" t="str">
        <v>2026-07</v>
      </c>
      <c r="E2594" s="30" t="str">
        <v>집계 중</v>
      </c>
      <c r="F2594" s="30" t="str">
        <v>집계 중 월</v>
      </c>
      <c r="G2594" s="32">
        <v>202</v>
      </c>
      <c r="H2594" s="43">
        <v>0.12198067632850242</v>
      </c>
    </row>
    <row r="2595">
      <c r="A2595" s="26">
        <v>15</v>
      </c>
      <c r="B2595" s="24" t="str">
        <v>부천시 원미구</v>
      </c>
      <c r="C2595" s="24" t="str">
        <v>다세대 전월세</v>
      </c>
      <c r="D2595" s="24" t="str">
        <v>2025-08</v>
      </c>
      <c r="E2595" s="24" t="str">
        <v>비교 반영</v>
      </c>
      <c r="F2595" s="24" t="str">
        <v>그 외 비교 반영월</v>
      </c>
      <c r="G2595" s="26">
        <v>179</v>
      </c>
      <c r="H2595" s="37">
        <v>0.1185430463576159</v>
      </c>
    </row>
    <row r="2596">
      <c r="A2596" s="26">
        <v>15</v>
      </c>
      <c r="B2596" s="24" t="str">
        <v>부천시 원미구</v>
      </c>
      <c r="C2596" s="24" t="str">
        <v>다세대 전월세</v>
      </c>
      <c r="D2596" s="24" t="str">
        <v>2025-09</v>
      </c>
      <c r="E2596" s="24" t="str">
        <v>비교 반영</v>
      </c>
      <c r="F2596" s="24" t="str">
        <v>그 외 비교 반영월</v>
      </c>
      <c r="G2596" s="26">
        <v>194</v>
      </c>
      <c r="H2596" s="37">
        <v>0.1029723991507431</v>
      </c>
    </row>
    <row r="2597">
      <c r="A2597" s="26">
        <v>15</v>
      </c>
      <c r="B2597" s="24" t="str">
        <v>부천시 원미구</v>
      </c>
      <c r="C2597" s="24" t="str">
        <v>다세대 전월세</v>
      </c>
      <c r="D2597" s="24" t="str">
        <v>2025-10</v>
      </c>
      <c r="E2597" s="24" t="str">
        <v>비교 반영</v>
      </c>
      <c r="F2597" s="24" t="str">
        <v>그 외 비교 반영월</v>
      </c>
      <c r="G2597" s="26">
        <v>175</v>
      </c>
      <c r="H2597" s="37">
        <v>0.09604829857299671</v>
      </c>
    </row>
    <row r="2598">
      <c r="A2598" s="26">
        <v>15</v>
      </c>
      <c r="B2598" s="24" t="str">
        <v>부천시 원미구</v>
      </c>
      <c r="C2598" s="24" t="str">
        <v>다세대 전월세</v>
      </c>
      <c r="D2598" s="24" t="str">
        <v>2025-11</v>
      </c>
      <c r="E2598" s="24" t="str">
        <v>비교 반영</v>
      </c>
      <c r="F2598" s="24" t="str">
        <v>그 외 비교 반영월</v>
      </c>
      <c r="G2598" s="26">
        <v>165</v>
      </c>
      <c r="H2598" s="37">
        <v>0.08870967741935484</v>
      </c>
    </row>
    <row r="2599">
      <c r="A2599" s="26">
        <v>15</v>
      </c>
      <c r="B2599" s="24" t="str">
        <v>부천시 원미구</v>
      </c>
      <c r="C2599" s="24" t="str">
        <v>다세대 전월세</v>
      </c>
      <c r="D2599" s="24" t="str">
        <v>2025-12</v>
      </c>
      <c r="E2599" s="24" t="str">
        <v>비교 반영</v>
      </c>
      <c r="F2599" s="24" t="str">
        <v>그 외 비교 반영월</v>
      </c>
      <c r="G2599" s="26">
        <v>207</v>
      </c>
      <c r="H2599" s="37">
        <v>0.11213434452871072</v>
      </c>
    </row>
    <row r="2600">
      <c r="A2600" s="26">
        <v>15</v>
      </c>
      <c r="B2600" s="24" t="str">
        <v>부천시 원미구</v>
      </c>
      <c r="C2600" s="24" t="str">
        <v>다세대 전월세</v>
      </c>
      <c r="D2600" s="24" t="str">
        <v>2026-01</v>
      </c>
      <c r="E2600" s="24" t="str">
        <v>비교 반영</v>
      </c>
      <c r="F2600" s="24" t="str">
        <v>직전 비교기간</v>
      </c>
      <c r="G2600" s="26">
        <v>206</v>
      </c>
      <c r="H2600" s="37">
        <v>0.09795530194959581</v>
      </c>
    </row>
    <row r="2601">
      <c r="A2601" s="26">
        <v>15</v>
      </c>
      <c r="B2601" s="24" t="str">
        <v>부천시 원미구</v>
      </c>
      <c r="C2601" s="24" t="str">
        <v>다세대 전월세</v>
      </c>
      <c r="D2601" s="24" t="str">
        <v>2026-02</v>
      </c>
      <c r="E2601" s="24" t="str">
        <v>비교 반영</v>
      </c>
      <c r="F2601" s="24" t="str">
        <v>직전 비교기간</v>
      </c>
      <c r="G2601" s="26">
        <v>184</v>
      </c>
      <c r="H2601" s="37">
        <v>0.09983722192078133</v>
      </c>
    </row>
    <row r="2602">
      <c r="A2602" s="26">
        <v>15</v>
      </c>
      <c r="B2602" s="24" t="str">
        <v>부천시 원미구</v>
      </c>
      <c r="C2602" s="24" t="str">
        <v>다세대 전월세</v>
      </c>
      <c r="D2602" s="24" t="str">
        <v>2026-03</v>
      </c>
      <c r="E2602" s="24" t="str">
        <v>비교 반영</v>
      </c>
      <c r="F2602" s="24" t="str">
        <v>직전 비교기간</v>
      </c>
      <c r="G2602" s="26">
        <v>201</v>
      </c>
      <c r="H2602" s="37">
        <v>0.09258406264394288</v>
      </c>
    </row>
    <row r="2603">
      <c r="A2603" s="26">
        <v>15</v>
      </c>
      <c r="B2603" s="24" t="str">
        <v>부천시 원미구</v>
      </c>
      <c r="C2603" s="24" t="str">
        <v>다세대 전월세</v>
      </c>
      <c r="D2603" s="24" t="str">
        <v>2026-04</v>
      </c>
      <c r="E2603" s="24" t="str">
        <v>비교 반영</v>
      </c>
      <c r="F2603" s="24" t="str">
        <v>최근 비교기간</v>
      </c>
      <c r="G2603" s="26">
        <v>184</v>
      </c>
      <c r="H2603" s="37">
        <v>0.09983722192078133</v>
      </c>
    </row>
    <row r="2604">
      <c r="A2604" s="26">
        <v>15</v>
      </c>
      <c r="B2604" s="24" t="str">
        <v>부천시 원미구</v>
      </c>
      <c r="C2604" s="24" t="str">
        <v>다세대 전월세</v>
      </c>
      <c r="D2604" s="24" t="str">
        <v>2026-05</v>
      </c>
      <c r="E2604" s="24" t="str">
        <v>비교 반영</v>
      </c>
      <c r="F2604" s="24" t="str">
        <v>최근 비교기간</v>
      </c>
      <c r="G2604" s="26">
        <v>181</v>
      </c>
      <c r="H2604" s="37">
        <v>0.09187817258883249</v>
      </c>
    </row>
    <row r="2605">
      <c r="A2605" s="26">
        <v>15</v>
      </c>
      <c r="B2605" s="24" t="str">
        <v>부천시 원미구</v>
      </c>
      <c r="C2605" s="24" t="str">
        <v>다세대 전월세</v>
      </c>
      <c r="D2605" s="24" t="str">
        <v>2026-06</v>
      </c>
      <c r="E2605" s="24" t="str">
        <v>비교 반영</v>
      </c>
      <c r="F2605" s="24" t="str">
        <v>최근 비교기간</v>
      </c>
      <c r="G2605" s="26">
        <v>205</v>
      </c>
      <c r="H2605" s="37">
        <v>0.10556127703398559</v>
      </c>
    </row>
    <row r="2606">
      <c r="A2606" s="30">
        <v>15</v>
      </c>
      <c r="B2606" s="30" t="str">
        <v>부천시 원미구</v>
      </c>
      <c r="C2606" s="30" t="str">
        <v>다세대 전월세</v>
      </c>
      <c r="D2606" s="30" t="str">
        <v>2026-07</v>
      </c>
      <c r="E2606" s="30" t="str">
        <v>집계 중</v>
      </c>
      <c r="F2606" s="30" t="str">
        <v>집계 중 월</v>
      </c>
      <c r="G2606" s="32">
        <v>144</v>
      </c>
      <c r="H2606" s="43">
        <v>0.08695652173913043</v>
      </c>
    </row>
    <row r="2607">
      <c r="A2607" s="26">
        <v>15</v>
      </c>
      <c r="B2607" s="24" t="str">
        <v>부천시 원미구</v>
      </c>
      <c r="C2607" s="24" t="str">
        <v>다세대 매매</v>
      </c>
      <c r="D2607" s="24" t="str">
        <v>2025-08</v>
      </c>
      <c r="E2607" s="24" t="str">
        <v>비교 반영</v>
      </c>
      <c r="F2607" s="24" t="str">
        <v>그 외 비교 반영월</v>
      </c>
      <c r="G2607" s="26">
        <v>65</v>
      </c>
      <c r="H2607" s="37">
        <v>0.04304635761589404</v>
      </c>
    </row>
    <row r="2608">
      <c r="A2608" s="26">
        <v>15</v>
      </c>
      <c r="B2608" s="24" t="str">
        <v>부천시 원미구</v>
      </c>
      <c r="C2608" s="24" t="str">
        <v>다세대 매매</v>
      </c>
      <c r="D2608" s="24" t="str">
        <v>2025-09</v>
      </c>
      <c r="E2608" s="24" t="str">
        <v>비교 반영</v>
      </c>
      <c r="F2608" s="24" t="str">
        <v>그 외 비교 반영월</v>
      </c>
      <c r="G2608" s="26">
        <v>96</v>
      </c>
      <c r="H2608" s="37">
        <v>0.050955414012738856</v>
      </c>
    </row>
    <row r="2609">
      <c r="A2609" s="26">
        <v>15</v>
      </c>
      <c r="B2609" s="24" t="str">
        <v>부천시 원미구</v>
      </c>
      <c r="C2609" s="24" t="str">
        <v>다세대 매매</v>
      </c>
      <c r="D2609" s="24" t="str">
        <v>2025-10</v>
      </c>
      <c r="E2609" s="24" t="str">
        <v>비교 반영</v>
      </c>
      <c r="F2609" s="24" t="str">
        <v>그 외 비교 반영월</v>
      </c>
      <c r="G2609" s="26">
        <v>73</v>
      </c>
      <c r="H2609" s="37">
        <v>0.04006586169045005</v>
      </c>
    </row>
    <row r="2610">
      <c r="A2610" s="26">
        <v>15</v>
      </c>
      <c r="B2610" s="24" t="str">
        <v>부천시 원미구</v>
      </c>
      <c r="C2610" s="24" t="str">
        <v>다세대 매매</v>
      </c>
      <c r="D2610" s="24" t="str">
        <v>2025-11</v>
      </c>
      <c r="E2610" s="24" t="str">
        <v>비교 반영</v>
      </c>
      <c r="F2610" s="24" t="str">
        <v>그 외 비교 반영월</v>
      </c>
      <c r="G2610" s="26">
        <v>70</v>
      </c>
      <c r="H2610" s="37">
        <v>0.03763440860215054</v>
      </c>
    </row>
    <row r="2611">
      <c r="A2611" s="26">
        <v>15</v>
      </c>
      <c r="B2611" s="24" t="str">
        <v>부천시 원미구</v>
      </c>
      <c r="C2611" s="24" t="str">
        <v>다세대 매매</v>
      </c>
      <c r="D2611" s="24" t="str">
        <v>2025-12</v>
      </c>
      <c r="E2611" s="24" t="str">
        <v>비교 반영</v>
      </c>
      <c r="F2611" s="24" t="str">
        <v>그 외 비교 반영월</v>
      </c>
      <c r="G2611" s="26">
        <v>69</v>
      </c>
      <c r="H2611" s="37">
        <v>0.03737811484290358</v>
      </c>
    </row>
    <row r="2612">
      <c r="A2612" s="26">
        <v>15</v>
      </c>
      <c r="B2612" s="24" t="str">
        <v>부천시 원미구</v>
      </c>
      <c r="C2612" s="24" t="str">
        <v>다세대 매매</v>
      </c>
      <c r="D2612" s="24" t="str">
        <v>2026-01</v>
      </c>
      <c r="E2612" s="24" t="str">
        <v>비교 반영</v>
      </c>
      <c r="F2612" s="24" t="str">
        <v>직전 비교기간</v>
      </c>
      <c r="G2612" s="26">
        <v>92</v>
      </c>
      <c r="H2612" s="37">
        <v>0.043747028055159294</v>
      </c>
    </row>
    <row r="2613">
      <c r="A2613" s="26">
        <v>15</v>
      </c>
      <c r="B2613" s="24" t="str">
        <v>부천시 원미구</v>
      </c>
      <c r="C2613" s="24" t="str">
        <v>다세대 매매</v>
      </c>
      <c r="D2613" s="24" t="str">
        <v>2026-02</v>
      </c>
      <c r="E2613" s="24" t="str">
        <v>비교 반영</v>
      </c>
      <c r="F2613" s="24" t="str">
        <v>직전 비교기간</v>
      </c>
      <c r="G2613" s="26">
        <v>80</v>
      </c>
      <c r="H2613" s="37">
        <v>0.04340748779164406</v>
      </c>
    </row>
    <row r="2614">
      <c r="A2614" s="26">
        <v>15</v>
      </c>
      <c r="B2614" s="24" t="str">
        <v>부천시 원미구</v>
      </c>
      <c r="C2614" s="24" t="str">
        <v>다세대 매매</v>
      </c>
      <c r="D2614" s="24" t="str">
        <v>2026-03</v>
      </c>
      <c r="E2614" s="24" t="str">
        <v>비교 반영</v>
      </c>
      <c r="F2614" s="24" t="str">
        <v>직전 비교기간</v>
      </c>
      <c r="G2614" s="26">
        <v>117</v>
      </c>
      <c r="H2614" s="37">
        <v>0.05389221556886228</v>
      </c>
    </row>
    <row r="2615">
      <c r="A2615" s="26">
        <v>15</v>
      </c>
      <c r="B2615" s="24" t="str">
        <v>부천시 원미구</v>
      </c>
      <c r="C2615" s="24" t="str">
        <v>다세대 매매</v>
      </c>
      <c r="D2615" s="24" t="str">
        <v>2026-04</v>
      </c>
      <c r="E2615" s="24" t="str">
        <v>비교 반영</v>
      </c>
      <c r="F2615" s="24" t="str">
        <v>최근 비교기간</v>
      </c>
      <c r="G2615" s="26">
        <v>92</v>
      </c>
      <c r="H2615" s="37">
        <v>0.049918610960390665</v>
      </c>
    </row>
    <row r="2616">
      <c r="A2616" s="26">
        <v>15</v>
      </c>
      <c r="B2616" s="24" t="str">
        <v>부천시 원미구</v>
      </c>
      <c r="C2616" s="24" t="str">
        <v>다세대 매매</v>
      </c>
      <c r="D2616" s="24" t="str">
        <v>2026-05</v>
      </c>
      <c r="E2616" s="24" t="str">
        <v>비교 반영</v>
      </c>
      <c r="F2616" s="24" t="str">
        <v>최근 비교기간</v>
      </c>
      <c r="G2616" s="26">
        <v>101</v>
      </c>
      <c r="H2616" s="37">
        <v>0.051269035532994923</v>
      </c>
    </row>
    <row r="2617">
      <c r="A2617" s="26">
        <v>15</v>
      </c>
      <c r="B2617" s="24" t="str">
        <v>부천시 원미구</v>
      </c>
      <c r="C2617" s="24" t="str">
        <v>다세대 매매</v>
      </c>
      <c r="D2617" s="24" t="str">
        <v>2026-06</v>
      </c>
      <c r="E2617" s="24" t="str">
        <v>비교 반영</v>
      </c>
      <c r="F2617" s="24" t="str">
        <v>최근 비교기간</v>
      </c>
      <c r="G2617" s="26">
        <v>83</v>
      </c>
      <c r="H2617" s="37">
        <v>0.0427394438722966</v>
      </c>
    </row>
    <row r="2618">
      <c r="A2618" s="30">
        <v>15</v>
      </c>
      <c r="B2618" s="30" t="str">
        <v>부천시 원미구</v>
      </c>
      <c r="C2618" s="30" t="str">
        <v>다세대 매매</v>
      </c>
      <c r="D2618" s="30" t="str">
        <v>2026-07</v>
      </c>
      <c r="E2618" s="30" t="str">
        <v>집계 중</v>
      </c>
      <c r="F2618" s="30" t="str">
        <v>집계 중 월</v>
      </c>
      <c r="G2618" s="32">
        <v>73</v>
      </c>
      <c r="H2618" s="43">
        <v>0.044082125603864736</v>
      </c>
    </row>
    <row r="2619">
      <c r="A2619" s="26">
        <v>15</v>
      </c>
      <c r="B2619" s="24" t="str">
        <v>부천시 원미구</v>
      </c>
      <c r="C2619" s="24" t="str">
        <v>오피스텔 매매</v>
      </c>
      <c r="D2619" s="24" t="str">
        <v>2025-08</v>
      </c>
      <c r="E2619" s="24" t="str">
        <v>비교 반영</v>
      </c>
      <c r="F2619" s="24" t="str">
        <v>그 외 비교 반영월</v>
      </c>
      <c r="G2619" s="26">
        <v>42</v>
      </c>
      <c r="H2619" s="37">
        <v>0.02781456953642384</v>
      </c>
    </row>
    <row r="2620">
      <c r="A2620" s="26">
        <v>15</v>
      </c>
      <c r="B2620" s="24" t="str">
        <v>부천시 원미구</v>
      </c>
      <c r="C2620" s="24" t="str">
        <v>오피스텔 매매</v>
      </c>
      <c r="D2620" s="24" t="str">
        <v>2025-09</v>
      </c>
      <c r="E2620" s="24" t="str">
        <v>비교 반영</v>
      </c>
      <c r="F2620" s="24" t="str">
        <v>그 외 비교 반영월</v>
      </c>
      <c r="G2620" s="26">
        <v>62</v>
      </c>
      <c r="H2620" s="37">
        <v>0.032908704883227176</v>
      </c>
    </row>
    <row r="2621">
      <c r="A2621" s="26">
        <v>15</v>
      </c>
      <c r="B2621" s="24" t="str">
        <v>부천시 원미구</v>
      </c>
      <c r="C2621" s="24" t="str">
        <v>오피스텔 매매</v>
      </c>
      <c r="D2621" s="24" t="str">
        <v>2025-10</v>
      </c>
      <c r="E2621" s="24" t="str">
        <v>비교 반영</v>
      </c>
      <c r="F2621" s="24" t="str">
        <v>그 외 비교 반영월</v>
      </c>
      <c r="G2621" s="26">
        <v>41</v>
      </c>
      <c r="H2621" s="37">
        <v>0.022502744237102086</v>
      </c>
    </row>
    <row r="2622">
      <c r="A2622" s="26">
        <v>15</v>
      </c>
      <c r="B2622" s="24" t="str">
        <v>부천시 원미구</v>
      </c>
      <c r="C2622" s="24" t="str">
        <v>오피스텔 매매</v>
      </c>
      <c r="D2622" s="24" t="str">
        <v>2025-11</v>
      </c>
      <c r="E2622" s="24" t="str">
        <v>비교 반영</v>
      </c>
      <c r="F2622" s="24" t="str">
        <v>그 외 비교 반영월</v>
      </c>
      <c r="G2622" s="26">
        <v>53</v>
      </c>
      <c r="H2622" s="37">
        <v>0.02849462365591398</v>
      </c>
    </row>
    <row r="2623">
      <c r="A2623" s="26">
        <v>15</v>
      </c>
      <c r="B2623" s="24" t="str">
        <v>부천시 원미구</v>
      </c>
      <c r="C2623" s="24" t="str">
        <v>오피스텔 매매</v>
      </c>
      <c r="D2623" s="24" t="str">
        <v>2025-12</v>
      </c>
      <c r="E2623" s="24" t="str">
        <v>비교 반영</v>
      </c>
      <c r="F2623" s="24" t="str">
        <v>그 외 비교 반영월</v>
      </c>
      <c r="G2623" s="26">
        <v>38</v>
      </c>
      <c r="H2623" s="37">
        <v>0.020585048754062838</v>
      </c>
    </row>
    <row r="2624">
      <c r="A2624" s="26">
        <v>15</v>
      </c>
      <c r="B2624" s="24" t="str">
        <v>부천시 원미구</v>
      </c>
      <c r="C2624" s="24" t="str">
        <v>오피스텔 매매</v>
      </c>
      <c r="D2624" s="24" t="str">
        <v>2026-01</v>
      </c>
      <c r="E2624" s="24" t="str">
        <v>비교 반영</v>
      </c>
      <c r="F2624" s="24" t="str">
        <v>직전 비교기간</v>
      </c>
      <c r="G2624" s="26">
        <v>47</v>
      </c>
      <c r="H2624" s="37">
        <v>0.02234902520209225</v>
      </c>
    </row>
    <row r="2625">
      <c r="A2625" s="26">
        <v>15</v>
      </c>
      <c r="B2625" s="24" t="str">
        <v>부천시 원미구</v>
      </c>
      <c r="C2625" s="24" t="str">
        <v>오피스텔 매매</v>
      </c>
      <c r="D2625" s="24" t="str">
        <v>2026-02</v>
      </c>
      <c r="E2625" s="24" t="str">
        <v>비교 반영</v>
      </c>
      <c r="F2625" s="24" t="str">
        <v>직전 비교기간</v>
      </c>
      <c r="G2625" s="26">
        <v>42</v>
      </c>
      <c r="H2625" s="37">
        <v>0.02278893109061313</v>
      </c>
    </row>
    <row r="2626">
      <c r="A2626" s="26">
        <v>15</v>
      </c>
      <c r="B2626" s="24" t="str">
        <v>부천시 원미구</v>
      </c>
      <c r="C2626" s="24" t="str">
        <v>오피스텔 매매</v>
      </c>
      <c r="D2626" s="24" t="str">
        <v>2026-03</v>
      </c>
      <c r="E2626" s="24" t="str">
        <v>비교 반영</v>
      </c>
      <c r="F2626" s="24" t="str">
        <v>직전 비교기간</v>
      </c>
      <c r="G2626" s="26">
        <v>41</v>
      </c>
      <c r="H2626" s="37">
        <v>0.018885306310456013</v>
      </c>
    </row>
    <row r="2627">
      <c r="A2627" s="26">
        <v>15</v>
      </c>
      <c r="B2627" s="24" t="str">
        <v>부천시 원미구</v>
      </c>
      <c r="C2627" s="24" t="str">
        <v>오피스텔 매매</v>
      </c>
      <c r="D2627" s="24" t="str">
        <v>2026-04</v>
      </c>
      <c r="E2627" s="24" t="str">
        <v>비교 반영</v>
      </c>
      <c r="F2627" s="24" t="str">
        <v>최근 비교기간</v>
      </c>
      <c r="G2627" s="26">
        <v>65</v>
      </c>
      <c r="H2627" s="37">
        <v>0.0352685838307108</v>
      </c>
    </row>
    <row r="2628">
      <c r="A2628" s="26">
        <v>15</v>
      </c>
      <c r="B2628" s="24" t="str">
        <v>부천시 원미구</v>
      </c>
      <c r="C2628" s="24" t="str">
        <v>오피스텔 매매</v>
      </c>
      <c r="D2628" s="24" t="str">
        <v>2026-05</v>
      </c>
      <c r="E2628" s="24" t="str">
        <v>비교 반영</v>
      </c>
      <c r="F2628" s="24" t="str">
        <v>최근 비교기간</v>
      </c>
      <c r="G2628" s="26">
        <v>30</v>
      </c>
      <c r="H2628" s="37">
        <v>0.015228426395939087</v>
      </c>
    </row>
    <row r="2629">
      <c r="A2629" s="26">
        <v>15</v>
      </c>
      <c r="B2629" s="24" t="str">
        <v>부천시 원미구</v>
      </c>
      <c r="C2629" s="24" t="str">
        <v>오피스텔 매매</v>
      </c>
      <c r="D2629" s="24" t="str">
        <v>2026-06</v>
      </c>
      <c r="E2629" s="24" t="str">
        <v>비교 반영</v>
      </c>
      <c r="F2629" s="24" t="str">
        <v>최근 비교기간</v>
      </c>
      <c r="G2629" s="26">
        <v>44</v>
      </c>
      <c r="H2629" s="37">
        <v>0.02265705458290422</v>
      </c>
    </row>
    <row r="2630">
      <c r="A2630" s="30">
        <v>15</v>
      </c>
      <c r="B2630" s="30" t="str">
        <v>부천시 원미구</v>
      </c>
      <c r="C2630" s="30" t="str">
        <v>오피스텔 매매</v>
      </c>
      <c r="D2630" s="30" t="str">
        <v>2026-07</v>
      </c>
      <c r="E2630" s="30" t="str">
        <v>집계 중</v>
      </c>
      <c r="F2630" s="30" t="str">
        <v>집계 중 월</v>
      </c>
      <c r="G2630" s="32">
        <v>29</v>
      </c>
      <c r="H2630" s="43">
        <v>0.017512077294685992</v>
      </c>
    </row>
    <row r="2631">
      <c r="A2631" s="26">
        <v>15</v>
      </c>
      <c r="B2631" s="24" t="str">
        <v>부천시 원미구</v>
      </c>
      <c r="C2631" s="24" t="str">
        <v>상가</v>
      </c>
      <c r="D2631" s="24" t="str">
        <v>2025-08</v>
      </c>
      <c r="E2631" s="24" t="str">
        <v>비교 반영</v>
      </c>
      <c r="F2631" s="24" t="str">
        <v>그 외 비교 반영월</v>
      </c>
      <c r="G2631" s="26">
        <v>27</v>
      </c>
      <c r="H2631" s="37">
        <v>0.017880794701986755</v>
      </c>
    </row>
    <row r="2632">
      <c r="A2632" s="26">
        <v>15</v>
      </c>
      <c r="B2632" s="24" t="str">
        <v>부천시 원미구</v>
      </c>
      <c r="C2632" s="24" t="str">
        <v>상가</v>
      </c>
      <c r="D2632" s="24" t="str">
        <v>2025-09</v>
      </c>
      <c r="E2632" s="24" t="str">
        <v>비교 반영</v>
      </c>
      <c r="F2632" s="24" t="str">
        <v>그 외 비교 반영월</v>
      </c>
      <c r="G2632" s="26">
        <v>42</v>
      </c>
      <c r="H2632" s="37">
        <v>0.022292993630573247</v>
      </c>
    </row>
    <row r="2633">
      <c r="A2633" s="26">
        <v>15</v>
      </c>
      <c r="B2633" s="24" t="str">
        <v>부천시 원미구</v>
      </c>
      <c r="C2633" s="24" t="str">
        <v>상가</v>
      </c>
      <c r="D2633" s="24" t="str">
        <v>2025-10</v>
      </c>
      <c r="E2633" s="24" t="str">
        <v>비교 반영</v>
      </c>
      <c r="F2633" s="24" t="str">
        <v>그 외 비교 반영월</v>
      </c>
      <c r="G2633" s="26">
        <v>47</v>
      </c>
      <c r="H2633" s="37">
        <v>0.02579582875960483</v>
      </c>
    </row>
    <row r="2634">
      <c r="A2634" s="26">
        <v>15</v>
      </c>
      <c r="B2634" s="24" t="str">
        <v>부천시 원미구</v>
      </c>
      <c r="C2634" s="24" t="str">
        <v>상가</v>
      </c>
      <c r="D2634" s="24" t="str">
        <v>2025-11</v>
      </c>
      <c r="E2634" s="24" t="str">
        <v>비교 반영</v>
      </c>
      <c r="F2634" s="24" t="str">
        <v>그 외 비교 반영월</v>
      </c>
      <c r="G2634" s="26">
        <v>24</v>
      </c>
      <c r="H2634" s="37">
        <v>0.012903225806451613</v>
      </c>
    </row>
    <row r="2635">
      <c r="A2635" s="26">
        <v>15</v>
      </c>
      <c r="B2635" s="24" t="str">
        <v>부천시 원미구</v>
      </c>
      <c r="C2635" s="24" t="str">
        <v>상가</v>
      </c>
      <c r="D2635" s="24" t="str">
        <v>2025-12</v>
      </c>
      <c r="E2635" s="24" t="str">
        <v>비교 반영</v>
      </c>
      <c r="F2635" s="24" t="str">
        <v>그 외 비교 반영월</v>
      </c>
      <c r="G2635" s="26">
        <v>49</v>
      </c>
      <c r="H2635" s="37">
        <v>0.026543878656554713</v>
      </c>
    </row>
    <row r="2636">
      <c r="A2636" s="26">
        <v>15</v>
      </c>
      <c r="B2636" s="24" t="str">
        <v>부천시 원미구</v>
      </c>
      <c r="C2636" s="24" t="str">
        <v>상가</v>
      </c>
      <c r="D2636" s="24" t="str">
        <v>2026-01</v>
      </c>
      <c r="E2636" s="24" t="str">
        <v>비교 반영</v>
      </c>
      <c r="F2636" s="24" t="str">
        <v>직전 비교기간</v>
      </c>
      <c r="G2636" s="26">
        <v>34</v>
      </c>
      <c r="H2636" s="37">
        <v>0.016167379933428434</v>
      </c>
    </row>
    <row r="2637">
      <c r="A2637" s="26">
        <v>15</v>
      </c>
      <c r="B2637" s="24" t="str">
        <v>부천시 원미구</v>
      </c>
      <c r="C2637" s="24" t="str">
        <v>상가</v>
      </c>
      <c r="D2637" s="24" t="str">
        <v>2026-02</v>
      </c>
      <c r="E2637" s="24" t="str">
        <v>비교 반영</v>
      </c>
      <c r="F2637" s="24" t="str">
        <v>직전 비교기간</v>
      </c>
      <c r="G2637" s="26">
        <v>42</v>
      </c>
      <c r="H2637" s="37">
        <v>0.02278893109061313</v>
      </c>
    </row>
    <row r="2638">
      <c r="A2638" s="26">
        <v>15</v>
      </c>
      <c r="B2638" s="24" t="str">
        <v>부천시 원미구</v>
      </c>
      <c r="C2638" s="24" t="str">
        <v>상가</v>
      </c>
      <c r="D2638" s="24" t="str">
        <v>2026-03</v>
      </c>
      <c r="E2638" s="24" t="str">
        <v>비교 반영</v>
      </c>
      <c r="F2638" s="24" t="str">
        <v>직전 비교기간</v>
      </c>
      <c r="G2638" s="26">
        <v>49</v>
      </c>
      <c r="H2638" s="37">
        <v>0.022570244127130355</v>
      </c>
    </row>
    <row r="2639">
      <c r="A2639" s="26">
        <v>15</v>
      </c>
      <c r="B2639" s="24" t="str">
        <v>부천시 원미구</v>
      </c>
      <c r="C2639" s="24" t="str">
        <v>상가</v>
      </c>
      <c r="D2639" s="24" t="str">
        <v>2026-04</v>
      </c>
      <c r="E2639" s="24" t="str">
        <v>비교 반영</v>
      </c>
      <c r="F2639" s="24" t="str">
        <v>최근 비교기간</v>
      </c>
      <c r="G2639" s="26">
        <v>37</v>
      </c>
      <c r="H2639" s="37">
        <v>0.020075963103635377</v>
      </c>
    </row>
    <row r="2640">
      <c r="A2640" s="26">
        <v>15</v>
      </c>
      <c r="B2640" s="24" t="str">
        <v>부천시 원미구</v>
      </c>
      <c r="C2640" s="24" t="str">
        <v>상가</v>
      </c>
      <c r="D2640" s="24" t="str">
        <v>2026-05</v>
      </c>
      <c r="E2640" s="24" t="str">
        <v>비교 반영</v>
      </c>
      <c r="F2640" s="24" t="str">
        <v>최근 비교기간</v>
      </c>
      <c r="G2640" s="26">
        <v>32</v>
      </c>
      <c r="H2640" s="37">
        <v>0.016243654822335026</v>
      </c>
    </row>
    <row r="2641">
      <c r="A2641" s="26">
        <v>15</v>
      </c>
      <c r="B2641" s="24" t="str">
        <v>부천시 원미구</v>
      </c>
      <c r="C2641" s="24" t="str">
        <v>상가</v>
      </c>
      <c r="D2641" s="24" t="str">
        <v>2026-06</v>
      </c>
      <c r="E2641" s="24" t="str">
        <v>비교 반영</v>
      </c>
      <c r="F2641" s="24" t="str">
        <v>최근 비교기간</v>
      </c>
      <c r="G2641" s="26">
        <v>27</v>
      </c>
      <c r="H2641" s="37">
        <v>0.013903192584963954</v>
      </c>
    </row>
    <row r="2642">
      <c r="A2642" s="30">
        <v>15</v>
      </c>
      <c r="B2642" s="30" t="str">
        <v>부천시 원미구</v>
      </c>
      <c r="C2642" s="30" t="str">
        <v>상가</v>
      </c>
      <c r="D2642" s="30" t="str">
        <v>2026-07</v>
      </c>
      <c r="E2642" s="30" t="str">
        <v>집계 중</v>
      </c>
      <c r="F2642" s="30" t="str">
        <v>집계 중 월</v>
      </c>
      <c r="G2642" s="32">
        <v>34</v>
      </c>
      <c r="H2642" s="43">
        <v>0.020531400966183576</v>
      </c>
    </row>
    <row r="2643">
      <c r="A2643" s="26">
        <v>15</v>
      </c>
      <c r="B2643" s="24" t="str">
        <v>부천시 원미구</v>
      </c>
      <c r="C2643" s="24" t="str">
        <v>공장창고</v>
      </c>
      <c r="D2643" s="24" t="str">
        <v>2025-08</v>
      </c>
      <c r="E2643" s="24" t="str">
        <v>비교 반영</v>
      </c>
      <c r="F2643" s="24" t="str">
        <v>그 외 비교 반영월</v>
      </c>
      <c r="G2643" s="26">
        <v>13</v>
      </c>
      <c r="H2643" s="37">
        <v>0.008609271523178808</v>
      </c>
    </row>
    <row r="2644">
      <c r="A2644" s="26">
        <v>15</v>
      </c>
      <c r="B2644" s="24" t="str">
        <v>부천시 원미구</v>
      </c>
      <c r="C2644" s="24" t="str">
        <v>공장창고</v>
      </c>
      <c r="D2644" s="24" t="str">
        <v>2025-09</v>
      </c>
      <c r="E2644" s="24" t="str">
        <v>비교 반영</v>
      </c>
      <c r="F2644" s="24" t="str">
        <v>그 외 비교 반영월</v>
      </c>
      <c r="G2644" s="26">
        <v>10</v>
      </c>
      <c r="H2644" s="37">
        <v>0.005307855626326964</v>
      </c>
    </row>
    <row r="2645">
      <c r="A2645" s="26">
        <v>15</v>
      </c>
      <c r="B2645" s="24" t="str">
        <v>부천시 원미구</v>
      </c>
      <c r="C2645" s="24" t="str">
        <v>공장창고</v>
      </c>
      <c r="D2645" s="24" t="str">
        <v>2025-10</v>
      </c>
      <c r="E2645" s="24" t="str">
        <v>비교 반영</v>
      </c>
      <c r="F2645" s="24" t="str">
        <v>그 외 비교 반영월</v>
      </c>
      <c r="G2645" s="26">
        <v>11</v>
      </c>
      <c r="H2645" s="37">
        <v>0.0060373216245883645</v>
      </c>
    </row>
    <row r="2646">
      <c r="A2646" s="26">
        <v>15</v>
      </c>
      <c r="B2646" s="24" t="str">
        <v>부천시 원미구</v>
      </c>
      <c r="C2646" s="24" t="str">
        <v>공장창고</v>
      </c>
      <c r="D2646" s="24" t="str">
        <v>2025-11</v>
      </c>
      <c r="E2646" s="24" t="str">
        <v>비교 반영</v>
      </c>
      <c r="F2646" s="24" t="str">
        <v>그 외 비교 반영월</v>
      </c>
      <c r="G2646" s="26">
        <v>5</v>
      </c>
      <c r="H2646" s="37">
        <v>0.002688172043010753</v>
      </c>
    </row>
    <row r="2647">
      <c r="A2647" s="26">
        <v>15</v>
      </c>
      <c r="B2647" s="24" t="str">
        <v>부천시 원미구</v>
      </c>
      <c r="C2647" s="24" t="str">
        <v>공장창고</v>
      </c>
      <c r="D2647" s="24" t="str">
        <v>2025-12</v>
      </c>
      <c r="E2647" s="24" t="str">
        <v>비교 반영</v>
      </c>
      <c r="F2647" s="24" t="str">
        <v>그 외 비교 반영월</v>
      </c>
      <c r="G2647" s="26">
        <v>6</v>
      </c>
      <c r="H2647" s="37">
        <v>0.0032502708559046588</v>
      </c>
    </row>
    <row r="2648">
      <c r="A2648" s="26">
        <v>15</v>
      </c>
      <c r="B2648" s="24" t="str">
        <v>부천시 원미구</v>
      </c>
      <c r="C2648" s="24" t="str">
        <v>공장창고</v>
      </c>
      <c r="D2648" s="24" t="str">
        <v>2026-01</v>
      </c>
      <c r="E2648" s="24" t="str">
        <v>비교 반영</v>
      </c>
      <c r="F2648" s="24" t="str">
        <v>직전 비교기간</v>
      </c>
      <c r="G2648" s="26">
        <v>8</v>
      </c>
      <c r="H2648" s="37">
        <v>0.0038040893961008085</v>
      </c>
    </row>
    <row r="2649">
      <c r="A2649" s="26">
        <v>15</v>
      </c>
      <c r="B2649" s="24" t="str">
        <v>부천시 원미구</v>
      </c>
      <c r="C2649" s="24" t="str">
        <v>공장창고</v>
      </c>
      <c r="D2649" s="24" t="str">
        <v>2026-02</v>
      </c>
      <c r="E2649" s="24" t="str">
        <v>비교 반영</v>
      </c>
      <c r="F2649" s="24" t="str">
        <v>직전 비교기간</v>
      </c>
      <c r="G2649" s="26">
        <v>6</v>
      </c>
      <c r="H2649" s="37">
        <v>0.0032555615843733042</v>
      </c>
    </row>
    <row r="2650">
      <c r="A2650" s="26">
        <v>15</v>
      </c>
      <c r="B2650" s="24" t="str">
        <v>부천시 원미구</v>
      </c>
      <c r="C2650" s="24" t="str">
        <v>공장창고</v>
      </c>
      <c r="D2650" s="24" t="str">
        <v>2026-03</v>
      </c>
      <c r="E2650" s="24" t="str">
        <v>비교 반영</v>
      </c>
      <c r="F2650" s="24" t="str">
        <v>직전 비교기간</v>
      </c>
      <c r="G2650" s="26">
        <v>13</v>
      </c>
      <c r="H2650" s="37">
        <v>0.005988023952095809</v>
      </c>
    </row>
    <row r="2651">
      <c r="A2651" s="26">
        <v>15</v>
      </c>
      <c r="B2651" s="24" t="str">
        <v>부천시 원미구</v>
      </c>
      <c r="C2651" s="24" t="str">
        <v>공장창고</v>
      </c>
      <c r="D2651" s="24" t="str">
        <v>2026-04</v>
      </c>
      <c r="E2651" s="24" t="str">
        <v>비교 반영</v>
      </c>
      <c r="F2651" s="24" t="str">
        <v>최근 비교기간</v>
      </c>
      <c r="G2651" s="26">
        <v>13</v>
      </c>
      <c r="H2651" s="37">
        <v>0.00705371676614216</v>
      </c>
    </row>
    <row r="2652">
      <c r="A2652" s="26">
        <v>15</v>
      </c>
      <c r="B2652" s="24" t="str">
        <v>부천시 원미구</v>
      </c>
      <c r="C2652" s="24" t="str">
        <v>공장창고</v>
      </c>
      <c r="D2652" s="24" t="str">
        <v>2026-05</v>
      </c>
      <c r="E2652" s="24" t="str">
        <v>비교 반영</v>
      </c>
      <c r="F2652" s="24" t="str">
        <v>최근 비교기간</v>
      </c>
      <c r="G2652" s="26">
        <v>14</v>
      </c>
      <c r="H2652" s="37">
        <v>0.007106598984771574</v>
      </c>
    </row>
    <row r="2653">
      <c r="A2653" s="26">
        <v>15</v>
      </c>
      <c r="B2653" s="24" t="str">
        <v>부천시 원미구</v>
      </c>
      <c r="C2653" s="24" t="str">
        <v>공장창고</v>
      </c>
      <c r="D2653" s="24" t="str">
        <v>2026-06</v>
      </c>
      <c r="E2653" s="24" t="str">
        <v>비교 반영</v>
      </c>
      <c r="F2653" s="24" t="str">
        <v>최근 비교기간</v>
      </c>
      <c r="G2653" s="26">
        <v>13</v>
      </c>
      <c r="H2653" s="37">
        <v>0.006694129763130793</v>
      </c>
    </row>
    <row r="2654">
      <c r="A2654" s="30">
        <v>15</v>
      </c>
      <c r="B2654" s="30" t="str">
        <v>부천시 원미구</v>
      </c>
      <c r="C2654" s="30" t="str">
        <v>공장창고</v>
      </c>
      <c r="D2654" s="30" t="str">
        <v>2026-07</v>
      </c>
      <c r="E2654" s="30" t="str">
        <v>집계 중</v>
      </c>
      <c r="F2654" s="30" t="str">
        <v>집계 중 월</v>
      </c>
      <c r="G2654" s="32">
        <v>6</v>
      </c>
      <c r="H2654" s="43">
        <v>0.0036231884057971015</v>
      </c>
    </row>
    <row r="2655">
      <c r="A2655" s="26">
        <v>15</v>
      </c>
      <c r="B2655" s="24" t="str">
        <v>부천시 원미구</v>
      </c>
      <c r="C2655" s="24" t="str">
        <v>토지</v>
      </c>
      <c r="D2655" s="24" t="str">
        <v>2025-08</v>
      </c>
      <c r="E2655" s="24" t="str">
        <v>비교 반영</v>
      </c>
      <c r="F2655" s="24" t="str">
        <v>그 외 비교 반영월</v>
      </c>
      <c r="G2655" s="26">
        <v>9</v>
      </c>
      <c r="H2655" s="37">
        <v>0.005960264900662252</v>
      </c>
    </row>
    <row r="2656">
      <c r="A2656" s="26">
        <v>15</v>
      </c>
      <c r="B2656" s="24" t="str">
        <v>부천시 원미구</v>
      </c>
      <c r="C2656" s="24" t="str">
        <v>토지</v>
      </c>
      <c r="D2656" s="24" t="str">
        <v>2025-09</v>
      </c>
      <c r="E2656" s="24" t="str">
        <v>비교 반영</v>
      </c>
      <c r="F2656" s="24" t="str">
        <v>그 외 비교 반영월</v>
      </c>
      <c r="G2656" s="26">
        <v>47</v>
      </c>
      <c r="H2656" s="37">
        <v>0.024946921443736732</v>
      </c>
    </row>
    <row r="2657">
      <c r="A2657" s="26">
        <v>15</v>
      </c>
      <c r="B2657" s="24" t="str">
        <v>부천시 원미구</v>
      </c>
      <c r="C2657" s="24" t="str">
        <v>토지</v>
      </c>
      <c r="D2657" s="24" t="str">
        <v>2025-10</v>
      </c>
      <c r="E2657" s="24" t="str">
        <v>비교 반영</v>
      </c>
      <c r="F2657" s="24" t="str">
        <v>그 외 비교 반영월</v>
      </c>
      <c r="G2657" s="26">
        <v>27</v>
      </c>
      <c r="H2657" s="37">
        <v>0.014818880351262349</v>
      </c>
    </row>
    <row r="2658">
      <c r="A2658" s="26">
        <v>15</v>
      </c>
      <c r="B2658" s="24" t="str">
        <v>부천시 원미구</v>
      </c>
      <c r="C2658" s="24" t="str">
        <v>토지</v>
      </c>
      <c r="D2658" s="24" t="str">
        <v>2025-11</v>
      </c>
      <c r="E2658" s="24" t="str">
        <v>비교 반영</v>
      </c>
      <c r="F2658" s="24" t="str">
        <v>그 외 비교 반영월</v>
      </c>
      <c r="G2658" s="26">
        <v>4</v>
      </c>
      <c r="H2658" s="37">
        <v>0.002150537634408602</v>
      </c>
    </row>
    <row r="2659">
      <c r="A2659" s="26">
        <v>15</v>
      </c>
      <c r="B2659" s="24" t="str">
        <v>부천시 원미구</v>
      </c>
      <c r="C2659" s="24" t="str">
        <v>토지</v>
      </c>
      <c r="D2659" s="24" t="str">
        <v>2025-12</v>
      </c>
      <c r="E2659" s="24" t="str">
        <v>비교 반영</v>
      </c>
      <c r="F2659" s="24" t="str">
        <v>그 외 비교 반영월</v>
      </c>
      <c r="G2659" s="26">
        <v>11</v>
      </c>
      <c r="H2659" s="37">
        <v>0.005958829902491874</v>
      </c>
    </row>
    <row r="2660">
      <c r="A2660" s="26">
        <v>15</v>
      </c>
      <c r="B2660" s="24" t="str">
        <v>부천시 원미구</v>
      </c>
      <c r="C2660" s="24" t="str">
        <v>토지</v>
      </c>
      <c r="D2660" s="24" t="str">
        <v>2026-01</v>
      </c>
      <c r="E2660" s="24" t="str">
        <v>비교 반영</v>
      </c>
      <c r="F2660" s="24" t="str">
        <v>직전 비교기간</v>
      </c>
      <c r="G2660" s="26">
        <v>7</v>
      </c>
      <c r="H2660" s="37">
        <v>0.0033285782215882074</v>
      </c>
    </row>
    <row r="2661">
      <c r="A2661" s="26">
        <v>15</v>
      </c>
      <c r="B2661" s="24" t="str">
        <v>부천시 원미구</v>
      </c>
      <c r="C2661" s="24" t="str">
        <v>토지</v>
      </c>
      <c r="D2661" s="24" t="str">
        <v>2026-02</v>
      </c>
      <c r="E2661" s="24" t="str">
        <v>비교 반영</v>
      </c>
      <c r="F2661" s="24" t="str">
        <v>직전 비교기간</v>
      </c>
      <c r="G2661" s="26">
        <v>3</v>
      </c>
      <c r="H2661" s="37">
        <v>0.0016277807921866521</v>
      </c>
    </row>
    <row r="2662">
      <c r="A2662" s="26">
        <v>15</v>
      </c>
      <c r="B2662" s="24" t="str">
        <v>부천시 원미구</v>
      </c>
      <c r="C2662" s="24" t="str">
        <v>토지</v>
      </c>
      <c r="D2662" s="24" t="str">
        <v>2026-03</v>
      </c>
      <c r="E2662" s="24" t="str">
        <v>비교 반영</v>
      </c>
      <c r="F2662" s="24" t="str">
        <v>직전 비교기간</v>
      </c>
      <c r="G2662" s="26">
        <v>4</v>
      </c>
      <c r="H2662" s="37">
        <v>0.0018424689083371719</v>
      </c>
    </row>
    <row r="2663">
      <c r="A2663" s="26">
        <v>15</v>
      </c>
      <c r="B2663" s="24" t="str">
        <v>부천시 원미구</v>
      </c>
      <c r="C2663" s="24" t="str">
        <v>토지</v>
      </c>
      <c r="D2663" s="24" t="str">
        <v>2026-04</v>
      </c>
      <c r="E2663" s="24" t="str">
        <v>비교 반영</v>
      </c>
      <c r="F2663" s="24" t="str">
        <v>최근 비교기간</v>
      </c>
      <c r="G2663" s="26">
        <v>17</v>
      </c>
      <c r="H2663" s="37">
        <v>0.009224091155724362</v>
      </c>
    </row>
    <row r="2664">
      <c r="A2664" s="26">
        <v>15</v>
      </c>
      <c r="B2664" s="24" t="str">
        <v>부천시 원미구</v>
      </c>
      <c r="C2664" s="24" t="str">
        <v>토지</v>
      </c>
      <c r="D2664" s="24" t="str">
        <v>2026-05</v>
      </c>
      <c r="E2664" s="24" t="str">
        <v>비교 반영</v>
      </c>
      <c r="F2664" s="24" t="str">
        <v>최근 비교기간</v>
      </c>
      <c r="G2664" s="26">
        <v>2</v>
      </c>
      <c r="H2664" s="37">
        <v>0.0010152284263959391</v>
      </c>
    </row>
    <row r="2665">
      <c r="A2665" s="26">
        <v>15</v>
      </c>
      <c r="B2665" s="24" t="str">
        <v>부천시 원미구</v>
      </c>
      <c r="C2665" s="24" t="str">
        <v>토지</v>
      </c>
      <c r="D2665" s="24" t="str">
        <v>2026-06</v>
      </c>
      <c r="E2665" s="24" t="str">
        <v>비교 반영</v>
      </c>
      <c r="F2665" s="24" t="str">
        <v>최근 비교기간</v>
      </c>
      <c r="G2665" s="26">
        <v>9</v>
      </c>
      <c r="H2665" s="37">
        <v>0.004634397528321318</v>
      </c>
    </row>
    <row r="2666">
      <c r="A2666" s="30">
        <v>15</v>
      </c>
      <c r="B2666" s="30" t="str">
        <v>부천시 원미구</v>
      </c>
      <c r="C2666" s="30" t="str">
        <v>토지</v>
      </c>
      <c r="D2666" s="30" t="str">
        <v>2026-07</v>
      </c>
      <c r="E2666" s="30" t="str">
        <v>집계 중</v>
      </c>
      <c r="F2666" s="30" t="str">
        <v>집계 중 월</v>
      </c>
      <c r="G2666" s="32">
        <v>5</v>
      </c>
      <c r="H2666" s="43">
        <v>0.0030193236714975845</v>
      </c>
    </row>
    <row r="2667">
      <c r="A2667" s="26">
        <v>15</v>
      </c>
      <c r="B2667" s="24" t="str">
        <v>부천시 원미구</v>
      </c>
      <c r="C2667" s="24" t="str">
        <v>다가구 매매</v>
      </c>
      <c r="D2667" s="24" t="str">
        <v>2025-08</v>
      </c>
      <c r="E2667" s="24" t="str">
        <v>비교 반영</v>
      </c>
      <c r="F2667" s="24" t="str">
        <v>그 외 비교 반영월</v>
      </c>
      <c r="G2667" s="26">
        <v>7</v>
      </c>
      <c r="H2667" s="37">
        <v>0.004635761589403974</v>
      </c>
    </row>
    <row r="2668">
      <c r="A2668" s="26">
        <v>15</v>
      </c>
      <c r="B2668" s="24" t="str">
        <v>부천시 원미구</v>
      </c>
      <c r="C2668" s="24" t="str">
        <v>다가구 매매</v>
      </c>
      <c r="D2668" s="24" t="str">
        <v>2025-09</v>
      </c>
      <c r="E2668" s="24" t="str">
        <v>비교 반영</v>
      </c>
      <c r="F2668" s="24" t="str">
        <v>그 외 비교 반영월</v>
      </c>
      <c r="G2668" s="26">
        <v>9</v>
      </c>
      <c r="H2668" s="37">
        <v>0.004777070063694267</v>
      </c>
    </row>
    <row r="2669">
      <c r="A2669" s="26">
        <v>15</v>
      </c>
      <c r="B2669" s="24" t="str">
        <v>부천시 원미구</v>
      </c>
      <c r="C2669" s="24" t="str">
        <v>다가구 매매</v>
      </c>
      <c r="D2669" s="24" t="str">
        <v>2025-10</v>
      </c>
      <c r="E2669" s="24" t="str">
        <v>비교 반영</v>
      </c>
      <c r="F2669" s="24" t="str">
        <v>그 외 비교 반영월</v>
      </c>
      <c r="G2669" s="26">
        <v>5</v>
      </c>
      <c r="H2669" s="37">
        <v>0.0027442371020856204</v>
      </c>
    </row>
    <row r="2670">
      <c r="A2670" s="26">
        <v>15</v>
      </c>
      <c r="B2670" s="24" t="str">
        <v>부천시 원미구</v>
      </c>
      <c r="C2670" s="24" t="str">
        <v>다가구 매매</v>
      </c>
      <c r="D2670" s="24" t="str">
        <v>2025-11</v>
      </c>
      <c r="E2670" s="24" t="str">
        <v>비교 반영</v>
      </c>
      <c r="F2670" s="24" t="str">
        <v>그 외 비교 반영월</v>
      </c>
      <c r="G2670" s="26">
        <v>3</v>
      </c>
      <c r="H2670" s="37">
        <v>0.0016129032258064516</v>
      </c>
    </row>
    <row r="2671">
      <c r="A2671" s="26">
        <v>15</v>
      </c>
      <c r="B2671" s="24" t="str">
        <v>부천시 원미구</v>
      </c>
      <c r="C2671" s="24" t="str">
        <v>다가구 매매</v>
      </c>
      <c r="D2671" s="24" t="str">
        <v>2025-12</v>
      </c>
      <c r="E2671" s="24" t="str">
        <v>비교 반영</v>
      </c>
      <c r="F2671" s="24" t="str">
        <v>그 외 비교 반영월</v>
      </c>
      <c r="G2671" s="26">
        <v>10</v>
      </c>
      <c r="H2671" s="37">
        <v>0.005417118093174431</v>
      </c>
    </row>
    <row r="2672">
      <c r="A2672" s="26">
        <v>15</v>
      </c>
      <c r="B2672" s="24" t="str">
        <v>부천시 원미구</v>
      </c>
      <c r="C2672" s="24" t="str">
        <v>다가구 매매</v>
      </c>
      <c r="D2672" s="24" t="str">
        <v>2026-01</v>
      </c>
      <c r="E2672" s="24" t="str">
        <v>비교 반영</v>
      </c>
      <c r="F2672" s="24" t="str">
        <v>직전 비교기간</v>
      </c>
      <c r="G2672" s="26">
        <v>6</v>
      </c>
      <c r="H2672" s="37">
        <v>0.0028530670470756064</v>
      </c>
    </row>
    <row r="2673">
      <c r="A2673" s="26">
        <v>15</v>
      </c>
      <c r="B2673" s="24" t="str">
        <v>부천시 원미구</v>
      </c>
      <c r="C2673" s="24" t="str">
        <v>다가구 매매</v>
      </c>
      <c r="D2673" s="24" t="str">
        <v>2026-02</v>
      </c>
      <c r="E2673" s="24" t="str">
        <v>비교 반영</v>
      </c>
      <c r="F2673" s="24" t="str">
        <v>직전 비교기간</v>
      </c>
      <c r="G2673" s="26">
        <v>4</v>
      </c>
      <c r="H2673" s="37">
        <v>0.002170374389582203</v>
      </c>
    </row>
    <row r="2674">
      <c r="A2674" s="26">
        <v>15</v>
      </c>
      <c r="B2674" s="24" t="str">
        <v>부천시 원미구</v>
      </c>
      <c r="C2674" s="24" t="str">
        <v>다가구 매매</v>
      </c>
      <c r="D2674" s="24" t="str">
        <v>2026-03</v>
      </c>
      <c r="E2674" s="24" t="str">
        <v>비교 반영</v>
      </c>
      <c r="F2674" s="24" t="str">
        <v>직전 비교기간</v>
      </c>
      <c r="G2674" s="26">
        <v>11</v>
      </c>
      <c r="H2674" s="37">
        <v>0.005066789497927222</v>
      </c>
    </row>
    <row r="2675">
      <c r="A2675" s="26">
        <v>15</v>
      </c>
      <c r="B2675" s="24" t="str">
        <v>부천시 원미구</v>
      </c>
      <c r="C2675" s="24" t="str">
        <v>다가구 매매</v>
      </c>
      <c r="D2675" s="24" t="str">
        <v>2026-04</v>
      </c>
      <c r="E2675" s="24" t="str">
        <v>비교 반영</v>
      </c>
      <c r="F2675" s="24" t="str">
        <v>최근 비교기간</v>
      </c>
      <c r="G2675" s="26">
        <v>6</v>
      </c>
      <c r="H2675" s="37">
        <v>0.0032555615843733042</v>
      </c>
    </row>
    <row r="2676">
      <c r="A2676" s="26">
        <v>15</v>
      </c>
      <c r="B2676" s="24" t="str">
        <v>부천시 원미구</v>
      </c>
      <c r="C2676" s="24" t="str">
        <v>다가구 매매</v>
      </c>
      <c r="D2676" s="24" t="str">
        <v>2026-05</v>
      </c>
      <c r="E2676" s="24" t="str">
        <v>비교 반영</v>
      </c>
      <c r="F2676" s="24" t="str">
        <v>최근 비교기간</v>
      </c>
      <c r="G2676" s="26">
        <v>9</v>
      </c>
      <c r="H2676" s="37">
        <v>0.004568527918781726</v>
      </c>
    </row>
    <row r="2677">
      <c r="A2677" s="26">
        <v>15</v>
      </c>
      <c r="B2677" s="24" t="str">
        <v>부천시 원미구</v>
      </c>
      <c r="C2677" s="24" t="str">
        <v>다가구 매매</v>
      </c>
      <c r="D2677" s="24" t="str">
        <v>2026-06</v>
      </c>
      <c r="E2677" s="24" t="str">
        <v>비교 반영</v>
      </c>
      <c r="F2677" s="24" t="str">
        <v>최근 비교기간</v>
      </c>
      <c r="G2677" s="26">
        <v>2</v>
      </c>
      <c r="H2677" s="37">
        <v>0.0010298661174047373</v>
      </c>
    </row>
    <row r="2678">
      <c r="A2678" s="30">
        <v>15</v>
      </c>
      <c r="B2678" s="30" t="str">
        <v>부천시 원미구</v>
      </c>
      <c r="C2678" s="30" t="str">
        <v>다가구 매매</v>
      </c>
      <c r="D2678" s="30" t="str">
        <v>2026-07</v>
      </c>
      <c r="E2678" s="30" t="str">
        <v>집계 중</v>
      </c>
      <c r="F2678" s="30" t="str">
        <v>집계 중 월</v>
      </c>
      <c r="G2678" s="32">
        <v>10</v>
      </c>
      <c r="H2678" s="43">
        <v>0.006038647342995169</v>
      </c>
    </row>
    <row r="2679">
      <c r="A2679" s="26">
        <v>15</v>
      </c>
      <c r="B2679" s="24" t="str">
        <v>부천시 원미구</v>
      </c>
      <c r="C2679" s="24" t="str">
        <v>분양권</v>
      </c>
      <c r="D2679" s="24" t="str">
        <v>2025-08</v>
      </c>
      <c r="E2679" s="24" t="str">
        <v>비교 반영</v>
      </c>
      <c r="F2679" s="24" t="str">
        <v>그 외 비교 반영월</v>
      </c>
      <c r="G2679" s="26">
        <v>0</v>
      </c>
      <c r="H2679" s="37">
        <v>0</v>
      </c>
    </row>
    <row r="2680">
      <c r="A2680" s="26">
        <v>15</v>
      </c>
      <c r="B2680" s="24" t="str">
        <v>부천시 원미구</v>
      </c>
      <c r="C2680" s="24" t="str">
        <v>분양권</v>
      </c>
      <c r="D2680" s="24" t="str">
        <v>2025-09</v>
      </c>
      <c r="E2680" s="24" t="str">
        <v>비교 반영</v>
      </c>
      <c r="F2680" s="24" t="str">
        <v>그 외 비교 반영월</v>
      </c>
      <c r="G2680" s="26">
        <v>0</v>
      </c>
      <c r="H2680" s="37">
        <v>0</v>
      </c>
    </row>
    <row r="2681">
      <c r="A2681" s="26">
        <v>15</v>
      </c>
      <c r="B2681" s="24" t="str">
        <v>부천시 원미구</v>
      </c>
      <c r="C2681" s="24" t="str">
        <v>분양권</v>
      </c>
      <c r="D2681" s="24" t="str">
        <v>2025-10</v>
      </c>
      <c r="E2681" s="24" t="str">
        <v>비교 반영</v>
      </c>
      <c r="F2681" s="24" t="str">
        <v>그 외 비교 반영월</v>
      </c>
      <c r="G2681" s="26">
        <v>1</v>
      </c>
      <c r="H2681" s="37">
        <v>0.0005488474204171241</v>
      </c>
    </row>
    <row r="2682">
      <c r="A2682" s="26">
        <v>15</v>
      </c>
      <c r="B2682" s="24" t="str">
        <v>부천시 원미구</v>
      </c>
      <c r="C2682" s="24" t="str">
        <v>분양권</v>
      </c>
      <c r="D2682" s="24" t="str">
        <v>2025-11</v>
      </c>
      <c r="E2682" s="24" t="str">
        <v>비교 반영</v>
      </c>
      <c r="F2682" s="24" t="str">
        <v>그 외 비교 반영월</v>
      </c>
      <c r="G2682" s="26">
        <v>0</v>
      </c>
      <c r="H2682" s="37">
        <v>0</v>
      </c>
    </row>
    <row r="2683">
      <c r="A2683" s="26">
        <v>15</v>
      </c>
      <c r="B2683" s="24" t="str">
        <v>부천시 원미구</v>
      </c>
      <c r="C2683" s="24" t="str">
        <v>분양권</v>
      </c>
      <c r="D2683" s="24" t="str">
        <v>2025-12</v>
      </c>
      <c r="E2683" s="24" t="str">
        <v>비교 반영</v>
      </c>
      <c r="F2683" s="24" t="str">
        <v>그 외 비교 반영월</v>
      </c>
      <c r="G2683" s="26">
        <v>0</v>
      </c>
      <c r="H2683" s="37">
        <v>0</v>
      </c>
    </row>
    <row r="2684">
      <c r="A2684" s="26">
        <v>15</v>
      </c>
      <c r="B2684" s="24" t="str">
        <v>부천시 원미구</v>
      </c>
      <c r="C2684" s="24" t="str">
        <v>분양권</v>
      </c>
      <c r="D2684" s="24" t="str">
        <v>2026-01</v>
      </c>
      <c r="E2684" s="24" t="str">
        <v>비교 반영</v>
      </c>
      <c r="F2684" s="24" t="str">
        <v>직전 비교기간</v>
      </c>
      <c r="G2684" s="26">
        <v>0</v>
      </c>
      <c r="H2684" s="37">
        <v>0</v>
      </c>
    </row>
    <row r="2685">
      <c r="A2685" s="26">
        <v>15</v>
      </c>
      <c r="B2685" s="24" t="str">
        <v>부천시 원미구</v>
      </c>
      <c r="C2685" s="24" t="str">
        <v>분양권</v>
      </c>
      <c r="D2685" s="24" t="str">
        <v>2026-02</v>
      </c>
      <c r="E2685" s="24" t="str">
        <v>비교 반영</v>
      </c>
      <c r="F2685" s="24" t="str">
        <v>직전 비교기간</v>
      </c>
      <c r="G2685" s="26">
        <v>1</v>
      </c>
      <c r="H2685" s="37">
        <v>0.0005425935973955507</v>
      </c>
    </row>
    <row r="2686">
      <c r="A2686" s="26">
        <v>15</v>
      </c>
      <c r="B2686" s="24" t="str">
        <v>부천시 원미구</v>
      </c>
      <c r="C2686" s="24" t="str">
        <v>분양권</v>
      </c>
      <c r="D2686" s="24" t="str">
        <v>2026-03</v>
      </c>
      <c r="E2686" s="24" t="str">
        <v>비교 반영</v>
      </c>
      <c r="F2686" s="24" t="str">
        <v>직전 비교기간</v>
      </c>
      <c r="G2686" s="26">
        <v>0</v>
      </c>
      <c r="H2686" s="37">
        <v>0</v>
      </c>
    </row>
    <row r="2687">
      <c r="A2687" s="26">
        <v>15</v>
      </c>
      <c r="B2687" s="24" t="str">
        <v>부천시 원미구</v>
      </c>
      <c r="C2687" s="24" t="str">
        <v>분양권</v>
      </c>
      <c r="D2687" s="24" t="str">
        <v>2026-04</v>
      </c>
      <c r="E2687" s="24" t="str">
        <v>비교 반영</v>
      </c>
      <c r="F2687" s="24" t="str">
        <v>최근 비교기간</v>
      </c>
      <c r="G2687" s="26">
        <v>0</v>
      </c>
      <c r="H2687" s="37">
        <v>0</v>
      </c>
    </row>
    <row r="2688">
      <c r="A2688" s="26">
        <v>15</v>
      </c>
      <c r="B2688" s="24" t="str">
        <v>부천시 원미구</v>
      </c>
      <c r="C2688" s="24" t="str">
        <v>분양권</v>
      </c>
      <c r="D2688" s="24" t="str">
        <v>2026-05</v>
      </c>
      <c r="E2688" s="24" t="str">
        <v>비교 반영</v>
      </c>
      <c r="F2688" s="24" t="str">
        <v>최근 비교기간</v>
      </c>
      <c r="G2688" s="26">
        <v>1</v>
      </c>
      <c r="H2688" s="37">
        <v>0.0005076142131979696</v>
      </c>
    </row>
    <row r="2689">
      <c r="A2689" s="26">
        <v>15</v>
      </c>
      <c r="B2689" s="24" t="str">
        <v>부천시 원미구</v>
      </c>
      <c r="C2689" s="24" t="str">
        <v>분양권</v>
      </c>
      <c r="D2689" s="24" t="str">
        <v>2026-06</v>
      </c>
      <c r="E2689" s="24" t="str">
        <v>비교 반영</v>
      </c>
      <c r="F2689" s="24" t="str">
        <v>최근 비교기간</v>
      </c>
      <c r="G2689" s="26">
        <v>0</v>
      </c>
      <c r="H2689" s="37">
        <v>0</v>
      </c>
    </row>
    <row r="2690">
      <c r="A2690" s="30">
        <v>15</v>
      </c>
      <c r="B2690" s="30" t="str">
        <v>부천시 원미구</v>
      </c>
      <c r="C2690" s="30" t="str">
        <v>분양권</v>
      </c>
      <c r="D2690" s="30" t="str">
        <v>2026-07</v>
      </c>
      <c r="E2690" s="30" t="str">
        <v>집계 중</v>
      </c>
      <c r="F2690" s="30" t="str">
        <v>집계 중 월</v>
      </c>
      <c r="G2690" s="32">
        <v>0</v>
      </c>
      <c r="H2690" s="43">
        <v>0</v>
      </c>
    </row>
    <row r="2691">
      <c r="A2691" s="26">
        <v>16</v>
      </c>
      <c r="B2691" s="24" t="str">
        <v>의정부시</v>
      </c>
      <c r="C2691" s="24" t="str">
        <v>아파트 전월세</v>
      </c>
      <c r="D2691" s="24" t="str">
        <v>2025-08</v>
      </c>
      <c r="E2691" s="24" t="str">
        <v>비교 반영</v>
      </c>
      <c r="F2691" s="24" t="str">
        <v>그 외 비교 반영월</v>
      </c>
      <c r="G2691" s="26">
        <v>852</v>
      </c>
      <c r="H2691" s="37">
        <v>0.45610278372591007</v>
      </c>
    </row>
    <row r="2692">
      <c r="A2692" s="26">
        <v>16</v>
      </c>
      <c r="B2692" s="24" t="str">
        <v>의정부시</v>
      </c>
      <c r="C2692" s="24" t="str">
        <v>아파트 전월세</v>
      </c>
      <c r="D2692" s="24" t="str">
        <v>2025-09</v>
      </c>
      <c r="E2692" s="24" t="str">
        <v>비교 반영</v>
      </c>
      <c r="F2692" s="24" t="str">
        <v>그 외 비교 반영월</v>
      </c>
      <c r="G2692" s="26">
        <v>711</v>
      </c>
      <c r="H2692" s="37">
        <v>0.40056338028169014</v>
      </c>
    </row>
    <row r="2693">
      <c r="A2693" s="26">
        <v>16</v>
      </c>
      <c r="B2693" s="24" t="str">
        <v>의정부시</v>
      </c>
      <c r="C2693" s="24" t="str">
        <v>아파트 전월세</v>
      </c>
      <c r="D2693" s="24" t="str">
        <v>2025-10</v>
      </c>
      <c r="E2693" s="24" t="str">
        <v>비교 반영</v>
      </c>
      <c r="F2693" s="24" t="str">
        <v>그 외 비교 반영월</v>
      </c>
      <c r="G2693" s="26">
        <v>769</v>
      </c>
      <c r="H2693" s="37">
        <v>0.42960893854748605</v>
      </c>
    </row>
    <row r="2694">
      <c r="A2694" s="26">
        <v>16</v>
      </c>
      <c r="B2694" s="24" t="str">
        <v>의정부시</v>
      </c>
      <c r="C2694" s="24" t="str">
        <v>아파트 전월세</v>
      </c>
      <c r="D2694" s="24" t="str">
        <v>2025-11</v>
      </c>
      <c r="E2694" s="24" t="str">
        <v>비교 반영</v>
      </c>
      <c r="F2694" s="24" t="str">
        <v>그 외 비교 반영월</v>
      </c>
      <c r="G2694" s="26">
        <v>846</v>
      </c>
      <c r="H2694" s="37">
        <v>0.4410844629822732</v>
      </c>
    </row>
    <row r="2695">
      <c r="A2695" s="26">
        <v>16</v>
      </c>
      <c r="B2695" s="24" t="str">
        <v>의정부시</v>
      </c>
      <c r="C2695" s="24" t="str">
        <v>아파트 전월세</v>
      </c>
      <c r="D2695" s="24" t="str">
        <v>2025-12</v>
      </c>
      <c r="E2695" s="24" t="str">
        <v>비교 반영</v>
      </c>
      <c r="F2695" s="24" t="str">
        <v>그 외 비교 반영월</v>
      </c>
      <c r="G2695" s="26">
        <v>775</v>
      </c>
      <c r="H2695" s="37">
        <v>0.42419266557197594</v>
      </c>
    </row>
    <row r="2696">
      <c r="A2696" s="26">
        <v>16</v>
      </c>
      <c r="B2696" s="24" t="str">
        <v>의정부시</v>
      </c>
      <c r="C2696" s="24" t="str">
        <v>아파트 전월세</v>
      </c>
      <c r="D2696" s="24" t="str">
        <v>2026-01</v>
      </c>
      <c r="E2696" s="24" t="str">
        <v>비교 반영</v>
      </c>
      <c r="F2696" s="24" t="str">
        <v>직전 비교기간</v>
      </c>
      <c r="G2696" s="26">
        <v>898</v>
      </c>
      <c r="H2696" s="37">
        <v>0.4327710843373494</v>
      </c>
    </row>
    <row r="2697">
      <c r="A2697" s="26">
        <v>16</v>
      </c>
      <c r="B2697" s="24" t="str">
        <v>의정부시</v>
      </c>
      <c r="C2697" s="24" t="str">
        <v>아파트 전월세</v>
      </c>
      <c r="D2697" s="24" t="str">
        <v>2026-02</v>
      </c>
      <c r="E2697" s="24" t="str">
        <v>비교 반영</v>
      </c>
      <c r="F2697" s="24" t="str">
        <v>직전 비교기간</v>
      </c>
      <c r="G2697" s="26">
        <v>771</v>
      </c>
      <c r="H2697" s="37">
        <v>0.414962325080732</v>
      </c>
    </row>
    <row r="2698">
      <c r="A2698" s="26">
        <v>16</v>
      </c>
      <c r="B2698" s="24" t="str">
        <v>의정부시</v>
      </c>
      <c r="C2698" s="24" t="str">
        <v>아파트 전월세</v>
      </c>
      <c r="D2698" s="24" t="str">
        <v>2026-03</v>
      </c>
      <c r="E2698" s="24" t="str">
        <v>비교 반영</v>
      </c>
      <c r="F2698" s="24" t="str">
        <v>직전 비교기간</v>
      </c>
      <c r="G2698" s="26">
        <v>901</v>
      </c>
      <c r="H2698" s="37">
        <v>0.39832007073386383</v>
      </c>
    </row>
    <row r="2699">
      <c r="A2699" s="26">
        <v>16</v>
      </c>
      <c r="B2699" s="24" t="str">
        <v>의정부시</v>
      </c>
      <c r="C2699" s="24" t="str">
        <v>아파트 전월세</v>
      </c>
      <c r="D2699" s="24" t="str">
        <v>2026-04</v>
      </c>
      <c r="E2699" s="24" t="str">
        <v>비교 반영</v>
      </c>
      <c r="F2699" s="24" t="str">
        <v>최근 비교기간</v>
      </c>
      <c r="G2699" s="26">
        <v>800</v>
      </c>
      <c r="H2699" s="37">
        <v>0.3866602223296278</v>
      </c>
    </row>
    <row r="2700">
      <c r="A2700" s="26">
        <v>16</v>
      </c>
      <c r="B2700" s="24" t="str">
        <v>의정부시</v>
      </c>
      <c r="C2700" s="24" t="str">
        <v>아파트 전월세</v>
      </c>
      <c r="D2700" s="24" t="str">
        <v>2026-05</v>
      </c>
      <c r="E2700" s="24" t="str">
        <v>비교 반영</v>
      </c>
      <c r="F2700" s="24" t="str">
        <v>최근 비교기간</v>
      </c>
      <c r="G2700" s="26">
        <v>612</v>
      </c>
      <c r="H2700" s="37">
        <v>0.3424734191382205</v>
      </c>
    </row>
    <row r="2701">
      <c r="A2701" s="26">
        <v>16</v>
      </c>
      <c r="B2701" s="24" t="str">
        <v>의정부시</v>
      </c>
      <c r="C2701" s="24" t="str">
        <v>아파트 전월세</v>
      </c>
      <c r="D2701" s="24" t="str">
        <v>2026-06</v>
      </c>
      <c r="E2701" s="24" t="str">
        <v>비교 반영</v>
      </c>
      <c r="F2701" s="24" t="str">
        <v>최근 비교기간</v>
      </c>
      <c r="G2701" s="26">
        <v>647</v>
      </c>
      <c r="H2701" s="37">
        <v>0.358250276854928</v>
      </c>
    </row>
    <row r="2702">
      <c r="A2702" s="30">
        <v>16</v>
      </c>
      <c r="B2702" s="30" t="str">
        <v>의정부시</v>
      </c>
      <c r="C2702" s="30" t="str">
        <v>아파트 전월세</v>
      </c>
      <c r="D2702" s="30" t="str">
        <v>2026-07</v>
      </c>
      <c r="E2702" s="30" t="str">
        <v>집계 중</v>
      </c>
      <c r="F2702" s="30" t="str">
        <v>집계 중 월</v>
      </c>
      <c r="G2702" s="32">
        <v>610</v>
      </c>
      <c r="H2702" s="43">
        <v>0.34443817052512704</v>
      </c>
    </row>
    <row r="2703">
      <c r="A2703" s="26">
        <v>16</v>
      </c>
      <c r="B2703" s="24" t="str">
        <v>의정부시</v>
      </c>
      <c r="C2703" s="24" t="str">
        <v>아파트 매매</v>
      </c>
      <c r="D2703" s="24" t="str">
        <v>2025-08</v>
      </c>
      <c r="E2703" s="24" t="str">
        <v>비교 반영</v>
      </c>
      <c r="F2703" s="24" t="str">
        <v>그 외 비교 반영월</v>
      </c>
      <c r="G2703" s="26">
        <v>319</v>
      </c>
      <c r="H2703" s="37">
        <v>0.1707708779443255</v>
      </c>
    </row>
    <row r="2704">
      <c r="A2704" s="26">
        <v>16</v>
      </c>
      <c r="B2704" s="24" t="str">
        <v>의정부시</v>
      </c>
      <c r="C2704" s="24" t="str">
        <v>아파트 매매</v>
      </c>
      <c r="D2704" s="24" t="str">
        <v>2025-09</v>
      </c>
      <c r="E2704" s="24" t="str">
        <v>비교 반영</v>
      </c>
      <c r="F2704" s="24" t="str">
        <v>그 외 비교 반영월</v>
      </c>
      <c r="G2704" s="26">
        <v>385</v>
      </c>
      <c r="H2704" s="37">
        <v>0.21690140845070421</v>
      </c>
    </row>
    <row r="2705">
      <c r="A2705" s="26">
        <v>16</v>
      </c>
      <c r="B2705" s="24" t="str">
        <v>의정부시</v>
      </c>
      <c r="C2705" s="24" t="str">
        <v>아파트 매매</v>
      </c>
      <c r="D2705" s="24" t="str">
        <v>2025-10</v>
      </c>
      <c r="E2705" s="24" t="str">
        <v>비교 반영</v>
      </c>
      <c r="F2705" s="24" t="str">
        <v>그 외 비교 반영월</v>
      </c>
      <c r="G2705" s="26">
        <v>400</v>
      </c>
      <c r="H2705" s="37">
        <v>0.22346368715083798</v>
      </c>
    </row>
    <row r="2706">
      <c r="A2706" s="26">
        <v>16</v>
      </c>
      <c r="B2706" s="24" t="str">
        <v>의정부시</v>
      </c>
      <c r="C2706" s="24" t="str">
        <v>아파트 매매</v>
      </c>
      <c r="D2706" s="24" t="str">
        <v>2025-11</v>
      </c>
      <c r="E2706" s="24" t="str">
        <v>비교 반영</v>
      </c>
      <c r="F2706" s="24" t="str">
        <v>그 외 비교 반영월</v>
      </c>
      <c r="G2706" s="26">
        <v>430</v>
      </c>
      <c r="H2706" s="37">
        <v>0.22419186652763295</v>
      </c>
    </row>
    <row r="2707">
      <c r="A2707" s="26">
        <v>16</v>
      </c>
      <c r="B2707" s="24" t="str">
        <v>의정부시</v>
      </c>
      <c r="C2707" s="24" t="str">
        <v>아파트 매매</v>
      </c>
      <c r="D2707" s="24" t="str">
        <v>2025-12</v>
      </c>
      <c r="E2707" s="24" t="str">
        <v>비교 반영</v>
      </c>
      <c r="F2707" s="24" t="str">
        <v>그 외 비교 반영월</v>
      </c>
      <c r="G2707" s="26">
        <v>326</v>
      </c>
      <c r="H2707" s="37">
        <v>0.17843459222769567</v>
      </c>
    </row>
    <row r="2708">
      <c r="A2708" s="26">
        <v>16</v>
      </c>
      <c r="B2708" s="24" t="str">
        <v>의정부시</v>
      </c>
      <c r="C2708" s="24" t="str">
        <v>아파트 매매</v>
      </c>
      <c r="D2708" s="24" t="str">
        <v>2026-01</v>
      </c>
      <c r="E2708" s="24" t="str">
        <v>비교 반영</v>
      </c>
      <c r="F2708" s="24" t="str">
        <v>직전 비교기간</v>
      </c>
      <c r="G2708" s="26">
        <v>491</v>
      </c>
      <c r="H2708" s="37">
        <v>0.23662650602409638</v>
      </c>
    </row>
    <row r="2709">
      <c r="A2709" s="26">
        <v>16</v>
      </c>
      <c r="B2709" s="24" t="str">
        <v>의정부시</v>
      </c>
      <c r="C2709" s="24" t="str">
        <v>아파트 매매</v>
      </c>
      <c r="D2709" s="24" t="str">
        <v>2026-02</v>
      </c>
      <c r="E2709" s="24" t="str">
        <v>비교 반영</v>
      </c>
      <c r="F2709" s="24" t="str">
        <v>직전 비교기간</v>
      </c>
      <c r="G2709" s="26">
        <v>374</v>
      </c>
      <c r="H2709" s="37">
        <v>0.20129171151776104</v>
      </c>
    </row>
    <row r="2710">
      <c r="A2710" s="26">
        <v>16</v>
      </c>
      <c r="B2710" s="24" t="str">
        <v>의정부시</v>
      </c>
      <c r="C2710" s="24" t="str">
        <v>아파트 매매</v>
      </c>
      <c r="D2710" s="24" t="str">
        <v>2026-03</v>
      </c>
      <c r="E2710" s="24" t="str">
        <v>비교 반영</v>
      </c>
      <c r="F2710" s="24" t="str">
        <v>직전 비교기간</v>
      </c>
      <c r="G2710" s="26">
        <v>540</v>
      </c>
      <c r="H2710" s="37">
        <v>0.23872679045092837</v>
      </c>
    </row>
    <row r="2711">
      <c r="A2711" s="26">
        <v>16</v>
      </c>
      <c r="B2711" s="24" t="str">
        <v>의정부시</v>
      </c>
      <c r="C2711" s="24" t="str">
        <v>아파트 매매</v>
      </c>
      <c r="D2711" s="24" t="str">
        <v>2026-04</v>
      </c>
      <c r="E2711" s="24" t="str">
        <v>비교 반영</v>
      </c>
      <c r="F2711" s="24" t="str">
        <v>최근 비교기간</v>
      </c>
      <c r="G2711" s="26">
        <v>428</v>
      </c>
      <c r="H2711" s="37">
        <v>0.2068632189463509</v>
      </c>
    </row>
    <row r="2712">
      <c r="A2712" s="26">
        <v>16</v>
      </c>
      <c r="B2712" s="24" t="str">
        <v>의정부시</v>
      </c>
      <c r="C2712" s="24" t="str">
        <v>아파트 매매</v>
      </c>
      <c r="D2712" s="24" t="str">
        <v>2026-05</v>
      </c>
      <c r="E2712" s="24" t="str">
        <v>비교 반영</v>
      </c>
      <c r="F2712" s="24" t="str">
        <v>최근 비교기간</v>
      </c>
      <c r="G2712" s="26">
        <v>543</v>
      </c>
      <c r="H2712" s="37">
        <v>0.30386121992165643</v>
      </c>
    </row>
    <row r="2713">
      <c r="A2713" s="26">
        <v>16</v>
      </c>
      <c r="B2713" s="24" t="str">
        <v>의정부시</v>
      </c>
      <c r="C2713" s="24" t="str">
        <v>아파트 매매</v>
      </c>
      <c r="D2713" s="24" t="str">
        <v>2026-06</v>
      </c>
      <c r="E2713" s="24" t="str">
        <v>비교 반영</v>
      </c>
      <c r="F2713" s="24" t="str">
        <v>최근 비교기간</v>
      </c>
      <c r="G2713" s="26">
        <v>495</v>
      </c>
      <c r="H2713" s="37">
        <v>0.27408637873754155</v>
      </c>
    </row>
    <row r="2714">
      <c r="A2714" s="30">
        <v>16</v>
      </c>
      <c r="B2714" s="30" t="str">
        <v>의정부시</v>
      </c>
      <c r="C2714" s="30" t="str">
        <v>아파트 매매</v>
      </c>
      <c r="D2714" s="30" t="str">
        <v>2026-07</v>
      </c>
      <c r="E2714" s="30" t="str">
        <v>집계 중</v>
      </c>
      <c r="F2714" s="30" t="str">
        <v>집계 중 월</v>
      </c>
      <c r="G2714" s="32">
        <v>547</v>
      </c>
      <c r="H2714" s="43">
        <v>0.30886504799548276</v>
      </c>
    </row>
    <row r="2715">
      <c r="A2715" s="26">
        <v>16</v>
      </c>
      <c r="B2715" s="24" t="str">
        <v>의정부시</v>
      </c>
      <c r="C2715" s="24" t="str">
        <v>다가구 전월세</v>
      </c>
      <c r="D2715" s="24" t="str">
        <v>2025-08</v>
      </c>
      <c r="E2715" s="24" t="str">
        <v>비교 반영</v>
      </c>
      <c r="F2715" s="24" t="str">
        <v>그 외 비교 반영월</v>
      </c>
      <c r="G2715" s="26">
        <v>283</v>
      </c>
      <c r="H2715" s="37">
        <v>0.15149892933618844</v>
      </c>
    </row>
    <row r="2716">
      <c r="A2716" s="26">
        <v>16</v>
      </c>
      <c r="B2716" s="24" t="str">
        <v>의정부시</v>
      </c>
      <c r="C2716" s="24" t="str">
        <v>다가구 전월세</v>
      </c>
      <c r="D2716" s="24" t="str">
        <v>2025-09</v>
      </c>
      <c r="E2716" s="24" t="str">
        <v>비교 반영</v>
      </c>
      <c r="F2716" s="24" t="str">
        <v>그 외 비교 반영월</v>
      </c>
      <c r="G2716" s="26">
        <v>297</v>
      </c>
      <c r="H2716" s="37">
        <v>0.16732394366197184</v>
      </c>
    </row>
    <row r="2717">
      <c r="A2717" s="26">
        <v>16</v>
      </c>
      <c r="B2717" s="24" t="str">
        <v>의정부시</v>
      </c>
      <c r="C2717" s="24" t="str">
        <v>다가구 전월세</v>
      </c>
      <c r="D2717" s="24" t="str">
        <v>2025-10</v>
      </c>
      <c r="E2717" s="24" t="str">
        <v>비교 반영</v>
      </c>
      <c r="F2717" s="24" t="str">
        <v>그 외 비교 반영월</v>
      </c>
      <c r="G2717" s="26">
        <v>250</v>
      </c>
      <c r="H2717" s="37">
        <v>0.13966480446927373</v>
      </c>
    </row>
    <row r="2718">
      <c r="A2718" s="26">
        <v>16</v>
      </c>
      <c r="B2718" s="24" t="str">
        <v>의정부시</v>
      </c>
      <c r="C2718" s="24" t="str">
        <v>다가구 전월세</v>
      </c>
      <c r="D2718" s="24" t="str">
        <v>2025-11</v>
      </c>
      <c r="E2718" s="24" t="str">
        <v>비교 반영</v>
      </c>
      <c r="F2718" s="24" t="str">
        <v>그 외 비교 반영월</v>
      </c>
      <c r="G2718" s="26">
        <v>235</v>
      </c>
      <c r="H2718" s="37">
        <v>0.12252346193952034</v>
      </c>
    </row>
    <row r="2719">
      <c r="A2719" s="26">
        <v>16</v>
      </c>
      <c r="B2719" s="24" t="str">
        <v>의정부시</v>
      </c>
      <c r="C2719" s="24" t="str">
        <v>다가구 전월세</v>
      </c>
      <c r="D2719" s="24" t="str">
        <v>2025-12</v>
      </c>
      <c r="E2719" s="24" t="str">
        <v>비교 반영</v>
      </c>
      <c r="F2719" s="24" t="str">
        <v>그 외 비교 반영월</v>
      </c>
      <c r="G2719" s="26">
        <v>238</v>
      </c>
      <c r="H2719" s="37">
        <v>0.13026819923371646</v>
      </c>
    </row>
    <row r="2720">
      <c r="A2720" s="26">
        <v>16</v>
      </c>
      <c r="B2720" s="24" t="str">
        <v>의정부시</v>
      </c>
      <c r="C2720" s="24" t="str">
        <v>다가구 전월세</v>
      </c>
      <c r="D2720" s="24" t="str">
        <v>2026-01</v>
      </c>
      <c r="E2720" s="24" t="str">
        <v>비교 반영</v>
      </c>
      <c r="F2720" s="24" t="str">
        <v>직전 비교기간</v>
      </c>
      <c r="G2720" s="26">
        <v>234</v>
      </c>
      <c r="H2720" s="37">
        <v>0.11277108433734939</v>
      </c>
    </row>
    <row r="2721">
      <c r="A2721" s="26">
        <v>16</v>
      </c>
      <c r="B2721" s="24" t="str">
        <v>의정부시</v>
      </c>
      <c r="C2721" s="24" t="str">
        <v>다가구 전월세</v>
      </c>
      <c r="D2721" s="24" t="str">
        <v>2026-02</v>
      </c>
      <c r="E2721" s="24" t="str">
        <v>비교 반영</v>
      </c>
      <c r="F2721" s="24" t="str">
        <v>직전 비교기간</v>
      </c>
      <c r="G2721" s="26">
        <v>282</v>
      </c>
      <c r="H2721" s="37">
        <v>0.15177610333692143</v>
      </c>
    </row>
    <row r="2722">
      <c r="A2722" s="26">
        <v>16</v>
      </c>
      <c r="B2722" s="24" t="str">
        <v>의정부시</v>
      </c>
      <c r="C2722" s="24" t="str">
        <v>다가구 전월세</v>
      </c>
      <c r="D2722" s="24" t="str">
        <v>2026-03</v>
      </c>
      <c r="E2722" s="24" t="str">
        <v>비교 반영</v>
      </c>
      <c r="F2722" s="24" t="str">
        <v>직전 비교기간</v>
      </c>
      <c r="G2722" s="26">
        <v>311</v>
      </c>
      <c r="H2722" s="37">
        <v>0.1374889478337754</v>
      </c>
    </row>
    <row r="2723">
      <c r="A2723" s="26">
        <v>16</v>
      </c>
      <c r="B2723" s="24" t="str">
        <v>의정부시</v>
      </c>
      <c r="C2723" s="24" t="str">
        <v>다가구 전월세</v>
      </c>
      <c r="D2723" s="24" t="str">
        <v>2026-04</v>
      </c>
      <c r="E2723" s="24" t="str">
        <v>비교 반영</v>
      </c>
      <c r="F2723" s="24" t="str">
        <v>최근 비교기간</v>
      </c>
      <c r="G2723" s="26">
        <v>285</v>
      </c>
      <c r="H2723" s="37">
        <v>0.1377477042049299</v>
      </c>
    </row>
    <row r="2724">
      <c r="A2724" s="26">
        <v>16</v>
      </c>
      <c r="B2724" s="24" t="str">
        <v>의정부시</v>
      </c>
      <c r="C2724" s="24" t="str">
        <v>다가구 전월세</v>
      </c>
      <c r="D2724" s="24" t="str">
        <v>2026-05</v>
      </c>
      <c r="E2724" s="24" t="str">
        <v>비교 반영</v>
      </c>
      <c r="F2724" s="24" t="str">
        <v>최근 비교기간</v>
      </c>
      <c r="G2724" s="26">
        <v>244</v>
      </c>
      <c r="H2724" s="37">
        <v>0.1365416899832121</v>
      </c>
    </row>
    <row r="2725">
      <c r="A2725" s="26">
        <v>16</v>
      </c>
      <c r="B2725" s="24" t="str">
        <v>의정부시</v>
      </c>
      <c r="C2725" s="24" t="str">
        <v>다가구 전월세</v>
      </c>
      <c r="D2725" s="24" t="str">
        <v>2026-06</v>
      </c>
      <c r="E2725" s="24" t="str">
        <v>비교 반영</v>
      </c>
      <c r="F2725" s="24" t="str">
        <v>최근 비교기간</v>
      </c>
      <c r="G2725" s="26">
        <v>273</v>
      </c>
      <c r="H2725" s="37">
        <v>0.1511627906976744</v>
      </c>
    </row>
    <row r="2726">
      <c r="A2726" s="30">
        <v>16</v>
      </c>
      <c r="B2726" s="30" t="str">
        <v>의정부시</v>
      </c>
      <c r="C2726" s="30" t="str">
        <v>다가구 전월세</v>
      </c>
      <c r="D2726" s="30" t="str">
        <v>2026-07</v>
      </c>
      <c r="E2726" s="30" t="str">
        <v>집계 중</v>
      </c>
      <c r="F2726" s="30" t="str">
        <v>집계 중 월</v>
      </c>
      <c r="G2726" s="32">
        <v>248</v>
      </c>
      <c r="H2726" s="43">
        <v>0.14003387916431395</v>
      </c>
    </row>
    <row r="2727">
      <c r="A2727" s="26">
        <v>16</v>
      </c>
      <c r="B2727" s="24" t="str">
        <v>의정부시</v>
      </c>
      <c r="C2727" s="24" t="str">
        <v>다세대 전월세</v>
      </c>
      <c r="D2727" s="24" t="str">
        <v>2025-08</v>
      </c>
      <c r="E2727" s="24" t="str">
        <v>비교 반영</v>
      </c>
      <c r="F2727" s="24" t="str">
        <v>그 외 비교 반영월</v>
      </c>
      <c r="G2727" s="26">
        <v>157</v>
      </c>
      <c r="H2727" s="37">
        <v>0.08404710920770878</v>
      </c>
    </row>
    <row r="2728">
      <c r="A2728" s="26">
        <v>16</v>
      </c>
      <c r="B2728" s="24" t="str">
        <v>의정부시</v>
      </c>
      <c r="C2728" s="24" t="str">
        <v>다세대 전월세</v>
      </c>
      <c r="D2728" s="24" t="str">
        <v>2025-09</v>
      </c>
      <c r="E2728" s="24" t="str">
        <v>비교 반영</v>
      </c>
      <c r="F2728" s="24" t="str">
        <v>그 외 비교 반영월</v>
      </c>
      <c r="G2728" s="26">
        <v>135</v>
      </c>
      <c r="H2728" s="37">
        <v>0.07605633802816901</v>
      </c>
    </row>
    <row r="2729">
      <c r="A2729" s="26">
        <v>16</v>
      </c>
      <c r="B2729" s="24" t="str">
        <v>의정부시</v>
      </c>
      <c r="C2729" s="24" t="str">
        <v>다세대 전월세</v>
      </c>
      <c r="D2729" s="24" t="str">
        <v>2025-10</v>
      </c>
      <c r="E2729" s="24" t="str">
        <v>비교 반영</v>
      </c>
      <c r="F2729" s="24" t="str">
        <v>그 외 비교 반영월</v>
      </c>
      <c r="G2729" s="26">
        <v>130</v>
      </c>
      <c r="H2729" s="37">
        <v>0.07262569832402235</v>
      </c>
    </row>
    <row r="2730">
      <c r="A2730" s="26">
        <v>16</v>
      </c>
      <c r="B2730" s="24" t="str">
        <v>의정부시</v>
      </c>
      <c r="C2730" s="24" t="str">
        <v>다세대 전월세</v>
      </c>
      <c r="D2730" s="24" t="str">
        <v>2025-11</v>
      </c>
      <c r="E2730" s="24" t="str">
        <v>비교 반영</v>
      </c>
      <c r="F2730" s="24" t="str">
        <v>그 외 비교 반영월</v>
      </c>
      <c r="G2730" s="26">
        <v>151</v>
      </c>
      <c r="H2730" s="37">
        <v>0.07872784150156413</v>
      </c>
    </row>
    <row r="2731">
      <c r="A2731" s="26">
        <v>16</v>
      </c>
      <c r="B2731" s="24" t="str">
        <v>의정부시</v>
      </c>
      <c r="C2731" s="24" t="str">
        <v>다세대 전월세</v>
      </c>
      <c r="D2731" s="24" t="str">
        <v>2025-12</v>
      </c>
      <c r="E2731" s="24" t="str">
        <v>비교 반영</v>
      </c>
      <c r="F2731" s="24" t="str">
        <v>그 외 비교 반영월</v>
      </c>
      <c r="G2731" s="26">
        <v>154</v>
      </c>
      <c r="H2731" s="37">
        <v>0.0842911877394636</v>
      </c>
    </row>
    <row r="2732">
      <c r="A2732" s="26">
        <v>16</v>
      </c>
      <c r="B2732" s="24" t="str">
        <v>의정부시</v>
      </c>
      <c r="C2732" s="24" t="str">
        <v>다세대 전월세</v>
      </c>
      <c r="D2732" s="24" t="str">
        <v>2026-01</v>
      </c>
      <c r="E2732" s="24" t="str">
        <v>비교 반영</v>
      </c>
      <c r="F2732" s="24" t="str">
        <v>직전 비교기간</v>
      </c>
      <c r="G2732" s="26">
        <v>136</v>
      </c>
      <c r="H2732" s="37">
        <v>0.0655421686746988</v>
      </c>
    </row>
    <row r="2733">
      <c r="A2733" s="26">
        <v>16</v>
      </c>
      <c r="B2733" s="24" t="str">
        <v>의정부시</v>
      </c>
      <c r="C2733" s="24" t="str">
        <v>다세대 전월세</v>
      </c>
      <c r="D2733" s="24" t="str">
        <v>2026-02</v>
      </c>
      <c r="E2733" s="24" t="str">
        <v>비교 반영</v>
      </c>
      <c r="F2733" s="24" t="str">
        <v>직전 비교기간</v>
      </c>
      <c r="G2733" s="26">
        <v>130</v>
      </c>
      <c r="H2733" s="37">
        <v>0.06996770721205597</v>
      </c>
    </row>
    <row r="2734">
      <c r="A2734" s="26">
        <v>16</v>
      </c>
      <c r="B2734" s="24" t="str">
        <v>의정부시</v>
      </c>
      <c r="C2734" s="24" t="str">
        <v>다세대 전월세</v>
      </c>
      <c r="D2734" s="24" t="str">
        <v>2026-03</v>
      </c>
      <c r="E2734" s="24" t="str">
        <v>비교 반영</v>
      </c>
      <c r="F2734" s="24" t="str">
        <v>직전 비교기간</v>
      </c>
      <c r="G2734" s="26">
        <v>197</v>
      </c>
      <c r="H2734" s="37">
        <v>0.08709106984969053</v>
      </c>
    </row>
    <row r="2735">
      <c r="A2735" s="26">
        <v>16</v>
      </c>
      <c r="B2735" s="24" t="str">
        <v>의정부시</v>
      </c>
      <c r="C2735" s="24" t="str">
        <v>다세대 전월세</v>
      </c>
      <c r="D2735" s="24" t="str">
        <v>2026-04</v>
      </c>
      <c r="E2735" s="24" t="str">
        <v>비교 반영</v>
      </c>
      <c r="F2735" s="24" t="str">
        <v>최근 비교기간</v>
      </c>
      <c r="G2735" s="26">
        <v>157</v>
      </c>
      <c r="H2735" s="37">
        <v>0.07588206863218946</v>
      </c>
    </row>
    <row r="2736">
      <c r="A2736" s="26">
        <v>16</v>
      </c>
      <c r="B2736" s="24" t="str">
        <v>의정부시</v>
      </c>
      <c r="C2736" s="24" t="str">
        <v>다세대 전월세</v>
      </c>
      <c r="D2736" s="24" t="str">
        <v>2026-05</v>
      </c>
      <c r="E2736" s="24" t="str">
        <v>비교 반영</v>
      </c>
      <c r="F2736" s="24" t="str">
        <v>최근 비교기간</v>
      </c>
      <c r="G2736" s="26">
        <v>137</v>
      </c>
      <c r="H2736" s="37">
        <v>0.07666480134303301</v>
      </c>
    </row>
    <row r="2737">
      <c r="A2737" s="26">
        <v>16</v>
      </c>
      <c r="B2737" s="24" t="str">
        <v>의정부시</v>
      </c>
      <c r="C2737" s="24" t="str">
        <v>다세대 전월세</v>
      </c>
      <c r="D2737" s="24" t="str">
        <v>2026-06</v>
      </c>
      <c r="E2737" s="24" t="str">
        <v>비교 반영</v>
      </c>
      <c r="F2737" s="24" t="str">
        <v>최근 비교기간</v>
      </c>
      <c r="G2737" s="26">
        <v>123</v>
      </c>
      <c r="H2737" s="37">
        <v>0.0681063122923588</v>
      </c>
    </row>
    <row r="2738">
      <c r="A2738" s="30">
        <v>16</v>
      </c>
      <c r="B2738" s="30" t="str">
        <v>의정부시</v>
      </c>
      <c r="C2738" s="30" t="str">
        <v>다세대 전월세</v>
      </c>
      <c r="D2738" s="30" t="str">
        <v>2026-07</v>
      </c>
      <c r="E2738" s="30" t="str">
        <v>집계 중</v>
      </c>
      <c r="F2738" s="30" t="str">
        <v>집계 중 월</v>
      </c>
      <c r="G2738" s="32">
        <v>108</v>
      </c>
      <c r="H2738" s="43">
        <v>0.060982495765104464</v>
      </c>
    </row>
    <row r="2739">
      <c r="A2739" s="26">
        <v>16</v>
      </c>
      <c r="B2739" s="24" t="str">
        <v>의정부시</v>
      </c>
      <c r="C2739" s="24" t="str">
        <v>오피스텔 전월세</v>
      </c>
      <c r="D2739" s="24" t="str">
        <v>2025-08</v>
      </c>
      <c r="E2739" s="24" t="str">
        <v>비교 반영</v>
      </c>
      <c r="F2739" s="24" t="str">
        <v>그 외 비교 반영월</v>
      </c>
      <c r="G2739" s="26">
        <v>129</v>
      </c>
      <c r="H2739" s="37">
        <v>0.0690578158458244</v>
      </c>
    </row>
    <row r="2740">
      <c r="A2740" s="26">
        <v>16</v>
      </c>
      <c r="B2740" s="24" t="str">
        <v>의정부시</v>
      </c>
      <c r="C2740" s="24" t="str">
        <v>오피스텔 전월세</v>
      </c>
      <c r="D2740" s="24" t="str">
        <v>2025-09</v>
      </c>
      <c r="E2740" s="24" t="str">
        <v>비교 반영</v>
      </c>
      <c r="F2740" s="24" t="str">
        <v>그 외 비교 반영월</v>
      </c>
      <c r="G2740" s="26">
        <v>103</v>
      </c>
      <c r="H2740" s="37">
        <v>0.05802816901408451</v>
      </c>
    </row>
    <row r="2741">
      <c r="A2741" s="26">
        <v>16</v>
      </c>
      <c r="B2741" s="24" t="str">
        <v>의정부시</v>
      </c>
      <c r="C2741" s="24" t="str">
        <v>오피스텔 전월세</v>
      </c>
      <c r="D2741" s="24" t="str">
        <v>2025-10</v>
      </c>
      <c r="E2741" s="24" t="str">
        <v>비교 반영</v>
      </c>
      <c r="F2741" s="24" t="str">
        <v>그 외 비교 반영월</v>
      </c>
      <c r="G2741" s="26">
        <v>100</v>
      </c>
      <c r="H2741" s="37">
        <v>0.055865921787709494</v>
      </c>
    </row>
    <row r="2742">
      <c r="A2742" s="26">
        <v>16</v>
      </c>
      <c r="B2742" s="24" t="str">
        <v>의정부시</v>
      </c>
      <c r="C2742" s="24" t="str">
        <v>오피스텔 전월세</v>
      </c>
      <c r="D2742" s="24" t="str">
        <v>2025-11</v>
      </c>
      <c r="E2742" s="24" t="str">
        <v>비교 반영</v>
      </c>
      <c r="F2742" s="24" t="str">
        <v>그 외 비교 반영월</v>
      </c>
      <c r="G2742" s="26">
        <v>112</v>
      </c>
      <c r="H2742" s="37">
        <v>0.058394160583941604</v>
      </c>
    </row>
    <row r="2743">
      <c r="A2743" s="26">
        <v>16</v>
      </c>
      <c r="B2743" s="24" t="str">
        <v>의정부시</v>
      </c>
      <c r="C2743" s="24" t="str">
        <v>오피스텔 전월세</v>
      </c>
      <c r="D2743" s="24" t="str">
        <v>2025-12</v>
      </c>
      <c r="E2743" s="24" t="str">
        <v>비교 반영</v>
      </c>
      <c r="F2743" s="24" t="str">
        <v>그 외 비교 반영월</v>
      </c>
      <c r="G2743" s="26">
        <v>124</v>
      </c>
      <c r="H2743" s="37">
        <v>0.06787082649151614</v>
      </c>
    </row>
    <row r="2744">
      <c r="A2744" s="26">
        <v>16</v>
      </c>
      <c r="B2744" s="24" t="str">
        <v>의정부시</v>
      </c>
      <c r="C2744" s="24" t="str">
        <v>오피스텔 전월세</v>
      </c>
      <c r="D2744" s="24" t="str">
        <v>2026-01</v>
      </c>
      <c r="E2744" s="24" t="str">
        <v>비교 반영</v>
      </c>
      <c r="F2744" s="24" t="str">
        <v>직전 비교기간</v>
      </c>
      <c r="G2744" s="26">
        <v>163</v>
      </c>
      <c r="H2744" s="37">
        <v>0.07855421686746988</v>
      </c>
    </row>
    <row r="2745">
      <c r="A2745" s="26">
        <v>16</v>
      </c>
      <c r="B2745" s="24" t="str">
        <v>의정부시</v>
      </c>
      <c r="C2745" s="24" t="str">
        <v>오피스텔 전월세</v>
      </c>
      <c r="D2745" s="24" t="str">
        <v>2026-02</v>
      </c>
      <c r="E2745" s="24" t="str">
        <v>비교 반영</v>
      </c>
      <c r="F2745" s="24" t="str">
        <v>직전 비교기간</v>
      </c>
      <c r="G2745" s="26">
        <v>147</v>
      </c>
      <c r="H2745" s="37">
        <v>0.07911733046286329</v>
      </c>
    </row>
    <row r="2746">
      <c r="A2746" s="26">
        <v>16</v>
      </c>
      <c r="B2746" s="24" t="str">
        <v>의정부시</v>
      </c>
      <c r="C2746" s="24" t="str">
        <v>오피스텔 전월세</v>
      </c>
      <c r="D2746" s="24" t="str">
        <v>2026-03</v>
      </c>
      <c r="E2746" s="24" t="str">
        <v>비교 반영</v>
      </c>
      <c r="F2746" s="24" t="str">
        <v>직전 비교기간</v>
      </c>
      <c r="G2746" s="26">
        <v>142</v>
      </c>
      <c r="H2746" s="37">
        <v>0.0627763041556145</v>
      </c>
    </row>
    <row r="2747">
      <c r="A2747" s="26">
        <v>16</v>
      </c>
      <c r="B2747" s="24" t="str">
        <v>의정부시</v>
      </c>
      <c r="C2747" s="24" t="str">
        <v>오피스텔 전월세</v>
      </c>
      <c r="D2747" s="24" t="str">
        <v>2026-04</v>
      </c>
      <c r="E2747" s="24" t="str">
        <v>비교 반영</v>
      </c>
      <c r="F2747" s="24" t="str">
        <v>최근 비교기간</v>
      </c>
      <c r="G2747" s="26">
        <v>161</v>
      </c>
      <c r="H2747" s="37">
        <v>0.0778153697438376</v>
      </c>
    </row>
    <row r="2748">
      <c r="A2748" s="26">
        <v>16</v>
      </c>
      <c r="B2748" s="24" t="str">
        <v>의정부시</v>
      </c>
      <c r="C2748" s="24" t="str">
        <v>오피스텔 전월세</v>
      </c>
      <c r="D2748" s="24" t="str">
        <v>2026-05</v>
      </c>
      <c r="E2748" s="24" t="str">
        <v>비교 반영</v>
      </c>
      <c r="F2748" s="24" t="str">
        <v>최근 비교기간</v>
      </c>
      <c r="G2748" s="26">
        <v>112</v>
      </c>
      <c r="H2748" s="37">
        <v>0.06267487409065473</v>
      </c>
    </row>
    <row r="2749">
      <c r="A2749" s="26">
        <v>16</v>
      </c>
      <c r="B2749" s="24" t="str">
        <v>의정부시</v>
      </c>
      <c r="C2749" s="24" t="str">
        <v>오피스텔 전월세</v>
      </c>
      <c r="D2749" s="24" t="str">
        <v>2026-06</v>
      </c>
      <c r="E2749" s="24" t="str">
        <v>비교 반영</v>
      </c>
      <c r="F2749" s="24" t="str">
        <v>최근 비교기간</v>
      </c>
      <c r="G2749" s="26">
        <v>125</v>
      </c>
      <c r="H2749" s="37">
        <v>0.06921373200442968</v>
      </c>
    </row>
    <row r="2750">
      <c r="A2750" s="30">
        <v>16</v>
      </c>
      <c r="B2750" s="30" t="str">
        <v>의정부시</v>
      </c>
      <c r="C2750" s="30" t="str">
        <v>오피스텔 전월세</v>
      </c>
      <c r="D2750" s="30" t="str">
        <v>2026-07</v>
      </c>
      <c r="E2750" s="30" t="str">
        <v>집계 중</v>
      </c>
      <c r="F2750" s="30" t="str">
        <v>집계 중 월</v>
      </c>
      <c r="G2750" s="32">
        <v>103</v>
      </c>
      <c r="H2750" s="43">
        <v>0.05815923207227555</v>
      </c>
    </row>
    <row r="2751">
      <c r="A2751" s="26">
        <v>16</v>
      </c>
      <c r="B2751" s="24" t="str">
        <v>의정부시</v>
      </c>
      <c r="C2751" s="24" t="str">
        <v>다세대 매매</v>
      </c>
      <c r="D2751" s="24" t="str">
        <v>2025-08</v>
      </c>
      <c r="E2751" s="24" t="str">
        <v>비교 반영</v>
      </c>
      <c r="F2751" s="24" t="str">
        <v>그 외 비교 반영월</v>
      </c>
      <c r="G2751" s="26">
        <v>45</v>
      </c>
      <c r="H2751" s="37">
        <v>0.024089935760171308</v>
      </c>
    </row>
    <row r="2752">
      <c r="A2752" s="26">
        <v>16</v>
      </c>
      <c r="B2752" s="24" t="str">
        <v>의정부시</v>
      </c>
      <c r="C2752" s="24" t="str">
        <v>다세대 매매</v>
      </c>
      <c r="D2752" s="24" t="str">
        <v>2025-09</v>
      </c>
      <c r="E2752" s="24" t="str">
        <v>비교 반영</v>
      </c>
      <c r="F2752" s="24" t="str">
        <v>그 외 비교 반영월</v>
      </c>
      <c r="G2752" s="26">
        <v>55</v>
      </c>
      <c r="H2752" s="37">
        <v>0.030985915492957747</v>
      </c>
    </row>
    <row r="2753">
      <c r="A2753" s="26">
        <v>16</v>
      </c>
      <c r="B2753" s="24" t="str">
        <v>의정부시</v>
      </c>
      <c r="C2753" s="24" t="str">
        <v>다세대 매매</v>
      </c>
      <c r="D2753" s="24" t="str">
        <v>2025-10</v>
      </c>
      <c r="E2753" s="24" t="str">
        <v>비교 반영</v>
      </c>
      <c r="F2753" s="24" t="str">
        <v>그 외 비교 반영월</v>
      </c>
      <c r="G2753" s="26">
        <v>42</v>
      </c>
      <c r="H2753" s="37">
        <v>0.02346368715083799</v>
      </c>
    </row>
    <row r="2754">
      <c r="A2754" s="26">
        <v>16</v>
      </c>
      <c r="B2754" s="24" t="str">
        <v>의정부시</v>
      </c>
      <c r="C2754" s="24" t="str">
        <v>다세대 매매</v>
      </c>
      <c r="D2754" s="24" t="str">
        <v>2025-11</v>
      </c>
      <c r="E2754" s="24" t="str">
        <v>비교 반영</v>
      </c>
      <c r="F2754" s="24" t="str">
        <v>그 외 비교 반영월</v>
      </c>
      <c r="G2754" s="26">
        <v>58</v>
      </c>
      <c r="H2754" s="37">
        <v>0.03023983315954119</v>
      </c>
    </row>
    <row r="2755">
      <c r="A2755" s="26">
        <v>16</v>
      </c>
      <c r="B2755" s="24" t="str">
        <v>의정부시</v>
      </c>
      <c r="C2755" s="24" t="str">
        <v>다세대 매매</v>
      </c>
      <c r="D2755" s="24" t="str">
        <v>2025-12</v>
      </c>
      <c r="E2755" s="24" t="str">
        <v>비교 반영</v>
      </c>
      <c r="F2755" s="24" t="str">
        <v>그 외 비교 반영월</v>
      </c>
      <c r="G2755" s="26">
        <v>58</v>
      </c>
      <c r="H2755" s="37">
        <v>0.031746031746031744</v>
      </c>
    </row>
    <row r="2756">
      <c r="A2756" s="26">
        <v>16</v>
      </c>
      <c r="B2756" s="24" t="str">
        <v>의정부시</v>
      </c>
      <c r="C2756" s="24" t="str">
        <v>다세대 매매</v>
      </c>
      <c r="D2756" s="24" t="str">
        <v>2026-01</v>
      </c>
      <c r="E2756" s="24" t="str">
        <v>비교 반영</v>
      </c>
      <c r="F2756" s="24" t="str">
        <v>직전 비교기간</v>
      </c>
      <c r="G2756" s="26">
        <v>63</v>
      </c>
      <c r="H2756" s="37">
        <v>0.030361445783132532</v>
      </c>
    </row>
    <row r="2757">
      <c r="A2757" s="26">
        <v>16</v>
      </c>
      <c r="B2757" s="24" t="str">
        <v>의정부시</v>
      </c>
      <c r="C2757" s="24" t="str">
        <v>다세대 매매</v>
      </c>
      <c r="D2757" s="24" t="str">
        <v>2026-02</v>
      </c>
      <c r="E2757" s="24" t="str">
        <v>비교 반영</v>
      </c>
      <c r="F2757" s="24" t="str">
        <v>직전 비교기간</v>
      </c>
      <c r="G2757" s="26">
        <v>67</v>
      </c>
      <c r="H2757" s="37">
        <v>0.03606027987082885</v>
      </c>
    </row>
    <row r="2758">
      <c r="A2758" s="26">
        <v>16</v>
      </c>
      <c r="B2758" s="24" t="str">
        <v>의정부시</v>
      </c>
      <c r="C2758" s="24" t="str">
        <v>다세대 매매</v>
      </c>
      <c r="D2758" s="24" t="str">
        <v>2026-03</v>
      </c>
      <c r="E2758" s="24" t="str">
        <v>비교 반영</v>
      </c>
      <c r="F2758" s="24" t="str">
        <v>직전 비교기간</v>
      </c>
      <c r="G2758" s="26">
        <v>83</v>
      </c>
      <c r="H2758" s="37">
        <v>0.03669319186560566</v>
      </c>
    </row>
    <row r="2759">
      <c r="A2759" s="26">
        <v>16</v>
      </c>
      <c r="B2759" s="24" t="str">
        <v>의정부시</v>
      </c>
      <c r="C2759" s="24" t="str">
        <v>다세대 매매</v>
      </c>
      <c r="D2759" s="24" t="str">
        <v>2026-04</v>
      </c>
      <c r="E2759" s="24" t="str">
        <v>비교 반영</v>
      </c>
      <c r="F2759" s="24" t="str">
        <v>최근 비교기간</v>
      </c>
      <c r="G2759" s="26">
        <v>126</v>
      </c>
      <c r="H2759" s="37">
        <v>0.06089898501691639</v>
      </c>
    </row>
    <row r="2760">
      <c r="A2760" s="26">
        <v>16</v>
      </c>
      <c r="B2760" s="24" t="str">
        <v>의정부시</v>
      </c>
      <c r="C2760" s="24" t="str">
        <v>다세대 매매</v>
      </c>
      <c r="D2760" s="24" t="str">
        <v>2026-05</v>
      </c>
      <c r="E2760" s="24" t="str">
        <v>비교 반영</v>
      </c>
      <c r="F2760" s="24" t="str">
        <v>최근 비교기간</v>
      </c>
      <c r="G2760" s="26">
        <v>59</v>
      </c>
      <c r="H2760" s="37">
        <v>0.03301622831561276</v>
      </c>
    </row>
    <row r="2761">
      <c r="A2761" s="26">
        <v>16</v>
      </c>
      <c r="B2761" s="24" t="str">
        <v>의정부시</v>
      </c>
      <c r="C2761" s="24" t="str">
        <v>다세대 매매</v>
      </c>
      <c r="D2761" s="24" t="str">
        <v>2026-06</v>
      </c>
      <c r="E2761" s="24" t="str">
        <v>비교 반영</v>
      </c>
      <c r="F2761" s="24" t="str">
        <v>최근 비교기간</v>
      </c>
      <c r="G2761" s="26">
        <v>63</v>
      </c>
      <c r="H2761" s="37">
        <v>0.03488372093023256</v>
      </c>
    </row>
    <row r="2762">
      <c r="A2762" s="30">
        <v>16</v>
      </c>
      <c r="B2762" s="30" t="str">
        <v>의정부시</v>
      </c>
      <c r="C2762" s="30" t="str">
        <v>다세대 매매</v>
      </c>
      <c r="D2762" s="30" t="str">
        <v>2026-07</v>
      </c>
      <c r="E2762" s="30" t="str">
        <v>집계 중</v>
      </c>
      <c r="F2762" s="30" t="str">
        <v>집계 중 월</v>
      </c>
      <c r="G2762" s="32">
        <v>55</v>
      </c>
      <c r="H2762" s="43">
        <v>0.031055900621118012</v>
      </c>
    </row>
    <row r="2763">
      <c r="A2763" s="26">
        <v>16</v>
      </c>
      <c r="B2763" s="24" t="str">
        <v>의정부시</v>
      </c>
      <c r="C2763" s="24" t="str">
        <v>토지</v>
      </c>
      <c r="D2763" s="24" t="str">
        <v>2025-08</v>
      </c>
      <c r="E2763" s="24" t="str">
        <v>비교 반영</v>
      </c>
      <c r="F2763" s="24" t="str">
        <v>그 외 비교 반영월</v>
      </c>
      <c r="G2763" s="26">
        <v>27</v>
      </c>
      <c r="H2763" s="37">
        <v>0.014453961456102784</v>
      </c>
    </row>
    <row r="2764">
      <c r="A2764" s="26">
        <v>16</v>
      </c>
      <c r="B2764" s="24" t="str">
        <v>의정부시</v>
      </c>
      <c r="C2764" s="24" t="str">
        <v>토지</v>
      </c>
      <c r="D2764" s="24" t="str">
        <v>2025-09</v>
      </c>
      <c r="E2764" s="24" t="str">
        <v>비교 반영</v>
      </c>
      <c r="F2764" s="24" t="str">
        <v>그 외 비교 반영월</v>
      </c>
      <c r="G2764" s="26">
        <v>24</v>
      </c>
      <c r="H2764" s="37">
        <v>0.013521126760563381</v>
      </c>
    </row>
    <row r="2765">
      <c r="A2765" s="26">
        <v>16</v>
      </c>
      <c r="B2765" s="24" t="str">
        <v>의정부시</v>
      </c>
      <c r="C2765" s="24" t="str">
        <v>토지</v>
      </c>
      <c r="D2765" s="24" t="str">
        <v>2025-10</v>
      </c>
      <c r="E2765" s="24" t="str">
        <v>비교 반영</v>
      </c>
      <c r="F2765" s="24" t="str">
        <v>그 외 비교 반영월</v>
      </c>
      <c r="G2765" s="26">
        <v>27</v>
      </c>
      <c r="H2765" s="37">
        <v>0.015083798882681564</v>
      </c>
    </row>
    <row r="2766">
      <c r="A2766" s="26">
        <v>16</v>
      </c>
      <c r="B2766" s="24" t="str">
        <v>의정부시</v>
      </c>
      <c r="C2766" s="24" t="str">
        <v>토지</v>
      </c>
      <c r="D2766" s="24" t="str">
        <v>2025-11</v>
      </c>
      <c r="E2766" s="24" t="str">
        <v>비교 반영</v>
      </c>
      <c r="F2766" s="24" t="str">
        <v>그 외 비교 반영월</v>
      </c>
      <c r="G2766" s="26">
        <v>20</v>
      </c>
      <c r="H2766" s="37">
        <v>0.010427528675703858</v>
      </c>
    </row>
    <row r="2767">
      <c r="A2767" s="26">
        <v>16</v>
      </c>
      <c r="B2767" s="24" t="str">
        <v>의정부시</v>
      </c>
      <c r="C2767" s="24" t="str">
        <v>토지</v>
      </c>
      <c r="D2767" s="24" t="str">
        <v>2025-12</v>
      </c>
      <c r="E2767" s="24" t="str">
        <v>비교 반영</v>
      </c>
      <c r="F2767" s="24" t="str">
        <v>그 외 비교 반영월</v>
      </c>
      <c r="G2767" s="26">
        <v>75</v>
      </c>
      <c r="H2767" s="37">
        <v>0.041050903119868636</v>
      </c>
    </row>
    <row r="2768">
      <c r="A2768" s="26">
        <v>16</v>
      </c>
      <c r="B2768" s="24" t="str">
        <v>의정부시</v>
      </c>
      <c r="C2768" s="24" t="str">
        <v>토지</v>
      </c>
      <c r="D2768" s="24" t="str">
        <v>2026-01</v>
      </c>
      <c r="E2768" s="24" t="str">
        <v>비교 반영</v>
      </c>
      <c r="F2768" s="24" t="str">
        <v>직전 비교기간</v>
      </c>
      <c r="G2768" s="26">
        <v>22</v>
      </c>
      <c r="H2768" s="37">
        <v>0.010602409638554217</v>
      </c>
    </row>
    <row r="2769">
      <c r="A2769" s="26">
        <v>16</v>
      </c>
      <c r="B2769" s="24" t="str">
        <v>의정부시</v>
      </c>
      <c r="C2769" s="24" t="str">
        <v>토지</v>
      </c>
      <c r="D2769" s="24" t="str">
        <v>2026-02</v>
      </c>
      <c r="E2769" s="24" t="str">
        <v>비교 반영</v>
      </c>
      <c r="F2769" s="24" t="str">
        <v>직전 비교기간</v>
      </c>
      <c r="G2769" s="26">
        <v>39</v>
      </c>
      <c r="H2769" s="37">
        <v>0.02099031216361679</v>
      </c>
    </row>
    <row r="2770">
      <c r="A2770" s="26">
        <v>16</v>
      </c>
      <c r="B2770" s="24" t="str">
        <v>의정부시</v>
      </c>
      <c r="C2770" s="24" t="str">
        <v>토지</v>
      </c>
      <c r="D2770" s="24" t="str">
        <v>2026-03</v>
      </c>
      <c r="E2770" s="24" t="str">
        <v>비교 반영</v>
      </c>
      <c r="F2770" s="24" t="str">
        <v>직전 비교기간</v>
      </c>
      <c r="G2770" s="26">
        <v>37</v>
      </c>
      <c r="H2770" s="37">
        <v>0.016357206012378427</v>
      </c>
    </row>
    <row r="2771">
      <c r="A2771" s="26">
        <v>16</v>
      </c>
      <c r="B2771" s="24" t="str">
        <v>의정부시</v>
      </c>
      <c r="C2771" s="24" t="str">
        <v>토지</v>
      </c>
      <c r="D2771" s="24" t="str">
        <v>2026-04</v>
      </c>
      <c r="E2771" s="24" t="str">
        <v>비교 반영</v>
      </c>
      <c r="F2771" s="24" t="str">
        <v>최근 비교기간</v>
      </c>
      <c r="G2771" s="26">
        <v>43</v>
      </c>
      <c r="H2771" s="37">
        <v>0.020782986950217495</v>
      </c>
    </row>
    <row r="2772">
      <c r="A2772" s="26">
        <v>16</v>
      </c>
      <c r="B2772" s="24" t="str">
        <v>의정부시</v>
      </c>
      <c r="C2772" s="24" t="str">
        <v>토지</v>
      </c>
      <c r="D2772" s="24" t="str">
        <v>2026-05</v>
      </c>
      <c r="E2772" s="24" t="str">
        <v>비교 반영</v>
      </c>
      <c r="F2772" s="24" t="str">
        <v>최근 비교기간</v>
      </c>
      <c r="G2772" s="26">
        <v>16</v>
      </c>
      <c r="H2772" s="37">
        <v>0.008953553441522105</v>
      </c>
    </row>
    <row r="2773">
      <c r="A2773" s="26">
        <v>16</v>
      </c>
      <c r="B2773" s="24" t="str">
        <v>의정부시</v>
      </c>
      <c r="C2773" s="24" t="str">
        <v>토지</v>
      </c>
      <c r="D2773" s="24" t="str">
        <v>2026-06</v>
      </c>
      <c r="E2773" s="24" t="str">
        <v>비교 반영</v>
      </c>
      <c r="F2773" s="24" t="str">
        <v>최근 비교기간</v>
      </c>
      <c r="G2773" s="26">
        <v>27</v>
      </c>
      <c r="H2773" s="37">
        <v>0.014950166112956811</v>
      </c>
    </row>
    <row r="2774">
      <c r="A2774" s="30">
        <v>16</v>
      </c>
      <c r="B2774" s="30" t="str">
        <v>의정부시</v>
      </c>
      <c r="C2774" s="30" t="str">
        <v>토지</v>
      </c>
      <c r="D2774" s="30" t="str">
        <v>2026-07</v>
      </c>
      <c r="E2774" s="30" t="str">
        <v>집계 중</v>
      </c>
      <c r="F2774" s="30" t="str">
        <v>집계 중 월</v>
      </c>
      <c r="G2774" s="32">
        <v>7</v>
      </c>
      <c r="H2774" s="43">
        <v>0.003952569169960474</v>
      </c>
    </row>
    <row r="2775">
      <c r="A2775" s="26">
        <v>16</v>
      </c>
      <c r="B2775" s="24" t="str">
        <v>의정부시</v>
      </c>
      <c r="C2775" s="24" t="str">
        <v>오피스텔 매매</v>
      </c>
      <c r="D2775" s="24" t="str">
        <v>2025-08</v>
      </c>
      <c r="E2775" s="24" t="str">
        <v>비교 반영</v>
      </c>
      <c r="F2775" s="24" t="str">
        <v>그 외 비교 반영월</v>
      </c>
      <c r="G2775" s="26">
        <v>15</v>
      </c>
      <c r="H2775" s="37">
        <v>0.008029978586723769</v>
      </c>
    </row>
    <row r="2776">
      <c r="A2776" s="26">
        <v>16</v>
      </c>
      <c r="B2776" s="24" t="str">
        <v>의정부시</v>
      </c>
      <c r="C2776" s="24" t="str">
        <v>오피스텔 매매</v>
      </c>
      <c r="D2776" s="24" t="str">
        <v>2025-09</v>
      </c>
      <c r="E2776" s="24" t="str">
        <v>비교 반영</v>
      </c>
      <c r="F2776" s="24" t="str">
        <v>그 외 비교 반영월</v>
      </c>
      <c r="G2776" s="26">
        <v>22</v>
      </c>
      <c r="H2776" s="37">
        <v>0.012394366197183098</v>
      </c>
    </row>
    <row r="2777">
      <c r="A2777" s="26">
        <v>16</v>
      </c>
      <c r="B2777" s="24" t="str">
        <v>의정부시</v>
      </c>
      <c r="C2777" s="24" t="str">
        <v>오피스텔 매매</v>
      </c>
      <c r="D2777" s="24" t="str">
        <v>2025-10</v>
      </c>
      <c r="E2777" s="24" t="str">
        <v>비교 반영</v>
      </c>
      <c r="F2777" s="24" t="str">
        <v>그 외 비교 반영월</v>
      </c>
      <c r="G2777" s="26">
        <v>20</v>
      </c>
      <c r="H2777" s="37">
        <v>0.0111731843575419</v>
      </c>
    </row>
    <row r="2778">
      <c r="A2778" s="26">
        <v>16</v>
      </c>
      <c r="B2778" s="24" t="str">
        <v>의정부시</v>
      </c>
      <c r="C2778" s="24" t="str">
        <v>오피스텔 매매</v>
      </c>
      <c r="D2778" s="24" t="str">
        <v>2025-11</v>
      </c>
      <c r="E2778" s="24" t="str">
        <v>비교 반영</v>
      </c>
      <c r="F2778" s="24" t="str">
        <v>그 외 비교 반영월</v>
      </c>
      <c r="G2778" s="26">
        <v>12</v>
      </c>
      <c r="H2778" s="37">
        <v>0.006256517205422315</v>
      </c>
    </row>
    <row r="2779">
      <c r="A2779" s="26">
        <v>16</v>
      </c>
      <c r="B2779" s="24" t="str">
        <v>의정부시</v>
      </c>
      <c r="C2779" s="24" t="str">
        <v>오피스텔 매매</v>
      </c>
      <c r="D2779" s="24" t="str">
        <v>2025-12</v>
      </c>
      <c r="E2779" s="24" t="str">
        <v>비교 반영</v>
      </c>
      <c r="F2779" s="24" t="str">
        <v>그 외 비교 반영월</v>
      </c>
      <c r="G2779" s="26">
        <v>11</v>
      </c>
      <c r="H2779" s="37">
        <v>0.0060207991242474</v>
      </c>
    </row>
    <row r="2780">
      <c r="A2780" s="26">
        <v>16</v>
      </c>
      <c r="B2780" s="24" t="str">
        <v>의정부시</v>
      </c>
      <c r="C2780" s="24" t="str">
        <v>오피스텔 매매</v>
      </c>
      <c r="D2780" s="24" t="str">
        <v>2026-01</v>
      </c>
      <c r="E2780" s="24" t="str">
        <v>비교 반영</v>
      </c>
      <c r="F2780" s="24" t="str">
        <v>직전 비교기간</v>
      </c>
      <c r="G2780" s="26">
        <v>26</v>
      </c>
      <c r="H2780" s="37">
        <v>0.01253012048192771</v>
      </c>
    </row>
    <row r="2781">
      <c r="A2781" s="26">
        <v>16</v>
      </c>
      <c r="B2781" s="24" t="str">
        <v>의정부시</v>
      </c>
      <c r="C2781" s="24" t="str">
        <v>오피스텔 매매</v>
      </c>
      <c r="D2781" s="24" t="str">
        <v>2026-02</v>
      </c>
      <c r="E2781" s="24" t="str">
        <v>비교 반영</v>
      </c>
      <c r="F2781" s="24" t="str">
        <v>직전 비교기간</v>
      </c>
      <c r="G2781" s="26">
        <v>8</v>
      </c>
      <c r="H2781" s="37">
        <v>0.004305705059203444</v>
      </c>
    </row>
    <row r="2782">
      <c r="A2782" s="26">
        <v>16</v>
      </c>
      <c r="B2782" s="24" t="str">
        <v>의정부시</v>
      </c>
      <c r="C2782" s="24" t="str">
        <v>오피스텔 매매</v>
      </c>
      <c r="D2782" s="24" t="str">
        <v>2026-03</v>
      </c>
      <c r="E2782" s="24" t="str">
        <v>비교 반영</v>
      </c>
      <c r="F2782" s="24" t="str">
        <v>직전 비교기간</v>
      </c>
      <c r="G2782" s="26">
        <v>15</v>
      </c>
      <c r="H2782" s="37">
        <v>0.006631299734748011</v>
      </c>
    </row>
    <row r="2783">
      <c r="A2783" s="26">
        <v>16</v>
      </c>
      <c r="B2783" s="24" t="str">
        <v>의정부시</v>
      </c>
      <c r="C2783" s="24" t="str">
        <v>오피스텔 매매</v>
      </c>
      <c r="D2783" s="24" t="str">
        <v>2026-04</v>
      </c>
      <c r="E2783" s="24" t="str">
        <v>비교 반영</v>
      </c>
      <c r="F2783" s="24" t="str">
        <v>최근 비교기간</v>
      </c>
      <c r="G2783" s="26">
        <v>30</v>
      </c>
      <c r="H2783" s="37">
        <v>0.014499758337361043</v>
      </c>
    </row>
    <row r="2784">
      <c r="A2784" s="26">
        <v>16</v>
      </c>
      <c r="B2784" s="24" t="str">
        <v>의정부시</v>
      </c>
      <c r="C2784" s="24" t="str">
        <v>오피스텔 매매</v>
      </c>
      <c r="D2784" s="24" t="str">
        <v>2026-05</v>
      </c>
      <c r="E2784" s="24" t="str">
        <v>비교 반영</v>
      </c>
      <c r="F2784" s="24" t="str">
        <v>최근 비교기간</v>
      </c>
      <c r="G2784" s="26">
        <v>16</v>
      </c>
      <c r="H2784" s="37">
        <v>0.008953553441522105</v>
      </c>
    </row>
    <row r="2785">
      <c r="A2785" s="26">
        <v>16</v>
      </c>
      <c r="B2785" s="24" t="str">
        <v>의정부시</v>
      </c>
      <c r="C2785" s="24" t="str">
        <v>오피스텔 매매</v>
      </c>
      <c r="D2785" s="24" t="str">
        <v>2026-06</v>
      </c>
      <c r="E2785" s="24" t="str">
        <v>비교 반영</v>
      </c>
      <c r="F2785" s="24" t="str">
        <v>최근 비교기간</v>
      </c>
      <c r="G2785" s="26">
        <v>16</v>
      </c>
      <c r="H2785" s="37">
        <v>0.008859357696566999</v>
      </c>
    </row>
    <row r="2786">
      <c r="A2786" s="30">
        <v>16</v>
      </c>
      <c r="B2786" s="30" t="str">
        <v>의정부시</v>
      </c>
      <c r="C2786" s="30" t="str">
        <v>오피스텔 매매</v>
      </c>
      <c r="D2786" s="30" t="str">
        <v>2026-07</v>
      </c>
      <c r="E2786" s="30" t="str">
        <v>집계 중</v>
      </c>
      <c r="F2786" s="30" t="str">
        <v>집계 중 월</v>
      </c>
      <c r="G2786" s="32">
        <v>12</v>
      </c>
      <c r="H2786" s="43">
        <v>0.006775832862789385</v>
      </c>
    </row>
    <row r="2787">
      <c r="A2787" s="26">
        <v>16</v>
      </c>
      <c r="B2787" s="24" t="str">
        <v>의정부시</v>
      </c>
      <c r="C2787" s="24" t="str">
        <v>분양권</v>
      </c>
      <c r="D2787" s="24" t="str">
        <v>2025-08</v>
      </c>
      <c r="E2787" s="24" t="str">
        <v>비교 반영</v>
      </c>
      <c r="F2787" s="24" t="str">
        <v>그 외 비교 반영월</v>
      </c>
      <c r="G2787" s="26">
        <v>7</v>
      </c>
      <c r="H2787" s="37">
        <v>0.003747323340471092</v>
      </c>
    </row>
    <row r="2788">
      <c r="A2788" s="26">
        <v>16</v>
      </c>
      <c r="B2788" s="24" t="str">
        <v>의정부시</v>
      </c>
      <c r="C2788" s="24" t="str">
        <v>분양권</v>
      </c>
      <c r="D2788" s="24" t="str">
        <v>2025-09</v>
      </c>
      <c r="E2788" s="24" t="str">
        <v>비교 반영</v>
      </c>
      <c r="F2788" s="24" t="str">
        <v>그 외 비교 반영월</v>
      </c>
      <c r="G2788" s="26">
        <v>20</v>
      </c>
      <c r="H2788" s="37">
        <v>0.011267605633802818</v>
      </c>
    </row>
    <row r="2789">
      <c r="A2789" s="26">
        <v>16</v>
      </c>
      <c r="B2789" s="24" t="str">
        <v>의정부시</v>
      </c>
      <c r="C2789" s="24" t="str">
        <v>분양권</v>
      </c>
      <c r="D2789" s="24" t="str">
        <v>2025-10</v>
      </c>
      <c r="E2789" s="24" t="str">
        <v>비교 반영</v>
      </c>
      <c r="F2789" s="24" t="str">
        <v>그 외 비교 반영월</v>
      </c>
      <c r="G2789" s="26">
        <v>14</v>
      </c>
      <c r="H2789" s="37">
        <v>0.00782122905027933</v>
      </c>
    </row>
    <row r="2790">
      <c r="A2790" s="26">
        <v>16</v>
      </c>
      <c r="B2790" s="24" t="str">
        <v>의정부시</v>
      </c>
      <c r="C2790" s="24" t="str">
        <v>분양권</v>
      </c>
      <c r="D2790" s="24" t="str">
        <v>2025-11</v>
      </c>
      <c r="E2790" s="24" t="str">
        <v>비교 반영</v>
      </c>
      <c r="F2790" s="24" t="str">
        <v>그 외 비교 반영월</v>
      </c>
      <c r="G2790" s="26">
        <v>21</v>
      </c>
      <c r="H2790" s="37">
        <v>0.010948905109489052</v>
      </c>
    </row>
    <row r="2791">
      <c r="A2791" s="26">
        <v>16</v>
      </c>
      <c r="B2791" s="24" t="str">
        <v>의정부시</v>
      </c>
      <c r="C2791" s="24" t="str">
        <v>분양권</v>
      </c>
      <c r="D2791" s="24" t="str">
        <v>2025-12</v>
      </c>
      <c r="E2791" s="24" t="str">
        <v>비교 반영</v>
      </c>
      <c r="F2791" s="24" t="str">
        <v>그 외 비교 반영월</v>
      </c>
      <c r="G2791" s="26">
        <v>29</v>
      </c>
      <c r="H2791" s="37">
        <v>0.015873015873015872</v>
      </c>
    </row>
    <row r="2792">
      <c r="A2792" s="26">
        <v>16</v>
      </c>
      <c r="B2792" s="24" t="str">
        <v>의정부시</v>
      </c>
      <c r="C2792" s="24" t="str">
        <v>분양권</v>
      </c>
      <c r="D2792" s="24" t="str">
        <v>2026-01</v>
      </c>
      <c r="E2792" s="24" t="str">
        <v>비교 반영</v>
      </c>
      <c r="F2792" s="24" t="str">
        <v>직전 비교기간</v>
      </c>
      <c r="G2792" s="26">
        <v>25</v>
      </c>
      <c r="H2792" s="37">
        <v>0.012048192771084338</v>
      </c>
    </row>
    <row r="2793">
      <c r="A2793" s="26">
        <v>16</v>
      </c>
      <c r="B2793" s="24" t="str">
        <v>의정부시</v>
      </c>
      <c r="C2793" s="24" t="str">
        <v>분양권</v>
      </c>
      <c r="D2793" s="24" t="str">
        <v>2026-02</v>
      </c>
      <c r="E2793" s="24" t="str">
        <v>비교 반영</v>
      </c>
      <c r="F2793" s="24" t="str">
        <v>직전 비교기간</v>
      </c>
      <c r="G2793" s="26">
        <v>20</v>
      </c>
      <c r="H2793" s="37">
        <v>0.010764262648008612</v>
      </c>
    </row>
    <row r="2794">
      <c r="A2794" s="26">
        <v>16</v>
      </c>
      <c r="B2794" s="24" t="str">
        <v>의정부시</v>
      </c>
      <c r="C2794" s="24" t="str">
        <v>분양권</v>
      </c>
      <c r="D2794" s="24" t="str">
        <v>2026-03</v>
      </c>
      <c r="E2794" s="24" t="str">
        <v>비교 반영</v>
      </c>
      <c r="F2794" s="24" t="str">
        <v>직전 비교기간</v>
      </c>
      <c r="G2794" s="26">
        <v>14</v>
      </c>
      <c r="H2794" s="37">
        <v>0.00618921308576481</v>
      </c>
    </row>
    <row r="2795">
      <c r="A2795" s="26">
        <v>16</v>
      </c>
      <c r="B2795" s="24" t="str">
        <v>의정부시</v>
      </c>
      <c r="C2795" s="24" t="str">
        <v>분양권</v>
      </c>
      <c r="D2795" s="24" t="str">
        <v>2026-04</v>
      </c>
      <c r="E2795" s="24" t="str">
        <v>비교 반영</v>
      </c>
      <c r="F2795" s="24" t="str">
        <v>최근 비교기간</v>
      </c>
      <c r="G2795" s="26">
        <v>10</v>
      </c>
      <c r="H2795" s="37">
        <v>0.004833252779120348</v>
      </c>
    </row>
    <row r="2796">
      <c r="A2796" s="26">
        <v>16</v>
      </c>
      <c r="B2796" s="24" t="str">
        <v>의정부시</v>
      </c>
      <c r="C2796" s="24" t="str">
        <v>분양권</v>
      </c>
      <c r="D2796" s="24" t="str">
        <v>2026-05</v>
      </c>
      <c r="E2796" s="24" t="str">
        <v>비교 반영</v>
      </c>
      <c r="F2796" s="24" t="str">
        <v>최근 비교기간</v>
      </c>
      <c r="G2796" s="26">
        <v>16</v>
      </c>
      <c r="H2796" s="37">
        <v>0.008953553441522105</v>
      </c>
    </row>
    <row r="2797">
      <c r="A2797" s="26">
        <v>16</v>
      </c>
      <c r="B2797" s="24" t="str">
        <v>의정부시</v>
      </c>
      <c r="C2797" s="24" t="str">
        <v>분양권</v>
      </c>
      <c r="D2797" s="24" t="str">
        <v>2026-06</v>
      </c>
      <c r="E2797" s="24" t="str">
        <v>비교 반영</v>
      </c>
      <c r="F2797" s="24" t="str">
        <v>최근 비교기간</v>
      </c>
      <c r="G2797" s="26">
        <v>22</v>
      </c>
      <c r="H2797" s="37">
        <v>0.012181616832779624</v>
      </c>
    </row>
    <row r="2798">
      <c r="A2798" s="30">
        <v>16</v>
      </c>
      <c r="B2798" s="30" t="str">
        <v>의정부시</v>
      </c>
      <c r="C2798" s="30" t="str">
        <v>분양권</v>
      </c>
      <c r="D2798" s="30" t="str">
        <v>2026-07</v>
      </c>
      <c r="E2798" s="30" t="str">
        <v>집계 중</v>
      </c>
      <c r="F2798" s="30" t="str">
        <v>집계 중 월</v>
      </c>
      <c r="G2798" s="32">
        <v>22</v>
      </c>
      <c r="H2798" s="43">
        <v>0.012422360248447204</v>
      </c>
    </row>
    <row r="2799">
      <c r="A2799" s="26">
        <v>16</v>
      </c>
      <c r="B2799" s="24" t="str">
        <v>의정부시</v>
      </c>
      <c r="C2799" s="24" t="str">
        <v>상가</v>
      </c>
      <c r="D2799" s="24" t="str">
        <v>2025-08</v>
      </c>
      <c r="E2799" s="24" t="str">
        <v>비교 반영</v>
      </c>
      <c r="F2799" s="24" t="str">
        <v>그 외 비교 반영월</v>
      </c>
      <c r="G2799" s="26">
        <v>20</v>
      </c>
      <c r="H2799" s="37">
        <v>0.010706638115631691</v>
      </c>
    </row>
    <row r="2800">
      <c r="A2800" s="26">
        <v>16</v>
      </c>
      <c r="B2800" s="24" t="str">
        <v>의정부시</v>
      </c>
      <c r="C2800" s="24" t="str">
        <v>상가</v>
      </c>
      <c r="D2800" s="24" t="str">
        <v>2025-09</v>
      </c>
      <c r="E2800" s="24" t="str">
        <v>비교 반영</v>
      </c>
      <c r="F2800" s="24" t="str">
        <v>그 외 비교 반영월</v>
      </c>
      <c r="G2800" s="26">
        <v>13</v>
      </c>
      <c r="H2800" s="37">
        <v>0.007323943661971831</v>
      </c>
    </row>
    <row r="2801">
      <c r="A2801" s="26">
        <v>16</v>
      </c>
      <c r="B2801" s="24" t="str">
        <v>의정부시</v>
      </c>
      <c r="C2801" s="24" t="str">
        <v>상가</v>
      </c>
      <c r="D2801" s="24" t="str">
        <v>2025-10</v>
      </c>
      <c r="E2801" s="24" t="str">
        <v>비교 반영</v>
      </c>
      <c r="F2801" s="24" t="str">
        <v>그 외 비교 반영월</v>
      </c>
      <c r="G2801" s="26">
        <v>16</v>
      </c>
      <c r="H2801" s="37">
        <v>0.008938547486033519</v>
      </c>
    </row>
    <row r="2802">
      <c r="A2802" s="26">
        <v>16</v>
      </c>
      <c r="B2802" s="24" t="str">
        <v>의정부시</v>
      </c>
      <c r="C2802" s="24" t="str">
        <v>상가</v>
      </c>
      <c r="D2802" s="24" t="str">
        <v>2025-11</v>
      </c>
      <c r="E2802" s="24" t="str">
        <v>비교 반영</v>
      </c>
      <c r="F2802" s="24" t="str">
        <v>그 외 비교 반영월</v>
      </c>
      <c r="G2802" s="26">
        <v>12</v>
      </c>
      <c r="H2802" s="37">
        <v>0.006256517205422315</v>
      </c>
    </row>
    <row r="2803">
      <c r="A2803" s="26">
        <v>16</v>
      </c>
      <c r="B2803" s="24" t="str">
        <v>의정부시</v>
      </c>
      <c r="C2803" s="24" t="str">
        <v>상가</v>
      </c>
      <c r="D2803" s="24" t="str">
        <v>2025-12</v>
      </c>
      <c r="E2803" s="24" t="str">
        <v>비교 반영</v>
      </c>
      <c r="F2803" s="24" t="str">
        <v>그 외 비교 반영월</v>
      </c>
      <c r="G2803" s="26">
        <v>20</v>
      </c>
      <c r="H2803" s="37">
        <v>0.010946907498631636</v>
      </c>
    </row>
    <row r="2804">
      <c r="A2804" s="26">
        <v>16</v>
      </c>
      <c r="B2804" s="24" t="str">
        <v>의정부시</v>
      </c>
      <c r="C2804" s="24" t="str">
        <v>상가</v>
      </c>
      <c r="D2804" s="24" t="str">
        <v>2026-01</v>
      </c>
      <c r="E2804" s="24" t="str">
        <v>비교 반영</v>
      </c>
      <c r="F2804" s="24" t="str">
        <v>직전 비교기간</v>
      </c>
      <c r="G2804" s="26">
        <v>10</v>
      </c>
      <c r="H2804" s="37">
        <v>0.004819277108433735</v>
      </c>
    </row>
    <row r="2805">
      <c r="A2805" s="26">
        <v>16</v>
      </c>
      <c r="B2805" s="24" t="str">
        <v>의정부시</v>
      </c>
      <c r="C2805" s="24" t="str">
        <v>상가</v>
      </c>
      <c r="D2805" s="24" t="str">
        <v>2026-02</v>
      </c>
      <c r="E2805" s="24" t="str">
        <v>비교 반영</v>
      </c>
      <c r="F2805" s="24" t="str">
        <v>직전 비교기간</v>
      </c>
      <c r="G2805" s="26">
        <v>10</v>
      </c>
      <c r="H2805" s="37">
        <v>0.005382131324004306</v>
      </c>
    </row>
    <row r="2806">
      <c r="A2806" s="26">
        <v>16</v>
      </c>
      <c r="B2806" s="24" t="str">
        <v>의정부시</v>
      </c>
      <c r="C2806" s="24" t="str">
        <v>상가</v>
      </c>
      <c r="D2806" s="24" t="str">
        <v>2026-03</v>
      </c>
      <c r="E2806" s="24" t="str">
        <v>비교 반영</v>
      </c>
      <c r="F2806" s="24" t="str">
        <v>직전 비교기간</v>
      </c>
      <c r="G2806" s="26">
        <v>11</v>
      </c>
      <c r="H2806" s="37">
        <v>0.004862953138815208</v>
      </c>
    </row>
    <row r="2807">
      <c r="A2807" s="26">
        <v>16</v>
      </c>
      <c r="B2807" s="24" t="str">
        <v>의정부시</v>
      </c>
      <c r="C2807" s="24" t="str">
        <v>상가</v>
      </c>
      <c r="D2807" s="24" t="str">
        <v>2026-04</v>
      </c>
      <c r="E2807" s="24" t="str">
        <v>비교 반영</v>
      </c>
      <c r="F2807" s="24" t="str">
        <v>최근 비교기간</v>
      </c>
      <c r="G2807" s="26">
        <v>13</v>
      </c>
      <c r="H2807" s="37">
        <v>0.006283228612856452</v>
      </c>
    </row>
    <row r="2808">
      <c r="A2808" s="26">
        <v>16</v>
      </c>
      <c r="B2808" s="24" t="str">
        <v>의정부시</v>
      </c>
      <c r="C2808" s="24" t="str">
        <v>상가</v>
      </c>
      <c r="D2808" s="24" t="str">
        <v>2026-05</v>
      </c>
      <c r="E2808" s="24" t="str">
        <v>비교 반영</v>
      </c>
      <c r="F2808" s="24" t="str">
        <v>최근 비교기간</v>
      </c>
      <c r="G2808" s="26">
        <v>24</v>
      </c>
      <c r="H2808" s="37">
        <v>0.013430330162283156</v>
      </c>
    </row>
    <row r="2809">
      <c r="A2809" s="26">
        <v>16</v>
      </c>
      <c r="B2809" s="24" t="str">
        <v>의정부시</v>
      </c>
      <c r="C2809" s="24" t="str">
        <v>상가</v>
      </c>
      <c r="D2809" s="24" t="str">
        <v>2026-06</v>
      </c>
      <c r="E2809" s="24" t="str">
        <v>비교 반영</v>
      </c>
      <c r="F2809" s="24" t="str">
        <v>최근 비교기간</v>
      </c>
      <c r="G2809" s="26">
        <v>9</v>
      </c>
      <c r="H2809" s="37">
        <v>0.0049833887043189366</v>
      </c>
    </row>
    <row r="2810">
      <c r="A2810" s="30">
        <v>16</v>
      </c>
      <c r="B2810" s="30" t="str">
        <v>의정부시</v>
      </c>
      <c r="C2810" s="30" t="str">
        <v>상가</v>
      </c>
      <c r="D2810" s="30" t="str">
        <v>2026-07</v>
      </c>
      <c r="E2810" s="30" t="str">
        <v>집계 중</v>
      </c>
      <c r="F2810" s="30" t="str">
        <v>집계 중 월</v>
      </c>
      <c r="G2810" s="32">
        <v>51</v>
      </c>
      <c r="H2810" s="43">
        <v>0.028797289666854884</v>
      </c>
    </row>
    <row r="2811">
      <c r="A2811" s="26">
        <v>16</v>
      </c>
      <c r="B2811" s="24" t="str">
        <v>의정부시</v>
      </c>
      <c r="C2811" s="24" t="str">
        <v>다가구 매매</v>
      </c>
      <c r="D2811" s="24" t="str">
        <v>2025-08</v>
      </c>
      <c r="E2811" s="24" t="str">
        <v>비교 반영</v>
      </c>
      <c r="F2811" s="24" t="str">
        <v>그 외 비교 반영월</v>
      </c>
      <c r="G2811" s="26">
        <v>13</v>
      </c>
      <c r="H2811" s="37">
        <v>0.006959314775160599</v>
      </c>
    </row>
    <row r="2812">
      <c r="A2812" s="26">
        <v>16</v>
      </c>
      <c r="B2812" s="24" t="str">
        <v>의정부시</v>
      </c>
      <c r="C2812" s="24" t="str">
        <v>다가구 매매</v>
      </c>
      <c r="D2812" s="24" t="str">
        <v>2025-09</v>
      </c>
      <c r="E2812" s="24" t="str">
        <v>비교 반영</v>
      </c>
      <c r="F2812" s="24" t="str">
        <v>그 외 비교 반영월</v>
      </c>
      <c r="G2812" s="26">
        <v>5</v>
      </c>
      <c r="H2812" s="37">
        <v>0.0028169014084507044</v>
      </c>
    </row>
    <row r="2813">
      <c r="A2813" s="26">
        <v>16</v>
      </c>
      <c r="B2813" s="24" t="str">
        <v>의정부시</v>
      </c>
      <c r="C2813" s="24" t="str">
        <v>다가구 매매</v>
      </c>
      <c r="D2813" s="24" t="str">
        <v>2025-10</v>
      </c>
      <c r="E2813" s="24" t="str">
        <v>비교 반영</v>
      </c>
      <c r="F2813" s="24" t="str">
        <v>그 외 비교 반영월</v>
      </c>
      <c r="G2813" s="26">
        <v>10</v>
      </c>
      <c r="H2813" s="37">
        <v>0.00558659217877095</v>
      </c>
    </row>
    <row r="2814">
      <c r="A2814" s="26">
        <v>16</v>
      </c>
      <c r="B2814" s="24" t="str">
        <v>의정부시</v>
      </c>
      <c r="C2814" s="24" t="str">
        <v>다가구 매매</v>
      </c>
      <c r="D2814" s="24" t="str">
        <v>2025-11</v>
      </c>
      <c r="E2814" s="24" t="str">
        <v>비교 반영</v>
      </c>
      <c r="F2814" s="24" t="str">
        <v>그 외 비교 반영월</v>
      </c>
      <c r="G2814" s="26">
        <v>15</v>
      </c>
      <c r="H2814" s="37">
        <v>0.007820646506777894</v>
      </c>
    </row>
    <row r="2815">
      <c r="A2815" s="26">
        <v>16</v>
      </c>
      <c r="B2815" s="24" t="str">
        <v>의정부시</v>
      </c>
      <c r="C2815" s="24" t="str">
        <v>다가구 매매</v>
      </c>
      <c r="D2815" s="24" t="str">
        <v>2025-12</v>
      </c>
      <c r="E2815" s="24" t="str">
        <v>비교 반영</v>
      </c>
      <c r="F2815" s="24" t="str">
        <v>그 외 비교 반영월</v>
      </c>
      <c r="G2815" s="26">
        <v>11</v>
      </c>
      <c r="H2815" s="37">
        <v>0.0060207991242474</v>
      </c>
    </row>
    <row r="2816">
      <c r="A2816" s="26">
        <v>16</v>
      </c>
      <c r="B2816" s="24" t="str">
        <v>의정부시</v>
      </c>
      <c r="C2816" s="24" t="str">
        <v>다가구 매매</v>
      </c>
      <c r="D2816" s="24" t="str">
        <v>2026-01</v>
      </c>
      <c r="E2816" s="24" t="str">
        <v>비교 반영</v>
      </c>
      <c r="F2816" s="24" t="str">
        <v>직전 비교기간</v>
      </c>
      <c r="G2816" s="26">
        <v>5</v>
      </c>
      <c r="H2816" s="37">
        <v>0.0024096385542168677</v>
      </c>
    </row>
    <row r="2817">
      <c r="A2817" s="26">
        <v>16</v>
      </c>
      <c r="B2817" s="24" t="str">
        <v>의정부시</v>
      </c>
      <c r="C2817" s="24" t="str">
        <v>다가구 매매</v>
      </c>
      <c r="D2817" s="24" t="str">
        <v>2026-02</v>
      </c>
      <c r="E2817" s="24" t="str">
        <v>비교 반영</v>
      </c>
      <c r="F2817" s="24" t="str">
        <v>직전 비교기간</v>
      </c>
      <c r="G2817" s="26">
        <v>9</v>
      </c>
      <c r="H2817" s="37">
        <v>0.004843918191603875</v>
      </c>
    </row>
    <row r="2818">
      <c r="A2818" s="26">
        <v>16</v>
      </c>
      <c r="B2818" s="24" t="str">
        <v>의정부시</v>
      </c>
      <c r="C2818" s="24" t="str">
        <v>다가구 매매</v>
      </c>
      <c r="D2818" s="24" t="str">
        <v>2026-03</v>
      </c>
      <c r="E2818" s="24" t="str">
        <v>비교 반영</v>
      </c>
      <c r="F2818" s="24" t="str">
        <v>직전 비교기간</v>
      </c>
      <c r="G2818" s="26">
        <v>9</v>
      </c>
      <c r="H2818" s="37">
        <v>0.003978779840848806</v>
      </c>
    </row>
    <row r="2819">
      <c r="A2819" s="26">
        <v>16</v>
      </c>
      <c r="B2819" s="24" t="str">
        <v>의정부시</v>
      </c>
      <c r="C2819" s="24" t="str">
        <v>다가구 매매</v>
      </c>
      <c r="D2819" s="24" t="str">
        <v>2026-04</v>
      </c>
      <c r="E2819" s="24" t="str">
        <v>비교 반영</v>
      </c>
      <c r="F2819" s="24" t="str">
        <v>최근 비교기간</v>
      </c>
      <c r="G2819" s="26">
        <v>14</v>
      </c>
      <c r="H2819" s="37">
        <v>0.006766553890768487</v>
      </c>
    </row>
    <row r="2820">
      <c r="A2820" s="26">
        <v>16</v>
      </c>
      <c r="B2820" s="24" t="str">
        <v>의정부시</v>
      </c>
      <c r="C2820" s="24" t="str">
        <v>다가구 매매</v>
      </c>
      <c r="D2820" s="24" t="str">
        <v>2026-05</v>
      </c>
      <c r="E2820" s="24" t="str">
        <v>비교 반영</v>
      </c>
      <c r="F2820" s="24" t="str">
        <v>최근 비교기간</v>
      </c>
      <c r="G2820" s="26">
        <v>2</v>
      </c>
      <c r="H2820" s="37">
        <v>0.001119194180190263</v>
      </c>
    </row>
    <row r="2821">
      <c r="A2821" s="26">
        <v>16</v>
      </c>
      <c r="B2821" s="24" t="str">
        <v>의정부시</v>
      </c>
      <c r="C2821" s="24" t="str">
        <v>다가구 매매</v>
      </c>
      <c r="D2821" s="24" t="str">
        <v>2026-06</v>
      </c>
      <c r="E2821" s="24" t="str">
        <v>비교 반영</v>
      </c>
      <c r="F2821" s="24" t="str">
        <v>최근 비교기간</v>
      </c>
      <c r="G2821" s="26">
        <v>6</v>
      </c>
      <c r="H2821" s="37">
        <v>0.0033222591362126247</v>
      </c>
    </row>
    <row r="2822">
      <c r="A2822" s="30">
        <v>16</v>
      </c>
      <c r="B2822" s="30" t="str">
        <v>의정부시</v>
      </c>
      <c r="C2822" s="30" t="str">
        <v>다가구 매매</v>
      </c>
      <c r="D2822" s="30" t="str">
        <v>2026-07</v>
      </c>
      <c r="E2822" s="30" t="str">
        <v>집계 중</v>
      </c>
      <c r="F2822" s="30" t="str">
        <v>집계 중 월</v>
      </c>
      <c r="G2822" s="32">
        <v>8</v>
      </c>
      <c r="H2822" s="43">
        <v>0.004517221908526256</v>
      </c>
    </row>
    <row r="2823">
      <c r="A2823" s="26">
        <v>16</v>
      </c>
      <c r="B2823" s="24" t="str">
        <v>의정부시</v>
      </c>
      <c r="C2823" s="24" t="str">
        <v>공장창고</v>
      </c>
      <c r="D2823" s="24" t="str">
        <v>2025-08</v>
      </c>
      <c r="E2823" s="24" t="str">
        <v>비교 반영</v>
      </c>
      <c r="F2823" s="24" t="str">
        <v>그 외 비교 반영월</v>
      </c>
      <c r="G2823" s="26">
        <v>1</v>
      </c>
      <c r="H2823" s="37">
        <v>0.0005353319057815846</v>
      </c>
    </row>
    <row r="2824">
      <c r="A2824" s="26">
        <v>16</v>
      </c>
      <c r="B2824" s="24" t="str">
        <v>의정부시</v>
      </c>
      <c r="C2824" s="24" t="str">
        <v>공장창고</v>
      </c>
      <c r="D2824" s="24" t="str">
        <v>2025-09</v>
      </c>
      <c r="E2824" s="24" t="str">
        <v>비교 반영</v>
      </c>
      <c r="F2824" s="24" t="str">
        <v>그 외 비교 반영월</v>
      </c>
      <c r="G2824" s="26">
        <v>5</v>
      </c>
      <c r="H2824" s="37">
        <v>0.0028169014084507044</v>
      </c>
    </row>
    <row r="2825">
      <c r="A2825" s="26">
        <v>16</v>
      </c>
      <c r="B2825" s="24" t="str">
        <v>의정부시</v>
      </c>
      <c r="C2825" s="24" t="str">
        <v>공장창고</v>
      </c>
      <c r="D2825" s="24" t="str">
        <v>2025-10</v>
      </c>
      <c r="E2825" s="24" t="str">
        <v>비교 반영</v>
      </c>
      <c r="F2825" s="24" t="str">
        <v>그 외 비교 반영월</v>
      </c>
      <c r="G2825" s="26">
        <v>12</v>
      </c>
      <c r="H2825" s="37">
        <v>0.0067039106145251395</v>
      </c>
    </row>
    <row r="2826">
      <c r="A2826" s="26">
        <v>16</v>
      </c>
      <c r="B2826" s="24" t="str">
        <v>의정부시</v>
      </c>
      <c r="C2826" s="24" t="str">
        <v>공장창고</v>
      </c>
      <c r="D2826" s="24" t="str">
        <v>2025-11</v>
      </c>
      <c r="E2826" s="24" t="str">
        <v>비교 반영</v>
      </c>
      <c r="F2826" s="24" t="str">
        <v>그 외 비교 반영월</v>
      </c>
      <c r="G2826" s="26">
        <v>6</v>
      </c>
      <c r="H2826" s="37">
        <v>0.0031282586027111575</v>
      </c>
    </row>
    <row r="2827">
      <c r="A2827" s="26">
        <v>16</v>
      </c>
      <c r="B2827" s="24" t="str">
        <v>의정부시</v>
      </c>
      <c r="C2827" s="24" t="str">
        <v>공장창고</v>
      </c>
      <c r="D2827" s="24" t="str">
        <v>2025-12</v>
      </c>
      <c r="E2827" s="24" t="str">
        <v>비교 반영</v>
      </c>
      <c r="F2827" s="24" t="str">
        <v>그 외 비교 반영월</v>
      </c>
      <c r="G2827" s="26">
        <v>6</v>
      </c>
      <c r="H2827" s="37">
        <v>0.003284072249589491</v>
      </c>
    </row>
    <row r="2828">
      <c r="A2828" s="26">
        <v>16</v>
      </c>
      <c r="B2828" s="24" t="str">
        <v>의정부시</v>
      </c>
      <c r="C2828" s="24" t="str">
        <v>공장창고</v>
      </c>
      <c r="D2828" s="24" t="str">
        <v>2026-01</v>
      </c>
      <c r="E2828" s="24" t="str">
        <v>비교 반영</v>
      </c>
      <c r="F2828" s="24" t="str">
        <v>직전 비교기간</v>
      </c>
      <c r="G2828" s="26">
        <v>2</v>
      </c>
      <c r="H2828" s="37">
        <v>0.0009638554216867469</v>
      </c>
    </row>
    <row r="2829">
      <c r="A2829" s="26">
        <v>16</v>
      </c>
      <c r="B2829" s="24" t="str">
        <v>의정부시</v>
      </c>
      <c r="C2829" s="24" t="str">
        <v>공장창고</v>
      </c>
      <c r="D2829" s="24" t="str">
        <v>2026-02</v>
      </c>
      <c r="E2829" s="24" t="str">
        <v>비교 반영</v>
      </c>
      <c r="F2829" s="24" t="str">
        <v>직전 비교기간</v>
      </c>
      <c r="G2829" s="26">
        <v>1</v>
      </c>
      <c r="H2829" s="37">
        <v>0.0005382131324004305</v>
      </c>
    </row>
    <row r="2830">
      <c r="A2830" s="26">
        <v>16</v>
      </c>
      <c r="B2830" s="24" t="str">
        <v>의정부시</v>
      </c>
      <c r="C2830" s="24" t="str">
        <v>공장창고</v>
      </c>
      <c r="D2830" s="24" t="str">
        <v>2026-03</v>
      </c>
      <c r="E2830" s="24" t="str">
        <v>비교 반영</v>
      </c>
      <c r="F2830" s="24" t="str">
        <v>직전 비교기간</v>
      </c>
      <c r="G2830" s="26">
        <v>2</v>
      </c>
      <c r="H2830" s="37">
        <v>0.0008841732979664014</v>
      </c>
    </row>
    <row r="2831">
      <c r="A2831" s="26">
        <v>16</v>
      </c>
      <c r="B2831" s="24" t="str">
        <v>의정부시</v>
      </c>
      <c r="C2831" s="24" t="str">
        <v>공장창고</v>
      </c>
      <c r="D2831" s="24" t="str">
        <v>2026-04</v>
      </c>
      <c r="E2831" s="24" t="str">
        <v>비교 반영</v>
      </c>
      <c r="F2831" s="24" t="str">
        <v>최근 비교기간</v>
      </c>
      <c r="G2831" s="26">
        <v>2</v>
      </c>
      <c r="H2831" s="37">
        <v>0.0009666505558240696</v>
      </c>
    </row>
    <row r="2832">
      <c r="A2832" s="26">
        <v>16</v>
      </c>
      <c r="B2832" s="24" t="str">
        <v>의정부시</v>
      </c>
      <c r="C2832" s="24" t="str">
        <v>공장창고</v>
      </c>
      <c r="D2832" s="24" t="str">
        <v>2026-05</v>
      </c>
      <c r="E2832" s="24" t="str">
        <v>비교 반영</v>
      </c>
      <c r="F2832" s="24" t="str">
        <v>최근 비교기간</v>
      </c>
      <c r="G2832" s="26">
        <v>6</v>
      </c>
      <c r="H2832" s="37">
        <v>0.003357582540570789</v>
      </c>
    </row>
    <row r="2833">
      <c r="A2833" s="26">
        <v>16</v>
      </c>
      <c r="B2833" s="24" t="str">
        <v>의정부시</v>
      </c>
      <c r="C2833" s="24" t="str">
        <v>공장창고</v>
      </c>
      <c r="D2833" s="24" t="str">
        <v>2026-06</v>
      </c>
      <c r="E2833" s="24" t="str">
        <v>비교 반영</v>
      </c>
      <c r="F2833" s="24" t="str">
        <v>최근 비교기간</v>
      </c>
      <c r="G2833" s="26">
        <v>0</v>
      </c>
      <c r="H2833" s="37">
        <v>0</v>
      </c>
    </row>
    <row r="2834">
      <c r="A2834" s="30">
        <v>16</v>
      </c>
      <c r="B2834" s="30" t="str">
        <v>의정부시</v>
      </c>
      <c r="C2834" s="30" t="str">
        <v>공장창고</v>
      </c>
      <c r="D2834" s="30" t="str">
        <v>2026-07</v>
      </c>
      <c r="E2834" s="30" t="str">
        <v>집계 중</v>
      </c>
      <c r="F2834" s="30" t="str">
        <v>집계 중 월</v>
      </c>
      <c r="G2834" s="32">
        <v>0</v>
      </c>
      <c r="H2834" s="43">
        <v>0</v>
      </c>
    </row>
    <row r="2835">
      <c r="A2835" s="26">
        <v>17</v>
      </c>
      <c r="B2835" s="24" t="str">
        <v>화성시 만세구</v>
      </c>
      <c r="C2835" s="24" t="str">
        <v>토지</v>
      </c>
      <c r="D2835" s="24" t="str">
        <v>2025-08</v>
      </c>
      <c r="E2835" s="24" t="str">
        <v>비교 반영</v>
      </c>
      <c r="F2835" s="24" t="str">
        <v>그 외 비교 반영월</v>
      </c>
      <c r="G2835" s="26">
        <v>754</v>
      </c>
      <c r="H2835" s="37">
        <v>0.3352601156069364</v>
      </c>
    </row>
    <row r="2836">
      <c r="A2836" s="26">
        <v>17</v>
      </c>
      <c r="B2836" s="24" t="str">
        <v>화성시 만세구</v>
      </c>
      <c r="C2836" s="24" t="str">
        <v>토지</v>
      </c>
      <c r="D2836" s="24" t="str">
        <v>2025-09</v>
      </c>
      <c r="E2836" s="24" t="str">
        <v>비교 반영</v>
      </c>
      <c r="F2836" s="24" t="str">
        <v>그 외 비교 반영월</v>
      </c>
      <c r="G2836" s="26">
        <v>792</v>
      </c>
      <c r="H2836" s="37">
        <v>0.31353919239904987</v>
      </c>
    </row>
    <row r="2837">
      <c r="A2837" s="26">
        <v>17</v>
      </c>
      <c r="B2837" s="24" t="str">
        <v>화성시 만세구</v>
      </c>
      <c r="C2837" s="24" t="str">
        <v>토지</v>
      </c>
      <c r="D2837" s="24" t="str">
        <v>2025-10</v>
      </c>
      <c r="E2837" s="24" t="str">
        <v>비교 반영</v>
      </c>
      <c r="F2837" s="24" t="str">
        <v>그 외 비교 반영월</v>
      </c>
      <c r="G2837" s="26">
        <v>668</v>
      </c>
      <c r="H2837" s="37">
        <v>0.3704936217415419</v>
      </c>
    </row>
    <row r="2838">
      <c r="A2838" s="26">
        <v>17</v>
      </c>
      <c r="B2838" s="24" t="str">
        <v>화성시 만세구</v>
      </c>
      <c r="C2838" s="24" t="str">
        <v>토지</v>
      </c>
      <c r="D2838" s="24" t="str">
        <v>2025-11</v>
      </c>
      <c r="E2838" s="24" t="str">
        <v>비교 반영</v>
      </c>
      <c r="F2838" s="24" t="str">
        <v>그 외 비교 반영월</v>
      </c>
      <c r="G2838" s="26">
        <v>612</v>
      </c>
      <c r="H2838" s="37">
        <v>0.28254847645429365</v>
      </c>
    </row>
    <row r="2839">
      <c r="A2839" s="26">
        <v>17</v>
      </c>
      <c r="B2839" s="24" t="str">
        <v>화성시 만세구</v>
      </c>
      <c r="C2839" s="24" t="str">
        <v>토지</v>
      </c>
      <c r="D2839" s="24" t="str">
        <v>2025-12</v>
      </c>
      <c r="E2839" s="24" t="str">
        <v>비교 반영</v>
      </c>
      <c r="F2839" s="24" t="str">
        <v>그 외 비교 반영월</v>
      </c>
      <c r="G2839" s="26">
        <v>764</v>
      </c>
      <c r="H2839" s="37">
        <v>0.3323183993040452</v>
      </c>
    </row>
    <row r="2840">
      <c r="A2840" s="26">
        <v>17</v>
      </c>
      <c r="B2840" s="24" t="str">
        <v>화성시 만세구</v>
      </c>
      <c r="C2840" s="24" t="str">
        <v>토지</v>
      </c>
      <c r="D2840" s="24" t="str">
        <v>2026-01</v>
      </c>
      <c r="E2840" s="24" t="str">
        <v>비교 반영</v>
      </c>
      <c r="F2840" s="24" t="str">
        <v>직전 비교기간</v>
      </c>
      <c r="G2840" s="26">
        <v>835</v>
      </c>
      <c r="H2840" s="37">
        <v>0.39165103189493433</v>
      </c>
    </row>
    <row r="2841">
      <c r="A2841" s="26">
        <v>17</v>
      </c>
      <c r="B2841" s="24" t="str">
        <v>화성시 만세구</v>
      </c>
      <c r="C2841" s="24" t="str">
        <v>토지</v>
      </c>
      <c r="D2841" s="24" t="str">
        <v>2026-02</v>
      </c>
      <c r="E2841" s="24" t="str">
        <v>비교 반영</v>
      </c>
      <c r="F2841" s="24" t="str">
        <v>직전 비교기간</v>
      </c>
      <c r="G2841" s="26">
        <v>398</v>
      </c>
      <c r="H2841" s="37">
        <v>0.26783310901749663</v>
      </c>
    </row>
    <row r="2842">
      <c r="A2842" s="26">
        <v>17</v>
      </c>
      <c r="B2842" s="24" t="str">
        <v>화성시 만세구</v>
      </c>
      <c r="C2842" s="24" t="str">
        <v>토지</v>
      </c>
      <c r="D2842" s="24" t="str">
        <v>2026-03</v>
      </c>
      <c r="E2842" s="24" t="str">
        <v>비교 반영</v>
      </c>
      <c r="F2842" s="24" t="str">
        <v>직전 비교기간</v>
      </c>
      <c r="G2842" s="26">
        <v>632</v>
      </c>
      <c r="H2842" s="37">
        <v>0.33923778851315084</v>
      </c>
    </row>
    <row r="2843">
      <c r="A2843" s="26">
        <v>17</v>
      </c>
      <c r="B2843" s="24" t="str">
        <v>화성시 만세구</v>
      </c>
      <c r="C2843" s="24" t="str">
        <v>토지</v>
      </c>
      <c r="D2843" s="24" t="str">
        <v>2026-04</v>
      </c>
      <c r="E2843" s="24" t="str">
        <v>비교 반영</v>
      </c>
      <c r="F2843" s="24" t="str">
        <v>최근 비교기간</v>
      </c>
      <c r="G2843" s="26">
        <v>692</v>
      </c>
      <c r="H2843" s="37">
        <v>0.3642105263157895</v>
      </c>
    </row>
    <row r="2844">
      <c r="A2844" s="26">
        <v>17</v>
      </c>
      <c r="B2844" s="24" t="str">
        <v>화성시 만세구</v>
      </c>
      <c r="C2844" s="24" t="str">
        <v>토지</v>
      </c>
      <c r="D2844" s="24" t="str">
        <v>2026-05</v>
      </c>
      <c r="E2844" s="24" t="str">
        <v>비교 반영</v>
      </c>
      <c r="F2844" s="24" t="str">
        <v>최근 비교기간</v>
      </c>
      <c r="G2844" s="26">
        <v>524</v>
      </c>
      <c r="H2844" s="37">
        <v>0.27150259067357513</v>
      </c>
    </row>
    <row r="2845">
      <c r="A2845" s="26">
        <v>17</v>
      </c>
      <c r="B2845" s="24" t="str">
        <v>화성시 만세구</v>
      </c>
      <c r="C2845" s="24" t="str">
        <v>토지</v>
      </c>
      <c r="D2845" s="24" t="str">
        <v>2026-06</v>
      </c>
      <c r="E2845" s="24" t="str">
        <v>비교 반영</v>
      </c>
      <c r="F2845" s="24" t="str">
        <v>최근 비교기간</v>
      </c>
      <c r="G2845" s="26">
        <v>541</v>
      </c>
      <c r="H2845" s="37">
        <v>0.33007931665649787</v>
      </c>
    </row>
    <row r="2846">
      <c r="A2846" s="30">
        <v>17</v>
      </c>
      <c r="B2846" s="30" t="str">
        <v>화성시 만세구</v>
      </c>
      <c r="C2846" s="30" t="str">
        <v>토지</v>
      </c>
      <c r="D2846" s="30" t="str">
        <v>2026-07</v>
      </c>
      <c r="E2846" s="30" t="str">
        <v>집계 중</v>
      </c>
      <c r="F2846" s="30" t="str">
        <v>집계 중 월</v>
      </c>
      <c r="G2846" s="32">
        <v>548</v>
      </c>
      <c r="H2846" s="43">
        <v>0.31878999418266435</v>
      </c>
    </row>
    <row r="2847">
      <c r="A2847" s="26">
        <v>17</v>
      </c>
      <c r="B2847" s="24" t="str">
        <v>화성시 만세구</v>
      </c>
      <c r="C2847" s="24" t="str">
        <v>아파트 전월세</v>
      </c>
      <c r="D2847" s="24" t="str">
        <v>2025-08</v>
      </c>
      <c r="E2847" s="24" t="str">
        <v>비교 반영</v>
      </c>
      <c r="F2847" s="24" t="str">
        <v>그 외 비교 반영월</v>
      </c>
      <c r="G2847" s="26">
        <v>740</v>
      </c>
      <c r="H2847" s="37">
        <v>0.329035126722988</v>
      </c>
    </row>
    <row r="2848">
      <c r="A2848" s="26">
        <v>17</v>
      </c>
      <c r="B2848" s="24" t="str">
        <v>화성시 만세구</v>
      </c>
      <c r="C2848" s="24" t="str">
        <v>아파트 전월세</v>
      </c>
      <c r="D2848" s="24" t="str">
        <v>2025-09</v>
      </c>
      <c r="E2848" s="24" t="str">
        <v>비교 반영</v>
      </c>
      <c r="F2848" s="24" t="str">
        <v>그 외 비교 반영월</v>
      </c>
      <c r="G2848" s="26">
        <v>902</v>
      </c>
      <c r="H2848" s="37">
        <v>0.3570863024544735</v>
      </c>
    </row>
    <row r="2849">
      <c r="A2849" s="26">
        <v>17</v>
      </c>
      <c r="B2849" s="24" t="str">
        <v>화성시 만세구</v>
      </c>
      <c r="C2849" s="24" t="str">
        <v>아파트 전월세</v>
      </c>
      <c r="D2849" s="24" t="str">
        <v>2025-10</v>
      </c>
      <c r="E2849" s="24" t="str">
        <v>비교 반영</v>
      </c>
      <c r="F2849" s="24" t="str">
        <v>그 외 비교 반영월</v>
      </c>
      <c r="G2849" s="26">
        <v>433</v>
      </c>
      <c r="H2849" s="37">
        <v>0.2401552967276761</v>
      </c>
    </row>
    <row r="2850">
      <c r="A2850" s="26">
        <v>17</v>
      </c>
      <c r="B2850" s="24" t="str">
        <v>화성시 만세구</v>
      </c>
      <c r="C2850" s="24" t="str">
        <v>아파트 전월세</v>
      </c>
      <c r="D2850" s="24" t="str">
        <v>2025-11</v>
      </c>
      <c r="E2850" s="24" t="str">
        <v>비교 반영</v>
      </c>
      <c r="F2850" s="24" t="str">
        <v>그 외 비교 반영월</v>
      </c>
      <c r="G2850" s="26">
        <v>813</v>
      </c>
      <c r="H2850" s="37">
        <v>0.37534626038781166</v>
      </c>
    </row>
    <row r="2851">
      <c r="A2851" s="26">
        <v>17</v>
      </c>
      <c r="B2851" s="24" t="str">
        <v>화성시 만세구</v>
      </c>
      <c r="C2851" s="24" t="str">
        <v>아파트 전월세</v>
      </c>
      <c r="D2851" s="24" t="str">
        <v>2025-12</v>
      </c>
      <c r="E2851" s="24" t="str">
        <v>비교 반영</v>
      </c>
      <c r="F2851" s="24" t="str">
        <v>그 외 비교 반영월</v>
      </c>
      <c r="G2851" s="26">
        <v>829</v>
      </c>
      <c r="H2851" s="37">
        <v>0.36059156154849936</v>
      </c>
    </row>
    <row r="2852">
      <c r="A2852" s="26">
        <v>17</v>
      </c>
      <c r="B2852" s="24" t="str">
        <v>화성시 만세구</v>
      </c>
      <c r="C2852" s="24" t="str">
        <v>아파트 전월세</v>
      </c>
      <c r="D2852" s="24" t="str">
        <v>2026-01</v>
      </c>
      <c r="E2852" s="24" t="str">
        <v>비교 반영</v>
      </c>
      <c r="F2852" s="24" t="str">
        <v>직전 비교기간</v>
      </c>
      <c r="G2852" s="26">
        <v>601</v>
      </c>
      <c r="H2852" s="37">
        <v>0.28189493433395874</v>
      </c>
    </row>
    <row r="2853">
      <c r="A2853" s="26">
        <v>17</v>
      </c>
      <c r="B2853" s="24" t="str">
        <v>화성시 만세구</v>
      </c>
      <c r="C2853" s="24" t="str">
        <v>아파트 전월세</v>
      </c>
      <c r="D2853" s="24" t="str">
        <v>2026-02</v>
      </c>
      <c r="E2853" s="24" t="str">
        <v>비교 반영</v>
      </c>
      <c r="F2853" s="24" t="str">
        <v>직전 비교기간</v>
      </c>
      <c r="G2853" s="26">
        <v>400</v>
      </c>
      <c r="H2853" s="37">
        <v>0.2691790040376851</v>
      </c>
    </row>
    <row r="2854">
      <c r="A2854" s="26">
        <v>17</v>
      </c>
      <c r="B2854" s="24" t="str">
        <v>화성시 만세구</v>
      </c>
      <c r="C2854" s="24" t="str">
        <v>아파트 전월세</v>
      </c>
      <c r="D2854" s="24" t="str">
        <v>2026-03</v>
      </c>
      <c r="E2854" s="24" t="str">
        <v>비교 반영</v>
      </c>
      <c r="F2854" s="24" t="str">
        <v>직전 비교기간</v>
      </c>
      <c r="G2854" s="26">
        <v>441</v>
      </c>
      <c r="H2854" s="37">
        <v>0.23671497584541062</v>
      </c>
    </row>
    <row r="2855">
      <c r="A2855" s="26">
        <v>17</v>
      </c>
      <c r="B2855" s="24" t="str">
        <v>화성시 만세구</v>
      </c>
      <c r="C2855" s="24" t="str">
        <v>아파트 전월세</v>
      </c>
      <c r="D2855" s="24" t="str">
        <v>2026-04</v>
      </c>
      <c r="E2855" s="24" t="str">
        <v>비교 반영</v>
      </c>
      <c r="F2855" s="24" t="str">
        <v>최근 비교기간</v>
      </c>
      <c r="G2855" s="26">
        <v>368</v>
      </c>
      <c r="H2855" s="37">
        <v>0.1936842105263158</v>
      </c>
    </row>
    <row r="2856">
      <c r="A2856" s="26">
        <v>17</v>
      </c>
      <c r="B2856" s="24" t="str">
        <v>화성시 만세구</v>
      </c>
      <c r="C2856" s="24" t="str">
        <v>아파트 전월세</v>
      </c>
      <c r="D2856" s="24" t="str">
        <v>2026-05</v>
      </c>
      <c r="E2856" s="24" t="str">
        <v>비교 반영</v>
      </c>
      <c r="F2856" s="24" t="str">
        <v>최근 비교기간</v>
      </c>
      <c r="G2856" s="26">
        <v>645</v>
      </c>
      <c r="H2856" s="37">
        <v>0.33419689119170987</v>
      </c>
    </row>
    <row r="2857">
      <c r="A2857" s="26">
        <v>17</v>
      </c>
      <c r="B2857" s="24" t="str">
        <v>화성시 만세구</v>
      </c>
      <c r="C2857" s="24" t="str">
        <v>아파트 전월세</v>
      </c>
      <c r="D2857" s="24" t="str">
        <v>2026-06</v>
      </c>
      <c r="E2857" s="24" t="str">
        <v>비교 반영</v>
      </c>
      <c r="F2857" s="24" t="str">
        <v>최근 비교기간</v>
      </c>
      <c r="G2857" s="26">
        <v>361</v>
      </c>
      <c r="H2857" s="37">
        <v>0.2202562538133008</v>
      </c>
    </row>
    <row r="2858">
      <c r="A2858" s="30">
        <v>17</v>
      </c>
      <c r="B2858" s="30" t="str">
        <v>화성시 만세구</v>
      </c>
      <c r="C2858" s="30" t="str">
        <v>아파트 전월세</v>
      </c>
      <c r="D2858" s="30" t="str">
        <v>2026-07</v>
      </c>
      <c r="E2858" s="30" t="str">
        <v>집계 중</v>
      </c>
      <c r="F2858" s="30" t="str">
        <v>집계 중 월</v>
      </c>
      <c r="G2858" s="32">
        <v>580</v>
      </c>
      <c r="H2858" s="43">
        <v>0.33740546829552065</v>
      </c>
    </row>
    <row r="2859">
      <c r="A2859" s="26">
        <v>17</v>
      </c>
      <c r="B2859" s="24" t="str">
        <v>화성시 만세구</v>
      </c>
      <c r="C2859" s="24" t="str">
        <v>다가구 전월세</v>
      </c>
      <c r="D2859" s="24" t="str">
        <v>2025-08</v>
      </c>
      <c r="E2859" s="24" t="str">
        <v>비교 반영</v>
      </c>
      <c r="F2859" s="24" t="str">
        <v>그 외 비교 반영월</v>
      </c>
      <c r="G2859" s="26">
        <v>438</v>
      </c>
      <c r="H2859" s="37">
        <v>0.19475322365495776</v>
      </c>
    </row>
    <row r="2860">
      <c r="A2860" s="26">
        <v>17</v>
      </c>
      <c r="B2860" s="24" t="str">
        <v>화성시 만세구</v>
      </c>
      <c r="C2860" s="24" t="str">
        <v>다가구 전월세</v>
      </c>
      <c r="D2860" s="24" t="str">
        <v>2025-09</v>
      </c>
      <c r="E2860" s="24" t="str">
        <v>비교 반영</v>
      </c>
      <c r="F2860" s="24" t="str">
        <v>그 외 비교 반영월</v>
      </c>
      <c r="G2860" s="26">
        <v>452</v>
      </c>
      <c r="H2860" s="37">
        <v>0.1789390340459224</v>
      </c>
    </row>
    <row r="2861">
      <c r="A2861" s="26">
        <v>17</v>
      </c>
      <c r="B2861" s="24" t="str">
        <v>화성시 만세구</v>
      </c>
      <c r="C2861" s="24" t="str">
        <v>다가구 전월세</v>
      </c>
      <c r="D2861" s="24" t="str">
        <v>2025-10</v>
      </c>
      <c r="E2861" s="24" t="str">
        <v>비교 반영</v>
      </c>
      <c r="F2861" s="24" t="str">
        <v>그 외 비교 반영월</v>
      </c>
      <c r="G2861" s="26">
        <v>391</v>
      </c>
      <c r="H2861" s="37">
        <v>0.2168607875762618</v>
      </c>
    </row>
    <row r="2862">
      <c r="A2862" s="26">
        <v>17</v>
      </c>
      <c r="B2862" s="24" t="str">
        <v>화성시 만세구</v>
      </c>
      <c r="C2862" s="24" t="str">
        <v>다가구 전월세</v>
      </c>
      <c r="D2862" s="24" t="str">
        <v>2025-11</v>
      </c>
      <c r="E2862" s="24" t="str">
        <v>비교 반영</v>
      </c>
      <c r="F2862" s="24" t="str">
        <v>그 외 비교 반영월</v>
      </c>
      <c r="G2862" s="26">
        <v>399</v>
      </c>
      <c r="H2862" s="37">
        <v>0.18421052631578946</v>
      </c>
    </row>
    <row r="2863">
      <c r="A2863" s="26">
        <v>17</v>
      </c>
      <c r="B2863" s="24" t="str">
        <v>화성시 만세구</v>
      </c>
      <c r="C2863" s="24" t="str">
        <v>다가구 전월세</v>
      </c>
      <c r="D2863" s="24" t="str">
        <v>2025-12</v>
      </c>
      <c r="E2863" s="24" t="str">
        <v>비교 반영</v>
      </c>
      <c r="F2863" s="24" t="str">
        <v>그 외 비교 반영월</v>
      </c>
      <c r="G2863" s="26">
        <v>406</v>
      </c>
      <c r="H2863" s="37">
        <v>0.17659852109612875</v>
      </c>
    </row>
    <row r="2864">
      <c r="A2864" s="26">
        <v>17</v>
      </c>
      <c r="B2864" s="24" t="str">
        <v>화성시 만세구</v>
      </c>
      <c r="C2864" s="24" t="str">
        <v>다가구 전월세</v>
      </c>
      <c r="D2864" s="24" t="str">
        <v>2026-01</v>
      </c>
      <c r="E2864" s="24" t="str">
        <v>비교 반영</v>
      </c>
      <c r="F2864" s="24" t="str">
        <v>직전 비교기간</v>
      </c>
      <c r="G2864" s="26">
        <v>383</v>
      </c>
      <c r="H2864" s="37">
        <v>0.1796435272045028</v>
      </c>
    </row>
    <row r="2865">
      <c r="A2865" s="26">
        <v>17</v>
      </c>
      <c r="B2865" s="24" t="str">
        <v>화성시 만세구</v>
      </c>
      <c r="C2865" s="24" t="str">
        <v>다가구 전월세</v>
      </c>
      <c r="D2865" s="24" t="str">
        <v>2026-02</v>
      </c>
      <c r="E2865" s="24" t="str">
        <v>비교 반영</v>
      </c>
      <c r="F2865" s="24" t="str">
        <v>직전 비교기간</v>
      </c>
      <c r="G2865" s="26">
        <v>407</v>
      </c>
      <c r="H2865" s="37">
        <v>0.27388963660834453</v>
      </c>
    </row>
    <row r="2866">
      <c r="A2866" s="26">
        <v>17</v>
      </c>
      <c r="B2866" s="24" t="str">
        <v>화성시 만세구</v>
      </c>
      <c r="C2866" s="24" t="str">
        <v>다가구 전월세</v>
      </c>
      <c r="D2866" s="24" t="str">
        <v>2026-03</v>
      </c>
      <c r="E2866" s="24" t="str">
        <v>비교 반영</v>
      </c>
      <c r="F2866" s="24" t="str">
        <v>직전 비교기간</v>
      </c>
      <c r="G2866" s="26">
        <v>428</v>
      </c>
      <c r="H2866" s="37">
        <v>0.22973698336017176</v>
      </c>
    </row>
    <row r="2867">
      <c r="A2867" s="26">
        <v>17</v>
      </c>
      <c r="B2867" s="24" t="str">
        <v>화성시 만세구</v>
      </c>
      <c r="C2867" s="24" t="str">
        <v>다가구 전월세</v>
      </c>
      <c r="D2867" s="24" t="str">
        <v>2026-04</v>
      </c>
      <c r="E2867" s="24" t="str">
        <v>비교 반영</v>
      </c>
      <c r="F2867" s="24" t="str">
        <v>최근 비교기간</v>
      </c>
      <c r="G2867" s="26">
        <v>431</v>
      </c>
      <c r="H2867" s="37">
        <v>0.2268421052631579</v>
      </c>
    </row>
    <row r="2868">
      <c r="A2868" s="26">
        <v>17</v>
      </c>
      <c r="B2868" s="24" t="str">
        <v>화성시 만세구</v>
      </c>
      <c r="C2868" s="24" t="str">
        <v>다가구 전월세</v>
      </c>
      <c r="D2868" s="24" t="str">
        <v>2026-05</v>
      </c>
      <c r="E2868" s="24" t="str">
        <v>비교 반영</v>
      </c>
      <c r="F2868" s="24" t="str">
        <v>최근 비교기간</v>
      </c>
      <c r="G2868" s="26">
        <v>460</v>
      </c>
      <c r="H2868" s="37">
        <v>0.23834196891191708</v>
      </c>
    </row>
    <row r="2869">
      <c r="A2869" s="26">
        <v>17</v>
      </c>
      <c r="B2869" s="24" t="str">
        <v>화성시 만세구</v>
      </c>
      <c r="C2869" s="24" t="str">
        <v>다가구 전월세</v>
      </c>
      <c r="D2869" s="24" t="str">
        <v>2026-06</v>
      </c>
      <c r="E2869" s="24" t="str">
        <v>비교 반영</v>
      </c>
      <c r="F2869" s="24" t="str">
        <v>최근 비교기간</v>
      </c>
      <c r="G2869" s="26">
        <v>458</v>
      </c>
      <c r="H2869" s="37">
        <v>0.2794386821232459</v>
      </c>
    </row>
    <row r="2870">
      <c r="A2870" s="30">
        <v>17</v>
      </c>
      <c r="B2870" s="30" t="str">
        <v>화성시 만세구</v>
      </c>
      <c r="C2870" s="30" t="str">
        <v>다가구 전월세</v>
      </c>
      <c r="D2870" s="30" t="str">
        <v>2026-07</v>
      </c>
      <c r="E2870" s="30" t="str">
        <v>집계 중</v>
      </c>
      <c r="F2870" s="30" t="str">
        <v>집계 중 월</v>
      </c>
      <c r="G2870" s="32">
        <v>331</v>
      </c>
      <c r="H2870" s="43">
        <v>0.19255381035485747</v>
      </c>
    </row>
    <row r="2871">
      <c r="A2871" s="26">
        <v>17</v>
      </c>
      <c r="B2871" s="24" t="str">
        <v>화성시 만세구</v>
      </c>
      <c r="C2871" s="24" t="str">
        <v>아파트 매매</v>
      </c>
      <c r="D2871" s="24" t="str">
        <v>2025-08</v>
      </c>
      <c r="E2871" s="24" t="str">
        <v>비교 반영</v>
      </c>
      <c r="F2871" s="24" t="str">
        <v>그 외 비교 반영월</v>
      </c>
      <c r="G2871" s="26">
        <v>79</v>
      </c>
      <c r="H2871" s="37">
        <v>0.035126722987994664</v>
      </c>
    </row>
    <row r="2872">
      <c r="A2872" s="26">
        <v>17</v>
      </c>
      <c r="B2872" s="24" t="str">
        <v>화성시 만세구</v>
      </c>
      <c r="C2872" s="24" t="str">
        <v>아파트 매매</v>
      </c>
      <c r="D2872" s="24" t="str">
        <v>2025-09</v>
      </c>
      <c r="E2872" s="24" t="str">
        <v>비교 반영</v>
      </c>
      <c r="F2872" s="24" t="str">
        <v>그 외 비교 반영월</v>
      </c>
      <c r="G2872" s="26">
        <v>110</v>
      </c>
      <c r="H2872" s="37">
        <v>0.043547110055423596</v>
      </c>
    </row>
    <row r="2873">
      <c r="A2873" s="26">
        <v>17</v>
      </c>
      <c r="B2873" s="24" t="str">
        <v>화성시 만세구</v>
      </c>
      <c r="C2873" s="24" t="str">
        <v>아파트 매매</v>
      </c>
      <c r="D2873" s="24" t="str">
        <v>2025-10</v>
      </c>
      <c r="E2873" s="24" t="str">
        <v>비교 반영</v>
      </c>
      <c r="F2873" s="24" t="str">
        <v>그 외 비교 반영월</v>
      </c>
      <c r="G2873" s="26">
        <v>114</v>
      </c>
      <c r="H2873" s="37">
        <v>0.0632279534109817</v>
      </c>
    </row>
    <row r="2874">
      <c r="A2874" s="26">
        <v>17</v>
      </c>
      <c r="B2874" s="24" t="str">
        <v>화성시 만세구</v>
      </c>
      <c r="C2874" s="24" t="str">
        <v>아파트 매매</v>
      </c>
      <c r="D2874" s="24" t="str">
        <v>2025-11</v>
      </c>
      <c r="E2874" s="24" t="str">
        <v>비교 반영</v>
      </c>
      <c r="F2874" s="24" t="str">
        <v>그 외 비교 반영월</v>
      </c>
      <c r="G2874" s="26">
        <v>127</v>
      </c>
      <c r="H2874" s="37">
        <v>0.05863342566943675</v>
      </c>
    </row>
    <row r="2875">
      <c r="A2875" s="26">
        <v>17</v>
      </c>
      <c r="B2875" s="24" t="str">
        <v>화성시 만세구</v>
      </c>
      <c r="C2875" s="24" t="str">
        <v>아파트 매매</v>
      </c>
      <c r="D2875" s="24" t="str">
        <v>2025-12</v>
      </c>
      <c r="E2875" s="24" t="str">
        <v>비교 반영</v>
      </c>
      <c r="F2875" s="24" t="str">
        <v>그 외 비교 반영월</v>
      </c>
      <c r="G2875" s="26">
        <v>105</v>
      </c>
      <c r="H2875" s="37">
        <v>0.04567203131796433</v>
      </c>
    </row>
    <row r="2876">
      <c r="A2876" s="26">
        <v>17</v>
      </c>
      <c r="B2876" s="24" t="str">
        <v>화성시 만세구</v>
      </c>
      <c r="C2876" s="24" t="str">
        <v>아파트 매매</v>
      </c>
      <c r="D2876" s="24" t="str">
        <v>2026-01</v>
      </c>
      <c r="E2876" s="24" t="str">
        <v>비교 반영</v>
      </c>
      <c r="F2876" s="24" t="str">
        <v>직전 비교기간</v>
      </c>
      <c r="G2876" s="26">
        <v>106</v>
      </c>
      <c r="H2876" s="37">
        <v>0.04971857410881801</v>
      </c>
    </row>
    <row r="2877">
      <c r="A2877" s="26">
        <v>17</v>
      </c>
      <c r="B2877" s="24" t="str">
        <v>화성시 만세구</v>
      </c>
      <c r="C2877" s="24" t="str">
        <v>아파트 매매</v>
      </c>
      <c r="D2877" s="24" t="str">
        <v>2026-02</v>
      </c>
      <c r="E2877" s="24" t="str">
        <v>비교 반영</v>
      </c>
      <c r="F2877" s="24" t="str">
        <v>직전 비교기간</v>
      </c>
      <c r="G2877" s="26">
        <v>111</v>
      </c>
      <c r="H2877" s="37">
        <v>0.07469717362045761</v>
      </c>
    </row>
    <row r="2878">
      <c r="A2878" s="26">
        <v>17</v>
      </c>
      <c r="B2878" s="24" t="str">
        <v>화성시 만세구</v>
      </c>
      <c r="C2878" s="24" t="str">
        <v>아파트 매매</v>
      </c>
      <c r="D2878" s="24" t="str">
        <v>2026-03</v>
      </c>
      <c r="E2878" s="24" t="str">
        <v>비교 반영</v>
      </c>
      <c r="F2878" s="24" t="str">
        <v>직전 비교기간</v>
      </c>
      <c r="G2878" s="26">
        <v>153</v>
      </c>
      <c r="H2878" s="37">
        <v>0.0821256038647343</v>
      </c>
    </row>
    <row r="2879">
      <c r="A2879" s="26">
        <v>17</v>
      </c>
      <c r="B2879" s="24" t="str">
        <v>화성시 만세구</v>
      </c>
      <c r="C2879" s="24" t="str">
        <v>아파트 매매</v>
      </c>
      <c r="D2879" s="24" t="str">
        <v>2026-04</v>
      </c>
      <c r="E2879" s="24" t="str">
        <v>비교 반영</v>
      </c>
      <c r="F2879" s="24" t="str">
        <v>최근 비교기간</v>
      </c>
      <c r="G2879" s="26">
        <v>115</v>
      </c>
      <c r="H2879" s="37">
        <v>0.060526315789473685</v>
      </c>
    </row>
    <row r="2880">
      <c r="A2880" s="26">
        <v>17</v>
      </c>
      <c r="B2880" s="24" t="str">
        <v>화성시 만세구</v>
      </c>
      <c r="C2880" s="24" t="str">
        <v>아파트 매매</v>
      </c>
      <c r="D2880" s="24" t="str">
        <v>2026-05</v>
      </c>
      <c r="E2880" s="24" t="str">
        <v>비교 반영</v>
      </c>
      <c r="F2880" s="24" t="str">
        <v>최근 비교기간</v>
      </c>
      <c r="G2880" s="26">
        <v>111</v>
      </c>
      <c r="H2880" s="37">
        <v>0.057512953367875645</v>
      </c>
    </row>
    <row r="2881">
      <c r="A2881" s="26">
        <v>17</v>
      </c>
      <c r="B2881" s="24" t="str">
        <v>화성시 만세구</v>
      </c>
      <c r="C2881" s="24" t="str">
        <v>아파트 매매</v>
      </c>
      <c r="D2881" s="24" t="str">
        <v>2026-06</v>
      </c>
      <c r="E2881" s="24" t="str">
        <v>비교 반영</v>
      </c>
      <c r="F2881" s="24" t="str">
        <v>최근 비교기간</v>
      </c>
      <c r="G2881" s="26">
        <v>119</v>
      </c>
      <c r="H2881" s="37">
        <v>0.0726052471018914</v>
      </c>
    </row>
    <row r="2882">
      <c r="A2882" s="30">
        <v>17</v>
      </c>
      <c r="B2882" s="30" t="str">
        <v>화성시 만세구</v>
      </c>
      <c r="C2882" s="30" t="str">
        <v>아파트 매매</v>
      </c>
      <c r="D2882" s="30" t="str">
        <v>2026-07</v>
      </c>
      <c r="E2882" s="30" t="str">
        <v>집계 중</v>
      </c>
      <c r="F2882" s="30" t="str">
        <v>집계 중 월</v>
      </c>
      <c r="G2882" s="32">
        <v>112</v>
      </c>
      <c r="H2882" s="43">
        <v>0.0651541593949971</v>
      </c>
    </row>
    <row r="2883">
      <c r="A2883" s="26">
        <v>17</v>
      </c>
      <c r="B2883" s="24" t="str">
        <v>화성시 만세구</v>
      </c>
      <c r="C2883" s="24" t="str">
        <v>다세대 전월세</v>
      </c>
      <c r="D2883" s="24" t="str">
        <v>2025-08</v>
      </c>
      <c r="E2883" s="24" t="str">
        <v>비교 반영</v>
      </c>
      <c r="F2883" s="24" t="str">
        <v>그 외 비교 반영월</v>
      </c>
      <c r="G2883" s="26">
        <v>54</v>
      </c>
      <c r="H2883" s="37">
        <v>0.02401067140951534</v>
      </c>
    </row>
    <row r="2884">
      <c r="A2884" s="26">
        <v>17</v>
      </c>
      <c r="B2884" s="24" t="str">
        <v>화성시 만세구</v>
      </c>
      <c r="C2884" s="24" t="str">
        <v>다세대 전월세</v>
      </c>
      <c r="D2884" s="24" t="str">
        <v>2025-09</v>
      </c>
      <c r="E2884" s="24" t="str">
        <v>비교 반영</v>
      </c>
      <c r="F2884" s="24" t="str">
        <v>그 외 비교 반영월</v>
      </c>
      <c r="G2884" s="26">
        <v>58</v>
      </c>
      <c r="H2884" s="37">
        <v>0.022961203483768806</v>
      </c>
    </row>
    <row r="2885">
      <c r="A2885" s="26">
        <v>17</v>
      </c>
      <c r="B2885" s="24" t="str">
        <v>화성시 만세구</v>
      </c>
      <c r="C2885" s="24" t="str">
        <v>다세대 전월세</v>
      </c>
      <c r="D2885" s="24" t="str">
        <v>2025-10</v>
      </c>
      <c r="E2885" s="24" t="str">
        <v>비교 반영</v>
      </c>
      <c r="F2885" s="24" t="str">
        <v>그 외 비교 반영월</v>
      </c>
      <c r="G2885" s="26">
        <v>60</v>
      </c>
      <c r="H2885" s="37">
        <v>0.033277870216306155</v>
      </c>
    </row>
    <row r="2886">
      <c r="A2886" s="26">
        <v>17</v>
      </c>
      <c r="B2886" s="24" t="str">
        <v>화성시 만세구</v>
      </c>
      <c r="C2886" s="24" t="str">
        <v>다세대 전월세</v>
      </c>
      <c r="D2886" s="24" t="str">
        <v>2025-11</v>
      </c>
      <c r="E2886" s="24" t="str">
        <v>비교 반영</v>
      </c>
      <c r="F2886" s="24" t="str">
        <v>그 외 비교 반영월</v>
      </c>
      <c r="G2886" s="26">
        <v>57</v>
      </c>
      <c r="H2886" s="37">
        <v>0.02631578947368421</v>
      </c>
    </row>
    <row r="2887">
      <c r="A2887" s="26">
        <v>17</v>
      </c>
      <c r="B2887" s="24" t="str">
        <v>화성시 만세구</v>
      </c>
      <c r="C2887" s="24" t="str">
        <v>다세대 전월세</v>
      </c>
      <c r="D2887" s="24" t="str">
        <v>2025-12</v>
      </c>
      <c r="E2887" s="24" t="str">
        <v>비교 반영</v>
      </c>
      <c r="F2887" s="24" t="str">
        <v>그 외 비교 반영월</v>
      </c>
      <c r="G2887" s="26">
        <v>66</v>
      </c>
      <c r="H2887" s="37">
        <v>0.028708133971291867</v>
      </c>
    </row>
    <row r="2888">
      <c r="A2888" s="26">
        <v>17</v>
      </c>
      <c r="B2888" s="24" t="str">
        <v>화성시 만세구</v>
      </c>
      <c r="C2888" s="24" t="str">
        <v>다세대 전월세</v>
      </c>
      <c r="D2888" s="24" t="str">
        <v>2026-01</v>
      </c>
      <c r="E2888" s="24" t="str">
        <v>비교 반영</v>
      </c>
      <c r="F2888" s="24" t="str">
        <v>직전 비교기간</v>
      </c>
      <c r="G2888" s="26">
        <v>65</v>
      </c>
      <c r="H2888" s="37">
        <v>0.03048780487804878</v>
      </c>
    </row>
    <row r="2889">
      <c r="A2889" s="26">
        <v>17</v>
      </c>
      <c r="B2889" s="24" t="str">
        <v>화성시 만세구</v>
      </c>
      <c r="C2889" s="24" t="str">
        <v>다세대 전월세</v>
      </c>
      <c r="D2889" s="24" t="str">
        <v>2026-02</v>
      </c>
      <c r="E2889" s="24" t="str">
        <v>비교 반영</v>
      </c>
      <c r="F2889" s="24" t="str">
        <v>직전 비교기간</v>
      </c>
      <c r="G2889" s="26">
        <v>50</v>
      </c>
      <c r="H2889" s="37">
        <v>0.033647375504710635</v>
      </c>
    </row>
    <row r="2890">
      <c r="A2890" s="26">
        <v>17</v>
      </c>
      <c r="B2890" s="24" t="str">
        <v>화성시 만세구</v>
      </c>
      <c r="C2890" s="24" t="str">
        <v>다세대 전월세</v>
      </c>
      <c r="D2890" s="24" t="str">
        <v>2026-03</v>
      </c>
      <c r="E2890" s="24" t="str">
        <v>비교 반영</v>
      </c>
      <c r="F2890" s="24" t="str">
        <v>직전 비교기간</v>
      </c>
      <c r="G2890" s="26">
        <v>55</v>
      </c>
      <c r="H2890" s="37">
        <v>0.029522275899087493</v>
      </c>
    </row>
    <row r="2891">
      <c r="A2891" s="26">
        <v>17</v>
      </c>
      <c r="B2891" s="24" t="str">
        <v>화성시 만세구</v>
      </c>
      <c r="C2891" s="24" t="str">
        <v>다세대 전월세</v>
      </c>
      <c r="D2891" s="24" t="str">
        <v>2026-04</v>
      </c>
      <c r="E2891" s="24" t="str">
        <v>비교 반영</v>
      </c>
      <c r="F2891" s="24" t="str">
        <v>최근 비교기간</v>
      </c>
      <c r="G2891" s="26">
        <v>52</v>
      </c>
      <c r="H2891" s="37">
        <v>0.02736842105263158</v>
      </c>
    </row>
    <row r="2892">
      <c r="A2892" s="26">
        <v>17</v>
      </c>
      <c r="B2892" s="24" t="str">
        <v>화성시 만세구</v>
      </c>
      <c r="C2892" s="24" t="str">
        <v>다세대 전월세</v>
      </c>
      <c r="D2892" s="24" t="str">
        <v>2026-05</v>
      </c>
      <c r="E2892" s="24" t="str">
        <v>비교 반영</v>
      </c>
      <c r="F2892" s="24" t="str">
        <v>최근 비교기간</v>
      </c>
      <c r="G2892" s="26">
        <v>64</v>
      </c>
      <c r="H2892" s="37">
        <v>0.03316062176165803</v>
      </c>
    </row>
    <row r="2893">
      <c r="A2893" s="26">
        <v>17</v>
      </c>
      <c r="B2893" s="24" t="str">
        <v>화성시 만세구</v>
      </c>
      <c r="C2893" s="24" t="str">
        <v>다세대 전월세</v>
      </c>
      <c r="D2893" s="24" t="str">
        <v>2026-06</v>
      </c>
      <c r="E2893" s="24" t="str">
        <v>비교 반영</v>
      </c>
      <c r="F2893" s="24" t="str">
        <v>최근 비교기간</v>
      </c>
      <c r="G2893" s="26">
        <v>53</v>
      </c>
      <c r="H2893" s="37">
        <v>0.03233679072605247</v>
      </c>
    </row>
    <row r="2894">
      <c r="A2894" s="30">
        <v>17</v>
      </c>
      <c r="B2894" s="30" t="str">
        <v>화성시 만세구</v>
      </c>
      <c r="C2894" s="30" t="str">
        <v>다세대 전월세</v>
      </c>
      <c r="D2894" s="30" t="str">
        <v>2026-07</v>
      </c>
      <c r="E2894" s="30" t="str">
        <v>집계 중</v>
      </c>
      <c r="F2894" s="30" t="str">
        <v>집계 중 월</v>
      </c>
      <c r="G2894" s="32">
        <v>37</v>
      </c>
      <c r="H2894" s="43">
        <v>0.02152414194299011</v>
      </c>
    </row>
    <row r="2895">
      <c r="A2895" s="26">
        <v>17</v>
      </c>
      <c r="B2895" s="24" t="str">
        <v>화성시 만세구</v>
      </c>
      <c r="C2895" s="24" t="str">
        <v>오피스텔 전월세</v>
      </c>
      <c r="D2895" s="24" t="str">
        <v>2025-08</v>
      </c>
      <c r="E2895" s="24" t="str">
        <v>비교 반영</v>
      </c>
      <c r="F2895" s="24" t="str">
        <v>그 외 비교 반영월</v>
      </c>
      <c r="G2895" s="26">
        <v>53</v>
      </c>
      <c r="H2895" s="37">
        <v>0.023566029346376166</v>
      </c>
    </row>
    <row r="2896">
      <c r="A2896" s="26">
        <v>17</v>
      </c>
      <c r="B2896" s="24" t="str">
        <v>화성시 만세구</v>
      </c>
      <c r="C2896" s="24" t="str">
        <v>오피스텔 전월세</v>
      </c>
      <c r="D2896" s="24" t="str">
        <v>2025-09</v>
      </c>
      <c r="E2896" s="24" t="str">
        <v>비교 반영</v>
      </c>
      <c r="F2896" s="24" t="str">
        <v>그 외 비교 반영월</v>
      </c>
      <c r="G2896" s="26">
        <v>54</v>
      </c>
      <c r="H2896" s="37">
        <v>0.021377672209026127</v>
      </c>
    </row>
    <row r="2897">
      <c r="A2897" s="26">
        <v>17</v>
      </c>
      <c r="B2897" s="24" t="str">
        <v>화성시 만세구</v>
      </c>
      <c r="C2897" s="24" t="str">
        <v>오피스텔 전월세</v>
      </c>
      <c r="D2897" s="24" t="str">
        <v>2025-10</v>
      </c>
      <c r="E2897" s="24" t="str">
        <v>비교 반영</v>
      </c>
      <c r="F2897" s="24" t="str">
        <v>그 외 비교 반영월</v>
      </c>
      <c r="G2897" s="26">
        <v>45</v>
      </c>
      <c r="H2897" s="37">
        <v>0.024958402662229616</v>
      </c>
    </row>
    <row r="2898">
      <c r="A2898" s="26">
        <v>17</v>
      </c>
      <c r="B2898" s="24" t="str">
        <v>화성시 만세구</v>
      </c>
      <c r="C2898" s="24" t="str">
        <v>오피스텔 전월세</v>
      </c>
      <c r="D2898" s="24" t="str">
        <v>2025-11</v>
      </c>
      <c r="E2898" s="24" t="str">
        <v>비교 반영</v>
      </c>
      <c r="F2898" s="24" t="str">
        <v>그 외 비교 반영월</v>
      </c>
      <c r="G2898" s="26">
        <v>53</v>
      </c>
      <c r="H2898" s="37">
        <v>0.024469067405355493</v>
      </c>
    </row>
    <row r="2899">
      <c r="A2899" s="26">
        <v>17</v>
      </c>
      <c r="B2899" s="24" t="str">
        <v>화성시 만세구</v>
      </c>
      <c r="C2899" s="24" t="str">
        <v>오피스텔 전월세</v>
      </c>
      <c r="D2899" s="24" t="str">
        <v>2025-12</v>
      </c>
      <c r="E2899" s="24" t="str">
        <v>비교 반영</v>
      </c>
      <c r="F2899" s="24" t="str">
        <v>그 외 비교 반영월</v>
      </c>
      <c r="G2899" s="26">
        <v>50</v>
      </c>
      <c r="H2899" s="37">
        <v>0.02174858634188778</v>
      </c>
    </row>
    <row r="2900">
      <c r="A2900" s="26">
        <v>17</v>
      </c>
      <c r="B2900" s="24" t="str">
        <v>화성시 만세구</v>
      </c>
      <c r="C2900" s="24" t="str">
        <v>오피스텔 전월세</v>
      </c>
      <c r="D2900" s="24" t="str">
        <v>2026-01</v>
      </c>
      <c r="E2900" s="24" t="str">
        <v>비교 반영</v>
      </c>
      <c r="F2900" s="24" t="str">
        <v>직전 비교기간</v>
      </c>
      <c r="G2900" s="26">
        <v>56</v>
      </c>
      <c r="H2900" s="37">
        <v>0.02626641651031895</v>
      </c>
    </row>
    <row r="2901">
      <c r="A2901" s="26">
        <v>17</v>
      </c>
      <c r="B2901" s="24" t="str">
        <v>화성시 만세구</v>
      </c>
      <c r="C2901" s="24" t="str">
        <v>오피스텔 전월세</v>
      </c>
      <c r="D2901" s="24" t="str">
        <v>2026-02</v>
      </c>
      <c r="E2901" s="24" t="str">
        <v>비교 반영</v>
      </c>
      <c r="F2901" s="24" t="str">
        <v>직전 비교기간</v>
      </c>
      <c r="G2901" s="26">
        <v>40</v>
      </c>
      <c r="H2901" s="37">
        <v>0.026917900403768506</v>
      </c>
    </row>
    <row r="2902">
      <c r="A2902" s="26">
        <v>17</v>
      </c>
      <c r="B2902" s="24" t="str">
        <v>화성시 만세구</v>
      </c>
      <c r="C2902" s="24" t="str">
        <v>오피스텔 전월세</v>
      </c>
      <c r="D2902" s="24" t="str">
        <v>2026-03</v>
      </c>
      <c r="E2902" s="24" t="str">
        <v>비교 반영</v>
      </c>
      <c r="F2902" s="24" t="str">
        <v>직전 비교기간</v>
      </c>
      <c r="G2902" s="26">
        <v>43</v>
      </c>
      <c r="H2902" s="37">
        <v>0.02308105206655931</v>
      </c>
    </row>
    <row r="2903">
      <c r="A2903" s="26">
        <v>17</v>
      </c>
      <c r="B2903" s="24" t="str">
        <v>화성시 만세구</v>
      </c>
      <c r="C2903" s="24" t="str">
        <v>오피스텔 전월세</v>
      </c>
      <c r="D2903" s="24" t="str">
        <v>2026-04</v>
      </c>
      <c r="E2903" s="24" t="str">
        <v>비교 반영</v>
      </c>
      <c r="F2903" s="24" t="str">
        <v>최근 비교기간</v>
      </c>
      <c r="G2903" s="26">
        <v>48</v>
      </c>
      <c r="H2903" s="37">
        <v>0.02526315789473684</v>
      </c>
    </row>
    <row r="2904">
      <c r="A2904" s="26">
        <v>17</v>
      </c>
      <c r="B2904" s="24" t="str">
        <v>화성시 만세구</v>
      </c>
      <c r="C2904" s="24" t="str">
        <v>오피스텔 전월세</v>
      </c>
      <c r="D2904" s="24" t="str">
        <v>2026-05</v>
      </c>
      <c r="E2904" s="24" t="str">
        <v>비교 반영</v>
      </c>
      <c r="F2904" s="24" t="str">
        <v>최근 비교기간</v>
      </c>
      <c r="G2904" s="26">
        <v>37</v>
      </c>
      <c r="H2904" s="37">
        <v>0.01917098445595855</v>
      </c>
    </row>
    <row r="2905">
      <c r="A2905" s="26">
        <v>17</v>
      </c>
      <c r="B2905" s="24" t="str">
        <v>화성시 만세구</v>
      </c>
      <c r="C2905" s="24" t="str">
        <v>오피스텔 전월세</v>
      </c>
      <c r="D2905" s="24" t="str">
        <v>2026-06</v>
      </c>
      <c r="E2905" s="24" t="str">
        <v>비교 반영</v>
      </c>
      <c r="F2905" s="24" t="str">
        <v>최근 비교기간</v>
      </c>
      <c r="G2905" s="26">
        <v>49</v>
      </c>
      <c r="H2905" s="37">
        <v>0.02989627821842587</v>
      </c>
    </row>
    <row r="2906">
      <c r="A2906" s="30">
        <v>17</v>
      </c>
      <c r="B2906" s="30" t="str">
        <v>화성시 만세구</v>
      </c>
      <c r="C2906" s="30" t="str">
        <v>오피스텔 전월세</v>
      </c>
      <c r="D2906" s="30" t="str">
        <v>2026-07</v>
      </c>
      <c r="E2906" s="30" t="str">
        <v>집계 중</v>
      </c>
      <c r="F2906" s="30" t="str">
        <v>집계 중 월</v>
      </c>
      <c r="G2906" s="32">
        <v>41</v>
      </c>
      <c r="H2906" s="43">
        <v>0.02385107620709715</v>
      </c>
    </row>
    <row r="2907">
      <c r="A2907" s="26">
        <v>17</v>
      </c>
      <c r="B2907" s="24" t="str">
        <v>화성시 만세구</v>
      </c>
      <c r="C2907" s="24" t="str">
        <v>상가</v>
      </c>
      <c r="D2907" s="24" t="str">
        <v>2025-08</v>
      </c>
      <c r="E2907" s="24" t="str">
        <v>비교 반영</v>
      </c>
      <c r="F2907" s="24" t="str">
        <v>그 외 비교 반영월</v>
      </c>
      <c r="G2907" s="26">
        <v>60</v>
      </c>
      <c r="H2907" s="37">
        <v>0.026678523788350377</v>
      </c>
    </row>
    <row r="2908">
      <c r="A2908" s="26">
        <v>17</v>
      </c>
      <c r="B2908" s="24" t="str">
        <v>화성시 만세구</v>
      </c>
      <c r="C2908" s="24" t="str">
        <v>상가</v>
      </c>
      <c r="D2908" s="24" t="str">
        <v>2025-09</v>
      </c>
      <c r="E2908" s="24" t="str">
        <v>비교 반영</v>
      </c>
      <c r="F2908" s="24" t="str">
        <v>그 외 비교 반영월</v>
      </c>
      <c r="G2908" s="26">
        <v>86</v>
      </c>
      <c r="H2908" s="37">
        <v>0.034045922406967535</v>
      </c>
    </row>
    <row r="2909">
      <c r="A2909" s="26">
        <v>17</v>
      </c>
      <c r="B2909" s="24" t="str">
        <v>화성시 만세구</v>
      </c>
      <c r="C2909" s="24" t="str">
        <v>상가</v>
      </c>
      <c r="D2909" s="24" t="str">
        <v>2025-10</v>
      </c>
      <c r="E2909" s="24" t="str">
        <v>비교 반영</v>
      </c>
      <c r="F2909" s="24" t="str">
        <v>그 외 비교 반영월</v>
      </c>
      <c r="G2909" s="26">
        <v>26</v>
      </c>
      <c r="H2909" s="37">
        <v>0.014420410427066</v>
      </c>
    </row>
    <row r="2910">
      <c r="A2910" s="26">
        <v>17</v>
      </c>
      <c r="B2910" s="24" t="str">
        <v>화성시 만세구</v>
      </c>
      <c r="C2910" s="24" t="str">
        <v>상가</v>
      </c>
      <c r="D2910" s="24" t="str">
        <v>2025-11</v>
      </c>
      <c r="E2910" s="24" t="str">
        <v>비교 반영</v>
      </c>
      <c r="F2910" s="24" t="str">
        <v>그 외 비교 반영월</v>
      </c>
      <c r="G2910" s="26">
        <v>26</v>
      </c>
      <c r="H2910" s="37">
        <v>0.012003693444136657</v>
      </c>
    </row>
    <row r="2911">
      <c r="A2911" s="26">
        <v>17</v>
      </c>
      <c r="B2911" s="24" t="str">
        <v>화성시 만세구</v>
      </c>
      <c r="C2911" s="24" t="str">
        <v>상가</v>
      </c>
      <c r="D2911" s="24" t="str">
        <v>2025-12</v>
      </c>
      <c r="E2911" s="24" t="str">
        <v>비교 반영</v>
      </c>
      <c r="F2911" s="24" t="str">
        <v>그 외 비교 반영월</v>
      </c>
      <c r="G2911" s="26">
        <v>26</v>
      </c>
      <c r="H2911" s="37">
        <v>0.011309264897781644</v>
      </c>
    </row>
    <row r="2912">
      <c r="A2912" s="26">
        <v>17</v>
      </c>
      <c r="B2912" s="24" t="str">
        <v>화성시 만세구</v>
      </c>
      <c r="C2912" s="24" t="str">
        <v>상가</v>
      </c>
      <c r="D2912" s="24" t="str">
        <v>2026-01</v>
      </c>
      <c r="E2912" s="24" t="str">
        <v>비교 반영</v>
      </c>
      <c r="F2912" s="24" t="str">
        <v>직전 비교기간</v>
      </c>
      <c r="G2912" s="26">
        <v>17</v>
      </c>
      <c r="H2912" s="37">
        <v>0.00797373358348968</v>
      </c>
    </row>
    <row r="2913">
      <c r="A2913" s="26">
        <v>17</v>
      </c>
      <c r="B2913" s="24" t="str">
        <v>화성시 만세구</v>
      </c>
      <c r="C2913" s="24" t="str">
        <v>상가</v>
      </c>
      <c r="D2913" s="24" t="str">
        <v>2026-02</v>
      </c>
      <c r="E2913" s="24" t="str">
        <v>비교 반영</v>
      </c>
      <c r="F2913" s="24" t="str">
        <v>직전 비교기간</v>
      </c>
      <c r="G2913" s="26">
        <v>22</v>
      </c>
      <c r="H2913" s="37">
        <v>0.014804845222072678</v>
      </c>
    </row>
    <row r="2914">
      <c r="A2914" s="26">
        <v>17</v>
      </c>
      <c r="B2914" s="24" t="str">
        <v>화성시 만세구</v>
      </c>
      <c r="C2914" s="24" t="str">
        <v>상가</v>
      </c>
      <c r="D2914" s="24" t="str">
        <v>2026-03</v>
      </c>
      <c r="E2914" s="24" t="str">
        <v>비교 반영</v>
      </c>
      <c r="F2914" s="24" t="str">
        <v>직전 비교기간</v>
      </c>
      <c r="G2914" s="26">
        <v>33</v>
      </c>
      <c r="H2914" s="37">
        <v>0.017713365539452495</v>
      </c>
    </row>
    <row r="2915">
      <c r="A2915" s="26">
        <v>17</v>
      </c>
      <c r="B2915" s="24" t="str">
        <v>화성시 만세구</v>
      </c>
      <c r="C2915" s="24" t="str">
        <v>상가</v>
      </c>
      <c r="D2915" s="24" t="str">
        <v>2026-04</v>
      </c>
      <c r="E2915" s="24" t="str">
        <v>비교 반영</v>
      </c>
      <c r="F2915" s="24" t="str">
        <v>최근 비교기간</v>
      </c>
      <c r="G2915" s="26">
        <v>63</v>
      </c>
      <c r="H2915" s="37">
        <v>0.03315789473684211</v>
      </c>
    </row>
    <row r="2916">
      <c r="A2916" s="26">
        <v>17</v>
      </c>
      <c r="B2916" s="24" t="str">
        <v>화성시 만세구</v>
      </c>
      <c r="C2916" s="24" t="str">
        <v>상가</v>
      </c>
      <c r="D2916" s="24" t="str">
        <v>2026-05</v>
      </c>
      <c r="E2916" s="24" t="str">
        <v>비교 반영</v>
      </c>
      <c r="F2916" s="24" t="str">
        <v>최근 비교기간</v>
      </c>
      <c r="G2916" s="26">
        <v>29</v>
      </c>
      <c r="H2916" s="37">
        <v>0.015025906735751295</v>
      </c>
    </row>
    <row r="2917">
      <c r="A2917" s="26">
        <v>17</v>
      </c>
      <c r="B2917" s="24" t="str">
        <v>화성시 만세구</v>
      </c>
      <c r="C2917" s="24" t="str">
        <v>상가</v>
      </c>
      <c r="D2917" s="24" t="str">
        <v>2026-06</v>
      </c>
      <c r="E2917" s="24" t="str">
        <v>비교 반영</v>
      </c>
      <c r="F2917" s="24" t="str">
        <v>최근 비교기간</v>
      </c>
      <c r="G2917" s="26">
        <v>30</v>
      </c>
      <c r="H2917" s="37">
        <v>0.018303843807199512</v>
      </c>
    </row>
    <row r="2918">
      <c r="A2918" s="30">
        <v>17</v>
      </c>
      <c r="B2918" s="30" t="str">
        <v>화성시 만세구</v>
      </c>
      <c r="C2918" s="30" t="str">
        <v>상가</v>
      </c>
      <c r="D2918" s="30" t="str">
        <v>2026-07</v>
      </c>
      <c r="E2918" s="30" t="str">
        <v>집계 중</v>
      </c>
      <c r="F2918" s="30" t="str">
        <v>집계 중 월</v>
      </c>
      <c r="G2918" s="32">
        <v>18</v>
      </c>
      <c r="H2918" s="43">
        <v>0.010471204188481676</v>
      </c>
    </row>
    <row r="2919">
      <c r="A2919" s="26">
        <v>17</v>
      </c>
      <c r="B2919" s="24" t="str">
        <v>화성시 만세구</v>
      </c>
      <c r="C2919" s="24" t="str">
        <v>다세대 매매</v>
      </c>
      <c r="D2919" s="24" t="str">
        <v>2025-08</v>
      </c>
      <c r="E2919" s="24" t="str">
        <v>비교 반영</v>
      </c>
      <c r="F2919" s="24" t="str">
        <v>그 외 비교 반영월</v>
      </c>
      <c r="G2919" s="26">
        <v>22</v>
      </c>
      <c r="H2919" s="37">
        <v>0.009782125389061804</v>
      </c>
    </row>
    <row r="2920">
      <c r="A2920" s="26">
        <v>17</v>
      </c>
      <c r="B2920" s="24" t="str">
        <v>화성시 만세구</v>
      </c>
      <c r="C2920" s="24" t="str">
        <v>다세대 매매</v>
      </c>
      <c r="D2920" s="24" t="str">
        <v>2025-09</v>
      </c>
      <c r="E2920" s="24" t="str">
        <v>비교 반영</v>
      </c>
      <c r="F2920" s="24" t="str">
        <v>그 외 비교 반영월</v>
      </c>
      <c r="G2920" s="26">
        <v>21</v>
      </c>
      <c r="H2920" s="37">
        <v>0.00831353919239905</v>
      </c>
    </row>
    <row r="2921">
      <c r="A2921" s="26">
        <v>17</v>
      </c>
      <c r="B2921" s="24" t="str">
        <v>화성시 만세구</v>
      </c>
      <c r="C2921" s="24" t="str">
        <v>다세대 매매</v>
      </c>
      <c r="D2921" s="24" t="str">
        <v>2025-10</v>
      </c>
      <c r="E2921" s="24" t="str">
        <v>비교 반영</v>
      </c>
      <c r="F2921" s="24" t="str">
        <v>그 외 비교 반영월</v>
      </c>
      <c r="G2921" s="26">
        <v>22</v>
      </c>
      <c r="H2921" s="37">
        <v>0.012201885745978924</v>
      </c>
    </row>
    <row r="2922">
      <c r="A2922" s="26">
        <v>17</v>
      </c>
      <c r="B2922" s="24" t="str">
        <v>화성시 만세구</v>
      </c>
      <c r="C2922" s="24" t="str">
        <v>다세대 매매</v>
      </c>
      <c r="D2922" s="24" t="str">
        <v>2025-11</v>
      </c>
      <c r="E2922" s="24" t="str">
        <v>비교 반영</v>
      </c>
      <c r="F2922" s="24" t="str">
        <v>그 외 비교 반영월</v>
      </c>
      <c r="G2922" s="26">
        <v>36</v>
      </c>
      <c r="H2922" s="37">
        <v>0.01662049861495845</v>
      </c>
    </row>
    <row r="2923">
      <c r="A2923" s="26">
        <v>17</v>
      </c>
      <c r="B2923" s="24" t="str">
        <v>화성시 만세구</v>
      </c>
      <c r="C2923" s="24" t="str">
        <v>다세대 매매</v>
      </c>
      <c r="D2923" s="24" t="str">
        <v>2025-12</v>
      </c>
      <c r="E2923" s="24" t="str">
        <v>비교 반영</v>
      </c>
      <c r="F2923" s="24" t="str">
        <v>그 외 비교 반영월</v>
      </c>
      <c r="G2923" s="26">
        <v>28</v>
      </c>
      <c r="H2923" s="37">
        <v>0.012179208351457155</v>
      </c>
    </row>
    <row r="2924">
      <c r="A2924" s="26">
        <v>17</v>
      </c>
      <c r="B2924" s="24" t="str">
        <v>화성시 만세구</v>
      </c>
      <c r="C2924" s="24" t="str">
        <v>다세대 매매</v>
      </c>
      <c r="D2924" s="24" t="str">
        <v>2026-01</v>
      </c>
      <c r="E2924" s="24" t="str">
        <v>비교 반영</v>
      </c>
      <c r="F2924" s="24" t="str">
        <v>직전 비교기간</v>
      </c>
      <c r="G2924" s="26">
        <v>31</v>
      </c>
      <c r="H2924" s="37">
        <v>0.014540337711069419</v>
      </c>
    </row>
    <row r="2925">
      <c r="A2925" s="26">
        <v>17</v>
      </c>
      <c r="B2925" s="24" t="str">
        <v>화성시 만세구</v>
      </c>
      <c r="C2925" s="24" t="str">
        <v>다세대 매매</v>
      </c>
      <c r="D2925" s="24" t="str">
        <v>2026-02</v>
      </c>
      <c r="E2925" s="24" t="str">
        <v>비교 반영</v>
      </c>
      <c r="F2925" s="24" t="str">
        <v>직전 비교기간</v>
      </c>
      <c r="G2925" s="26">
        <v>25</v>
      </c>
      <c r="H2925" s="37">
        <v>0.016823687752355317</v>
      </c>
    </row>
    <row r="2926">
      <c r="A2926" s="26">
        <v>17</v>
      </c>
      <c r="B2926" s="24" t="str">
        <v>화성시 만세구</v>
      </c>
      <c r="C2926" s="24" t="str">
        <v>다세대 매매</v>
      </c>
      <c r="D2926" s="24" t="str">
        <v>2026-03</v>
      </c>
      <c r="E2926" s="24" t="str">
        <v>비교 반영</v>
      </c>
      <c r="F2926" s="24" t="str">
        <v>직전 비교기간</v>
      </c>
      <c r="G2926" s="26">
        <v>35</v>
      </c>
      <c r="H2926" s="37">
        <v>0.01878690284487386</v>
      </c>
    </row>
    <row r="2927">
      <c r="A2927" s="26">
        <v>17</v>
      </c>
      <c r="B2927" s="24" t="str">
        <v>화성시 만세구</v>
      </c>
      <c r="C2927" s="24" t="str">
        <v>다세대 매매</v>
      </c>
      <c r="D2927" s="24" t="str">
        <v>2026-04</v>
      </c>
      <c r="E2927" s="24" t="str">
        <v>비교 반영</v>
      </c>
      <c r="F2927" s="24" t="str">
        <v>최근 비교기간</v>
      </c>
      <c r="G2927" s="26">
        <v>35</v>
      </c>
      <c r="H2927" s="37">
        <v>0.018421052631578946</v>
      </c>
    </row>
    <row r="2928">
      <c r="A2928" s="26">
        <v>17</v>
      </c>
      <c r="B2928" s="24" t="str">
        <v>화성시 만세구</v>
      </c>
      <c r="C2928" s="24" t="str">
        <v>다세대 매매</v>
      </c>
      <c r="D2928" s="24" t="str">
        <v>2026-05</v>
      </c>
      <c r="E2928" s="24" t="str">
        <v>비교 반영</v>
      </c>
      <c r="F2928" s="24" t="str">
        <v>최근 비교기간</v>
      </c>
      <c r="G2928" s="26">
        <v>27</v>
      </c>
      <c r="H2928" s="37">
        <v>0.013989637305699482</v>
      </c>
    </row>
    <row r="2929">
      <c r="A2929" s="26">
        <v>17</v>
      </c>
      <c r="B2929" s="24" t="str">
        <v>화성시 만세구</v>
      </c>
      <c r="C2929" s="24" t="str">
        <v>다세대 매매</v>
      </c>
      <c r="D2929" s="24" t="str">
        <v>2026-06</v>
      </c>
      <c r="E2929" s="24" t="str">
        <v>비교 반영</v>
      </c>
      <c r="F2929" s="24" t="str">
        <v>최근 비교기간</v>
      </c>
      <c r="G2929" s="26">
        <v>14</v>
      </c>
      <c r="H2929" s="37">
        <v>0.008541793776693106</v>
      </c>
    </row>
    <row r="2930">
      <c r="A2930" s="30">
        <v>17</v>
      </c>
      <c r="B2930" s="30" t="str">
        <v>화성시 만세구</v>
      </c>
      <c r="C2930" s="30" t="str">
        <v>다세대 매매</v>
      </c>
      <c r="D2930" s="30" t="str">
        <v>2026-07</v>
      </c>
      <c r="E2930" s="30" t="str">
        <v>집계 중</v>
      </c>
      <c r="F2930" s="30" t="str">
        <v>집계 중 월</v>
      </c>
      <c r="G2930" s="32">
        <v>23</v>
      </c>
      <c r="H2930" s="43">
        <v>0.013379872018615475</v>
      </c>
    </row>
    <row r="2931">
      <c r="A2931" s="26">
        <v>17</v>
      </c>
      <c r="B2931" s="24" t="str">
        <v>화성시 만세구</v>
      </c>
      <c r="C2931" s="24" t="str">
        <v>오피스텔 매매</v>
      </c>
      <c r="D2931" s="24" t="str">
        <v>2025-08</v>
      </c>
      <c r="E2931" s="24" t="str">
        <v>비교 반영</v>
      </c>
      <c r="F2931" s="24" t="str">
        <v>그 외 비교 반영월</v>
      </c>
      <c r="G2931" s="26">
        <v>5</v>
      </c>
      <c r="H2931" s="37">
        <v>0.0022232103156958646</v>
      </c>
    </row>
    <row r="2932">
      <c r="A2932" s="26">
        <v>17</v>
      </c>
      <c r="B2932" s="24" t="str">
        <v>화성시 만세구</v>
      </c>
      <c r="C2932" s="24" t="str">
        <v>오피스텔 매매</v>
      </c>
      <c r="D2932" s="24" t="str">
        <v>2025-09</v>
      </c>
      <c r="E2932" s="24" t="str">
        <v>비교 반영</v>
      </c>
      <c r="F2932" s="24" t="str">
        <v>그 외 비교 반영월</v>
      </c>
      <c r="G2932" s="26">
        <v>5</v>
      </c>
      <c r="H2932" s="37">
        <v>0.001979414093428345</v>
      </c>
    </row>
    <row r="2933">
      <c r="A2933" s="26">
        <v>17</v>
      </c>
      <c r="B2933" s="24" t="str">
        <v>화성시 만세구</v>
      </c>
      <c r="C2933" s="24" t="str">
        <v>오피스텔 매매</v>
      </c>
      <c r="D2933" s="24" t="str">
        <v>2025-10</v>
      </c>
      <c r="E2933" s="24" t="str">
        <v>비교 반영</v>
      </c>
      <c r="F2933" s="24" t="str">
        <v>그 외 비교 반영월</v>
      </c>
      <c r="G2933" s="26">
        <v>12</v>
      </c>
      <c r="H2933" s="37">
        <v>0.0066555740432612314</v>
      </c>
    </row>
    <row r="2934">
      <c r="A2934" s="26">
        <v>17</v>
      </c>
      <c r="B2934" s="24" t="str">
        <v>화성시 만세구</v>
      </c>
      <c r="C2934" s="24" t="str">
        <v>오피스텔 매매</v>
      </c>
      <c r="D2934" s="24" t="str">
        <v>2025-11</v>
      </c>
      <c r="E2934" s="24" t="str">
        <v>비교 반영</v>
      </c>
      <c r="F2934" s="24" t="str">
        <v>그 외 비교 반영월</v>
      </c>
      <c r="G2934" s="26">
        <v>6</v>
      </c>
      <c r="H2934" s="37">
        <v>0.002770083102493075</v>
      </c>
    </row>
    <row r="2935">
      <c r="A2935" s="26">
        <v>17</v>
      </c>
      <c r="B2935" s="24" t="str">
        <v>화성시 만세구</v>
      </c>
      <c r="C2935" s="24" t="str">
        <v>오피스텔 매매</v>
      </c>
      <c r="D2935" s="24" t="str">
        <v>2025-12</v>
      </c>
      <c r="E2935" s="24" t="str">
        <v>비교 반영</v>
      </c>
      <c r="F2935" s="24" t="str">
        <v>그 외 비교 반영월</v>
      </c>
      <c r="G2935" s="26">
        <v>3</v>
      </c>
      <c r="H2935" s="37">
        <v>0.0013049151805132667</v>
      </c>
    </row>
    <row r="2936">
      <c r="A2936" s="26">
        <v>17</v>
      </c>
      <c r="B2936" s="24" t="str">
        <v>화성시 만세구</v>
      </c>
      <c r="C2936" s="24" t="str">
        <v>오피스텔 매매</v>
      </c>
      <c r="D2936" s="24" t="str">
        <v>2026-01</v>
      </c>
      <c r="E2936" s="24" t="str">
        <v>비교 반영</v>
      </c>
      <c r="F2936" s="24" t="str">
        <v>직전 비교기간</v>
      </c>
      <c r="G2936" s="26">
        <v>3</v>
      </c>
      <c r="H2936" s="37">
        <v>0.0014071294559099437</v>
      </c>
    </row>
    <row r="2937">
      <c r="A2937" s="26">
        <v>17</v>
      </c>
      <c r="B2937" s="24" t="str">
        <v>화성시 만세구</v>
      </c>
      <c r="C2937" s="24" t="str">
        <v>오피스텔 매매</v>
      </c>
      <c r="D2937" s="24" t="str">
        <v>2026-02</v>
      </c>
      <c r="E2937" s="24" t="str">
        <v>비교 반영</v>
      </c>
      <c r="F2937" s="24" t="str">
        <v>직전 비교기간</v>
      </c>
      <c r="G2937" s="26">
        <v>6</v>
      </c>
      <c r="H2937" s="37">
        <v>0.004037685060565276</v>
      </c>
    </row>
    <row r="2938">
      <c r="A2938" s="26">
        <v>17</v>
      </c>
      <c r="B2938" s="24" t="str">
        <v>화성시 만세구</v>
      </c>
      <c r="C2938" s="24" t="str">
        <v>오피스텔 매매</v>
      </c>
      <c r="D2938" s="24" t="str">
        <v>2026-03</v>
      </c>
      <c r="E2938" s="24" t="str">
        <v>비교 반영</v>
      </c>
      <c r="F2938" s="24" t="str">
        <v>직전 비교기간</v>
      </c>
      <c r="G2938" s="26">
        <v>6</v>
      </c>
      <c r="H2938" s="37">
        <v>0.00322061191626409</v>
      </c>
    </row>
    <row r="2939">
      <c r="A2939" s="26">
        <v>17</v>
      </c>
      <c r="B2939" s="24" t="str">
        <v>화성시 만세구</v>
      </c>
      <c r="C2939" s="24" t="str">
        <v>오피스텔 매매</v>
      </c>
      <c r="D2939" s="24" t="str">
        <v>2026-04</v>
      </c>
      <c r="E2939" s="24" t="str">
        <v>비교 반영</v>
      </c>
      <c r="F2939" s="24" t="str">
        <v>최근 비교기간</v>
      </c>
      <c r="G2939" s="26">
        <v>53</v>
      </c>
      <c r="H2939" s="37">
        <v>0.027894736842105264</v>
      </c>
    </row>
    <row r="2940">
      <c r="A2940" s="26">
        <v>17</v>
      </c>
      <c r="B2940" s="24" t="str">
        <v>화성시 만세구</v>
      </c>
      <c r="C2940" s="24" t="str">
        <v>오피스텔 매매</v>
      </c>
      <c r="D2940" s="24" t="str">
        <v>2026-05</v>
      </c>
      <c r="E2940" s="24" t="str">
        <v>비교 반영</v>
      </c>
      <c r="F2940" s="24" t="str">
        <v>최근 비교기간</v>
      </c>
      <c r="G2940" s="26">
        <v>8</v>
      </c>
      <c r="H2940" s="37">
        <v>0.004145077720207254</v>
      </c>
    </row>
    <row r="2941">
      <c r="A2941" s="26">
        <v>17</v>
      </c>
      <c r="B2941" s="24" t="str">
        <v>화성시 만세구</v>
      </c>
      <c r="C2941" s="24" t="str">
        <v>오피스텔 매매</v>
      </c>
      <c r="D2941" s="24" t="str">
        <v>2026-06</v>
      </c>
      <c r="E2941" s="24" t="str">
        <v>비교 반영</v>
      </c>
      <c r="F2941" s="24" t="str">
        <v>최근 비교기간</v>
      </c>
      <c r="G2941" s="26">
        <v>3</v>
      </c>
      <c r="H2941" s="37">
        <v>0.0018303843807199512</v>
      </c>
    </row>
    <row r="2942">
      <c r="A2942" s="30">
        <v>17</v>
      </c>
      <c r="B2942" s="30" t="str">
        <v>화성시 만세구</v>
      </c>
      <c r="C2942" s="30" t="str">
        <v>오피스텔 매매</v>
      </c>
      <c r="D2942" s="30" t="str">
        <v>2026-07</v>
      </c>
      <c r="E2942" s="30" t="str">
        <v>집계 중</v>
      </c>
      <c r="F2942" s="30" t="str">
        <v>집계 중 월</v>
      </c>
      <c r="G2942" s="32">
        <v>12</v>
      </c>
      <c r="H2942" s="43">
        <v>0.006980802792321117</v>
      </c>
    </row>
    <row r="2943">
      <c r="A2943" s="26">
        <v>17</v>
      </c>
      <c r="B2943" s="24" t="str">
        <v>화성시 만세구</v>
      </c>
      <c r="C2943" s="24" t="str">
        <v>공장창고</v>
      </c>
      <c r="D2943" s="24" t="str">
        <v>2025-08</v>
      </c>
      <c r="E2943" s="24" t="str">
        <v>비교 반영</v>
      </c>
      <c r="F2943" s="24" t="str">
        <v>그 외 비교 반영월</v>
      </c>
      <c r="G2943" s="26">
        <v>22</v>
      </c>
      <c r="H2943" s="37">
        <v>0.009782125389061804</v>
      </c>
    </row>
    <row r="2944">
      <c r="A2944" s="26">
        <v>17</v>
      </c>
      <c r="B2944" s="24" t="str">
        <v>화성시 만세구</v>
      </c>
      <c r="C2944" s="24" t="str">
        <v>공장창고</v>
      </c>
      <c r="D2944" s="24" t="str">
        <v>2025-09</v>
      </c>
      <c r="E2944" s="24" t="str">
        <v>비교 반영</v>
      </c>
      <c r="F2944" s="24" t="str">
        <v>그 외 비교 반영월</v>
      </c>
      <c r="G2944" s="26">
        <v>27</v>
      </c>
      <c r="H2944" s="37">
        <v>0.010688836104513063</v>
      </c>
    </row>
    <row r="2945">
      <c r="A2945" s="26">
        <v>17</v>
      </c>
      <c r="B2945" s="24" t="str">
        <v>화성시 만세구</v>
      </c>
      <c r="C2945" s="24" t="str">
        <v>공장창고</v>
      </c>
      <c r="D2945" s="24" t="str">
        <v>2025-10</v>
      </c>
      <c r="E2945" s="24" t="str">
        <v>비교 반영</v>
      </c>
      <c r="F2945" s="24" t="str">
        <v>그 외 비교 반영월</v>
      </c>
      <c r="G2945" s="26">
        <v>9</v>
      </c>
      <c r="H2945" s="37">
        <v>0.004991680532445923</v>
      </c>
    </row>
    <row r="2946">
      <c r="A2946" s="26">
        <v>17</v>
      </c>
      <c r="B2946" s="24" t="str">
        <v>화성시 만세구</v>
      </c>
      <c r="C2946" s="24" t="str">
        <v>공장창고</v>
      </c>
      <c r="D2946" s="24" t="str">
        <v>2025-11</v>
      </c>
      <c r="E2946" s="24" t="str">
        <v>비교 반영</v>
      </c>
      <c r="F2946" s="24" t="str">
        <v>그 외 비교 반영월</v>
      </c>
      <c r="G2946" s="26">
        <v>22</v>
      </c>
      <c r="H2946" s="37">
        <v>0.010156971375807941</v>
      </c>
    </row>
    <row r="2947">
      <c r="A2947" s="26">
        <v>17</v>
      </c>
      <c r="B2947" s="24" t="str">
        <v>화성시 만세구</v>
      </c>
      <c r="C2947" s="24" t="str">
        <v>공장창고</v>
      </c>
      <c r="D2947" s="24" t="str">
        <v>2025-12</v>
      </c>
      <c r="E2947" s="24" t="str">
        <v>비교 반영</v>
      </c>
      <c r="F2947" s="24" t="str">
        <v>그 외 비교 반영월</v>
      </c>
      <c r="G2947" s="26">
        <v>13</v>
      </c>
      <c r="H2947" s="37">
        <v>0.005654632448890822</v>
      </c>
    </row>
    <row r="2948">
      <c r="A2948" s="26">
        <v>17</v>
      </c>
      <c r="B2948" s="24" t="str">
        <v>화성시 만세구</v>
      </c>
      <c r="C2948" s="24" t="str">
        <v>공장창고</v>
      </c>
      <c r="D2948" s="24" t="str">
        <v>2026-01</v>
      </c>
      <c r="E2948" s="24" t="str">
        <v>비교 반영</v>
      </c>
      <c r="F2948" s="24" t="str">
        <v>직전 비교기간</v>
      </c>
      <c r="G2948" s="26">
        <v>18</v>
      </c>
      <c r="H2948" s="37">
        <v>0.008442776735459663</v>
      </c>
    </row>
    <row r="2949">
      <c r="A2949" s="26">
        <v>17</v>
      </c>
      <c r="B2949" s="24" t="str">
        <v>화성시 만세구</v>
      </c>
      <c r="C2949" s="24" t="str">
        <v>공장창고</v>
      </c>
      <c r="D2949" s="24" t="str">
        <v>2026-02</v>
      </c>
      <c r="E2949" s="24" t="str">
        <v>비교 반영</v>
      </c>
      <c r="F2949" s="24" t="str">
        <v>직전 비교기간</v>
      </c>
      <c r="G2949" s="26">
        <v>19</v>
      </c>
      <c r="H2949" s="37">
        <v>0.01278600269179004</v>
      </c>
    </row>
    <row r="2950">
      <c r="A2950" s="26">
        <v>17</v>
      </c>
      <c r="B2950" s="24" t="str">
        <v>화성시 만세구</v>
      </c>
      <c r="C2950" s="24" t="str">
        <v>공장창고</v>
      </c>
      <c r="D2950" s="24" t="str">
        <v>2026-03</v>
      </c>
      <c r="E2950" s="24" t="str">
        <v>비교 반영</v>
      </c>
      <c r="F2950" s="24" t="str">
        <v>직전 비교기간</v>
      </c>
      <c r="G2950" s="26">
        <v>14</v>
      </c>
      <c r="H2950" s="37">
        <v>0.007514761137949544</v>
      </c>
    </row>
    <row r="2951">
      <c r="A2951" s="26">
        <v>17</v>
      </c>
      <c r="B2951" s="24" t="str">
        <v>화성시 만세구</v>
      </c>
      <c r="C2951" s="24" t="str">
        <v>공장창고</v>
      </c>
      <c r="D2951" s="24" t="str">
        <v>2026-04</v>
      </c>
      <c r="E2951" s="24" t="str">
        <v>비교 반영</v>
      </c>
      <c r="F2951" s="24" t="str">
        <v>최근 비교기간</v>
      </c>
      <c r="G2951" s="26">
        <v>25</v>
      </c>
      <c r="H2951" s="37">
        <v>0.013157894736842105</v>
      </c>
    </row>
    <row r="2952">
      <c r="A2952" s="26">
        <v>17</v>
      </c>
      <c r="B2952" s="24" t="str">
        <v>화성시 만세구</v>
      </c>
      <c r="C2952" s="24" t="str">
        <v>공장창고</v>
      </c>
      <c r="D2952" s="24" t="str">
        <v>2026-05</v>
      </c>
      <c r="E2952" s="24" t="str">
        <v>비교 반영</v>
      </c>
      <c r="F2952" s="24" t="str">
        <v>최근 비교기간</v>
      </c>
      <c r="G2952" s="26">
        <v>16</v>
      </c>
      <c r="H2952" s="37">
        <v>0.008290155440414507</v>
      </c>
    </row>
    <row r="2953">
      <c r="A2953" s="26">
        <v>17</v>
      </c>
      <c r="B2953" s="24" t="str">
        <v>화성시 만세구</v>
      </c>
      <c r="C2953" s="24" t="str">
        <v>공장창고</v>
      </c>
      <c r="D2953" s="24" t="str">
        <v>2026-06</v>
      </c>
      <c r="E2953" s="24" t="str">
        <v>비교 반영</v>
      </c>
      <c r="F2953" s="24" t="str">
        <v>최근 비교기간</v>
      </c>
      <c r="G2953" s="26">
        <v>4</v>
      </c>
      <c r="H2953" s="37">
        <v>0.0024405125076266015</v>
      </c>
    </row>
    <row r="2954">
      <c r="A2954" s="30">
        <v>17</v>
      </c>
      <c r="B2954" s="30" t="str">
        <v>화성시 만세구</v>
      </c>
      <c r="C2954" s="30" t="str">
        <v>공장창고</v>
      </c>
      <c r="D2954" s="30" t="str">
        <v>2026-07</v>
      </c>
      <c r="E2954" s="30" t="str">
        <v>집계 중</v>
      </c>
      <c r="F2954" s="30" t="str">
        <v>집계 중 월</v>
      </c>
      <c r="G2954" s="32">
        <v>8</v>
      </c>
      <c r="H2954" s="43">
        <v>0.004653868528214078</v>
      </c>
    </row>
    <row r="2955">
      <c r="A2955" s="26">
        <v>17</v>
      </c>
      <c r="B2955" s="24" t="str">
        <v>화성시 만세구</v>
      </c>
      <c r="C2955" s="24" t="str">
        <v>다가구 매매</v>
      </c>
      <c r="D2955" s="24" t="str">
        <v>2025-08</v>
      </c>
      <c r="E2955" s="24" t="str">
        <v>비교 반영</v>
      </c>
      <c r="F2955" s="24" t="str">
        <v>그 외 비교 반영월</v>
      </c>
      <c r="G2955" s="26">
        <v>20</v>
      </c>
      <c r="H2955" s="37">
        <v>0.008892841262783458</v>
      </c>
    </row>
    <row r="2956">
      <c r="A2956" s="26">
        <v>17</v>
      </c>
      <c r="B2956" s="24" t="str">
        <v>화성시 만세구</v>
      </c>
      <c r="C2956" s="24" t="str">
        <v>다가구 매매</v>
      </c>
      <c r="D2956" s="24" t="str">
        <v>2025-09</v>
      </c>
      <c r="E2956" s="24" t="str">
        <v>비교 반영</v>
      </c>
      <c r="F2956" s="24" t="str">
        <v>그 외 비교 반영월</v>
      </c>
      <c r="G2956" s="26">
        <v>18</v>
      </c>
      <c r="H2956" s="37">
        <v>0.007125890736342043</v>
      </c>
    </row>
    <row r="2957">
      <c r="A2957" s="26">
        <v>17</v>
      </c>
      <c r="B2957" s="24" t="str">
        <v>화성시 만세구</v>
      </c>
      <c r="C2957" s="24" t="str">
        <v>다가구 매매</v>
      </c>
      <c r="D2957" s="24" t="str">
        <v>2025-10</v>
      </c>
      <c r="E2957" s="24" t="str">
        <v>비교 반영</v>
      </c>
      <c r="F2957" s="24" t="str">
        <v>그 외 비교 반영월</v>
      </c>
      <c r="G2957" s="26">
        <v>23</v>
      </c>
      <c r="H2957" s="37">
        <v>0.012756516916250694</v>
      </c>
    </row>
    <row r="2958">
      <c r="A2958" s="26">
        <v>17</v>
      </c>
      <c r="B2958" s="24" t="str">
        <v>화성시 만세구</v>
      </c>
      <c r="C2958" s="24" t="str">
        <v>다가구 매매</v>
      </c>
      <c r="D2958" s="24" t="str">
        <v>2025-11</v>
      </c>
      <c r="E2958" s="24" t="str">
        <v>비교 반영</v>
      </c>
      <c r="F2958" s="24" t="str">
        <v>그 외 비교 반영월</v>
      </c>
      <c r="G2958" s="26">
        <v>12</v>
      </c>
      <c r="H2958" s="37">
        <v>0.00554016620498615</v>
      </c>
    </row>
    <row r="2959">
      <c r="A2959" s="26">
        <v>17</v>
      </c>
      <c r="B2959" s="24" t="str">
        <v>화성시 만세구</v>
      </c>
      <c r="C2959" s="24" t="str">
        <v>다가구 매매</v>
      </c>
      <c r="D2959" s="24" t="str">
        <v>2025-12</v>
      </c>
      <c r="E2959" s="24" t="str">
        <v>비교 반영</v>
      </c>
      <c r="F2959" s="24" t="str">
        <v>그 외 비교 반영월</v>
      </c>
      <c r="G2959" s="26">
        <v>9</v>
      </c>
      <c r="H2959" s="37">
        <v>0.0039147455415398</v>
      </c>
    </row>
    <row r="2960">
      <c r="A2960" s="26">
        <v>17</v>
      </c>
      <c r="B2960" s="24" t="str">
        <v>화성시 만세구</v>
      </c>
      <c r="C2960" s="24" t="str">
        <v>다가구 매매</v>
      </c>
      <c r="D2960" s="24" t="str">
        <v>2026-01</v>
      </c>
      <c r="E2960" s="24" t="str">
        <v>비교 반영</v>
      </c>
      <c r="F2960" s="24" t="str">
        <v>직전 비교기간</v>
      </c>
      <c r="G2960" s="26">
        <v>15</v>
      </c>
      <c r="H2960" s="37">
        <v>0.007035647279549718</v>
      </c>
    </row>
    <row r="2961">
      <c r="A2961" s="26">
        <v>17</v>
      </c>
      <c r="B2961" s="24" t="str">
        <v>화성시 만세구</v>
      </c>
      <c r="C2961" s="24" t="str">
        <v>다가구 매매</v>
      </c>
      <c r="D2961" s="24" t="str">
        <v>2026-02</v>
      </c>
      <c r="E2961" s="24" t="str">
        <v>비교 반영</v>
      </c>
      <c r="F2961" s="24" t="str">
        <v>직전 비교기간</v>
      </c>
      <c r="G2961" s="26">
        <v>8</v>
      </c>
      <c r="H2961" s="37">
        <v>0.005383580080753701</v>
      </c>
    </row>
    <row r="2962">
      <c r="A2962" s="26">
        <v>17</v>
      </c>
      <c r="B2962" s="24" t="str">
        <v>화성시 만세구</v>
      </c>
      <c r="C2962" s="24" t="str">
        <v>다가구 매매</v>
      </c>
      <c r="D2962" s="24" t="str">
        <v>2026-03</v>
      </c>
      <c r="E2962" s="24" t="str">
        <v>비교 반영</v>
      </c>
      <c r="F2962" s="24" t="str">
        <v>직전 비교기간</v>
      </c>
      <c r="G2962" s="26">
        <v>22</v>
      </c>
      <c r="H2962" s="37">
        <v>0.011808910359634998</v>
      </c>
    </row>
    <row r="2963">
      <c r="A2963" s="26">
        <v>17</v>
      </c>
      <c r="B2963" s="24" t="str">
        <v>화성시 만세구</v>
      </c>
      <c r="C2963" s="24" t="str">
        <v>다가구 매매</v>
      </c>
      <c r="D2963" s="24" t="str">
        <v>2026-04</v>
      </c>
      <c r="E2963" s="24" t="str">
        <v>비교 반영</v>
      </c>
      <c r="F2963" s="24" t="str">
        <v>최근 비교기간</v>
      </c>
      <c r="G2963" s="26">
        <v>18</v>
      </c>
      <c r="H2963" s="37">
        <v>0.009473684210526316</v>
      </c>
    </row>
    <row r="2964">
      <c r="A2964" s="26">
        <v>17</v>
      </c>
      <c r="B2964" s="24" t="str">
        <v>화성시 만세구</v>
      </c>
      <c r="C2964" s="24" t="str">
        <v>다가구 매매</v>
      </c>
      <c r="D2964" s="24" t="str">
        <v>2026-05</v>
      </c>
      <c r="E2964" s="24" t="str">
        <v>비교 반영</v>
      </c>
      <c r="F2964" s="24" t="str">
        <v>최근 비교기간</v>
      </c>
      <c r="G2964" s="26">
        <v>9</v>
      </c>
      <c r="H2964" s="37">
        <v>0.00466321243523316</v>
      </c>
    </row>
    <row r="2965">
      <c r="A2965" s="26">
        <v>17</v>
      </c>
      <c r="B2965" s="24" t="str">
        <v>화성시 만세구</v>
      </c>
      <c r="C2965" s="24" t="str">
        <v>다가구 매매</v>
      </c>
      <c r="D2965" s="24" t="str">
        <v>2026-06</v>
      </c>
      <c r="E2965" s="24" t="str">
        <v>비교 반영</v>
      </c>
      <c r="F2965" s="24" t="str">
        <v>최근 비교기간</v>
      </c>
      <c r="G2965" s="26">
        <v>7</v>
      </c>
      <c r="H2965" s="37">
        <v>0.004270896888346553</v>
      </c>
    </row>
    <row r="2966">
      <c r="A2966" s="30">
        <v>17</v>
      </c>
      <c r="B2966" s="30" t="str">
        <v>화성시 만세구</v>
      </c>
      <c r="C2966" s="30" t="str">
        <v>다가구 매매</v>
      </c>
      <c r="D2966" s="30" t="str">
        <v>2026-07</v>
      </c>
      <c r="E2966" s="30" t="str">
        <v>집계 중</v>
      </c>
      <c r="F2966" s="30" t="str">
        <v>집계 중 월</v>
      </c>
      <c r="G2966" s="32">
        <v>9</v>
      </c>
      <c r="H2966" s="43">
        <v>0.005235602094240838</v>
      </c>
    </row>
    <row r="2967">
      <c r="A2967" s="26">
        <v>17</v>
      </c>
      <c r="B2967" s="24" t="str">
        <v>화성시 만세구</v>
      </c>
      <c r="C2967" s="24" t="str">
        <v>분양권</v>
      </c>
      <c r="D2967" s="24" t="str">
        <v>2025-08</v>
      </c>
      <c r="E2967" s="24" t="str">
        <v>비교 반영</v>
      </c>
      <c r="F2967" s="24" t="str">
        <v>그 외 비교 반영월</v>
      </c>
      <c r="G2967" s="26">
        <v>2</v>
      </c>
      <c r="H2967" s="37">
        <v>0.0008892841262783459</v>
      </c>
    </row>
    <row r="2968">
      <c r="A2968" s="26">
        <v>17</v>
      </c>
      <c r="B2968" s="24" t="str">
        <v>화성시 만세구</v>
      </c>
      <c r="C2968" s="24" t="str">
        <v>분양권</v>
      </c>
      <c r="D2968" s="24" t="str">
        <v>2025-09</v>
      </c>
      <c r="E2968" s="24" t="str">
        <v>비교 반영</v>
      </c>
      <c r="F2968" s="24" t="str">
        <v>그 외 비교 반영월</v>
      </c>
      <c r="G2968" s="26">
        <v>1</v>
      </c>
      <c r="H2968" s="37">
        <v>0.000395882818685669</v>
      </c>
    </row>
    <row r="2969">
      <c r="A2969" s="26">
        <v>17</v>
      </c>
      <c r="B2969" s="24" t="str">
        <v>화성시 만세구</v>
      </c>
      <c r="C2969" s="24" t="str">
        <v>분양권</v>
      </c>
      <c r="D2969" s="24" t="str">
        <v>2025-10</v>
      </c>
      <c r="E2969" s="24" t="str">
        <v>비교 반영</v>
      </c>
      <c r="F2969" s="24" t="str">
        <v>그 외 비교 반영월</v>
      </c>
      <c r="G2969" s="26">
        <v>0</v>
      </c>
      <c r="H2969" s="37">
        <v>0</v>
      </c>
    </row>
    <row r="2970">
      <c r="A2970" s="26">
        <v>17</v>
      </c>
      <c r="B2970" s="24" t="str">
        <v>화성시 만세구</v>
      </c>
      <c r="C2970" s="24" t="str">
        <v>분양권</v>
      </c>
      <c r="D2970" s="24" t="str">
        <v>2025-11</v>
      </c>
      <c r="E2970" s="24" t="str">
        <v>비교 반영</v>
      </c>
      <c r="F2970" s="24" t="str">
        <v>그 외 비교 반영월</v>
      </c>
      <c r="G2970" s="26">
        <v>3</v>
      </c>
      <c r="H2970" s="37">
        <v>0.0013850415512465374</v>
      </c>
    </row>
    <row r="2971">
      <c r="A2971" s="26">
        <v>17</v>
      </c>
      <c r="B2971" s="24" t="str">
        <v>화성시 만세구</v>
      </c>
      <c r="C2971" s="24" t="str">
        <v>분양권</v>
      </c>
      <c r="D2971" s="24" t="str">
        <v>2025-12</v>
      </c>
      <c r="E2971" s="24" t="str">
        <v>비교 반영</v>
      </c>
      <c r="F2971" s="24" t="str">
        <v>그 외 비교 반영월</v>
      </c>
      <c r="G2971" s="26">
        <v>0</v>
      </c>
      <c r="H2971" s="37">
        <v>0</v>
      </c>
    </row>
    <row r="2972">
      <c r="A2972" s="26">
        <v>17</v>
      </c>
      <c r="B2972" s="24" t="str">
        <v>화성시 만세구</v>
      </c>
      <c r="C2972" s="24" t="str">
        <v>분양권</v>
      </c>
      <c r="D2972" s="24" t="str">
        <v>2026-01</v>
      </c>
      <c r="E2972" s="24" t="str">
        <v>비교 반영</v>
      </c>
      <c r="F2972" s="24" t="str">
        <v>직전 비교기간</v>
      </c>
      <c r="G2972" s="26">
        <v>2</v>
      </c>
      <c r="H2972" s="37">
        <v>0.0009380863039399625</v>
      </c>
    </row>
    <row r="2973">
      <c r="A2973" s="26">
        <v>17</v>
      </c>
      <c r="B2973" s="24" t="str">
        <v>화성시 만세구</v>
      </c>
      <c r="C2973" s="24" t="str">
        <v>분양권</v>
      </c>
      <c r="D2973" s="24" t="str">
        <v>2026-02</v>
      </c>
      <c r="E2973" s="24" t="str">
        <v>비교 반영</v>
      </c>
      <c r="F2973" s="24" t="str">
        <v>직전 비교기간</v>
      </c>
      <c r="G2973" s="26">
        <v>0</v>
      </c>
      <c r="H2973" s="37">
        <v>0</v>
      </c>
    </row>
    <row r="2974">
      <c r="A2974" s="26">
        <v>17</v>
      </c>
      <c r="B2974" s="24" t="str">
        <v>화성시 만세구</v>
      </c>
      <c r="C2974" s="24" t="str">
        <v>분양권</v>
      </c>
      <c r="D2974" s="24" t="str">
        <v>2026-03</v>
      </c>
      <c r="E2974" s="24" t="str">
        <v>비교 반영</v>
      </c>
      <c r="F2974" s="24" t="str">
        <v>직전 비교기간</v>
      </c>
      <c r="G2974" s="26">
        <v>1</v>
      </c>
      <c r="H2974" s="37">
        <v>0.0005367686527106817</v>
      </c>
    </row>
    <row r="2975">
      <c r="A2975" s="26">
        <v>17</v>
      </c>
      <c r="B2975" s="24" t="str">
        <v>화성시 만세구</v>
      </c>
      <c r="C2975" s="24" t="str">
        <v>분양권</v>
      </c>
      <c r="D2975" s="24" t="str">
        <v>2026-04</v>
      </c>
      <c r="E2975" s="24" t="str">
        <v>비교 반영</v>
      </c>
      <c r="F2975" s="24" t="str">
        <v>최근 비교기간</v>
      </c>
      <c r="G2975" s="26">
        <v>0</v>
      </c>
      <c r="H2975" s="37">
        <v>0</v>
      </c>
    </row>
    <row r="2976">
      <c r="A2976" s="26">
        <v>17</v>
      </c>
      <c r="B2976" s="24" t="str">
        <v>화성시 만세구</v>
      </c>
      <c r="C2976" s="24" t="str">
        <v>분양권</v>
      </c>
      <c r="D2976" s="24" t="str">
        <v>2026-05</v>
      </c>
      <c r="E2976" s="24" t="str">
        <v>비교 반영</v>
      </c>
      <c r="F2976" s="24" t="str">
        <v>최근 비교기간</v>
      </c>
      <c r="G2976" s="26">
        <v>0</v>
      </c>
      <c r="H2976" s="37">
        <v>0</v>
      </c>
    </row>
    <row r="2977">
      <c r="A2977" s="26">
        <v>17</v>
      </c>
      <c r="B2977" s="24" t="str">
        <v>화성시 만세구</v>
      </c>
      <c r="C2977" s="24" t="str">
        <v>분양권</v>
      </c>
      <c r="D2977" s="24" t="str">
        <v>2026-06</v>
      </c>
      <c r="E2977" s="24" t="str">
        <v>비교 반영</v>
      </c>
      <c r="F2977" s="24" t="str">
        <v>최근 비교기간</v>
      </c>
      <c r="G2977" s="26">
        <v>0</v>
      </c>
      <c r="H2977" s="37">
        <v>0</v>
      </c>
    </row>
    <row r="2978">
      <c r="A2978" s="30">
        <v>17</v>
      </c>
      <c r="B2978" s="30" t="str">
        <v>화성시 만세구</v>
      </c>
      <c r="C2978" s="30" t="str">
        <v>분양권</v>
      </c>
      <c r="D2978" s="30" t="str">
        <v>2026-07</v>
      </c>
      <c r="E2978" s="30" t="str">
        <v>집계 중</v>
      </c>
      <c r="F2978" s="30" t="str">
        <v>집계 중 월</v>
      </c>
      <c r="G2978" s="32">
        <v>0</v>
      </c>
      <c r="H2978" s="43">
        <v>0</v>
      </c>
    </row>
    <row r="2979">
      <c r="A2979" s="26">
        <v>18</v>
      </c>
      <c r="B2979" s="24" t="str">
        <v>용인시 처인구</v>
      </c>
      <c r="C2979" s="24" t="str">
        <v>토지</v>
      </c>
      <c r="D2979" s="24" t="str">
        <v>2025-08</v>
      </c>
      <c r="E2979" s="24" t="str">
        <v>비교 반영</v>
      </c>
      <c r="F2979" s="24" t="str">
        <v>그 외 비교 반영월</v>
      </c>
      <c r="G2979" s="26">
        <v>629</v>
      </c>
      <c r="H2979" s="37">
        <v>0.3072789447972643</v>
      </c>
    </row>
    <row r="2980">
      <c r="A2980" s="26">
        <v>18</v>
      </c>
      <c r="B2980" s="24" t="str">
        <v>용인시 처인구</v>
      </c>
      <c r="C2980" s="24" t="str">
        <v>토지</v>
      </c>
      <c r="D2980" s="24" t="str">
        <v>2025-09</v>
      </c>
      <c r="E2980" s="24" t="str">
        <v>비교 반영</v>
      </c>
      <c r="F2980" s="24" t="str">
        <v>그 외 비교 반영월</v>
      </c>
      <c r="G2980" s="26">
        <v>450</v>
      </c>
      <c r="H2980" s="37">
        <v>0.26423957721667646</v>
      </c>
    </row>
    <row r="2981">
      <c r="A2981" s="26">
        <v>18</v>
      </c>
      <c r="B2981" s="24" t="str">
        <v>용인시 처인구</v>
      </c>
      <c r="C2981" s="24" t="str">
        <v>토지</v>
      </c>
      <c r="D2981" s="24" t="str">
        <v>2025-10</v>
      </c>
      <c r="E2981" s="24" t="str">
        <v>비교 반영</v>
      </c>
      <c r="F2981" s="24" t="str">
        <v>그 외 비교 반영월</v>
      </c>
      <c r="G2981" s="26">
        <v>313</v>
      </c>
      <c r="H2981" s="37">
        <v>0.17844925883694412</v>
      </c>
    </row>
    <row r="2982">
      <c r="A2982" s="26">
        <v>18</v>
      </c>
      <c r="B2982" s="24" t="str">
        <v>용인시 처인구</v>
      </c>
      <c r="C2982" s="24" t="str">
        <v>토지</v>
      </c>
      <c r="D2982" s="24" t="str">
        <v>2025-11</v>
      </c>
      <c r="E2982" s="24" t="str">
        <v>비교 반영</v>
      </c>
      <c r="F2982" s="24" t="str">
        <v>그 외 비교 반영월</v>
      </c>
      <c r="G2982" s="26">
        <v>626</v>
      </c>
      <c r="H2982" s="37">
        <v>0.2998084291187739</v>
      </c>
    </row>
    <row r="2983">
      <c r="A2983" s="26">
        <v>18</v>
      </c>
      <c r="B2983" s="24" t="str">
        <v>용인시 처인구</v>
      </c>
      <c r="C2983" s="24" t="str">
        <v>토지</v>
      </c>
      <c r="D2983" s="24" t="str">
        <v>2025-12</v>
      </c>
      <c r="E2983" s="24" t="str">
        <v>비교 반영</v>
      </c>
      <c r="F2983" s="24" t="str">
        <v>그 외 비교 반영월</v>
      </c>
      <c r="G2983" s="26">
        <v>677</v>
      </c>
      <c r="H2983" s="37">
        <v>0.29055793991416307</v>
      </c>
    </row>
    <row r="2984">
      <c r="A2984" s="26">
        <v>18</v>
      </c>
      <c r="B2984" s="24" t="str">
        <v>용인시 처인구</v>
      </c>
      <c r="C2984" s="24" t="str">
        <v>토지</v>
      </c>
      <c r="D2984" s="24" t="str">
        <v>2026-01</v>
      </c>
      <c r="E2984" s="24" t="str">
        <v>비교 반영</v>
      </c>
      <c r="F2984" s="24" t="str">
        <v>직전 비교기간</v>
      </c>
      <c r="G2984" s="26">
        <v>456</v>
      </c>
      <c r="H2984" s="37">
        <v>0.1981747066492829</v>
      </c>
    </row>
    <row r="2985">
      <c r="A2985" s="26">
        <v>18</v>
      </c>
      <c r="B2985" s="24" t="str">
        <v>용인시 처인구</v>
      </c>
      <c r="C2985" s="24" t="str">
        <v>토지</v>
      </c>
      <c r="D2985" s="24" t="str">
        <v>2026-02</v>
      </c>
      <c r="E2985" s="24" t="str">
        <v>비교 반영</v>
      </c>
      <c r="F2985" s="24" t="str">
        <v>직전 비교기간</v>
      </c>
      <c r="G2985" s="26">
        <v>376</v>
      </c>
      <c r="H2985" s="37">
        <v>0.18103033220991815</v>
      </c>
    </row>
    <row r="2986">
      <c r="A2986" s="26">
        <v>18</v>
      </c>
      <c r="B2986" s="24" t="str">
        <v>용인시 처인구</v>
      </c>
      <c r="C2986" s="24" t="str">
        <v>토지</v>
      </c>
      <c r="D2986" s="24" t="str">
        <v>2026-03</v>
      </c>
      <c r="E2986" s="24" t="str">
        <v>비교 반영</v>
      </c>
      <c r="F2986" s="24" t="str">
        <v>직전 비교기간</v>
      </c>
      <c r="G2986" s="26">
        <v>517</v>
      </c>
      <c r="H2986" s="37">
        <v>0.23835869064084833</v>
      </c>
    </row>
    <row r="2987">
      <c r="A2987" s="26">
        <v>18</v>
      </c>
      <c r="B2987" s="24" t="str">
        <v>용인시 처인구</v>
      </c>
      <c r="C2987" s="24" t="str">
        <v>토지</v>
      </c>
      <c r="D2987" s="24" t="str">
        <v>2026-04</v>
      </c>
      <c r="E2987" s="24" t="str">
        <v>비교 반영</v>
      </c>
      <c r="F2987" s="24" t="str">
        <v>최근 비교기간</v>
      </c>
      <c r="G2987" s="26">
        <v>388</v>
      </c>
      <c r="H2987" s="37">
        <v>0.22171428571428572</v>
      </c>
    </row>
    <row r="2988">
      <c r="A2988" s="26">
        <v>18</v>
      </c>
      <c r="B2988" s="24" t="str">
        <v>용인시 처인구</v>
      </c>
      <c r="C2988" s="24" t="str">
        <v>토지</v>
      </c>
      <c r="D2988" s="24" t="str">
        <v>2026-05</v>
      </c>
      <c r="E2988" s="24" t="str">
        <v>비교 반영</v>
      </c>
      <c r="F2988" s="24" t="str">
        <v>최근 비교기간</v>
      </c>
      <c r="G2988" s="26">
        <v>406</v>
      </c>
      <c r="H2988" s="37">
        <v>0.22770611329220414</v>
      </c>
    </row>
    <row r="2989">
      <c r="A2989" s="26">
        <v>18</v>
      </c>
      <c r="B2989" s="24" t="str">
        <v>용인시 처인구</v>
      </c>
      <c r="C2989" s="24" t="str">
        <v>토지</v>
      </c>
      <c r="D2989" s="24" t="str">
        <v>2026-06</v>
      </c>
      <c r="E2989" s="24" t="str">
        <v>비교 반영</v>
      </c>
      <c r="F2989" s="24" t="str">
        <v>최근 비교기간</v>
      </c>
      <c r="G2989" s="26">
        <v>399</v>
      </c>
      <c r="H2989" s="37">
        <v>0.21044303797468356</v>
      </c>
    </row>
    <row r="2990">
      <c r="A2990" s="30">
        <v>18</v>
      </c>
      <c r="B2990" s="30" t="str">
        <v>용인시 처인구</v>
      </c>
      <c r="C2990" s="30" t="str">
        <v>토지</v>
      </c>
      <c r="D2990" s="30" t="str">
        <v>2026-07</v>
      </c>
      <c r="E2990" s="30" t="str">
        <v>집계 중</v>
      </c>
      <c r="F2990" s="30" t="str">
        <v>집계 중 월</v>
      </c>
      <c r="G2990" s="32">
        <v>449</v>
      </c>
      <c r="H2990" s="43">
        <v>0.25774971297359356</v>
      </c>
    </row>
    <row r="2991">
      <c r="A2991" s="26">
        <v>18</v>
      </c>
      <c r="B2991" s="24" t="str">
        <v>용인시 처인구</v>
      </c>
      <c r="C2991" s="24" t="str">
        <v>아파트 전월세</v>
      </c>
      <c r="D2991" s="24" t="str">
        <v>2025-08</v>
      </c>
      <c r="E2991" s="24" t="str">
        <v>비교 반영</v>
      </c>
      <c r="F2991" s="24" t="str">
        <v>그 외 비교 반영월</v>
      </c>
      <c r="G2991" s="26">
        <v>359</v>
      </c>
      <c r="H2991" s="37">
        <v>0.17537860283341475</v>
      </c>
    </row>
    <row r="2992">
      <c r="A2992" s="26">
        <v>18</v>
      </c>
      <c r="B2992" s="24" t="str">
        <v>용인시 처인구</v>
      </c>
      <c r="C2992" s="24" t="str">
        <v>아파트 전월세</v>
      </c>
      <c r="D2992" s="24" t="str">
        <v>2025-09</v>
      </c>
      <c r="E2992" s="24" t="str">
        <v>비교 반영</v>
      </c>
      <c r="F2992" s="24" t="str">
        <v>그 외 비교 반영월</v>
      </c>
      <c r="G2992" s="26">
        <v>332</v>
      </c>
      <c r="H2992" s="37">
        <v>0.19495008807985909</v>
      </c>
    </row>
    <row r="2993">
      <c r="A2993" s="26">
        <v>18</v>
      </c>
      <c r="B2993" s="24" t="str">
        <v>용인시 처인구</v>
      </c>
      <c r="C2993" s="24" t="str">
        <v>아파트 전월세</v>
      </c>
      <c r="D2993" s="24" t="str">
        <v>2025-10</v>
      </c>
      <c r="E2993" s="24" t="str">
        <v>비교 반영</v>
      </c>
      <c r="F2993" s="24" t="str">
        <v>그 외 비교 반영월</v>
      </c>
      <c r="G2993" s="26">
        <v>233</v>
      </c>
      <c r="H2993" s="37">
        <v>0.13283922462941847</v>
      </c>
    </row>
    <row r="2994">
      <c r="A2994" s="26">
        <v>18</v>
      </c>
      <c r="B2994" s="24" t="str">
        <v>용인시 처인구</v>
      </c>
      <c r="C2994" s="24" t="str">
        <v>아파트 전월세</v>
      </c>
      <c r="D2994" s="24" t="str">
        <v>2025-11</v>
      </c>
      <c r="E2994" s="24" t="str">
        <v>비교 반영</v>
      </c>
      <c r="F2994" s="24" t="str">
        <v>그 외 비교 반영월</v>
      </c>
      <c r="G2994" s="26">
        <v>393</v>
      </c>
      <c r="H2994" s="37">
        <v>0.1882183908045977</v>
      </c>
    </row>
    <row r="2995">
      <c r="A2995" s="26">
        <v>18</v>
      </c>
      <c r="B2995" s="24" t="str">
        <v>용인시 처인구</v>
      </c>
      <c r="C2995" s="24" t="str">
        <v>아파트 전월세</v>
      </c>
      <c r="D2995" s="24" t="str">
        <v>2025-12</v>
      </c>
      <c r="E2995" s="24" t="str">
        <v>비교 반영</v>
      </c>
      <c r="F2995" s="24" t="str">
        <v>그 외 비교 반영월</v>
      </c>
      <c r="G2995" s="26">
        <v>365</v>
      </c>
      <c r="H2995" s="37">
        <v>0.15665236051502146</v>
      </c>
    </row>
    <row r="2996">
      <c r="A2996" s="26">
        <v>18</v>
      </c>
      <c r="B2996" s="24" t="str">
        <v>용인시 처인구</v>
      </c>
      <c r="C2996" s="24" t="str">
        <v>아파트 전월세</v>
      </c>
      <c r="D2996" s="24" t="str">
        <v>2026-01</v>
      </c>
      <c r="E2996" s="24" t="str">
        <v>비교 반영</v>
      </c>
      <c r="F2996" s="24" t="str">
        <v>직전 비교기간</v>
      </c>
      <c r="G2996" s="26">
        <v>458</v>
      </c>
      <c r="H2996" s="37">
        <v>0.1990438939591482</v>
      </c>
    </row>
    <row r="2997">
      <c r="A2997" s="26">
        <v>18</v>
      </c>
      <c r="B2997" s="24" t="str">
        <v>용인시 처인구</v>
      </c>
      <c r="C2997" s="24" t="str">
        <v>아파트 전월세</v>
      </c>
      <c r="D2997" s="24" t="str">
        <v>2026-02</v>
      </c>
      <c r="E2997" s="24" t="str">
        <v>비교 반영</v>
      </c>
      <c r="F2997" s="24" t="str">
        <v>직전 비교기간</v>
      </c>
      <c r="G2997" s="26">
        <v>345</v>
      </c>
      <c r="H2997" s="37">
        <v>0.16610495907558978</v>
      </c>
    </row>
    <row r="2998">
      <c r="A2998" s="26">
        <v>18</v>
      </c>
      <c r="B2998" s="24" t="str">
        <v>용인시 처인구</v>
      </c>
      <c r="C2998" s="24" t="str">
        <v>아파트 전월세</v>
      </c>
      <c r="D2998" s="24" t="str">
        <v>2026-03</v>
      </c>
      <c r="E2998" s="24" t="str">
        <v>비교 반영</v>
      </c>
      <c r="F2998" s="24" t="str">
        <v>직전 비교기간</v>
      </c>
      <c r="G2998" s="26">
        <v>425</v>
      </c>
      <c r="H2998" s="37">
        <v>0.19594283079760258</v>
      </c>
    </row>
    <row r="2999">
      <c r="A2999" s="26">
        <v>18</v>
      </c>
      <c r="B2999" s="24" t="str">
        <v>용인시 처인구</v>
      </c>
      <c r="C2999" s="24" t="str">
        <v>아파트 전월세</v>
      </c>
      <c r="D2999" s="24" t="str">
        <v>2026-04</v>
      </c>
      <c r="E2999" s="24" t="str">
        <v>비교 반영</v>
      </c>
      <c r="F2999" s="24" t="str">
        <v>최근 비교기간</v>
      </c>
      <c r="G2999" s="26">
        <v>325</v>
      </c>
      <c r="H2999" s="37">
        <v>0.18571428571428572</v>
      </c>
    </row>
    <row r="3000">
      <c r="A3000" s="26">
        <v>18</v>
      </c>
      <c r="B3000" s="24" t="str">
        <v>용인시 처인구</v>
      </c>
      <c r="C3000" s="24" t="str">
        <v>아파트 전월세</v>
      </c>
      <c r="D3000" s="24" t="str">
        <v>2026-05</v>
      </c>
      <c r="E3000" s="24" t="str">
        <v>비교 반영</v>
      </c>
      <c r="F3000" s="24" t="str">
        <v>최근 비교기간</v>
      </c>
      <c r="G3000" s="26">
        <v>361</v>
      </c>
      <c r="H3000" s="37">
        <v>0.20246775098149186</v>
      </c>
    </row>
    <row r="3001">
      <c r="A3001" s="26">
        <v>18</v>
      </c>
      <c r="B3001" s="24" t="str">
        <v>용인시 처인구</v>
      </c>
      <c r="C3001" s="24" t="str">
        <v>아파트 전월세</v>
      </c>
      <c r="D3001" s="24" t="str">
        <v>2026-06</v>
      </c>
      <c r="E3001" s="24" t="str">
        <v>비교 반영</v>
      </c>
      <c r="F3001" s="24" t="str">
        <v>최근 비교기간</v>
      </c>
      <c r="G3001" s="26">
        <v>366</v>
      </c>
      <c r="H3001" s="37">
        <v>0.1930379746835443</v>
      </c>
    </row>
    <row r="3002">
      <c r="A3002" s="30">
        <v>18</v>
      </c>
      <c r="B3002" s="30" t="str">
        <v>용인시 처인구</v>
      </c>
      <c r="C3002" s="30" t="str">
        <v>아파트 전월세</v>
      </c>
      <c r="D3002" s="30" t="str">
        <v>2026-07</v>
      </c>
      <c r="E3002" s="30" t="str">
        <v>집계 중</v>
      </c>
      <c r="F3002" s="30" t="str">
        <v>집계 중 월</v>
      </c>
      <c r="G3002" s="32">
        <v>304</v>
      </c>
      <c r="H3002" s="43">
        <v>0.17451205510907003</v>
      </c>
    </row>
    <row r="3003">
      <c r="A3003" s="26">
        <v>18</v>
      </c>
      <c r="B3003" s="24" t="str">
        <v>용인시 처인구</v>
      </c>
      <c r="C3003" s="24" t="str">
        <v>다가구 전월세</v>
      </c>
      <c r="D3003" s="24" t="str">
        <v>2025-08</v>
      </c>
      <c r="E3003" s="24" t="str">
        <v>비교 반영</v>
      </c>
      <c r="F3003" s="24" t="str">
        <v>그 외 비교 반영월</v>
      </c>
      <c r="G3003" s="26">
        <v>374</v>
      </c>
      <c r="H3003" s="37">
        <v>0.18270639960918417</v>
      </c>
    </row>
    <row r="3004">
      <c r="A3004" s="26">
        <v>18</v>
      </c>
      <c r="B3004" s="24" t="str">
        <v>용인시 처인구</v>
      </c>
      <c r="C3004" s="24" t="str">
        <v>다가구 전월세</v>
      </c>
      <c r="D3004" s="24" t="str">
        <v>2025-09</v>
      </c>
      <c r="E3004" s="24" t="str">
        <v>비교 반영</v>
      </c>
      <c r="F3004" s="24" t="str">
        <v>그 외 비교 반영월</v>
      </c>
      <c r="G3004" s="26">
        <v>308</v>
      </c>
      <c r="H3004" s="37">
        <v>0.180857310628303</v>
      </c>
    </row>
    <row r="3005">
      <c r="A3005" s="26">
        <v>18</v>
      </c>
      <c r="B3005" s="24" t="str">
        <v>용인시 처인구</v>
      </c>
      <c r="C3005" s="24" t="str">
        <v>다가구 전월세</v>
      </c>
      <c r="D3005" s="24" t="str">
        <v>2025-10</v>
      </c>
      <c r="E3005" s="24" t="str">
        <v>비교 반영</v>
      </c>
      <c r="F3005" s="24" t="str">
        <v>그 외 비교 반영월</v>
      </c>
      <c r="G3005" s="26">
        <v>321</v>
      </c>
      <c r="H3005" s="37">
        <v>0.1830102622576967</v>
      </c>
    </row>
    <row r="3006">
      <c r="A3006" s="26">
        <v>18</v>
      </c>
      <c r="B3006" s="24" t="str">
        <v>용인시 처인구</v>
      </c>
      <c r="C3006" s="24" t="str">
        <v>다가구 전월세</v>
      </c>
      <c r="D3006" s="24" t="str">
        <v>2025-11</v>
      </c>
      <c r="E3006" s="24" t="str">
        <v>비교 반영</v>
      </c>
      <c r="F3006" s="24" t="str">
        <v>그 외 비교 반영월</v>
      </c>
      <c r="G3006" s="26">
        <v>323</v>
      </c>
      <c r="H3006" s="37">
        <v>0.15469348659003831</v>
      </c>
    </row>
    <row r="3007">
      <c r="A3007" s="26">
        <v>18</v>
      </c>
      <c r="B3007" s="24" t="str">
        <v>용인시 처인구</v>
      </c>
      <c r="C3007" s="24" t="str">
        <v>다가구 전월세</v>
      </c>
      <c r="D3007" s="24" t="str">
        <v>2025-12</v>
      </c>
      <c r="E3007" s="24" t="str">
        <v>비교 반영</v>
      </c>
      <c r="F3007" s="24" t="str">
        <v>그 외 비교 반영월</v>
      </c>
      <c r="G3007" s="26">
        <v>484</v>
      </c>
      <c r="H3007" s="37">
        <v>0.20772532188841203</v>
      </c>
    </row>
    <row r="3008">
      <c r="A3008" s="26">
        <v>18</v>
      </c>
      <c r="B3008" s="24" t="str">
        <v>용인시 처인구</v>
      </c>
      <c r="C3008" s="24" t="str">
        <v>다가구 전월세</v>
      </c>
      <c r="D3008" s="24" t="str">
        <v>2026-01</v>
      </c>
      <c r="E3008" s="24" t="str">
        <v>비교 반영</v>
      </c>
      <c r="F3008" s="24" t="str">
        <v>직전 비교기간</v>
      </c>
      <c r="G3008" s="26">
        <v>505</v>
      </c>
      <c r="H3008" s="37">
        <v>0.2194697957409822</v>
      </c>
    </row>
    <row r="3009">
      <c r="A3009" s="26">
        <v>18</v>
      </c>
      <c r="B3009" s="24" t="str">
        <v>용인시 처인구</v>
      </c>
      <c r="C3009" s="24" t="str">
        <v>다가구 전월세</v>
      </c>
      <c r="D3009" s="24" t="str">
        <v>2026-02</v>
      </c>
      <c r="E3009" s="24" t="str">
        <v>비교 반영</v>
      </c>
      <c r="F3009" s="24" t="str">
        <v>직전 비교기간</v>
      </c>
      <c r="G3009" s="26">
        <v>556</v>
      </c>
      <c r="H3009" s="37">
        <v>0.2676937891189215</v>
      </c>
    </row>
    <row r="3010">
      <c r="A3010" s="26">
        <v>18</v>
      </c>
      <c r="B3010" s="24" t="str">
        <v>용인시 처인구</v>
      </c>
      <c r="C3010" s="24" t="str">
        <v>다가구 전월세</v>
      </c>
      <c r="D3010" s="24" t="str">
        <v>2026-03</v>
      </c>
      <c r="E3010" s="24" t="str">
        <v>비교 반영</v>
      </c>
      <c r="F3010" s="24" t="str">
        <v>직전 비교기간</v>
      </c>
      <c r="G3010" s="26">
        <v>390</v>
      </c>
      <c r="H3010" s="37">
        <v>0.1798063623789765</v>
      </c>
    </row>
    <row r="3011">
      <c r="A3011" s="26">
        <v>18</v>
      </c>
      <c r="B3011" s="24" t="str">
        <v>용인시 처인구</v>
      </c>
      <c r="C3011" s="24" t="str">
        <v>다가구 전월세</v>
      </c>
      <c r="D3011" s="24" t="str">
        <v>2026-04</v>
      </c>
      <c r="E3011" s="24" t="str">
        <v>비교 반영</v>
      </c>
      <c r="F3011" s="24" t="str">
        <v>최근 비교기간</v>
      </c>
      <c r="G3011" s="26">
        <v>340</v>
      </c>
      <c r="H3011" s="37">
        <v>0.19428571428571428</v>
      </c>
    </row>
    <row r="3012">
      <c r="A3012" s="26">
        <v>18</v>
      </c>
      <c r="B3012" s="24" t="str">
        <v>용인시 처인구</v>
      </c>
      <c r="C3012" s="24" t="str">
        <v>다가구 전월세</v>
      </c>
      <c r="D3012" s="24" t="str">
        <v>2026-05</v>
      </c>
      <c r="E3012" s="24" t="str">
        <v>비교 반영</v>
      </c>
      <c r="F3012" s="24" t="str">
        <v>최근 비교기간</v>
      </c>
      <c r="G3012" s="26">
        <v>350</v>
      </c>
      <c r="H3012" s="37">
        <v>0.1962983735277622</v>
      </c>
    </row>
    <row r="3013">
      <c r="A3013" s="26">
        <v>18</v>
      </c>
      <c r="B3013" s="24" t="str">
        <v>용인시 처인구</v>
      </c>
      <c r="C3013" s="24" t="str">
        <v>다가구 전월세</v>
      </c>
      <c r="D3013" s="24" t="str">
        <v>2026-06</v>
      </c>
      <c r="E3013" s="24" t="str">
        <v>비교 반영</v>
      </c>
      <c r="F3013" s="24" t="str">
        <v>최근 비교기간</v>
      </c>
      <c r="G3013" s="26">
        <v>361</v>
      </c>
      <c r="H3013" s="37">
        <v>0.19040084388185655</v>
      </c>
    </row>
    <row r="3014">
      <c r="A3014" s="30">
        <v>18</v>
      </c>
      <c r="B3014" s="30" t="str">
        <v>용인시 처인구</v>
      </c>
      <c r="C3014" s="30" t="str">
        <v>다가구 전월세</v>
      </c>
      <c r="D3014" s="30" t="str">
        <v>2026-07</v>
      </c>
      <c r="E3014" s="30" t="str">
        <v>집계 중</v>
      </c>
      <c r="F3014" s="30" t="str">
        <v>집계 중 월</v>
      </c>
      <c r="G3014" s="32">
        <v>272</v>
      </c>
      <c r="H3014" s="43">
        <v>0.15614236509758897</v>
      </c>
    </row>
    <row r="3015">
      <c r="A3015" s="26">
        <v>18</v>
      </c>
      <c r="B3015" s="24" t="str">
        <v>용인시 처인구</v>
      </c>
      <c r="C3015" s="24" t="str">
        <v>다세대 전월세</v>
      </c>
      <c r="D3015" s="24" t="str">
        <v>2025-08</v>
      </c>
      <c r="E3015" s="24" t="str">
        <v>비교 반영</v>
      </c>
      <c r="F3015" s="24" t="str">
        <v>그 외 비교 반영월</v>
      </c>
      <c r="G3015" s="26">
        <v>276</v>
      </c>
      <c r="H3015" s="37">
        <v>0.1348314606741573</v>
      </c>
    </row>
    <row r="3016">
      <c r="A3016" s="26">
        <v>18</v>
      </c>
      <c r="B3016" s="24" t="str">
        <v>용인시 처인구</v>
      </c>
      <c r="C3016" s="24" t="str">
        <v>다세대 전월세</v>
      </c>
      <c r="D3016" s="24" t="str">
        <v>2025-09</v>
      </c>
      <c r="E3016" s="24" t="str">
        <v>비교 반영</v>
      </c>
      <c r="F3016" s="24" t="str">
        <v>그 외 비교 반영월</v>
      </c>
      <c r="G3016" s="26">
        <v>209</v>
      </c>
      <c r="H3016" s="37">
        <v>0.12272460364063417</v>
      </c>
    </row>
    <row r="3017">
      <c r="A3017" s="26">
        <v>18</v>
      </c>
      <c r="B3017" s="24" t="str">
        <v>용인시 처인구</v>
      </c>
      <c r="C3017" s="24" t="str">
        <v>다세대 전월세</v>
      </c>
      <c r="D3017" s="24" t="str">
        <v>2025-10</v>
      </c>
      <c r="E3017" s="24" t="str">
        <v>비교 반영</v>
      </c>
      <c r="F3017" s="24" t="str">
        <v>그 외 비교 반영월</v>
      </c>
      <c r="G3017" s="26">
        <v>539</v>
      </c>
      <c r="H3017" s="37">
        <v>0.3072976054732041</v>
      </c>
    </row>
    <row r="3018">
      <c r="A3018" s="26">
        <v>18</v>
      </c>
      <c r="B3018" s="24" t="str">
        <v>용인시 처인구</v>
      </c>
      <c r="C3018" s="24" t="str">
        <v>다세대 전월세</v>
      </c>
      <c r="D3018" s="24" t="str">
        <v>2025-11</v>
      </c>
      <c r="E3018" s="24" t="str">
        <v>비교 반영</v>
      </c>
      <c r="F3018" s="24" t="str">
        <v>그 외 비교 반영월</v>
      </c>
      <c r="G3018" s="26">
        <v>279</v>
      </c>
      <c r="H3018" s="37">
        <v>0.1336206896551724</v>
      </c>
    </row>
    <row r="3019">
      <c r="A3019" s="26">
        <v>18</v>
      </c>
      <c r="B3019" s="24" t="str">
        <v>용인시 처인구</v>
      </c>
      <c r="C3019" s="24" t="str">
        <v>다세대 전월세</v>
      </c>
      <c r="D3019" s="24" t="str">
        <v>2025-12</v>
      </c>
      <c r="E3019" s="24" t="str">
        <v>비교 반영</v>
      </c>
      <c r="F3019" s="24" t="str">
        <v>그 외 비교 반영월</v>
      </c>
      <c r="G3019" s="26">
        <v>347</v>
      </c>
      <c r="H3019" s="37">
        <v>0.14892703862660944</v>
      </c>
    </row>
    <row r="3020">
      <c r="A3020" s="26">
        <v>18</v>
      </c>
      <c r="B3020" s="24" t="str">
        <v>용인시 처인구</v>
      </c>
      <c r="C3020" s="24" t="str">
        <v>다세대 전월세</v>
      </c>
      <c r="D3020" s="24" t="str">
        <v>2026-01</v>
      </c>
      <c r="E3020" s="24" t="str">
        <v>비교 반영</v>
      </c>
      <c r="F3020" s="24" t="str">
        <v>직전 비교기간</v>
      </c>
      <c r="G3020" s="26">
        <v>355</v>
      </c>
      <c r="H3020" s="37">
        <v>0.15428074750108647</v>
      </c>
    </row>
    <row r="3021">
      <c r="A3021" s="26">
        <v>18</v>
      </c>
      <c r="B3021" s="24" t="str">
        <v>용인시 처인구</v>
      </c>
      <c r="C3021" s="24" t="str">
        <v>다세대 전월세</v>
      </c>
      <c r="D3021" s="24" t="str">
        <v>2026-02</v>
      </c>
      <c r="E3021" s="24" t="str">
        <v>비교 반영</v>
      </c>
      <c r="F3021" s="24" t="str">
        <v>직전 비교기간</v>
      </c>
      <c r="G3021" s="26">
        <v>311</v>
      </c>
      <c r="H3021" s="37">
        <v>0.14973519499277804</v>
      </c>
    </row>
    <row r="3022">
      <c r="A3022" s="26">
        <v>18</v>
      </c>
      <c r="B3022" s="24" t="str">
        <v>용인시 처인구</v>
      </c>
      <c r="C3022" s="24" t="str">
        <v>다세대 전월세</v>
      </c>
      <c r="D3022" s="24" t="str">
        <v>2026-03</v>
      </c>
      <c r="E3022" s="24" t="str">
        <v>비교 반영</v>
      </c>
      <c r="F3022" s="24" t="str">
        <v>직전 비교기간</v>
      </c>
      <c r="G3022" s="26">
        <v>290</v>
      </c>
      <c r="H3022" s="37">
        <v>0.13370216689718764</v>
      </c>
    </row>
    <row r="3023">
      <c r="A3023" s="26">
        <v>18</v>
      </c>
      <c r="B3023" s="24" t="str">
        <v>용인시 처인구</v>
      </c>
      <c r="C3023" s="24" t="str">
        <v>다세대 전월세</v>
      </c>
      <c r="D3023" s="24" t="str">
        <v>2026-04</v>
      </c>
      <c r="E3023" s="24" t="str">
        <v>비교 반영</v>
      </c>
      <c r="F3023" s="24" t="str">
        <v>최근 비교기간</v>
      </c>
      <c r="G3023" s="26">
        <v>240</v>
      </c>
      <c r="H3023" s="37">
        <v>0.13714285714285715</v>
      </c>
    </row>
    <row r="3024">
      <c r="A3024" s="26">
        <v>18</v>
      </c>
      <c r="B3024" s="24" t="str">
        <v>용인시 처인구</v>
      </c>
      <c r="C3024" s="24" t="str">
        <v>다세대 전월세</v>
      </c>
      <c r="D3024" s="24" t="str">
        <v>2026-05</v>
      </c>
      <c r="E3024" s="24" t="str">
        <v>비교 반영</v>
      </c>
      <c r="F3024" s="24" t="str">
        <v>최근 비교기간</v>
      </c>
      <c r="G3024" s="26">
        <v>221</v>
      </c>
      <c r="H3024" s="37">
        <v>0.12394840157038699</v>
      </c>
    </row>
    <row r="3025">
      <c r="A3025" s="26">
        <v>18</v>
      </c>
      <c r="B3025" s="24" t="str">
        <v>용인시 처인구</v>
      </c>
      <c r="C3025" s="24" t="str">
        <v>다세대 전월세</v>
      </c>
      <c r="D3025" s="24" t="str">
        <v>2026-06</v>
      </c>
      <c r="E3025" s="24" t="str">
        <v>비교 반영</v>
      </c>
      <c r="F3025" s="24" t="str">
        <v>최근 비교기간</v>
      </c>
      <c r="G3025" s="26">
        <v>294</v>
      </c>
      <c r="H3025" s="37">
        <v>0.1550632911392405</v>
      </c>
    </row>
    <row r="3026">
      <c r="A3026" s="30">
        <v>18</v>
      </c>
      <c r="B3026" s="30" t="str">
        <v>용인시 처인구</v>
      </c>
      <c r="C3026" s="30" t="str">
        <v>다세대 전월세</v>
      </c>
      <c r="D3026" s="30" t="str">
        <v>2026-07</v>
      </c>
      <c r="E3026" s="30" t="str">
        <v>집계 중</v>
      </c>
      <c r="F3026" s="30" t="str">
        <v>집계 중 월</v>
      </c>
      <c r="G3026" s="32">
        <v>197</v>
      </c>
      <c r="H3026" s="43">
        <v>0.11308840413318025</v>
      </c>
    </row>
    <row r="3027">
      <c r="A3027" s="26">
        <v>18</v>
      </c>
      <c r="B3027" s="24" t="str">
        <v>용인시 처인구</v>
      </c>
      <c r="C3027" s="24" t="str">
        <v>아파트 매매</v>
      </c>
      <c r="D3027" s="24" t="str">
        <v>2025-08</v>
      </c>
      <c r="E3027" s="24" t="str">
        <v>비교 반영</v>
      </c>
      <c r="F3027" s="24" t="str">
        <v>그 외 비교 반영월</v>
      </c>
      <c r="G3027" s="26">
        <v>158</v>
      </c>
      <c r="H3027" s="37">
        <v>0.07718612603810454</v>
      </c>
    </row>
    <row r="3028">
      <c r="A3028" s="26">
        <v>18</v>
      </c>
      <c r="B3028" s="24" t="str">
        <v>용인시 처인구</v>
      </c>
      <c r="C3028" s="24" t="str">
        <v>아파트 매매</v>
      </c>
      <c r="D3028" s="24" t="str">
        <v>2025-09</v>
      </c>
      <c r="E3028" s="24" t="str">
        <v>비교 반영</v>
      </c>
      <c r="F3028" s="24" t="str">
        <v>그 외 비교 반영월</v>
      </c>
      <c r="G3028" s="26">
        <v>191</v>
      </c>
      <c r="H3028" s="37">
        <v>0.11215502055196712</v>
      </c>
    </row>
    <row r="3029">
      <c r="A3029" s="26">
        <v>18</v>
      </c>
      <c r="B3029" s="24" t="str">
        <v>용인시 처인구</v>
      </c>
      <c r="C3029" s="24" t="str">
        <v>아파트 매매</v>
      </c>
      <c r="D3029" s="24" t="str">
        <v>2025-10</v>
      </c>
      <c r="E3029" s="24" t="str">
        <v>비교 반영</v>
      </c>
      <c r="F3029" s="24" t="str">
        <v>그 외 비교 반영월</v>
      </c>
      <c r="G3029" s="26">
        <v>195</v>
      </c>
      <c r="H3029" s="37">
        <v>0.11117445838084379</v>
      </c>
    </row>
    <row r="3030">
      <c r="A3030" s="26">
        <v>18</v>
      </c>
      <c r="B3030" s="24" t="str">
        <v>용인시 처인구</v>
      </c>
      <c r="C3030" s="24" t="str">
        <v>아파트 매매</v>
      </c>
      <c r="D3030" s="24" t="str">
        <v>2025-11</v>
      </c>
      <c r="E3030" s="24" t="str">
        <v>비교 반영</v>
      </c>
      <c r="F3030" s="24" t="str">
        <v>그 외 비교 반영월</v>
      </c>
      <c r="G3030" s="26">
        <v>203</v>
      </c>
      <c r="H3030" s="37">
        <v>0.09722222222222222</v>
      </c>
    </row>
    <row r="3031">
      <c r="A3031" s="26">
        <v>18</v>
      </c>
      <c r="B3031" s="24" t="str">
        <v>용인시 처인구</v>
      </c>
      <c r="C3031" s="24" t="str">
        <v>아파트 매매</v>
      </c>
      <c r="D3031" s="24" t="str">
        <v>2025-12</v>
      </c>
      <c r="E3031" s="24" t="str">
        <v>비교 반영</v>
      </c>
      <c r="F3031" s="24" t="str">
        <v>그 외 비교 반영월</v>
      </c>
      <c r="G3031" s="26">
        <v>196</v>
      </c>
      <c r="H3031" s="37">
        <v>0.08412017167381974</v>
      </c>
    </row>
    <row r="3032">
      <c r="A3032" s="26">
        <v>18</v>
      </c>
      <c r="B3032" s="24" t="str">
        <v>용인시 처인구</v>
      </c>
      <c r="C3032" s="24" t="str">
        <v>아파트 매매</v>
      </c>
      <c r="D3032" s="24" t="str">
        <v>2026-01</v>
      </c>
      <c r="E3032" s="24" t="str">
        <v>비교 반영</v>
      </c>
      <c r="F3032" s="24" t="str">
        <v>직전 비교기간</v>
      </c>
      <c r="G3032" s="26">
        <v>252</v>
      </c>
      <c r="H3032" s="37">
        <v>0.10951760104302477</v>
      </c>
    </row>
    <row r="3033">
      <c r="A3033" s="26">
        <v>18</v>
      </c>
      <c r="B3033" s="24" t="str">
        <v>용인시 처인구</v>
      </c>
      <c r="C3033" s="24" t="str">
        <v>아파트 매매</v>
      </c>
      <c r="D3033" s="24" t="str">
        <v>2026-02</v>
      </c>
      <c r="E3033" s="24" t="str">
        <v>비교 반영</v>
      </c>
      <c r="F3033" s="24" t="str">
        <v>직전 비교기간</v>
      </c>
      <c r="G3033" s="26">
        <v>212</v>
      </c>
      <c r="H3033" s="37">
        <v>0.10207029369282619</v>
      </c>
    </row>
    <row r="3034">
      <c r="A3034" s="26">
        <v>18</v>
      </c>
      <c r="B3034" s="24" t="str">
        <v>용인시 처인구</v>
      </c>
      <c r="C3034" s="24" t="str">
        <v>아파트 매매</v>
      </c>
      <c r="D3034" s="24" t="str">
        <v>2026-03</v>
      </c>
      <c r="E3034" s="24" t="str">
        <v>비교 반영</v>
      </c>
      <c r="F3034" s="24" t="str">
        <v>직전 비교기간</v>
      </c>
      <c r="G3034" s="26">
        <v>260</v>
      </c>
      <c r="H3034" s="37">
        <v>0.119870908252651</v>
      </c>
    </row>
    <row r="3035">
      <c r="A3035" s="26">
        <v>18</v>
      </c>
      <c r="B3035" s="24" t="str">
        <v>용인시 처인구</v>
      </c>
      <c r="C3035" s="24" t="str">
        <v>아파트 매매</v>
      </c>
      <c r="D3035" s="24" t="str">
        <v>2026-04</v>
      </c>
      <c r="E3035" s="24" t="str">
        <v>비교 반영</v>
      </c>
      <c r="F3035" s="24" t="str">
        <v>최근 비교기간</v>
      </c>
      <c r="G3035" s="26">
        <v>192</v>
      </c>
      <c r="H3035" s="37">
        <v>0.10971428571428571</v>
      </c>
    </row>
    <row r="3036">
      <c r="A3036" s="26">
        <v>18</v>
      </c>
      <c r="B3036" s="24" t="str">
        <v>용인시 처인구</v>
      </c>
      <c r="C3036" s="24" t="str">
        <v>아파트 매매</v>
      </c>
      <c r="D3036" s="24" t="str">
        <v>2026-05</v>
      </c>
      <c r="E3036" s="24" t="str">
        <v>비교 반영</v>
      </c>
      <c r="F3036" s="24" t="str">
        <v>최근 비교기간</v>
      </c>
      <c r="G3036" s="26">
        <v>220</v>
      </c>
      <c r="H3036" s="37">
        <v>0.12338754907459339</v>
      </c>
    </row>
    <row r="3037">
      <c r="A3037" s="26">
        <v>18</v>
      </c>
      <c r="B3037" s="24" t="str">
        <v>용인시 처인구</v>
      </c>
      <c r="C3037" s="24" t="str">
        <v>아파트 매매</v>
      </c>
      <c r="D3037" s="24" t="str">
        <v>2026-06</v>
      </c>
      <c r="E3037" s="24" t="str">
        <v>비교 반영</v>
      </c>
      <c r="F3037" s="24" t="str">
        <v>최근 비교기간</v>
      </c>
      <c r="G3037" s="26">
        <v>220</v>
      </c>
      <c r="H3037" s="37">
        <v>0.1160337552742616</v>
      </c>
    </row>
    <row r="3038">
      <c r="A3038" s="30">
        <v>18</v>
      </c>
      <c r="B3038" s="30" t="str">
        <v>용인시 처인구</v>
      </c>
      <c r="C3038" s="30" t="str">
        <v>아파트 매매</v>
      </c>
      <c r="D3038" s="30" t="str">
        <v>2026-07</v>
      </c>
      <c r="E3038" s="30" t="str">
        <v>집계 중</v>
      </c>
      <c r="F3038" s="30" t="str">
        <v>집계 중 월</v>
      </c>
      <c r="G3038" s="32">
        <v>278</v>
      </c>
      <c r="H3038" s="43">
        <v>0.15958668197474168</v>
      </c>
    </row>
    <row r="3039">
      <c r="A3039" s="26">
        <v>18</v>
      </c>
      <c r="B3039" s="24" t="str">
        <v>용인시 처인구</v>
      </c>
      <c r="C3039" s="24" t="str">
        <v>다세대 매매</v>
      </c>
      <c r="D3039" s="24" t="str">
        <v>2025-08</v>
      </c>
      <c r="E3039" s="24" t="str">
        <v>비교 반영</v>
      </c>
      <c r="F3039" s="24" t="str">
        <v>그 외 비교 반영월</v>
      </c>
      <c r="G3039" s="26">
        <v>75</v>
      </c>
      <c r="H3039" s="37">
        <v>0.03663898387884709</v>
      </c>
    </row>
    <row r="3040">
      <c r="A3040" s="26">
        <v>18</v>
      </c>
      <c r="B3040" s="24" t="str">
        <v>용인시 처인구</v>
      </c>
      <c r="C3040" s="24" t="str">
        <v>다세대 매매</v>
      </c>
      <c r="D3040" s="24" t="str">
        <v>2025-09</v>
      </c>
      <c r="E3040" s="24" t="str">
        <v>비교 반영</v>
      </c>
      <c r="F3040" s="24" t="str">
        <v>그 외 비교 반영월</v>
      </c>
      <c r="G3040" s="26">
        <v>106</v>
      </c>
      <c r="H3040" s="37">
        <v>0.062243100411039344</v>
      </c>
    </row>
    <row r="3041">
      <c r="A3041" s="26">
        <v>18</v>
      </c>
      <c r="B3041" s="24" t="str">
        <v>용인시 처인구</v>
      </c>
      <c r="C3041" s="24" t="str">
        <v>다세대 매매</v>
      </c>
      <c r="D3041" s="24" t="str">
        <v>2025-10</v>
      </c>
      <c r="E3041" s="24" t="str">
        <v>비교 반영</v>
      </c>
      <c r="F3041" s="24" t="str">
        <v>그 외 비교 반영월</v>
      </c>
      <c r="G3041" s="26">
        <v>55</v>
      </c>
      <c r="H3041" s="37">
        <v>0.03135689851767389</v>
      </c>
    </row>
    <row r="3042">
      <c r="A3042" s="26">
        <v>18</v>
      </c>
      <c r="B3042" s="24" t="str">
        <v>용인시 처인구</v>
      </c>
      <c r="C3042" s="24" t="str">
        <v>다세대 매매</v>
      </c>
      <c r="D3042" s="24" t="str">
        <v>2025-11</v>
      </c>
      <c r="E3042" s="24" t="str">
        <v>비교 반영</v>
      </c>
      <c r="F3042" s="24" t="str">
        <v>그 외 비교 반영월</v>
      </c>
      <c r="G3042" s="26">
        <v>91</v>
      </c>
      <c r="H3042" s="37">
        <v>0.0435823754789272</v>
      </c>
    </row>
    <row r="3043">
      <c r="A3043" s="26">
        <v>18</v>
      </c>
      <c r="B3043" s="24" t="str">
        <v>용인시 처인구</v>
      </c>
      <c r="C3043" s="24" t="str">
        <v>다세대 매매</v>
      </c>
      <c r="D3043" s="24" t="str">
        <v>2025-12</v>
      </c>
      <c r="E3043" s="24" t="str">
        <v>비교 반영</v>
      </c>
      <c r="F3043" s="24" t="str">
        <v>그 외 비교 반영월</v>
      </c>
      <c r="G3043" s="26">
        <v>94</v>
      </c>
      <c r="H3043" s="37">
        <v>0.04034334763948498</v>
      </c>
    </row>
    <row r="3044">
      <c r="A3044" s="26">
        <v>18</v>
      </c>
      <c r="B3044" s="24" t="str">
        <v>용인시 처인구</v>
      </c>
      <c r="C3044" s="24" t="str">
        <v>다세대 매매</v>
      </c>
      <c r="D3044" s="24" t="str">
        <v>2026-01</v>
      </c>
      <c r="E3044" s="24" t="str">
        <v>비교 반영</v>
      </c>
      <c r="F3044" s="24" t="str">
        <v>직전 비교기간</v>
      </c>
      <c r="G3044" s="26">
        <v>105</v>
      </c>
      <c r="H3044" s="37">
        <v>0.04563233376792699</v>
      </c>
    </row>
    <row r="3045">
      <c r="A3045" s="26">
        <v>18</v>
      </c>
      <c r="B3045" s="24" t="str">
        <v>용인시 처인구</v>
      </c>
      <c r="C3045" s="24" t="str">
        <v>다세대 매매</v>
      </c>
      <c r="D3045" s="24" t="str">
        <v>2026-02</v>
      </c>
      <c r="E3045" s="24" t="str">
        <v>비교 반영</v>
      </c>
      <c r="F3045" s="24" t="str">
        <v>직전 비교기간</v>
      </c>
      <c r="G3045" s="26">
        <v>113</v>
      </c>
      <c r="H3045" s="37">
        <v>0.05440539239287434</v>
      </c>
    </row>
    <row r="3046">
      <c r="A3046" s="26">
        <v>18</v>
      </c>
      <c r="B3046" s="24" t="str">
        <v>용인시 처인구</v>
      </c>
      <c r="C3046" s="24" t="str">
        <v>다세대 매매</v>
      </c>
      <c r="D3046" s="24" t="str">
        <v>2026-03</v>
      </c>
      <c r="E3046" s="24" t="str">
        <v>비교 반영</v>
      </c>
      <c r="F3046" s="24" t="str">
        <v>직전 비교기간</v>
      </c>
      <c r="G3046" s="26">
        <v>118</v>
      </c>
      <c r="H3046" s="37">
        <v>0.054402950668510835</v>
      </c>
    </row>
    <row r="3047">
      <c r="A3047" s="26">
        <v>18</v>
      </c>
      <c r="B3047" s="24" t="str">
        <v>용인시 처인구</v>
      </c>
      <c r="C3047" s="24" t="str">
        <v>다세대 매매</v>
      </c>
      <c r="D3047" s="24" t="str">
        <v>2026-04</v>
      </c>
      <c r="E3047" s="24" t="str">
        <v>비교 반영</v>
      </c>
      <c r="F3047" s="24" t="str">
        <v>최근 비교기간</v>
      </c>
      <c r="G3047" s="26">
        <v>117</v>
      </c>
      <c r="H3047" s="37">
        <v>0.06685714285714285</v>
      </c>
    </row>
    <row r="3048">
      <c r="A3048" s="26">
        <v>18</v>
      </c>
      <c r="B3048" s="24" t="str">
        <v>용인시 처인구</v>
      </c>
      <c r="C3048" s="24" t="str">
        <v>다세대 매매</v>
      </c>
      <c r="D3048" s="24" t="str">
        <v>2026-05</v>
      </c>
      <c r="E3048" s="24" t="str">
        <v>비교 반영</v>
      </c>
      <c r="F3048" s="24" t="str">
        <v>최근 비교기간</v>
      </c>
      <c r="G3048" s="26">
        <v>97</v>
      </c>
      <c r="H3048" s="37">
        <v>0.05440269209197981</v>
      </c>
    </row>
    <row r="3049">
      <c r="A3049" s="26">
        <v>18</v>
      </c>
      <c r="B3049" s="24" t="str">
        <v>용인시 처인구</v>
      </c>
      <c r="C3049" s="24" t="str">
        <v>다세대 매매</v>
      </c>
      <c r="D3049" s="24" t="str">
        <v>2026-06</v>
      </c>
      <c r="E3049" s="24" t="str">
        <v>비교 반영</v>
      </c>
      <c r="F3049" s="24" t="str">
        <v>최근 비교기간</v>
      </c>
      <c r="G3049" s="26">
        <v>79</v>
      </c>
      <c r="H3049" s="37">
        <v>0.041666666666666664</v>
      </c>
    </row>
    <row r="3050">
      <c r="A3050" s="30">
        <v>18</v>
      </c>
      <c r="B3050" s="30" t="str">
        <v>용인시 처인구</v>
      </c>
      <c r="C3050" s="30" t="str">
        <v>다세대 매매</v>
      </c>
      <c r="D3050" s="30" t="str">
        <v>2026-07</v>
      </c>
      <c r="E3050" s="30" t="str">
        <v>집계 중</v>
      </c>
      <c r="F3050" s="30" t="str">
        <v>집계 중 월</v>
      </c>
      <c r="G3050" s="32">
        <v>88</v>
      </c>
      <c r="H3050" s="43">
        <v>0.0505166475315729</v>
      </c>
    </row>
    <row r="3051">
      <c r="A3051" s="26">
        <v>18</v>
      </c>
      <c r="B3051" s="24" t="str">
        <v>용인시 처인구</v>
      </c>
      <c r="C3051" s="24" t="str">
        <v>분양권</v>
      </c>
      <c r="D3051" s="24" t="str">
        <v>2025-08</v>
      </c>
      <c r="E3051" s="24" t="str">
        <v>비교 반영</v>
      </c>
      <c r="F3051" s="24" t="str">
        <v>그 외 비교 반영월</v>
      </c>
      <c r="G3051" s="26">
        <v>36</v>
      </c>
      <c r="H3051" s="37">
        <v>0.017586712261846604</v>
      </c>
    </row>
    <row r="3052">
      <c r="A3052" s="26">
        <v>18</v>
      </c>
      <c r="B3052" s="24" t="str">
        <v>용인시 처인구</v>
      </c>
      <c r="C3052" s="24" t="str">
        <v>분양권</v>
      </c>
      <c r="D3052" s="24" t="str">
        <v>2025-09</v>
      </c>
      <c r="E3052" s="24" t="str">
        <v>비교 반영</v>
      </c>
      <c r="F3052" s="24" t="str">
        <v>그 외 비교 반영월</v>
      </c>
      <c r="G3052" s="26">
        <v>30</v>
      </c>
      <c r="H3052" s="37">
        <v>0.017615971814445096</v>
      </c>
    </row>
    <row r="3053">
      <c r="A3053" s="26">
        <v>18</v>
      </c>
      <c r="B3053" s="24" t="str">
        <v>용인시 처인구</v>
      </c>
      <c r="C3053" s="24" t="str">
        <v>분양권</v>
      </c>
      <c r="D3053" s="24" t="str">
        <v>2025-10</v>
      </c>
      <c r="E3053" s="24" t="str">
        <v>비교 반영</v>
      </c>
      <c r="F3053" s="24" t="str">
        <v>그 외 비교 반영월</v>
      </c>
      <c r="G3053" s="26">
        <v>31</v>
      </c>
      <c r="H3053" s="37">
        <v>0.01767388825541619</v>
      </c>
    </row>
    <row r="3054">
      <c r="A3054" s="26">
        <v>18</v>
      </c>
      <c r="B3054" s="24" t="str">
        <v>용인시 처인구</v>
      </c>
      <c r="C3054" s="24" t="str">
        <v>분양권</v>
      </c>
      <c r="D3054" s="24" t="str">
        <v>2025-11</v>
      </c>
      <c r="E3054" s="24" t="str">
        <v>비교 반영</v>
      </c>
      <c r="F3054" s="24" t="str">
        <v>그 외 비교 반영월</v>
      </c>
      <c r="G3054" s="26">
        <v>49</v>
      </c>
      <c r="H3054" s="37">
        <v>0.02346743295019157</v>
      </c>
    </row>
    <row r="3055">
      <c r="A3055" s="26">
        <v>18</v>
      </c>
      <c r="B3055" s="24" t="str">
        <v>용인시 처인구</v>
      </c>
      <c r="C3055" s="24" t="str">
        <v>분양권</v>
      </c>
      <c r="D3055" s="24" t="str">
        <v>2025-12</v>
      </c>
      <c r="E3055" s="24" t="str">
        <v>비교 반영</v>
      </c>
      <c r="F3055" s="24" t="str">
        <v>그 외 비교 반영월</v>
      </c>
      <c r="G3055" s="26">
        <v>22</v>
      </c>
      <c r="H3055" s="37">
        <v>0.00944206008583691</v>
      </c>
    </row>
    <row r="3056">
      <c r="A3056" s="26">
        <v>18</v>
      </c>
      <c r="B3056" s="24" t="str">
        <v>용인시 처인구</v>
      </c>
      <c r="C3056" s="24" t="str">
        <v>분양권</v>
      </c>
      <c r="D3056" s="24" t="str">
        <v>2026-01</v>
      </c>
      <c r="E3056" s="24" t="str">
        <v>비교 반영</v>
      </c>
      <c r="F3056" s="24" t="str">
        <v>직전 비교기간</v>
      </c>
      <c r="G3056" s="26">
        <v>40</v>
      </c>
      <c r="H3056" s="37">
        <v>0.017383746197305518</v>
      </c>
    </row>
    <row r="3057">
      <c r="A3057" s="26">
        <v>18</v>
      </c>
      <c r="B3057" s="24" t="str">
        <v>용인시 처인구</v>
      </c>
      <c r="C3057" s="24" t="str">
        <v>분양권</v>
      </c>
      <c r="D3057" s="24" t="str">
        <v>2026-02</v>
      </c>
      <c r="E3057" s="24" t="str">
        <v>비교 반영</v>
      </c>
      <c r="F3057" s="24" t="str">
        <v>직전 비교기간</v>
      </c>
      <c r="G3057" s="26">
        <v>35</v>
      </c>
      <c r="H3057" s="37">
        <v>0.016851227732306212</v>
      </c>
    </row>
    <row r="3058">
      <c r="A3058" s="26">
        <v>18</v>
      </c>
      <c r="B3058" s="24" t="str">
        <v>용인시 처인구</v>
      </c>
      <c r="C3058" s="24" t="str">
        <v>분양권</v>
      </c>
      <c r="D3058" s="24" t="str">
        <v>2026-03</v>
      </c>
      <c r="E3058" s="24" t="str">
        <v>비교 반영</v>
      </c>
      <c r="F3058" s="24" t="str">
        <v>직전 비교기간</v>
      </c>
      <c r="G3058" s="26">
        <v>72</v>
      </c>
      <c r="H3058" s="37">
        <v>0.03319502074688797</v>
      </c>
    </row>
    <row r="3059">
      <c r="A3059" s="26">
        <v>18</v>
      </c>
      <c r="B3059" s="24" t="str">
        <v>용인시 처인구</v>
      </c>
      <c r="C3059" s="24" t="str">
        <v>분양권</v>
      </c>
      <c r="D3059" s="24" t="str">
        <v>2026-04</v>
      </c>
      <c r="E3059" s="24" t="str">
        <v>비교 반영</v>
      </c>
      <c r="F3059" s="24" t="str">
        <v>최근 비교기간</v>
      </c>
      <c r="G3059" s="26">
        <v>49</v>
      </c>
      <c r="H3059" s="37">
        <v>0.028</v>
      </c>
    </row>
    <row r="3060">
      <c r="A3060" s="26">
        <v>18</v>
      </c>
      <c r="B3060" s="24" t="str">
        <v>용인시 처인구</v>
      </c>
      <c r="C3060" s="24" t="str">
        <v>분양권</v>
      </c>
      <c r="D3060" s="24" t="str">
        <v>2026-05</v>
      </c>
      <c r="E3060" s="24" t="str">
        <v>비교 반영</v>
      </c>
      <c r="F3060" s="24" t="str">
        <v>최근 비교기간</v>
      </c>
      <c r="G3060" s="26">
        <v>43</v>
      </c>
      <c r="H3060" s="37">
        <v>0.02411665731912507</v>
      </c>
    </row>
    <row r="3061">
      <c r="A3061" s="26">
        <v>18</v>
      </c>
      <c r="B3061" s="24" t="str">
        <v>용인시 처인구</v>
      </c>
      <c r="C3061" s="24" t="str">
        <v>분양권</v>
      </c>
      <c r="D3061" s="24" t="str">
        <v>2026-06</v>
      </c>
      <c r="E3061" s="24" t="str">
        <v>비교 반영</v>
      </c>
      <c r="F3061" s="24" t="str">
        <v>최근 비교기간</v>
      </c>
      <c r="G3061" s="26">
        <v>53</v>
      </c>
      <c r="H3061" s="37">
        <v>0.027953586497890294</v>
      </c>
    </row>
    <row r="3062">
      <c r="A3062" s="30">
        <v>18</v>
      </c>
      <c r="B3062" s="30" t="str">
        <v>용인시 처인구</v>
      </c>
      <c r="C3062" s="30" t="str">
        <v>분양권</v>
      </c>
      <c r="D3062" s="30" t="str">
        <v>2026-07</v>
      </c>
      <c r="E3062" s="30" t="str">
        <v>집계 중</v>
      </c>
      <c r="F3062" s="30" t="str">
        <v>집계 중 월</v>
      </c>
      <c r="G3062" s="32">
        <v>70</v>
      </c>
      <c r="H3062" s="43">
        <v>0.040183696900114814</v>
      </c>
    </row>
    <row r="3063">
      <c r="A3063" s="26">
        <v>18</v>
      </c>
      <c r="B3063" s="24" t="str">
        <v>용인시 처인구</v>
      </c>
      <c r="C3063" s="24" t="str">
        <v>오피스텔 전월세</v>
      </c>
      <c r="D3063" s="24" t="str">
        <v>2025-08</v>
      </c>
      <c r="E3063" s="24" t="str">
        <v>비교 반영</v>
      </c>
      <c r="F3063" s="24" t="str">
        <v>그 외 비교 반영월</v>
      </c>
      <c r="G3063" s="26">
        <v>39</v>
      </c>
      <c r="H3063" s="37">
        <v>0.019052271617000488</v>
      </c>
    </row>
    <row r="3064">
      <c r="A3064" s="26">
        <v>18</v>
      </c>
      <c r="B3064" s="24" t="str">
        <v>용인시 처인구</v>
      </c>
      <c r="C3064" s="24" t="str">
        <v>오피스텔 전월세</v>
      </c>
      <c r="D3064" s="24" t="str">
        <v>2025-09</v>
      </c>
      <c r="E3064" s="24" t="str">
        <v>비교 반영</v>
      </c>
      <c r="F3064" s="24" t="str">
        <v>그 외 비교 반영월</v>
      </c>
      <c r="G3064" s="26">
        <v>37</v>
      </c>
      <c r="H3064" s="37">
        <v>0.02172636523781562</v>
      </c>
    </row>
    <row r="3065">
      <c r="A3065" s="26">
        <v>18</v>
      </c>
      <c r="B3065" s="24" t="str">
        <v>용인시 처인구</v>
      </c>
      <c r="C3065" s="24" t="str">
        <v>오피스텔 전월세</v>
      </c>
      <c r="D3065" s="24" t="str">
        <v>2025-10</v>
      </c>
      <c r="E3065" s="24" t="str">
        <v>비교 반영</v>
      </c>
      <c r="F3065" s="24" t="str">
        <v>그 외 비교 반영월</v>
      </c>
      <c r="G3065" s="26">
        <v>32</v>
      </c>
      <c r="H3065" s="37">
        <v>0.018244013683010263</v>
      </c>
    </row>
    <row r="3066">
      <c r="A3066" s="26">
        <v>18</v>
      </c>
      <c r="B3066" s="24" t="str">
        <v>용인시 처인구</v>
      </c>
      <c r="C3066" s="24" t="str">
        <v>오피스텔 전월세</v>
      </c>
      <c r="D3066" s="24" t="str">
        <v>2025-11</v>
      </c>
      <c r="E3066" s="24" t="str">
        <v>비교 반영</v>
      </c>
      <c r="F3066" s="24" t="str">
        <v>그 외 비교 반영월</v>
      </c>
      <c r="G3066" s="26">
        <v>67</v>
      </c>
      <c r="H3066" s="37">
        <v>0.032088122605363985</v>
      </c>
    </row>
    <row r="3067">
      <c r="A3067" s="26">
        <v>18</v>
      </c>
      <c r="B3067" s="24" t="str">
        <v>용인시 처인구</v>
      </c>
      <c r="C3067" s="24" t="str">
        <v>오피스텔 전월세</v>
      </c>
      <c r="D3067" s="24" t="str">
        <v>2025-12</v>
      </c>
      <c r="E3067" s="24" t="str">
        <v>비교 반영</v>
      </c>
      <c r="F3067" s="24" t="str">
        <v>그 외 비교 반영월</v>
      </c>
      <c r="G3067" s="26">
        <v>81</v>
      </c>
      <c r="H3067" s="37">
        <v>0.03476394849785408</v>
      </c>
    </row>
    <row r="3068">
      <c r="A3068" s="26">
        <v>18</v>
      </c>
      <c r="B3068" s="24" t="str">
        <v>용인시 처인구</v>
      </c>
      <c r="C3068" s="24" t="str">
        <v>오피스텔 전월세</v>
      </c>
      <c r="D3068" s="24" t="str">
        <v>2026-01</v>
      </c>
      <c r="E3068" s="24" t="str">
        <v>비교 반영</v>
      </c>
      <c r="F3068" s="24" t="str">
        <v>직전 비교기간</v>
      </c>
      <c r="G3068" s="26">
        <v>78</v>
      </c>
      <c r="H3068" s="37">
        <v>0.03389830508474576</v>
      </c>
    </row>
    <row r="3069">
      <c r="A3069" s="26">
        <v>18</v>
      </c>
      <c r="B3069" s="24" t="str">
        <v>용인시 처인구</v>
      </c>
      <c r="C3069" s="24" t="str">
        <v>오피스텔 전월세</v>
      </c>
      <c r="D3069" s="24" t="str">
        <v>2026-02</v>
      </c>
      <c r="E3069" s="24" t="str">
        <v>비교 반영</v>
      </c>
      <c r="F3069" s="24" t="str">
        <v>직전 비교기간</v>
      </c>
      <c r="G3069" s="26">
        <v>72</v>
      </c>
      <c r="H3069" s="37">
        <v>0.03466538276360135</v>
      </c>
    </row>
    <row r="3070">
      <c r="A3070" s="26">
        <v>18</v>
      </c>
      <c r="B3070" s="24" t="str">
        <v>용인시 처인구</v>
      </c>
      <c r="C3070" s="24" t="str">
        <v>오피스텔 전월세</v>
      </c>
      <c r="D3070" s="24" t="str">
        <v>2026-03</v>
      </c>
      <c r="E3070" s="24" t="str">
        <v>비교 반영</v>
      </c>
      <c r="F3070" s="24" t="str">
        <v>직전 비교기간</v>
      </c>
      <c r="G3070" s="26">
        <v>39</v>
      </c>
      <c r="H3070" s="37">
        <v>0.017980636237897647</v>
      </c>
    </row>
    <row r="3071">
      <c r="A3071" s="26">
        <v>18</v>
      </c>
      <c r="B3071" s="24" t="str">
        <v>용인시 처인구</v>
      </c>
      <c r="C3071" s="24" t="str">
        <v>오피스텔 전월세</v>
      </c>
      <c r="D3071" s="24" t="str">
        <v>2026-04</v>
      </c>
      <c r="E3071" s="24" t="str">
        <v>비교 반영</v>
      </c>
      <c r="F3071" s="24" t="str">
        <v>최근 비교기간</v>
      </c>
      <c r="G3071" s="26">
        <v>49</v>
      </c>
      <c r="H3071" s="37">
        <v>0.028</v>
      </c>
    </row>
    <row r="3072">
      <c r="A3072" s="26">
        <v>18</v>
      </c>
      <c r="B3072" s="24" t="str">
        <v>용인시 처인구</v>
      </c>
      <c r="C3072" s="24" t="str">
        <v>오피스텔 전월세</v>
      </c>
      <c r="D3072" s="24" t="str">
        <v>2026-05</v>
      </c>
      <c r="E3072" s="24" t="str">
        <v>비교 반영</v>
      </c>
      <c r="F3072" s="24" t="str">
        <v>최근 비교기간</v>
      </c>
      <c r="G3072" s="26">
        <v>27</v>
      </c>
      <c r="H3072" s="37">
        <v>0.01514301738642737</v>
      </c>
    </row>
    <row r="3073">
      <c r="A3073" s="26">
        <v>18</v>
      </c>
      <c r="B3073" s="24" t="str">
        <v>용인시 처인구</v>
      </c>
      <c r="C3073" s="24" t="str">
        <v>오피스텔 전월세</v>
      </c>
      <c r="D3073" s="24" t="str">
        <v>2026-06</v>
      </c>
      <c r="E3073" s="24" t="str">
        <v>비교 반영</v>
      </c>
      <c r="F3073" s="24" t="str">
        <v>최근 비교기간</v>
      </c>
      <c r="G3073" s="26">
        <v>61</v>
      </c>
      <c r="H3073" s="37">
        <v>0.03217299578059072</v>
      </c>
    </row>
    <row r="3074">
      <c r="A3074" s="30">
        <v>18</v>
      </c>
      <c r="B3074" s="30" t="str">
        <v>용인시 처인구</v>
      </c>
      <c r="C3074" s="30" t="str">
        <v>오피스텔 전월세</v>
      </c>
      <c r="D3074" s="30" t="str">
        <v>2026-07</v>
      </c>
      <c r="E3074" s="30" t="str">
        <v>집계 중</v>
      </c>
      <c r="F3074" s="30" t="str">
        <v>집계 중 월</v>
      </c>
      <c r="G3074" s="32">
        <v>42</v>
      </c>
      <c r="H3074" s="43">
        <v>0.024110218140068886</v>
      </c>
    </row>
    <row r="3075">
      <c r="A3075" s="26">
        <v>18</v>
      </c>
      <c r="B3075" s="24" t="str">
        <v>용인시 처인구</v>
      </c>
      <c r="C3075" s="24" t="str">
        <v>다가구 매매</v>
      </c>
      <c r="D3075" s="24" t="str">
        <v>2025-08</v>
      </c>
      <c r="E3075" s="24" t="str">
        <v>비교 반영</v>
      </c>
      <c r="F3075" s="24" t="str">
        <v>그 외 비교 반영월</v>
      </c>
      <c r="G3075" s="26">
        <v>17</v>
      </c>
      <c r="H3075" s="37">
        <v>0.008304836345872008</v>
      </c>
    </row>
    <row r="3076">
      <c r="A3076" s="26">
        <v>18</v>
      </c>
      <c r="B3076" s="24" t="str">
        <v>용인시 처인구</v>
      </c>
      <c r="C3076" s="24" t="str">
        <v>다가구 매매</v>
      </c>
      <c r="D3076" s="24" t="str">
        <v>2025-09</v>
      </c>
      <c r="E3076" s="24" t="str">
        <v>비교 반영</v>
      </c>
      <c r="F3076" s="24" t="str">
        <v>그 외 비교 반영월</v>
      </c>
      <c r="G3076" s="26">
        <v>17</v>
      </c>
      <c r="H3076" s="37">
        <v>0.009982384028185555</v>
      </c>
    </row>
    <row r="3077">
      <c r="A3077" s="26">
        <v>18</v>
      </c>
      <c r="B3077" s="24" t="str">
        <v>용인시 처인구</v>
      </c>
      <c r="C3077" s="24" t="str">
        <v>다가구 매매</v>
      </c>
      <c r="D3077" s="24" t="str">
        <v>2025-10</v>
      </c>
      <c r="E3077" s="24" t="str">
        <v>비교 반영</v>
      </c>
      <c r="F3077" s="24" t="str">
        <v>그 외 비교 반영월</v>
      </c>
      <c r="G3077" s="26">
        <v>7</v>
      </c>
      <c r="H3077" s="37">
        <v>0.003990877993158495</v>
      </c>
    </row>
    <row r="3078">
      <c r="A3078" s="26">
        <v>18</v>
      </c>
      <c r="B3078" s="24" t="str">
        <v>용인시 처인구</v>
      </c>
      <c r="C3078" s="24" t="str">
        <v>다가구 매매</v>
      </c>
      <c r="D3078" s="24" t="str">
        <v>2025-11</v>
      </c>
      <c r="E3078" s="24" t="str">
        <v>비교 반영</v>
      </c>
      <c r="F3078" s="24" t="str">
        <v>그 외 비교 반영월</v>
      </c>
      <c r="G3078" s="26">
        <v>20</v>
      </c>
      <c r="H3078" s="37">
        <v>0.009578544061302681</v>
      </c>
    </row>
    <row r="3079">
      <c r="A3079" s="26">
        <v>18</v>
      </c>
      <c r="B3079" s="24" t="str">
        <v>용인시 처인구</v>
      </c>
      <c r="C3079" s="24" t="str">
        <v>다가구 매매</v>
      </c>
      <c r="D3079" s="24" t="str">
        <v>2025-12</v>
      </c>
      <c r="E3079" s="24" t="str">
        <v>비교 반영</v>
      </c>
      <c r="F3079" s="24" t="str">
        <v>그 외 비교 반영월</v>
      </c>
      <c r="G3079" s="26">
        <v>19</v>
      </c>
      <c r="H3079" s="37">
        <v>0.00815450643776824</v>
      </c>
    </row>
    <row r="3080">
      <c r="A3080" s="26">
        <v>18</v>
      </c>
      <c r="B3080" s="24" t="str">
        <v>용인시 처인구</v>
      </c>
      <c r="C3080" s="24" t="str">
        <v>다가구 매매</v>
      </c>
      <c r="D3080" s="24" t="str">
        <v>2026-01</v>
      </c>
      <c r="E3080" s="24" t="str">
        <v>비교 반영</v>
      </c>
      <c r="F3080" s="24" t="str">
        <v>직전 비교기간</v>
      </c>
      <c r="G3080" s="26">
        <v>8</v>
      </c>
      <c r="H3080" s="37">
        <v>0.003476749239461104</v>
      </c>
    </row>
    <row r="3081">
      <c r="A3081" s="26">
        <v>18</v>
      </c>
      <c r="B3081" s="24" t="str">
        <v>용인시 처인구</v>
      </c>
      <c r="C3081" s="24" t="str">
        <v>다가구 매매</v>
      </c>
      <c r="D3081" s="24" t="str">
        <v>2026-02</v>
      </c>
      <c r="E3081" s="24" t="str">
        <v>비교 반영</v>
      </c>
      <c r="F3081" s="24" t="str">
        <v>직전 비교기간</v>
      </c>
      <c r="G3081" s="26">
        <v>23</v>
      </c>
      <c r="H3081" s="37">
        <v>0.011073663938372653</v>
      </c>
    </row>
    <row r="3082">
      <c r="A3082" s="26">
        <v>18</v>
      </c>
      <c r="B3082" s="24" t="str">
        <v>용인시 처인구</v>
      </c>
      <c r="C3082" s="24" t="str">
        <v>다가구 매매</v>
      </c>
      <c r="D3082" s="24" t="str">
        <v>2026-03</v>
      </c>
      <c r="E3082" s="24" t="str">
        <v>비교 반영</v>
      </c>
      <c r="F3082" s="24" t="str">
        <v>직전 비교기간</v>
      </c>
      <c r="G3082" s="26">
        <v>14</v>
      </c>
      <c r="H3082" s="37">
        <v>0.006454587367450438</v>
      </c>
    </row>
    <row r="3083">
      <c r="A3083" s="26">
        <v>18</v>
      </c>
      <c r="B3083" s="24" t="str">
        <v>용인시 처인구</v>
      </c>
      <c r="C3083" s="24" t="str">
        <v>다가구 매매</v>
      </c>
      <c r="D3083" s="24" t="str">
        <v>2026-04</v>
      </c>
      <c r="E3083" s="24" t="str">
        <v>비교 반영</v>
      </c>
      <c r="F3083" s="24" t="str">
        <v>최근 비교기간</v>
      </c>
      <c r="G3083" s="26">
        <v>24</v>
      </c>
      <c r="H3083" s="37">
        <v>0.013714285714285714</v>
      </c>
    </row>
    <row r="3084">
      <c r="A3084" s="26">
        <v>18</v>
      </c>
      <c r="B3084" s="24" t="str">
        <v>용인시 처인구</v>
      </c>
      <c r="C3084" s="24" t="str">
        <v>다가구 매매</v>
      </c>
      <c r="D3084" s="24" t="str">
        <v>2026-05</v>
      </c>
      <c r="E3084" s="24" t="str">
        <v>비교 반영</v>
      </c>
      <c r="F3084" s="24" t="str">
        <v>최근 비교기간</v>
      </c>
      <c r="G3084" s="26">
        <v>17</v>
      </c>
      <c r="H3084" s="37">
        <v>0.009534492428491307</v>
      </c>
    </row>
    <row r="3085">
      <c r="A3085" s="26">
        <v>18</v>
      </c>
      <c r="B3085" s="24" t="str">
        <v>용인시 처인구</v>
      </c>
      <c r="C3085" s="24" t="str">
        <v>다가구 매매</v>
      </c>
      <c r="D3085" s="24" t="str">
        <v>2026-06</v>
      </c>
      <c r="E3085" s="24" t="str">
        <v>비교 반영</v>
      </c>
      <c r="F3085" s="24" t="str">
        <v>최근 비교기간</v>
      </c>
      <c r="G3085" s="26">
        <v>25</v>
      </c>
      <c r="H3085" s="37">
        <v>0.013185654008438819</v>
      </c>
    </row>
    <row r="3086">
      <c r="A3086" s="30">
        <v>18</v>
      </c>
      <c r="B3086" s="30" t="str">
        <v>용인시 처인구</v>
      </c>
      <c r="C3086" s="30" t="str">
        <v>다가구 매매</v>
      </c>
      <c r="D3086" s="30" t="str">
        <v>2026-07</v>
      </c>
      <c r="E3086" s="30" t="str">
        <v>집계 중</v>
      </c>
      <c r="F3086" s="30" t="str">
        <v>집계 중 월</v>
      </c>
      <c r="G3086" s="32">
        <v>14</v>
      </c>
      <c r="H3086" s="43">
        <v>0.008036739380022962</v>
      </c>
    </row>
    <row r="3087">
      <c r="A3087" s="26">
        <v>18</v>
      </c>
      <c r="B3087" s="24" t="str">
        <v>용인시 처인구</v>
      </c>
      <c r="C3087" s="24" t="str">
        <v>상가</v>
      </c>
      <c r="D3087" s="24" t="str">
        <v>2025-08</v>
      </c>
      <c r="E3087" s="24" t="str">
        <v>비교 반영</v>
      </c>
      <c r="F3087" s="24" t="str">
        <v>그 외 비교 반영월</v>
      </c>
      <c r="G3087" s="26">
        <v>18</v>
      </c>
      <c r="H3087" s="37">
        <v>0.008793356130923302</v>
      </c>
    </row>
    <row r="3088">
      <c r="A3088" s="26">
        <v>18</v>
      </c>
      <c r="B3088" s="24" t="str">
        <v>용인시 처인구</v>
      </c>
      <c r="C3088" s="24" t="str">
        <v>상가</v>
      </c>
      <c r="D3088" s="24" t="str">
        <v>2025-09</v>
      </c>
      <c r="E3088" s="24" t="str">
        <v>비교 반영</v>
      </c>
      <c r="F3088" s="24" t="str">
        <v>그 외 비교 반영월</v>
      </c>
      <c r="G3088" s="26">
        <v>16</v>
      </c>
      <c r="H3088" s="37">
        <v>0.009395184967704051</v>
      </c>
    </row>
    <row r="3089">
      <c r="A3089" s="26">
        <v>18</v>
      </c>
      <c r="B3089" s="24" t="str">
        <v>용인시 처인구</v>
      </c>
      <c r="C3089" s="24" t="str">
        <v>상가</v>
      </c>
      <c r="D3089" s="24" t="str">
        <v>2025-10</v>
      </c>
      <c r="E3089" s="24" t="str">
        <v>비교 반영</v>
      </c>
      <c r="F3089" s="24" t="str">
        <v>그 외 비교 반영월</v>
      </c>
      <c r="G3089" s="26">
        <v>18</v>
      </c>
      <c r="H3089" s="37">
        <v>0.010262257696693273</v>
      </c>
    </row>
    <row r="3090">
      <c r="A3090" s="26">
        <v>18</v>
      </c>
      <c r="B3090" s="24" t="str">
        <v>용인시 처인구</v>
      </c>
      <c r="C3090" s="24" t="str">
        <v>상가</v>
      </c>
      <c r="D3090" s="24" t="str">
        <v>2025-11</v>
      </c>
      <c r="E3090" s="24" t="str">
        <v>비교 반영</v>
      </c>
      <c r="F3090" s="24" t="str">
        <v>그 외 비교 반영월</v>
      </c>
      <c r="G3090" s="26">
        <v>24</v>
      </c>
      <c r="H3090" s="37">
        <v>0.011494252873563218</v>
      </c>
    </row>
    <row r="3091">
      <c r="A3091" s="26">
        <v>18</v>
      </c>
      <c r="B3091" s="24" t="str">
        <v>용인시 처인구</v>
      </c>
      <c r="C3091" s="24" t="str">
        <v>상가</v>
      </c>
      <c r="D3091" s="24" t="str">
        <v>2025-12</v>
      </c>
      <c r="E3091" s="24" t="str">
        <v>비교 반영</v>
      </c>
      <c r="F3091" s="24" t="str">
        <v>그 외 비교 반영월</v>
      </c>
      <c r="G3091" s="26">
        <v>33</v>
      </c>
      <c r="H3091" s="37">
        <v>0.014163090128755365</v>
      </c>
    </row>
    <row r="3092">
      <c r="A3092" s="26">
        <v>18</v>
      </c>
      <c r="B3092" s="24" t="str">
        <v>용인시 처인구</v>
      </c>
      <c r="C3092" s="24" t="str">
        <v>상가</v>
      </c>
      <c r="D3092" s="24" t="str">
        <v>2026-01</v>
      </c>
      <c r="E3092" s="24" t="str">
        <v>비교 반영</v>
      </c>
      <c r="F3092" s="24" t="str">
        <v>직전 비교기간</v>
      </c>
      <c r="G3092" s="26">
        <v>28</v>
      </c>
      <c r="H3092" s="37">
        <v>0.012168622338113864</v>
      </c>
    </row>
    <row r="3093">
      <c r="A3093" s="26">
        <v>18</v>
      </c>
      <c r="B3093" s="24" t="str">
        <v>용인시 처인구</v>
      </c>
      <c r="C3093" s="24" t="str">
        <v>상가</v>
      </c>
      <c r="D3093" s="24" t="str">
        <v>2026-02</v>
      </c>
      <c r="E3093" s="24" t="str">
        <v>비교 반영</v>
      </c>
      <c r="F3093" s="24" t="str">
        <v>직전 비교기간</v>
      </c>
      <c r="G3093" s="26">
        <v>21</v>
      </c>
      <c r="H3093" s="37">
        <v>0.010110736639383727</v>
      </c>
    </row>
    <row r="3094">
      <c r="A3094" s="26">
        <v>18</v>
      </c>
      <c r="B3094" s="24" t="str">
        <v>용인시 처인구</v>
      </c>
      <c r="C3094" s="24" t="str">
        <v>상가</v>
      </c>
      <c r="D3094" s="24" t="str">
        <v>2026-03</v>
      </c>
      <c r="E3094" s="24" t="str">
        <v>비교 반영</v>
      </c>
      <c r="F3094" s="24" t="str">
        <v>직전 비교기간</v>
      </c>
      <c r="G3094" s="26">
        <v>23</v>
      </c>
      <c r="H3094" s="37">
        <v>0.010603964960811434</v>
      </c>
    </row>
    <row r="3095">
      <c r="A3095" s="26">
        <v>18</v>
      </c>
      <c r="B3095" s="24" t="str">
        <v>용인시 처인구</v>
      </c>
      <c r="C3095" s="24" t="str">
        <v>상가</v>
      </c>
      <c r="D3095" s="24" t="str">
        <v>2026-04</v>
      </c>
      <c r="E3095" s="24" t="str">
        <v>비교 반영</v>
      </c>
      <c r="F3095" s="24" t="str">
        <v>최근 비교기간</v>
      </c>
      <c r="G3095" s="26">
        <v>10</v>
      </c>
      <c r="H3095" s="37">
        <v>0.005714285714285714</v>
      </c>
    </row>
    <row r="3096">
      <c r="A3096" s="26">
        <v>18</v>
      </c>
      <c r="B3096" s="24" t="str">
        <v>용인시 처인구</v>
      </c>
      <c r="C3096" s="24" t="str">
        <v>상가</v>
      </c>
      <c r="D3096" s="24" t="str">
        <v>2026-05</v>
      </c>
      <c r="E3096" s="24" t="str">
        <v>비교 반영</v>
      </c>
      <c r="F3096" s="24" t="str">
        <v>최근 비교기간</v>
      </c>
      <c r="G3096" s="26">
        <v>20</v>
      </c>
      <c r="H3096" s="37">
        <v>0.011217049915872126</v>
      </c>
    </row>
    <row r="3097">
      <c r="A3097" s="26">
        <v>18</v>
      </c>
      <c r="B3097" s="24" t="str">
        <v>용인시 처인구</v>
      </c>
      <c r="C3097" s="24" t="str">
        <v>상가</v>
      </c>
      <c r="D3097" s="24" t="str">
        <v>2026-06</v>
      </c>
      <c r="E3097" s="24" t="str">
        <v>비교 반영</v>
      </c>
      <c r="F3097" s="24" t="str">
        <v>최근 비교기간</v>
      </c>
      <c r="G3097" s="26">
        <v>18</v>
      </c>
      <c r="H3097" s="37">
        <v>0.00949367088607595</v>
      </c>
    </row>
    <row r="3098">
      <c r="A3098" s="30">
        <v>18</v>
      </c>
      <c r="B3098" s="30" t="str">
        <v>용인시 처인구</v>
      </c>
      <c r="C3098" s="30" t="str">
        <v>상가</v>
      </c>
      <c r="D3098" s="30" t="str">
        <v>2026-07</v>
      </c>
      <c r="E3098" s="30" t="str">
        <v>집계 중</v>
      </c>
      <c r="F3098" s="30" t="str">
        <v>집계 중 월</v>
      </c>
      <c r="G3098" s="32">
        <v>19</v>
      </c>
      <c r="H3098" s="43">
        <v>0.010907003444316877</v>
      </c>
    </row>
    <row r="3099">
      <c r="A3099" s="26">
        <v>18</v>
      </c>
      <c r="B3099" s="24" t="str">
        <v>용인시 처인구</v>
      </c>
      <c r="C3099" s="24" t="str">
        <v>오피스텔 매매</v>
      </c>
      <c r="D3099" s="24" t="str">
        <v>2025-08</v>
      </c>
      <c r="E3099" s="24" t="str">
        <v>비교 반영</v>
      </c>
      <c r="F3099" s="24" t="str">
        <v>그 외 비교 반영월</v>
      </c>
      <c r="G3099" s="26">
        <v>66</v>
      </c>
      <c r="H3099" s="37">
        <v>0.03224230581338544</v>
      </c>
    </row>
    <row r="3100">
      <c r="A3100" s="26">
        <v>18</v>
      </c>
      <c r="B3100" s="24" t="str">
        <v>용인시 처인구</v>
      </c>
      <c r="C3100" s="24" t="str">
        <v>오피스텔 매매</v>
      </c>
      <c r="D3100" s="24" t="str">
        <v>2025-09</v>
      </c>
      <c r="E3100" s="24" t="str">
        <v>비교 반영</v>
      </c>
      <c r="F3100" s="24" t="str">
        <v>그 외 비교 반영월</v>
      </c>
      <c r="G3100" s="26">
        <v>4</v>
      </c>
      <c r="H3100" s="37">
        <v>0.002348796241926013</v>
      </c>
    </row>
    <row r="3101">
      <c r="A3101" s="26">
        <v>18</v>
      </c>
      <c r="B3101" s="24" t="str">
        <v>용인시 처인구</v>
      </c>
      <c r="C3101" s="24" t="str">
        <v>오피스텔 매매</v>
      </c>
      <c r="D3101" s="24" t="str">
        <v>2025-10</v>
      </c>
      <c r="E3101" s="24" t="str">
        <v>비교 반영</v>
      </c>
      <c r="F3101" s="24" t="str">
        <v>그 외 비교 반영월</v>
      </c>
      <c r="G3101" s="26">
        <v>8</v>
      </c>
      <c r="H3101" s="37">
        <v>0.004561003420752566</v>
      </c>
    </row>
    <row r="3102">
      <c r="A3102" s="26">
        <v>18</v>
      </c>
      <c r="B3102" s="24" t="str">
        <v>용인시 처인구</v>
      </c>
      <c r="C3102" s="24" t="str">
        <v>오피스텔 매매</v>
      </c>
      <c r="D3102" s="24" t="str">
        <v>2025-11</v>
      </c>
      <c r="E3102" s="24" t="str">
        <v>비교 반영</v>
      </c>
      <c r="F3102" s="24" t="str">
        <v>그 외 비교 반영월</v>
      </c>
      <c r="G3102" s="26">
        <v>11</v>
      </c>
      <c r="H3102" s="37">
        <v>0.005268199233716475</v>
      </c>
    </row>
    <row r="3103">
      <c r="A3103" s="26">
        <v>18</v>
      </c>
      <c r="B3103" s="24" t="str">
        <v>용인시 처인구</v>
      </c>
      <c r="C3103" s="24" t="str">
        <v>오피스텔 매매</v>
      </c>
      <c r="D3103" s="24" t="str">
        <v>2025-12</v>
      </c>
      <c r="E3103" s="24" t="str">
        <v>비교 반영</v>
      </c>
      <c r="F3103" s="24" t="str">
        <v>그 외 비교 반영월</v>
      </c>
      <c r="G3103" s="26">
        <v>10</v>
      </c>
      <c r="H3103" s="37">
        <v>0.004291845493562232</v>
      </c>
    </row>
    <row r="3104">
      <c r="A3104" s="26">
        <v>18</v>
      </c>
      <c r="B3104" s="24" t="str">
        <v>용인시 처인구</v>
      </c>
      <c r="C3104" s="24" t="str">
        <v>오피스텔 매매</v>
      </c>
      <c r="D3104" s="24" t="str">
        <v>2026-01</v>
      </c>
      <c r="E3104" s="24" t="str">
        <v>비교 반영</v>
      </c>
      <c r="F3104" s="24" t="str">
        <v>직전 비교기간</v>
      </c>
      <c r="G3104" s="26">
        <v>13</v>
      </c>
      <c r="H3104" s="37">
        <v>0.005649717514124294</v>
      </c>
    </row>
    <row r="3105">
      <c r="A3105" s="26">
        <v>18</v>
      </c>
      <c r="B3105" s="24" t="str">
        <v>용인시 처인구</v>
      </c>
      <c r="C3105" s="24" t="str">
        <v>오피스텔 매매</v>
      </c>
      <c r="D3105" s="24" t="str">
        <v>2026-02</v>
      </c>
      <c r="E3105" s="24" t="str">
        <v>비교 반영</v>
      </c>
      <c r="F3105" s="24" t="str">
        <v>직전 비교기간</v>
      </c>
      <c r="G3105" s="26">
        <v>9</v>
      </c>
      <c r="H3105" s="37">
        <v>0.004333172845450169</v>
      </c>
    </row>
    <row r="3106">
      <c r="A3106" s="26">
        <v>18</v>
      </c>
      <c r="B3106" s="24" t="str">
        <v>용인시 처인구</v>
      </c>
      <c r="C3106" s="24" t="str">
        <v>오피스텔 매매</v>
      </c>
      <c r="D3106" s="24" t="str">
        <v>2026-03</v>
      </c>
      <c r="E3106" s="24" t="str">
        <v>비교 반영</v>
      </c>
      <c r="F3106" s="24" t="str">
        <v>직전 비교기간</v>
      </c>
      <c r="G3106" s="26">
        <v>15</v>
      </c>
      <c r="H3106" s="37">
        <v>0.006915629322268326</v>
      </c>
    </row>
    <row r="3107">
      <c r="A3107" s="26">
        <v>18</v>
      </c>
      <c r="B3107" s="24" t="str">
        <v>용인시 처인구</v>
      </c>
      <c r="C3107" s="24" t="str">
        <v>오피스텔 매매</v>
      </c>
      <c r="D3107" s="24" t="str">
        <v>2026-04</v>
      </c>
      <c r="E3107" s="24" t="str">
        <v>비교 반영</v>
      </c>
      <c r="F3107" s="24" t="str">
        <v>최근 비교기간</v>
      </c>
      <c r="G3107" s="26">
        <v>13</v>
      </c>
      <c r="H3107" s="37">
        <v>0.0074285714285714285</v>
      </c>
    </row>
    <row r="3108">
      <c r="A3108" s="26">
        <v>18</v>
      </c>
      <c r="B3108" s="24" t="str">
        <v>용인시 처인구</v>
      </c>
      <c r="C3108" s="24" t="str">
        <v>오피스텔 매매</v>
      </c>
      <c r="D3108" s="24" t="str">
        <v>2026-05</v>
      </c>
      <c r="E3108" s="24" t="str">
        <v>비교 반영</v>
      </c>
      <c r="F3108" s="24" t="str">
        <v>최근 비교기간</v>
      </c>
      <c r="G3108" s="26">
        <v>17</v>
      </c>
      <c r="H3108" s="37">
        <v>0.009534492428491307</v>
      </c>
    </row>
    <row r="3109">
      <c r="A3109" s="26">
        <v>18</v>
      </c>
      <c r="B3109" s="24" t="str">
        <v>용인시 처인구</v>
      </c>
      <c r="C3109" s="24" t="str">
        <v>오피스텔 매매</v>
      </c>
      <c r="D3109" s="24" t="str">
        <v>2026-06</v>
      </c>
      <c r="E3109" s="24" t="str">
        <v>비교 반영</v>
      </c>
      <c r="F3109" s="24" t="str">
        <v>최근 비교기간</v>
      </c>
      <c r="G3109" s="26">
        <v>18</v>
      </c>
      <c r="H3109" s="37">
        <v>0.00949367088607595</v>
      </c>
    </row>
    <row r="3110">
      <c r="A3110" s="30">
        <v>18</v>
      </c>
      <c r="B3110" s="30" t="str">
        <v>용인시 처인구</v>
      </c>
      <c r="C3110" s="30" t="str">
        <v>오피스텔 매매</v>
      </c>
      <c r="D3110" s="30" t="str">
        <v>2026-07</v>
      </c>
      <c r="E3110" s="30" t="str">
        <v>집계 중</v>
      </c>
      <c r="F3110" s="30" t="str">
        <v>집계 중 월</v>
      </c>
      <c r="G3110" s="32">
        <v>9</v>
      </c>
      <c r="H3110" s="43">
        <v>0.005166475315729047</v>
      </c>
    </row>
    <row r="3111">
      <c r="A3111" s="26">
        <v>18</v>
      </c>
      <c r="B3111" s="24" t="str">
        <v>용인시 처인구</v>
      </c>
      <c r="C3111" s="24" t="str">
        <v>공장창고</v>
      </c>
      <c r="D3111" s="24" t="str">
        <v>2025-08</v>
      </c>
      <c r="E3111" s="24" t="str">
        <v>비교 반영</v>
      </c>
      <c r="F3111" s="24" t="str">
        <v>그 외 비교 반영월</v>
      </c>
      <c r="G3111" s="26">
        <v>0</v>
      </c>
      <c r="H3111" s="37">
        <v>0</v>
      </c>
    </row>
    <row r="3112">
      <c r="A3112" s="26">
        <v>18</v>
      </c>
      <c r="B3112" s="24" t="str">
        <v>용인시 처인구</v>
      </c>
      <c r="C3112" s="24" t="str">
        <v>공장창고</v>
      </c>
      <c r="D3112" s="24" t="str">
        <v>2025-09</v>
      </c>
      <c r="E3112" s="24" t="str">
        <v>비교 반영</v>
      </c>
      <c r="F3112" s="24" t="str">
        <v>그 외 비교 반영월</v>
      </c>
      <c r="G3112" s="26">
        <v>3</v>
      </c>
      <c r="H3112" s="37">
        <v>0.0017615971814445098</v>
      </c>
    </row>
    <row r="3113">
      <c r="A3113" s="26">
        <v>18</v>
      </c>
      <c r="B3113" s="24" t="str">
        <v>용인시 처인구</v>
      </c>
      <c r="C3113" s="24" t="str">
        <v>공장창고</v>
      </c>
      <c r="D3113" s="24" t="str">
        <v>2025-10</v>
      </c>
      <c r="E3113" s="24" t="str">
        <v>비교 반영</v>
      </c>
      <c r="F3113" s="24" t="str">
        <v>그 외 비교 반영월</v>
      </c>
      <c r="G3113" s="26">
        <v>2</v>
      </c>
      <c r="H3113" s="37">
        <v>0.0011402508551881414</v>
      </c>
    </row>
    <row r="3114">
      <c r="A3114" s="26">
        <v>18</v>
      </c>
      <c r="B3114" s="24" t="str">
        <v>용인시 처인구</v>
      </c>
      <c r="C3114" s="24" t="str">
        <v>공장창고</v>
      </c>
      <c r="D3114" s="24" t="str">
        <v>2025-11</v>
      </c>
      <c r="E3114" s="24" t="str">
        <v>비교 반영</v>
      </c>
      <c r="F3114" s="24" t="str">
        <v>그 외 비교 반영월</v>
      </c>
      <c r="G3114" s="26">
        <v>2</v>
      </c>
      <c r="H3114" s="37">
        <v>0.0009578544061302681</v>
      </c>
    </row>
    <row r="3115">
      <c r="A3115" s="26">
        <v>18</v>
      </c>
      <c r="B3115" s="24" t="str">
        <v>용인시 처인구</v>
      </c>
      <c r="C3115" s="24" t="str">
        <v>공장창고</v>
      </c>
      <c r="D3115" s="24" t="str">
        <v>2025-12</v>
      </c>
      <c r="E3115" s="24" t="str">
        <v>비교 반영</v>
      </c>
      <c r="F3115" s="24" t="str">
        <v>그 외 비교 반영월</v>
      </c>
      <c r="G3115" s="26">
        <v>2</v>
      </c>
      <c r="H3115" s="37">
        <v>0.0008583690987124463</v>
      </c>
    </row>
    <row r="3116">
      <c r="A3116" s="26">
        <v>18</v>
      </c>
      <c r="B3116" s="24" t="str">
        <v>용인시 처인구</v>
      </c>
      <c r="C3116" s="24" t="str">
        <v>공장창고</v>
      </c>
      <c r="D3116" s="24" t="str">
        <v>2026-01</v>
      </c>
      <c r="E3116" s="24" t="str">
        <v>비교 반영</v>
      </c>
      <c r="F3116" s="24" t="str">
        <v>직전 비교기간</v>
      </c>
      <c r="G3116" s="26">
        <v>3</v>
      </c>
      <c r="H3116" s="37">
        <v>0.001303780964797914</v>
      </c>
    </row>
    <row r="3117">
      <c r="A3117" s="26">
        <v>18</v>
      </c>
      <c r="B3117" s="24" t="str">
        <v>용인시 처인구</v>
      </c>
      <c r="C3117" s="24" t="str">
        <v>공장창고</v>
      </c>
      <c r="D3117" s="24" t="str">
        <v>2026-02</v>
      </c>
      <c r="E3117" s="24" t="str">
        <v>비교 반영</v>
      </c>
      <c r="F3117" s="24" t="str">
        <v>직전 비교기간</v>
      </c>
      <c r="G3117" s="26">
        <v>4</v>
      </c>
      <c r="H3117" s="37">
        <v>0.0019258545979778526</v>
      </c>
    </row>
    <row r="3118">
      <c r="A3118" s="26">
        <v>18</v>
      </c>
      <c r="B3118" s="24" t="str">
        <v>용인시 처인구</v>
      </c>
      <c r="C3118" s="24" t="str">
        <v>공장창고</v>
      </c>
      <c r="D3118" s="24" t="str">
        <v>2026-03</v>
      </c>
      <c r="E3118" s="24" t="str">
        <v>비교 반영</v>
      </c>
      <c r="F3118" s="24" t="str">
        <v>직전 비교기간</v>
      </c>
      <c r="G3118" s="26">
        <v>6</v>
      </c>
      <c r="H3118" s="37">
        <v>0.0027662517289073307</v>
      </c>
    </row>
    <row r="3119">
      <c r="A3119" s="26">
        <v>18</v>
      </c>
      <c r="B3119" s="24" t="str">
        <v>용인시 처인구</v>
      </c>
      <c r="C3119" s="24" t="str">
        <v>공장창고</v>
      </c>
      <c r="D3119" s="24" t="str">
        <v>2026-04</v>
      </c>
      <c r="E3119" s="24" t="str">
        <v>비교 반영</v>
      </c>
      <c r="F3119" s="24" t="str">
        <v>최근 비교기간</v>
      </c>
      <c r="G3119" s="26">
        <v>3</v>
      </c>
      <c r="H3119" s="37">
        <v>0.0017142857142857142</v>
      </c>
    </row>
    <row r="3120">
      <c r="A3120" s="26">
        <v>18</v>
      </c>
      <c r="B3120" s="24" t="str">
        <v>용인시 처인구</v>
      </c>
      <c r="C3120" s="24" t="str">
        <v>공장창고</v>
      </c>
      <c r="D3120" s="24" t="str">
        <v>2026-05</v>
      </c>
      <c r="E3120" s="24" t="str">
        <v>비교 반영</v>
      </c>
      <c r="F3120" s="24" t="str">
        <v>최근 비교기간</v>
      </c>
      <c r="G3120" s="26">
        <v>4</v>
      </c>
      <c r="H3120" s="37">
        <v>0.002243409983174425</v>
      </c>
    </row>
    <row r="3121">
      <c r="A3121" s="26">
        <v>18</v>
      </c>
      <c r="B3121" s="24" t="str">
        <v>용인시 처인구</v>
      </c>
      <c r="C3121" s="24" t="str">
        <v>공장창고</v>
      </c>
      <c r="D3121" s="24" t="str">
        <v>2026-06</v>
      </c>
      <c r="E3121" s="24" t="str">
        <v>비교 반영</v>
      </c>
      <c r="F3121" s="24" t="str">
        <v>최근 비교기간</v>
      </c>
      <c r="G3121" s="26">
        <v>2</v>
      </c>
      <c r="H3121" s="37">
        <v>0.0010548523206751054</v>
      </c>
    </row>
    <row r="3122">
      <c r="A3122" s="30">
        <v>18</v>
      </c>
      <c r="B3122" s="30" t="str">
        <v>용인시 처인구</v>
      </c>
      <c r="C3122" s="30" t="str">
        <v>공장창고</v>
      </c>
      <c r="D3122" s="30" t="str">
        <v>2026-07</v>
      </c>
      <c r="E3122" s="30" t="str">
        <v>집계 중</v>
      </c>
      <c r="F3122" s="30" t="str">
        <v>집계 중 월</v>
      </c>
      <c r="G3122" s="32">
        <v>0</v>
      </c>
      <c r="H3122" s="43">
        <v>0</v>
      </c>
    </row>
    <row r="3123">
      <c r="A3123" s="26">
        <v>19</v>
      </c>
      <c r="B3123" s="24" t="str">
        <v>안양시 동안구</v>
      </c>
      <c r="C3123" s="24" t="str">
        <v>아파트 전월세</v>
      </c>
      <c r="D3123" s="24" t="str">
        <v>2025-08</v>
      </c>
      <c r="E3123" s="24" t="str">
        <v>비교 반영</v>
      </c>
      <c r="F3123" s="24" t="str">
        <v>그 외 비교 반영월</v>
      </c>
      <c r="G3123" s="26">
        <v>717</v>
      </c>
      <c r="H3123" s="37">
        <v>0.4671009771986971</v>
      </c>
    </row>
    <row r="3124">
      <c r="A3124" s="26">
        <v>19</v>
      </c>
      <c r="B3124" s="24" t="str">
        <v>안양시 동안구</v>
      </c>
      <c r="C3124" s="24" t="str">
        <v>아파트 전월세</v>
      </c>
      <c r="D3124" s="24" t="str">
        <v>2025-09</v>
      </c>
      <c r="E3124" s="24" t="str">
        <v>비교 반영</v>
      </c>
      <c r="F3124" s="24" t="str">
        <v>그 외 비교 반영월</v>
      </c>
      <c r="G3124" s="26">
        <v>806</v>
      </c>
      <c r="H3124" s="37">
        <v>0.4019950124688279</v>
      </c>
    </row>
    <row r="3125">
      <c r="A3125" s="26">
        <v>19</v>
      </c>
      <c r="B3125" s="24" t="str">
        <v>안양시 동안구</v>
      </c>
      <c r="C3125" s="24" t="str">
        <v>아파트 전월세</v>
      </c>
      <c r="D3125" s="24" t="str">
        <v>2025-10</v>
      </c>
      <c r="E3125" s="24" t="str">
        <v>비교 반영</v>
      </c>
      <c r="F3125" s="24" t="str">
        <v>그 외 비교 반영월</v>
      </c>
      <c r="G3125" s="26">
        <v>896</v>
      </c>
      <c r="H3125" s="37">
        <v>0.42953020134228187</v>
      </c>
    </row>
    <row r="3126">
      <c r="A3126" s="26">
        <v>19</v>
      </c>
      <c r="B3126" s="24" t="str">
        <v>안양시 동안구</v>
      </c>
      <c r="C3126" s="24" t="str">
        <v>아파트 전월세</v>
      </c>
      <c r="D3126" s="24" t="str">
        <v>2025-11</v>
      </c>
      <c r="E3126" s="24" t="str">
        <v>비교 반영</v>
      </c>
      <c r="F3126" s="24" t="str">
        <v>그 외 비교 반영월</v>
      </c>
      <c r="G3126" s="26">
        <v>982</v>
      </c>
      <c r="H3126" s="37">
        <v>0.5980511571254568</v>
      </c>
    </row>
    <row r="3127">
      <c r="A3127" s="26">
        <v>19</v>
      </c>
      <c r="B3127" s="24" t="str">
        <v>안양시 동안구</v>
      </c>
      <c r="C3127" s="24" t="str">
        <v>아파트 전월세</v>
      </c>
      <c r="D3127" s="24" t="str">
        <v>2025-12</v>
      </c>
      <c r="E3127" s="24" t="str">
        <v>비교 반영</v>
      </c>
      <c r="F3127" s="24" t="str">
        <v>그 외 비교 반영월</v>
      </c>
      <c r="G3127" s="26">
        <v>936</v>
      </c>
      <c r="H3127" s="37">
        <v>0.47657841140529533</v>
      </c>
    </row>
    <row r="3128">
      <c r="A3128" s="26">
        <v>19</v>
      </c>
      <c r="B3128" s="24" t="str">
        <v>안양시 동안구</v>
      </c>
      <c r="C3128" s="24" t="str">
        <v>아파트 전월세</v>
      </c>
      <c r="D3128" s="24" t="str">
        <v>2026-01</v>
      </c>
      <c r="E3128" s="24" t="str">
        <v>비교 반영</v>
      </c>
      <c r="F3128" s="24" t="str">
        <v>직전 비교기간</v>
      </c>
      <c r="G3128" s="26">
        <v>990</v>
      </c>
      <c r="H3128" s="37">
        <v>0.4801163918525703</v>
      </c>
    </row>
    <row r="3129">
      <c r="A3129" s="26">
        <v>19</v>
      </c>
      <c r="B3129" s="24" t="str">
        <v>안양시 동안구</v>
      </c>
      <c r="C3129" s="24" t="str">
        <v>아파트 전월세</v>
      </c>
      <c r="D3129" s="24" t="str">
        <v>2026-02</v>
      </c>
      <c r="E3129" s="24" t="str">
        <v>비교 반영</v>
      </c>
      <c r="F3129" s="24" t="str">
        <v>직전 비교기간</v>
      </c>
      <c r="G3129" s="26">
        <v>731</v>
      </c>
      <c r="H3129" s="37">
        <v>0.444647201946472</v>
      </c>
    </row>
    <row r="3130">
      <c r="A3130" s="26">
        <v>19</v>
      </c>
      <c r="B3130" s="24" t="str">
        <v>안양시 동안구</v>
      </c>
      <c r="C3130" s="24" t="str">
        <v>아파트 전월세</v>
      </c>
      <c r="D3130" s="24" t="str">
        <v>2026-03</v>
      </c>
      <c r="E3130" s="24" t="str">
        <v>비교 반영</v>
      </c>
      <c r="F3130" s="24" t="str">
        <v>직전 비교기간</v>
      </c>
      <c r="G3130" s="26">
        <v>793</v>
      </c>
      <c r="H3130" s="37">
        <v>0.39551122194513716</v>
      </c>
    </row>
    <row r="3131">
      <c r="A3131" s="26">
        <v>19</v>
      </c>
      <c r="B3131" s="24" t="str">
        <v>안양시 동안구</v>
      </c>
      <c r="C3131" s="24" t="str">
        <v>아파트 전월세</v>
      </c>
      <c r="D3131" s="24" t="str">
        <v>2026-04</v>
      </c>
      <c r="E3131" s="24" t="str">
        <v>비교 반영</v>
      </c>
      <c r="F3131" s="24" t="str">
        <v>최근 비교기간</v>
      </c>
      <c r="G3131" s="26">
        <v>622</v>
      </c>
      <c r="H3131" s="37">
        <v>0.3778857837181045</v>
      </c>
    </row>
    <row r="3132">
      <c r="A3132" s="26">
        <v>19</v>
      </c>
      <c r="B3132" s="24" t="str">
        <v>안양시 동안구</v>
      </c>
      <c r="C3132" s="24" t="str">
        <v>아파트 전월세</v>
      </c>
      <c r="D3132" s="24" t="str">
        <v>2026-05</v>
      </c>
      <c r="E3132" s="24" t="str">
        <v>비교 반영</v>
      </c>
      <c r="F3132" s="24" t="str">
        <v>최근 비교기간</v>
      </c>
      <c r="G3132" s="26">
        <v>724</v>
      </c>
      <c r="H3132" s="37">
        <v>0.37071172555043524</v>
      </c>
    </row>
    <row r="3133">
      <c r="A3133" s="26">
        <v>19</v>
      </c>
      <c r="B3133" s="24" t="str">
        <v>안양시 동안구</v>
      </c>
      <c r="C3133" s="24" t="str">
        <v>아파트 전월세</v>
      </c>
      <c r="D3133" s="24" t="str">
        <v>2026-06</v>
      </c>
      <c r="E3133" s="24" t="str">
        <v>비교 반영</v>
      </c>
      <c r="F3133" s="24" t="str">
        <v>최근 비교기간</v>
      </c>
      <c r="G3133" s="26">
        <v>778</v>
      </c>
      <c r="H3133" s="37">
        <v>0.4258347016967707</v>
      </c>
    </row>
    <row r="3134">
      <c r="A3134" s="30">
        <v>19</v>
      </c>
      <c r="B3134" s="30" t="str">
        <v>안양시 동안구</v>
      </c>
      <c r="C3134" s="30" t="str">
        <v>아파트 전월세</v>
      </c>
      <c r="D3134" s="30" t="str">
        <v>2026-07</v>
      </c>
      <c r="E3134" s="30" t="str">
        <v>집계 중</v>
      </c>
      <c r="F3134" s="30" t="str">
        <v>집계 중 월</v>
      </c>
      <c r="G3134" s="32">
        <v>813</v>
      </c>
      <c r="H3134" s="43">
        <v>0.477112676056338</v>
      </c>
    </row>
    <row r="3135">
      <c r="A3135" s="26">
        <v>19</v>
      </c>
      <c r="B3135" s="24" t="str">
        <v>안양시 동안구</v>
      </c>
      <c r="C3135" s="24" t="str">
        <v>아파트 매매</v>
      </c>
      <c r="D3135" s="24" t="str">
        <v>2025-08</v>
      </c>
      <c r="E3135" s="24" t="str">
        <v>비교 반영</v>
      </c>
      <c r="F3135" s="24" t="str">
        <v>그 외 비교 반영월</v>
      </c>
      <c r="G3135" s="26">
        <v>316</v>
      </c>
      <c r="H3135" s="37">
        <v>0.20586319218241042</v>
      </c>
    </row>
    <row r="3136">
      <c r="A3136" s="26">
        <v>19</v>
      </c>
      <c r="B3136" s="24" t="str">
        <v>안양시 동안구</v>
      </c>
      <c r="C3136" s="24" t="str">
        <v>아파트 매매</v>
      </c>
      <c r="D3136" s="24" t="str">
        <v>2025-09</v>
      </c>
      <c r="E3136" s="24" t="str">
        <v>비교 반영</v>
      </c>
      <c r="F3136" s="24" t="str">
        <v>그 외 비교 반영월</v>
      </c>
      <c r="G3136" s="26">
        <v>657</v>
      </c>
      <c r="H3136" s="37">
        <v>0.3276807980049875</v>
      </c>
    </row>
    <row r="3137">
      <c r="A3137" s="26">
        <v>19</v>
      </c>
      <c r="B3137" s="24" t="str">
        <v>안양시 동안구</v>
      </c>
      <c r="C3137" s="24" t="str">
        <v>아파트 매매</v>
      </c>
      <c r="D3137" s="24" t="str">
        <v>2025-10</v>
      </c>
      <c r="E3137" s="24" t="str">
        <v>비교 반영</v>
      </c>
      <c r="F3137" s="24" t="str">
        <v>그 외 비교 반영월</v>
      </c>
      <c r="G3137" s="26">
        <v>689</v>
      </c>
      <c r="H3137" s="37">
        <v>0.3302972195589645</v>
      </c>
    </row>
    <row r="3138">
      <c r="A3138" s="26">
        <v>19</v>
      </c>
      <c r="B3138" s="24" t="str">
        <v>안양시 동안구</v>
      </c>
      <c r="C3138" s="24" t="str">
        <v>아파트 매매</v>
      </c>
      <c r="D3138" s="24" t="str">
        <v>2025-11</v>
      </c>
      <c r="E3138" s="24" t="str">
        <v>비교 반영</v>
      </c>
      <c r="F3138" s="24" t="str">
        <v>그 외 비교 반영월</v>
      </c>
      <c r="G3138" s="26">
        <v>159</v>
      </c>
      <c r="H3138" s="37">
        <v>0.09683313032886723</v>
      </c>
    </row>
    <row r="3139">
      <c r="A3139" s="26">
        <v>19</v>
      </c>
      <c r="B3139" s="24" t="str">
        <v>안양시 동안구</v>
      </c>
      <c r="C3139" s="24" t="str">
        <v>아파트 매매</v>
      </c>
      <c r="D3139" s="24" t="str">
        <v>2025-12</v>
      </c>
      <c r="E3139" s="24" t="str">
        <v>비교 반영</v>
      </c>
      <c r="F3139" s="24" t="str">
        <v>그 외 비교 반영월</v>
      </c>
      <c r="G3139" s="26">
        <v>429</v>
      </c>
      <c r="H3139" s="37">
        <v>0.21843177189409368</v>
      </c>
    </row>
    <row r="3140">
      <c r="A3140" s="26">
        <v>19</v>
      </c>
      <c r="B3140" s="24" t="str">
        <v>안양시 동안구</v>
      </c>
      <c r="C3140" s="24" t="str">
        <v>아파트 매매</v>
      </c>
      <c r="D3140" s="24" t="str">
        <v>2026-01</v>
      </c>
      <c r="E3140" s="24" t="str">
        <v>비교 반영</v>
      </c>
      <c r="F3140" s="24" t="str">
        <v>직전 비교기간</v>
      </c>
      <c r="G3140" s="26">
        <v>421</v>
      </c>
      <c r="H3140" s="37">
        <v>0.20417070805043647</v>
      </c>
    </row>
    <row r="3141">
      <c r="A3141" s="26">
        <v>19</v>
      </c>
      <c r="B3141" s="24" t="str">
        <v>안양시 동안구</v>
      </c>
      <c r="C3141" s="24" t="str">
        <v>아파트 매매</v>
      </c>
      <c r="D3141" s="24" t="str">
        <v>2026-02</v>
      </c>
      <c r="E3141" s="24" t="str">
        <v>비교 반영</v>
      </c>
      <c r="F3141" s="24" t="str">
        <v>직전 비교기간</v>
      </c>
      <c r="G3141" s="26">
        <v>424</v>
      </c>
      <c r="H3141" s="37">
        <v>0.25790754257907544</v>
      </c>
    </row>
    <row r="3142">
      <c r="A3142" s="26">
        <v>19</v>
      </c>
      <c r="B3142" s="24" t="str">
        <v>안양시 동안구</v>
      </c>
      <c r="C3142" s="24" t="str">
        <v>아파트 매매</v>
      </c>
      <c r="D3142" s="24" t="str">
        <v>2026-03</v>
      </c>
      <c r="E3142" s="24" t="str">
        <v>비교 반영</v>
      </c>
      <c r="F3142" s="24" t="str">
        <v>직전 비교기간</v>
      </c>
      <c r="G3142" s="26">
        <v>472</v>
      </c>
      <c r="H3142" s="37">
        <v>0.23541147132169576</v>
      </c>
    </row>
    <row r="3143">
      <c r="A3143" s="26">
        <v>19</v>
      </c>
      <c r="B3143" s="24" t="str">
        <v>안양시 동안구</v>
      </c>
      <c r="C3143" s="24" t="str">
        <v>아파트 매매</v>
      </c>
      <c r="D3143" s="24" t="str">
        <v>2026-04</v>
      </c>
      <c r="E3143" s="24" t="str">
        <v>비교 반영</v>
      </c>
      <c r="F3143" s="24" t="str">
        <v>최근 비교기간</v>
      </c>
      <c r="G3143" s="26">
        <v>460</v>
      </c>
      <c r="H3143" s="37">
        <v>0.27946537059538273</v>
      </c>
    </row>
    <row r="3144">
      <c r="A3144" s="26">
        <v>19</v>
      </c>
      <c r="B3144" s="24" t="str">
        <v>안양시 동안구</v>
      </c>
      <c r="C3144" s="24" t="str">
        <v>아파트 매매</v>
      </c>
      <c r="D3144" s="24" t="str">
        <v>2026-05</v>
      </c>
      <c r="E3144" s="24" t="str">
        <v>비교 반영</v>
      </c>
      <c r="F3144" s="24" t="str">
        <v>최근 비교기간</v>
      </c>
      <c r="G3144" s="26">
        <v>688</v>
      </c>
      <c r="H3144" s="37">
        <v>0.3522785458269329</v>
      </c>
    </row>
    <row r="3145">
      <c r="A3145" s="26">
        <v>19</v>
      </c>
      <c r="B3145" s="24" t="str">
        <v>안양시 동안구</v>
      </c>
      <c r="C3145" s="24" t="str">
        <v>아파트 매매</v>
      </c>
      <c r="D3145" s="24" t="str">
        <v>2026-06</v>
      </c>
      <c r="E3145" s="24" t="str">
        <v>비교 반영</v>
      </c>
      <c r="F3145" s="24" t="str">
        <v>최근 비교기간</v>
      </c>
      <c r="G3145" s="26">
        <v>486</v>
      </c>
      <c r="H3145" s="37">
        <v>0.2660098522167488</v>
      </c>
    </row>
    <row r="3146">
      <c r="A3146" s="30">
        <v>19</v>
      </c>
      <c r="B3146" s="30" t="str">
        <v>안양시 동안구</v>
      </c>
      <c r="C3146" s="30" t="str">
        <v>아파트 매매</v>
      </c>
      <c r="D3146" s="30" t="str">
        <v>2026-07</v>
      </c>
      <c r="E3146" s="30" t="str">
        <v>집계 중</v>
      </c>
      <c r="F3146" s="30" t="str">
        <v>집계 중 월</v>
      </c>
      <c r="G3146" s="32">
        <v>474</v>
      </c>
      <c r="H3146" s="43">
        <v>0.27816901408450706</v>
      </c>
    </row>
    <row r="3147">
      <c r="A3147" s="26">
        <v>19</v>
      </c>
      <c r="B3147" s="24" t="str">
        <v>안양시 동안구</v>
      </c>
      <c r="C3147" s="24" t="str">
        <v>오피스텔 전월세</v>
      </c>
      <c r="D3147" s="24" t="str">
        <v>2025-08</v>
      </c>
      <c r="E3147" s="24" t="str">
        <v>비교 반영</v>
      </c>
      <c r="F3147" s="24" t="str">
        <v>그 외 비교 반영월</v>
      </c>
      <c r="G3147" s="26">
        <v>153</v>
      </c>
      <c r="H3147" s="37">
        <v>0.0996742671009772</v>
      </c>
    </row>
    <row r="3148">
      <c r="A3148" s="26">
        <v>19</v>
      </c>
      <c r="B3148" s="24" t="str">
        <v>안양시 동안구</v>
      </c>
      <c r="C3148" s="24" t="str">
        <v>오피스텔 전월세</v>
      </c>
      <c r="D3148" s="24" t="str">
        <v>2025-09</v>
      </c>
      <c r="E3148" s="24" t="str">
        <v>비교 반영</v>
      </c>
      <c r="F3148" s="24" t="str">
        <v>그 외 비교 반영월</v>
      </c>
      <c r="G3148" s="26">
        <v>125</v>
      </c>
      <c r="H3148" s="37">
        <v>0.06234413965087282</v>
      </c>
    </row>
    <row r="3149">
      <c r="A3149" s="26">
        <v>19</v>
      </c>
      <c r="B3149" s="24" t="str">
        <v>안양시 동안구</v>
      </c>
      <c r="C3149" s="24" t="str">
        <v>오피스텔 전월세</v>
      </c>
      <c r="D3149" s="24" t="str">
        <v>2025-10</v>
      </c>
      <c r="E3149" s="24" t="str">
        <v>비교 반영</v>
      </c>
      <c r="F3149" s="24" t="str">
        <v>그 외 비교 반영월</v>
      </c>
      <c r="G3149" s="26">
        <v>138</v>
      </c>
      <c r="H3149" s="37">
        <v>0.06615532118887824</v>
      </c>
    </row>
    <row r="3150">
      <c r="A3150" s="26">
        <v>19</v>
      </c>
      <c r="B3150" s="24" t="str">
        <v>안양시 동안구</v>
      </c>
      <c r="C3150" s="24" t="str">
        <v>오피스텔 전월세</v>
      </c>
      <c r="D3150" s="24" t="str">
        <v>2025-11</v>
      </c>
      <c r="E3150" s="24" t="str">
        <v>비교 반영</v>
      </c>
      <c r="F3150" s="24" t="str">
        <v>그 외 비교 반영월</v>
      </c>
      <c r="G3150" s="26">
        <v>172</v>
      </c>
      <c r="H3150" s="37">
        <v>0.10475030450669914</v>
      </c>
    </row>
    <row r="3151">
      <c r="A3151" s="26">
        <v>19</v>
      </c>
      <c r="B3151" s="24" t="str">
        <v>안양시 동안구</v>
      </c>
      <c r="C3151" s="24" t="str">
        <v>오피스텔 전월세</v>
      </c>
      <c r="D3151" s="24" t="str">
        <v>2025-12</v>
      </c>
      <c r="E3151" s="24" t="str">
        <v>비교 반영</v>
      </c>
      <c r="F3151" s="24" t="str">
        <v>그 외 비교 반영월</v>
      </c>
      <c r="G3151" s="26">
        <v>169</v>
      </c>
      <c r="H3151" s="37">
        <v>0.08604887983706722</v>
      </c>
    </row>
    <row r="3152">
      <c r="A3152" s="26">
        <v>19</v>
      </c>
      <c r="B3152" s="24" t="str">
        <v>안양시 동안구</v>
      </c>
      <c r="C3152" s="24" t="str">
        <v>오피스텔 전월세</v>
      </c>
      <c r="D3152" s="24" t="str">
        <v>2026-01</v>
      </c>
      <c r="E3152" s="24" t="str">
        <v>비교 반영</v>
      </c>
      <c r="F3152" s="24" t="str">
        <v>직전 비교기간</v>
      </c>
      <c r="G3152" s="26">
        <v>193</v>
      </c>
      <c r="H3152" s="37">
        <v>0.0935984481086324</v>
      </c>
    </row>
    <row r="3153">
      <c r="A3153" s="26">
        <v>19</v>
      </c>
      <c r="B3153" s="24" t="str">
        <v>안양시 동안구</v>
      </c>
      <c r="C3153" s="24" t="str">
        <v>오피스텔 전월세</v>
      </c>
      <c r="D3153" s="24" t="str">
        <v>2026-02</v>
      </c>
      <c r="E3153" s="24" t="str">
        <v>비교 반영</v>
      </c>
      <c r="F3153" s="24" t="str">
        <v>직전 비교기간</v>
      </c>
      <c r="G3153" s="26">
        <v>126</v>
      </c>
      <c r="H3153" s="37">
        <v>0.07664233576642336</v>
      </c>
    </row>
    <row r="3154">
      <c r="A3154" s="26">
        <v>19</v>
      </c>
      <c r="B3154" s="24" t="str">
        <v>안양시 동안구</v>
      </c>
      <c r="C3154" s="24" t="str">
        <v>오피스텔 전월세</v>
      </c>
      <c r="D3154" s="24" t="str">
        <v>2026-03</v>
      </c>
      <c r="E3154" s="24" t="str">
        <v>비교 반영</v>
      </c>
      <c r="F3154" s="24" t="str">
        <v>직전 비교기간</v>
      </c>
      <c r="G3154" s="26">
        <v>157</v>
      </c>
      <c r="H3154" s="37">
        <v>0.07830423940149626</v>
      </c>
    </row>
    <row r="3155">
      <c r="A3155" s="26">
        <v>19</v>
      </c>
      <c r="B3155" s="24" t="str">
        <v>안양시 동안구</v>
      </c>
      <c r="C3155" s="24" t="str">
        <v>오피스텔 전월세</v>
      </c>
      <c r="D3155" s="24" t="str">
        <v>2026-04</v>
      </c>
      <c r="E3155" s="24" t="str">
        <v>비교 반영</v>
      </c>
      <c r="F3155" s="24" t="str">
        <v>최근 비교기간</v>
      </c>
      <c r="G3155" s="26">
        <v>148</v>
      </c>
      <c r="H3155" s="37">
        <v>0.0899149453219927</v>
      </c>
    </row>
    <row r="3156">
      <c r="A3156" s="26">
        <v>19</v>
      </c>
      <c r="B3156" s="24" t="str">
        <v>안양시 동안구</v>
      </c>
      <c r="C3156" s="24" t="str">
        <v>오피스텔 전월세</v>
      </c>
      <c r="D3156" s="24" t="str">
        <v>2026-05</v>
      </c>
      <c r="E3156" s="24" t="str">
        <v>비교 반영</v>
      </c>
      <c r="F3156" s="24" t="str">
        <v>최근 비교기간</v>
      </c>
      <c r="G3156" s="26">
        <v>139</v>
      </c>
      <c r="H3156" s="37">
        <v>0.07117255504352278</v>
      </c>
    </row>
    <row r="3157">
      <c r="A3157" s="26">
        <v>19</v>
      </c>
      <c r="B3157" s="24" t="str">
        <v>안양시 동안구</v>
      </c>
      <c r="C3157" s="24" t="str">
        <v>오피스텔 전월세</v>
      </c>
      <c r="D3157" s="24" t="str">
        <v>2026-06</v>
      </c>
      <c r="E3157" s="24" t="str">
        <v>비교 반영</v>
      </c>
      <c r="F3157" s="24" t="str">
        <v>최근 비교기간</v>
      </c>
      <c r="G3157" s="26">
        <v>174</v>
      </c>
      <c r="H3157" s="37">
        <v>0.09523809523809523</v>
      </c>
    </row>
    <row r="3158">
      <c r="A3158" s="30">
        <v>19</v>
      </c>
      <c r="B3158" s="30" t="str">
        <v>안양시 동안구</v>
      </c>
      <c r="C3158" s="30" t="str">
        <v>오피스텔 전월세</v>
      </c>
      <c r="D3158" s="30" t="str">
        <v>2026-07</v>
      </c>
      <c r="E3158" s="30" t="str">
        <v>집계 중</v>
      </c>
      <c r="F3158" s="30" t="str">
        <v>집계 중 월</v>
      </c>
      <c r="G3158" s="32">
        <v>131</v>
      </c>
      <c r="H3158" s="43">
        <v>0.07687793427230047</v>
      </c>
    </row>
    <row r="3159">
      <c r="A3159" s="26">
        <v>19</v>
      </c>
      <c r="B3159" s="24" t="str">
        <v>안양시 동안구</v>
      </c>
      <c r="C3159" s="24" t="str">
        <v>다세대 전월세</v>
      </c>
      <c r="D3159" s="24" t="str">
        <v>2025-08</v>
      </c>
      <c r="E3159" s="24" t="str">
        <v>비교 반영</v>
      </c>
      <c r="F3159" s="24" t="str">
        <v>그 외 비교 반영월</v>
      </c>
      <c r="G3159" s="26">
        <v>99</v>
      </c>
      <c r="H3159" s="37">
        <v>0.06449511400651466</v>
      </c>
    </row>
    <row r="3160">
      <c r="A3160" s="26">
        <v>19</v>
      </c>
      <c r="B3160" s="24" t="str">
        <v>안양시 동안구</v>
      </c>
      <c r="C3160" s="24" t="str">
        <v>다세대 전월세</v>
      </c>
      <c r="D3160" s="24" t="str">
        <v>2025-09</v>
      </c>
      <c r="E3160" s="24" t="str">
        <v>비교 반영</v>
      </c>
      <c r="F3160" s="24" t="str">
        <v>그 외 비교 반영월</v>
      </c>
      <c r="G3160" s="26">
        <v>116</v>
      </c>
      <c r="H3160" s="37">
        <v>0.05785536159600998</v>
      </c>
    </row>
    <row r="3161">
      <c r="A3161" s="26">
        <v>19</v>
      </c>
      <c r="B3161" s="24" t="str">
        <v>안양시 동안구</v>
      </c>
      <c r="C3161" s="24" t="str">
        <v>다세대 전월세</v>
      </c>
      <c r="D3161" s="24" t="str">
        <v>2025-10</v>
      </c>
      <c r="E3161" s="24" t="str">
        <v>비교 반영</v>
      </c>
      <c r="F3161" s="24" t="str">
        <v>그 외 비교 반영월</v>
      </c>
      <c r="G3161" s="26">
        <v>108</v>
      </c>
      <c r="H3161" s="37">
        <v>0.05177372962607862</v>
      </c>
    </row>
    <row r="3162">
      <c r="A3162" s="26">
        <v>19</v>
      </c>
      <c r="B3162" s="24" t="str">
        <v>안양시 동안구</v>
      </c>
      <c r="C3162" s="24" t="str">
        <v>다세대 전월세</v>
      </c>
      <c r="D3162" s="24" t="str">
        <v>2025-11</v>
      </c>
      <c r="E3162" s="24" t="str">
        <v>비교 반영</v>
      </c>
      <c r="F3162" s="24" t="str">
        <v>그 외 비교 반영월</v>
      </c>
      <c r="G3162" s="26">
        <v>102</v>
      </c>
      <c r="H3162" s="37">
        <v>0.06211936662606577</v>
      </c>
    </row>
    <row r="3163">
      <c r="A3163" s="26">
        <v>19</v>
      </c>
      <c r="B3163" s="24" t="str">
        <v>안양시 동안구</v>
      </c>
      <c r="C3163" s="24" t="str">
        <v>다세대 전월세</v>
      </c>
      <c r="D3163" s="24" t="str">
        <v>2025-12</v>
      </c>
      <c r="E3163" s="24" t="str">
        <v>비교 반영</v>
      </c>
      <c r="F3163" s="24" t="str">
        <v>그 외 비교 반영월</v>
      </c>
      <c r="G3163" s="26">
        <v>118</v>
      </c>
      <c r="H3163" s="37">
        <v>0.06008146639511202</v>
      </c>
    </row>
    <row r="3164">
      <c r="A3164" s="26">
        <v>19</v>
      </c>
      <c r="B3164" s="24" t="str">
        <v>안양시 동안구</v>
      </c>
      <c r="C3164" s="24" t="str">
        <v>다세대 전월세</v>
      </c>
      <c r="D3164" s="24" t="str">
        <v>2026-01</v>
      </c>
      <c r="E3164" s="24" t="str">
        <v>비교 반영</v>
      </c>
      <c r="F3164" s="24" t="str">
        <v>직전 비교기간</v>
      </c>
      <c r="G3164" s="26">
        <v>114</v>
      </c>
      <c r="H3164" s="37">
        <v>0.055286129970902036</v>
      </c>
    </row>
    <row r="3165">
      <c r="A3165" s="26">
        <v>19</v>
      </c>
      <c r="B3165" s="24" t="str">
        <v>안양시 동안구</v>
      </c>
      <c r="C3165" s="24" t="str">
        <v>다세대 전월세</v>
      </c>
      <c r="D3165" s="24" t="str">
        <v>2026-02</v>
      </c>
      <c r="E3165" s="24" t="str">
        <v>비교 반영</v>
      </c>
      <c r="F3165" s="24" t="str">
        <v>직전 비교기간</v>
      </c>
      <c r="G3165" s="26">
        <v>105</v>
      </c>
      <c r="H3165" s="37">
        <v>0.06386861313868614</v>
      </c>
    </row>
    <row r="3166">
      <c r="A3166" s="26">
        <v>19</v>
      </c>
      <c r="B3166" s="24" t="str">
        <v>안양시 동안구</v>
      </c>
      <c r="C3166" s="24" t="str">
        <v>다세대 전월세</v>
      </c>
      <c r="D3166" s="24" t="str">
        <v>2026-03</v>
      </c>
      <c r="E3166" s="24" t="str">
        <v>비교 반영</v>
      </c>
      <c r="F3166" s="24" t="str">
        <v>직전 비교기간</v>
      </c>
      <c r="G3166" s="26">
        <v>128</v>
      </c>
      <c r="H3166" s="37">
        <v>0.06384039900249376</v>
      </c>
    </row>
    <row r="3167">
      <c r="A3167" s="26">
        <v>19</v>
      </c>
      <c r="B3167" s="24" t="str">
        <v>안양시 동안구</v>
      </c>
      <c r="C3167" s="24" t="str">
        <v>다세대 전월세</v>
      </c>
      <c r="D3167" s="24" t="str">
        <v>2026-04</v>
      </c>
      <c r="E3167" s="24" t="str">
        <v>비교 반영</v>
      </c>
      <c r="F3167" s="24" t="str">
        <v>최근 비교기간</v>
      </c>
      <c r="G3167" s="26">
        <v>131</v>
      </c>
      <c r="H3167" s="37">
        <v>0.0795868772782503</v>
      </c>
    </row>
    <row r="3168">
      <c r="A3168" s="26">
        <v>19</v>
      </c>
      <c r="B3168" s="24" t="str">
        <v>안양시 동안구</v>
      </c>
      <c r="C3168" s="24" t="str">
        <v>다세대 전월세</v>
      </c>
      <c r="D3168" s="24" t="str">
        <v>2026-05</v>
      </c>
      <c r="E3168" s="24" t="str">
        <v>비교 반영</v>
      </c>
      <c r="F3168" s="24" t="str">
        <v>최근 비교기간</v>
      </c>
      <c r="G3168" s="26">
        <v>116</v>
      </c>
      <c r="H3168" s="37">
        <v>0.059395801331285206</v>
      </c>
    </row>
    <row r="3169">
      <c r="A3169" s="26">
        <v>19</v>
      </c>
      <c r="B3169" s="24" t="str">
        <v>안양시 동안구</v>
      </c>
      <c r="C3169" s="24" t="str">
        <v>다세대 전월세</v>
      </c>
      <c r="D3169" s="24" t="str">
        <v>2026-06</v>
      </c>
      <c r="E3169" s="24" t="str">
        <v>비교 반영</v>
      </c>
      <c r="F3169" s="24" t="str">
        <v>최근 비교기간</v>
      </c>
      <c r="G3169" s="26">
        <v>128</v>
      </c>
      <c r="H3169" s="37">
        <v>0.07006020799124248</v>
      </c>
    </row>
    <row r="3170">
      <c r="A3170" s="30">
        <v>19</v>
      </c>
      <c r="B3170" s="30" t="str">
        <v>안양시 동안구</v>
      </c>
      <c r="C3170" s="30" t="str">
        <v>다세대 전월세</v>
      </c>
      <c r="D3170" s="30" t="str">
        <v>2026-07</v>
      </c>
      <c r="E3170" s="30" t="str">
        <v>집계 중</v>
      </c>
      <c r="F3170" s="30" t="str">
        <v>집계 중 월</v>
      </c>
      <c r="G3170" s="32">
        <v>99</v>
      </c>
      <c r="H3170" s="43">
        <v>0.058098591549295774</v>
      </c>
    </row>
    <row r="3171">
      <c r="A3171" s="26">
        <v>19</v>
      </c>
      <c r="B3171" s="24" t="str">
        <v>안양시 동안구</v>
      </c>
      <c r="C3171" s="24" t="str">
        <v>다가구 전월세</v>
      </c>
      <c r="D3171" s="24" t="str">
        <v>2025-08</v>
      </c>
      <c r="E3171" s="24" t="str">
        <v>비교 반영</v>
      </c>
      <c r="F3171" s="24" t="str">
        <v>그 외 비교 반영월</v>
      </c>
      <c r="G3171" s="26">
        <v>108</v>
      </c>
      <c r="H3171" s="37">
        <v>0.07035830618892508</v>
      </c>
    </row>
    <row r="3172">
      <c r="A3172" s="26">
        <v>19</v>
      </c>
      <c r="B3172" s="24" t="str">
        <v>안양시 동안구</v>
      </c>
      <c r="C3172" s="24" t="str">
        <v>다가구 전월세</v>
      </c>
      <c r="D3172" s="24" t="str">
        <v>2025-09</v>
      </c>
      <c r="E3172" s="24" t="str">
        <v>비교 반영</v>
      </c>
      <c r="F3172" s="24" t="str">
        <v>그 외 비교 반영월</v>
      </c>
      <c r="G3172" s="26">
        <v>133</v>
      </c>
      <c r="H3172" s="37">
        <v>0.06633416458852869</v>
      </c>
    </row>
    <row r="3173">
      <c r="A3173" s="26">
        <v>19</v>
      </c>
      <c r="B3173" s="24" t="str">
        <v>안양시 동안구</v>
      </c>
      <c r="C3173" s="24" t="str">
        <v>다가구 전월세</v>
      </c>
      <c r="D3173" s="24" t="str">
        <v>2025-10</v>
      </c>
      <c r="E3173" s="24" t="str">
        <v>비교 반영</v>
      </c>
      <c r="F3173" s="24" t="str">
        <v>그 외 비교 반영월</v>
      </c>
      <c r="G3173" s="26">
        <v>105</v>
      </c>
      <c r="H3173" s="37">
        <v>0.050335570469798654</v>
      </c>
    </row>
    <row r="3174">
      <c r="A3174" s="26">
        <v>19</v>
      </c>
      <c r="B3174" s="24" t="str">
        <v>안양시 동안구</v>
      </c>
      <c r="C3174" s="24" t="str">
        <v>다가구 전월세</v>
      </c>
      <c r="D3174" s="24" t="str">
        <v>2025-11</v>
      </c>
      <c r="E3174" s="24" t="str">
        <v>비교 반영</v>
      </c>
      <c r="F3174" s="24" t="str">
        <v>그 외 비교 반영월</v>
      </c>
      <c r="G3174" s="26">
        <v>92</v>
      </c>
      <c r="H3174" s="37">
        <v>0.05602923264311815</v>
      </c>
    </row>
    <row r="3175">
      <c r="A3175" s="26">
        <v>19</v>
      </c>
      <c r="B3175" s="24" t="str">
        <v>안양시 동안구</v>
      </c>
      <c r="C3175" s="24" t="str">
        <v>다가구 전월세</v>
      </c>
      <c r="D3175" s="24" t="str">
        <v>2025-12</v>
      </c>
      <c r="E3175" s="24" t="str">
        <v>비교 반영</v>
      </c>
      <c r="F3175" s="24" t="str">
        <v>그 외 비교 반영월</v>
      </c>
      <c r="G3175" s="26">
        <v>119</v>
      </c>
      <c r="H3175" s="37">
        <v>0.060590631364562116</v>
      </c>
    </row>
    <row r="3176">
      <c r="A3176" s="26">
        <v>19</v>
      </c>
      <c r="B3176" s="24" t="str">
        <v>안양시 동안구</v>
      </c>
      <c r="C3176" s="24" t="str">
        <v>다가구 전월세</v>
      </c>
      <c r="D3176" s="24" t="str">
        <v>2026-01</v>
      </c>
      <c r="E3176" s="24" t="str">
        <v>비교 반영</v>
      </c>
      <c r="F3176" s="24" t="str">
        <v>직전 비교기간</v>
      </c>
      <c r="G3176" s="26">
        <v>148</v>
      </c>
      <c r="H3176" s="37">
        <v>0.07177497575169738</v>
      </c>
    </row>
    <row r="3177">
      <c r="A3177" s="26">
        <v>19</v>
      </c>
      <c r="B3177" s="24" t="str">
        <v>안양시 동안구</v>
      </c>
      <c r="C3177" s="24" t="str">
        <v>다가구 전월세</v>
      </c>
      <c r="D3177" s="24" t="str">
        <v>2026-02</v>
      </c>
      <c r="E3177" s="24" t="str">
        <v>비교 반영</v>
      </c>
      <c r="F3177" s="24" t="str">
        <v>직전 비교기간</v>
      </c>
      <c r="G3177" s="26">
        <v>110</v>
      </c>
      <c r="H3177" s="37">
        <v>0.06690997566909976</v>
      </c>
    </row>
    <row r="3178">
      <c r="A3178" s="26">
        <v>19</v>
      </c>
      <c r="B3178" s="24" t="str">
        <v>안양시 동안구</v>
      </c>
      <c r="C3178" s="24" t="str">
        <v>다가구 전월세</v>
      </c>
      <c r="D3178" s="24" t="str">
        <v>2026-03</v>
      </c>
      <c r="E3178" s="24" t="str">
        <v>비교 반영</v>
      </c>
      <c r="F3178" s="24" t="str">
        <v>직전 비교기간</v>
      </c>
      <c r="G3178" s="26">
        <v>136</v>
      </c>
      <c r="H3178" s="37">
        <v>0.06783042394014963</v>
      </c>
    </row>
    <row r="3179">
      <c r="A3179" s="26">
        <v>19</v>
      </c>
      <c r="B3179" s="24" t="str">
        <v>안양시 동안구</v>
      </c>
      <c r="C3179" s="24" t="str">
        <v>다가구 전월세</v>
      </c>
      <c r="D3179" s="24" t="str">
        <v>2026-04</v>
      </c>
      <c r="E3179" s="24" t="str">
        <v>비교 반영</v>
      </c>
      <c r="F3179" s="24" t="str">
        <v>최근 비교기간</v>
      </c>
      <c r="G3179" s="26">
        <v>128</v>
      </c>
      <c r="H3179" s="37">
        <v>0.07776427703523693</v>
      </c>
    </row>
    <row r="3180">
      <c r="A3180" s="26">
        <v>19</v>
      </c>
      <c r="B3180" s="24" t="str">
        <v>안양시 동안구</v>
      </c>
      <c r="C3180" s="24" t="str">
        <v>다가구 전월세</v>
      </c>
      <c r="D3180" s="24" t="str">
        <v>2026-05</v>
      </c>
      <c r="E3180" s="24" t="str">
        <v>비교 반영</v>
      </c>
      <c r="F3180" s="24" t="str">
        <v>최근 비교기간</v>
      </c>
      <c r="G3180" s="26">
        <v>116</v>
      </c>
      <c r="H3180" s="37">
        <v>0.059395801331285206</v>
      </c>
    </row>
    <row r="3181">
      <c r="A3181" s="26">
        <v>19</v>
      </c>
      <c r="B3181" s="24" t="str">
        <v>안양시 동안구</v>
      </c>
      <c r="C3181" s="24" t="str">
        <v>다가구 전월세</v>
      </c>
      <c r="D3181" s="24" t="str">
        <v>2026-06</v>
      </c>
      <c r="E3181" s="24" t="str">
        <v>비교 반영</v>
      </c>
      <c r="F3181" s="24" t="str">
        <v>최근 비교기간</v>
      </c>
      <c r="G3181" s="26">
        <v>105</v>
      </c>
      <c r="H3181" s="37">
        <v>0.05747126436781609</v>
      </c>
    </row>
    <row r="3182">
      <c r="A3182" s="30">
        <v>19</v>
      </c>
      <c r="B3182" s="30" t="str">
        <v>안양시 동안구</v>
      </c>
      <c r="C3182" s="30" t="str">
        <v>다가구 전월세</v>
      </c>
      <c r="D3182" s="30" t="str">
        <v>2026-07</v>
      </c>
      <c r="E3182" s="30" t="str">
        <v>집계 중</v>
      </c>
      <c r="F3182" s="30" t="str">
        <v>집계 중 월</v>
      </c>
      <c r="G3182" s="32">
        <v>84</v>
      </c>
      <c r="H3182" s="43">
        <v>0.04929577464788732</v>
      </c>
    </row>
    <row r="3183">
      <c r="A3183" s="26">
        <v>19</v>
      </c>
      <c r="B3183" s="24" t="str">
        <v>안양시 동안구</v>
      </c>
      <c r="C3183" s="24" t="str">
        <v>다세대 매매</v>
      </c>
      <c r="D3183" s="24" t="str">
        <v>2025-08</v>
      </c>
      <c r="E3183" s="24" t="str">
        <v>비교 반영</v>
      </c>
      <c r="F3183" s="24" t="str">
        <v>그 외 비교 반영월</v>
      </c>
      <c r="G3183" s="26">
        <v>37</v>
      </c>
      <c r="H3183" s="37">
        <v>0.024104234527687295</v>
      </c>
    </row>
    <row r="3184">
      <c r="A3184" s="26">
        <v>19</v>
      </c>
      <c r="B3184" s="24" t="str">
        <v>안양시 동안구</v>
      </c>
      <c r="C3184" s="24" t="str">
        <v>다세대 매매</v>
      </c>
      <c r="D3184" s="24" t="str">
        <v>2025-09</v>
      </c>
      <c r="E3184" s="24" t="str">
        <v>비교 반영</v>
      </c>
      <c r="F3184" s="24" t="str">
        <v>그 외 비교 반영월</v>
      </c>
      <c r="G3184" s="26">
        <v>44</v>
      </c>
      <c r="H3184" s="37">
        <v>0.021945137157107233</v>
      </c>
    </row>
    <row r="3185">
      <c r="A3185" s="26">
        <v>19</v>
      </c>
      <c r="B3185" s="24" t="str">
        <v>안양시 동안구</v>
      </c>
      <c r="C3185" s="24" t="str">
        <v>다세대 매매</v>
      </c>
      <c r="D3185" s="24" t="str">
        <v>2025-10</v>
      </c>
      <c r="E3185" s="24" t="str">
        <v>비교 반영</v>
      </c>
      <c r="F3185" s="24" t="str">
        <v>그 외 비교 반영월</v>
      </c>
      <c r="G3185" s="26">
        <v>62</v>
      </c>
      <c r="H3185" s="37">
        <v>0.029721955896452542</v>
      </c>
    </row>
    <row r="3186">
      <c r="A3186" s="26">
        <v>19</v>
      </c>
      <c r="B3186" s="24" t="str">
        <v>안양시 동안구</v>
      </c>
      <c r="C3186" s="24" t="str">
        <v>다세대 매매</v>
      </c>
      <c r="D3186" s="24" t="str">
        <v>2025-11</v>
      </c>
      <c r="E3186" s="24" t="str">
        <v>비교 반영</v>
      </c>
      <c r="F3186" s="24" t="str">
        <v>그 외 비교 반영월</v>
      </c>
      <c r="G3186" s="26">
        <v>30</v>
      </c>
      <c r="H3186" s="37">
        <v>0.018270401948842874</v>
      </c>
    </row>
    <row r="3187">
      <c r="A3187" s="26">
        <v>19</v>
      </c>
      <c r="B3187" s="24" t="str">
        <v>안양시 동안구</v>
      </c>
      <c r="C3187" s="24" t="str">
        <v>다세대 매매</v>
      </c>
      <c r="D3187" s="24" t="str">
        <v>2025-12</v>
      </c>
      <c r="E3187" s="24" t="str">
        <v>비교 반영</v>
      </c>
      <c r="F3187" s="24" t="str">
        <v>그 외 비교 반영월</v>
      </c>
      <c r="G3187" s="26">
        <v>54</v>
      </c>
      <c r="H3187" s="37">
        <v>0.0274949083503055</v>
      </c>
    </row>
    <row r="3188">
      <c r="A3188" s="26">
        <v>19</v>
      </c>
      <c r="B3188" s="24" t="str">
        <v>안양시 동안구</v>
      </c>
      <c r="C3188" s="24" t="str">
        <v>다세대 매매</v>
      </c>
      <c r="D3188" s="24" t="str">
        <v>2026-01</v>
      </c>
      <c r="E3188" s="24" t="str">
        <v>비교 반영</v>
      </c>
      <c r="F3188" s="24" t="str">
        <v>직전 비교기간</v>
      </c>
      <c r="G3188" s="26">
        <v>71</v>
      </c>
      <c r="H3188" s="37">
        <v>0.03443258971871969</v>
      </c>
    </row>
    <row r="3189">
      <c r="A3189" s="26">
        <v>19</v>
      </c>
      <c r="B3189" s="24" t="str">
        <v>안양시 동안구</v>
      </c>
      <c r="C3189" s="24" t="str">
        <v>다세대 매매</v>
      </c>
      <c r="D3189" s="24" t="str">
        <v>2026-02</v>
      </c>
      <c r="E3189" s="24" t="str">
        <v>비교 반영</v>
      </c>
      <c r="F3189" s="24" t="str">
        <v>직전 비교기간</v>
      </c>
      <c r="G3189" s="26">
        <v>55</v>
      </c>
      <c r="H3189" s="37">
        <v>0.03345498783454988</v>
      </c>
    </row>
    <row r="3190">
      <c r="A3190" s="26">
        <v>19</v>
      </c>
      <c r="B3190" s="24" t="str">
        <v>안양시 동안구</v>
      </c>
      <c r="C3190" s="24" t="str">
        <v>다세대 매매</v>
      </c>
      <c r="D3190" s="24" t="str">
        <v>2026-03</v>
      </c>
      <c r="E3190" s="24" t="str">
        <v>비교 반영</v>
      </c>
      <c r="F3190" s="24" t="str">
        <v>직전 비교기간</v>
      </c>
      <c r="G3190" s="26">
        <v>60</v>
      </c>
      <c r="H3190" s="37">
        <v>0.029925187032418952</v>
      </c>
    </row>
    <row r="3191">
      <c r="A3191" s="26">
        <v>19</v>
      </c>
      <c r="B3191" s="24" t="str">
        <v>안양시 동안구</v>
      </c>
      <c r="C3191" s="24" t="str">
        <v>다세대 매매</v>
      </c>
      <c r="D3191" s="24" t="str">
        <v>2026-04</v>
      </c>
      <c r="E3191" s="24" t="str">
        <v>비교 반영</v>
      </c>
      <c r="F3191" s="24" t="str">
        <v>최근 비교기간</v>
      </c>
      <c r="G3191" s="26">
        <v>52</v>
      </c>
      <c r="H3191" s="37">
        <v>0.031591737545565005</v>
      </c>
    </row>
    <row r="3192">
      <c r="A3192" s="26">
        <v>19</v>
      </c>
      <c r="B3192" s="24" t="str">
        <v>안양시 동안구</v>
      </c>
      <c r="C3192" s="24" t="str">
        <v>다세대 매매</v>
      </c>
      <c r="D3192" s="24" t="str">
        <v>2026-05</v>
      </c>
      <c r="E3192" s="24" t="str">
        <v>비교 반영</v>
      </c>
      <c r="F3192" s="24" t="str">
        <v>최근 비교기간</v>
      </c>
      <c r="G3192" s="26">
        <v>76</v>
      </c>
      <c r="H3192" s="37">
        <v>0.03891449052739376</v>
      </c>
    </row>
    <row r="3193">
      <c r="A3193" s="26">
        <v>19</v>
      </c>
      <c r="B3193" s="24" t="str">
        <v>안양시 동안구</v>
      </c>
      <c r="C3193" s="24" t="str">
        <v>다세대 매매</v>
      </c>
      <c r="D3193" s="24" t="str">
        <v>2026-06</v>
      </c>
      <c r="E3193" s="24" t="str">
        <v>비교 반영</v>
      </c>
      <c r="F3193" s="24" t="str">
        <v>최근 비교기간</v>
      </c>
      <c r="G3193" s="26">
        <v>54</v>
      </c>
      <c r="H3193" s="37">
        <v>0.029556650246305417</v>
      </c>
    </row>
    <row r="3194">
      <c r="A3194" s="30">
        <v>19</v>
      </c>
      <c r="B3194" s="30" t="str">
        <v>안양시 동안구</v>
      </c>
      <c r="C3194" s="30" t="str">
        <v>다세대 매매</v>
      </c>
      <c r="D3194" s="30" t="str">
        <v>2026-07</v>
      </c>
      <c r="E3194" s="30" t="str">
        <v>집계 중</v>
      </c>
      <c r="F3194" s="30" t="str">
        <v>집계 중 월</v>
      </c>
      <c r="G3194" s="32">
        <v>31</v>
      </c>
      <c r="H3194" s="43">
        <v>0.018192488262910797</v>
      </c>
    </row>
    <row r="3195">
      <c r="A3195" s="26">
        <v>19</v>
      </c>
      <c r="B3195" s="24" t="str">
        <v>안양시 동안구</v>
      </c>
      <c r="C3195" s="24" t="str">
        <v>오피스텔 매매</v>
      </c>
      <c r="D3195" s="24" t="str">
        <v>2025-08</v>
      </c>
      <c r="E3195" s="24" t="str">
        <v>비교 반영</v>
      </c>
      <c r="F3195" s="24" t="str">
        <v>그 외 비교 반영월</v>
      </c>
      <c r="G3195" s="26">
        <v>36</v>
      </c>
      <c r="H3195" s="37">
        <v>0.023452768729641693</v>
      </c>
    </row>
    <row r="3196">
      <c r="A3196" s="26">
        <v>19</v>
      </c>
      <c r="B3196" s="24" t="str">
        <v>안양시 동안구</v>
      </c>
      <c r="C3196" s="24" t="str">
        <v>오피스텔 매매</v>
      </c>
      <c r="D3196" s="24" t="str">
        <v>2025-09</v>
      </c>
      <c r="E3196" s="24" t="str">
        <v>비교 반영</v>
      </c>
      <c r="F3196" s="24" t="str">
        <v>그 외 비교 반영월</v>
      </c>
      <c r="G3196" s="26">
        <v>33</v>
      </c>
      <c r="H3196" s="37">
        <v>0.016458852867830425</v>
      </c>
    </row>
    <row r="3197">
      <c r="A3197" s="26">
        <v>19</v>
      </c>
      <c r="B3197" s="24" t="str">
        <v>안양시 동안구</v>
      </c>
      <c r="C3197" s="24" t="str">
        <v>오피스텔 매매</v>
      </c>
      <c r="D3197" s="24" t="str">
        <v>2025-10</v>
      </c>
      <c r="E3197" s="24" t="str">
        <v>비교 반영</v>
      </c>
      <c r="F3197" s="24" t="str">
        <v>그 외 비교 반영월</v>
      </c>
      <c r="G3197" s="26">
        <v>29</v>
      </c>
      <c r="H3197" s="37">
        <v>0.013902205177372963</v>
      </c>
    </row>
    <row r="3198">
      <c r="A3198" s="26">
        <v>19</v>
      </c>
      <c r="B3198" s="24" t="str">
        <v>안양시 동안구</v>
      </c>
      <c r="C3198" s="24" t="str">
        <v>오피스텔 매매</v>
      </c>
      <c r="D3198" s="24" t="str">
        <v>2025-11</v>
      </c>
      <c r="E3198" s="24" t="str">
        <v>비교 반영</v>
      </c>
      <c r="F3198" s="24" t="str">
        <v>그 외 비교 반영월</v>
      </c>
      <c r="G3198" s="26">
        <v>35</v>
      </c>
      <c r="H3198" s="37">
        <v>0.021315468940316686</v>
      </c>
    </row>
    <row r="3199">
      <c r="A3199" s="26">
        <v>19</v>
      </c>
      <c r="B3199" s="24" t="str">
        <v>안양시 동안구</v>
      </c>
      <c r="C3199" s="24" t="str">
        <v>오피스텔 매매</v>
      </c>
      <c r="D3199" s="24" t="str">
        <v>2025-12</v>
      </c>
      <c r="E3199" s="24" t="str">
        <v>비교 반영</v>
      </c>
      <c r="F3199" s="24" t="str">
        <v>그 외 비교 반영월</v>
      </c>
      <c r="G3199" s="26">
        <v>27</v>
      </c>
      <c r="H3199" s="37">
        <v>0.01374745417515275</v>
      </c>
    </row>
    <row r="3200">
      <c r="A3200" s="26">
        <v>19</v>
      </c>
      <c r="B3200" s="24" t="str">
        <v>안양시 동안구</v>
      </c>
      <c r="C3200" s="24" t="str">
        <v>오피스텔 매매</v>
      </c>
      <c r="D3200" s="24" t="str">
        <v>2026-01</v>
      </c>
      <c r="E3200" s="24" t="str">
        <v>비교 반영</v>
      </c>
      <c r="F3200" s="24" t="str">
        <v>직전 비교기간</v>
      </c>
      <c r="G3200" s="26">
        <v>43</v>
      </c>
      <c r="H3200" s="37">
        <v>0.020853540252182348</v>
      </c>
    </row>
    <row r="3201">
      <c r="A3201" s="26">
        <v>19</v>
      </c>
      <c r="B3201" s="24" t="str">
        <v>안양시 동안구</v>
      </c>
      <c r="C3201" s="24" t="str">
        <v>오피스텔 매매</v>
      </c>
      <c r="D3201" s="24" t="str">
        <v>2026-02</v>
      </c>
      <c r="E3201" s="24" t="str">
        <v>비교 반영</v>
      </c>
      <c r="F3201" s="24" t="str">
        <v>직전 비교기간</v>
      </c>
      <c r="G3201" s="26">
        <v>50</v>
      </c>
      <c r="H3201" s="37">
        <v>0.030413625304136254</v>
      </c>
    </row>
    <row r="3202">
      <c r="A3202" s="26">
        <v>19</v>
      </c>
      <c r="B3202" s="24" t="str">
        <v>안양시 동안구</v>
      </c>
      <c r="C3202" s="24" t="str">
        <v>오피스텔 매매</v>
      </c>
      <c r="D3202" s="24" t="str">
        <v>2026-03</v>
      </c>
      <c r="E3202" s="24" t="str">
        <v>비교 반영</v>
      </c>
      <c r="F3202" s="24" t="str">
        <v>직전 비교기간</v>
      </c>
      <c r="G3202" s="26">
        <v>45</v>
      </c>
      <c r="H3202" s="37">
        <v>0.022443890274314215</v>
      </c>
    </row>
    <row r="3203">
      <c r="A3203" s="26">
        <v>19</v>
      </c>
      <c r="B3203" s="24" t="str">
        <v>안양시 동안구</v>
      </c>
      <c r="C3203" s="24" t="str">
        <v>오피스텔 매매</v>
      </c>
      <c r="D3203" s="24" t="str">
        <v>2026-04</v>
      </c>
      <c r="E3203" s="24" t="str">
        <v>비교 반영</v>
      </c>
      <c r="F3203" s="24" t="str">
        <v>최근 비교기간</v>
      </c>
      <c r="G3203" s="26">
        <v>57</v>
      </c>
      <c r="H3203" s="37">
        <v>0.03462940461725395</v>
      </c>
    </row>
    <row r="3204">
      <c r="A3204" s="26">
        <v>19</v>
      </c>
      <c r="B3204" s="24" t="str">
        <v>안양시 동안구</v>
      </c>
      <c r="C3204" s="24" t="str">
        <v>오피스텔 매매</v>
      </c>
      <c r="D3204" s="24" t="str">
        <v>2026-05</v>
      </c>
      <c r="E3204" s="24" t="str">
        <v>비교 반영</v>
      </c>
      <c r="F3204" s="24" t="str">
        <v>최근 비교기간</v>
      </c>
      <c r="G3204" s="26">
        <v>54</v>
      </c>
      <c r="H3204" s="37">
        <v>0.027649769585253458</v>
      </c>
    </row>
    <row r="3205">
      <c r="A3205" s="26">
        <v>19</v>
      </c>
      <c r="B3205" s="24" t="str">
        <v>안양시 동안구</v>
      </c>
      <c r="C3205" s="24" t="str">
        <v>오피스텔 매매</v>
      </c>
      <c r="D3205" s="24" t="str">
        <v>2026-06</v>
      </c>
      <c r="E3205" s="24" t="str">
        <v>비교 반영</v>
      </c>
      <c r="F3205" s="24" t="str">
        <v>최근 비교기간</v>
      </c>
      <c r="G3205" s="26">
        <v>53</v>
      </c>
      <c r="H3205" s="37">
        <v>0.029009304871373837</v>
      </c>
    </row>
    <row r="3206">
      <c r="A3206" s="30">
        <v>19</v>
      </c>
      <c r="B3206" s="30" t="str">
        <v>안양시 동안구</v>
      </c>
      <c r="C3206" s="30" t="str">
        <v>오피스텔 매매</v>
      </c>
      <c r="D3206" s="30" t="str">
        <v>2026-07</v>
      </c>
      <c r="E3206" s="30" t="str">
        <v>집계 중</v>
      </c>
      <c r="F3206" s="30" t="str">
        <v>집계 중 월</v>
      </c>
      <c r="G3206" s="32">
        <v>30</v>
      </c>
      <c r="H3206" s="43">
        <v>0.017605633802816902</v>
      </c>
    </row>
    <row r="3207">
      <c r="A3207" s="26">
        <v>19</v>
      </c>
      <c r="B3207" s="24" t="str">
        <v>안양시 동안구</v>
      </c>
      <c r="C3207" s="24" t="str">
        <v>상가</v>
      </c>
      <c r="D3207" s="24" t="str">
        <v>2025-08</v>
      </c>
      <c r="E3207" s="24" t="str">
        <v>비교 반영</v>
      </c>
      <c r="F3207" s="24" t="str">
        <v>그 외 비교 반영월</v>
      </c>
      <c r="G3207" s="26">
        <v>29</v>
      </c>
      <c r="H3207" s="37">
        <v>0.018892508143322474</v>
      </c>
    </row>
    <row r="3208">
      <c r="A3208" s="26">
        <v>19</v>
      </c>
      <c r="B3208" s="24" t="str">
        <v>안양시 동안구</v>
      </c>
      <c r="C3208" s="24" t="str">
        <v>상가</v>
      </c>
      <c r="D3208" s="24" t="str">
        <v>2025-09</v>
      </c>
      <c r="E3208" s="24" t="str">
        <v>비교 반영</v>
      </c>
      <c r="F3208" s="24" t="str">
        <v>그 외 비교 반영월</v>
      </c>
      <c r="G3208" s="26">
        <v>53</v>
      </c>
      <c r="H3208" s="37">
        <v>0.026433915211970076</v>
      </c>
    </row>
    <row r="3209">
      <c r="A3209" s="26">
        <v>19</v>
      </c>
      <c r="B3209" s="24" t="str">
        <v>안양시 동안구</v>
      </c>
      <c r="C3209" s="24" t="str">
        <v>상가</v>
      </c>
      <c r="D3209" s="24" t="str">
        <v>2025-10</v>
      </c>
      <c r="E3209" s="24" t="str">
        <v>비교 반영</v>
      </c>
      <c r="F3209" s="24" t="str">
        <v>그 외 비교 반영월</v>
      </c>
      <c r="G3209" s="26">
        <v>31</v>
      </c>
      <c r="H3209" s="37">
        <v>0.014860977948226271</v>
      </c>
    </row>
    <row r="3210">
      <c r="A3210" s="26">
        <v>19</v>
      </c>
      <c r="B3210" s="24" t="str">
        <v>안양시 동안구</v>
      </c>
      <c r="C3210" s="24" t="str">
        <v>상가</v>
      </c>
      <c r="D3210" s="24" t="str">
        <v>2025-11</v>
      </c>
      <c r="E3210" s="24" t="str">
        <v>비교 반영</v>
      </c>
      <c r="F3210" s="24" t="str">
        <v>그 외 비교 반영월</v>
      </c>
      <c r="G3210" s="26">
        <v>32</v>
      </c>
      <c r="H3210" s="37">
        <v>0.0194884287454324</v>
      </c>
    </row>
    <row r="3211">
      <c r="A3211" s="26">
        <v>19</v>
      </c>
      <c r="B3211" s="24" t="str">
        <v>안양시 동안구</v>
      </c>
      <c r="C3211" s="24" t="str">
        <v>상가</v>
      </c>
      <c r="D3211" s="24" t="str">
        <v>2025-12</v>
      </c>
      <c r="E3211" s="24" t="str">
        <v>비교 반영</v>
      </c>
      <c r="F3211" s="24" t="str">
        <v>그 외 비교 반영월</v>
      </c>
      <c r="G3211" s="26">
        <v>47</v>
      </c>
      <c r="H3211" s="37">
        <v>0.023930753564154784</v>
      </c>
    </row>
    <row r="3212">
      <c r="A3212" s="26">
        <v>19</v>
      </c>
      <c r="B3212" s="24" t="str">
        <v>안양시 동안구</v>
      </c>
      <c r="C3212" s="24" t="str">
        <v>상가</v>
      </c>
      <c r="D3212" s="24" t="str">
        <v>2026-01</v>
      </c>
      <c r="E3212" s="24" t="str">
        <v>비교 반영</v>
      </c>
      <c r="F3212" s="24" t="str">
        <v>직전 비교기간</v>
      </c>
      <c r="G3212" s="26">
        <v>16</v>
      </c>
      <c r="H3212" s="37">
        <v>0.007759456838021339</v>
      </c>
    </row>
    <row r="3213">
      <c r="A3213" s="26">
        <v>19</v>
      </c>
      <c r="B3213" s="24" t="str">
        <v>안양시 동안구</v>
      </c>
      <c r="C3213" s="24" t="str">
        <v>상가</v>
      </c>
      <c r="D3213" s="24" t="str">
        <v>2026-02</v>
      </c>
      <c r="E3213" s="24" t="str">
        <v>비교 반영</v>
      </c>
      <c r="F3213" s="24" t="str">
        <v>직전 비교기간</v>
      </c>
      <c r="G3213" s="26">
        <v>13</v>
      </c>
      <c r="H3213" s="37">
        <v>0.007907542579075427</v>
      </c>
    </row>
    <row r="3214">
      <c r="A3214" s="26">
        <v>19</v>
      </c>
      <c r="B3214" s="24" t="str">
        <v>안양시 동안구</v>
      </c>
      <c r="C3214" s="24" t="str">
        <v>상가</v>
      </c>
      <c r="D3214" s="24" t="str">
        <v>2026-03</v>
      </c>
      <c r="E3214" s="24" t="str">
        <v>비교 반영</v>
      </c>
      <c r="F3214" s="24" t="str">
        <v>직전 비교기간</v>
      </c>
      <c r="G3214" s="26">
        <v>183</v>
      </c>
      <c r="H3214" s="37">
        <v>0.0912718204488778</v>
      </c>
    </row>
    <row r="3215">
      <c r="A3215" s="26">
        <v>19</v>
      </c>
      <c r="B3215" s="24" t="str">
        <v>안양시 동안구</v>
      </c>
      <c r="C3215" s="24" t="str">
        <v>상가</v>
      </c>
      <c r="D3215" s="24" t="str">
        <v>2026-04</v>
      </c>
      <c r="E3215" s="24" t="str">
        <v>비교 반영</v>
      </c>
      <c r="F3215" s="24" t="str">
        <v>최근 비교기간</v>
      </c>
      <c r="G3215" s="26">
        <v>20</v>
      </c>
      <c r="H3215" s="37">
        <v>0.012150668286755772</v>
      </c>
    </row>
    <row r="3216">
      <c r="A3216" s="26">
        <v>19</v>
      </c>
      <c r="B3216" s="24" t="str">
        <v>안양시 동안구</v>
      </c>
      <c r="C3216" s="24" t="str">
        <v>상가</v>
      </c>
      <c r="D3216" s="24" t="str">
        <v>2026-05</v>
      </c>
      <c r="E3216" s="24" t="str">
        <v>비교 반영</v>
      </c>
      <c r="F3216" s="24" t="str">
        <v>최근 비교기간</v>
      </c>
      <c r="G3216" s="26">
        <v>17</v>
      </c>
      <c r="H3216" s="37">
        <v>0.008704557091653867</v>
      </c>
    </row>
    <row r="3217">
      <c r="A3217" s="26">
        <v>19</v>
      </c>
      <c r="B3217" s="24" t="str">
        <v>안양시 동안구</v>
      </c>
      <c r="C3217" s="24" t="str">
        <v>상가</v>
      </c>
      <c r="D3217" s="24" t="str">
        <v>2026-06</v>
      </c>
      <c r="E3217" s="24" t="str">
        <v>비교 반영</v>
      </c>
      <c r="F3217" s="24" t="str">
        <v>최근 비교기간</v>
      </c>
      <c r="G3217" s="26">
        <v>28</v>
      </c>
      <c r="H3217" s="37">
        <v>0.01532567049808429</v>
      </c>
    </row>
    <row r="3218">
      <c r="A3218" s="30">
        <v>19</v>
      </c>
      <c r="B3218" s="30" t="str">
        <v>안양시 동안구</v>
      </c>
      <c r="C3218" s="30" t="str">
        <v>상가</v>
      </c>
      <c r="D3218" s="30" t="str">
        <v>2026-07</v>
      </c>
      <c r="E3218" s="30" t="str">
        <v>집계 중</v>
      </c>
      <c r="F3218" s="30" t="str">
        <v>집계 중 월</v>
      </c>
      <c r="G3218" s="32">
        <v>14</v>
      </c>
      <c r="H3218" s="43">
        <v>0.008215962441314555</v>
      </c>
    </row>
    <row r="3219">
      <c r="A3219" s="26">
        <v>19</v>
      </c>
      <c r="B3219" s="24" t="str">
        <v>안양시 동안구</v>
      </c>
      <c r="C3219" s="24" t="str">
        <v>공장창고</v>
      </c>
      <c r="D3219" s="24" t="str">
        <v>2025-08</v>
      </c>
      <c r="E3219" s="24" t="str">
        <v>비교 반영</v>
      </c>
      <c r="F3219" s="24" t="str">
        <v>그 외 비교 반영월</v>
      </c>
      <c r="G3219" s="26">
        <v>17</v>
      </c>
      <c r="H3219" s="37">
        <v>0.011074918566775244</v>
      </c>
    </row>
    <row r="3220">
      <c r="A3220" s="26">
        <v>19</v>
      </c>
      <c r="B3220" s="24" t="str">
        <v>안양시 동안구</v>
      </c>
      <c r="C3220" s="24" t="str">
        <v>공장창고</v>
      </c>
      <c r="D3220" s="24" t="str">
        <v>2025-09</v>
      </c>
      <c r="E3220" s="24" t="str">
        <v>비교 반영</v>
      </c>
      <c r="F3220" s="24" t="str">
        <v>그 외 비교 반영월</v>
      </c>
      <c r="G3220" s="26">
        <v>8</v>
      </c>
      <c r="H3220" s="37">
        <v>0.00399002493765586</v>
      </c>
    </row>
    <row r="3221">
      <c r="A3221" s="26">
        <v>19</v>
      </c>
      <c r="B3221" s="24" t="str">
        <v>안양시 동안구</v>
      </c>
      <c r="C3221" s="24" t="str">
        <v>공장창고</v>
      </c>
      <c r="D3221" s="24" t="str">
        <v>2025-10</v>
      </c>
      <c r="E3221" s="24" t="str">
        <v>비교 반영</v>
      </c>
      <c r="F3221" s="24" t="str">
        <v>그 외 비교 반영월</v>
      </c>
      <c r="G3221" s="26">
        <v>7</v>
      </c>
      <c r="H3221" s="37">
        <v>0.003355704697986577</v>
      </c>
    </row>
    <row r="3222">
      <c r="A3222" s="26">
        <v>19</v>
      </c>
      <c r="B3222" s="24" t="str">
        <v>안양시 동안구</v>
      </c>
      <c r="C3222" s="24" t="str">
        <v>공장창고</v>
      </c>
      <c r="D3222" s="24" t="str">
        <v>2025-11</v>
      </c>
      <c r="E3222" s="24" t="str">
        <v>비교 반영</v>
      </c>
      <c r="F3222" s="24" t="str">
        <v>그 외 비교 반영월</v>
      </c>
      <c r="G3222" s="26">
        <v>27</v>
      </c>
      <c r="H3222" s="37">
        <v>0.016443361753958587</v>
      </c>
    </row>
    <row r="3223">
      <c r="A3223" s="26">
        <v>19</v>
      </c>
      <c r="B3223" s="24" t="str">
        <v>안양시 동안구</v>
      </c>
      <c r="C3223" s="24" t="str">
        <v>공장창고</v>
      </c>
      <c r="D3223" s="24" t="str">
        <v>2025-12</v>
      </c>
      <c r="E3223" s="24" t="str">
        <v>비교 반영</v>
      </c>
      <c r="F3223" s="24" t="str">
        <v>그 외 비교 반영월</v>
      </c>
      <c r="G3223" s="26">
        <v>19</v>
      </c>
      <c r="H3223" s="37">
        <v>0.009674134419551934</v>
      </c>
    </row>
    <row r="3224">
      <c r="A3224" s="26">
        <v>19</v>
      </c>
      <c r="B3224" s="24" t="str">
        <v>안양시 동안구</v>
      </c>
      <c r="C3224" s="24" t="str">
        <v>공장창고</v>
      </c>
      <c r="D3224" s="24" t="str">
        <v>2026-01</v>
      </c>
      <c r="E3224" s="24" t="str">
        <v>비교 반영</v>
      </c>
      <c r="F3224" s="24" t="str">
        <v>직전 비교기간</v>
      </c>
      <c r="G3224" s="26">
        <v>12</v>
      </c>
      <c r="H3224" s="37">
        <v>0.005819592628516004</v>
      </c>
    </row>
    <row r="3225">
      <c r="A3225" s="26">
        <v>19</v>
      </c>
      <c r="B3225" s="24" t="str">
        <v>안양시 동안구</v>
      </c>
      <c r="C3225" s="24" t="str">
        <v>공장창고</v>
      </c>
      <c r="D3225" s="24" t="str">
        <v>2026-02</v>
      </c>
      <c r="E3225" s="24" t="str">
        <v>비교 반영</v>
      </c>
      <c r="F3225" s="24" t="str">
        <v>직전 비교기간</v>
      </c>
      <c r="G3225" s="26">
        <v>7</v>
      </c>
      <c r="H3225" s="37">
        <v>0.004257907542579075</v>
      </c>
    </row>
    <row r="3226">
      <c r="A3226" s="26">
        <v>19</v>
      </c>
      <c r="B3226" s="24" t="str">
        <v>안양시 동안구</v>
      </c>
      <c r="C3226" s="24" t="str">
        <v>공장창고</v>
      </c>
      <c r="D3226" s="24" t="str">
        <v>2026-03</v>
      </c>
      <c r="E3226" s="24" t="str">
        <v>비교 반영</v>
      </c>
      <c r="F3226" s="24" t="str">
        <v>직전 비교기간</v>
      </c>
      <c r="G3226" s="26">
        <v>15</v>
      </c>
      <c r="H3226" s="37">
        <v>0.007481296758104738</v>
      </c>
    </row>
    <row r="3227">
      <c r="A3227" s="26">
        <v>19</v>
      </c>
      <c r="B3227" s="24" t="str">
        <v>안양시 동안구</v>
      </c>
      <c r="C3227" s="24" t="str">
        <v>공장창고</v>
      </c>
      <c r="D3227" s="24" t="str">
        <v>2026-04</v>
      </c>
      <c r="E3227" s="24" t="str">
        <v>비교 반영</v>
      </c>
      <c r="F3227" s="24" t="str">
        <v>최근 비교기간</v>
      </c>
      <c r="G3227" s="26">
        <v>13</v>
      </c>
      <c r="H3227" s="37">
        <v>0.007897934386391251</v>
      </c>
    </row>
    <row r="3228">
      <c r="A3228" s="26">
        <v>19</v>
      </c>
      <c r="B3228" s="24" t="str">
        <v>안양시 동안구</v>
      </c>
      <c r="C3228" s="24" t="str">
        <v>공장창고</v>
      </c>
      <c r="D3228" s="24" t="str">
        <v>2026-05</v>
      </c>
      <c r="E3228" s="24" t="str">
        <v>비교 반영</v>
      </c>
      <c r="F3228" s="24" t="str">
        <v>최근 비교기간</v>
      </c>
      <c r="G3228" s="26">
        <v>10</v>
      </c>
      <c r="H3228" s="37">
        <v>0.005120327700972862</v>
      </c>
    </row>
    <row r="3229">
      <c r="A3229" s="26">
        <v>19</v>
      </c>
      <c r="B3229" s="24" t="str">
        <v>안양시 동안구</v>
      </c>
      <c r="C3229" s="24" t="str">
        <v>공장창고</v>
      </c>
      <c r="D3229" s="24" t="str">
        <v>2026-06</v>
      </c>
      <c r="E3229" s="24" t="str">
        <v>비교 반영</v>
      </c>
      <c r="F3229" s="24" t="str">
        <v>최근 비교기간</v>
      </c>
      <c r="G3229" s="26">
        <v>12</v>
      </c>
      <c r="H3229" s="37">
        <v>0.006568144499178982</v>
      </c>
    </row>
    <row r="3230">
      <c r="A3230" s="30">
        <v>19</v>
      </c>
      <c r="B3230" s="30" t="str">
        <v>안양시 동안구</v>
      </c>
      <c r="C3230" s="30" t="str">
        <v>공장창고</v>
      </c>
      <c r="D3230" s="30" t="str">
        <v>2026-07</v>
      </c>
      <c r="E3230" s="30" t="str">
        <v>집계 중</v>
      </c>
      <c r="F3230" s="30" t="str">
        <v>집계 중 월</v>
      </c>
      <c r="G3230" s="32">
        <v>14</v>
      </c>
      <c r="H3230" s="43">
        <v>0.008215962441314555</v>
      </c>
    </row>
    <row r="3231">
      <c r="A3231" s="26">
        <v>19</v>
      </c>
      <c r="B3231" s="24" t="str">
        <v>안양시 동안구</v>
      </c>
      <c r="C3231" s="24" t="str">
        <v>분양권</v>
      </c>
      <c r="D3231" s="24" t="str">
        <v>2025-08</v>
      </c>
      <c r="E3231" s="24" t="str">
        <v>비교 반영</v>
      </c>
      <c r="F3231" s="24" t="str">
        <v>그 외 비교 반영월</v>
      </c>
      <c r="G3231" s="26">
        <v>13</v>
      </c>
      <c r="H3231" s="37">
        <v>0.008469055374592834</v>
      </c>
    </row>
    <row r="3232">
      <c r="A3232" s="26">
        <v>19</v>
      </c>
      <c r="B3232" s="24" t="str">
        <v>안양시 동안구</v>
      </c>
      <c r="C3232" s="24" t="str">
        <v>분양권</v>
      </c>
      <c r="D3232" s="24" t="str">
        <v>2025-09</v>
      </c>
      <c r="E3232" s="24" t="str">
        <v>비교 반영</v>
      </c>
      <c r="F3232" s="24" t="str">
        <v>그 외 비교 반영월</v>
      </c>
      <c r="G3232" s="26">
        <v>15</v>
      </c>
      <c r="H3232" s="37">
        <v>0.007481296758104738</v>
      </c>
    </row>
    <row r="3233">
      <c r="A3233" s="26">
        <v>19</v>
      </c>
      <c r="B3233" s="24" t="str">
        <v>안양시 동안구</v>
      </c>
      <c r="C3233" s="24" t="str">
        <v>분양권</v>
      </c>
      <c r="D3233" s="24" t="str">
        <v>2025-10</v>
      </c>
      <c r="E3233" s="24" t="str">
        <v>비교 반영</v>
      </c>
      <c r="F3233" s="24" t="str">
        <v>그 외 비교 반영월</v>
      </c>
      <c r="G3233" s="26">
        <v>12</v>
      </c>
      <c r="H3233" s="37">
        <v>0.005752636625119847</v>
      </c>
    </row>
    <row r="3234">
      <c r="A3234" s="26">
        <v>19</v>
      </c>
      <c r="B3234" s="24" t="str">
        <v>안양시 동안구</v>
      </c>
      <c r="C3234" s="24" t="str">
        <v>분양권</v>
      </c>
      <c r="D3234" s="24" t="str">
        <v>2025-11</v>
      </c>
      <c r="E3234" s="24" t="str">
        <v>비교 반영</v>
      </c>
      <c r="F3234" s="24" t="str">
        <v>그 외 비교 반영월</v>
      </c>
      <c r="G3234" s="26">
        <v>6</v>
      </c>
      <c r="H3234" s="37">
        <v>0.0036540803897685747</v>
      </c>
    </row>
    <row r="3235">
      <c r="A3235" s="26">
        <v>19</v>
      </c>
      <c r="B3235" s="24" t="str">
        <v>안양시 동안구</v>
      </c>
      <c r="C3235" s="24" t="str">
        <v>분양권</v>
      </c>
      <c r="D3235" s="24" t="str">
        <v>2025-12</v>
      </c>
      <c r="E3235" s="24" t="str">
        <v>비교 반영</v>
      </c>
      <c r="F3235" s="24" t="str">
        <v>그 외 비교 반영월</v>
      </c>
      <c r="G3235" s="26">
        <v>39</v>
      </c>
      <c r="H3235" s="37">
        <v>0.01985743380855397</v>
      </c>
    </row>
    <row r="3236">
      <c r="A3236" s="26">
        <v>19</v>
      </c>
      <c r="B3236" s="24" t="str">
        <v>안양시 동안구</v>
      </c>
      <c r="C3236" s="24" t="str">
        <v>분양권</v>
      </c>
      <c r="D3236" s="24" t="str">
        <v>2026-01</v>
      </c>
      <c r="E3236" s="24" t="str">
        <v>비교 반영</v>
      </c>
      <c r="F3236" s="24" t="str">
        <v>직전 비교기간</v>
      </c>
      <c r="G3236" s="26">
        <v>17</v>
      </c>
      <c r="H3236" s="37">
        <v>0.008244422890397672</v>
      </c>
    </row>
    <row r="3237">
      <c r="A3237" s="26">
        <v>19</v>
      </c>
      <c r="B3237" s="24" t="str">
        <v>안양시 동안구</v>
      </c>
      <c r="C3237" s="24" t="str">
        <v>분양권</v>
      </c>
      <c r="D3237" s="24" t="str">
        <v>2026-02</v>
      </c>
      <c r="E3237" s="24" t="str">
        <v>비교 반영</v>
      </c>
      <c r="F3237" s="24" t="str">
        <v>직전 비교기간</v>
      </c>
      <c r="G3237" s="26">
        <v>20</v>
      </c>
      <c r="H3237" s="37">
        <v>0.012165450121654502</v>
      </c>
    </row>
    <row r="3238">
      <c r="A3238" s="26">
        <v>19</v>
      </c>
      <c r="B3238" s="24" t="str">
        <v>안양시 동안구</v>
      </c>
      <c r="C3238" s="24" t="str">
        <v>분양권</v>
      </c>
      <c r="D3238" s="24" t="str">
        <v>2026-03</v>
      </c>
      <c r="E3238" s="24" t="str">
        <v>비교 반영</v>
      </c>
      <c r="F3238" s="24" t="str">
        <v>직전 비교기간</v>
      </c>
      <c r="G3238" s="26">
        <v>11</v>
      </c>
      <c r="H3238" s="37">
        <v>0.005486284289276808</v>
      </c>
    </row>
    <row r="3239">
      <c r="A3239" s="26">
        <v>19</v>
      </c>
      <c r="B3239" s="24" t="str">
        <v>안양시 동안구</v>
      </c>
      <c r="C3239" s="24" t="str">
        <v>분양권</v>
      </c>
      <c r="D3239" s="24" t="str">
        <v>2026-04</v>
      </c>
      <c r="E3239" s="24" t="str">
        <v>비교 반영</v>
      </c>
      <c r="F3239" s="24" t="str">
        <v>최근 비교기간</v>
      </c>
      <c r="G3239" s="26">
        <v>13</v>
      </c>
      <c r="H3239" s="37">
        <v>0.007897934386391251</v>
      </c>
    </row>
    <row r="3240">
      <c r="A3240" s="26">
        <v>19</v>
      </c>
      <c r="B3240" s="24" t="str">
        <v>안양시 동안구</v>
      </c>
      <c r="C3240" s="24" t="str">
        <v>분양권</v>
      </c>
      <c r="D3240" s="24" t="str">
        <v>2026-05</v>
      </c>
      <c r="E3240" s="24" t="str">
        <v>비교 반영</v>
      </c>
      <c r="F3240" s="24" t="str">
        <v>최근 비교기간</v>
      </c>
      <c r="G3240" s="26">
        <v>5</v>
      </c>
      <c r="H3240" s="37">
        <v>0.002560163850486431</v>
      </c>
    </row>
    <row r="3241">
      <c r="A3241" s="26">
        <v>19</v>
      </c>
      <c r="B3241" s="24" t="str">
        <v>안양시 동안구</v>
      </c>
      <c r="C3241" s="24" t="str">
        <v>분양권</v>
      </c>
      <c r="D3241" s="24" t="str">
        <v>2026-06</v>
      </c>
      <c r="E3241" s="24" t="str">
        <v>비교 반영</v>
      </c>
      <c r="F3241" s="24" t="str">
        <v>최근 비교기간</v>
      </c>
      <c r="G3241" s="26">
        <v>7</v>
      </c>
      <c r="H3241" s="37">
        <v>0.0038314176245210726</v>
      </c>
    </row>
    <row r="3242">
      <c r="A3242" s="30">
        <v>19</v>
      </c>
      <c r="B3242" s="30" t="str">
        <v>안양시 동안구</v>
      </c>
      <c r="C3242" s="30" t="str">
        <v>분양권</v>
      </c>
      <c r="D3242" s="30" t="str">
        <v>2026-07</v>
      </c>
      <c r="E3242" s="30" t="str">
        <v>집계 중</v>
      </c>
      <c r="F3242" s="30" t="str">
        <v>집계 중 월</v>
      </c>
      <c r="G3242" s="32">
        <v>9</v>
      </c>
      <c r="H3242" s="43">
        <v>0.00528169014084507</v>
      </c>
    </row>
    <row r="3243">
      <c r="A3243" s="26">
        <v>19</v>
      </c>
      <c r="B3243" s="24" t="str">
        <v>안양시 동안구</v>
      </c>
      <c r="C3243" s="24" t="str">
        <v>다가구 매매</v>
      </c>
      <c r="D3243" s="24" t="str">
        <v>2025-08</v>
      </c>
      <c r="E3243" s="24" t="str">
        <v>비교 반영</v>
      </c>
      <c r="F3243" s="24" t="str">
        <v>그 외 비교 반영월</v>
      </c>
      <c r="G3243" s="26">
        <v>2</v>
      </c>
      <c r="H3243" s="37">
        <v>0.0013029315960912053</v>
      </c>
    </row>
    <row r="3244">
      <c r="A3244" s="26">
        <v>19</v>
      </c>
      <c r="B3244" s="24" t="str">
        <v>안양시 동안구</v>
      </c>
      <c r="C3244" s="24" t="str">
        <v>다가구 매매</v>
      </c>
      <c r="D3244" s="24" t="str">
        <v>2025-09</v>
      </c>
      <c r="E3244" s="24" t="str">
        <v>비교 반영</v>
      </c>
      <c r="F3244" s="24" t="str">
        <v>그 외 비교 반영월</v>
      </c>
      <c r="G3244" s="26">
        <v>2</v>
      </c>
      <c r="H3244" s="37">
        <v>0.000997506234413965</v>
      </c>
    </row>
    <row r="3245">
      <c r="A3245" s="26">
        <v>19</v>
      </c>
      <c r="B3245" s="24" t="str">
        <v>안양시 동안구</v>
      </c>
      <c r="C3245" s="24" t="str">
        <v>다가구 매매</v>
      </c>
      <c r="D3245" s="24" t="str">
        <v>2025-10</v>
      </c>
      <c r="E3245" s="24" t="str">
        <v>비교 반영</v>
      </c>
      <c r="F3245" s="24" t="str">
        <v>그 외 비교 반영월</v>
      </c>
      <c r="G3245" s="26">
        <v>4</v>
      </c>
      <c r="H3245" s="37">
        <v>0.0019175455417066154</v>
      </c>
    </row>
    <row r="3246">
      <c r="A3246" s="26">
        <v>19</v>
      </c>
      <c r="B3246" s="24" t="str">
        <v>안양시 동안구</v>
      </c>
      <c r="C3246" s="24" t="str">
        <v>다가구 매매</v>
      </c>
      <c r="D3246" s="24" t="str">
        <v>2025-11</v>
      </c>
      <c r="E3246" s="24" t="str">
        <v>비교 반영</v>
      </c>
      <c r="F3246" s="24" t="str">
        <v>그 외 비교 반영월</v>
      </c>
      <c r="G3246" s="26">
        <v>3</v>
      </c>
      <c r="H3246" s="37">
        <v>0.0018270401948842874</v>
      </c>
    </row>
    <row r="3247">
      <c r="A3247" s="26">
        <v>19</v>
      </c>
      <c r="B3247" s="24" t="str">
        <v>안양시 동안구</v>
      </c>
      <c r="C3247" s="24" t="str">
        <v>다가구 매매</v>
      </c>
      <c r="D3247" s="24" t="str">
        <v>2025-12</v>
      </c>
      <c r="E3247" s="24" t="str">
        <v>비교 반영</v>
      </c>
      <c r="F3247" s="24" t="str">
        <v>그 외 비교 반영월</v>
      </c>
      <c r="G3247" s="26">
        <v>1</v>
      </c>
      <c r="H3247" s="37">
        <v>0.0005091649694501018</v>
      </c>
    </row>
    <row r="3248">
      <c r="A3248" s="26">
        <v>19</v>
      </c>
      <c r="B3248" s="24" t="str">
        <v>안양시 동안구</v>
      </c>
      <c r="C3248" s="24" t="str">
        <v>다가구 매매</v>
      </c>
      <c r="D3248" s="24" t="str">
        <v>2026-01</v>
      </c>
      <c r="E3248" s="24" t="str">
        <v>비교 반영</v>
      </c>
      <c r="F3248" s="24" t="str">
        <v>직전 비교기간</v>
      </c>
      <c r="G3248" s="26">
        <v>1</v>
      </c>
      <c r="H3248" s="37">
        <v>0.00048496605237633366</v>
      </c>
    </row>
    <row r="3249">
      <c r="A3249" s="26">
        <v>19</v>
      </c>
      <c r="B3249" s="24" t="str">
        <v>안양시 동안구</v>
      </c>
      <c r="C3249" s="24" t="str">
        <v>다가구 매매</v>
      </c>
      <c r="D3249" s="24" t="str">
        <v>2026-02</v>
      </c>
      <c r="E3249" s="24" t="str">
        <v>비교 반영</v>
      </c>
      <c r="F3249" s="24" t="str">
        <v>직전 비교기간</v>
      </c>
      <c r="G3249" s="26">
        <v>2</v>
      </c>
      <c r="H3249" s="37">
        <v>0.0012165450121654502</v>
      </c>
    </row>
    <row r="3250">
      <c r="A3250" s="26">
        <v>19</v>
      </c>
      <c r="B3250" s="24" t="str">
        <v>안양시 동안구</v>
      </c>
      <c r="C3250" s="24" t="str">
        <v>다가구 매매</v>
      </c>
      <c r="D3250" s="24" t="str">
        <v>2026-03</v>
      </c>
      <c r="E3250" s="24" t="str">
        <v>비교 반영</v>
      </c>
      <c r="F3250" s="24" t="str">
        <v>직전 비교기간</v>
      </c>
      <c r="G3250" s="26">
        <v>1</v>
      </c>
      <c r="H3250" s="37">
        <v>0.0004987531172069825</v>
      </c>
    </row>
    <row r="3251">
      <c r="A3251" s="26">
        <v>19</v>
      </c>
      <c r="B3251" s="24" t="str">
        <v>안양시 동안구</v>
      </c>
      <c r="C3251" s="24" t="str">
        <v>다가구 매매</v>
      </c>
      <c r="D3251" s="24" t="str">
        <v>2026-04</v>
      </c>
      <c r="E3251" s="24" t="str">
        <v>비교 반영</v>
      </c>
      <c r="F3251" s="24" t="str">
        <v>최근 비교기간</v>
      </c>
      <c r="G3251" s="26">
        <v>1</v>
      </c>
      <c r="H3251" s="37">
        <v>0.0006075334143377885</v>
      </c>
    </row>
    <row r="3252">
      <c r="A3252" s="26">
        <v>19</v>
      </c>
      <c r="B3252" s="24" t="str">
        <v>안양시 동안구</v>
      </c>
      <c r="C3252" s="24" t="str">
        <v>다가구 매매</v>
      </c>
      <c r="D3252" s="24" t="str">
        <v>2026-05</v>
      </c>
      <c r="E3252" s="24" t="str">
        <v>비교 반영</v>
      </c>
      <c r="F3252" s="24" t="str">
        <v>최근 비교기간</v>
      </c>
      <c r="G3252" s="26">
        <v>4</v>
      </c>
      <c r="H3252" s="37">
        <v>0.002048131080389145</v>
      </c>
    </row>
    <row r="3253">
      <c r="A3253" s="26">
        <v>19</v>
      </c>
      <c r="B3253" s="24" t="str">
        <v>안양시 동안구</v>
      </c>
      <c r="C3253" s="24" t="str">
        <v>다가구 매매</v>
      </c>
      <c r="D3253" s="24" t="str">
        <v>2026-06</v>
      </c>
      <c r="E3253" s="24" t="str">
        <v>비교 반영</v>
      </c>
      <c r="F3253" s="24" t="str">
        <v>최근 비교기간</v>
      </c>
      <c r="G3253" s="26">
        <v>2</v>
      </c>
      <c r="H3253" s="37">
        <v>0.0010946907498631637</v>
      </c>
    </row>
    <row r="3254">
      <c r="A3254" s="30">
        <v>19</v>
      </c>
      <c r="B3254" s="30" t="str">
        <v>안양시 동안구</v>
      </c>
      <c r="C3254" s="30" t="str">
        <v>다가구 매매</v>
      </c>
      <c r="D3254" s="30" t="str">
        <v>2026-07</v>
      </c>
      <c r="E3254" s="30" t="str">
        <v>집계 중</v>
      </c>
      <c r="F3254" s="30" t="str">
        <v>집계 중 월</v>
      </c>
      <c r="G3254" s="32">
        <v>1</v>
      </c>
      <c r="H3254" s="43">
        <v>0.0005868544600938967</v>
      </c>
    </row>
    <row r="3255">
      <c r="A3255" s="26">
        <v>19</v>
      </c>
      <c r="B3255" s="24" t="str">
        <v>안양시 동안구</v>
      </c>
      <c r="C3255" s="24" t="str">
        <v>토지</v>
      </c>
      <c r="D3255" s="24" t="str">
        <v>2025-08</v>
      </c>
      <c r="E3255" s="24" t="str">
        <v>비교 반영</v>
      </c>
      <c r="F3255" s="24" t="str">
        <v>그 외 비교 반영월</v>
      </c>
      <c r="G3255" s="26">
        <v>8</v>
      </c>
      <c r="H3255" s="37">
        <v>0.005211726384364821</v>
      </c>
    </row>
    <row r="3256">
      <c r="A3256" s="26">
        <v>19</v>
      </c>
      <c r="B3256" s="24" t="str">
        <v>안양시 동안구</v>
      </c>
      <c r="C3256" s="24" t="str">
        <v>토지</v>
      </c>
      <c r="D3256" s="24" t="str">
        <v>2025-09</v>
      </c>
      <c r="E3256" s="24" t="str">
        <v>비교 반영</v>
      </c>
      <c r="F3256" s="24" t="str">
        <v>그 외 비교 반영월</v>
      </c>
      <c r="G3256" s="26">
        <v>13</v>
      </c>
      <c r="H3256" s="37">
        <v>0.006483790523690773</v>
      </c>
    </row>
    <row r="3257">
      <c r="A3257" s="26">
        <v>19</v>
      </c>
      <c r="B3257" s="24" t="str">
        <v>안양시 동안구</v>
      </c>
      <c r="C3257" s="24" t="str">
        <v>토지</v>
      </c>
      <c r="D3257" s="24" t="str">
        <v>2025-10</v>
      </c>
      <c r="E3257" s="24" t="str">
        <v>비교 반영</v>
      </c>
      <c r="F3257" s="24" t="str">
        <v>그 외 비교 반영월</v>
      </c>
      <c r="G3257" s="26">
        <v>5</v>
      </c>
      <c r="H3257" s="37">
        <v>0.0023969319271332696</v>
      </c>
    </row>
    <row r="3258">
      <c r="A3258" s="26">
        <v>19</v>
      </c>
      <c r="B3258" s="24" t="str">
        <v>안양시 동안구</v>
      </c>
      <c r="C3258" s="24" t="str">
        <v>토지</v>
      </c>
      <c r="D3258" s="24" t="str">
        <v>2025-11</v>
      </c>
      <c r="E3258" s="24" t="str">
        <v>비교 반영</v>
      </c>
      <c r="F3258" s="24" t="str">
        <v>그 외 비교 반영월</v>
      </c>
      <c r="G3258" s="26">
        <v>2</v>
      </c>
      <c r="H3258" s="37">
        <v>0.001218026796589525</v>
      </c>
    </row>
    <row r="3259">
      <c r="A3259" s="26">
        <v>19</v>
      </c>
      <c r="B3259" s="24" t="str">
        <v>안양시 동안구</v>
      </c>
      <c r="C3259" s="24" t="str">
        <v>토지</v>
      </c>
      <c r="D3259" s="24" t="str">
        <v>2025-12</v>
      </c>
      <c r="E3259" s="24" t="str">
        <v>비교 반영</v>
      </c>
      <c r="F3259" s="24" t="str">
        <v>그 외 비교 반영월</v>
      </c>
      <c r="G3259" s="26">
        <v>6</v>
      </c>
      <c r="H3259" s="37">
        <v>0.003054989816700611</v>
      </c>
    </row>
    <row r="3260">
      <c r="A3260" s="26">
        <v>19</v>
      </c>
      <c r="B3260" s="24" t="str">
        <v>안양시 동안구</v>
      </c>
      <c r="C3260" s="24" t="str">
        <v>토지</v>
      </c>
      <c r="D3260" s="24" t="str">
        <v>2026-01</v>
      </c>
      <c r="E3260" s="24" t="str">
        <v>비교 반영</v>
      </c>
      <c r="F3260" s="24" t="str">
        <v>직전 비교기간</v>
      </c>
      <c r="G3260" s="26">
        <v>36</v>
      </c>
      <c r="H3260" s="37">
        <v>0.01745877788554801</v>
      </c>
    </row>
    <row r="3261">
      <c r="A3261" s="26">
        <v>19</v>
      </c>
      <c r="B3261" s="24" t="str">
        <v>안양시 동안구</v>
      </c>
      <c r="C3261" s="24" t="str">
        <v>토지</v>
      </c>
      <c r="D3261" s="24" t="str">
        <v>2026-02</v>
      </c>
      <c r="E3261" s="24" t="str">
        <v>비교 반영</v>
      </c>
      <c r="F3261" s="24" t="str">
        <v>직전 비교기간</v>
      </c>
      <c r="G3261" s="26">
        <v>1</v>
      </c>
      <c r="H3261" s="37">
        <v>0.0006082725060827251</v>
      </c>
    </row>
    <row r="3262">
      <c r="A3262" s="26">
        <v>19</v>
      </c>
      <c r="B3262" s="24" t="str">
        <v>안양시 동안구</v>
      </c>
      <c r="C3262" s="24" t="str">
        <v>토지</v>
      </c>
      <c r="D3262" s="24" t="str">
        <v>2026-03</v>
      </c>
      <c r="E3262" s="24" t="str">
        <v>비교 반영</v>
      </c>
      <c r="F3262" s="24" t="str">
        <v>직전 비교기간</v>
      </c>
      <c r="G3262" s="26">
        <v>4</v>
      </c>
      <c r="H3262" s="37">
        <v>0.00199501246882793</v>
      </c>
    </row>
    <row r="3263">
      <c r="A3263" s="26">
        <v>19</v>
      </c>
      <c r="B3263" s="24" t="str">
        <v>안양시 동안구</v>
      </c>
      <c r="C3263" s="24" t="str">
        <v>토지</v>
      </c>
      <c r="D3263" s="24" t="str">
        <v>2026-04</v>
      </c>
      <c r="E3263" s="24" t="str">
        <v>비교 반영</v>
      </c>
      <c r="F3263" s="24" t="str">
        <v>최근 비교기간</v>
      </c>
      <c r="G3263" s="26">
        <v>1</v>
      </c>
      <c r="H3263" s="37">
        <v>0.0006075334143377885</v>
      </c>
    </row>
    <row r="3264">
      <c r="A3264" s="26">
        <v>19</v>
      </c>
      <c r="B3264" s="24" t="str">
        <v>안양시 동안구</v>
      </c>
      <c r="C3264" s="24" t="str">
        <v>토지</v>
      </c>
      <c r="D3264" s="24" t="str">
        <v>2026-05</v>
      </c>
      <c r="E3264" s="24" t="str">
        <v>비교 반영</v>
      </c>
      <c r="F3264" s="24" t="str">
        <v>최근 비교기간</v>
      </c>
      <c r="G3264" s="26">
        <v>4</v>
      </c>
      <c r="H3264" s="37">
        <v>0.002048131080389145</v>
      </c>
    </row>
    <row r="3265">
      <c r="A3265" s="26">
        <v>19</v>
      </c>
      <c r="B3265" s="24" t="str">
        <v>안양시 동안구</v>
      </c>
      <c r="C3265" s="24" t="str">
        <v>토지</v>
      </c>
      <c r="D3265" s="24" t="str">
        <v>2026-06</v>
      </c>
      <c r="E3265" s="24" t="str">
        <v>비교 반영</v>
      </c>
      <c r="F3265" s="24" t="str">
        <v>최근 비교기간</v>
      </c>
      <c r="G3265" s="26">
        <v>0</v>
      </c>
      <c r="H3265" s="37">
        <v>0</v>
      </c>
    </row>
    <row r="3266">
      <c r="A3266" s="30">
        <v>19</v>
      </c>
      <c r="B3266" s="30" t="str">
        <v>안양시 동안구</v>
      </c>
      <c r="C3266" s="30" t="str">
        <v>토지</v>
      </c>
      <c r="D3266" s="30" t="str">
        <v>2026-07</v>
      </c>
      <c r="E3266" s="30" t="str">
        <v>집계 중</v>
      </c>
      <c r="F3266" s="30" t="str">
        <v>집계 중 월</v>
      </c>
      <c r="G3266" s="32">
        <v>4</v>
      </c>
      <c r="H3266" s="43">
        <v>0.002347417840375587</v>
      </c>
    </row>
    <row r="3267">
      <c r="A3267" s="26">
        <v>20</v>
      </c>
      <c r="B3267" s="24" t="str">
        <v>안산시 단원구</v>
      </c>
      <c r="C3267" s="24" t="str">
        <v>아파트 전월세</v>
      </c>
      <c r="D3267" s="24" t="str">
        <v>2025-08</v>
      </c>
      <c r="E3267" s="24" t="str">
        <v>비교 반영</v>
      </c>
      <c r="F3267" s="24" t="str">
        <v>그 외 비교 반영월</v>
      </c>
      <c r="G3267" s="26">
        <v>487</v>
      </c>
      <c r="H3267" s="37">
        <v>0.31643924626380765</v>
      </c>
    </row>
    <row r="3268">
      <c r="A3268" s="26">
        <v>20</v>
      </c>
      <c r="B3268" s="24" t="str">
        <v>안산시 단원구</v>
      </c>
      <c r="C3268" s="24" t="str">
        <v>아파트 전월세</v>
      </c>
      <c r="D3268" s="24" t="str">
        <v>2025-09</v>
      </c>
      <c r="E3268" s="24" t="str">
        <v>비교 반영</v>
      </c>
      <c r="F3268" s="24" t="str">
        <v>그 외 비교 반영월</v>
      </c>
      <c r="G3268" s="26">
        <v>464</v>
      </c>
      <c r="H3268" s="37">
        <v>0.2970550576184379</v>
      </c>
    </row>
    <row r="3269">
      <c r="A3269" s="26">
        <v>20</v>
      </c>
      <c r="B3269" s="24" t="str">
        <v>안산시 단원구</v>
      </c>
      <c r="C3269" s="24" t="str">
        <v>아파트 전월세</v>
      </c>
      <c r="D3269" s="24" t="str">
        <v>2025-10</v>
      </c>
      <c r="E3269" s="24" t="str">
        <v>비교 반영</v>
      </c>
      <c r="F3269" s="24" t="str">
        <v>그 외 비교 반영월</v>
      </c>
      <c r="G3269" s="26">
        <v>406</v>
      </c>
      <c r="H3269" s="37">
        <v>0.2773224043715847</v>
      </c>
    </row>
    <row r="3270">
      <c r="A3270" s="26">
        <v>20</v>
      </c>
      <c r="B3270" s="24" t="str">
        <v>안산시 단원구</v>
      </c>
      <c r="C3270" s="24" t="str">
        <v>아파트 전월세</v>
      </c>
      <c r="D3270" s="24" t="str">
        <v>2025-11</v>
      </c>
      <c r="E3270" s="24" t="str">
        <v>비교 반영</v>
      </c>
      <c r="F3270" s="24" t="str">
        <v>그 외 비교 반영월</v>
      </c>
      <c r="G3270" s="26">
        <v>410</v>
      </c>
      <c r="H3270" s="37">
        <v>0.2578616352201258</v>
      </c>
    </row>
    <row r="3271">
      <c r="A3271" s="26">
        <v>20</v>
      </c>
      <c r="B3271" s="24" t="str">
        <v>안산시 단원구</v>
      </c>
      <c r="C3271" s="24" t="str">
        <v>아파트 전월세</v>
      </c>
      <c r="D3271" s="24" t="str">
        <v>2025-12</v>
      </c>
      <c r="E3271" s="24" t="str">
        <v>비교 반영</v>
      </c>
      <c r="F3271" s="24" t="str">
        <v>그 외 비교 반영월</v>
      </c>
      <c r="G3271" s="26">
        <v>437</v>
      </c>
      <c r="H3271" s="37">
        <v>0.29191716766867065</v>
      </c>
    </row>
    <row r="3272">
      <c r="A3272" s="26">
        <v>20</v>
      </c>
      <c r="B3272" s="24" t="str">
        <v>안산시 단원구</v>
      </c>
      <c r="C3272" s="24" t="str">
        <v>아파트 전월세</v>
      </c>
      <c r="D3272" s="24" t="str">
        <v>2026-01</v>
      </c>
      <c r="E3272" s="24" t="str">
        <v>비교 반영</v>
      </c>
      <c r="F3272" s="24" t="str">
        <v>직전 비교기간</v>
      </c>
      <c r="G3272" s="26">
        <v>506</v>
      </c>
      <c r="H3272" s="37">
        <v>0.29976303317535546</v>
      </c>
    </row>
    <row r="3273">
      <c r="A3273" s="26">
        <v>20</v>
      </c>
      <c r="B3273" s="24" t="str">
        <v>안산시 단원구</v>
      </c>
      <c r="C3273" s="24" t="str">
        <v>아파트 전월세</v>
      </c>
      <c r="D3273" s="24" t="str">
        <v>2026-02</v>
      </c>
      <c r="E3273" s="24" t="str">
        <v>비교 반영</v>
      </c>
      <c r="F3273" s="24" t="str">
        <v>직전 비교기간</v>
      </c>
      <c r="G3273" s="26">
        <v>408</v>
      </c>
      <c r="H3273" s="37">
        <v>0.2602040816326531</v>
      </c>
    </row>
    <row r="3274">
      <c r="A3274" s="26">
        <v>20</v>
      </c>
      <c r="B3274" s="24" t="str">
        <v>안산시 단원구</v>
      </c>
      <c r="C3274" s="24" t="str">
        <v>아파트 전월세</v>
      </c>
      <c r="D3274" s="24" t="str">
        <v>2026-03</v>
      </c>
      <c r="E3274" s="24" t="str">
        <v>비교 반영</v>
      </c>
      <c r="F3274" s="24" t="str">
        <v>직전 비교기간</v>
      </c>
      <c r="G3274" s="26">
        <v>508</v>
      </c>
      <c r="H3274" s="37">
        <v>0.2924582613701785</v>
      </c>
    </row>
    <row r="3275">
      <c r="A3275" s="26">
        <v>20</v>
      </c>
      <c r="B3275" s="24" t="str">
        <v>안산시 단원구</v>
      </c>
      <c r="C3275" s="24" t="str">
        <v>아파트 전월세</v>
      </c>
      <c r="D3275" s="24" t="str">
        <v>2026-04</v>
      </c>
      <c r="E3275" s="24" t="str">
        <v>비교 반영</v>
      </c>
      <c r="F3275" s="24" t="str">
        <v>최근 비교기간</v>
      </c>
      <c r="G3275" s="26">
        <v>356</v>
      </c>
      <c r="H3275" s="37">
        <v>0.23436471362738645</v>
      </c>
    </row>
    <row r="3276">
      <c r="A3276" s="26">
        <v>20</v>
      </c>
      <c r="B3276" s="24" t="str">
        <v>안산시 단원구</v>
      </c>
      <c r="C3276" s="24" t="str">
        <v>아파트 전월세</v>
      </c>
      <c r="D3276" s="24" t="str">
        <v>2026-05</v>
      </c>
      <c r="E3276" s="24" t="str">
        <v>비교 반영</v>
      </c>
      <c r="F3276" s="24" t="str">
        <v>최근 비교기간</v>
      </c>
      <c r="G3276" s="26">
        <v>404</v>
      </c>
      <c r="H3276" s="37">
        <v>0.23820754716981132</v>
      </c>
    </row>
    <row r="3277">
      <c r="A3277" s="26">
        <v>20</v>
      </c>
      <c r="B3277" s="24" t="str">
        <v>안산시 단원구</v>
      </c>
      <c r="C3277" s="24" t="str">
        <v>아파트 전월세</v>
      </c>
      <c r="D3277" s="24" t="str">
        <v>2026-06</v>
      </c>
      <c r="E3277" s="24" t="str">
        <v>비교 반영</v>
      </c>
      <c r="F3277" s="24" t="str">
        <v>최근 비교기간</v>
      </c>
      <c r="G3277" s="26">
        <v>387</v>
      </c>
      <c r="H3277" s="37">
        <v>0.20772946859903382</v>
      </c>
    </row>
    <row r="3278">
      <c r="A3278" s="30">
        <v>20</v>
      </c>
      <c r="B3278" s="30" t="str">
        <v>안산시 단원구</v>
      </c>
      <c r="C3278" s="30" t="str">
        <v>아파트 전월세</v>
      </c>
      <c r="D3278" s="30" t="str">
        <v>2026-07</v>
      </c>
      <c r="E3278" s="30" t="str">
        <v>집계 중</v>
      </c>
      <c r="F3278" s="30" t="str">
        <v>집계 중 월</v>
      </c>
      <c r="G3278" s="32">
        <v>314</v>
      </c>
      <c r="H3278" s="43">
        <v>0.24473889321901793</v>
      </c>
    </row>
    <row r="3279">
      <c r="A3279" s="26">
        <v>20</v>
      </c>
      <c r="B3279" s="24" t="str">
        <v>안산시 단원구</v>
      </c>
      <c r="C3279" s="24" t="str">
        <v>아파트 매매</v>
      </c>
      <c r="D3279" s="24" t="str">
        <v>2025-08</v>
      </c>
      <c r="E3279" s="24" t="str">
        <v>비교 반영</v>
      </c>
      <c r="F3279" s="24" t="str">
        <v>그 외 비교 반영월</v>
      </c>
      <c r="G3279" s="26">
        <v>165</v>
      </c>
      <c r="H3279" s="37">
        <v>0.10721247563352826</v>
      </c>
    </row>
    <row r="3280">
      <c r="A3280" s="26">
        <v>20</v>
      </c>
      <c r="B3280" s="24" t="str">
        <v>안산시 단원구</v>
      </c>
      <c r="C3280" s="24" t="str">
        <v>아파트 매매</v>
      </c>
      <c r="D3280" s="24" t="str">
        <v>2025-09</v>
      </c>
      <c r="E3280" s="24" t="str">
        <v>비교 반영</v>
      </c>
      <c r="F3280" s="24" t="str">
        <v>그 외 비교 반영월</v>
      </c>
      <c r="G3280" s="26">
        <v>186</v>
      </c>
      <c r="H3280" s="37">
        <v>0.11907810499359796</v>
      </c>
    </row>
    <row r="3281">
      <c r="A3281" s="26">
        <v>20</v>
      </c>
      <c r="B3281" s="24" t="str">
        <v>안산시 단원구</v>
      </c>
      <c r="C3281" s="24" t="str">
        <v>아파트 매매</v>
      </c>
      <c r="D3281" s="24" t="str">
        <v>2025-10</v>
      </c>
      <c r="E3281" s="24" t="str">
        <v>비교 반영</v>
      </c>
      <c r="F3281" s="24" t="str">
        <v>그 외 비교 반영월</v>
      </c>
      <c r="G3281" s="26">
        <v>248</v>
      </c>
      <c r="H3281" s="37">
        <v>0.16939890710382513</v>
      </c>
    </row>
    <row r="3282">
      <c r="A3282" s="26">
        <v>20</v>
      </c>
      <c r="B3282" s="24" t="str">
        <v>안산시 단원구</v>
      </c>
      <c r="C3282" s="24" t="str">
        <v>아파트 매매</v>
      </c>
      <c r="D3282" s="24" t="str">
        <v>2025-11</v>
      </c>
      <c r="E3282" s="24" t="str">
        <v>비교 반영</v>
      </c>
      <c r="F3282" s="24" t="str">
        <v>그 외 비교 반영월</v>
      </c>
      <c r="G3282" s="26">
        <v>246</v>
      </c>
      <c r="H3282" s="37">
        <v>0.15471698113207547</v>
      </c>
    </row>
    <row r="3283">
      <c r="A3283" s="26">
        <v>20</v>
      </c>
      <c r="B3283" s="24" t="str">
        <v>안산시 단원구</v>
      </c>
      <c r="C3283" s="24" t="str">
        <v>아파트 매매</v>
      </c>
      <c r="D3283" s="24" t="str">
        <v>2025-12</v>
      </c>
      <c r="E3283" s="24" t="str">
        <v>비교 반영</v>
      </c>
      <c r="F3283" s="24" t="str">
        <v>그 외 비교 반영월</v>
      </c>
      <c r="G3283" s="26">
        <v>190</v>
      </c>
      <c r="H3283" s="37">
        <v>0.12692050768203073</v>
      </c>
    </row>
    <row r="3284">
      <c r="A3284" s="26">
        <v>20</v>
      </c>
      <c r="B3284" s="24" t="str">
        <v>안산시 단원구</v>
      </c>
      <c r="C3284" s="24" t="str">
        <v>아파트 매매</v>
      </c>
      <c r="D3284" s="24" t="str">
        <v>2026-01</v>
      </c>
      <c r="E3284" s="24" t="str">
        <v>비교 반영</v>
      </c>
      <c r="F3284" s="24" t="str">
        <v>직전 비교기간</v>
      </c>
      <c r="G3284" s="26">
        <v>245</v>
      </c>
      <c r="H3284" s="37">
        <v>0.14514218009478674</v>
      </c>
    </row>
    <row r="3285">
      <c r="A3285" s="26">
        <v>20</v>
      </c>
      <c r="B3285" s="24" t="str">
        <v>안산시 단원구</v>
      </c>
      <c r="C3285" s="24" t="str">
        <v>아파트 매매</v>
      </c>
      <c r="D3285" s="24" t="str">
        <v>2026-02</v>
      </c>
      <c r="E3285" s="24" t="str">
        <v>비교 반영</v>
      </c>
      <c r="F3285" s="24" t="str">
        <v>직전 비교기간</v>
      </c>
      <c r="G3285" s="26">
        <v>219</v>
      </c>
      <c r="H3285" s="37">
        <v>0.13966836734693877</v>
      </c>
    </row>
    <row r="3286">
      <c r="A3286" s="26">
        <v>20</v>
      </c>
      <c r="B3286" s="24" t="str">
        <v>안산시 단원구</v>
      </c>
      <c r="C3286" s="24" t="str">
        <v>아파트 매매</v>
      </c>
      <c r="D3286" s="24" t="str">
        <v>2026-03</v>
      </c>
      <c r="E3286" s="24" t="str">
        <v>비교 반영</v>
      </c>
      <c r="F3286" s="24" t="str">
        <v>직전 비교기간</v>
      </c>
      <c r="G3286" s="26">
        <v>287</v>
      </c>
      <c r="H3286" s="37">
        <v>0.1652274035693725</v>
      </c>
    </row>
    <row r="3287">
      <c r="A3287" s="26">
        <v>20</v>
      </c>
      <c r="B3287" s="24" t="str">
        <v>안산시 단원구</v>
      </c>
      <c r="C3287" s="24" t="str">
        <v>아파트 매매</v>
      </c>
      <c r="D3287" s="24" t="str">
        <v>2026-04</v>
      </c>
      <c r="E3287" s="24" t="str">
        <v>비교 반영</v>
      </c>
      <c r="F3287" s="24" t="str">
        <v>최근 비교기간</v>
      </c>
      <c r="G3287" s="26">
        <v>242</v>
      </c>
      <c r="H3287" s="37">
        <v>0.15931533903884135</v>
      </c>
    </row>
    <row r="3288">
      <c r="A3288" s="26">
        <v>20</v>
      </c>
      <c r="B3288" s="24" t="str">
        <v>안산시 단원구</v>
      </c>
      <c r="C3288" s="24" t="str">
        <v>아파트 매매</v>
      </c>
      <c r="D3288" s="24" t="str">
        <v>2026-05</v>
      </c>
      <c r="E3288" s="24" t="str">
        <v>비교 반영</v>
      </c>
      <c r="F3288" s="24" t="str">
        <v>최근 비교기간</v>
      </c>
      <c r="G3288" s="26">
        <v>307</v>
      </c>
      <c r="H3288" s="37">
        <v>0.18101415094339623</v>
      </c>
    </row>
    <row r="3289">
      <c r="A3289" s="26">
        <v>20</v>
      </c>
      <c r="B3289" s="24" t="str">
        <v>안산시 단원구</v>
      </c>
      <c r="C3289" s="24" t="str">
        <v>아파트 매매</v>
      </c>
      <c r="D3289" s="24" t="str">
        <v>2026-06</v>
      </c>
      <c r="E3289" s="24" t="str">
        <v>비교 반영</v>
      </c>
      <c r="F3289" s="24" t="str">
        <v>최근 비교기간</v>
      </c>
      <c r="G3289" s="26">
        <v>243</v>
      </c>
      <c r="H3289" s="37">
        <v>0.13043478260869565</v>
      </c>
    </row>
    <row r="3290">
      <c r="A3290" s="30">
        <v>20</v>
      </c>
      <c r="B3290" s="30" t="str">
        <v>안산시 단원구</v>
      </c>
      <c r="C3290" s="30" t="str">
        <v>아파트 매매</v>
      </c>
      <c r="D3290" s="30" t="str">
        <v>2026-07</v>
      </c>
      <c r="E3290" s="30" t="str">
        <v>집계 중</v>
      </c>
      <c r="F3290" s="30" t="str">
        <v>집계 중 월</v>
      </c>
      <c r="G3290" s="32">
        <v>233</v>
      </c>
      <c r="H3290" s="43">
        <v>0.18160561184723303</v>
      </c>
    </row>
    <row r="3291">
      <c r="A3291" s="26">
        <v>20</v>
      </c>
      <c r="B3291" s="24" t="str">
        <v>안산시 단원구</v>
      </c>
      <c r="C3291" s="24" t="str">
        <v>오피스텔 전월세</v>
      </c>
      <c r="D3291" s="24" t="str">
        <v>2025-08</v>
      </c>
      <c r="E3291" s="24" t="str">
        <v>비교 반영</v>
      </c>
      <c r="F3291" s="24" t="str">
        <v>그 외 비교 반영월</v>
      </c>
      <c r="G3291" s="26">
        <v>303</v>
      </c>
      <c r="H3291" s="37">
        <v>0.1968810916179337</v>
      </c>
    </row>
    <row r="3292">
      <c r="A3292" s="26">
        <v>20</v>
      </c>
      <c r="B3292" s="24" t="str">
        <v>안산시 단원구</v>
      </c>
      <c r="C3292" s="24" t="str">
        <v>오피스텔 전월세</v>
      </c>
      <c r="D3292" s="24" t="str">
        <v>2025-09</v>
      </c>
      <c r="E3292" s="24" t="str">
        <v>비교 반영</v>
      </c>
      <c r="F3292" s="24" t="str">
        <v>그 외 비교 반영월</v>
      </c>
      <c r="G3292" s="26">
        <v>319</v>
      </c>
      <c r="H3292" s="37">
        <v>0.20422535211267606</v>
      </c>
    </row>
    <row r="3293">
      <c r="A3293" s="26">
        <v>20</v>
      </c>
      <c r="B3293" s="24" t="str">
        <v>안산시 단원구</v>
      </c>
      <c r="C3293" s="24" t="str">
        <v>오피스텔 전월세</v>
      </c>
      <c r="D3293" s="24" t="str">
        <v>2025-10</v>
      </c>
      <c r="E3293" s="24" t="str">
        <v>비교 반영</v>
      </c>
      <c r="F3293" s="24" t="str">
        <v>그 외 비교 반영월</v>
      </c>
      <c r="G3293" s="26">
        <v>252</v>
      </c>
      <c r="H3293" s="37">
        <v>0.1721311475409836</v>
      </c>
    </row>
    <row r="3294">
      <c r="A3294" s="26">
        <v>20</v>
      </c>
      <c r="B3294" s="24" t="str">
        <v>안산시 단원구</v>
      </c>
      <c r="C3294" s="24" t="str">
        <v>오피스텔 전월세</v>
      </c>
      <c r="D3294" s="24" t="str">
        <v>2025-11</v>
      </c>
      <c r="E3294" s="24" t="str">
        <v>비교 반영</v>
      </c>
      <c r="F3294" s="24" t="str">
        <v>그 외 비교 반영월</v>
      </c>
      <c r="G3294" s="26">
        <v>317</v>
      </c>
      <c r="H3294" s="37">
        <v>0.19937106918238995</v>
      </c>
    </row>
    <row r="3295">
      <c r="A3295" s="26">
        <v>20</v>
      </c>
      <c r="B3295" s="24" t="str">
        <v>안산시 단원구</v>
      </c>
      <c r="C3295" s="24" t="str">
        <v>오피스텔 전월세</v>
      </c>
      <c r="D3295" s="24" t="str">
        <v>2025-12</v>
      </c>
      <c r="E3295" s="24" t="str">
        <v>비교 반영</v>
      </c>
      <c r="F3295" s="24" t="str">
        <v>그 외 비교 반영월</v>
      </c>
      <c r="G3295" s="26">
        <v>361</v>
      </c>
      <c r="H3295" s="37">
        <v>0.24114896459585838</v>
      </c>
    </row>
    <row r="3296">
      <c r="A3296" s="26">
        <v>20</v>
      </c>
      <c r="B3296" s="24" t="str">
        <v>안산시 단원구</v>
      </c>
      <c r="C3296" s="24" t="str">
        <v>오피스텔 전월세</v>
      </c>
      <c r="D3296" s="24" t="str">
        <v>2026-01</v>
      </c>
      <c r="E3296" s="24" t="str">
        <v>비교 반영</v>
      </c>
      <c r="F3296" s="24" t="str">
        <v>직전 비교기간</v>
      </c>
      <c r="G3296" s="26">
        <v>358</v>
      </c>
      <c r="H3296" s="37">
        <v>0.21208530805687204</v>
      </c>
    </row>
    <row r="3297">
      <c r="A3297" s="26">
        <v>20</v>
      </c>
      <c r="B3297" s="24" t="str">
        <v>안산시 단원구</v>
      </c>
      <c r="C3297" s="24" t="str">
        <v>오피스텔 전월세</v>
      </c>
      <c r="D3297" s="24" t="str">
        <v>2026-02</v>
      </c>
      <c r="E3297" s="24" t="str">
        <v>비교 반영</v>
      </c>
      <c r="F3297" s="24" t="str">
        <v>직전 비교기간</v>
      </c>
      <c r="G3297" s="26">
        <v>320</v>
      </c>
      <c r="H3297" s="37">
        <v>0.20408163265306123</v>
      </c>
    </row>
    <row r="3298">
      <c r="A3298" s="26">
        <v>20</v>
      </c>
      <c r="B3298" s="24" t="str">
        <v>안산시 단원구</v>
      </c>
      <c r="C3298" s="24" t="str">
        <v>오피스텔 전월세</v>
      </c>
      <c r="D3298" s="24" t="str">
        <v>2026-03</v>
      </c>
      <c r="E3298" s="24" t="str">
        <v>비교 반영</v>
      </c>
      <c r="F3298" s="24" t="str">
        <v>직전 비교기간</v>
      </c>
      <c r="G3298" s="26">
        <v>258</v>
      </c>
      <c r="H3298" s="37">
        <v>0.14853195164075994</v>
      </c>
    </row>
    <row r="3299">
      <c r="A3299" s="26">
        <v>20</v>
      </c>
      <c r="B3299" s="24" t="str">
        <v>안산시 단원구</v>
      </c>
      <c r="C3299" s="24" t="str">
        <v>오피스텔 전월세</v>
      </c>
      <c r="D3299" s="24" t="str">
        <v>2026-04</v>
      </c>
      <c r="E3299" s="24" t="str">
        <v>비교 반영</v>
      </c>
      <c r="F3299" s="24" t="str">
        <v>최근 비교기간</v>
      </c>
      <c r="G3299" s="26">
        <v>255</v>
      </c>
      <c r="H3299" s="37">
        <v>0.16787360105332455</v>
      </c>
    </row>
    <row r="3300">
      <c r="A3300" s="26">
        <v>20</v>
      </c>
      <c r="B3300" s="24" t="str">
        <v>안산시 단원구</v>
      </c>
      <c r="C3300" s="24" t="str">
        <v>오피스텔 전월세</v>
      </c>
      <c r="D3300" s="24" t="str">
        <v>2026-05</v>
      </c>
      <c r="E3300" s="24" t="str">
        <v>비교 반영</v>
      </c>
      <c r="F3300" s="24" t="str">
        <v>최근 비교기간</v>
      </c>
      <c r="G3300" s="26">
        <v>233</v>
      </c>
      <c r="H3300" s="37">
        <v>0.13738207547169812</v>
      </c>
    </row>
    <row r="3301">
      <c r="A3301" s="26">
        <v>20</v>
      </c>
      <c r="B3301" s="24" t="str">
        <v>안산시 단원구</v>
      </c>
      <c r="C3301" s="24" t="str">
        <v>오피스텔 전월세</v>
      </c>
      <c r="D3301" s="24" t="str">
        <v>2026-06</v>
      </c>
      <c r="E3301" s="24" t="str">
        <v>비교 반영</v>
      </c>
      <c r="F3301" s="24" t="str">
        <v>최근 비교기간</v>
      </c>
      <c r="G3301" s="26">
        <v>246</v>
      </c>
      <c r="H3301" s="37">
        <v>0.1320450885668277</v>
      </c>
    </row>
    <row r="3302">
      <c r="A3302" s="30">
        <v>20</v>
      </c>
      <c r="B3302" s="30" t="str">
        <v>안산시 단원구</v>
      </c>
      <c r="C3302" s="30" t="str">
        <v>오피스텔 전월세</v>
      </c>
      <c r="D3302" s="30" t="str">
        <v>2026-07</v>
      </c>
      <c r="E3302" s="30" t="str">
        <v>집계 중</v>
      </c>
      <c r="F3302" s="30" t="str">
        <v>집계 중 월</v>
      </c>
      <c r="G3302" s="32">
        <v>223</v>
      </c>
      <c r="H3302" s="43">
        <v>0.17381137957911147</v>
      </c>
    </row>
    <row r="3303">
      <c r="A3303" s="26">
        <v>20</v>
      </c>
      <c r="B3303" s="24" t="str">
        <v>안산시 단원구</v>
      </c>
      <c r="C3303" s="24" t="str">
        <v>다가구 전월세</v>
      </c>
      <c r="D3303" s="24" t="str">
        <v>2025-08</v>
      </c>
      <c r="E3303" s="24" t="str">
        <v>비교 반영</v>
      </c>
      <c r="F3303" s="24" t="str">
        <v>그 외 비교 반영월</v>
      </c>
      <c r="G3303" s="26">
        <v>188</v>
      </c>
      <c r="H3303" s="37">
        <v>0.1221572449642625</v>
      </c>
    </row>
    <row r="3304">
      <c r="A3304" s="26">
        <v>20</v>
      </c>
      <c r="B3304" s="24" t="str">
        <v>안산시 단원구</v>
      </c>
      <c r="C3304" s="24" t="str">
        <v>다가구 전월세</v>
      </c>
      <c r="D3304" s="24" t="str">
        <v>2025-09</v>
      </c>
      <c r="E3304" s="24" t="str">
        <v>비교 반영</v>
      </c>
      <c r="F3304" s="24" t="str">
        <v>그 외 비교 반영월</v>
      </c>
      <c r="G3304" s="26">
        <v>208</v>
      </c>
      <c r="H3304" s="37">
        <v>0.13316261203585147</v>
      </c>
    </row>
    <row r="3305">
      <c r="A3305" s="26">
        <v>20</v>
      </c>
      <c r="B3305" s="24" t="str">
        <v>안산시 단원구</v>
      </c>
      <c r="C3305" s="24" t="str">
        <v>다가구 전월세</v>
      </c>
      <c r="D3305" s="24" t="str">
        <v>2025-10</v>
      </c>
      <c r="E3305" s="24" t="str">
        <v>비교 반영</v>
      </c>
      <c r="F3305" s="24" t="str">
        <v>그 외 비교 반영월</v>
      </c>
      <c r="G3305" s="26">
        <v>160</v>
      </c>
      <c r="H3305" s="37">
        <v>0.1092896174863388</v>
      </c>
    </row>
    <row r="3306">
      <c r="A3306" s="26">
        <v>20</v>
      </c>
      <c r="B3306" s="24" t="str">
        <v>안산시 단원구</v>
      </c>
      <c r="C3306" s="24" t="str">
        <v>다가구 전월세</v>
      </c>
      <c r="D3306" s="24" t="str">
        <v>2025-11</v>
      </c>
      <c r="E3306" s="24" t="str">
        <v>비교 반영</v>
      </c>
      <c r="F3306" s="24" t="str">
        <v>그 외 비교 반영월</v>
      </c>
      <c r="G3306" s="26">
        <v>147</v>
      </c>
      <c r="H3306" s="37">
        <v>0.09245283018867924</v>
      </c>
    </row>
    <row r="3307">
      <c r="A3307" s="26">
        <v>20</v>
      </c>
      <c r="B3307" s="24" t="str">
        <v>안산시 단원구</v>
      </c>
      <c r="C3307" s="24" t="str">
        <v>다가구 전월세</v>
      </c>
      <c r="D3307" s="24" t="str">
        <v>2025-12</v>
      </c>
      <c r="E3307" s="24" t="str">
        <v>비교 반영</v>
      </c>
      <c r="F3307" s="24" t="str">
        <v>그 외 비교 반영월</v>
      </c>
      <c r="G3307" s="26">
        <v>137</v>
      </c>
      <c r="H3307" s="37">
        <v>0.09151636606546426</v>
      </c>
    </row>
    <row r="3308">
      <c r="A3308" s="26">
        <v>20</v>
      </c>
      <c r="B3308" s="24" t="str">
        <v>안산시 단원구</v>
      </c>
      <c r="C3308" s="24" t="str">
        <v>다가구 전월세</v>
      </c>
      <c r="D3308" s="24" t="str">
        <v>2026-01</v>
      </c>
      <c r="E3308" s="24" t="str">
        <v>비교 반영</v>
      </c>
      <c r="F3308" s="24" t="str">
        <v>직전 비교기간</v>
      </c>
      <c r="G3308" s="26">
        <v>150</v>
      </c>
      <c r="H3308" s="37">
        <v>0.08886255924170616</v>
      </c>
    </row>
    <row r="3309">
      <c r="A3309" s="26">
        <v>20</v>
      </c>
      <c r="B3309" s="24" t="str">
        <v>안산시 단원구</v>
      </c>
      <c r="C3309" s="24" t="str">
        <v>다가구 전월세</v>
      </c>
      <c r="D3309" s="24" t="str">
        <v>2026-02</v>
      </c>
      <c r="E3309" s="24" t="str">
        <v>비교 반영</v>
      </c>
      <c r="F3309" s="24" t="str">
        <v>직전 비교기간</v>
      </c>
      <c r="G3309" s="26">
        <v>179</v>
      </c>
      <c r="H3309" s="37">
        <v>0.11415816326530612</v>
      </c>
    </row>
    <row r="3310">
      <c r="A3310" s="26">
        <v>20</v>
      </c>
      <c r="B3310" s="24" t="str">
        <v>안산시 단원구</v>
      </c>
      <c r="C3310" s="24" t="str">
        <v>다가구 전월세</v>
      </c>
      <c r="D3310" s="24" t="str">
        <v>2026-03</v>
      </c>
      <c r="E3310" s="24" t="str">
        <v>비교 반영</v>
      </c>
      <c r="F3310" s="24" t="str">
        <v>직전 비교기간</v>
      </c>
      <c r="G3310" s="26">
        <v>201</v>
      </c>
      <c r="H3310" s="37">
        <v>0.1157167530224525</v>
      </c>
    </row>
    <row r="3311">
      <c r="A3311" s="26">
        <v>20</v>
      </c>
      <c r="B3311" s="24" t="str">
        <v>안산시 단원구</v>
      </c>
      <c r="C3311" s="24" t="str">
        <v>다가구 전월세</v>
      </c>
      <c r="D3311" s="24" t="str">
        <v>2026-04</v>
      </c>
      <c r="E3311" s="24" t="str">
        <v>비교 반영</v>
      </c>
      <c r="F3311" s="24" t="str">
        <v>최근 비교기간</v>
      </c>
      <c r="G3311" s="26">
        <v>203</v>
      </c>
      <c r="H3311" s="37">
        <v>0.1336405529953917</v>
      </c>
    </row>
    <row r="3312">
      <c r="A3312" s="26">
        <v>20</v>
      </c>
      <c r="B3312" s="24" t="str">
        <v>안산시 단원구</v>
      </c>
      <c r="C3312" s="24" t="str">
        <v>다가구 전월세</v>
      </c>
      <c r="D3312" s="24" t="str">
        <v>2026-05</v>
      </c>
      <c r="E3312" s="24" t="str">
        <v>비교 반영</v>
      </c>
      <c r="F3312" s="24" t="str">
        <v>최근 비교기간</v>
      </c>
      <c r="G3312" s="26">
        <v>171</v>
      </c>
      <c r="H3312" s="37">
        <v>0.1008254716981132</v>
      </c>
    </row>
    <row r="3313">
      <c r="A3313" s="26">
        <v>20</v>
      </c>
      <c r="B3313" s="24" t="str">
        <v>안산시 단원구</v>
      </c>
      <c r="C3313" s="24" t="str">
        <v>다가구 전월세</v>
      </c>
      <c r="D3313" s="24" t="str">
        <v>2026-06</v>
      </c>
      <c r="E3313" s="24" t="str">
        <v>비교 반영</v>
      </c>
      <c r="F3313" s="24" t="str">
        <v>최근 비교기간</v>
      </c>
      <c r="G3313" s="26">
        <v>186</v>
      </c>
      <c r="H3313" s="37">
        <v>0.0998389694041868</v>
      </c>
    </row>
    <row r="3314">
      <c r="A3314" s="30">
        <v>20</v>
      </c>
      <c r="B3314" s="30" t="str">
        <v>안산시 단원구</v>
      </c>
      <c r="C3314" s="30" t="str">
        <v>다가구 전월세</v>
      </c>
      <c r="D3314" s="30" t="str">
        <v>2026-07</v>
      </c>
      <c r="E3314" s="30" t="str">
        <v>집계 중</v>
      </c>
      <c r="F3314" s="30" t="str">
        <v>집계 중 월</v>
      </c>
      <c r="G3314" s="32">
        <v>155</v>
      </c>
      <c r="H3314" s="43">
        <v>0.12081060015588464</v>
      </c>
    </row>
    <row r="3315">
      <c r="A3315" s="26">
        <v>20</v>
      </c>
      <c r="B3315" s="24" t="str">
        <v>안산시 단원구</v>
      </c>
      <c r="C3315" s="24" t="str">
        <v>상가</v>
      </c>
      <c r="D3315" s="24" t="str">
        <v>2025-08</v>
      </c>
      <c r="E3315" s="24" t="str">
        <v>비교 반영</v>
      </c>
      <c r="F3315" s="24" t="str">
        <v>그 외 비교 반영월</v>
      </c>
      <c r="G3315" s="26">
        <v>33</v>
      </c>
      <c r="H3315" s="37">
        <v>0.021442495126705652</v>
      </c>
    </row>
    <row r="3316">
      <c r="A3316" s="26">
        <v>20</v>
      </c>
      <c r="B3316" s="24" t="str">
        <v>안산시 단원구</v>
      </c>
      <c r="C3316" s="24" t="str">
        <v>상가</v>
      </c>
      <c r="D3316" s="24" t="str">
        <v>2025-09</v>
      </c>
      <c r="E3316" s="24" t="str">
        <v>비교 반영</v>
      </c>
      <c r="F3316" s="24" t="str">
        <v>그 외 비교 반영월</v>
      </c>
      <c r="G3316" s="26">
        <v>42</v>
      </c>
      <c r="H3316" s="37">
        <v>0.026888604353393086</v>
      </c>
    </row>
    <row r="3317">
      <c r="A3317" s="26">
        <v>20</v>
      </c>
      <c r="B3317" s="24" t="str">
        <v>안산시 단원구</v>
      </c>
      <c r="C3317" s="24" t="str">
        <v>상가</v>
      </c>
      <c r="D3317" s="24" t="str">
        <v>2025-10</v>
      </c>
      <c r="E3317" s="24" t="str">
        <v>비교 반영</v>
      </c>
      <c r="F3317" s="24" t="str">
        <v>그 외 비교 반영월</v>
      </c>
      <c r="G3317" s="26">
        <v>38</v>
      </c>
      <c r="H3317" s="37">
        <v>0.025956284153005466</v>
      </c>
    </row>
    <row r="3318">
      <c r="A3318" s="26">
        <v>20</v>
      </c>
      <c r="B3318" s="24" t="str">
        <v>안산시 단원구</v>
      </c>
      <c r="C3318" s="24" t="str">
        <v>상가</v>
      </c>
      <c r="D3318" s="24" t="str">
        <v>2025-11</v>
      </c>
      <c r="E3318" s="24" t="str">
        <v>비교 반영</v>
      </c>
      <c r="F3318" s="24" t="str">
        <v>그 외 비교 반영월</v>
      </c>
      <c r="G3318" s="26">
        <v>51</v>
      </c>
      <c r="H3318" s="37">
        <v>0.03207547169811321</v>
      </c>
    </row>
    <row r="3319">
      <c r="A3319" s="26">
        <v>20</v>
      </c>
      <c r="B3319" s="24" t="str">
        <v>안산시 단원구</v>
      </c>
      <c r="C3319" s="24" t="str">
        <v>상가</v>
      </c>
      <c r="D3319" s="24" t="str">
        <v>2025-12</v>
      </c>
      <c r="E3319" s="24" t="str">
        <v>비교 반영</v>
      </c>
      <c r="F3319" s="24" t="str">
        <v>그 외 비교 반영월</v>
      </c>
      <c r="G3319" s="26">
        <v>35</v>
      </c>
      <c r="H3319" s="37">
        <v>0.02338009352037408</v>
      </c>
    </row>
    <row r="3320">
      <c r="A3320" s="26">
        <v>20</v>
      </c>
      <c r="B3320" s="24" t="str">
        <v>안산시 단원구</v>
      </c>
      <c r="C3320" s="24" t="str">
        <v>상가</v>
      </c>
      <c r="D3320" s="24" t="str">
        <v>2026-01</v>
      </c>
      <c r="E3320" s="24" t="str">
        <v>비교 반영</v>
      </c>
      <c r="F3320" s="24" t="str">
        <v>직전 비교기간</v>
      </c>
      <c r="G3320" s="26">
        <v>50</v>
      </c>
      <c r="H3320" s="37">
        <v>0.02962085308056872</v>
      </c>
    </row>
    <row r="3321">
      <c r="A3321" s="26">
        <v>20</v>
      </c>
      <c r="B3321" s="24" t="str">
        <v>안산시 단원구</v>
      </c>
      <c r="C3321" s="24" t="str">
        <v>상가</v>
      </c>
      <c r="D3321" s="24" t="str">
        <v>2026-02</v>
      </c>
      <c r="E3321" s="24" t="str">
        <v>비교 반영</v>
      </c>
      <c r="F3321" s="24" t="str">
        <v>직전 비교기간</v>
      </c>
      <c r="G3321" s="26">
        <v>41</v>
      </c>
      <c r="H3321" s="37">
        <v>0.02614795918367347</v>
      </c>
    </row>
    <row r="3322">
      <c r="A3322" s="26">
        <v>20</v>
      </c>
      <c r="B3322" s="24" t="str">
        <v>안산시 단원구</v>
      </c>
      <c r="C3322" s="24" t="str">
        <v>상가</v>
      </c>
      <c r="D3322" s="24" t="str">
        <v>2026-03</v>
      </c>
      <c r="E3322" s="24" t="str">
        <v>비교 반영</v>
      </c>
      <c r="F3322" s="24" t="str">
        <v>직전 비교기간</v>
      </c>
      <c r="G3322" s="26">
        <v>52</v>
      </c>
      <c r="H3322" s="37">
        <v>0.029936672423719057</v>
      </c>
    </row>
    <row r="3323">
      <c r="A3323" s="26">
        <v>20</v>
      </c>
      <c r="B3323" s="24" t="str">
        <v>안산시 단원구</v>
      </c>
      <c r="C3323" s="24" t="str">
        <v>상가</v>
      </c>
      <c r="D3323" s="24" t="str">
        <v>2026-04</v>
      </c>
      <c r="E3323" s="24" t="str">
        <v>비교 반영</v>
      </c>
      <c r="F3323" s="24" t="str">
        <v>최근 비교기간</v>
      </c>
      <c r="G3323" s="26">
        <v>53</v>
      </c>
      <c r="H3323" s="37">
        <v>0.03489137590520079</v>
      </c>
    </row>
    <row r="3324">
      <c r="A3324" s="26">
        <v>20</v>
      </c>
      <c r="B3324" s="24" t="str">
        <v>안산시 단원구</v>
      </c>
      <c r="C3324" s="24" t="str">
        <v>상가</v>
      </c>
      <c r="D3324" s="24" t="str">
        <v>2026-05</v>
      </c>
      <c r="E3324" s="24" t="str">
        <v>비교 반영</v>
      </c>
      <c r="F3324" s="24" t="str">
        <v>최근 비교기간</v>
      </c>
      <c r="G3324" s="26">
        <v>36</v>
      </c>
      <c r="H3324" s="37">
        <v>0.02122641509433962</v>
      </c>
    </row>
    <row r="3325">
      <c r="A3325" s="26">
        <v>20</v>
      </c>
      <c r="B3325" s="24" t="str">
        <v>안산시 단원구</v>
      </c>
      <c r="C3325" s="24" t="str">
        <v>상가</v>
      </c>
      <c r="D3325" s="24" t="str">
        <v>2026-06</v>
      </c>
      <c r="E3325" s="24" t="str">
        <v>비교 반영</v>
      </c>
      <c r="F3325" s="24" t="str">
        <v>최근 비교기간</v>
      </c>
      <c r="G3325" s="26">
        <v>463</v>
      </c>
      <c r="H3325" s="37">
        <v>0.24852388620504562</v>
      </c>
    </row>
    <row r="3326">
      <c r="A3326" s="30">
        <v>20</v>
      </c>
      <c r="B3326" s="30" t="str">
        <v>안산시 단원구</v>
      </c>
      <c r="C3326" s="30" t="str">
        <v>상가</v>
      </c>
      <c r="D3326" s="30" t="str">
        <v>2026-07</v>
      </c>
      <c r="E3326" s="30" t="str">
        <v>집계 중</v>
      </c>
      <c r="F3326" s="30" t="str">
        <v>집계 중 월</v>
      </c>
      <c r="G3326" s="32">
        <v>37</v>
      </c>
      <c r="H3326" s="43">
        <v>0.028838659392049885</v>
      </c>
    </row>
    <row r="3327">
      <c r="A3327" s="26">
        <v>20</v>
      </c>
      <c r="B3327" s="24" t="str">
        <v>안산시 단원구</v>
      </c>
      <c r="C3327" s="24" t="str">
        <v>다세대 전월세</v>
      </c>
      <c r="D3327" s="24" t="str">
        <v>2025-08</v>
      </c>
      <c r="E3327" s="24" t="str">
        <v>비교 반영</v>
      </c>
      <c r="F3327" s="24" t="str">
        <v>그 외 비교 반영월</v>
      </c>
      <c r="G3327" s="26">
        <v>152</v>
      </c>
      <c r="H3327" s="37">
        <v>0.09876543209876543</v>
      </c>
    </row>
    <row r="3328">
      <c r="A3328" s="26">
        <v>20</v>
      </c>
      <c r="B3328" s="24" t="str">
        <v>안산시 단원구</v>
      </c>
      <c r="C3328" s="24" t="str">
        <v>다세대 전월세</v>
      </c>
      <c r="D3328" s="24" t="str">
        <v>2025-09</v>
      </c>
      <c r="E3328" s="24" t="str">
        <v>비교 반영</v>
      </c>
      <c r="F3328" s="24" t="str">
        <v>그 외 비교 반영월</v>
      </c>
      <c r="G3328" s="26">
        <v>133</v>
      </c>
      <c r="H3328" s="37">
        <v>0.0851472471190781</v>
      </c>
    </row>
    <row r="3329">
      <c r="A3329" s="26">
        <v>20</v>
      </c>
      <c r="B3329" s="24" t="str">
        <v>안산시 단원구</v>
      </c>
      <c r="C3329" s="24" t="str">
        <v>다세대 전월세</v>
      </c>
      <c r="D3329" s="24" t="str">
        <v>2025-10</v>
      </c>
      <c r="E3329" s="24" t="str">
        <v>비교 반영</v>
      </c>
      <c r="F3329" s="24" t="str">
        <v>그 외 비교 반영월</v>
      </c>
      <c r="G3329" s="26">
        <v>143</v>
      </c>
      <c r="H3329" s="37">
        <v>0.0976775956284153</v>
      </c>
    </row>
    <row r="3330">
      <c r="A3330" s="26">
        <v>20</v>
      </c>
      <c r="B3330" s="24" t="str">
        <v>안산시 단원구</v>
      </c>
      <c r="C3330" s="24" t="str">
        <v>다세대 전월세</v>
      </c>
      <c r="D3330" s="24" t="str">
        <v>2025-11</v>
      </c>
      <c r="E3330" s="24" t="str">
        <v>비교 반영</v>
      </c>
      <c r="F3330" s="24" t="str">
        <v>그 외 비교 반영월</v>
      </c>
      <c r="G3330" s="26">
        <v>169</v>
      </c>
      <c r="H3330" s="37">
        <v>0.10628930817610063</v>
      </c>
    </row>
    <row r="3331">
      <c r="A3331" s="26">
        <v>20</v>
      </c>
      <c r="B3331" s="24" t="str">
        <v>안산시 단원구</v>
      </c>
      <c r="C3331" s="24" t="str">
        <v>다세대 전월세</v>
      </c>
      <c r="D3331" s="24" t="str">
        <v>2025-12</v>
      </c>
      <c r="E3331" s="24" t="str">
        <v>비교 반영</v>
      </c>
      <c r="F3331" s="24" t="str">
        <v>그 외 비교 반영월</v>
      </c>
      <c r="G3331" s="26">
        <v>152</v>
      </c>
      <c r="H3331" s="37">
        <v>0.10153640614562458</v>
      </c>
    </row>
    <row r="3332">
      <c r="A3332" s="26">
        <v>20</v>
      </c>
      <c r="B3332" s="24" t="str">
        <v>안산시 단원구</v>
      </c>
      <c r="C3332" s="24" t="str">
        <v>다세대 전월세</v>
      </c>
      <c r="D3332" s="24" t="str">
        <v>2026-01</v>
      </c>
      <c r="E3332" s="24" t="str">
        <v>비교 반영</v>
      </c>
      <c r="F3332" s="24" t="str">
        <v>직전 비교기간</v>
      </c>
      <c r="G3332" s="26">
        <v>175</v>
      </c>
      <c r="H3332" s="37">
        <v>0.10367298578199052</v>
      </c>
    </row>
    <row r="3333">
      <c r="A3333" s="26">
        <v>20</v>
      </c>
      <c r="B3333" s="24" t="str">
        <v>안산시 단원구</v>
      </c>
      <c r="C3333" s="24" t="str">
        <v>다세대 전월세</v>
      </c>
      <c r="D3333" s="24" t="str">
        <v>2026-02</v>
      </c>
      <c r="E3333" s="24" t="str">
        <v>비교 반영</v>
      </c>
      <c r="F3333" s="24" t="str">
        <v>직전 비교기간</v>
      </c>
      <c r="G3333" s="26">
        <v>177</v>
      </c>
      <c r="H3333" s="37">
        <v>0.11288265306122448</v>
      </c>
    </row>
    <row r="3334">
      <c r="A3334" s="26">
        <v>20</v>
      </c>
      <c r="B3334" s="24" t="str">
        <v>안산시 단원구</v>
      </c>
      <c r="C3334" s="24" t="str">
        <v>다세대 전월세</v>
      </c>
      <c r="D3334" s="24" t="str">
        <v>2026-03</v>
      </c>
      <c r="E3334" s="24" t="str">
        <v>비교 반영</v>
      </c>
      <c r="F3334" s="24" t="str">
        <v>직전 비교기간</v>
      </c>
      <c r="G3334" s="26">
        <v>147</v>
      </c>
      <c r="H3334" s="37">
        <v>0.0846286701208981</v>
      </c>
    </row>
    <row r="3335">
      <c r="A3335" s="26">
        <v>20</v>
      </c>
      <c r="B3335" s="24" t="str">
        <v>안산시 단원구</v>
      </c>
      <c r="C3335" s="24" t="str">
        <v>다세대 전월세</v>
      </c>
      <c r="D3335" s="24" t="str">
        <v>2026-04</v>
      </c>
      <c r="E3335" s="24" t="str">
        <v>비교 반영</v>
      </c>
      <c r="F3335" s="24" t="str">
        <v>최근 비교기간</v>
      </c>
      <c r="G3335" s="26">
        <v>146</v>
      </c>
      <c r="H3335" s="37">
        <v>0.09611586570111916</v>
      </c>
    </row>
    <row r="3336">
      <c r="A3336" s="26">
        <v>20</v>
      </c>
      <c r="B3336" s="24" t="str">
        <v>안산시 단원구</v>
      </c>
      <c r="C3336" s="24" t="str">
        <v>다세대 전월세</v>
      </c>
      <c r="D3336" s="24" t="str">
        <v>2026-05</v>
      </c>
      <c r="E3336" s="24" t="str">
        <v>비교 반영</v>
      </c>
      <c r="F3336" s="24" t="str">
        <v>최근 비교기간</v>
      </c>
      <c r="G3336" s="26">
        <v>135</v>
      </c>
      <c r="H3336" s="37">
        <v>0.07959905660377359</v>
      </c>
    </row>
    <row r="3337">
      <c r="A3337" s="26">
        <v>20</v>
      </c>
      <c r="B3337" s="24" t="str">
        <v>안산시 단원구</v>
      </c>
      <c r="C3337" s="24" t="str">
        <v>다세대 전월세</v>
      </c>
      <c r="D3337" s="24" t="str">
        <v>2026-06</v>
      </c>
      <c r="E3337" s="24" t="str">
        <v>비교 반영</v>
      </c>
      <c r="F3337" s="24" t="str">
        <v>최근 비교기간</v>
      </c>
      <c r="G3337" s="26">
        <v>144</v>
      </c>
      <c r="H3337" s="37">
        <v>0.07729468599033816</v>
      </c>
    </row>
    <row r="3338">
      <c r="A3338" s="30">
        <v>20</v>
      </c>
      <c r="B3338" s="30" t="str">
        <v>안산시 단원구</v>
      </c>
      <c r="C3338" s="30" t="str">
        <v>다세대 전월세</v>
      </c>
      <c r="D3338" s="30" t="str">
        <v>2026-07</v>
      </c>
      <c r="E3338" s="30" t="str">
        <v>집계 중</v>
      </c>
      <c r="F3338" s="30" t="str">
        <v>집계 중 월</v>
      </c>
      <c r="G3338" s="32">
        <v>126</v>
      </c>
      <c r="H3338" s="43">
        <v>0.09820732657833203</v>
      </c>
    </row>
    <row r="3339">
      <c r="A3339" s="26">
        <v>20</v>
      </c>
      <c r="B3339" s="24" t="str">
        <v>안산시 단원구</v>
      </c>
      <c r="C3339" s="24" t="str">
        <v>오피스텔 매매</v>
      </c>
      <c r="D3339" s="24" t="str">
        <v>2025-08</v>
      </c>
      <c r="E3339" s="24" t="str">
        <v>비교 반영</v>
      </c>
      <c r="F3339" s="24" t="str">
        <v>그 외 비교 반영월</v>
      </c>
      <c r="G3339" s="26">
        <v>27</v>
      </c>
      <c r="H3339" s="37">
        <v>0.017543859649122806</v>
      </c>
    </row>
    <row r="3340">
      <c r="A3340" s="26">
        <v>20</v>
      </c>
      <c r="B3340" s="24" t="str">
        <v>안산시 단원구</v>
      </c>
      <c r="C3340" s="24" t="str">
        <v>오피스텔 매매</v>
      </c>
      <c r="D3340" s="24" t="str">
        <v>2025-09</v>
      </c>
      <c r="E3340" s="24" t="str">
        <v>비교 반영</v>
      </c>
      <c r="F3340" s="24" t="str">
        <v>그 외 비교 반영월</v>
      </c>
      <c r="G3340" s="26">
        <v>28</v>
      </c>
      <c r="H3340" s="37">
        <v>0.01792573623559539</v>
      </c>
    </row>
    <row r="3341">
      <c r="A3341" s="26">
        <v>20</v>
      </c>
      <c r="B3341" s="24" t="str">
        <v>안산시 단원구</v>
      </c>
      <c r="C3341" s="24" t="str">
        <v>오피스텔 매매</v>
      </c>
      <c r="D3341" s="24" t="str">
        <v>2025-10</v>
      </c>
      <c r="E3341" s="24" t="str">
        <v>비교 반영</v>
      </c>
      <c r="F3341" s="24" t="str">
        <v>그 외 비교 반영월</v>
      </c>
      <c r="G3341" s="26">
        <v>31</v>
      </c>
      <c r="H3341" s="37">
        <v>0.02117486338797814</v>
      </c>
    </row>
    <row r="3342">
      <c r="A3342" s="26">
        <v>20</v>
      </c>
      <c r="B3342" s="24" t="str">
        <v>안산시 단원구</v>
      </c>
      <c r="C3342" s="24" t="str">
        <v>오피스텔 매매</v>
      </c>
      <c r="D3342" s="24" t="str">
        <v>2025-11</v>
      </c>
      <c r="E3342" s="24" t="str">
        <v>비교 반영</v>
      </c>
      <c r="F3342" s="24" t="str">
        <v>그 외 비교 반영월</v>
      </c>
      <c r="G3342" s="26">
        <v>31</v>
      </c>
      <c r="H3342" s="37">
        <v>0.01949685534591195</v>
      </c>
    </row>
    <row r="3343">
      <c r="A3343" s="26">
        <v>20</v>
      </c>
      <c r="B3343" s="24" t="str">
        <v>안산시 단원구</v>
      </c>
      <c r="C3343" s="24" t="str">
        <v>오피스텔 매매</v>
      </c>
      <c r="D3343" s="24" t="str">
        <v>2025-12</v>
      </c>
      <c r="E3343" s="24" t="str">
        <v>비교 반영</v>
      </c>
      <c r="F3343" s="24" t="str">
        <v>그 외 비교 반영월</v>
      </c>
      <c r="G3343" s="26">
        <v>29</v>
      </c>
      <c r="H3343" s="37">
        <v>0.019372077488309953</v>
      </c>
    </row>
    <row r="3344">
      <c r="A3344" s="26">
        <v>20</v>
      </c>
      <c r="B3344" s="24" t="str">
        <v>안산시 단원구</v>
      </c>
      <c r="C3344" s="24" t="str">
        <v>오피스텔 매매</v>
      </c>
      <c r="D3344" s="24" t="str">
        <v>2026-01</v>
      </c>
      <c r="E3344" s="24" t="str">
        <v>비교 반영</v>
      </c>
      <c r="F3344" s="24" t="str">
        <v>직전 비교기간</v>
      </c>
      <c r="G3344" s="26">
        <v>30</v>
      </c>
      <c r="H3344" s="37">
        <v>0.017772511848341232</v>
      </c>
    </row>
    <row r="3345">
      <c r="A3345" s="26">
        <v>20</v>
      </c>
      <c r="B3345" s="24" t="str">
        <v>안산시 단원구</v>
      </c>
      <c r="C3345" s="24" t="str">
        <v>오피스텔 매매</v>
      </c>
      <c r="D3345" s="24" t="str">
        <v>2026-02</v>
      </c>
      <c r="E3345" s="24" t="str">
        <v>비교 반영</v>
      </c>
      <c r="F3345" s="24" t="str">
        <v>직전 비교기간</v>
      </c>
      <c r="G3345" s="26">
        <v>40</v>
      </c>
      <c r="H3345" s="37">
        <v>0.025510204081632654</v>
      </c>
    </row>
    <row r="3346">
      <c r="A3346" s="26">
        <v>20</v>
      </c>
      <c r="B3346" s="24" t="str">
        <v>안산시 단원구</v>
      </c>
      <c r="C3346" s="24" t="str">
        <v>오피스텔 매매</v>
      </c>
      <c r="D3346" s="24" t="str">
        <v>2026-03</v>
      </c>
      <c r="E3346" s="24" t="str">
        <v>비교 반영</v>
      </c>
      <c r="F3346" s="24" t="str">
        <v>직전 비교기간</v>
      </c>
      <c r="G3346" s="26">
        <v>30</v>
      </c>
      <c r="H3346" s="37">
        <v>0.017271157167530225</v>
      </c>
    </row>
    <row r="3347">
      <c r="A3347" s="26">
        <v>20</v>
      </c>
      <c r="B3347" s="24" t="str">
        <v>안산시 단원구</v>
      </c>
      <c r="C3347" s="24" t="str">
        <v>오피스텔 매매</v>
      </c>
      <c r="D3347" s="24" t="str">
        <v>2026-04</v>
      </c>
      <c r="E3347" s="24" t="str">
        <v>비교 반영</v>
      </c>
      <c r="F3347" s="24" t="str">
        <v>최근 비교기간</v>
      </c>
      <c r="G3347" s="26">
        <v>46</v>
      </c>
      <c r="H3347" s="37">
        <v>0.030283080974325215</v>
      </c>
    </row>
    <row r="3348">
      <c r="A3348" s="26">
        <v>20</v>
      </c>
      <c r="B3348" s="24" t="str">
        <v>안산시 단원구</v>
      </c>
      <c r="C3348" s="24" t="str">
        <v>오피스텔 매매</v>
      </c>
      <c r="D3348" s="24" t="str">
        <v>2026-05</v>
      </c>
      <c r="E3348" s="24" t="str">
        <v>비교 반영</v>
      </c>
      <c r="F3348" s="24" t="str">
        <v>최근 비교기간</v>
      </c>
      <c r="G3348" s="26">
        <v>242</v>
      </c>
      <c r="H3348" s="37">
        <v>0.14268867924528303</v>
      </c>
    </row>
    <row r="3349">
      <c r="A3349" s="26">
        <v>20</v>
      </c>
      <c r="B3349" s="24" t="str">
        <v>안산시 단원구</v>
      </c>
      <c r="C3349" s="24" t="str">
        <v>오피스텔 매매</v>
      </c>
      <c r="D3349" s="24" t="str">
        <v>2026-06</v>
      </c>
      <c r="E3349" s="24" t="str">
        <v>비교 반영</v>
      </c>
      <c r="F3349" s="24" t="str">
        <v>최근 비교기간</v>
      </c>
      <c r="G3349" s="26">
        <v>30</v>
      </c>
      <c r="H3349" s="37">
        <v>0.01610305958132045</v>
      </c>
    </row>
    <row r="3350">
      <c r="A3350" s="30">
        <v>20</v>
      </c>
      <c r="B3350" s="30" t="str">
        <v>안산시 단원구</v>
      </c>
      <c r="C3350" s="30" t="str">
        <v>오피스텔 매매</v>
      </c>
      <c r="D3350" s="30" t="str">
        <v>2026-07</v>
      </c>
      <c r="E3350" s="30" t="str">
        <v>집계 중</v>
      </c>
      <c r="F3350" s="30" t="str">
        <v>집계 중 월</v>
      </c>
      <c r="G3350" s="32">
        <v>30</v>
      </c>
      <c r="H3350" s="43">
        <v>0.02338269680436477</v>
      </c>
    </row>
    <row r="3351">
      <c r="A3351" s="26">
        <v>20</v>
      </c>
      <c r="B3351" s="24" t="str">
        <v>안산시 단원구</v>
      </c>
      <c r="C3351" s="24" t="str">
        <v>토지</v>
      </c>
      <c r="D3351" s="24" t="str">
        <v>2025-08</v>
      </c>
      <c r="E3351" s="24" t="str">
        <v>비교 반영</v>
      </c>
      <c r="F3351" s="24" t="str">
        <v>그 외 비교 반영월</v>
      </c>
      <c r="G3351" s="26">
        <v>80</v>
      </c>
      <c r="H3351" s="37">
        <v>0.05198180636777128</v>
      </c>
    </row>
    <row r="3352">
      <c r="A3352" s="26">
        <v>20</v>
      </c>
      <c r="B3352" s="24" t="str">
        <v>안산시 단원구</v>
      </c>
      <c r="C3352" s="24" t="str">
        <v>토지</v>
      </c>
      <c r="D3352" s="24" t="str">
        <v>2025-09</v>
      </c>
      <c r="E3352" s="24" t="str">
        <v>비교 반영</v>
      </c>
      <c r="F3352" s="24" t="str">
        <v>그 외 비교 반영월</v>
      </c>
      <c r="G3352" s="26">
        <v>104</v>
      </c>
      <c r="H3352" s="37">
        <v>0.06658130601792574</v>
      </c>
    </row>
    <row r="3353">
      <c r="A3353" s="26">
        <v>20</v>
      </c>
      <c r="B3353" s="24" t="str">
        <v>안산시 단원구</v>
      </c>
      <c r="C3353" s="24" t="str">
        <v>토지</v>
      </c>
      <c r="D3353" s="24" t="str">
        <v>2025-10</v>
      </c>
      <c r="E3353" s="24" t="str">
        <v>비교 반영</v>
      </c>
      <c r="F3353" s="24" t="str">
        <v>그 외 비교 반영월</v>
      </c>
      <c r="G3353" s="26">
        <v>107</v>
      </c>
      <c r="H3353" s="37">
        <v>0.07308743169398907</v>
      </c>
    </row>
    <row r="3354">
      <c r="A3354" s="26">
        <v>20</v>
      </c>
      <c r="B3354" s="24" t="str">
        <v>안산시 단원구</v>
      </c>
      <c r="C3354" s="24" t="str">
        <v>토지</v>
      </c>
      <c r="D3354" s="24" t="str">
        <v>2025-11</v>
      </c>
      <c r="E3354" s="24" t="str">
        <v>비교 반영</v>
      </c>
      <c r="F3354" s="24" t="str">
        <v>그 외 비교 반영월</v>
      </c>
      <c r="G3354" s="26">
        <v>138</v>
      </c>
      <c r="H3354" s="37">
        <v>0.08679245283018867</v>
      </c>
    </row>
    <row r="3355">
      <c r="A3355" s="26">
        <v>20</v>
      </c>
      <c r="B3355" s="24" t="str">
        <v>안산시 단원구</v>
      </c>
      <c r="C3355" s="24" t="str">
        <v>토지</v>
      </c>
      <c r="D3355" s="24" t="str">
        <v>2025-12</v>
      </c>
      <c r="E3355" s="24" t="str">
        <v>비교 반영</v>
      </c>
      <c r="F3355" s="24" t="str">
        <v>그 외 비교 반영월</v>
      </c>
      <c r="G3355" s="26">
        <v>89</v>
      </c>
      <c r="H3355" s="37">
        <v>0.05945223780895124</v>
      </c>
    </row>
    <row r="3356">
      <c r="A3356" s="26">
        <v>20</v>
      </c>
      <c r="B3356" s="24" t="str">
        <v>안산시 단원구</v>
      </c>
      <c r="C3356" s="24" t="str">
        <v>토지</v>
      </c>
      <c r="D3356" s="24" t="str">
        <v>2026-01</v>
      </c>
      <c r="E3356" s="24" t="str">
        <v>비교 반영</v>
      </c>
      <c r="F3356" s="24" t="str">
        <v>직전 비교기간</v>
      </c>
      <c r="G3356" s="26">
        <v>103</v>
      </c>
      <c r="H3356" s="37">
        <v>0.06101895734597156</v>
      </c>
    </row>
    <row r="3357">
      <c r="A3357" s="26">
        <v>20</v>
      </c>
      <c r="B3357" s="24" t="str">
        <v>안산시 단원구</v>
      </c>
      <c r="C3357" s="24" t="str">
        <v>토지</v>
      </c>
      <c r="D3357" s="24" t="str">
        <v>2026-02</v>
      </c>
      <c r="E3357" s="24" t="str">
        <v>비교 반영</v>
      </c>
      <c r="F3357" s="24" t="str">
        <v>직전 비교기간</v>
      </c>
      <c r="G3357" s="26">
        <v>116</v>
      </c>
      <c r="H3357" s="37">
        <v>0.07397959183673469</v>
      </c>
    </row>
    <row r="3358">
      <c r="A3358" s="26">
        <v>20</v>
      </c>
      <c r="B3358" s="24" t="str">
        <v>안산시 단원구</v>
      </c>
      <c r="C3358" s="24" t="str">
        <v>토지</v>
      </c>
      <c r="D3358" s="24" t="str">
        <v>2026-03</v>
      </c>
      <c r="E3358" s="24" t="str">
        <v>비교 반영</v>
      </c>
      <c r="F3358" s="24" t="str">
        <v>직전 비교기간</v>
      </c>
      <c r="G3358" s="26">
        <v>143</v>
      </c>
      <c r="H3358" s="37">
        <v>0.08232584916522741</v>
      </c>
    </row>
    <row r="3359">
      <c r="A3359" s="26">
        <v>20</v>
      </c>
      <c r="B3359" s="24" t="str">
        <v>안산시 단원구</v>
      </c>
      <c r="C3359" s="24" t="str">
        <v>토지</v>
      </c>
      <c r="D3359" s="24" t="str">
        <v>2026-04</v>
      </c>
      <c r="E3359" s="24" t="str">
        <v>비교 반영</v>
      </c>
      <c r="F3359" s="24" t="str">
        <v>최근 비교기간</v>
      </c>
      <c r="G3359" s="26">
        <v>119</v>
      </c>
      <c r="H3359" s="37">
        <v>0.07834101382488479</v>
      </c>
    </row>
    <row r="3360">
      <c r="A3360" s="26">
        <v>20</v>
      </c>
      <c r="B3360" s="24" t="str">
        <v>안산시 단원구</v>
      </c>
      <c r="C3360" s="24" t="str">
        <v>토지</v>
      </c>
      <c r="D3360" s="24" t="str">
        <v>2026-05</v>
      </c>
      <c r="E3360" s="24" t="str">
        <v>비교 반영</v>
      </c>
      <c r="F3360" s="24" t="str">
        <v>최근 비교기간</v>
      </c>
      <c r="G3360" s="26">
        <v>94</v>
      </c>
      <c r="H3360" s="37">
        <v>0.055424528301886794</v>
      </c>
    </row>
    <row r="3361">
      <c r="A3361" s="26">
        <v>20</v>
      </c>
      <c r="B3361" s="24" t="str">
        <v>안산시 단원구</v>
      </c>
      <c r="C3361" s="24" t="str">
        <v>토지</v>
      </c>
      <c r="D3361" s="24" t="str">
        <v>2026-06</v>
      </c>
      <c r="E3361" s="24" t="str">
        <v>비교 반영</v>
      </c>
      <c r="F3361" s="24" t="str">
        <v>최근 비교기간</v>
      </c>
      <c r="G3361" s="26">
        <v>89</v>
      </c>
      <c r="H3361" s="37">
        <v>0.04777241009125067</v>
      </c>
    </row>
    <row r="3362">
      <c r="A3362" s="30">
        <v>20</v>
      </c>
      <c r="B3362" s="30" t="str">
        <v>안산시 단원구</v>
      </c>
      <c r="C3362" s="30" t="str">
        <v>토지</v>
      </c>
      <c r="D3362" s="30" t="str">
        <v>2026-07</v>
      </c>
      <c r="E3362" s="30" t="str">
        <v>집계 중</v>
      </c>
      <c r="F3362" s="30" t="str">
        <v>집계 중 월</v>
      </c>
      <c r="G3362" s="32">
        <v>87</v>
      </c>
      <c r="H3362" s="43">
        <v>0.06780982073265783</v>
      </c>
    </row>
    <row r="3363">
      <c r="A3363" s="26">
        <v>20</v>
      </c>
      <c r="B3363" s="24" t="str">
        <v>안산시 단원구</v>
      </c>
      <c r="C3363" s="24" t="str">
        <v>다세대 매매</v>
      </c>
      <c r="D3363" s="24" t="str">
        <v>2025-08</v>
      </c>
      <c r="E3363" s="24" t="str">
        <v>비교 반영</v>
      </c>
      <c r="F3363" s="24" t="str">
        <v>그 외 비교 반영월</v>
      </c>
      <c r="G3363" s="26">
        <v>62</v>
      </c>
      <c r="H3363" s="37">
        <v>0.04028589993502274</v>
      </c>
    </row>
    <row r="3364">
      <c r="A3364" s="26">
        <v>20</v>
      </c>
      <c r="B3364" s="24" t="str">
        <v>안산시 단원구</v>
      </c>
      <c r="C3364" s="24" t="str">
        <v>다세대 매매</v>
      </c>
      <c r="D3364" s="24" t="str">
        <v>2025-09</v>
      </c>
      <c r="E3364" s="24" t="str">
        <v>비교 반영</v>
      </c>
      <c r="F3364" s="24" t="str">
        <v>그 외 비교 반영월</v>
      </c>
      <c r="G3364" s="26">
        <v>44</v>
      </c>
      <c r="H3364" s="37">
        <v>0.028169014084507043</v>
      </c>
    </row>
    <row r="3365">
      <c r="A3365" s="26">
        <v>20</v>
      </c>
      <c r="B3365" s="24" t="str">
        <v>안산시 단원구</v>
      </c>
      <c r="C3365" s="24" t="str">
        <v>다세대 매매</v>
      </c>
      <c r="D3365" s="24" t="str">
        <v>2025-10</v>
      </c>
      <c r="E3365" s="24" t="str">
        <v>비교 반영</v>
      </c>
      <c r="F3365" s="24" t="str">
        <v>그 외 비교 반영월</v>
      </c>
      <c r="G3365" s="26">
        <v>50</v>
      </c>
      <c r="H3365" s="37">
        <v>0.03415300546448088</v>
      </c>
    </row>
    <row r="3366">
      <c r="A3366" s="26">
        <v>20</v>
      </c>
      <c r="B3366" s="24" t="str">
        <v>안산시 단원구</v>
      </c>
      <c r="C3366" s="24" t="str">
        <v>다세대 매매</v>
      </c>
      <c r="D3366" s="24" t="str">
        <v>2025-11</v>
      </c>
      <c r="E3366" s="24" t="str">
        <v>비교 반영</v>
      </c>
      <c r="F3366" s="24" t="str">
        <v>그 외 비교 반영월</v>
      </c>
      <c r="G3366" s="26">
        <v>62</v>
      </c>
      <c r="H3366" s="37">
        <v>0.0389937106918239</v>
      </c>
    </row>
    <row r="3367">
      <c r="A3367" s="26">
        <v>20</v>
      </c>
      <c r="B3367" s="24" t="str">
        <v>안산시 단원구</v>
      </c>
      <c r="C3367" s="24" t="str">
        <v>다세대 매매</v>
      </c>
      <c r="D3367" s="24" t="str">
        <v>2025-12</v>
      </c>
      <c r="E3367" s="24" t="str">
        <v>비교 반영</v>
      </c>
      <c r="F3367" s="24" t="str">
        <v>그 외 비교 반영월</v>
      </c>
      <c r="G3367" s="26">
        <v>53</v>
      </c>
      <c r="H3367" s="37">
        <v>0.035404141616566465</v>
      </c>
    </row>
    <row r="3368">
      <c r="A3368" s="26">
        <v>20</v>
      </c>
      <c r="B3368" s="24" t="str">
        <v>안산시 단원구</v>
      </c>
      <c r="C3368" s="24" t="str">
        <v>다세대 매매</v>
      </c>
      <c r="D3368" s="24" t="str">
        <v>2026-01</v>
      </c>
      <c r="E3368" s="24" t="str">
        <v>비교 반영</v>
      </c>
      <c r="F3368" s="24" t="str">
        <v>직전 비교기간</v>
      </c>
      <c r="G3368" s="26">
        <v>53</v>
      </c>
      <c r="H3368" s="37">
        <v>0.03139810426540284</v>
      </c>
    </row>
    <row r="3369">
      <c r="A3369" s="26">
        <v>20</v>
      </c>
      <c r="B3369" s="24" t="str">
        <v>안산시 단원구</v>
      </c>
      <c r="C3369" s="24" t="str">
        <v>다세대 매매</v>
      </c>
      <c r="D3369" s="24" t="str">
        <v>2026-02</v>
      </c>
      <c r="E3369" s="24" t="str">
        <v>비교 반영</v>
      </c>
      <c r="F3369" s="24" t="str">
        <v>직전 비교기간</v>
      </c>
      <c r="G3369" s="26">
        <v>52</v>
      </c>
      <c r="H3369" s="37">
        <v>0.03316326530612245</v>
      </c>
    </row>
    <row r="3370">
      <c r="A3370" s="26">
        <v>20</v>
      </c>
      <c r="B3370" s="24" t="str">
        <v>안산시 단원구</v>
      </c>
      <c r="C3370" s="24" t="str">
        <v>다세대 매매</v>
      </c>
      <c r="D3370" s="24" t="str">
        <v>2026-03</v>
      </c>
      <c r="E3370" s="24" t="str">
        <v>비교 반영</v>
      </c>
      <c r="F3370" s="24" t="str">
        <v>직전 비교기간</v>
      </c>
      <c r="G3370" s="26">
        <v>84</v>
      </c>
      <c r="H3370" s="37">
        <v>0.04835924006908463</v>
      </c>
    </row>
    <row r="3371">
      <c r="A3371" s="26">
        <v>20</v>
      </c>
      <c r="B3371" s="24" t="str">
        <v>안산시 단원구</v>
      </c>
      <c r="C3371" s="24" t="str">
        <v>다세대 매매</v>
      </c>
      <c r="D3371" s="24" t="str">
        <v>2026-04</v>
      </c>
      <c r="E3371" s="24" t="str">
        <v>비교 반영</v>
      </c>
      <c r="F3371" s="24" t="str">
        <v>최근 비교기간</v>
      </c>
      <c r="G3371" s="26">
        <v>63</v>
      </c>
      <c r="H3371" s="37">
        <v>0.041474654377880185</v>
      </c>
    </row>
    <row r="3372">
      <c r="A3372" s="26">
        <v>20</v>
      </c>
      <c r="B3372" s="24" t="str">
        <v>안산시 단원구</v>
      </c>
      <c r="C3372" s="24" t="str">
        <v>다세대 매매</v>
      </c>
      <c r="D3372" s="24" t="str">
        <v>2026-05</v>
      </c>
      <c r="E3372" s="24" t="str">
        <v>비교 반영</v>
      </c>
      <c r="F3372" s="24" t="str">
        <v>최근 비교기간</v>
      </c>
      <c r="G3372" s="26">
        <v>49</v>
      </c>
      <c r="H3372" s="37">
        <v>0.028891509433962265</v>
      </c>
    </row>
    <row r="3373">
      <c r="A3373" s="26">
        <v>20</v>
      </c>
      <c r="B3373" s="24" t="str">
        <v>안산시 단원구</v>
      </c>
      <c r="C3373" s="24" t="str">
        <v>다세대 매매</v>
      </c>
      <c r="D3373" s="24" t="str">
        <v>2026-06</v>
      </c>
      <c r="E3373" s="24" t="str">
        <v>비교 반영</v>
      </c>
      <c r="F3373" s="24" t="str">
        <v>최근 비교기간</v>
      </c>
      <c r="G3373" s="26">
        <v>55</v>
      </c>
      <c r="H3373" s="37">
        <v>0.029522275899087493</v>
      </c>
    </row>
    <row r="3374">
      <c r="A3374" s="30">
        <v>20</v>
      </c>
      <c r="B3374" s="30" t="str">
        <v>안산시 단원구</v>
      </c>
      <c r="C3374" s="30" t="str">
        <v>다세대 매매</v>
      </c>
      <c r="D3374" s="30" t="str">
        <v>2026-07</v>
      </c>
      <c r="E3374" s="30" t="str">
        <v>집계 중</v>
      </c>
      <c r="F3374" s="30" t="str">
        <v>집계 중 월</v>
      </c>
      <c r="G3374" s="32">
        <v>51</v>
      </c>
      <c r="H3374" s="43">
        <v>0.03975058456742011</v>
      </c>
    </row>
    <row r="3375">
      <c r="A3375" s="26">
        <v>20</v>
      </c>
      <c r="B3375" s="24" t="str">
        <v>안산시 단원구</v>
      </c>
      <c r="C3375" s="24" t="str">
        <v>공장창고</v>
      </c>
      <c r="D3375" s="24" t="str">
        <v>2025-08</v>
      </c>
      <c r="E3375" s="24" t="str">
        <v>비교 반영</v>
      </c>
      <c r="F3375" s="24" t="str">
        <v>그 외 비교 반영월</v>
      </c>
      <c r="G3375" s="26">
        <v>32</v>
      </c>
      <c r="H3375" s="37">
        <v>0.02079272254710851</v>
      </c>
    </row>
    <row r="3376">
      <c r="A3376" s="26">
        <v>20</v>
      </c>
      <c r="B3376" s="24" t="str">
        <v>안산시 단원구</v>
      </c>
      <c r="C3376" s="24" t="str">
        <v>공장창고</v>
      </c>
      <c r="D3376" s="24" t="str">
        <v>2025-09</v>
      </c>
      <c r="E3376" s="24" t="str">
        <v>비교 반영</v>
      </c>
      <c r="F3376" s="24" t="str">
        <v>그 외 비교 반영월</v>
      </c>
      <c r="G3376" s="26">
        <v>16</v>
      </c>
      <c r="H3376" s="37">
        <v>0.010243277848911651</v>
      </c>
    </row>
    <row r="3377">
      <c r="A3377" s="26">
        <v>20</v>
      </c>
      <c r="B3377" s="24" t="str">
        <v>안산시 단원구</v>
      </c>
      <c r="C3377" s="24" t="str">
        <v>공장창고</v>
      </c>
      <c r="D3377" s="24" t="str">
        <v>2025-10</v>
      </c>
      <c r="E3377" s="24" t="str">
        <v>비교 반영</v>
      </c>
      <c r="F3377" s="24" t="str">
        <v>그 외 비교 반영월</v>
      </c>
      <c r="G3377" s="26">
        <v>20</v>
      </c>
      <c r="H3377" s="37">
        <v>0.01366120218579235</v>
      </c>
    </row>
    <row r="3378">
      <c r="A3378" s="26">
        <v>20</v>
      </c>
      <c r="B3378" s="24" t="str">
        <v>안산시 단원구</v>
      </c>
      <c r="C3378" s="24" t="str">
        <v>공장창고</v>
      </c>
      <c r="D3378" s="24" t="str">
        <v>2025-11</v>
      </c>
      <c r="E3378" s="24" t="str">
        <v>비교 반영</v>
      </c>
      <c r="F3378" s="24" t="str">
        <v>그 외 비교 반영월</v>
      </c>
      <c r="G3378" s="26">
        <v>8</v>
      </c>
      <c r="H3378" s="37">
        <v>0.005031446540880503</v>
      </c>
    </row>
    <row r="3379">
      <c r="A3379" s="26">
        <v>20</v>
      </c>
      <c r="B3379" s="24" t="str">
        <v>안산시 단원구</v>
      </c>
      <c r="C3379" s="24" t="str">
        <v>공장창고</v>
      </c>
      <c r="D3379" s="24" t="str">
        <v>2025-12</v>
      </c>
      <c r="E3379" s="24" t="str">
        <v>비교 반영</v>
      </c>
      <c r="F3379" s="24" t="str">
        <v>그 외 비교 반영월</v>
      </c>
      <c r="G3379" s="26">
        <v>10</v>
      </c>
      <c r="H3379" s="37">
        <v>0.006680026720106881</v>
      </c>
    </row>
    <row r="3380">
      <c r="A3380" s="26">
        <v>20</v>
      </c>
      <c r="B3380" s="24" t="str">
        <v>안산시 단원구</v>
      </c>
      <c r="C3380" s="24" t="str">
        <v>공장창고</v>
      </c>
      <c r="D3380" s="24" t="str">
        <v>2026-01</v>
      </c>
      <c r="E3380" s="24" t="str">
        <v>비교 반영</v>
      </c>
      <c r="F3380" s="24" t="str">
        <v>직전 비교기간</v>
      </c>
      <c r="G3380" s="26">
        <v>6</v>
      </c>
      <c r="H3380" s="37">
        <v>0.0035545023696682463</v>
      </c>
    </row>
    <row r="3381">
      <c r="A3381" s="26">
        <v>20</v>
      </c>
      <c r="B3381" s="24" t="str">
        <v>안산시 단원구</v>
      </c>
      <c r="C3381" s="24" t="str">
        <v>공장창고</v>
      </c>
      <c r="D3381" s="24" t="str">
        <v>2026-02</v>
      </c>
      <c r="E3381" s="24" t="str">
        <v>비교 반영</v>
      </c>
      <c r="F3381" s="24" t="str">
        <v>직전 비교기간</v>
      </c>
      <c r="G3381" s="26">
        <v>9</v>
      </c>
      <c r="H3381" s="37">
        <v>0.005739795918367347</v>
      </c>
    </row>
    <row r="3382">
      <c r="A3382" s="26">
        <v>20</v>
      </c>
      <c r="B3382" s="24" t="str">
        <v>안산시 단원구</v>
      </c>
      <c r="C3382" s="24" t="str">
        <v>공장창고</v>
      </c>
      <c r="D3382" s="24" t="str">
        <v>2026-03</v>
      </c>
      <c r="E3382" s="24" t="str">
        <v>비교 반영</v>
      </c>
      <c r="F3382" s="24" t="str">
        <v>직전 비교기간</v>
      </c>
      <c r="G3382" s="26">
        <v>13</v>
      </c>
      <c r="H3382" s="37">
        <v>0.007484168105929764</v>
      </c>
    </row>
    <row r="3383">
      <c r="A3383" s="26">
        <v>20</v>
      </c>
      <c r="B3383" s="24" t="str">
        <v>안산시 단원구</v>
      </c>
      <c r="C3383" s="24" t="str">
        <v>공장창고</v>
      </c>
      <c r="D3383" s="24" t="str">
        <v>2026-04</v>
      </c>
      <c r="E3383" s="24" t="str">
        <v>비교 반영</v>
      </c>
      <c r="F3383" s="24" t="str">
        <v>최근 비교기간</v>
      </c>
      <c r="G3383" s="26">
        <v>24</v>
      </c>
      <c r="H3383" s="37">
        <v>0.015799868334430547</v>
      </c>
    </row>
    <row r="3384">
      <c r="A3384" s="26">
        <v>20</v>
      </c>
      <c r="B3384" s="24" t="str">
        <v>안산시 단원구</v>
      </c>
      <c r="C3384" s="24" t="str">
        <v>공장창고</v>
      </c>
      <c r="D3384" s="24" t="str">
        <v>2026-05</v>
      </c>
      <c r="E3384" s="24" t="str">
        <v>비교 반영</v>
      </c>
      <c r="F3384" s="24" t="str">
        <v>최근 비교기간</v>
      </c>
      <c r="G3384" s="26">
        <v>15</v>
      </c>
      <c r="H3384" s="37">
        <v>0.00884433962264151</v>
      </c>
    </row>
    <row r="3385">
      <c r="A3385" s="26">
        <v>20</v>
      </c>
      <c r="B3385" s="24" t="str">
        <v>안산시 단원구</v>
      </c>
      <c r="C3385" s="24" t="str">
        <v>공장창고</v>
      </c>
      <c r="D3385" s="24" t="str">
        <v>2026-06</v>
      </c>
      <c r="E3385" s="24" t="str">
        <v>비교 반영</v>
      </c>
      <c r="F3385" s="24" t="str">
        <v>최근 비교기간</v>
      </c>
      <c r="G3385" s="26">
        <v>10</v>
      </c>
      <c r="H3385" s="37">
        <v>0.005367686527106817</v>
      </c>
    </row>
    <row r="3386">
      <c r="A3386" s="30">
        <v>20</v>
      </c>
      <c r="B3386" s="30" t="str">
        <v>안산시 단원구</v>
      </c>
      <c r="C3386" s="30" t="str">
        <v>공장창고</v>
      </c>
      <c r="D3386" s="30" t="str">
        <v>2026-07</v>
      </c>
      <c r="E3386" s="30" t="str">
        <v>집계 중</v>
      </c>
      <c r="F3386" s="30" t="str">
        <v>집계 중 월</v>
      </c>
      <c r="G3386" s="32">
        <v>19</v>
      </c>
      <c r="H3386" s="43">
        <v>0.014809041309431021</v>
      </c>
    </row>
    <row r="3387">
      <c r="A3387" s="26">
        <v>20</v>
      </c>
      <c r="B3387" s="24" t="str">
        <v>안산시 단원구</v>
      </c>
      <c r="C3387" s="24" t="str">
        <v>다가구 매매</v>
      </c>
      <c r="D3387" s="24" t="str">
        <v>2025-08</v>
      </c>
      <c r="E3387" s="24" t="str">
        <v>비교 반영</v>
      </c>
      <c r="F3387" s="24" t="str">
        <v>그 외 비교 반영월</v>
      </c>
      <c r="G3387" s="26">
        <v>8</v>
      </c>
      <c r="H3387" s="37">
        <v>0.005198180636777128</v>
      </c>
    </row>
    <row r="3388">
      <c r="A3388" s="26">
        <v>20</v>
      </c>
      <c r="B3388" s="24" t="str">
        <v>안산시 단원구</v>
      </c>
      <c r="C3388" s="24" t="str">
        <v>다가구 매매</v>
      </c>
      <c r="D3388" s="24" t="str">
        <v>2025-09</v>
      </c>
      <c r="E3388" s="24" t="str">
        <v>비교 반영</v>
      </c>
      <c r="F3388" s="24" t="str">
        <v>그 외 비교 반영월</v>
      </c>
      <c r="G3388" s="26">
        <v>15</v>
      </c>
      <c r="H3388" s="37">
        <v>0.009603072983354673</v>
      </c>
    </row>
    <row r="3389">
      <c r="A3389" s="26">
        <v>20</v>
      </c>
      <c r="B3389" s="24" t="str">
        <v>안산시 단원구</v>
      </c>
      <c r="C3389" s="24" t="str">
        <v>다가구 매매</v>
      </c>
      <c r="D3389" s="24" t="str">
        <v>2025-10</v>
      </c>
      <c r="E3389" s="24" t="str">
        <v>비교 반영</v>
      </c>
      <c r="F3389" s="24" t="str">
        <v>그 외 비교 반영월</v>
      </c>
      <c r="G3389" s="26">
        <v>6</v>
      </c>
      <c r="H3389" s="37">
        <v>0.004098360655737705</v>
      </c>
    </row>
    <row r="3390">
      <c r="A3390" s="26">
        <v>20</v>
      </c>
      <c r="B3390" s="24" t="str">
        <v>안산시 단원구</v>
      </c>
      <c r="C3390" s="24" t="str">
        <v>다가구 매매</v>
      </c>
      <c r="D3390" s="24" t="str">
        <v>2025-11</v>
      </c>
      <c r="E3390" s="24" t="str">
        <v>비교 반영</v>
      </c>
      <c r="F3390" s="24" t="str">
        <v>그 외 비교 반영월</v>
      </c>
      <c r="G3390" s="26">
        <v>9</v>
      </c>
      <c r="H3390" s="37">
        <v>0.005660377358490566</v>
      </c>
    </row>
    <row r="3391">
      <c r="A3391" s="26">
        <v>20</v>
      </c>
      <c r="B3391" s="24" t="str">
        <v>안산시 단원구</v>
      </c>
      <c r="C3391" s="24" t="str">
        <v>다가구 매매</v>
      </c>
      <c r="D3391" s="24" t="str">
        <v>2025-12</v>
      </c>
      <c r="E3391" s="24" t="str">
        <v>비교 반영</v>
      </c>
      <c r="F3391" s="24" t="str">
        <v>그 외 비교 반영월</v>
      </c>
      <c r="G3391" s="26">
        <v>2</v>
      </c>
      <c r="H3391" s="37">
        <v>0.0013360053440213762</v>
      </c>
    </row>
    <row r="3392">
      <c r="A3392" s="26">
        <v>20</v>
      </c>
      <c r="B3392" s="24" t="str">
        <v>안산시 단원구</v>
      </c>
      <c r="C3392" s="24" t="str">
        <v>다가구 매매</v>
      </c>
      <c r="D3392" s="24" t="str">
        <v>2026-01</v>
      </c>
      <c r="E3392" s="24" t="str">
        <v>비교 반영</v>
      </c>
      <c r="F3392" s="24" t="str">
        <v>직전 비교기간</v>
      </c>
      <c r="G3392" s="26">
        <v>8</v>
      </c>
      <c r="H3392" s="37">
        <v>0.004739336492890996</v>
      </c>
    </row>
    <row r="3393">
      <c r="A3393" s="26">
        <v>20</v>
      </c>
      <c r="B3393" s="24" t="str">
        <v>안산시 단원구</v>
      </c>
      <c r="C3393" s="24" t="str">
        <v>다가구 매매</v>
      </c>
      <c r="D3393" s="24" t="str">
        <v>2026-02</v>
      </c>
      <c r="E3393" s="24" t="str">
        <v>비교 반영</v>
      </c>
      <c r="F3393" s="24" t="str">
        <v>직전 비교기간</v>
      </c>
      <c r="G3393" s="26">
        <v>5</v>
      </c>
      <c r="H3393" s="37">
        <v>0.0031887755102040817</v>
      </c>
    </row>
    <row r="3394">
      <c r="A3394" s="26">
        <v>20</v>
      </c>
      <c r="B3394" s="24" t="str">
        <v>안산시 단원구</v>
      </c>
      <c r="C3394" s="24" t="str">
        <v>다가구 매매</v>
      </c>
      <c r="D3394" s="24" t="str">
        <v>2026-03</v>
      </c>
      <c r="E3394" s="24" t="str">
        <v>비교 반영</v>
      </c>
      <c r="F3394" s="24" t="str">
        <v>직전 비교기간</v>
      </c>
      <c r="G3394" s="26">
        <v>11</v>
      </c>
      <c r="H3394" s="37">
        <v>0.0063327576280944155</v>
      </c>
    </row>
    <row r="3395">
      <c r="A3395" s="26">
        <v>20</v>
      </c>
      <c r="B3395" s="24" t="str">
        <v>안산시 단원구</v>
      </c>
      <c r="C3395" s="24" t="str">
        <v>다가구 매매</v>
      </c>
      <c r="D3395" s="24" t="str">
        <v>2026-04</v>
      </c>
      <c r="E3395" s="24" t="str">
        <v>비교 반영</v>
      </c>
      <c r="F3395" s="24" t="str">
        <v>최근 비교기간</v>
      </c>
      <c r="G3395" s="26">
        <v>6</v>
      </c>
      <c r="H3395" s="37">
        <v>0.003949967083607637</v>
      </c>
    </row>
    <row r="3396">
      <c r="A3396" s="26">
        <v>20</v>
      </c>
      <c r="B3396" s="24" t="str">
        <v>안산시 단원구</v>
      </c>
      <c r="C3396" s="24" t="str">
        <v>다가구 매매</v>
      </c>
      <c r="D3396" s="24" t="str">
        <v>2026-05</v>
      </c>
      <c r="E3396" s="24" t="str">
        <v>비교 반영</v>
      </c>
      <c r="F3396" s="24" t="str">
        <v>최근 비교기간</v>
      </c>
      <c r="G3396" s="26">
        <v>7</v>
      </c>
      <c r="H3396" s="37">
        <v>0.004127358490566038</v>
      </c>
    </row>
    <row r="3397">
      <c r="A3397" s="26">
        <v>20</v>
      </c>
      <c r="B3397" s="24" t="str">
        <v>안산시 단원구</v>
      </c>
      <c r="C3397" s="24" t="str">
        <v>다가구 매매</v>
      </c>
      <c r="D3397" s="24" t="str">
        <v>2026-06</v>
      </c>
      <c r="E3397" s="24" t="str">
        <v>비교 반영</v>
      </c>
      <c r="F3397" s="24" t="str">
        <v>최근 비교기간</v>
      </c>
      <c r="G3397" s="26">
        <v>5</v>
      </c>
      <c r="H3397" s="37">
        <v>0.0026838432635534087</v>
      </c>
    </row>
    <row r="3398">
      <c r="A3398" s="30">
        <v>20</v>
      </c>
      <c r="B3398" s="30" t="str">
        <v>안산시 단원구</v>
      </c>
      <c r="C3398" s="30" t="str">
        <v>다가구 매매</v>
      </c>
      <c r="D3398" s="30" t="str">
        <v>2026-07</v>
      </c>
      <c r="E3398" s="30" t="str">
        <v>집계 중</v>
      </c>
      <c r="F3398" s="30" t="str">
        <v>집계 중 월</v>
      </c>
      <c r="G3398" s="32">
        <v>5</v>
      </c>
      <c r="H3398" s="43">
        <v>0.003897116134060795</v>
      </c>
    </row>
    <row r="3399">
      <c r="A3399" s="26">
        <v>20</v>
      </c>
      <c r="B3399" s="24" t="str">
        <v>안산시 단원구</v>
      </c>
      <c r="C3399" s="24" t="str">
        <v>분양권</v>
      </c>
      <c r="D3399" s="24" t="str">
        <v>2025-08</v>
      </c>
      <c r="E3399" s="24" t="str">
        <v>비교 반영</v>
      </c>
      <c r="F3399" s="24" t="str">
        <v>그 외 비교 반영월</v>
      </c>
      <c r="G3399" s="26">
        <v>2</v>
      </c>
      <c r="H3399" s="37">
        <v>0.001299545159194282</v>
      </c>
    </row>
    <row r="3400">
      <c r="A3400" s="26">
        <v>20</v>
      </c>
      <c r="B3400" s="24" t="str">
        <v>안산시 단원구</v>
      </c>
      <c r="C3400" s="24" t="str">
        <v>분양권</v>
      </c>
      <c r="D3400" s="24" t="str">
        <v>2025-09</v>
      </c>
      <c r="E3400" s="24" t="str">
        <v>비교 반영</v>
      </c>
      <c r="F3400" s="24" t="str">
        <v>그 외 비교 반영월</v>
      </c>
      <c r="G3400" s="26">
        <v>3</v>
      </c>
      <c r="H3400" s="37">
        <v>0.0019206145966709346</v>
      </c>
    </row>
    <row r="3401">
      <c r="A3401" s="26">
        <v>20</v>
      </c>
      <c r="B3401" s="24" t="str">
        <v>안산시 단원구</v>
      </c>
      <c r="C3401" s="24" t="str">
        <v>분양권</v>
      </c>
      <c r="D3401" s="24" t="str">
        <v>2025-10</v>
      </c>
      <c r="E3401" s="24" t="str">
        <v>비교 반영</v>
      </c>
      <c r="F3401" s="24" t="str">
        <v>그 외 비교 반영월</v>
      </c>
      <c r="G3401" s="26">
        <v>3</v>
      </c>
      <c r="H3401" s="37">
        <v>0.0020491803278688526</v>
      </c>
    </row>
    <row r="3402">
      <c r="A3402" s="26">
        <v>20</v>
      </c>
      <c r="B3402" s="24" t="str">
        <v>안산시 단원구</v>
      </c>
      <c r="C3402" s="24" t="str">
        <v>분양권</v>
      </c>
      <c r="D3402" s="24" t="str">
        <v>2025-11</v>
      </c>
      <c r="E3402" s="24" t="str">
        <v>비교 반영</v>
      </c>
      <c r="F3402" s="24" t="str">
        <v>그 외 비교 반영월</v>
      </c>
      <c r="G3402" s="26">
        <v>2</v>
      </c>
      <c r="H3402" s="37">
        <v>0.0012578616352201257</v>
      </c>
    </row>
    <row r="3403">
      <c r="A3403" s="26">
        <v>20</v>
      </c>
      <c r="B3403" s="24" t="str">
        <v>안산시 단원구</v>
      </c>
      <c r="C3403" s="24" t="str">
        <v>분양권</v>
      </c>
      <c r="D3403" s="24" t="str">
        <v>2025-12</v>
      </c>
      <c r="E3403" s="24" t="str">
        <v>비교 반영</v>
      </c>
      <c r="F3403" s="24" t="str">
        <v>그 외 비교 반영월</v>
      </c>
      <c r="G3403" s="26">
        <v>2</v>
      </c>
      <c r="H3403" s="37">
        <v>0.0013360053440213762</v>
      </c>
    </row>
    <row r="3404">
      <c r="A3404" s="26">
        <v>20</v>
      </c>
      <c r="B3404" s="24" t="str">
        <v>안산시 단원구</v>
      </c>
      <c r="C3404" s="24" t="str">
        <v>분양권</v>
      </c>
      <c r="D3404" s="24" t="str">
        <v>2026-01</v>
      </c>
      <c r="E3404" s="24" t="str">
        <v>비교 반영</v>
      </c>
      <c r="F3404" s="24" t="str">
        <v>직전 비교기간</v>
      </c>
      <c r="G3404" s="26">
        <v>4</v>
      </c>
      <c r="H3404" s="37">
        <v>0.002369668246445498</v>
      </c>
    </row>
    <row r="3405">
      <c r="A3405" s="26">
        <v>20</v>
      </c>
      <c r="B3405" s="24" t="str">
        <v>안산시 단원구</v>
      </c>
      <c r="C3405" s="24" t="str">
        <v>분양권</v>
      </c>
      <c r="D3405" s="24" t="str">
        <v>2026-02</v>
      </c>
      <c r="E3405" s="24" t="str">
        <v>비교 반영</v>
      </c>
      <c r="F3405" s="24" t="str">
        <v>직전 비교기간</v>
      </c>
      <c r="G3405" s="26">
        <v>2</v>
      </c>
      <c r="H3405" s="37">
        <v>0.0012755102040816326</v>
      </c>
    </row>
    <row r="3406">
      <c r="A3406" s="26">
        <v>20</v>
      </c>
      <c r="B3406" s="24" t="str">
        <v>안산시 단원구</v>
      </c>
      <c r="C3406" s="24" t="str">
        <v>분양권</v>
      </c>
      <c r="D3406" s="24" t="str">
        <v>2026-03</v>
      </c>
      <c r="E3406" s="24" t="str">
        <v>비교 반영</v>
      </c>
      <c r="F3406" s="24" t="str">
        <v>직전 비교기간</v>
      </c>
      <c r="G3406" s="26">
        <v>3</v>
      </c>
      <c r="H3406" s="37">
        <v>0.0017271157167530224</v>
      </c>
    </row>
    <row r="3407">
      <c r="A3407" s="26">
        <v>20</v>
      </c>
      <c r="B3407" s="24" t="str">
        <v>안산시 단원구</v>
      </c>
      <c r="C3407" s="24" t="str">
        <v>분양권</v>
      </c>
      <c r="D3407" s="24" t="str">
        <v>2026-04</v>
      </c>
      <c r="E3407" s="24" t="str">
        <v>비교 반영</v>
      </c>
      <c r="F3407" s="24" t="str">
        <v>최근 비교기간</v>
      </c>
      <c r="G3407" s="26">
        <v>6</v>
      </c>
      <c r="H3407" s="37">
        <v>0.003949967083607637</v>
      </c>
    </row>
    <row r="3408">
      <c r="A3408" s="26">
        <v>20</v>
      </c>
      <c r="B3408" s="24" t="str">
        <v>안산시 단원구</v>
      </c>
      <c r="C3408" s="24" t="str">
        <v>분양권</v>
      </c>
      <c r="D3408" s="24" t="str">
        <v>2026-05</v>
      </c>
      <c r="E3408" s="24" t="str">
        <v>비교 반영</v>
      </c>
      <c r="F3408" s="24" t="str">
        <v>최근 비교기간</v>
      </c>
      <c r="G3408" s="26">
        <v>3</v>
      </c>
      <c r="H3408" s="37">
        <v>0.001768867924528302</v>
      </c>
    </row>
    <row r="3409">
      <c r="A3409" s="26">
        <v>20</v>
      </c>
      <c r="B3409" s="24" t="str">
        <v>안산시 단원구</v>
      </c>
      <c r="C3409" s="24" t="str">
        <v>분양권</v>
      </c>
      <c r="D3409" s="24" t="str">
        <v>2026-06</v>
      </c>
      <c r="E3409" s="24" t="str">
        <v>비교 반영</v>
      </c>
      <c r="F3409" s="24" t="str">
        <v>최근 비교기간</v>
      </c>
      <c r="G3409" s="26">
        <v>5</v>
      </c>
      <c r="H3409" s="37">
        <v>0.0026838432635534087</v>
      </c>
    </row>
    <row r="3410">
      <c r="A3410" s="30">
        <v>20</v>
      </c>
      <c r="B3410" s="30" t="str">
        <v>안산시 단원구</v>
      </c>
      <c r="C3410" s="30" t="str">
        <v>분양권</v>
      </c>
      <c r="D3410" s="30" t="str">
        <v>2026-07</v>
      </c>
      <c r="E3410" s="30" t="str">
        <v>집계 중</v>
      </c>
      <c r="F3410" s="30" t="str">
        <v>집계 중 월</v>
      </c>
      <c r="G3410" s="32">
        <v>3</v>
      </c>
      <c r="H3410" s="43">
        <v>0.002338269680436477</v>
      </c>
    </row>
    <row r="3411">
      <c r="A3411" s="26">
        <v>21</v>
      </c>
      <c r="B3411" s="24" t="str">
        <v>성남시 수정구</v>
      </c>
      <c r="C3411" s="24" t="str">
        <v>다가구 전월세</v>
      </c>
      <c r="D3411" s="24" t="str">
        <v>2025-08</v>
      </c>
      <c r="E3411" s="24" t="str">
        <v>비교 반영</v>
      </c>
      <c r="F3411" s="24" t="str">
        <v>그 외 비교 반영월</v>
      </c>
      <c r="G3411" s="26">
        <v>680</v>
      </c>
      <c r="H3411" s="37">
        <v>0.4059701492537313</v>
      </c>
    </row>
    <row r="3412">
      <c r="A3412" s="26">
        <v>21</v>
      </c>
      <c r="B3412" s="24" t="str">
        <v>성남시 수정구</v>
      </c>
      <c r="C3412" s="24" t="str">
        <v>다가구 전월세</v>
      </c>
      <c r="D3412" s="24" t="str">
        <v>2025-09</v>
      </c>
      <c r="E3412" s="24" t="str">
        <v>비교 반영</v>
      </c>
      <c r="F3412" s="24" t="str">
        <v>그 외 비교 반영월</v>
      </c>
      <c r="G3412" s="26">
        <v>700</v>
      </c>
      <c r="H3412" s="37">
        <v>0.3682272488164124</v>
      </c>
    </row>
    <row r="3413">
      <c r="A3413" s="26">
        <v>21</v>
      </c>
      <c r="B3413" s="24" t="str">
        <v>성남시 수정구</v>
      </c>
      <c r="C3413" s="24" t="str">
        <v>다가구 전월세</v>
      </c>
      <c r="D3413" s="24" t="str">
        <v>2025-10</v>
      </c>
      <c r="E3413" s="24" t="str">
        <v>비교 반영</v>
      </c>
      <c r="F3413" s="24" t="str">
        <v>그 외 비교 반영월</v>
      </c>
      <c r="G3413" s="26">
        <v>556</v>
      </c>
      <c r="H3413" s="37">
        <v>0.32344386271087844</v>
      </c>
    </row>
    <row r="3414">
      <c r="A3414" s="26">
        <v>21</v>
      </c>
      <c r="B3414" s="24" t="str">
        <v>성남시 수정구</v>
      </c>
      <c r="C3414" s="24" t="str">
        <v>다가구 전월세</v>
      </c>
      <c r="D3414" s="24" t="str">
        <v>2025-11</v>
      </c>
      <c r="E3414" s="24" t="str">
        <v>비교 반영</v>
      </c>
      <c r="F3414" s="24" t="str">
        <v>그 외 비교 반영월</v>
      </c>
      <c r="G3414" s="26">
        <v>626</v>
      </c>
      <c r="H3414" s="37">
        <v>0.36997635933806144</v>
      </c>
    </row>
    <row r="3415">
      <c r="A3415" s="26">
        <v>21</v>
      </c>
      <c r="B3415" s="24" t="str">
        <v>성남시 수정구</v>
      </c>
      <c r="C3415" s="24" t="str">
        <v>다가구 전월세</v>
      </c>
      <c r="D3415" s="24" t="str">
        <v>2025-12</v>
      </c>
      <c r="E3415" s="24" t="str">
        <v>비교 반영</v>
      </c>
      <c r="F3415" s="24" t="str">
        <v>그 외 비교 반영월</v>
      </c>
      <c r="G3415" s="26">
        <v>704</v>
      </c>
      <c r="H3415" s="37">
        <v>0.3889502762430939</v>
      </c>
    </row>
    <row r="3416">
      <c r="A3416" s="26">
        <v>21</v>
      </c>
      <c r="B3416" s="24" t="str">
        <v>성남시 수정구</v>
      </c>
      <c r="C3416" s="24" t="str">
        <v>다가구 전월세</v>
      </c>
      <c r="D3416" s="24" t="str">
        <v>2026-01</v>
      </c>
      <c r="E3416" s="24" t="str">
        <v>비교 반영</v>
      </c>
      <c r="F3416" s="24" t="str">
        <v>직전 비교기간</v>
      </c>
      <c r="G3416" s="26">
        <v>813</v>
      </c>
      <c r="H3416" s="37">
        <v>0.3829486575600565</v>
      </c>
    </row>
    <row r="3417">
      <c r="A3417" s="26">
        <v>21</v>
      </c>
      <c r="B3417" s="24" t="str">
        <v>성남시 수정구</v>
      </c>
      <c r="C3417" s="24" t="str">
        <v>다가구 전월세</v>
      </c>
      <c r="D3417" s="24" t="str">
        <v>2026-02</v>
      </c>
      <c r="E3417" s="24" t="str">
        <v>비교 반영</v>
      </c>
      <c r="F3417" s="24" t="str">
        <v>직전 비교기간</v>
      </c>
      <c r="G3417" s="26">
        <v>779</v>
      </c>
      <c r="H3417" s="37">
        <v>0.46535244922341695</v>
      </c>
    </row>
    <row r="3418">
      <c r="A3418" s="26">
        <v>21</v>
      </c>
      <c r="B3418" s="24" t="str">
        <v>성남시 수정구</v>
      </c>
      <c r="C3418" s="24" t="str">
        <v>다가구 전월세</v>
      </c>
      <c r="D3418" s="24" t="str">
        <v>2026-03</v>
      </c>
      <c r="E3418" s="24" t="str">
        <v>비교 반영</v>
      </c>
      <c r="F3418" s="24" t="str">
        <v>직전 비교기간</v>
      </c>
      <c r="G3418" s="26">
        <v>787</v>
      </c>
      <c r="H3418" s="37">
        <v>0.47352587244283995</v>
      </c>
    </row>
    <row r="3419">
      <c r="A3419" s="26">
        <v>21</v>
      </c>
      <c r="B3419" s="24" t="str">
        <v>성남시 수정구</v>
      </c>
      <c r="C3419" s="24" t="str">
        <v>다가구 전월세</v>
      </c>
      <c r="D3419" s="24" t="str">
        <v>2026-04</v>
      </c>
      <c r="E3419" s="24" t="str">
        <v>비교 반영</v>
      </c>
      <c r="F3419" s="24" t="str">
        <v>최근 비교기간</v>
      </c>
      <c r="G3419" s="26">
        <v>649</v>
      </c>
      <c r="H3419" s="37">
        <v>0.40260545905707196</v>
      </c>
    </row>
    <row r="3420">
      <c r="A3420" s="26">
        <v>21</v>
      </c>
      <c r="B3420" s="24" t="str">
        <v>성남시 수정구</v>
      </c>
      <c r="C3420" s="24" t="str">
        <v>다가구 전월세</v>
      </c>
      <c r="D3420" s="24" t="str">
        <v>2026-05</v>
      </c>
      <c r="E3420" s="24" t="str">
        <v>비교 반영</v>
      </c>
      <c r="F3420" s="24" t="str">
        <v>최근 비교기간</v>
      </c>
      <c r="G3420" s="26">
        <v>573</v>
      </c>
      <c r="H3420" s="37">
        <v>0.34790528233151186</v>
      </c>
    </row>
    <row r="3421">
      <c r="A3421" s="26">
        <v>21</v>
      </c>
      <c r="B3421" s="24" t="str">
        <v>성남시 수정구</v>
      </c>
      <c r="C3421" s="24" t="str">
        <v>다가구 전월세</v>
      </c>
      <c r="D3421" s="24" t="str">
        <v>2026-06</v>
      </c>
      <c r="E3421" s="24" t="str">
        <v>비교 반영</v>
      </c>
      <c r="F3421" s="24" t="str">
        <v>최근 비교기간</v>
      </c>
      <c r="G3421" s="26">
        <v>589</v>
      </c>
      <c r="H3421" s="37">
        <v>0.4107391910739191</v>
      </c>
    </row>
    <row r="3422">
      <c r="A3422" s="30">
        <v>21</v>
      </c>
      <c r="B3422" s="30" t="str">
        <v>성남시 수정구</v>
      </c>
      <c r="C3422" s="30" t="str">
        <v>다가구 전월세</v>
      </c>
      <c r="D3422" s="30" t="str">
        <v>2026-07</v>
      </c>
      <c r="E3422" s="30" t="str">
        <v>집계 중</v>
      </c>
      <c r="F3422" s="30" t="str">
        <v>집계 중 월</v>
      </c>
      <c r="G3422" s="32">
        <v>503</v>
      </c>
      <c r="H3422" s="43">
        <v>0.41094771241830064</v>
      </c>
    </row>
    <row r="3423">
      <c r="A3423" s="26">
        <v>21</v>
      </c>
      <c r="B3423" s="24" t="str">
        <v>성남시 수정구</v>
      </c>
      <c r="C3423" s="24" t="str">
        <v>아파트 전월세</v>
      </c>
      <c r="D3423" s="24" t="str">
        <v>2025-08</v>
      </c>
      <c r="E3423" s="24" t="str">
        <v>비교 반영</v>
      </c>
      <c r="F3423" s="24" t="str">
        <v>그 외 비교 반영월</v>
      </c>
      <c r="G3423" s="26">
        <v>488</v>
      </c>
      <c r="H3423" s="37">
        <v>0.29134328358208955</v>
      </c>
    </row>
    <row r="3424">
      <c r="A3424" s="26">
        <v>21</v>
      </c>
      <c r="B3424" s="24" t="str">
        <v>성남시 수정구</v>
      </c>
      <c r="C3424" s="24" t="str">
        <v>아파트 전월세</v>
      </c>
      <c r="D3424" s="24" t="str">
        <v>2025-09</v>
      </c>
      <c r="E3424" s="24" t="str">
        <v>비교 반영</v>
      </c>
      <c r="F3424" s="24" t="str">
        <v>그 외 비교 반영월</v>
      </c>
      <c r="G3424" s="26">
        <v>535</v>
      </c>
      <c r="H3424" s="37">
        <v>0.2814308258811152</v>
      </c>
    </row>
    <row r="3425">
      <c r="A3425" s="26">
        <v>21</v>
      </c>
      <c r="B3425" s="24" t="str">
        <v>성남시 수정구</v>
      </c>
      <c r="C3425" s="24" t="str">
        <v>아파트 전월세</v>
      </c>
      <c r="D3425" s="24" t="str">
        <v>2025-10</v>
      </c>
      <c r="E3425" s="24" t="str">
        <v>비교 반영</v>
      </c>
      <c r="F3425" s="24" t="str">
        <v>그 외 비교 반영월</v>
      </c>
      <c r="G3425" s="26">
        <v>580</v>
      </c>
      <c r="H3425" s="37">
        <v>0.33740546829552065</v>
      </c>
    </row>
    <row r="3426">
      <c r="A3426" s="26">
        <v>21</v>
      </c>
      <c r="B3426" s="24" t="str">
        <v>성남시 수정구</v>
      </c>
      <c r="C3426" s="24" t="str">
        <v>아파트 전월세</v>
      </c>
      <c r="D3426" s="24" t="str">
        <v>2025-11</v>
      </c>
      <c r="E3426" s="24" t="str">
        <v>비교 반영</v>
      </c>
      <c r="F3426" s="24" t="str">
        <v>그 외 비교 반영월</v>
      </c>
      <c r="G3426" s="26">
        <v>641</v>
      </c>
      <c r="H3426" s="37">
        <v>0.37884160756501184</v>
      </c>
    </row>
    <row r="3427">
      <c r="A3427" s="26">
        <v>21</v>
      </c>
      <c r="B3427" s="24" t="str">
        <v>성남시 수정구</v>
      </c>
      <c r="C3427" s="24" t="str">
        <v>아파트 전월세</v>
      </c>
      <c r="D3427" s="24" t="str">
        <v>2025-12</v>
      </c>
      <c r="E3427" s="24" t="str">
        <v>비교 반영</v>
      </c>
      <c r="F3427" s="24" t="str">
        <v>그 외 비교 반영월</v>
      </c>
      <c r="G3427" s="26">
        <v>588</v>
      </c>
      <c r="H3427" s="37">
        <v>0.32486187845303865</v>
      </c>
    </row>
    <row r="3428">
      <c r="A3428" s="26">
        <v>21</v>
      </c>
      <c r="B3428" s="24" t="str">
        <v>성남시 수정구</v>
      </c>
      <c r="C3428" s="24" t="str">
        <v>아파트 전월세</v>
      </c>
      <c r="D3428" s="24" t="str">
        <v>2026-01</v>
      </c>
      <c r="E3428" s="24" t="str">
        <v>비교 반영</v>
      </c>
      <c r="F3428" s="24" t="str">
        <v>직전 비교기간</v>
      </c>
      <c r="G3428" s="26">
        <v>445</v>
      </c>
      <c r="H3428" s="37">
        <v>0.209609043805935</v>
      </c>
    </row>
    <row r="3429">
      <c r="A3429" s="26">
        <v>21</v>
      </c>
      <c r="B3429" s="24" t="str">
        <v>성남시 수정구</v>
      </c>
      <c r="C3429" s="24" t="str">
        <v>아파트 전월세</v>
      </c>
      <c r="D3429" s="24" t="str">
        <v>2026-02</v>
      </c>
      <c r="E3429" s="24" t="str">
        <v>비교 반영</v>
      </c>
      <c r="F3429" s="24" t="str">
        <v>직전 비교기간</v>
      </c>
      <c r="G3429" s="26">
        <v>314</v>
      </c>
      <c r="H3429" s="37">
        <v>0.1875746714456392</v>
      </c>
    </row>
    <row r="3430">
      <c r="A3430" s="26">
        <v>21</v>
      </c>
      <c r="B3430" s="24" t="str">
        <v>성남시 수정구</v>
      </c>
      <c r="C3430" s="24" t="str">
        <v>아파트 전월세</v>
      </c>
      <c r="D3430" s="24" t="str">
        <v>2026-03</v>
      </c>
      <c r="E3430" s="24" t="str">
        <v>비교 반영</v>
      </c>
      <c r="F3430" s="24" t="str">
        <v>직전 비교기간</v>
      </c>
      <c r="G3430" s="26">
        <v>310</v>
      </c>
      <c r="H3430" s="37">
        <v>0.1865222623345367</v>
      </c>
    </row>
    <row r="3431">
      <c r="A3431" s="26">
        <v>21</v>
      </c>
      <c r="B3431" s="24" t="str">
        <v>성남시 수정구</v>
      </c>
      <c r="C3431" s="24" t="str">
        <v>아파트 전월세</v>
      </c>
      <c r="D3431" s="24" t="str">
        <v>2026-04</v>
      </c>
      <c r="E3431" s="24" t="str">
        <v>비교 반영</v>
      </c>
      <c r="F3431" s="24" t="str">
        <v>최근 비교기간</v>
      </c>
      <c r="G3431" s="26">
        <v>377</v>
      </c>
      <c r="H3431" s="37">
        <v>0.23387096774193547</v>
      </c>
    </row>
    <row r="3432">
      <c r="A3432" s="26">
        <v>21</v>
      </c>
      <c r="B3432" s="24" t="str">
        <v>성남시 수정구</v>
      </c>
      <c r="C3432" s="24" t="str">
        <v>아파트 전월세</v>
      </c>
      <c r="D3432" s="24" t="str">
        <v>2026-05</v>
      </c>
      <c r="E3432" s="24" t="str">
        <v>비교 반영</v>
      </c>
      <c r="F3432" s="24" t="str">
        <v>최근 비교기간</v>
      </c>
      <c r="G3432" s="26">
        <v>380</v>
      </c>
      <c r="H3432" s="37">
        <v>0.230722525804493</v>
      </c>
    </row>
    <row r="3433">
      <c r="A3433" s="26">
        <v>21</v>
      </c>
      <c r="B3433" s="24" t="str">
        <v>성남시 수정구</v>
      </c>
      <c r="C3433" s="24" t="str">
        <v>아파트 전월세</v>
      </c>
      <c r="D3433" s="24" t="str">
        <v>2026-06</v>
      </c>
      <c r="E3433" s="24" t="str">
        <v>비교 반영</v>
      </c>
      <c r="F3433" s="24" t="str">
        <v>최근 비교기간</v>
      </c>
      <c r="G3433" s="26">
        <v>390</v>
      </c>
      <c r="H3433" s="37">
        <v>0.2719665271966527</v>
      </c>
    </row>
    <row r="3434">
      <c r="A3434" s="30">
        <v>21</v>
      </c>
      <c r="B3434" s="30" t="str">
        <v>성남시 수정구</v>
      </c>
      <c r="C3434" s="30" t="str">
        <v>아파트 전월세</v>
      </c>
      <c r="D3434" s="30" t="str">
        <v>2026-07</v>
      </c>
      <c r="E3434" s="30" t="str">
        <v>집계 중</v>
      </c>
      <c r="F3434" s="30" t="str">
        <v>집계 중 월</v>
      </c>
      <c r="G3434" s="32">
        <v>309</v>
      </c>
      <c r="H3434" s="43">
        <v>0.25245098039215685</v>
      </c>
    </row>
    <row r="3435">
      <c r="A3435" s="26">
        <v>21</v>
      </c>
      <c r="B3435" s="24" t="str">
        <v>성남시 수정구</v>
      </c>
      <c r="C3435" s="24" t="str">
        <v>아파트 매매</v>
      </c>
      <c r="D3435" s="24" t="str">
        <v>2025-08</v>
      </c>
      <c r="E3435" s="24" t="str">
        <v>비교 반영</v>
      </c>
      <c r="F3435" s="24" t="str">
        <v>그 외 비교 반영월</v>
      </c>
      <c r="G3435" s="26">
        <v>117</v>
      </c>
      <c r="H3435" s="37">
        <v>0.06985074626865671</v>
      </c>
    </row>
    <row r="3436">
      <c r="A3436" s="26">
        <v>21</v>
      </c>
      <c r="B3436" s="24" t="str">
        <v>성남시 수정구</v>
      </c>
      <c r="C3436" s="24" t="str">
        <v>아파트 매매</v>
      </c>
      <c r="D3436" s="24" t="str">
        <v>2025-09</v>
      </c>
      <c r="E3436" s="24" t="str">
        <v>비교 반영</v>
      </c>
      <c r="F3436" s="24" t="str">
        <v>그 외 비교 반영월</v>
      </c>
      <c r="G3436" s="26">
        <v>297</v>
      </c>
      <c r="H3436" s="37">
        <v>0.156233561283535</v>
      </c>
    </row>
    <row r="3437">
      <c r="A3437" s="26">
        <v>21</v>
      </c>
      <c r="B3437" s="24" t="str">
        <v>성남시 수정구</v>
      </c>
      <c r="C3437" s="24" t="str">
        <v>아파트 매매</v>
      </c>
      <c r="D3437" s="24" t="str">
        <v>2025-10</v>
      </c>
      <c r="E3437" s="24" t="str">
        <v>비교 반영</v>
      </c>
      <c r="F3437" s="24" t="str">
        <v>그 외 비교 반영월</v>
      </c>
      <c r="G3437" s="26">
        <v>214</v>
      </c>
      <c r="H3437" s="37">
        <v>0.12449098312972659</v>
      </c>
    </row>
    <row r="3438">
      <c r="A3438" s="26">
        <v>21</v>
      </c>
      <c r="B3438" s="24" t="str">
        <v>성남시 수정구</v>
      </c>
      <c r="C3438" s="24" t="str">
        <v>아파트 매매</v>
      </c>
      <c r="D3438" s="24" t="str">
        <v>2025-11</v>
      </c>
      <c r="E3438" s="24" t="str">
        <v>비교 반영</v>
      </c>
      <c r="F3438" s="24" t="str">
        <v>그 외 비교 반영월</v>
      </c>
      <c r="G3438" s="26">
        <v>46</v>
      </c>
      <c r="H3438" s="37">
        <v>0.027186761229314422</v>
      </c>
    </row>
    <row r="3439">
      <c r="A3439" s="26">
        <v>21</v>
      </c>
      <c r="B3439" s="24" t="str">
        <v>성남시 수정구</v>
      </c>
      <c r="C3439" s="24" t="str">
        <v>아파트 매매</v>
      </c>
      <c r="D3439" s="24" t="str">
        <v>2025-12</v>
      </c>
      <c r="E3439" s="24" t="str">
        <v>비교 반영</v>
      </c>
      <c r="F3439" s="24" t="str">
        <v>그 외 비교 반영월</v>
      </c>
      <c r="G3439" s="26">
        <v>110</v>
      </c>
      <c r="H3439" s="37">
        <v>0.06077348066298342</v>
      </c>
    </row>
    <row r="3440">
      <c r="A3440" s="26">
        <v>21</v>
      </c>
      <c r="B3440" s="24" t="str">
        <v>성남시 수정구</v>
      </c>
      <c r="C3440" s="24" t="str">
        <v>아파트 매매</v>
      </c>
      <c r="D3440" s="24" t="str">
        <v>2026-01</v>
      </c>
      <c r="E3440" s="24" t="str">
        <v>비교 반영</v>
      </c>
      <c r="F3440" s="24" t="str">
        <v>직전 비교기간</v>
      </c>
      <c r="G3440" s="26">
        <v>204</v>
      </c>
      <c r="H3440" s="37">
        <v>0.09609043805934997</v>
      </c>
    </row>
    <row r="3441">
      <c r="A3441" s="26">
        <v>21</v>
      </c>
      <c r="B3441" s="24" t="str">
        <v>성남시 수정구</v>
      </c>
      <c r="C3441" s="24" t="str">
        <v>아파트 매매</v>
      </c>
      <c r="D3441" s="24" t="str">
        <v>2026-02</v>
      </c>
      <c r="E3441" s="24" t="str">
        <v>비교 반영</v>
      </c>
      <c r="F3441" s="24" t="str">
        <v>직전 비교기간</v>
      </c>
      <c r="G3441" s="26">
        <v>123</v>
      </c>
      <c r="H3441" s="37">
        <v>0.07347670250896057</v>
      </c>
    </row>
    <row r="3442">
      <c r="A3442" s="26">
        <v>21</v>
      </c>
      <c r="B3442" s="24" t="str">
        <v>성남시 수정구</v>
      </c>
      <c r="C3442" s="24" t="str">
        <v>아파트 매매</v>
      </c>
      <c r="D3442" s="24" t="str">
        <v>2026-03</v>
      </c>
      <c r="E3442" s="24" t="str">
        <v>비교 반영</v>
      </c>
      <c r="F3442" s="24" t="str">
        <v>직전 비교기간</v>
      </c>
      <c r="G3442" s="26">
        <v>117</v>
      </c>
      <c r="H3442" s="37">
        <v>0.0703971119133574</v>
      </c>
    </row>
    <row r="3443">
      <c r="A3443" s="26">
        <v>21</v>
      </c>
      <c r="B3443" s="24" t="str">
        <v>성남시 수정구</v>
      </c>
      <c r="C3443" s="24" t="str">
        <v>아파트 매매</v>
      </c>
      <c r="D3443" s="24" t="str">
        <v>2026-04</v>
      </c>
      <c r="E3443" s="24" t="str">
        <v>비교 반영</v>
      </c>
      <c r="F3443" s="24" t="str">
        <v>최근 비교기간</v>
      </c>
      <c r="G3443" s="26">
        <v>121</v>
      </c>
      <c r="H3443" s="37">
        <v>0.0750620347394541</v>
      </c>
    </row>
    <row r="3444">
      <c r="A3444" s="26">
        <v>21</v>
      </c>
      <c r="B3444" s="24" t="str">
        <v>성남시 수정구</v>
      </c>
      <c r="C3444" s="24" t="str">
        <v>아파트 매매</v>
      </c>
      <c r="D3444" s="24" t="str">
        <v>2026-05</v>
      </c>
      <c r="E3444" s="24" t="str">
        <v>비교 반영</v>
      </c>
      <c r="F3444" s="24" t="str">
        <v>최근 비교기간</v>
      </c>
      <c r="G3444" s="26">
        <v>195</v>
      </c>
      <c r="H3444" s="37">
        <v>0.11839708561020036</v>
      </c>
    </row>
    <row r="3445">
      <c r="A3445" s="26">
        <v>21</v>
      </c>
      <c r="B3445" s="24" t="str">
        <v>성남시 수정구</v>
      </c>
      <c r="C3445" s="24" t="str">
        <v>아파트 매매</v>
      </c>
      <c r="D3445" s="24" t="str">
        <v>2026-06</v>
      </c>
      <c r="E3445" s="24" t="str">
        <v>비교 반영</v>
      </c>
      <c r="F3445" s="24" t="str">
        <v>최근 비교기간</v>
      </c>
      <c r="G3445" s="26">
        <v>105</v>
      </c>
      <c r="H3445" s="37">
        <v>0.07322175732217573</v>
      </c>
    </row>
    <row r="3446">
      <c r="A3446" s="30">
        <v>21</v>
      </c>
      <c r="B3446" s="30" t="str">
        <v>성남시 수정구</v>
      </c>
      <c r="C3446" s="30" t="str">
        <v>아파트 매매</v>
      </c>
      <c r="D3446" s="30" t="str">
        <v>2026-07</v>
      </c>
      <c r="E3446" s="30" t="str">
        <v>집계 중</v>
      </c>
      <c r="F3446" s="30" t="str">
        <v>집계 중 월</v>
      </c>
      <c r="G3446" s="32">
        <v>119</v>
      </c>
      <c r="H3446" s="43">
        <v>0.09722222222222222</v>
      </c>
    </row>
    <row r="3447">
      <c r="A3447" s="26">
        <v>21</v>
      </c>
      <c r="B3447" s="24" t="str">
        <v>성남시 수정구</v>
      </c>
      <c r="C3447" s="24" t="str">
        <v>다세대 전월세</v>
      </c>
      <c r="D3447" s="24" t="str">
        <v>2025-08</v>
      </c>
      <c r="E3447" s="24" t="str">
        <v>비교 반영</v>
      </c>
      <c r="F3447" s="24" t="str">
        <v>그 외 비교 반영월</v>
      </c>
      <c r="G3447" s="26">
        <v>86</v>
      </c>
      <c r="H3447" s="37">
        <v>0.051343283582089554</v>
      </c>
    </row>
    <row r="3448">
      <c r="A3448" s="26">
        <v>21</v>
      </c>
      <c r="B3448" s="24" t="str">
        <v>성남시 수정구</v>
      </c>
      <c r="C3448" s="24" t="str">
        <v>다세대 전월세</v>
      </c>
      <c r="D3448" s="24" t="str">
        <v>2025-09</v>
      </c>
      <c r="E3448" s="24" t="str">
        <v>비교 반영</v>
      </c>
      <c r="F3448" s="24" t="str">
        <v>그 외 비교 반영월</v>
      </c>
      <c r="G3448" s="26">
        <v>86</v>
      </c>
      <c r="H3448" s="37">
        <v>0.04523934771173067</v>
      </c>
    </row>
    <row r="3449">
      <c r="A3449" s="26">
        <v>21</v>
      </c>
      <c r="B3449" s="24" t="str">
        <v>성남시 수정구</v>
      </c>
      <c r="C3449" s="24" t="str">
        <v>다세대 전월세</v>
      </c>
      <c r="D3449" s="24" t="str">
        <v>2025-10</v>
      </c>
      <c r="E3449" s="24" t="str">
        <v>비교 반영</v>
      </c>
      <c r="F3449" s="24" t="str">
        <v>그 외 비교 반영월</v>
      </c>
      <c r="G3449" s="26">
        <v>72</v>
      </c>
      <c r="H3449" s="37">
        <v>0.041884816753926704</v>
      </c>
    </row>
    <row r="3450">
      <c r="A3450" s="26">
        <v>21</v>
      </c>
      <c r="B3450" s="24" t="str">
        <v>성남시 수정구</v>
      </c>
      <c r="C3450" s="24" t="str">
        <v>다세대 전월세</v>
      </c>
      <c r="D3450" s="24" t="str">
        <v>2025-11</v>
      </c>
      <c r="E3450" s="24" t="str">
        <v>비교 반영</v>
      </c>
      <c r="F3450" s="24" t="str">
        <v>그 외 비교 반영월</v>
      </c>
      <c r="G3450" s="26">
        <v>128</v>
      </c>
      <c r="H3450" s="37">
        <v>0.07565011820330969</v>
      </c>
    </row>
    <row r="3451">
      <c r="A3451" s="26">
        <v>21</v>
      </c>
      <c r="B3451" s="24" t="str">
        <v>성남시 수정구</v>
      </c>
      <c r="C3451" s="24" t="str">
        <v>다세대 전월세</v>
      </c>
      <c r="D3451" s="24" t="str">
        <v>2025-12</v>
      </c>
      <c r="E3451" s="24" t="str">
        <v>비교 반영</v>
      </c>
      <c r="F3451" s="24" t="str">
        <v>그 외 비교 반영월</v>
      </c>
      <c r="G3451" s="26">
        <v>119</v>
      </c>
      <c r="H3451" s="37">
        <v>0.06574585635359116</v>
      </c>
    </row>
    <row r="3452">
      <c r="A3452" s="26">
        <v>21</v>
      </c>
      <c r="B3452" s="24" t="str">
        <v>성남시 수정구</v>
      </c>
      <c r="C3452" s="24" t="str">
        <v>다세대 전월세</v>
      </c>
      <c r="D3452" s="24" t="str">
        <v>2026-01</v>
      </c>
      <c r="E3452" s="24" t="str">
        <v>비교 반영</v>
      </c>
      <c r="F3452" s="24" t="str">
        <v>직전 비교기간</v>
      </c>
      <c r="G3452" s="26">
        <v>117</v>
      </c>
      <c r="H3452" s="37">
        <v>0.055110692416391896</v>
      </c>
    </row>
    <row r="3453">
      <c r="A3453" s="26">
        <v>21</v>
      </c>
      <c r="B3453" s="24" t="str">
        <v>성남시 수정구</v>
      </c>
      <c r="C3453" s="24" t="str">
        <v>다세대 전월세</v>
      </c>
      <c r="D3453" s="24" t="str">
        <v>2026-02</v>
      </c>
      <c r="E3453" s="24" t="str">
        <v>비교 반영</v>
      </c>
      <c r="F3453" s="24" t="str">
        <v>직전 비교기간</v>
      </c>
      <c r="G3453" s="26">
        <v>96</v>
      </c>
      <c r="H3453" s="37">
        <v>0.05734767025089606</v>
      </c>
    </row>
    <row r="3454">
      <c r="A3454" s="26">
        <v>21</v>
      </c>
      <c r="B3454" s="24" t="str">
        <v>성남시 수정구</v>
      </c>
      <c r="C3454" s="24" t="str">
        <v>다세대 전월세</v>
      </c>
      <c r="D3454" s="24" t="str">
        <v>2026-03</v>
      </c>
      <c r="E3454" s="24" t="str">
        <v>비교 반영</v>
      </c>
      <c r="F3454" s="24" t="str">
        <v>직전 비교기간</v>
      </c>
      <c r="G3454" s="26">
        <v>116</v>
      </c>
      <c r="H3454" s="37">
        <v>0.06979542719614922</v>
      </c>
    </row>
    <row r="3455">
      <c r="A3455" s="26">
        <v>21</v>
      </c>
      <c r="B3455" s="24" t="str">
        <v>성남시 수정구</v>
      </c>
      <c r="C3455" s="24" t="str">
        <v>다세대 전월세</v>
      </c>
      <c r="D3455" s="24" t="str">
        <v>2026-04</v>
      </c>
      <c r="E3455" s="24" t="str">
        <v>비교 반영</v>
      </c>
      <c r="F3455" s="24" t="str">
        <v>최근 비교기간</v>
      </c>
      <c r="G3455" s="26">
        <v>105</v>
      </c>
      <c r="H3455" s="37">
        <v>0.06513647642679901</v>
      </c>
    </row>
    <row r="3456">
      <c r="A3456" s="26">
        <v>21</v>
      </c>
      <c r="B3456" s="24" t="str">
        <v>성남시 수정구</v>
      </c>
      <c r="C3456" s="24" t="str">
        <v>다세대 전월세</v>
      </c>
      <c r="D3456" s="24" t="str">
        <v>2026-05</v>
      </c>
      <c r="E3456" s="24" t="str">
        <v>비교 반영</v>
      </c>
      <c r="F3456" s="24" t="str">
        <v>최근 비교기간</v>
      </c>
      <c r="G3456" s="26">
        <v>97</v>
      </c>
      <c r="H3456" s="37">
        <v>0.0588949605343048</v>
      </c>
    </row>
    <row r="3457">
      <c r="A3457" s="26">
        <v>21</v>
      </c>
      <c r="B3457" s="24" t="str">
        <v>성남시 수정구</v>
      </c>
      <c r="C3457" s="24" t="str">
        <v>다세대 전월세</v>
      </c>
      <c r="D3457" s="24" t="str">
        <v>2026-06</v>
      </c>
      <c r="E3457" s="24" t="str">
        <v>비교 반영</v>
      </c>
      <c r="F3457" s="24" t="str">
        <v>최근 비교기간</v>
      </c>
      <c r="G3457" s="26">
        <v>95</v>
      </c>
      <c r="H3457" s="37">
        <v>0.06624825662482567</v>
      </c>
    </row>
    <row r="3458">
      <c r="A3458" s="30">
        <v>21</v>
      </c>
      <c r="B3458" s="30" t="str">
        <v>성남시 수정구</v>
      </c>
      <c r="C3458" s="30" t="str">
        <v>다세대 전월세</v>
      </c>
      <c r="D3458" s="30" t="str">
        <v>2026-07</v>
      </c>
      <c r="E3458" s="30" t="str">
        <v>집계 중</v>
      </c>
      <c r="F3458" s="30" t="str">
        <v>집계 중 월</v>
      </c>
      <c r="G3458" s="32">
        <v>85</v>
      </c>
      <c r="H3458" s="43">
        <v>0.06944444444444445</v>
      </c>
    </row>
    <row r="3459">
      <c r="A3459" s="26">
        <v>21</v>
      </c>
      <c r="B3459" s="24" t="str">
        <v>성남시 수정구</v>
      </c>
      <c r="C3459" s="24" t="str">
        <v>다가구 매매</v>
      </c>
      <c r="D3459" s="24" t="str">
        <v>2025-08</v>
      </c>
      <c r="E3459" s="24" t="str">
        <v>비교 반영</v>
      </c>
      <c r="F3459" s="24" t="str">
        <v>그 외 비교 반영월</v>
      </c>
      <c r="G3459" s="26">
        <v>36</v>
      </c>
      <c r="H3459" s="37">
        <v>0.021492537313432834</v>
      </c>
    </row>
    <row r="3460">
      <c r="A3460" s="26">
        <v>21</v>
      </c>
      <c r="B3460" s="24" t="str">
        <v>성남시 수정구</v>
      </c>
      <c r="C3460" s="24" t="str">
        <v>다가구 매매</v>
      </c>
      <c r="D3460" s="24" t="str">
        <v>2025-09</v>
      </c>
      <c r="E3460" s="24" t="str">
        <v>비교 반영</v>
      </c>
      <c r="F3460" s="24" t="str">
        <v>그 외 비교 반영월</v>
      </c>
      <c r="G3460" s="26">
        <v>55</v>
      </c>
      <c r="H3460" s="37">
        <v>0.028932140978432403</v>
      </c>
    </row>
    <row r="3461">
      <c r="A3461" s="26">
        <v>21</v>
      </c>
      <c r="B3461" s="24" t="str">
        <v>성남시 수정구</v>
      </c>
      <c r="C3461" s="24" t="str">
        <v>다가구 매매</v>
      </c>
      <c r="D3461" s="24" t="str">
        <v>2025-10</v>
      </c>
      <c r="E3461" s="24" t="str">
        <v>비교 반영</v>
      </c>
      <c r="F3461" s="24" t="str">
        <v>그 외 비교 반영월</v>
      </c>
      <c r="G3461" s="26">
        <v>64</v>
      </c>
      <c r="H3461" s="37">
        <v>0.03723094822571262</v>
      </c>
    </row>
    <row r="3462">
      <c r="A3462" s="26">
        <v>21</v>
      </c>
      <c r="B3462" s="24" t="str">
        <v>성남시 수정구</v>
      </c>
      <c r="C3462" s="24" t="str">
        <v>다가구 매매</v>
      </c>
      <c r="D3462" s="24" t="str">
        <v>2025-11</v>
      </c>
      <c r="E3462" s="24" t="str">
        <v>비교 반영</v>
      </c>
      <c r="F3462" s="24" t="str">
        <v>그 외 비교 반영월</v>
      </c>
      <c r="G3462" s="26">
        <v>43</v>
      </c>
      <c r="H3462" s="37">
        <v>0.02541371158392435</v>
      </c>
    </row>
    <row r="3463">
      <c r="A3463" s="26">
        <v>21</v>
      </c>
      <c r="B3463" s="24" t="str">
        <v>성남시 수정구</v>
      </c>
      <c r="C3463" s="24" t="str">
        <v>다가구 매매</v>
      </c>
      <c r="D3463" s="24" t="str">
        <v>2025-12</v>
      </c>
      <c r="E3463" s="24" t="str">
        <v>비교 반영</v>
      </c>
      <c r="F3463" s="24" t="str">
        <v>그 외 비교 반영월</v>
      </c>
      <c r="G3463" s="26">
        <v>72</v>
      </c>
      <c r="H3463" s="37">
        <v>0.039779005524861875</v>
      </c>
    </row>
    <row r="3464">
      <c r="A3464" s="26">
        <v>21</v>
      </c>
      <c r="B3464" s="24" t="str">
        <v>성남시 수정구</v>
      </c>
      <c r="C3464" s="24" t="str">
        <v>다가구 매매</v>
      </c>
      <c r="D3464" s="24" t="str">
        <v>2026-01</v>
      </c>
      <c r="E3464" s="24" t="str">
        <v>비교 반영</v>
      </c>
      <c r="F3464" s="24" t="str">
        <v>직전 비교기간</v>
      </c>
      <c r="G3464" s="26">
        <v>181</v>
      </c>
      <c r="H3464" s="37">
        <v>0.08525671219971738</v>
      </c>
    </row>
    <row r="3465">
      <c r="A3465" s="26">
        <v>21</v>
      </c>
      <c r="B3465" s="24" t="str">
        <v>성남시 수정구</v>
      </c>
      <c r="C3465" s="24" t="str">
        <v>다가구 매매</v>
      </c>
      <c r="D3465" s="24" t="str">
        <v>2026-02</v>
      </c>
      <c r="E3465" s="24" t="str">
        <v>비교 반영</v>
      </c>
      <c r="F3465" s="24" t="str">
        <v>직전 비교기간</v>
      </c>
      <c r="G3465" s="26">
        <v>108</v>
      </c>
      <c r="H3465" s="37">
        <v>0.06451612903225806</v>
      </c>
    </row>
    <row r="3466">
      <c r="A3466" s="26">
        <v>21</v>
      </c>
      <c r="B3466" s="24" t="str">
        <v>성남시 수정구</v>
      </c>
      <c r="C3466" s="24" t="str">
        <v>다가구 매매</v>
      </c>
      <c r="D3466" s="24" t="str">
        <v>2026-03</v>
      </c>
      <c r="E3466" s="24" t="str">
        <v>비교 반영</v>
      </c>
      <c r="F3466" s="24" t="str">
        <v>직전 비교기간</v>
      </c>
      <c r="G3466" s="26">
        <v>74</v>
      </c>
      <c r="H3466" s="37">
        <v>0.044524669073405534</v>
      </c>
    </row>
    <row r="3467">
      <c r="A3467" s="26">
        <v>21</v>
      </c>
      <c r="B3467" s="24" t="str">
        <v>성남시 수정구</v>
      </c>
      <c r="C3467" s="24" t="str">
        <v>다가구 매매</v>
      </c>
      <c r="D3467" s="24" t="str">
        <v>2026-04</v>
      </c>
      <c r="E3467" s="24" t="str">
        <v>비교 반영</v>
      </c>
      <c r="F3467" s="24" t="str">
        <v>최근 비교기간</v>
      </c>
      <c r="G3467" s="26">
        <v>81</v>
      </c>
      <c r="H3467" s="37">
        <v>0.05024813895781638</v>
      </c>
    </row>
    <row r="3468">
      <c r="A3468" s="26">
        <v>21</v>
      </c>
      <c r="B3468" s="24" t="str">
        <v>성남시 수정구</v>
      </c>
      <c r="C3468" s="24" t="str">
        <v>다가구 매매</v>
      </c>
      <c r="D3468" s="24" t="str">
        <v>2026-05</v>
      </c>
      <c r="E3468" s="24" t="str">
        <v>비교 반영</v>
      </c>
      <c r="F3468" s="24" t="str">
        <v>최근 비교기간</v>
      </c>
      <c r="G3468" s="26">
        <v>130</v>
      </c>
      <c r="H3468" s="37">
        <v>0.07893139040680024</v>
      </c>
    </row>
    <row r="3469">
      <c r="A3469" s="26">
        <v>21</v>
      </c>
      <c r="B3469" s="24" t="str">
        <v>성남시 수정구</v>
      </c>
      <c r="C3469" s="24" t="str">
        <v>다가구 매매</v>
      </c>
      <c r="D3469" s="24" t="str">
        <v>2026-06</v>
      </c>
      <c r="E3469" s="24" t="str">
        <v>비교 반영</v>
      </c>
      <c r="F3469" s="24" t="str">
        <v>최근 비교기간</v>
      </c>
      <c r="G3469" s="26">
        <v>70</v>
      </c>
      <c r="H3469" s="37">
        <v>0.04881450488145049</v>
      </c>
    </row>
    <row r="3470">
      <c r="A3470" s="30">
        <v>21</v>
      </c>
      <c r="B3470" s="30" t="str">
        <v>성남시 수정구</v>
      </c>
      <c r="C3470" s="30" t="str">
        <v>다가구 매매</v>
      </c>
      <c r="D3470" s="30" t="str">
        <v>2026-07</v>
      </c>
      <c r="E3470" s="30" t="str">
        <v>집계 중</v>
      </c>
      <c r="F3470" s="30" t="str">
        <v>집계 중 월</v>
      </c>
      <c r="G3470" s="32">
        <v>41</v>
      </c>
      <c r="H3470" s="43">
        <v>0.03349673202614379</v>
      </c>
    </row>
    <row r="3471">
      <c r="A3471" s="26">
        <v>21</v>
      </c>
      <c r="B3471" s="24" t="str">
        <v>성남시 수정구</v>
      </c>
      <c r="C3471" s="24" t="str">
        <v>오피스텔 전월세</v>
      </c>
      <c r="D3471" s="24" t="str">
        <v>2025-08</v>
      </c>
      <c r="E3471" s="24" t="str">
        <v>비교 반영</v>
      </c>
      <c r="F3471" s="24" t="str">
        <v>그 외 비교 반영월</v>
      </c>
      <c r="G3471" s="26">
        <v>105</v>
      </c>
      <c r="H3471" s="37">
        <v>0.0626865671641791</v>
      </c>
    </row>
    <row r="3472">
      <c r="A3472" s="26">
        <v>21</v>
      </c>
      <c r="B3472" s="24" t="str">
        <v>성남시 수정구</v>
      </c>
      <c r="C3472" s="24" t="str">
        <v>오피스텔 전월세</v>
      </c>
      <c r="D3472" s="24" t="str">
        <v>2025-09</v>
      </c>
      <c r="E3472" s="24" t="str">
        <v>비교 반영</v>
      </c>
      <c r="F3472" s="24" t="str">
        <v>그 외 비교 반영월</v>
      </c>
      <c r="G3472" s="26">
        <v>88</v>
      </c>
      <c r="H3472" s="37">
        <v>0.046291425565491845</v>
      </c>
    </row>
    <row r="3473">
      <c r="A3473" s="26">
        <v>21</v>
      </c>
      <c r="B3473" s="24" t="str">
        <v>성남시 수정구</v>
      </c>
      <c r="C3473" s="24" t="str">
        <v>오피스텔 전월세</v>
      </c>
      <c r="D3473" s="24" t="str">
        <v>2025-10</v>
      </c>
      <c r="E3473" s="24" t="str">
        <v>비교 반영</v>
      </c>
      <c r="F3473" s="24" t="str">
        <v>그 외 비교 반영월</v>
      </c>
      <c r="G3473" s="26">
        <v>93</v>
      </c>
      <c r="H3473" s="37">
        <v>0.05410122164048865</v>
      </c>
    </row>
    <row r="3474">
      <c r="A3474" s="26">
        <v>21</v>
      </c>
      <c r="B3474" s="24" t="str">
        <v>성남시 수정구</v>
      </c>
      <c r="C3474" s="24" t="str">
        <v>오피스텔 전월세</v>
      </c>
      <c r="D3474" s="24" t="str">
        <v>2025-11</v>
      </c>
      <c r="E3474" s="24" t="str">
        <v>비교 반영</v>
      </c>
      <c r="F3474" s="24" t="str">
        <v>그 외 비교 반영월</v>
      </c>
      <c r="G3474" s="26">
        <v>93</v>
      </c>
      <c r="H3474" s="37">
        <v>0.0549645390070922</v>
      </c>
    </row>
    <row r="3475">
      <c r="A3475" s="26">
        <v>21</v>
      </c>
      <c r="B3475" s="24" t="str">
        <v>성남시 수정구</v>
      </c>
      <c r="C3475" s="24" t="str">
        <v>오피스텔 전월세</v>
      </c>
      <c r="D3475" s="24" t="str">
        <v>2025-12</v>
      </c>
      <c r="E3475" s="24" t="str">
        <v>비교 반영</v>
      </c>
      <c r="F3475" s="24" t="str">
        <v>그 외 비교 반영월</v>
      </c>
      <c r="G3475" s="26">
        <v>118</v>
      </c>
      <c r="H3475" s="37">
        <v>0.06519337016574586</v>
      </c>
    </row>
    <row r="3476">
      <c r="A3476" s="26">
        <v>21</v>
      </c>
      <c r="B3476" s="24" t="str">
        <v>성남시 수정구</v>
      </c>
      <c r="C3476" s="24" t="str">
        <v>오피스텔 전월세</v>
      </c>
      <c r="D3476" s="24" t="str">
        <v>2026-01</v>
      </c>
      <c r="E3476" s="24" t="str">
        <v>비교 반영</v>
      </c>
      <c r="F3476" s="24" t="str">
        <v>직전 비교기간</v>
      </c>
      <c r="G3476" s="26">
        <v>168</v>
      </c>
      <c r="H3476" s="37">
        <v>0.07913330193122939</v>
      </c>
    </row>
    <row r="3477">
      <c r="A3477" s="26">
        <v>21</v>
      </c>
      <c r="B3477" s="24" t="str">
        <v>성남시 수정구</v>
      </c>
      <c r="C3477" s="24" t="str">
        <v>오피스텔 전월세</v>
      </c>
      <c r="D3477" s="24" t="str">
        <v>2026-02</v>
      </c>
      <c r="E3477" s="24" t="str">
        <v>비교 반영</v>
      </c>
      <c r="F3477" s="24" t="str">
        <v>직전 비교기간</v>
      </c>
      <c r="G3477" s="26">
        <v>143</v>
      </c>
      <c r="H3477" s="37">
        <v>0.08542413381123058</v>
      </c>
    </row>
    <row r="3478">
      <c r="A3478" s="26">
        <v>21</v>
      </c>
      <c r="B3478" s="24" t="str">
        <v>성남시 수정구</v>
      </c>
      <c r="C3478" s="24" t="str">
        <v>오피스텔 전월세</v>
      </c>
      <c r="D3478" s="24" t="str">
        <v>2026-03</v>
      </c>
      <c r="E3478" s="24" t="str">
        <v>비교 반영</v>
      </c>
      <c r="F3478" s="24" t="str">
        <v>직전 비교기간</v>
      </c>
      <c r="G3478" s="26">
        <v>139</v>
      </c>
      <c r="H3478" s="37">
        <v>0.08363417569193743</v>
      </c>
    </row>
    <row r="3479">
      <c r="A3479" s="26">
        <v>21</v>
      </c>
      <c r="B3479" s="24" t="str">
        <v>성남시 수정구</v>
      </c>
      <c r="C3479" s="24" t="str">
        <v>오피스텔 전월세</v>
      </c>
      <c r="D3479" s="24" t="str">
        <v>2026-04</v>
      </c>
      <c r="E3479" s="24" t="str">
        <v>비교 반영</v>
      </c>
      <c r="F3479" s="24" t="str">
        <v>최근 비교기간</v>
      </c>
      <c r="G3479" s="26">
        <v>93</v>
      </c>
      <c r="H3479" s="37">
        <v>0.057692307692307696</v>
      </c>
    </row>
    <row r="3480">
      <c r="A3480" s="26">
        <v>21</v>
      </c>
      <c r="B3480" s="24" t="str">
        <v>성남시 수정구</v>
      </c>
      <c r="C3480" s="24" t="str">
        <v>오피스텔 전월세</v>
      </c>
      <c r="D3480" s="24" t="str">
        <v>2026-05</v>
      </c>
      <c r="E3480" s="24" t="str">
        <v>비교 반영</v>
      </c>
      <c r="F3480" s="24" t="str">
        <v>최근 비교기간</v>
      </c>
      <c r="G3480" s="26">
        <v>90</v>
      </c>
      <c r="H3480" s="37">
        <v>0.0546448087431694</v>
      </c>
    </row>
    <row r="3481">
      <c r="A3481" s="26">
        <v>21</v>
      </c>
      <c r="B3481" s="24" t="str">
        <v>성남시 수정구</v>
      </c>
      <c r="C3481" s="24" t="str">
        <v>오피스텔 전월세</v>
      </c>
      <c r="D3481" s="24" t="str">
        <v>2026-06</v>
      </c>
      <c r="E3481" s="24" t="str">
        <v>비교 반영</v>
      </c>
      <c r="F3481" s="24" t="str">
        <v>최근 비교기간</v>
      </c>
      <c r="G3481" s="26">
        <v>83</v>
      </c>
      <c r="H3481" s="37">
        <v>0.05788005578800558</v>
      </c>
    </row>
    <row r="3482">
      <c r="A3482" s="30">
        <v>21</v>
      </c>
      <c r="B3482" s="30" t="str">
        <v>성남시 수정구</v>
      </c>
      <c r="C3482" s="30" t="str">
        <v>오피스텔 전월세</v>
      </c>
      <c r="D3482" s="30" t="str">
        <v>2026-07</v>
      </c>
      <c r="E3482" s="30" t="str">
        <v>집계 중</v>
      </c>
      <c r="F3482" s="30" t="str">
        <v>집계 중 월</v>
      </c>
      <c r="G3482" s="32">
        <v>69</v>
      </c>
      <c r="H3482" s="43">
        <v>0.056372549019607844</v>
      </c>
    </row>
    <row r="3483">
      <c r="A3483" s="26">
        <v>21</v>
      </c>
      <c r="B3483" s="24" t="str">
        <v>성남시 수정구</v>
      </c>
      <c r="C3483" s="24" t="str">
        <v>다세대 매매</v>
      </c>
      <c r="D3483" s="24" t="str">
        <v>2025-08</v>
      </c>
      <c r="E3483" s="24" t="str">
        <v>비교 반영</v>
      </c>
      <c r="F3483" s="24" t="str">
        <v>그 외 비교 반영월</v>
      </c>
      <c r="G3483" s="26">
        <v>38</v>
      </c>
      <c r="H3483" s="37">
        <v>0.022686567164179106</v>
      </c>
    </row>
    <row r="3484">
      <c r="A3484" s="26">
        <v>21</v>
      </c>
      <c r="B3484" s="24" t="str">
        <v>성남시 수정구</v>
      </c>
      <c r="C3484" s="24" t="str">
        <v>다세대 매매</v>
      </c>
      <c r="D3484" s="24" t="str">
        <v>2025-09</v>
      </c>
      <c r="E3484" s="24" t="str">
        <v>비교 반영</v>
      </c>
      <c r="F3484" s="24" t="str">
        <v>그 외 비교 반영월</v>
      </c>
      <c r="G3484" s="26">
        <v>46</v>
      </c>
      <c r="H3484" s="37">
        <v>0.0241977906365071</v>
      </c>
    </row>
    <row r="3485">
      <c r="A3485" s="26">
        <v>21</v>
      </c>
      <c r="B3485" s="24" t="str">
        <v>성남시 수정구</v>
      </c>
      <c r="C3485" s="24" t="str">
        <v>다세대 매매</v>
      </c>
      <c r="D3485" s="24" t="str">
        <v>2025-10</v>
      </c>
      <c r="E3485" s="24" t="str">
        <v>비교 반영</v>
      </c>
      <c r="F3485" s="24" t="str">
        <v>그 외 비교 반영월</v>
      </c>
      <c r="G3485" s="26">
        <v>52</v>
      </c>
      <c r="H3485" s="37">
        <v>0.030250145433391506</v>
      </c>
    </row>
    <row r="3486">
      <c r="A3486" s="26">
        <v>21</v>
      </c>
      <c r="B3486" s="24" t="str">
        <v>성남시 수정구</v>
      </c>
      <c r="C3486" s="24" t="str">
        <v>다세대 매매</v>
      </c>
      <c r="D3486" s="24" t="str">
        <v>2025-11</v>
      </c>
      <c r="E3486" s="24" t="str">
        <v>비교 반영</v>
      </c>
      <c r="F3486" s="24" t="str">
        <v>그 외 비교 반영월</v>
      </c>
      <c r="G3486" s="26">
        <v>32</v>
      </c>
      <c r="H3486" s="37">
        <v>0.018912529550827423</v>
      </c>
    </row>
    <row r="3487">
      <c r="A3487" s="26">
        <v>21</v>
      </c>
      <c r="B3487" s="24" t="str">
        <v>성남시 수정구</v>
      </c>
      <c r="C3487" s="24" t="str">
        <v>다세대 매매</v>
      </c>
      <c r="D3487" s="24" t="str">
        <v>2025-12</v>
      </c>
      <c r="E3487" s="24" t="str">
        <v>비교 반영</v>
      </c>
      <c r="F3487" s="24" t="str">
        <v>그 외 비교 반영월</v>
      </c>
      <c r="G3487" s="26">
        <v>41</v>
      </c>
      <c r="H3487" s="37">
        <v>0.022651933701657457</v>
      </c>
    </row>
    <row r="3488">
      <c r="A3488" s="26">
        <v>21</v>
      </c>
      <c r="B3488" s="24" t="str">
        <v>성남시 수정구</v>
      </c>
      <c r="C3488" s="24" t="str">
        <v>다세대 매매</v>
      </c>
      <c r="D3488" s="24" t="str">
        <v>2026-01</v>
      </c>
      <c r="E3488" s="24" t="str">
        <v>비교 반영</v>
      </c>
      <c r="F3488" s="24" t="str">
        <v>직전 비교기간</v>
      </c>
      <c r="G3488" s="26">
        <v>63</v>
      </c>
      <c r="H3488" s="37">
        <v>0.02967498822421102</v>
      </c>
    </row>
    <row r="3489">
      <c r="A3489" s="26">
        <v>21</v>
      </c>
      <c r="B3489" s="24" t="str">
        <v>성남시 수정구</v>
      </c>
      <c r="C3489" s="24" t="str">
        <v>다세대 매매</v>
      </c>
      <c r="D3489" s="24" t="str">
        <v>2026-02</v>
      </c>
      <c r="E3489" s="24" t="str">
        <v>비교 반영</v>
      </c>
      <c r="F3489" s="24" t="str">
        <v>직전 비교기간</v>
      </c>
      <c r="G3489" s="26">
        <v>45</v>
      </c>
      <c r="H3489" s="37">
        <v>0.026881720430107527</v>
      </c>
    </row>
    <row r="3490">
      <c r="A3490" s="26">
        <v>21</v>
      </c>
      <c r="B3490" s="24" t="str">
        <v>성남시 수정구</v>
      </c>
      <c r="C3490" s="24" t="str">
        <v>다세대 매매</v>
      </c>
      <c r="D3490" s="24" t="str">
        <v>2026-03</v>
      </c>
      <c r="E3490" s="24" t="str">
        <v>비교 반영</v>
      </c>
      <c r="F3490" s="24" t="str">
        <v>직전 비교기간</v>
      </c>
      <c r="G3490" s="26">
        <v>59</v>
      </c>
      <c r="H3490" s="37">
        <v>0.035499398315282794</v>
      </c>
    </row>
    <row r="3491">
      <c r="A3491" s="26">
        <v>21</v>
      </c>
      <c r="B3491" s="24" t="str">
        <v>성남시 수정구</v>
      </c>
      <c r="C3491" s="24" t="str">
        <v>다세대 매매</v>
      </c>
      <c r="D3491" s="24" t="str">
        <v>2026-04</v>
      </c>
      <c r="E3491" s="24" t="str">
        <v>비교 반영</v>
      </c>
      <c r="F3491" s="24" t="str">
        <v>최근 비교기간</v>
      </c>
      <c r="G3491" s="26">
        <v>70</v>
      </c>
      <c r="H3491" s="37">
        <v>0.043424317617866005</v>
      </c>
    </row>
    <row r="3492">
      <c r="A3492" s="26">
        <v>21</v>
      </c>
      <c r="B3492" s="24" t="str">
        <v>성남시 수정구</v>
      </c>
      <c r="C3492" s="24" t="str">
        <v>다세대 매매</v>
      </c>
      <c r="D3492" s="24" t="str">
        <v>2026-05</v>
      </c>
      <c r="E3492" s="24" t="str">
        <v>비교 반영</v>
      </c>
      <c r="F3492" s="24" t="str">
        <v>최근 비교기간</v>
      </c>
      <c r="G3492" s="26">
        <v>73</v>
      </c>
      <c r="H3492" s="37">
        <v>0.04432301153612629</v>
      </c>
    </row>
    <row r="3493">
      <c r="A3493" s="26">
        <v>21</v>
      </c>
      <c r="B3493" s="24" t="str">
        <v>성남시 수정구</v>
      </c>
      <c r="C3493" s="24" t="str">
        <v>다세대 매매</v>
      </c>
      <c r="D3493" s="24" t="str">
        <v>2026-06</v>
      </c>
      <c r="E3493" s="24" t="str">
        <v>비교 반영</v>
      </c>
      <c r="F3493" s="24" t="str">
        <v>최근 비교기간</v>
      </c>
      <c r="G3493" s="26">
        <v>59</v>
      </c>
      <c r="H3493" s="37">
        <v>0.041143654114365415</v>
      </c>
    </row>
    <row r="3494">
      <c r="A3494" s="30">
        <v>21</v>
      </c>
      <c r="B3494" s="30" t="str">
        <v>성남시 수정구</v>
      </c>
      <c r="C3494" s="30" t="str">
        <v>다세대 매매</v>
      </c>
      <c r="D3494" s="30" t="str">
        <v>2026-07</v>
      </c>
      <c r="E3494" s="30" t="str">
        <v>집계 중</v>
      </c>
      <c r="F3494" s="30" t="str">
        <v>집계 중 월</v>
      </c>
      <c r="G3494" s="32">
        <v>48</v>
      </c>
      <c r="H3494" s="43">
        <v>0.0392156862745098</v>
      </c>
    </row>
    <row r="3495">
      <c r="A3495" s="26">
        <v>21</v>
      </c>
      <c r="B3495" s="24" t="str">
        <v>성남시 수정구</v>
      </c>
      <c r="C3495" s="24" t="str">
        <v>토지</v>
      </c>
      <c r="D3495" s="24" t="str">
        <v>2025-08</v>
      </c>
      <c r="E3495" s="24" t="str">
        <v>비교 반영</v>
      </c>
      <c r="F3495" s="24" t="str">
        <v>그 외 비교 반영월</v>
      </c>
      <c r="G3495" s="26">
        <v>83</v>
      </c>
      <c r="H3495" s="37">
        <v>0.04955223880597015</v>
      </c>
    </row>
    <row r="3496">
      <c r="A3496" s="26">
        <v>21</v>
      </c>
      <c r="B3496" s="24" t="str">
        <v>성남시 수정구</v>
      </c>
      <c r="C3496" s="24" t="str">
        <v>토지</v>
      </c>
      <c r="D3496" s="24" t="str">
        <v>2025-09</v>
      </c>
      <c r="E3496" s="24" t="str">
        <v>비교 반영</v>
      </c>
      <c r="F3496" s="24" t="str">
        <v>그 외 비교 반영월</v>
      </c>
      <c r="G3496" s="26">
        <v>38</v>
      </c>
      <c r="H3496" s="37">
        <v>0.019989479221462388</v>
      </c>
    </row>
    <row r="3497">
      <c r="A3497" s="26">
        <v>21</v>
      </c>
      <c r="B3497" s="24" t="str">
        <v>성남시 수정구</v>
      </c>
      <c r="C3497" s="24" t="str">
        <v>토지</v>
      </c>
      <c r="D3497" s="24" t="str">
        <v>2025-10</v>
      </c>
      <c r="E3497" s="24" t="str">
        <v>비교 반영</v>
      </c>
      <c r="F3497" s="24" t="str">
        <v>그 외 비교 반영월</v>
      </c>
      <c r="G3497" s="26">
        <v>42</v>
      </c>
      <c r="H3497" s="37">
        <v>0.02443280977312391</v>
      </c>
    </row>
    <row r="3498">
      <c r="A3498" s="26">
        <v>21</v>
      </c>
      <c r="B3498" s="24" t="str">
        <v>성남시 수정구</v>
      </c>
      <c r="C3498" s="24" t="str">
        <v>토지</v>
      </c>
      <c r="D3498" s="24" t="str">
        <v>2025-11</v>
      </c>
      <c r="E3498" s="24" t="str">
        <v>비교 반영</v>
      </c>
      <c r="F3498" s="24" t="str">
        <v>그 외 비교 반영월</v>
      </c>
      <c r="G3498" s="26">
        <v>37</v>
      </c>
      <c r="H3498" s="37">
        <v>0.02186761229314421</v>
      </c>
    </row>
    <row r="3499">
      <c r="A3499" s="26">
        <v>21</v>
      </c>
      <c r="B3499" s="24" t="str">
        <v>성남시 수정구</v>
      </c>
      <c r="C3499" s="24" t="str">
        <v>토지</v>
      </c>
      <c r="D3499" s="24" t="str">
        <v>2025-12</v>
      </c>
      <c r="E3499" s="24" t="str">
        <v>비교 반영</v>
      </c>
      <c r="F3499" s="24" t="str">
        <v>그 외 비교 반영월</v>
      </c>
      <c r="G3499" s="26">
        <v>26</v>
      </c>
      <c r="H3499" s="37">
        <v>0.014364640883977901</v>
      </c>
    </row>
    <row r="3500">
      <c r="A3500" s="26">
        <v>21</v>
      </c>
      <c r="B3500" s="24" t="str">
        <v>성남시 수정구</v>
      </c>
      <c r="C3500" s="24" t="str">
        <v>토지</v>
      </c>
      <c r="D3500" s="24" t="str">
        <v>2026-01</v>
      </c>
      <c r="E3500" s="24" t="str">
        <v>비교 반영</v>
      </c>
      <c r="F3500" s="24" t="str">
        <v>직전 비교기간</v>
      </c>
      <c r="G3500" s="26">
        <v>47</v>
      </c>
      <c r="H3500" s="37">
        <v>0.022138483278379653</v>
      </c>
    </row>
    <row r="3501">
      <c r="A3501" s="26">
        <v>21</v>
      </c>
      <c r="B3501" s="24" t="str">
        <v>성남시 수정구</v>
      </c>
      <c r="C3501" s="24" t="str">
        <v>토지</v>
      </c>
      <c r="D3501" s="24" t="str">
        <v>2026-02</v>
      </c>
      <c r="E3501" s="24" t="str">
        <v>비교 반영</v>
      </c>
      <c r="F3501" s="24" t="str">
        <v>직전 비교기간</v>
      </c>
      <c r="G3501" s="26">
        <v>37</v>
      </c>
      <c r="H3501" s="37">
        <v>0.022102747909199524</v>
      </c>
    </row>
    <row r="3502">
      <c r="A3502" s="26">
        <v>21</v>
      </c>
      <c r="B3502" s="24" t="str">
        <v>성남시 수정구</v>
      </c>
      <c r="C3502" s="24" t="str">
        <v>토지</v>
      </c>
      <c r="D3502" s="24" t="str">
        <v>2026-03</v>
      </c>
      <c r="E3502" s="24" t="str">
        <v>비교 반영</v>
      </c>
      <c r="F3502" s="24" t="str">
        <v>직전 비교기간</v>
      </c>
      <c r="G3502" s="26">
        <v>18</v>
      </c>
      <c r="H3502" s="37">
        <v>0.010830324909747292</v>
      </c>
    </row>
    <row r="3503">
      <c r="A3503" s="26">
        <v>21</v>
      </c>
      <c r="B3503" s="24" t="str">
        <v>성남시 수정구</v>
      </c>
      <c r="C3503" s="24" t="str">
        <v>토지</v>
      </c>
      <c r="D3503" s="24" t="str">
        <v>2026-04</v>
      </c>
      <c r="E3503" s="24" t="str">
        <v>비교 반영</v>
      </c>
      <c r="F3503" s="24" t="str">
        <v>최근 비교기간</v>
      </c>
      <c r="G3503" s="26">
        <v>78</v>
      </c>
      <c r="H3503" s="37">
        <v>0.04838709677419355</v>
      </c>
    </row>
    <row r="3504">
      <c r="A3504" s="26">
        <v>21</v>
      </c>
      <c r="B3504" s="24" t="str">
        <v>성남시 수정구</v>
      </c>
      <c r="C3504" s="24" t="str">
        <v>토지</v>
      </c>
      <c r="D3504" s="24" t="str">
        <v>2026-05</v>
      </c>
      <c r="E3504" s="24" t="str">
        <v>비교 반영</v>
      </c>
      <c r="F3504" s="24" t="str">
        <v>최근 비교기간</v>
      </c>
      <c r="G3504" s="26">
        <v>10</v>
      </c>
      <c r="H3504" s="37">
        <v>0.006071645415907711</v>
      </c>
    </row>
    <row r="3505">
      <c r="A3505" s="26">
        <v>21</v>
      </c>
      <c r="B3505" s="24" t="str">
        <v>성남시 수정구</v>
      </c>
      <c r="C3505" s="24" t="str">
        <v>토지</v>
      </c>
      <c r="D3505" s="24" t="str">
        <v>2026-06</v>
      </c>
      <c r="E3505" s="24" t="str">
        <v>비교 반영</v>
      </c>
      <c r="F3505" s="24" t="str">
        <v>최근 비교기간</v>
      </c>
      <c r="G3505" s="26">
        <v>13</v>
      </c>
      <c r="H3505" s="37">
        <v>0.00906555090655509</v>
      </c>
    </row>
    <row r="3506">
      <c r="A3506" s="30">
        <v>21</v>
      </c>
      <c r="B3506" s="30" t="str">
        <v>성남시 수정구</v>
      </c>
      <c r="C3506" s="30" t="str">
        <v>토지</v>
      </c>
      <c r="D3506" s="30" t="str">
        <v>2026-07</v>
      </c>
      <c r="E3506" s="30" t="str">
        <v>집계 중</v>
      </c>
      <c r="F3506" s="30" t="str">
        <v>집계 중 월</v>
      </c>
      <c r="G3506" s="32">
        <v>13</v>
      </c>
      <c r="H3506" s="43">
        <v>0.010620915032679739</v>
      </c>
    </row>
    <row r="3507">
      <c r="A3507" s="26">
        <v>21</v>
      </c>
      <c r="B3507" s="24" t="str">
        <v>성남시 수정구</v>
      </c>
      <c r="C3507" s="24" t="str">
        <v>상가</v>
      </c>
      <c r="D3507" s="24" t="str">
        <v>2025-08</v>
      </c>
      <c r="E3507" s="24" t="str">
        <v>비교 반영</v>
      </c>
      <c r="F3507" s="24" t="str">
        <v>그 외 비교 반영월</v>
      </c>
      <c r="G3507" s="26">
        <v>6</v>
      </c>
      <c r="H3507" s="37">
        <v>0.003582089552238806</v>
      </c>
    </row>
    <row r="3508">
      <c r="A3508" s="26">
        <v>21</v>
      </c>
      <c r="B3508" s="24" t="str">
        <v>성남시 수정구</v>
      </c>
      <c r="C3508" s="24" t="str">
        <v>상가</v>
      </c>
      <c r="D3508" s="24" t="str">
        <v>2025-09</v>
      </c>
      <c r="E3508" s="24" t="str">
        <v>비교 반영</v>
      </c>
      <c r="F3508" s="24" t="str">
        <v>그 외 비교 반영월</v>
      </c>
      <c r="G3508" s="26">
        <v>7</v>
      </c>
      <c r="H3508" s="37">
        <v>0.003682272488164124</v>
      </c>
    </row>
    <row r="3509">
      <c r="A3509" s="26">
        <v>21</v>
      </c>
      <c r="B3509" s="24" t="str">
        <v>성남시 수정구</v>
      </c>
      <c r="C3509" s="24" t="str">
        <v>상가</v>
      </c>
      <c r="D3509" s="24" t="str">
        <v>2025-10</v>
      </c>
      <c r="E3509" s="24" t="str">
        <v>비교 반영</v>
      </c>
      <c r="F3509" s="24" t="str">
        <v>그 외 비교 반영월</v>
      </c>
      <c r="G3509" s="26">
        <v>14</v>
      </c>
      <c r="H3509" s="37">
        <v>0.008144269924374637</v>
      </c>
    </row>
    <row r="3510">
      <c r="A3510" s="26">
        <v>21</v>
      </c>
      <c r="B3510" s="24" t="str">
        <v>성남시 수정구</v>
      </c>
      <c r="C3510" s="24" t="str">
        <v>상가</v>
      </c>
      <c r="D3510" s="24" t="str">
        <v>2025-11</v>
      </c>
      <c r="E3510" s="24" t="str">
        <v>비교 반영</v>
      </c>
      <c r="F3510" s="24" t="str">
        <v>그 외 비교 반영월</v>
      </c>
      <c r="G3510" s="26">
        <v>21</v>
      </c>
      <c r="H3510" s="37">
        <v>0.012411347517730497</v>
      </c>
    </row>
    <row r="3511">
      <c r="A3511" s="26">
        <v>21</v>
      </c>
      <c r="B3511" s="24" t="str">
        <v>성남시 수정구</v>
      </c>
      <c r="C3511" s="24" t="str">
        <v>상가</v>
      </c>
      <c r="D3511" s="24" t="str">
        <v>2025-12</v>
      </c>
      <c r="E3511" s="24" t="str">
        <v>비교 반영</v>
      </c>
      <c r="F3511" s="24" t="str">
        <v>그 외 비교 반영월</v>
      </c>
      <c r="G3511" s="26">
        <v>9</v>
      </c>
      <c r="H3511" s="37">
        <v>0.004972375690607734</v>
      </c>
    </row>
    <row r="3512">
      <c r="A3512" s="26">
        <v>21</v>
      </c>
      <c r="B3512" s="24" t="str">
        <v>성남시 수정구</v>
      </c>
      <c r="C3512" s="24" t="str">
        <v>상가</v>
      </c>
      <c r="D3512" s="24" t="str">
        <v>2026-01</v>
      </c>
      <c r="E3512" s="24" t="str">
        <v>비교 반영</v>
      </c>
      <c r="F3512" s="24" t="str">
        <v>직전 비교기간</v>
      </c>
      <c r="G3512" s="26">
        <v>56</v>
      </c>
      <c r="H3512" s="37">
        <v>0.0263777673104098</v>
      </c>
    </row>
    <row r="3513">
      <c r="A3513" s="26">
        <v>21</v>
      </c>
      <c r="B3513" s="24" t="str">
        <v>성남시 수정구</v>
      </c>
      <c r="C3513" s="24" t="str">
        <v>상가</v>
      </c>
      <c r="D3513" s="24" t="str">
        <v>2026-02</v>
      </c>
      <c r="E3513" s="24" t="str">
        <v>비교 반영</v>
      </c>
      <c r="F3513" s="24" t="str">
        <v>직전 비교기간</v>
      </c>
      <c r="G3513" s="26">
        <v>11</v>
      </c>
      <c r="H3513" s="37">
        <v>0.006571087216248507</v>
      </c>
    </row>
    <row r="3514">
      <c r="A3514" s="26">
        <v>21</v>
      </c>
      <c r="B3514" s="24" t="str">
        <v>성남시 수정구</v>
      </c>
      <c r="C3514" s="24" t="str">
        <v>상가</v>
      </c>
      <c r="D3514" s="24" t="str">
        <v>2026-03</v>
      </c>
      <c r="E3514" s="24" t="str">
        <v>비교 반영</v>
      </c>
      <c r="F3514" s="24" t="str">
        <v>직전 비교기간</v>
      </c>
      <c r="G3514" s="26">
        <v>14</v>
      </c>
      <c r="H3514" s="37">
        <v>0.00842358604091456</v>
      </c>
    </row>
    <row r="3515">
      <c r="A3515" s="26">
        <v>21</v>
      </c>
      <c r="B3515" s="24" t="str">
        <v>성남시 수정구</v>
      </c>
      <c r="C3515" s="24" t="str">
        <v>상가</v>
      </c>
      <c r="D3515" s="24" t="str">
        <v>2026-04</v>
      </c>
      <c r="E3515" s="24" t="str">
        <v>비교 반영</v>
      </c>
      <c r="F3515" s="24" t="str">
        <v>최근 비교기간</v>
      </c>
      <c r="G3515" s="26">
        <v>16</v>
      </c>
      <c r="H3515" s="37">
        <v>0.009925558312655087</v>
      </c>
    </row>
    <row r="3516">
      <c r="A3516" s="26">
        <v>21</v>
      </c>
      <c r="B3516" s="24" t="str">
        <v>성남시 수정구</v>
      </c>
      <c r="C3516" s="24" t="str">
        <v>상가</v>
      </c>
      <c r="D3516" s="24" t="str">
        <v>2026-05</v>
      </c>
      <c r="E3516" s="24" t="str">
        <v>비교 반영</v>
      </c>
      <c r="F3516" s="24" t="str">
        <v>최근 비교기간</v>
      </c>
      <c r="G3516" s="26">
        <v>70</v>
      </c>
      <c r="H3516" s="37">
        <v>0.042501517911353974</v>
      </c>
    </row>
    <row r="3517">
      <c r="A3517" s="26">
        <v>21</v>
      </c>
      <c r="B3517" s="24" t="str">
        <v>성남시 수정구</v>
      </c>
      <c r="C3517" s="24" t="str">
        <v>상가</v>
      </c>
      <c r="D3517" s="24" t="str">
        <v>2026-06</v>
      </c>
      <c r="E3517" s="24" t="str">
        <v>비교 반영</v>
      </c>
      <c r="F3517" s="24" t="str">
        <v>최근 비교기간</v>
      </c>
      <c r="G3517" s="26">
        <v>12</v>
      </c>
      <c r="H3517" s="37">
        <v>0.008368200836820083</v>
      </c>
    </row>
    <row r="3518">
      <c r="A3518" s="30">
        <v>21</v>
      </c>
      <c r="B3518" s="30" t="str">
        <v>성남시 수정구</v>
      </c>
      <c r="C3518" s="30" t="str">
        <v>상가</v>
      </c>
      <c r="D3518" s="30" t="str">
        <v>2026-07</v>
      </c>
      <c r="E3518" s="30" t="str">
        <v>집계 중</v>
      </c>
      <c r="F3518" s="30" t="str">
        <v>집계 중 월</v>
      </c>
      <c r="G3518" s="32">
        <v>16</v>
      </c>
      <c r="H3518" s="43">
        <v>0.013071895424836602</v>
      </c>
    </row>
    <row r="3519">
      <c r="A3519" s="26">
        <v>21</v>
      </c>
      <c r="B3519" s="24" t="str">
        <v>성남시 수정구</v>
      </c>
      <c r="C3519" s="24" t="str">
        <v>오피스텔 매매</v>
      </c>
      <c r="D3519" s="24" t="str">
        <v>2025-08</v>
      </c>
      <c r="E3519" s="24" t="str">
        <v>비교 반영</v>
      </c>
      <c r="F3519" s="24" t="str">
        <v>그 외 비교 반영월</v>
      </c>
      <c r="G3519" s="26">
        <v>3</v>
      </c>
      <c r="H3519" s="37">
        <v>0.001791044776119403</v>
      </c>
    </row>
    <row r="3520">
      <c r="A3520" s="26">
        <v>21</v>
      </c>
      <c r="B3520" s="24" t="str">
        <v>성남시 수정구</v>
      </c>
      <c r="C3520" s="24" t="str">
        <v>오피스텔 매매</v>
      </c>
      <c r="D3520" s="24" t="str">
        <v>2025-09</v>
      </c>
      <c r="E3520" s="24" t="str">
        <v>비교 반영</v>
      </c>
      <c r="F3520" s="24" t="str">
        <v>그 외 비교 반영월</v>
      </c>
      <c r="G3520" s="26">
        <v>23</v>
      </c>
      <c r="H3520" s="37">
        <v>0.01209889531825355</v>
      </c>
    </row>
    <row r="3521">
      <c r="A3521" s="26">
        <v>21</v>
      </c>
      <c r="B3521" s="24" t="str">
        <v>성남시 수정구</v>
      </c>
      <c r="C3521" s="24" t="str">
        <v>오피스텔 매매</v>
      </c>
      <c r="D3521" s="24" t="str">
        <v>2025-10</v>
      </c>
      <c r="E3521" s="24" t="str">
        <v>비교 반영</v>
      </c>
      <c r="F3521" s="24" t="str">
        <v>그 외 비교 반영월</v>
      </c>
      <c r="G3521" s="26">
        <v>16</v>
      </c>
      <c r="H3521" s="37">
        <v>0.009307737056428156</v>
      </c>
    </row>
    <row r="3522">
      <c r="A3522" s="26">
        <v>21</v>
      </c>
      <c r="B3522" s="24" t="str">
        <v>성남시 수정구</v>
      </c>
      <c r="C3522" s="24" t="str">
        <v>오피스텔 매매</v>
      </c>
      <c r="D3522" s="24" t="str">
        <v>2025-11</v>
      </c>
      <c r="E3522" s="24" t="str">
        <v>비교 반영</v>
      </c>
      <c r="F3522" s="24" t="str">
        <v>그 외 비교 반영월</v>
      </c>
      <c r="G3522" s="26">
        <v>18</v>
      </c>
      <c r="H3522" s="37">
        <v>0.010638297872340425</v>
      </c>
    </row>
    <row r="3523">
      <c r="A3523" s="26">
        <v>21</v>
      </c>
      <c r="B3523" s="24" t="str">
        <v>성남시 수정구</v>
      </c>
      <c r="C3523" s="24" t="str">
        <v>오피스텔 매매</v>
      </c>
      <c r="D3523" s="24" t="str">
        <v>2025-12</v>
      </c>
      <c r="E3523" s="24" t="str">
        <v>비교 반영</v>
      </c>
      <c r="F3523" s="24" t="str">
        <v>그 외 비교 반영월</v>
      </c>
      <c r="G3523" s="26">
        <v>17</v>
      </c>
      <c r="H3523" s="37">
        <v>0.009392265193370166</v>
      </c>
    </row>
    <row r="3524">
      <c r="A3524" s="26">
        <v>21</v>
      </c>
      <c r="B3524" s="24" t="str">
        <v>성남시 수정구</v>
      </c>
      <c r="C3524" s="24" t="str">
        <v>오피스텔 매매</v>
      </c>
      <c r="D3524" s="24" t="str">
        <v>2026-01</v>
      </c>
      <c r="E3524" s="24" t="str">
        <v>비교 반영</v>
      </c>
      <c r="F3524" s="24" t="str">
        <v>직전 비교기간</v>
      </c>
      <c r="G3524" s="26">
        <v>24</v>
      </c>
      <c r="H3524" s="37">
        <v>0.011304757418747056</v>
      </c>
    </row>
    <row r="3525">
      <c r="A3525" s="26">
        <v>21</v>
      </c>
      <c r="B3525" s="24" t="str">
        <v>성남시 수정구</v>
      </c>
      <c r="C3525" s="24" t="str">
        <v>오피스텔 매매</v>
      </c>
      <c r="D3525" s="24" t="str">
        <v>2026-02</v>
      </c>
      <c r="E3525" s="24" t="str">
        <v>비교 반영</v>
      </c>
      <c r="F3525" s="24" t="str">
        <v>직전 비교기간</v>
      </c>
      <c r="G3525" s="26">
        <v>11</v>
      </c>
      <c r="H3525" s="37">
        <v>0.006571087216248507</v>
      </c>
    </row>
    <row r="3526">
      <c r="A3526" s="26">
        <v>21</v>
      </c>
      <c r="B3526" s="24" t="str">
        <v>성남시 수정구</v>
      </c>
      <c r="C3526" s="24" t="str">
        <v>오피스텔 매매</v>
      </c>
      <c r="D3526" s="24" t="str">
        <v>2026-03</v>
      </c>
      <c r="E3526" s="24" t="str">
        <v>비교 반영</v>
      </c>
      <c r="F3526" s="24" t="str">
        <v>직전 비교기간</v>
      </c>
      <c r="G3526" s="26">
        <v>26</v>
      </c>
      <c r="H3526" s="37">
        <v>0.015643802647412757</v>
      </c>
    </row>
    <row r="3527">
      <c r="A3527" s="26">
        <v>21</v>
      </c>
      <c r="B3527" s="24" t="str">
        <v>성남시 수정구</v>
      </c>
      <c r="C3527" s="24" t="str">
        <v>오피스텔 매매</v>
      </c>
      <c r="D3527" s="24" t="str">
        <v>2026-04</v>
      </c>
      <c r="E3527" s="24" t="str">
        <v>비교 반영</v>
      </c>
      <c r="F3527" s="24" t="str">
        <v>최근 비교기간</v>
      </c>
      <c r="G3527" s="26">
        <v>20</v>
      </c>
      <c r="H3527" s="37">
        <v>0.01240694789081886</v>
      </c>
    </row>
    <row r="3528">
      <c r="A3528" s="26">
        <v>21</v>
      </c>
      <c r="B3528" s="24" t="str">
        <v>성남시 수정구</v>
      </c>
      <c r="C3528" s="24" t="str">
        <v>오피스텔 매매</v>
      </c>
      <c r="D3528" s="24" t="str">
        <v>2026-05</v>
      </c>
      <c r="E3528" s="24" t="str">
        <v>비교 반영</v>
      </c>
      <c r="F3528" s="24" t="str">
        <v>최근 비교기간</v>
      </c>
      <c r="G3528" s="26">
        <v>25</v>
      </c>
      <c r="H3528" s="37">
        <v>0.015179113539769277</v>
      </c>
    </row>
    <row r="3529">
      <c r="A3529" s="26">
        <v>21</v>
      </c>
      <c r="B3529" s="24" t="str">
        <v>성남시 수정구</v>
      </c>
      <c r="C3529" s="24" t="str">
        <v>오피스텔 매매</v>
      </c>
      <c r="D3529" s="24" t="str">
        <v>2026-06</v>
      </c>
      <c r="E3529" s="24" t="str">
        <v>비교 반영</v>
      </c>
      <c r="F3529" s="24" t="str">
        <v>최근 비교기간</v>
      </c>
      <c r="G3529" s="26">
        <v>14</v>
      </c>
      <c r="H3529" s="37">
        <v>0.009762900976290097</v>
      </c>
    </row>
    <row r="3530">
      <c r="A3530" s="30">
        <v>21</v>
      </c>
      <c r="B3530" s="30" t="str">
        <v>성남시 수정구</v>
      </c>
      <c r="C3530" s="30" t="str">
        <v>오피스텔 매매</v>
      </c>
      <c r="D3530" s="30" t="str">
        <v>2026-07</v>
      </c>
      <c r="E3530" s="30" t="str">
        <v>집계 중</v>
      </c>
      <c r="F3530" s="30" t="str">
        <v>집계 중 월</v>
      </c>
      <c r="G3530" s="32">
        <v>16</v>
      </c>
      <c r="H3530" s="43">
        <v>0.013071895424836602</v>
      </c>
    </row>
    <row r="3531">
      <c r="A3531" s="26">
        <v>21</v>
      </c>
      <c r="B3531" s="24" t="str">
        <v>성남시 수정구</v>
      </c>
      <c r="C3531" s="24" t="str">
        <v>공장창고</v>
      </c>
      <c r="D3531" s="24" t="str">
        <v>2025-08</v>
      </c>
      <c r="E3531" s="24" t="str">
        <v>비교 반영</v>
      </c>
      <c r="F3531" s="24" t="str">
        <v>그 외 비교 반영월</v>
      </c>
      <c r="G3531" s="26">
        <v>2</v>
      </c>
      <c r="H3531" s="37">
        <v>0.0011940298507462687</v>
      </c>
    </row>
    <row r="3532">
      <c r="A3532" s="26">
        <v>21</v>
      </c>
      <c r="B3532" s="24" t="str">
        <v>성남시 수정구</v>
      </c>
      <c r="C3532" s="24" t="str">
        <v>공장창고</v>
      </c>
      <c r="D3532" s="24" t="str">
        <v>2025-09</v>
      </c>
      <c r="E3532" s="24" t="str">
        <v>비교 반영</v>
      </c>
      <c r="F3532" s="24" t="str">
        <v>그 외 비교 반영월</v>
      </c>
      <c r="G3532" s="26">
        <v>1</v>
      </c>
      <c r="H3532" s="37">
        <v>0.0005260389268805891</v>
      </c>
    </row>
    <row r="3533">
      <c r="A3533" s="26">
        <v>21</v>
      </c>
      <c r="B3533" s="24" t="str">
        <v>성남시 수정구</v>
      </c>
      <c r="C3533" s="24" t="str">
        <v>공장창고</v>
      </c>
      <c r="D3533" s="24" t="str">
        <v>2025-10</v>
      </c>
      <c r="E3533" s="24" t="str">
        <v>비교 반영</v>
      </c>
      <c r="F3533" s="24" t="str">
        <v>그 외 비교 반영월</v>
      </c>
      <c r="G3533" s="26">
        <v>1</v>
      </c>
      <c r="H3533" s="37">
        <v>0.0005817335660267597</v>
      </c>
    </row>
    <row r="3534">
      <c r="A3534" s="26">
        <v>21</v>
      </c>
      <c r="B3534" s="24" t="str">
        <v>성남시 수정구</v>
      </c>
      <c r="C3534" s="24" t="str">
        <v>공장창고</v>
      </c>
      <c r="D3534" s="24" t="str">
        <v>2025-11</v>
      </c>
      <c r="E3534" s="24" t="str">
        <v>비교 반영</v>
      </c>
      <c r="F3534" s="24" t="str">
        <v>그 외 비교 반영월</v>
      </c>
      <c r="G3534" s="26">
        <v>3</v>
      </c>
      <c r="H3534" s="37">
        <v>0.0017730496453900709</v>
      </c>
    </row>
    <row r="3535">
      <c r="A3535" s="26">
        <v>21</v>
      </c>
      <c r="B3535" s="24" t="str">
        <v>성남시 수정구</v>
      </c>
      <c r="C3535" s="24" t="str">
        <v>공장창고</v>
      </c>
      <c r="D3535" s="24" t="str">
        <v>2025-12</v>
      </c>
      <c r="E3535" s="24" t="str">
        <v>비교 반영</v>
      </c>
      <c r="F3535" s="24" t="str">
        <v>그 외 비교 반영월</v>
      </c>
      <c r="G3535" s="26">
        <v>2</v>
      </c>
      <c r="H3535" s="37">
        <v>0.0011049723756906078</v>
      </c>
    </row>
    <row r="3536">
      <c r="A3536" s="26">
        <v>21</v>
      </c>
      <c r="B3536" s="24" t="str">
        <v>성남시 수정구</v>
      </c>
      <c r="C3536" s="24" t="str">
        <v>공장창고</v>
      </c>
      <c r="D3536" s="24" t="str">
        <v>2026-01</v>
      </c>
      <c r="E3536" s="24" t="str">
        <v>비교 반영</v>
      </c>
      <c r="F3536" s="24" t="str">
        <v>직전 비교기간</v>
      </c>
      <c r="G3536" s="26">
        <v>4</v>
      </c>
      <c r="H3536" s="37">
        <v>0.0018841262364578427</v>
      </c>
    </row>
    <row r="3537">
      <c r="A3537" s="26">
        <v>21</v>
      </c>
      <c r="B3537" s="24" t="str">
        <v>성남시 수정구</v>
      </c>
      <c r="C3537" s="24" t="str">
        <v>공장창고</v>
      </c>
      <c r="D3537" s="24" t="str">
        <v>2026-02</v>
      </c>
      <c r="E3537" s="24" t="str">
        <v>비교 반영</v>
      </c>
      <c r="F3537" s="24" t="str">
        <v>직전 비교기간</v>
      </c>
      <c r="G3537" s="26">
        <v>1</v>
      </c>
      <c r="H3537" s="37">
        <v>0.0005973715651135006</v>
      </c>
    </row>
    <row r="3538">
      <c r="A3538" s="26">
        <v>21</v>
      </c>
      <c r="B3538" s="24" t="str">
        <v>성남시 수정구</v>
      </c>
      <c r="C3538" s="24" t="str">
        <v>공장창고</v>
      </c>
      <c r="D3538" s="24" t="str">
        <v>2026-03</v>
      </c>
      <c r="E3538" s="24" t="str">
        <v>비교 반영</v>
      </c>
      <c r="F3538" s="24" t="str">
        <v>직전 비교기간</v>
      </c>
      <c r="G3538" s="26">
        <v>1</v>
      </c>
      <c r="H3538" s="37">
        <v>0.0006016847172081829</v>
      </c>
    </row>
    <row r="3539">
      <c r="A3539" s="26">
        <v>21</v>
      </c>
      <c r="B3539" s="24" t="str">
        <v>성남시 수정구</v>
      </c>
      <c r="C3539" s="24" t="str">
        <v>공장창고</v>
      </c>
      <c r="D3539" s="24" t="str">
        <v>2026-04</v>
      </c>
      <c r="E3539" s="24" t="str">
        <v>비교 반영</v>
      </c>
      <c r="F3539" s="24" t="str">
        <v>최근 비교기간</v>
      </c>
      <c r="G3539" s="26">
        <v>1</v>
      </c>
      <c r="H3539" s="37">
        <v>0.0006203473945409429</v>
      </c>
    </row>
    <row r="3540">
      <c r="A3540" s="26">
        <v>21</v>
      </c>
      <c r="B3540" s="24" t="str">
        <v>성남시 수정구</v>
      </c>
      <c r="C3540" s="24" t="str">
        <v>공장창고</v>
      </c>
      <c r="D3540" s="24" t="str">
        <v>2026-05</v>
      </c>
      <c r="E3540" s="24" t="str">
        <v>비교 반영</v>
      </c>
      <c r="F3540" s="24" t="str">
        <v>최근 비교기간</v>
      </c>
      <c r="G3540" s="26">
        <v>1</v>
      </c>
      <c r="H3540" s="37">
        <v>0.0006071645415907711</v>
      </c>
    </row>
    <row r="3541">
      <c r="A3541" s="26">
        <v>21</v>
      </c>
      <c r="B3541" s="24" t="str">
        <v>성남시 수정구</v>
      </c>
      <c r="C3541" s="24" t="str">
        <v>공장창고</v>
      </c>
      <c r="D3541" s="24" t="str">
        <v>2026-06</v>
      </c>
      <c r="E3541" s="24" t="str">
        <v>비교 반영</v>
      </c>
      <c r="F3541" s="24" t="str">
        <v>최근 비교기간</v>
      </c>
      <c r="G3541" s="26">
        <v>4</v>
      </c>
      <c r="H3541" s="37">
        <v>0.002789400278940028</v>
      </c>
    </row>
    <row r="3542">
      <c r="A3542" s="30">
        <v>21</v>
      </c>
      <c r="B3542" s="30" t="str">
        <v>성남시 수정구</v>
      </c>
      <c r="C3542" s="30" t="str">
        <v>공장창고</v>
      </c>
      <c r="D3542" s="30" t="str">
        <v>2026-07</v>
      </c>
      <c r="E3542" s="30" t="str">
        <v>집계 중</v>
      </c>
      <c r="F3542" s="30" t="str">
        <v>집계 중 월</v>
      </c>
      <c r="G3542" s="32">
        <v>0</v>
      </c>
      <c r="H3542" s="43">
        <v>0</v>
      </c>
    </row>
    <row r="3543">
      <c r="A3543" s="26">
        <v>21</v>
      </c>
      <c r="B3543" s="24" t="str">
        <v>성남시 수정구</v>
      </c>
      <c r="C3543" s="24" t="str">
        <v>분양권</v>
      </c>
      <c r="D3543" s="24" t="str">
        <v>2025-08</v>
      </c>
      <c r="E3543" s="24" t="str">
        <v>비교 반영</v>
      </c>
      <c r="F3543" s="24" t="str">
        <v>그 외 비교 반영월</v>
      </c>
      <c r="G3543" s="26">
        <v>31</v>
      </c>
      <c r="H3543" s="37">
        <v>0.018507462686567163</v>
      </c>
    </row>
    <row r="3544">
      <c r="A3544" s="26">
        <v>21</v>
      </c>
      <c r="B3544" s="24" t="str">
        <v>성남시 수정구</v>
      </c>
      <c r="C3544" s="24" t="str">
        <v>분양권</v>
      </c>
      <c r="D3544" s="24" t="str">
        <v>2025-09</v>
      </c>
      <c r="E3544" s="24" t="str">
        <v>비교 반영</v>
      </c>
      <c r="F3544" s="24" t="str">
        <v>그 외 비교 반영월</v>
      </c>
      <c r="G3544" s="26">
        <v>25</v>
      </c>
      <c r="H3544" s="37">
        <v>0.013150973172014729</v>
      </c>
    </row>
    <row r="3545">
      <c r="A3545" s="26">
        <v>21</v>
      </c>
      <c r="B3545" s="24" t="str">
        <v>성남시 수정구</v>
      </c>
      <c r="C3545" s="24" t="str">
        <v>분양권</v>
      </c>
      <c r="D3545" s="24" t="str">
        <v>2025-10</v>
      </c>
      <c r="E3545" s="24" t="str">
        <v>비교 반영</v>
      </c>
      <c r="F3545" s="24" t="str">
        <v>그 외 비교 반영월</v>
      </c>
      <c r="G3545" s="26">
        <v>15</v>
      </c>
      <c r="H3545" s="37">
        <v>0.008726003490401396</v>
      </c>
    </row>
    <row r="3546">
      <c r="A3546" s="26">
        <v>21</v>
      </c>
      <c r="B3546" s="24" t="str">
        <v>성남시 수정구</v>
      </c>
      <c r="C3546" s="24" t="str">
        <v>분양권</v>
      </c>
      <c r="D3546" s="24" t="str">
        <v>2025-11</v>
      </c>
      <c r="E3546" s="24" t="str">
        <v>비교 반영</v>
      </c>
      <c r="F3546" s="24" t="str">
        <v>그 외 비교 반영월</v>
      </c>
      <c r="G3546" s="26">
        <v>4</v>
      </c>
      <c r="H3546" s="37">
        <v>0.002364066193853428</v>
      </c>
    </row>
    <row r="3547">
      <c r="A3547" s="26">
        <v>21</v>
      </c>
      <c r="B3547" s="24" t="str">
        <v>성남시 수정구</v>
      </c>
      <c r="C3547" s="24" t="str">
        <v>분양권</v>
      </c>
      <c r="D3547" s="24" t="str">
        <v>2025-12</v>
      </c>
      <c r="E3547" s="24" t="str">
        <v>비교 반영</v>
      </c>
      <c r="F3547" s="24" t="str">
        <v>그 외 비교 반영월</v>
      </c>
      <c r="G3547" s="26">
        <v>4</v>
      </c>
      <c r="H3547" s="37">
        <v>0.0022099447513812156</v>
      </c>
    </row>
    <row r="3548">
      <c r="A3548" s="26">
        <v>21</v>
      </c>
      <c r="B3548" s="24" t="str">
        <v>성남시 수정구</v>
      </c>
      <c r="C3548" s="24" t="str">
        <v>분양권</v>
      </c>
      <c r="D3548" s="24" t="str">
        <v>2026-01</v>
      </c>
      <c r="E3548" s="24" t="str">
        <v>비교 반영</v>
      </c>
      <c r="F3548" s="24" t="str">
        <v>직전 비교기간</v>
      </c>
      <c r="G3548" s="26">
        <v>1</v>
      </c>
      <c r="H3548" s="37">
        <v>0.0004710315591144607</v>
      </c>
    </row>
    <row r="3549">
      <c r="A3549" s="26">
        <v>21</v>
      </c>
      <c r="B3549" s="24" t="str">
        <v>성남시 수정구</v>
      </c>
      <c r="C3549" s="24" t="str">
        <v>분양권</v>
      </c>
      <c r="D3549" s="24" t="str">
        <v>2026-02</v>
      </c>
      <c r="E3549" s="24" t="str">
        <v>비교 반영</v>
      </c>
      <c r="F3549" s="24" t="str">
        <v>직전 비교기간</v>
      </c>
      <c r="G3549" s="26">
        <v>6</v>
      </c>
      <c r="H3549" s="37">
        <v>0.0035842293906810036</v>
      </c>
    </row>
    <row r="3550">
      <c r="A3550" s="26">
        <v>21</v>
      </c>
      <c r="B3550" s="24" t="str">
        <v>성남시 수정구</v>
      </c>
      <c r="C3550" s="24" t="str">
        <v>분양권</v>
      </c>
      <c r="D3550" s="24" t="str">
        <v>2026-03</v>
      </c>
      <c r="E3550" s="24" t="str">
        <v>비교 반영</v>
      </c>
      <c r="F3550" s="24" t="str">
        <v>직전 비교기간</v>
      </c>
      <c r="G3550" s="26">
        <v>1</v>
      </c>
      <c r="H3550" s="37">
        <v>0.0006016847172081829</v>
      </c>
    </row>
    <row r="3551">
      <c r="A3551" s="26">
        <v>21</v>
      </c>
      <c r="B3551" s="24" t="str">
        <v>성남시 수정구</v>
      </c>
      <c r="C3551" s="24" t="str">
        <v>분양권</v>
      </c>
      <c r="D3551" s="24" t="str">
        <v>2026-04</v>
      </c>
      <c r="E3551" s="24" t="str">
        <v>비교 반영</v>
      </c>
      <c r="F3551" s="24" t="str">
        <v>최근 비교기간</v>
      </c>
      <c r="G3551" s="26">
        <v>1</v>
      </c>
      <c r="H3551" s="37">
        <v>0.0006203473945409429</v>
      </c>
    </row>
    <row r="3552">
      <c r="A3552" s="26">
        <v>21</v>
      </c>
      <c r="B3552" s="24" t="str">
        <v>성남시 수정구</v>
      </c>
      <c r="C3552" s="24" t="str">
        <v>분양권</v>
      </c>
      <c r="D3552" s="24" t="str">
        <v>2026-05</v>
      </c>
      <c r="E3552" s="24" t="str">
        <v>비교 반영</v>
      </c>
      <c r="F3552" s="24" t="str">
        <v>최근 비교기간</v>
      </c>
      <c r="G3552" s="26">
        <v>3</v>
      </c>
      <c r="H3552" s="37">
        <v>0.0018214936247723133</v>
      </c>
    </row>
    <row r="3553">
      <c r="A3553" s="26">
        <v>21</v>
      </c>
      <c r="B3553" s="24" t="str">
        <v>성남시 수정구</v>
      </c>
      <c r="C3553" s="24" t="str">
        <v>분양권</v>
      </c>
      <c r="D3553" s="24" t="str">
        <v>2026-06</v>
      </c>
      <c r="E3553" s="24" t="str">
        <v>비교 반영</v>
      </c>
      <c r="F3553" s="24" t="str">
        <v>최근 비교기간</v>
      </c>
      <c r="G3553" s="26">
        <v>0</v>
      </c>
      <c r="H3553" s="37">
        <v>0</v>
      </c>
    </row>
    <row r="3554">
      <c r="A3554" s="30">
        <v>21</v>
      </c>
      <c r="B3554" s="30" t="str">
        <v>성남시 수정구</v>
      </c>
      <c r="C3554" s="30" t="str">
        <v>분양권</v>
      </c>
      <c r="D3554" s="30" t="str">
        <v>2026-07</v>
      </c>
      <c r="E3554" s="30" t="str">
        <v>집계 중</v>
      </c>
      <c r="F3554" s="30" t="str">
        <v>집계 중 월</v>
      </c>
      <c r="G3554" s="32">
        <v>5</v>
      </c>
      <c r="H3554" s="43">
        <v>0.004084967320261438</v>
      </c>
    </row>
    <row r="3555">
      <c r="A3555" s="26">
        <v>22</v>
      </c>
      <c r="B3555" s="24" t="str">
        <v>광명시</v>
      </c>
      <c r="C3555" s="24" t="str">
        <v>아파트 전월세</v>
      </c>
      <c r="D3555" s="24" t="str">
        <v>2025-08</v>
      </c>
      <c r="E3555" s="24" t="str">
        <v>비교 반영</v>
      </c>
      <c r="F3555" s="24" t="str">
        <v>그 외 비교 반영월</v>
      </c>
      <c r="G3555" s="26">
        <v>708</v>
      </c>
      <c r="H3555" s="37">
        <v>0.45153061224489793</v>
      </c>
    </row>
    <row r="3556">
      <c r="A3556" s="26">
        <v>22</v>
      </c>
      <c r="B3556" s="24" t="str">
        <v>광명시</v>
      </c>
      <c r="C3556" s="24" t="str">
        <v>아파트 전월세</v>
      </c>
      <c r="D3556" s="24" t="str">
        <v>2025-09</v>
      </c>
      <c r="E3556" s="24" t="str">
        <v>비교 반영</v>
      </c>
      <c r="F3556" s="24" t="str">
        <v>그 외 비교 반영월</v>
      </c>
      <c r="G3556" s="26">
        <v>792</v>
      </c>
      <c r="H3556" s="37">
        <v>0.3969924812030075</v>
      </c>
    </row>
    <row r="3557">
      <c r="A3557" s="26">
        <v>22</v>
      </c>
      <c r="B3557" s="24" t="str">
        <v>광명시</v>
      </c>
      <c r="C3557" s="24" t="str">
        <v>아파트 전월세</v>
      </c>
      <c r="D3557" s="24" t="str">
        <v>2025-10</v>
      </c>
      <c r="E3557" s="24" t="str">
        <v>비교 반영</v>
      </c>
      <c r="F3557" s="24" t="str">
        <v>그 외 비교 반영월</v>
      </c>
      <c r="G3557" s="26">
        <v>706</v>
      </c>
      <c r="H3557" s="37">
        <v>0.3894098179812466</v>
      </c>
    </row>
    <row r="3558">
      <c r="A3558" s="26">
        <v>22</v>
      </c>
      <c r="B3558" s="24" t="str">
        <v>광명시</v>
      </c>
      <c r="C3558" s="24" t="str">
        <v>아파트 전월세</v>
      </c>
      <c r="D3558" s="24" t="str">
        <v>2025-11</v>
      </c>
      <c r="E3558" s="24" t="str">
        <v>비교 반영</v>
      </c>
      <c r="F3558" s="24" t="str">
        <v>그 외 비교 반영월</v>
      </c>
      <c r="G3558" s="26">
        <v>727</v>
      </c>
      <c r="H3558" s="37">
        <v>0.49422161794697483</v>
      </c>
    </row>
    <row r="3559">
      <c r="A3559" s="26">
        <v>22</v>
      </c>
      <c r="B3559" s="24" t="str">
        <v>광명시</v>
      </c>
      <c r="C3559" s="24" t="str">
        <v>아파트 전월세</v>
      </c>
      <c r="D3559" s="24" t="str">
        <v>2025-12</v>
      </c>
      <c r="E3559" s="24" t="str">
        <v>비교 반영</v>
      </c>
      <c r="F3559" s="24" t="str">
        <v>그 외 비교 반영월</v>
      </c>
      <c r="G3559" s="26">
        <v>690</v>
      </c>
      <c r="H3559" s="37">
        <v>0.43206011271133377</v>
      </c>
    </row>
    <row r="3560">
      <c r="A3560" s="26">
        <v>22</v>
      </c>
      <c r="B3560" s="24" t="str">
        <v>광명시</v>
      </c>
      <c r="C3560" s="24" t="str">
        <v>아파트 전월세</v>
      </c>
      <c r="D3560" s="24" t="str">
        <v>2026-01</v>
      </c>
      <c r="E3560" s="24" t="str">
        <v>비교 반영</v>
      </c>
      <c r="F3560" s="24" t="str">
        <v>직전 비교기간</v>
      </c>
      <c r="G3560" s="26">
        <v>780</v>
      </c>
      <c r="H3560" s="37">
        <v>0.4508670520231214</v>
      </c>
    </row>
    <row r="3561">
      <c r="A3561" s="26">
        <v>22</v>
      </c>
      <c r="B3561" s="24" t="str">
        <v>광명시</v>
      </c>
      <c r="C3561" s="24" t="str">
        <v>아파트 전월세</v>
      </c>
      <c r="D3561" s="24" t="str">
        <v>2026-02</v>
      </c>
      <c r="E3561" s="24" t="str">
        <v>비교 반영</v>
      </c>
      <c r="F3561" s="24" t="str">
        <v>직전 비교기간</v>
      </c>
      <c r="G3561" s="26">
        <v>632</v>
      </c>
      <c r="H3561" s="37">
        <v>0.42847457627118646</v>
      </c>
    </row>
    <row r="3562">
      <c r="A3562" s="26">
        <v>22</v>
      </c>
      <c r="B3562" s="24" t="str">
        <v>광명시</v>
      </c>
      <c r="C3562" s="24" t="str">
        <v>아파트 전월세</v>
      </c>
      <c r="D3562" s="24" t="str">
        <v>2026-03</v>
      </c>
      <c r="E3562" s="24" t="str">
        <v>비교 반영</v>
      </c>
      <c r="F3562" s="24" t="str">
        <v>직전 비교기간</v>
      </c>
      <c r="G3562" s="26">
        <v>722</v>
      </c>
      <c r="H3562" s="37">
        <v>0.4307875894988067</v>
      </c>
    </row>
    <row r="3563">
      <c r="A3563" s="26">
        <v>22</v>
      </c>
      <c r="B3563" s="24" t="str">
        <v>광명시</v>
      </c>
      <c r="C3563" s="24" t="str">
        <v>아파트 전월세</v>
      </c>
      <c r="D3563" s="24" t="str">
        <v>2026-04</v>
      </c>
      <c r="E3563" s="24" t="str">
        <v>비교 반영</v>
      </c>
      <c r="F3563" s="24" t="str">
        <v>최근 비교기간</v>
      </c>
      <c r="G3563" s="26">
        <v>523</v>
      </c>
      <c r="H3563" s="37">
        <v>0.334185303514377</v>
      </c>
    </row>
    <row r="3564">
      <c r="A3564" s="26">
        <v>22</v>
      </c>
      <c r="B3564" s="24" t="str">
        <v>광명시</v>
      </c>
      <c r="C3564" s="24" t="str">
        <v>아파트 전월세</v>
      </c>
      <c r="D3564" s="24" t="str">
        <v>2026-05</v>
      </c>
      <c r="E3564" s="24" t="str">
        <v>비교 반영</v>
      </c>
      <c r="F3564" s="24" t="str">
        <v>최근 비교기간</v>
      </c>
      <c r="G3564" s="26">
        <v>526</v>
      </c>
      <c r="H3564" s="37">
        <v>0.34469200524246396</v>
      </c>
    </row>
    <row r="3565">
      <c r="A3565" s="26">
        <v>22</v>
      </c>
      <c r="B3565" s="24" t="str">
        <v>광명시</v>
      </c>
      <c r="C3565" s="24" t="str">
        <v>아파트 전월세</v>
      </c>
      <c r="D3565" s="24" t="str">
        <v>2026-06</v>
      </c>
      <c r="E3565" s="24" t="str">
        <v>비교 반영</v>
      </c>
      <c r="F3565" s="24" t="str">
        <v>최근 비교기간</v>
      </c>
      <c r="G3565" s="26">
        <v>504</v>
      </c>
      <c r="H3565" s="37">
        <v>0.4090909090909091</v>
      </c>
    </row>
    <row r="3566">
      <c r="A3566" s="30">
        <v>22</v>
      </c>
      <c r="B3566" s="30" t="str">
        <v>광명시</v>
      </c>
      <c r="C3566" s="30" t="str">
        <v>아파트 전월세</v>
      </c>
      <c r="D3566" s="30" t="str">
        <v>2026-07</v>
      </c>
      <c r="E3566" s="30" t="str">
        <v>집계 중</v>
      </c>
      <c r="F3566" s="30" t="str">
        <v>집계 중 월</v>
      </c>
      <c r="G3566" s="32">
        <v>444</v>
      </c>
      <c r="H3566" s="43">
        <v>0.39713774597495527</v>
      </c>
    </row>
    <row r="3567">
      <c r="A3567" s="26">
        <v>22</v>
      </c>
      <c r="B3567" s="24" t="str">
        <v>광명시</v>
      </c>
      <c r="C3567" s="24" t="str">
        <v>아파트 매매</v>
      </c>
      <c r="D3567" s="24" t="str">
        <v>2025-08</v>
      </c>
      <c r="E3567" s="24" t="str">
        <v>비교 반영</v>
      </c>
      <c r="F3567" s="24" t="str">
        <v>그 외 비교 반영월</v>
      </c>
      <c r="G3567" s="26">
        <v>340</v>
      </c>
      <c r="H3567" s="37">
        <v>0.21683673469387754</v>
      </c>
    </row>
    <row r="3568">
      <c r="A3568" s="26">
        <v>22</v>
      </c>
      <c r="B3568" s="24" t="str">
        <v>광명시</v>
      </c>
      <c r="C3568" s="24" t="str">
        <v>아파트 매매</v>
      </c>
      <c r="D3568" s="24" t="str">
        <v>2025-09</v>
      </c>
      <c r="E3568" s="24" t="str">
        <v>비교 반영</v>
      </c>
      <c r="F3568" s="24" t="str">
        <v>그 외 비교 반영월</v>
      </c>
      <c r="G3568" s="26">
        <v>588</v>
      </c>
      <c r="H3568" s="37">
        <v>0.29473684210526313</v>
      </c>
    </row>
    <row r="3569">
      <c r="A3569" s="26">
        <v>22</v>
      </c>
      <c r="B3569" s="24" t="str">
        <v>광명시</v>
      </c>
      <c r="C3569" s="24" t="str">
        <v>아파트 매매</v>
      </c>
      <c r="D3569" s="24" t="str">
        <v>2025-10</v>
      </c>
      <c r="E3569" s="24" t="str">
        <v>비교 반영</v>
      </c>
      <c r="F3569" s="24" t="str">
        <v>그 외 비교 반영월</v>
      </c>
      <c r="G3569" s="26">
        <v>530</v>
      </c>
      <c r="H3569" s="37">
        <v>0.29233314947600664</v>
      </c>
    </row>
    <row r="3570">
      <c r="A3570" s="26">
        <v>22</v>
      </c>
      <c r="B3570" s="24" t="str">
        <v>광명시</v>
      </c>
      <c r="C3570" s="24" t="str">
        <v>아파트 매매</v>
      </c>
      <c r="D3570" s="24" t="str">
        <v>2025-11</v>
      </c>
      <c r="E3570" s="24" t="str">
        <v>비교 반영</v>
      </c>
      <c r="F3570" s="24" t="str">
        <v>그 외 비교 반영월</v>
      </c>
      <c r="G3570" s="26">
        <v>198</v>
      </c>
      <c r="H3570" s="37">
        <v>0.13460231135282122</v>
      </c>
    </row>
    <row r="3571">
      <c r="A3571" s="26">
        <v>22</v>
      </c>
      <c r="B3571" s="24" t="str">
        <v>광명시</v>
      </c>
      <c r="C3571" s="24" t="str">
        <v>아파트 매매</v>
      </c>
      <c r="D3571" s="24" t="str">
        <v>2025-12</v>
      </c>
      <c r="E3571" s="24" t="str">
        <v>비교 반영</v>
      </c>
      <c r="F3571" s="24" t="str">
        <v>그 외 비교 반영월</v>
      </c>
      <c r="G3571" s="26">
        <v>300</v>
      </c>
      <c r="H3571" s="37">
        <v>0.18785222291797118</v>
      </c>
    </row>
    <row r="3572">
      <c r="A3572" s="26">
        <v>22</v>
      </c>
      <c r="B3572" s="24" t="str">
        <v>광명시</v>
      </c>
      <c r="C3572" s="24" t="str">
        <v>아파트 매매</v>
      </c>
      <c r="D3572" s="24" t="str">
        <v>2026-01</v>
      </c>
      <c r="E3572" s="24" t="str">
        <v>비교 반영</v>
      </c>
      <c r="F3572" s="24" t="str">
        <v>직전 비교기간</v>
      </c>
      <c r="G3572" s="26">
        <v>354</v>
      </c>
      <c r="H3572" s="37">
        <v>0.2046242774566474</v>
      </c>
    </row>
    <row r="3573">
      <c r="A3573" s="26">
        <v>22</v>
      </c>
      <c r="B3573" s="24" t="str">
        <v>광명시</v>
      </c>
      <c r="C3573" s="24" t="str">
        <v>아파트 매매</v>
      </c>
      <c r="D3573" s="24" t="str">
        <v>2026-02</v>
      </c>
      <c r="E3573" s="24" t="str">
        <v>비교 반영</v>
      </c>
      <c r="F3573" s="24" t="str">
        <v>직전 비교기간</v>
      </c>
      <c r="G3573" s="26">
        <v>296</v>
      </c>
      <c r="H3573" s="37">
        <v>0.20067796610169492</v>
      </c>
    </row>
    <row r="3574">
      <c r="A3574" s="26">
        <v>22</v>
      </c>
      <c r="B3574" s="24" t="str">
        <v>광명시</v>
      </c>
      <c r="C3574" s="24" t="str">
        <v>아파트 매매</v>
      </c>
      <c r="D3574" s="24" t="str">
        <v>2026-03</v>
      </c>
      <c r="E3574" s="24" t="str">
        <v>비교 반영</v>
      </c>
      <c r="F3574" s="24" t="str">
        <v>직전 비교기간</v>
      </c>
      <c r="G3574" s="26">
        <v>326</v>
      </c>
      <c r="H3574" s="37">
        <v>0.19451073985680192</v>
      </c>
    </row>
    <row r="3575">
      <c r="A3575" s="26">
        <v>22</v>
      </c>
      <c r="B3575" s="24" t="str">
        <v>광명시</v>
      </c>
      <c r="C3575" s="24" t="str">
        <v>아파트 매매</v>
      </c>
      <c r="D3575" s="24" t="str">
        <v>2026-04</v>
      </c>
      <c r="E3575" s="24" t="str">
        <v>비교 반영</v>
      </c>
      <c r="F3575" s="24" t="str">
        <v>최근 비교기간</v>
      </c>
      <c r="G3575" s="26">
        <v>284</v>
      </c>
      <c r="H3575" s="37">
        <v>0.18146964856230033</v>
      </c>
    </row>
    <row r="3576">
      <c r="A3576" s="26">
        <v>22</v>
      </c>
      <c r="B3576" s="24" t="str">
        <v>광명시</v>
      </c>
      <c r="C3576" s="24" t="str">
        <v>아파트 매매</v>
      </c>
      <c r="D3576" s="24" t="str">
        <v>2026-05</v>
      </c>
      <c r="E3576" s="24" t="str">
        <v>비교 반영</v>
      </c>
      <c r="F3576" s="24" t="str">
        <v>최근 비교기간</v>
      </c>
      <c r="G3576" s="26">
        <v>409</v>
      </c>
      <c r="H3576" s="37">
        <v>0.26802096985583224</v>
      </c>
    </row>
    <row r="3577">
      <c r="A3577" s="26">
        <v>22</v>
      </c>
      <c r="B3577" s="24" t="str">
        <v>광명시</v>
      </c>
      <c r="C3577" s="24" t="str">
        <v>아파트 매매</v>
      </c>
      <c r="D3577" s="24" t="str">
        <v>2026-06</v>
      </c>
      <c r="E3577" s="24" t="str">
        <v>비교 반영</v>
      </c>
      <c r="F3577" s="24" t="str">
        <v>최근 비교기간</v>
      </c>
      <c r="G3577" s="26">
        <v>234</v>
      </c>
      <c r="H3577" s="37">
        <v>0.18993506493506493</v>
      </c>
    </row>
    <row r="3578">
      <c r="A3578" s="30">
        <v>22</v>
      </c>
      <c r="B3578" s="30" t="str">
        <v>광명시</v>
      </c>
      <c r="C3578" s="30" t="str">
        <v>아파트 매매</v>
      </c>
      <c r="D3578" s="30" t="str">
        <v>2026-07</v>
      </c>
      <c r="E3578" s="30" t="str">
        <v>집계 중</v>
      </c>
      <c r="F3578" s="30" t="str">
        <v>집계 중 월</v>
      </c>
      <c r="G3578" s="32">
        <v>263</v>
      </c>
      <c r="H3578" s="43">
        <v>0.23524150268336314</v>
      </c>
    </row>
    <row r="3579">
      <c r="A3579" s="26">
        <v>22</v>
      </c>
      <c r="B3579" s="24" t="str">
        <v>광명시</v>
      </c>
      <c r="C3579" s="24" t="str">
        <v>오피스텔 전월세</v>
      </c>
      <c r="D3579" s="24" t="str">
        <v>2025-08</v>
      </c>
      <c r="E3579" s="24" t="str">
        <v>비교 반영</v>
      </c>
      <c r="F3579" s="24" t="str">
        <v>그 외 비교 반영월</v>
      </c>
      <c r="G3579" s="26">
        <v>133</v>
      </c>
      <c r="H3579" s="37">
        <v>0.08482142857142858</v>
      </c>
    </row>
    <row r="3580">
      <c r="A3580" s="26">
        <v>22</v>
      </c>
      <c r="B3580" s="24" t="str">
        <v>광명시</v>
      </c>
      <c r="C3580" s="24" t="str">
        <v>오피스텔 전월세</v>
      </c>
      <c r="D3580" s="24" t="str">
        <v>2025-09</v>
      </c>
      <c r="E3580" s="24" t="str">
        <v>비교 반영</v>
      </c>
      <c r="F3580" s="24" t="str">
        <v>그 외 비교 반영월</v>
      </c>
      <c r="G3580" s="26">
        <v>157</v>
      </c>
      <c r="H3580" s="37">
        <v>0.0786967418546366</v>
      </c>
    </row>
    <row r="3581">
      <c r="A3581" s="26">
        <v>22</v>
      </c>
      <c r="B3581" s="24" t="str">
        <v>광명시</v>
      </c>
      <c r="C3581" s="24" t="str">
        <v>오피스텔 전월세</v>
      </c>
      <c r="D3581" s="24" t="str">
        <v>2025-10</v>
      </c>
      <c r="E3581" s="24" t="str">
        <v>비교 반영</v>
      </c>
      <c r="F3581" s="24" t="str">
        <v>그 외 비교 반영월</v>
      </c>
      <c r="G3581" s="26">
        <v>148</v>
      </c>
      <c r="H3581" s="37">
        <v>0.08163265306122448</v>
      </c>
    </row>
    <row r="3582">
      <c r="A3582" s="26">
        <v>22</v>
      </c>
      <c r="B3582" s="24" t="str">
        <v>광명시</v>
      </c>
      <c r="C3582" s="24" t="str">
        <v>오피스텔 전월세</v>
      </c>
      <c r="D3582" s="24" t="str">
        <v>2025-11</v>
      </c>
      <c r="E3582" s="24" t="str">
        <v>비교 반영</v>
      </c>
      <c r="F3582" s="24" t="str">
        <v>그 외 비교 반영월</v>
      </c>
      <c r="G3582" s="26">
        <v>175</v>
      </c>
      <c r="H3582" s="37">
        <v>0.11896668932698844</v>
      </c>
    </row>
    <row r="3583">
      <c r="A3583" s="26">
        <v>22</v>
      </c>
      <c r="B3583" s="24" t="str">
        <v>광명시</v>
      </c>
      <c r="C3583" s="24" t="str">
        <v>오피스텔 전월세</v>
      </c>
      <c r="D3583" s="24" t="str">
        <v>2025-12</v>
      </c>
      <c r="E3583" s="24" t="str">
        <v>비교 반영</v>
      </c>
      <c r="F3583" s="24" t="str">
        <v>그 외 비교 반영월</v>
      </c>
      <c r="G3583" s="26">
        <v>178</v>
      </c>
      <c r="H3583" s="37">
        <v>0.11145898559799625</v>
      </c>
    </row>
    <row r="3584">
      <c r="A3584" s="26">
        <v>22</v>
      </c>
      <c r="B3584" s="24" t="str">
        <v>광명시</v>
      </c>
      <c r="C3584" s="24" t="str">
        <v>오피스텔 전월세</v>
      </c>
      <c r="D3584" s="24" t="str">
        <v>2026-01</v>
      </c>
      <c r="E3584" s="24" t="str">
        <v>비교 반영</v>
      </c>
      <c r="F3584" s="24" t="str">
        <v>직전 비교기간</v>
      </c>
      <c r="G3584" s="26">
        <v>226</v>
      </c>
      <c r="H3584" s="37">
        <v>0.130635838150289</v>
      </c>
    </row>
    <row r="3585">
      <c r="A3585" s="26">
        <v>22</v>
      </c>
      <c r="B3585" s="24" t="str">
        <v>광명시</v>
      </c>
      <c r="C3585" s="24" t="str">
        <v>오피스텔 전월세</v>
      </c>
      <c r="D3585" s="24" t="str">
        <v>2026-02</v>
      </c>
      <c r="E3585" s="24" t="str">
        <v>비교 반영</v>
      </c>
      <c r="F3585" s="24" t="str">
        <v>직전 비교기간</v>
      </c>
      <c r="G3585" s="26">
        <v>170</v>
      </c>
      <c r="H3585" s="37">
        <v>0.1152542372881356</v>
      </c>
    </row>
    <row r="3586">
      <c r="A3586" s="26">
        <v>22</v>
      </c>
      <c r="B3586" s="24" t="str">
        <v>광명시</v>
      </c>
      <c r="C3586" s="24" t="str">
        <v>오피스텔 전월세</v>
      </c>
      <c r="D3586" s="24" t="str">
        <v>2026-03</v>
      </c>
      <c r="E3586" s="24" t="str">
        <v>비교 반영</v>
      </c>
      <c r="F3586" s="24" t="str">
        <v>직전 비교기간</v>
      </c>
      <c r="G3586" s="26">
        <v>197</v>
      </c>
      <c r="H3586" s="37">
        <v>0.1175417661097852</v>
      </c>
    </row>
    <row r="3587">
      <c r="A3587" s="26">
        <v>22</v>
      </c>
      <c r="B3587" s="24" t="str">
        <v>광명시</v>
      </c>
      <c r="C3587" s="24" t="str">
        <v>오피스텔 전월세</v>
      </c>
      <c r="D3587" s="24" t="str">
        <v>2026-04</v>
      </c>
      <c r="E3587" s="24" t="str">
        <v>비교 반영</v>
      </c>
      <c r="F3587" s="24" t="str">
        <v>최근 비교기간</v>
      </c>
      <c r="G3587" s="26">
        <v>175</v>
      </c>
      <c r="H3587" s="37">
        <v>0.11182108626198083</v>
      </c>
    </row>
    <row r="3588">
      <c r="A3588" s="26">
        <v>22</v>
      </c>
      <c r="B3588" s="24" t="str">
        <v>광명시</v>
      </c>
      <c r="C3588" s="24" t="str">
        <v>오피스텔 전월세</v>
      </c>
      <c r="D3588" s="24" t="str">
        <v>2026-05</v>
      </c>
      <c r="E3588" s="24" t="str">
        <v>비교 반영</v>
      </c>
      <c r="F3588" s="24" t="str">
        <v>최근 비교기간</v>
      </c>
      <c r="G3588" s="26">
        <v>171</v>
      </c>
      <c r="H3588" s="37">
        <v>0.11205766710353866</v>
      </c>
    </row>
    <row r="3589">
      <c r="A3589" s="26">
        <v>22</v>
      </c>
      <c r="B3589" s="24" t="str">
        <v>광명시</v>
      </c>
      <c r="C3589" s="24" t="str">
        <v>오피스텔 전월세</v>
      </c>
      <c r="D3589" s="24" t="str">
        <v>2026-06</v>
      </c>
      <c r="E3589" s="24" t="str">
        <v>비교 반영</v>
      </c>
      <c r="F3589" s="24" t="str">
        <v>최근 비교기간</v>
      </c>
      <c r="G3589" s="26">
        <v>159</v>
      </c>
      <c r="H3589" s="37">
        <v>0.12905844155844157</v>
      </c>
    </row>
    <row r="3590">
      <c r="A3590" s="30">
        <v>22</v>
      </c>
      <c r="B3590" s="30" t="str">
        <v>광명시</v>
      </c>
      <c r="C3590" s="30" t="str">
        <v>오피스텔 전월세</v>
      </c>
      <c r="D3590" s="30" t="str">
        <v>2026-07</v>
      </c>
      <c r="E3590" s="30" t="str">
        <v>집계 중</v>
      </c>
      <c r="F3590" s="30" t="str">
        <v>집계 중 월</v>
      </c>
      <c r="G3590" s="32">
        <v>158</v>
      </c>
      <c r="H3590" s="43">
        <v>0.1413237924865832</v>
      </c>
    </row>
    <row r="3591">
      <c r="A3591" s="26">
        <v>22</v>
      </c>
      <c r="B3591" s="24" t="str">
        <v>광명시</v>
      </c>
      <c r="C3591" s="24" t="str">
        <v>다가구 전월세</v>
      </c>
      <c r="D3591" s="24" t="str">
        <v>2025-08</v>
      </c>
      <c r="E3591" s="24" t="str">
        <v>비교 반영</v>
      </c>
      <c r="F3591" s="24" t="str">
        <v>그 외 비교 반영월</v>
      </c>
      <c r="G3591" s="26">
        <v>129</v>
      </c>
      <c r="H3591" s="37">
        <v>0.08227040816326531</v>
      </c>
    </row>
    <row r="3592">
      <c r="A3592" s="26">
        <v>22</v>
      </c>
      <c r="B3592" s="24" t="str">
        <v>광명시</v>
      </c>
      <c r="C3592" s="24" t="str">
        <v>다가구 전월세</v>
      </c>
      <c r="D3592" s="24" t="str">
        <v>2025-09</v>
      </c>
      <c r="E3592" s="24" t="str">
        <v>비교 반영</v>
      </c>
      <c r="F3592" s="24" t="str">
        <v>그 외 비교 반영월</v>
      </c>
      <c r="G3592" s="26">
        <v>116</v>
      </c>
      <c r="H3592" s="37">
        <v>0.058145363408521306</v>
      </c>
    </row>
    <row r="3593">
      <c r="A3593" s="26">
        <v>22</v>
      </c>
      <c r="B3593" s="24" t="str">
        <v>광명시</v>
      </c>
      <c r="C3593" s="24" t="str">
        <v>다가구 전월세</v>
      </c>
      <c r="D3593" s="24" t="str">
        <v>2025-10</v>
      </c>
      <c r="E3593" s="24" t="str">
        <v>비교 반영</v>
      </c>
      <c r="F3593" s="24" t="str">
        <v>그 외 비교 반영월</v>
      </c>
      <c r="G3593" s="26">
        <v>124</v>
      </c>
      <c r="H3593" s="37">
        <v>0.06839492553778267</v>
      </c>
    </row>
    <row r="3594">
      <c r="A3594" s="26">
        <v>22</v>
      </c>
      <c r="B3594" s="24" t="str">
        <v>광명시</v>
      </c>
      <c r="C3594" s="24" t="str">
        <v>다가구 전월세</v>
      </c>
      <c r="D3594" s="24" t="str">
        <v>2025-11</v>
      </c>
      <c r="E3594" s="24" t="str">
        <v>비교 반영</v>
      </c>
      <c r="F3594" s="24" t="str">
        <v>그 외 비교 반영월</v>
      </c>
      <c r="G3594" s="26">
        <v>97</v>
      </c>
      <c r="H3594" s="37">
        <v>0.06594153636981645</v>
      </c>
    </row>
    <row r="3595">
      <c r="A3595" s="26">
        <v>22</v>
      </c>
      <c r="B3595" s="24" t="str">
        <v>광명시</v>
      </c>
      <c r="C3595" s="24" t="str">
        <v>다가구 전월세</v>
      </c>
      <c r="D3595" s="24" t="str">
        <v>2025-12</v>
      </c>
      <c r="E3595" s="24" t="str">
        <v>비교 반영</v>
      </c>
      <c r="F3595" s="24" t="str">
        <v>그 외 비교 반영월</v>
      </c>
      <c r="G3595" s="26">
        <v>94</v>
      </c>
      <c r="H3595" s="37">
        <v>0.058860363180964305</v>
      </c>
    </row>
    <row r="3596">
      <c r="A3596" s="26">
        <v>22</v>
      </c>
      <c r="B3596" s="24" t="str">
        <v>광명시</v>
      </c>
      <c r="C3596" s="24" t="str">
        <v>다가구 전월세</v>
      </c>
      <c r="D3596" s="24" t="str">
        <v>2026-01</v>
      </c>
      <c r="E3596" s="24" t="str">
        <v>비교 반영</v>
      </c>
      <c r="F3596" s="24" t="str">
        <v>직전 비교기간</v>
      </c>
      <c r="G3596" s="26">
        <v>89</v>
      </c>
      <c r="H3596" s="37">
        <v>0.051445086705202314</v>
      </c>
    </row>
    <row r="3597">
      <c r="A3597" s="26">
        <v>22</v>
      </c>
      <c r="B3597" s="24" t="str">
        <v>광명시</v>
      </c>
      <c r="C3597" s="24" t="str">
        <v>다가구 전월세</v>
      </c>
      <c r="D3597" s="24" t="str">
        <v>2026-02</v>
      </c>
      <c r="E3597" s="24" t="str">
        <v>비교 반영</v>
      </c>
      <c r="F3597" s="24" t="str">
        <v>직전 비교기간</v>
      </c>
      <c r="G3597" s="26">
        <v>104</v>
      </c>
      <c r="H3597" s="37">
        <v>0.07050847457627119</v>
      </c>
    </row>
    <row r="3598">
      <c r="A3598" s="26">
        <v>22</v>
      </c>
      <c r="B3598" s="24" t="str">
        <v>광명시</v>
      </c>
      <c r="C3598" s="24" t="str">
        <v>다가구 전월세</v>
      </c>
      <c r="D3598" s="24" t="str">
        <v>2026-03</v>
      </c>
      <c r="E3598" s="24" t="str">
        <v>비교 반영</v>
      </c>
      <c r="F3598" s="24" t="str">
        <v>직전 비교기간</v>
      </c>
      <c r="G3598" s="26">
        <v>160</v>
      </c>
      <c r="H3598" s="37">
        <v>0.0954653937947494</v>
      </c>
    </row>
    <row r="3599">
      <c r="A3599" s="26">
        <v>22</v>
      </c>
      <c r="B3599" s="24" t="str">
        <v>광명시</v>
      </c>
      <c r="C3599" s="24" t="str">
        <v>다가구 전월세</v>
      </c>
      <c r="D3599" s="24" t="str">
        <v>2026-04</v>
      </c>
      <c r="E3599" s="24" t="str">
        <v>비교 반영</v>
      </c>
      <c r="F3599" s="24" t="str">
        <v>최근 비교기간</v>
      </c>
      <c r="G3599" s="26">
        <v>147</v>
      </c>
      <c r="H3599" s="37">
        <v>0.0939297124600639</v>
      </c>
    </row>
    <row r="3600">
      <c r="A3600" s="26">
        <v>22</v>
      </c>
      <c r="B3600" s="24" t="str">
        <v>광명시</v>
      </c>
      <c r="C3600" s="24" t="str">
        <v>다가구 전월세</v>
      </c>
      <c r="D3600" s="24" t="str">
        <v>2026-05</v>
      </c>
      <c r="E3600" s="24" t="str">
        <v>비교 반영</v>
      </c>
      <c r="F3600" s="24" t="str">
        <v>최근 비교기간</v>
      </c>
      <c r="G3600" s="26">
        <v>159</v>
      </c>
      <c r="H3600" s="37">
        <v>0.10419397116644823</v>
      </c>
    </row>
    <row r="3601">
      <c r="A3601" s="26">
        <v>22</v>
      </c>
      <c r="B3601" s="24" t="str">
        <v>광명시</v>
      </c>
      <c r="C3601" s="24" t="str">
        <v>다가구 전월세</v>
      </c>
      <c r="D3601" s="24" t="str">
        <v>2026-06</v>
      </c>
      <c r="E3601" s="24" t="str">
        <v>비교 반영</v>
      </c>
      <c r="F3601" s="24" t="str">
        <v>최근 비교기간</v>
      </c>
      <c r="G3601" s="26">
        <v>127</v>
      </c>
      <c r="H3601" s="37">
        <v>0.10308441558441558</v>
      </c>
    </row>
    <row r="3602">
      <c r="A3602" s="30">
        <v>22</v>
      </c>
      <c r="B3602" s="30" t="str">
        <v>광명시</v>
      </c>
      <c r="C3602" s="30" t="str">
        <v>다가구 전월세</v>
      </c>
      <c r="D3602" s="30" t="str">
        <v>2026-07</v>
      </c>
      <c r="E3602" s="30" t="str">
        <v>집계 중</v>
      </c>
      <c r="F3602" s="30" t="str">
        <v>집계 중 월</v>
      </c>
      <c r="G3602" s="32">
        <v>95</v>
      </c>
      <c r="H3602" s="43">
        <v>0.08497316636851521</v>
      </c>
    </row>
    <row r="3603">
      <c r="A3603" s="26">
        <v>22</v>
      </c>
      <c r="B3603" s="24" t="str">
        <v>광명시</v>
      </c>
      <c r="C3603" s="24" t="str">
        <v>다세대 전월세</v>
      </c>
      <c r="D3603" s="24" t="str">
        <v>2025-08</v>
      </c>
      <c r="E3603" s="24" t="str">
        <v>비교 반영</v>
      </c>
      <c r="F3603" s="24" t="str">
        <v>그 외 비교 반영월</v>
      </c>
      <c r="G3603" s="26">
        <v>78</v>
      </c>
      <c r="H3603" s="37">
        <v>0.04974489795918367</v>
      </c>
    </row>
    <row r="3604">
      <c r="A3604" s="26">
        <v>22</v>
      </c>
      <c r="B3604" s="24" t="str">
        <v>광명시</v>
      </c>
      <c r="C3604" s="24" t="str">
        <v>다세대 전월세</v>
      </c>
      <c r="D3604" s="24" t="str">
        <v>2025-09</v>
      </c>
      <c r="E3604" s="24" t="str">
        <v>비교 반영</v>
      </c>
      <c r="F3604" s="24" t="str">
        <v>그 외 비교 반영월</v>
      </c>
      <c r="G3604" s="26">
        <v>87</v>
      </c>
      <c r="H3604" s="37">
        <v>0.04360902255639098</v>
      </c>
    </row>
    <row r="3605">
      <c r="A3605" s="26">
        <v>22</v>
      </c>
      <c r="B3605" s="24" t="str">
        <v>광명시</v>
      </c>
      <c r="C3605" s="24" t="str">
        <v>다세대 전월세</v>
      </c>
      <c r="D3605" s="24" t="str">
        <v>2025-10</v>
      </c>
      <c r="E3605" s="24" t="str">
        <v>비교 반영</v>
      </c>
      <c r="F3605" s="24" t="str">
        <v>그 외 비교 반영월</v>
      </c>
      <c r="G3605" s="26">
        <v>76</v>
      </c>
      <c r="H3605" s="37">
        <v>0.041919470490899065</v>
      </c>
    </row>
    <row r="3606">
      <c r="A3606" s="26">
        <v>22</v>
      </c>
      <c r="B3606" s="24" t="str">
        <v>광명시</v>
      </c>
      <c r="C3606" s="24" t="str">
        <v>다세대 전월세</v>
      </c>
      <c r="D3606" s="24" t="str">
        <v>2025-11</v>
      </c>
      <c r="E3606" s="24" t="str">
        <v>비교 반영</v>
      </c>
      <c r="F3606" s="24" t="str">
        <v>그 외 비교 반영월</v>
      </c>
      <c r="G3606" s="26">
        <v>108</v>
      </c>
      <c r="H3606" s="37">
        <v>0.07341944255608429</v>
      </c>
    </row>
    <row r="3607">
      <c r="A3607" s="26">
        <v>22</v>
      </c>
      <c r="B3607" s="24" t="str">
        <v>광명시</v>
      </c>
      <c r="C3607" s="24" t="str">
        <v>다세대 전월세</v>
      </c>
      <c r="D3607" s="24" t="str">
        <v>2025-12</v>
      </c>
      <c r="E3607" s="24" t="str">
        <v>비교 반영</v>
      </c>
      <c r="F3607" s="24" t="str">
        <v>그 외 비교 반영월</v>
      </c>
      <c r="G3607" s="26">
        <v>70</v>
      </c>
      <c r="H3607" s="37">
        <v>0.043832185347526614</v>
      </c>
    </row>
    <row r="3608">
      <c r="A3608" s="26">
        <v>22</v>
      </c>
      <c r="B3608" s="24" t="str">
        <v>광명시</v>
      </c>
      <c r="C3608" s="24" t="str">
        <v>다세대 전월세</v>
      </c>
      <c r="D3608" s="24" t="str">
        <v>2026-01</v>
      </c>
      <c r="E3608" s="24" t="str">
        <v>비교 반영</v>
      </c>
      <c r="F3608" s="24" t="str">
        <v>직전 비교기간</v>
      </c>
      <c r="G3608" s="26">
        <v>114</v>
      </c>
      <c r="H3608" s="37">
        <v>0.06589595375722543</v>
      </c>
    </row>
    <row r="3609">
      <c r="A3609" s="26">
        <v>22</v>
      </c>
      <c r="B3609" s="24" t="str">
        <v>광명시</v>
      </c>
      <c r="C3609" s="24" t="str">
        <v>다세대 전월세</v>
      </c>
      <c r="D3609" s="24" t="str">
        <v>2026-02</v>
      </c>
      <c r="E3609" s="24" t="str">
        <v>비교 반영</v>
      </c>
      <c r="F3609" s="24" t="str">
        <v>직전 비교기간</v>
      </c>
      <c r="G3609" s="26">
        <v>92</v>
      </c>
      <c r="H3609" s="37">
        <v>0.062372881355932205</v>
      </c>
    </row>
    <row r="3610">
      <c r="A3610" s="26">
        <v>22</v>
      </c>
      <c r="B3610" s="24" t="str">
        <v>광명시</v>
      </c>
      <c r="C3610" s="24" t="str">
        <v>다세대 전월세</v>
      </c>
      <c r="D3610" s="24" t="str">
        <v>2026-03</v>
      </c>
      <c r="E3610" s="24" t="str">
        <v>비교 반영</v>
      </c>
      <c r="F3610" s="24" t="str">
        <v>직전 비교기간</v>
      </c>
      <c r="G3610" s="26">
        <v>115</v>
      </c>
      <c r="H3610" s="37">
        <v>0.06861575178997613</v>
      </c>
    </row>
    <row r="3611">
      <c r="A3611" s="26">
        <v>22</v>
      </c>
      <c r="B3611" s="24" t="str">
        <v>광명시</v>
      </c>
      <c r="C3611" s="24" t="str">
        <v>다세대 전월세</v>
      </c>
      <c r="D3611" s="24" t="str">
        <v>2026-04</v>
      </c>
      <c r="E3611" s="24" t="str">
        <v>비교 반영</v>
      </c>
      <c r="F3611" s="24" t="str">
        <v>최근 비교기간</v>
      </c>
      <c r="G3611" s="26">
        <v>116</v>
      </c>
      <c r="H3611" s="37">
        <v>0.07412140575079872</v>
      </c>
    </row>
    <row r="3612">
      <c r="A3612" s="26">
        <v>22</v>
      </c>
      <c r="B3612" s="24" t="str">
        <v>광명시</v>
      </c>
      <c r="C3612" s="24" t="str">
        <v>다세대 전월세</v>
      </c>
      <c r="D3612" s="24" t="str">
        <v>2026-05</v>
      </c>
      <c r="E3612" s="24" t="str">
        <v>비교 반영</v>
      </c>
      <c r="F3612" s="24" t="str">
        <v>최근 비교기간</v>
      </c>
      <c r="G3612" s="26">
        <v>109</v>
      </c>
      <c r="H3612" s="37">
        <v>0.07142857142857142</v>
      </c>
    </row>
    <row r="3613">
      <c r="A3613" s="26">
        <v>22</v>
      </c>
      <c r="B3613" s="24" t="str">
        <v>광명시</v>
      </c>
      <c r="C3613" s="24" t="str">
        <v>다세대 전월세</v>
      </c>
      <c r="D3613" s="24" t="str">
        <v>2026-06</v>
      </c>
      <c r="E3613" s="24" t="str">
        <v>비교 반영</v>
      </c>
      <c r="F3613" s="24" t="str">
        <v>최근 비교기간</v>
      </c>
      <c r="G3613" s="26">
        <v>82</v>
      </c>
      <c r="H3613" s="37">
        <v>0.06655844155844155</v>
      </c>
    </row>
    <row r="3614">
      <c r="A3614" s="30">
        <v>22</v>
      </c>
      <c r="B3614" s="30" t="str">
        <v>광명시</v>
      </c>
      <c r="C3614" s="30" t="str">
        <v>다세대 전월세</v>
      </c>
      <c r="D3614" s="30" t="str">
        <v>2026-07</v>
      </c>
      <c r="E3614" s="30" t="str">
        <v>집계 중</v>
      </c>
      <c r="F3614" s="30" t="str">
        <v>집계 중 월</v>
      </c>
      <c r="G3614" s="32">
        <v>59</v>
      </c>
      <c r="H3614" s="43">
        <v>0.052772808586762074</v>
      </c>
    </row>
    <row r="3615">
      <c r="A3615" s="26">
        <v>22</v>
      </c>
      <c r="B3615" s="24" t="str">
        <v>광명시</v>
      </c>
      <c r="C3615" s="24" t="str">
        <v>상가</v>
      </c>
      <c r="D3615" s="24" t="str">
        <v>2025-08</v>
      </c>
      <c r="E3615" s="24" t="str">
        <v>비교 반영</v>
      </c>
      <c r="F3615" s="24" t="str">
        <v>그 외 비교 반영월</v>
      </c>
      <c r="G3615" s="26">
        <v>13</v>
      </c>
      <c r="H3615" s="37">
        <v>0.008290816326530613</v>
      </c>
    </row>
    <row r="3616">
      <c r="A3616" s="26">
        <v>22</v>
      </c>
      <c r="B3616" s="24" t="str">
        <v>광명시</v>
      </c>
      <c r="C3616" s="24" t="str">
        <v>상가</v>
      </c>
      <c r="D3616" s="24" t="str">
        <v>2025-09</v>
      </c>
      <c r="E3616" s="24" t="str">
        <v>비교 반영</v>
      </c>
      <c r="F3616" s="24" t="str">
        <v>그 외 비교 반영월</v>
      </c>
      <c r="G3616" s="26">
        <v>25</v>
      </c>
      <c r="H3616" s="37">
        <v>0.012531328320802004</v>
      </c>
    </row>
    <row r="3617">
      <c r="A3617" s="26">
        <v>22</v>
      </c>
      <c r="B3617" s="24" t="str">
        <v>광명시</v>
      </c>
      <c r="C3617" s="24" t="str">
        <v>상가</v>
      </c>
      <c r="D3617" s="24" t="str">
        <v>2025-10</v>
      </c>
      <c r="E3617" s="24" t="str">
        <v>비교 반영</v>
      </c>
      <c r="F3617" s="24" t="str">
        <v>그 외 비교 반영월</v>
      </c>
      <c r="G3617" s="26">
        <v>15</v>
      </c>
      <c r="H3617" s="37">
        <v>0.00827357970215113</v>
      </c>
    </row>
    <row r="3618">
      <c r="A3618" s="26">
        <v>22</v>
      </c>
      <c r="B3618" s="24" t="str">
        <v>광명시</v>
      </c>
      <c r="C3618" s="24" t="str">
        <v>상가</v>
      </c>
      <c r="D3618" s="24" t="str">
        <v>2025-11</v>
      </c>
      <c r="E3618" s="24" t="str">
        <v>비교 반영</v>
      </c>
      <c r="F3618" s="24" t="str">
        <v>그 외 비교 반영월</v>
      </c>
      <c r="G3618" s="26">
        <v>14</v>
      </c>
      <c r="H3618" s="37">
        <v>0.009517335146159076</v>
      </c>
    </row>
    <row r="3619">
      <c r="A3619" s="26">
        <v>22</v>
      </c>
      <c r="B3619" s="24" t="str">
        <v>광명시</v>
      </c>
      <c r="C3619" s="24" t="str">
        <v>상가</v>
      </c>
      <c r="D3619" s="24" t="str">
        <v>2025-12</v>
      </c>
      <c r="E3619" s="24" t="str">
        <v>비교 반영</v>
      </c>
      <c r="F3619" s="24" t="str">
        <v>그 외 비교 반영월</v>
      </c>
      <c r="G3619" s="26">
        <v>26</v>
      </c>
      <c r="H3619" s="37">
        <v>0.01628052598622417</v>
      </c>
    </row>
    <row r="3620">
      <c r="A3620" s="26">
        <v>22</v>
      </c>
      <c r="B3620" s="24" t="str">
        <v>광명시</v>
      </c>
      <c r="C3620" s="24" t="str">
        <v>상가</v>
      </c>
      <c r="D3620" s="24" t="str">
        <v>2026-01</v>
      </c>
      <c r="E3620" s="24" t="str">
        <v>비교 반영</v>
      </c>
      <c r="F3620" s="24" t="str">
        <v>직전 비교기간</v>
      </c>
      <c r="G3620" s="26">
        <v>11</v>
      </c>
      <c r="H3620" s="37">
        <v>0.006358381502890174</v>
      </c>
    </row>
    <row r="3621">
      <c r="A3621" s="26">
        <v>22</v>
      </c>
      <c r="B3621" s="24" t="str">
        <v>광명시</v>
      </c>
      <c r="C3621" s="24" t="str">
        <v>상가</v>
      </c>
      <c r="D3621" s="24" t="str">
        <v>2026-02</v>
      </c>
      <c r="E3621" s="24" t="str">
        <v>비교 반영</v>
      </c>
      <c r="F3621" s="24" t="str">
        <v>직전 비교기간</v>
      </c>
      <c r="G3621" s="26">
        <v>55</v>
      </c>
      <c r="H3621" s="37">
        <v>0.03728813559322034</v>
      </c>
    </row>
    <row r="3622">
      <c r="A3622" s="26">
        <v>22</v>
      </c>
      <c r="B3622" s="24" t="str">
        <v>광명시</v>
      </c>
      <c r="C3622" s="24" t="str">
        <v>상가</v>
      </c>
      <c r="D3622" s="24" t="str">
        <v>2026-03</v>
      </c>
      <c r="E3622" s="24" t="str">
        <v>비교 반영</v>
      </c>
      <c r="F3622" s="24" t="str">
        <v>직전 비교기간</v>
      </c>
      <c r="G3622" s="26">
        <v>22</v>
      </c>
      <c r="H3622" s="37">
        <v>0.013126491646778043</v>
      </c>
    </row>
    <row r="3623">
      <c r="A3623" s="26">
        <v>22</v>
      </c>
      <c r="B3623" s="24" t="str">
        <v>광명시</v>
      </c>
      <c r="C3623" s="24" t="str">
        <v>상가</v>
      </c>
      <c r="D3623" s="24" t="str">
        <v>2026-04</v>
      </c>
      <c r="E3623" s="24" t="str">
        <v>비교 반영</v>
      </c>
      <c r="F3623" s="24" t="str">
        <v>최근 비교기간</v>
      </c>
      <c r="G3623" s="26">
        <v>179</v>
      </c>
      <c r="H3623" s="37">
        <v>0.11437699680511182</v>
      </c>
    </row>
    <row r="3624">
      <c r="A3624" s="26">
        <v>22</v>
      </c>
      <c r="B3624" s="24" t="str">
        <v>광명시</v>
      </c>
      <c r="C3624" s="24" t="str">
        <v>상가</v>
      </c>
      <c r="D3624" s="24" t="str">
        <v>2026-05</v>
      </c>
      <c r="E3624" s="24" t="str">
        <v>비교 반영</v>
      </c>
      <c r="F3624" s="24" t="str">
        <v>최근 비교기간</v>
      </c>
      <c r="G3624" s="26">
        <v>5</v>
      </c>
      <c r="H3624" s="37">
        <v>0.00327653997378768</v>
      </c>
    </row>
    <row r="3625">
      <c r="A3625" s="26">
        <v>22</v>
      </c>
      <c r="B3625" s="24" t="str">
        <v>광명시</v>
      </c>
      <c r="C3625" s="24" t="str">
        <v>상가</v>
      </c>
      <c r="D3625" s="24" t="str">
        <v>2026-06</v>
      </c>
      <c r="E3625" s="24" t="str">
        <v>비교 반영</v>
      </c>
      <c r="F3625" s="24" t="str">
        <v>최근 비교기간</v>
      </c>
      <c r="G3625" s="26">
        <v>12</v>
      </c>
      <c r="H3625" s="37">
        <v>0.00974025974025974</v>
      </c>
    </row>
    <row r="3626">
      <c r="A3626" s="30">
        <v>22</v>
      </c>
      <c r="B3626" s="30" t="str">
        <v>광명시</v>
      </c>
      <c r="C3626" s="30" t="str">
        <v>상가</v>
      </c>
      <c r="D3626" s="30" t="str">
        <v>2026-07</v>
      </c>
      <c r="E3626" s="30" t="str">
        <v>집계 중</v>
      </c>
      <c r="F3626" s="30" t="str">
        <v>집계 중 월</v>
      </c>
      <c r="G3626" s="32">
        <v>5</v>
      </c>
      <c r="H3626" s="43">
        <v>0.004472271914132379</v>
      </c>
    </row>
    <row r="3627">
      <c r="A3627" s="26">
        <v>22</v>
      </c>
      <c r="B3627" s="24" t="str">
        <v>광명시</v>
      </c>
      <c r="C3627" s="24" t="str">
        <v>다세대 매매</v>
      </c>
      <c r="D3627" s="24" t="str">
        <v>2025-08</v>
      </c>
      <c r="E3627" s="24" t="str">
        <v>비교 반영</v>
      </c>
      <c r="F3627" s="24" t="str">
        <v>그 외 비교 반영월</v>
      </c>
      <c r="G3627" s="26">
        <v>47</v>
      </c>
      <c r="H3627" s="37">
        <v>0.029974489795918366</v>
      </c>
    </row>
    <row r="3628">
      <c r="A3628" s="26">
        <v>22</v>
      </c>
      <c r="B3628" s="24" t="str">
        <v>광명시</v>
      </c>
      <c r="C3628" s="24" t="str">
        <v>다세대 매매</v>
      </c>
      <c r="D3628" s="24" t="str">
        <v>2025-09</v>
      </c>
      <c r="E3628" s="24" t="str">
        <v>비교 반영</v>
      </c>
      <c r="F3628" s="24" t="str">
        <v>그 외 비교 반영월</v>
      </c>
      <c r="G3628" s="26">
        <v>49</v>
      </c>
      <c r="H3628" s="37">
        <v>0.02456140350877193</v>
      </c>
    </row>
    <row r="3629">
      <c r="A3629" s="26">
        <v>22</v>
      </c>
      <c r="B3629" s="24" t="str">
        <v>광명시</v>
      </c>
      <c r="C3629" s="24" t="str">
        <v>다세대 매매</v>
      </c>
      <c r="D3629" s="24" t="str">
        <v>2025-10</v>
      </c>
      <c r="E3629" s="24" t="str">
        <v>비교 반영</v>
      </c>
      <c r="F3629" s="24" t="str">
        <v>그 외 비교 반영월</v>
      </c>
      <c r="G3629" s="26">
        <v>81</v>
      </c>
      <c r="H3629" s="37">
        <v>0.04467733039161611</v>
      </c>
    </row>
    <row r="3630">
      <c r="A3630" s="26">
        <v>22</v>
      </c>
      <c r="B3630" s="24" t="str">
        <v>광명시</v>
      </c>
      <c r="C3630" s="24" t="str">
        <v>다세대 매매</v>
      </c>
      <c r="D3630" s="24" t="str">
        <v>2025-11</v>
      </c>
      <c r="E3630" s="24" t="str">
        <v>비교 반영</v>
      </c>
      <c r="F3630" s="24" t="str">
        <v>그 외 비교 반영월</v>
      </c>
      <c r="G3630" s="26">
        <v>58</v>
      </c>
      <c r="H3630" s="37">
        <v>0.03942895989123046</v>
      </c>
    </row>
    <row r="3631">
      <c r="A3631" s="26">
        <v>22</v>
      </c>
      <c r="B3631" s="24" t="str">
        <v>광명시</v>
      </c>
      <c r="C3631" s="24" t="str">
        <v>다세대 매매</v>
      </c>
      <c r="D3631" s="24" t="str">
        <v>2025-12</v>
      </c>
      <c r="E3631" s="24" t="str">
        <v>비교 반영</v>
      </c>
      <c r="F3631" s="24" t="str">
        <v>그 외 비교 반영월</v>
      </c>
      <c r="G3631" s="26">
        <v>74</v>
      </c>
      <c r="H3631" s="37">
        <v>0.046336881653099564</v>
      </c>
    </row>
    <row r="3632">
      <c r="A3632" s="26">
        <v>22</v>
      </c>
      <c r="B3632" s="24" t="str">
        <v>광명시</v>
      </c>
      <c r="C3632" s="24" t="str">
        <v>다세대 매매</v>
      </c>
      <c r="D3632" s="24" t="str">
        <v>2026-01</v>
      </c>
      <c r="E3632" s="24" t="str">
        <v>비교 반영</v>
      </c>
      <c r="F3632" s="24" t="str">
        <v>직전 비교기간</v>
      </c>
      <c r="G3632" s="26">
        <v>75</v>
      </c>
      <c r="H3632" s="37">
        <v>0.04335260115606936</v>
      </c>
    </row>
    <row r="3633">
      <c r="A3633" s="26">
        <v>22</v>
      </c>
      <c r="B3633" s="24" t="str">
        <v>광명시</v>
      </c>
      <c r="C3633" s="24" t="str">
        <v>다세대 매매</v>
      </c>
      <c r="D3633" s="24" t="str">
        <v>2026-02</v>
      </c>
      <c r="E3633" s="24" t="str">
        <v>비교 반영</v>
      </c>
      <c r="F3633" s="24" t="str">
        <v>직전 비교기간</v>
      </c>
      <c r="G3633" s="26">
        <v>40</v>
      </c>
      <c r="H3633" s="37">
        <v>0.02711864406779661</v>
      </c>
    </row>
    <row r="3634">
      <c r="A3634" s="26">
        <v>22</v>
      </c>
      <c r="B3634" s="24" t="str">
        <v>광명시</v>
      </c>
      <c r="C3634" s="24" t="str">
        <v>다세대 매매</v>
      </c>
      <c r="D3634" s="24" t="str">
        <v>2026-03</v>
      </c>
      <c r="E3634" s="24" t="str">
        <v>비교 반영</v>
      </c>
      <c r="F3634" s="24" t="str">
        <v>직전 비교기간</v>
      </c>
      <c r="G3634" s="26">
        <v>67</v>
      </c>
      <c r="H3634" s="37">
        <v>0.03997613365155131</v>
      </c>
    </row>
    <row r="3635">
      <c r="A3635" s="26">
        <v>22</v>
      </c>
      <c r="B3635" s="24" t="str">
        <v>광명시</v>
      </c>
      <c r="C3635" s="24" t="str">
        <v>다세대 매매</v>
      </c>
      <c r="D3635" s="24" t="str">
        <v>2026-04</v>
      </c>
      <c r="E3635" s="24" t="str">
        <v>비교 반영</v>
      </c>
      <c r="F3635" s="24" t="str">
        <v>최근 비교기간</v>
      </c>
      <c r="G3635" s="26">
        <v>67</v>
      </c>
      <c r="H3635" s="37">
        <v>0.04281150159744409</v>
      </c>
    </row>
    <row r="3636">
      <c r="A3636" s="26">
        <v>22</v>
      </c>
      <c r="B3636" s="24" t="str">
        <v>광명시</v>
      </c>
      <c r="C3636" s="24" t="str">
        <v>다세대 매매</v>
      </c>
      <c r="D3636" s="24" t="str">
        <v>2026-05</v>
      </c>
      <c r="E3636" s="24" t="str">
        <v>비교 반영</v>
      </c>
      <c r="F3636" s="24" t="str">
        <v>최근 비교기간</v>
      </c>
      <c r="G3636" s="26">
        <v>68</v>
      </c>
      <c r="H3636" s="37">
        <v>0.04456094364351245</v>
      </c>
    </row>
    <row r="3637">
      <c r="A3637" s="26">
        <v>22</v>
      </c>
      <c r="B3637" s="24" t="str">
        <v>광명시</v>
      </c>
      <c r="C3637" s="24" t="str">
        <v>다세대 매매</v>
      </c>
      <c r="D3637" s="24" t="str">
        <v>2026-06</v>
      </c>
      <c r="E3637" s="24" t="str">
        <v>비교 반영</v>
      </c>
      <c r="F3637" s="24" t="str">
        <v>최근 비교기간</v>
      </c>
      <c r="G3637" s="26">
        <v>49</v>
      </c>
      <c r="H3637" s="37">
        <v>0.03977272727272727</v>
      </c>
    </row>
    <row r="3638">
      <c r="A3638" s="30">
        <v>22</v>
      </c>
      <c r="B3638" s="30" t="str">
        <v>광명시</v>
      </c>
      <c r="C3638" s="30" t="str">
        <v>다세대 매매</v>
      </c>
      <c r="D3638" s="30" t="str">
        <v>2026-07</v>
      </c>
      <c r="E3638" s="30" t="str">
        <v>집계 중</v>
      </c>
      <c r="F3638" s="30" t="str">
        <v>집계 중 월</v>
      </c>
      <c r="G3638" s="32">
        <v>38</v>
      </c>
      <c r="H3638" s="43">
        <v>0.03398926654740608</v>
      </c>
    </row>
    <row r="3639">
      <c r="A3639" s="26">
        <v>22</v>
      </c>
      <c r="B3639" s="24" t="str">
        <v>광명시</v>
      </c>
      <c r="C3639" s="24" t="str">
        <v>분양권</v>
      </c>
      <c r="D3639" s="24" t="str">
        <v>2025-08</v>
      </c>
      <c r="E3639" s="24" t="str">
        <v>비교 반영</v>
      </c>
      <c r="F3639" s="24" t="str">
        <v>그 외 비교 반영월</v>
      </c>
      <c r="G3639" s="26">
        <v>63</v>
      </c>
      <c r="H3639" s="37">
        <v>0.04017857142857143</v>
      </c>
    </row>
    <row r="3640">
      <c r="A3640" s="26">
        <v>22</v>
      </c>
      <c r="B3640" s="24" t="str">
        <v>광명시</v>
      </c>
      <c r="C3640" s="24" t="str">
        <v>분양권</v>
      </c>
      <c r="D3640" s="24" t="str">
        <v>2025-09</v>
      </c>
      <c r="E3640" s="24" t="str">
        <v>비교 반영</v>
      </c>
      <c r="F3640" s="24" t="str">
        <v>그 외 비교 반영월</v>
      </c>
      <c r="G3640" s="26">
        <v>105</v>
      </c>
      <c r="H3640" s="37">
        <v>0.05263157894736842</v>
      </c>
    </row>
    <row r="3641">
      <c r="A3641" s="26">
        <v>22</v>
      </c>
      <c r="B3641" s="24" t="str">
        <v>광명시</v>
      </c>
      <c r="C3641" s="24" t="str">
        <v>분양권</v>
      </c>
      <c r="D3641" s="24" t="str">
        <v>2025-10</v>
      </c>
      <c r="E3641" s="24" t="str">
        <v>비교 반영</v>
      </c>
      <c r="F3641" s="24" t="str">
        <v>그 외 비교 반영월</v>
      </c>
      <c r="G3641" s="26">
        <v>68</v>
      </c>
      <c r="H3641" s="37">
        <v>0.03750689464975179</v>
      </c>
    </row>
    <row r="3642">
      <c r="A3642" s="26">
        <v>22</v>
      </c>
      <c r="B3642" s="24" t="str">
        <v>광명시</v>
      </c>
      <c r="C3642" s="24" t="str">
        <v>분양권</v>
      </c>
      <c r="D3642" s="24" t="str">
        <v>2025-11</v>
      </c>
      <c r="E3642" s="24" t="str">
        <v>비교 반영</v>
      </c>
      <c r="F3642" s="24" t="str">
        <v>그 외 비교 반영월</v>
      </c>
      <c r="G3642" s="26">
        <v>29</v>
      </c>
      <c r="H3642" s="37">
        <v>0.01971447994561523</v>
      </c>
    </row>
    <row r="3643">
      <c r="A3643" s="26">
        <v>22</v>
      </c>
      <c r="B3643" s="24" t="str">
        <v>광명시</v>
      </c>
      <c r="C3643" s="24" t="str">
        <v>분양권</v>
      </c>
      <c r="D3643" s="24" t="str">
        <v>2025-12</v>
      </c>
      <c r="E3643" s="24" t="str">
        <v>비교 반영</v>
      </c>
      <c r="F3643" s="24" t="str">
        <v>그 외 비교 반영월</v>
      </c>
      <c r="G3643" s="26">
        <v>37</v>
      </c>
      <c r="H3643" s="37">
        <v>0.023168440826549782</v>
      </c>
    </row>
    <row r="3644">
      <c r="A3644" s="26">
        <v>22</v>
      </c>
      <c r="B3644" s="24" t="str">
        <v>광명시</v>
      </c>
      <c r="C3644" s="24" t="str">
        <v>분양권</v>
      </c>
      <c r="D3644" s="24" t="str">
        <v>2026-01</v>
      </c>
      <c r="E3644" s="24" t="str">
        <v>비교 반영</v>
      </c>
      <c r="F3644" s="24" t="str">
        <v>직전 비교기간</v>
      </c>
      <c r="G3644" s="26">
        <v>26</v>
      </c>
      <c r="H3644" s="37">
        <v>0.015028901734104046</v>
      </c>
    </row>
    <row r="3645">
      <c r="A3645" s="26">
        <v>22</v>
      </c>
      <c r="B3645" s="24" t="str">
        <v>광명시</v>
      </c>
      <c r="C3645" s="24" t="str">
        <v>분양권</v>
      </c>
      <c r="D3645" s="24" t="str">
        <v>2026-02</v>
      </c>
      <c r="E3645" s="24" t="str">
        <v>비교 반영</v>
      </c>
      <c r="F3645" s="24" t="str">
        <v>직전 비교기간</v>
      </c>
      <c r="G3645" s="26">
        <v>33</v>
      </c>
      <c r="H3645" s="37">
        <v>0.022372881355932205</v>
      </c>
    </row>
    <row r="3646">
      <c r="A3646" s="26">
        <v>22</v>
      </c>
      <c r="B3646" s="24" t="str">
        <v>광명시</v>
      </c>
      <c r="C3646" s="24" t="str">
        <v>분양권</v>
      </c>
      <c r="D3646" s="24" t="str">
        <v>2026-03</v>
      </c>
      <c r="E3646" s="24" t="str">
        <v>비교 반영</v>
      </c>
      <c r="F3646" s="24" t="str">
        <v>직전 비교기간</v>
      </c>
      <c r="G3646" s="26">
        <v>22</v>
      </c>
      <c r="H3646" s="37">
        <v>0.013126491646778043</v>
      </c>
    </row>
    <row r="3647">
      <c r="A3647" s="26">
        <v>22</v>
      </c>
      <c r="B3647" s="24" t="str">
        <v>광명시</v>
      </c>
      <c r="C3647" s="24" t="str">
        <v>분양권</v>
      </c>
      <c r="D3647" s="24" t="str">
        <v>2026-04</v>
      </c>
      <c r="E3647" s="24" t="str">
        <v>비교 반영</v>
      </c>
      <c r="F3647" s="24" t="str">
        <v>최근 비교기간</v>
      </c>
      <c r="G3647" s="26">
        <v>30</v>
      </c>
      <c r="H3647" s="37">
        <v>0.019169329073482427</v>
      </c>
    </row>
    <row r="3648">
      <c r="A3648" s="26">
        <v>22</v>
      </c>
      <c r="B3648" s="24" t="str">
        <v>광명시</v>
      </c>
      <c r="C3648" s="24" t="str">
        <v>분양권</v>
      </c>
      <c r="D3648" s="24" t="str">
        <v>2026-05</v>
      </c>
      <c r="E3648" s="24" t="str">
        <v>비교 반영</v>
      </c>
      <c r="F3648" s="24" t="str">
        <v>최근 비교기간</v>
      </c>
      <c r="G3648" s="26">
        <v>38</v>
      </c>
      <c r="H3648" s="37">
        <v>0.02490170380078637</v>
      </c>
    </row>
    <row r="3649">
      <c r="A3649" s="26">
        <v>22</v>
      </c>
      <c r="B3649" s="24" t="str">
        <v>광명시</v>
      </c>
      <c r="C3649" s="24" t="str">
        <v>분양권</v>
      </c>
      <c r="D3649" s="24" t="str">
        <v>2026-06</v>
      </c>
      <c r="E3649" s="24" t="str">
        <v>비교 반영</v>
      </c>
      <c r="F3649" s="24" t="str">
        <v>최근 비교기간</v>
      </c>
      <c r="G3649" s="26">
        <v>15</v>
      </c>
      <c r="H3649" s="37">
        <v>0.012175324675324676</v>
      </c>
    </row>
    <row r="3650">
      <c r="A3650" s="30">
        <v>22</v>
      </c>
      <c r="B3650" s="30" t="str">
        <v>광명시</v>
      </c>
      <c r="C3650" s="30" t="str">
        <v>분양권</v>
      </c>
      <c r="D3650" s="30" t="str">
        <v>2026-07</v>
      </c>
      <c r="E3650" s="30" t="str">
        <v>집계 중</v>
      </c>
      <c r="F3650" s="30" t="str">
        <v>집계 중 월</v>
      </c>
      <c r="G3650" s="32">
        <v>20</v>
      </c>
      <c r="H3650" s="43">
        <v>0.017889087656529516</v>
      </c>
    </row>
    <row r="3651">
      <c r="A3651" s="26">
        <v>22</v>
      </c>
      <c r="B3651" s="24" t="str">
        <v>광명시</v>
      </c>
      <c r="C3651" s="24" t="str">
        <v>토지</v>
      </c>
      <c r="D3651" s="24" t="str">
        <v>2025-08</v>
      </c>
      <c r="E3651" s="24" t="str">
        <v>비교 반영</v>
      </c>
      <c r="F3651" s="24" t="str">
        <v>그 외 비교 반영월</v>
      </c>
      <c r="G3651" s="26">
        <v>22</v>
      </c>
      <c r="H3651" s="37">
        <v>0.01403061224489796</v>
      </c>
    </row>
    <row r="3652">
      <c r="A3652" s="26">
        <v>22</v>
      </c>
      <c r="B3652" s="24" t="str">
        <v>광명시</v>
      </c>
      <c r="C3652" s="24" t="str">
        <v>토지</v>
      </c>
      <c r="D3652" s="24" t="str">
        <v>2025-09</v>
      </c>
      <c r="E3652" s="24" t="str">
        <v>비교 반영</v>
      </c>
      <c r="F3652" s="24" t="str">
        <v>그 외 비교 반영월</v>
      </c>
      <c r="G3652" s="26">
        <v>42</v>
      </c>
      <c r="H3652" s="37">
        <v>0.021052631578947368</v>
      </c>
    </row>
    <row r="3653">
      <c r="A3653" s="26">
        <v>22</v>
      </c>
      <c r="B3653" s="24" t="str">
        <v>광명시</v>
      </c>
      <c r="C3653" s="24" t="str">
        <v>토지</v>
      </c>
      <c r="D3653" s="24" t="str">
        <v>2025-10</v>
      </c>
      <c r="E3653" s="24" t="str">
        <v>비교 반영</v>
      </c>
      <c r="F3653" s="24" t="str">
        <v>그 외 비교 반영월</v>
      </c>
      <c r="G3653" s="26">
        <v>28</v>
      </c>
      <c r="H3653" s="37">
        <v>0.015444015444015444</v>
      </c>
    </row>
    <row r="3654">
      <c r="A3654" s="26">
        <v>22</v>
      </c>
      <c r="B3654" s="24" t="str">
        <v>광명시</v>
      </c>
      <c r="C3654" s="24" t="str">
        <v>토지</v>
      </c>
      <c r="D3654" s="24" t="str">
        <v>2025-11</v>
      </c>
      <c r="E3654" s="24" t="str">
        <v>비교 반영</v>
      </c>
      <c r="F3654" s="24" t="str">
        <v>그 외 비교 반영월</v>
      </c>
      <c r="G3654" s="26">
        <v>29</v>
      </c>
      <c r="H3654" s="37">
        <v>0.01971447994561523</v>
      </c>
    </row>
    <row r="3655">
      <c r="A3655" s="26">
        <v>22</v>
      </c>
      <c r="B3655" s="24" t="str">
        <v>광명시</v>
      </c>
      <c r="C3655" s="24" t="str">
        <v>토지</v>
      </c>
      <c r="D3655" s="24" t="str">
        <v>2025-12</v>
      </c>
      <c r="E3655" s="24" t="str">
        <v>비교 반영</v>
      </c>
      <c r="F3655" s="24" t="str">
        <v>그 외 비교 반영월</v>
      </c>
      <c r="G3655" s="26">
        <v>96</v>
      </c>
      <c r="H3655" s="37">
        <v>0.06011271133375078</v>
      </c>
    </row>
    <row r="3656">
      <c r="A3656" s="26">
        <v>22</v>
      </c>
      <c r="B3656" s="24" t="str">
        <v>광명시</v>
      </c>
      <c r="C3656" s="24" t="str">
        <v>토지</v>
      </c>
      <c r="D3656" s="24" t="str">
        <v>2026-01</v>
      </c>
      <c r="E3656" s="24" t="str">
        <v>비교 반영</v>
      </c>
      <c r="F3656" s="24" t="str">
        <v>직전 비교기간</v>
      </c>
      <c r="G3656" s="26">
        <v>18</v>
      </c>
      <c r="H3656" s="37">
        <v>0.010404624277456647</v>
      </c>
    </row>
    <row r="3657">
      <c r="A3657" s="26">
        <v>22</v>
      </c>
      <c r="B3657" s="24" t="str">
        <v>광명시</v>
      </c>
      <c r="C3657" s="24" t="str">
        <v>토지</v>
      </c>
      <c r="D3657" s="24" t="str">
        <v>2026-02</v>
      </c>
      <c r="E3657" s="24" t="str">
        <v>비교 반영</v>
      </c>
      <c r="F3657" s="24" t="str">
        <v>직전 비교기간</v>
      </c>
      <c r="G3657" s="26">
        <v>27</v>
      </c>
      <c r="H3657" s="37">
        <v>0.01830508474576271</v>
      </c>
    </row>
    <row r="3658">
      <c r="A3658" s="26">
        <v>22</v>
      </c>
      <c r="B3658" s="24" t="str">
        <v>광명시</v>
      </c>
      <c r="C3658" s="24" t="str">
        <v>토지</v>
      </c>
      <c r="D3658" s="24" t="str">
        <v>2026-03</v>
      </c>
      <c r="E3658" s="24" t="str">
        <v>비교 반영</v>
      </c>
      <c r="F3658" s="24" t="str">
        <v>직전 비교기간</v>
      </c>
      <c r="G3658" s="26">
        <v>11</v>
      </c>
      <c r="H3658" s="37">
        <v>0.0065632458233890216</v>
      </c>
    </row>
    <row r="3659">
      <c r="A3659" s="26">
        <v>22</v>
      </c>
      <c r="B3659" s="24" t="str">
        <v>광명시</v>
      </c>
      <c r="C3659" s="24" t="str">
        <v>토지</v>
      </c>
      <c r="D3659" s="24" t="str">
        <v>2026-04</v>
      </c>
      <c r="E3659" s="24" t="str">
        <v>비교 반영</v>
      </c>
      <c r="F3659" s="24" t="str">
        <v>최근 비교기간</v>
      </c>
      <c r="G3659" s="26">
        <v>20</v>
      </c>
      <c r="H3659" s="37">
        <v>0.012779552715654952</v>
      </c>
    </row>
    <row r="3660">
      <c r="A3660" s="26">
        <v>22</v>
      </c>
      <c r="B3660" s="24" t="str">
        <v>광명시</v>
      </c>
      <c r="C3660" s="24" t="str">
        <v>토지</v>
      </c>
      <c r="D3660" s="24" t="str">
        <v>2026-05</v>
      </c>
      <c r="E3660" s="24" t="str">
        <v>비교 반영</v>
      </c>
      <c r="F3660" s="24" t="str">
        <v>최근 비교기간</v>
      </c>
      <c r="G3660" s="26">
        <v>10</v>
      </c>
      <c r="H3660" s="37">
        <v>0.00655307994757536</v>
      </c>
    </row>
    <row r="3661">
      <c r="A3661" s="26">
        <v>22</v>
      </c>
      <c r="B3661" s="24" t="str">
        <v>광명시</v>
      </c>
      <c r="C3661" s="24" t="str">
        <v>토지</v>
      </c>
      <c r="D3661" s="24" t="str">
        <v>2026-06</v>
      </c>
      <c r="E3661" s="24" t="str">
        <v>비교 반영</v>
      </c>
      <c r="F3661" s="24" t="str">
        <v>최근 비교기간</v>
      </c>
      <c r="G3661" s="26">
        <v>21</v>
      </c>
      <c r="H3661" s="37">
        <v>0.017045454545454544</v>
      </c>
    </row>
    <row r="3662">
      <c r="A3662" s="30">
        <v>22</v>
      </c>
      <c r="B3662" s="30" t="str">
        <v>광명시</v>
      </c>
      <c r="C3662" s="30" t="str">
        <v>토지</v>
      </c>
      <c r="D3662" s="30" t="str">
        <v>2026-07</v>
      </c>
      <c r="E3662" s="30" t="str">
        <v>집계 중</v>
      </c>
      <c r="F3662" s="30" t="str">
        <v>집계 중 월</v>
      </c>
      <c r="G3662" s="32">
        <v>11</v>
      </c>
      <c r="H3662" s="43">
        <v>0.009838998211091235</v>
      </c>
    </row>
    <row r="3663">
      <c r="A3663" s="26">
        <v>22</v>
      </c>
      <c r="B3663" s="24" t="str">
        <v>광명시</v>
      </c>
      <c r="C3663" s="24" t="str">
        <v>오피스텔 매매</v>
      </c>
      <c r="D3663" s="24" t="str">
        <v>2025-08</v>
      </c>
      <c r="E3663" s="24" t="str">
        <v>비교 반영</v>
      </c>
      <c r="F3663" s="24" t="str">
        <v>그 외 비교 반영월</v>
      </c>
      <c r="G3663" s="26">
        <v>27</v>
      </c>
      <c r="H3663" s="37">
        <v>0.01721938775510204</v>
      </c>
    </row>
    <row r="3664">
      <c r="A3664" s="26">
        <v>22</v>
      </c>
      <c r="B3664" s="24" t="str">
        <v>광명시</v>
      </c>
      <c r="C3664" s="24" t="str">
        <v>오피스텔 매매</v>
      </c>
      <c r="D3664" s="24" t="str">
        <v>2025-09</v>
      </c>
      <c r="E3664" s="24" t="str">
        <v>비교 반영</v>
      </c>
      <c r="F3664" s="24" t="str">
        <v>그 외 비교 반영월</v>
      </c>
      <c r="G3664" s="26">
        <v>24</v>
      </c>
      <c r="H3664" s="37">
        <v>0.012030075187969926</v>
      </c>
    </row>
    <row r="3665">
      <c r="A3665" s="26">
        <v>22</v>
      </c>
      <c r="B3665" s="24" t="str">
        <v>광명시</v>
      </c>
      <c r="C3665" s="24" t="str">
        <v>오피스텔 매매</v>
      </c>
      <c r="D3665" s="24" t="str">
        <v>2025-10</v>
      </c>
      <c r="E3665" s="24" t="str">
        <v>비교 반영</v>
      </c>
      <c r="F3665" s="24" t="str">
        <v>그 외 비교 반영월</v>
      </c>
      <c r="G3665" s="26">
        <v>33</v>
      </c>
      <c r="H3665" s="37">
        <v>0.01820187534473249</v>
      </c>
    </row>
    <row r="3666">
      <c r="A3666" s="26">
        <v>22</v>
      </c>
      <c r="B3666" s="24" t="str">
        <v>광명시</v>
      </c>
      <c r="C3666" s="24" t="str">
        <v>오피스텔 매매</v>
      </c>
      <c r="D3666" s="24" t="str">
        <v>2025-11</v>
      </c>
      <c r="E3666" s="24" t="str">
        <v>비교 반영</v>
      </c>
      <c r="F3666" s="24" t="str">
        <v>그 외 비교 반영월</v>
      </c>
      <c r="G3666" s="26">
        <v>23</v>
      </c>
      <c r="H3666" s="37">
        <v>0.01563562202583277</v>
      </c>
    </row>
    <row r="3667">
      <c r="A3667" s="26">
        <v>22</v>
      </c>
      <c r="B3667" s="24" t="str">
        <v>광명시</v>
      </c>
      <c r="C3667" s="24" t="str">
        <v>오피스텔 매매</v>
      </c>
      <c r="D3667" s="24" t="str">
        <v>2025-12</v>
      </c>
      <c r="E3667" s="24" t="str">
        <v>비교 반영</v>
      </c>
      <c r="F3667" s="24" t="str">
        <v>그 외 비교 반영월</v>
      </c>
      <c r="G3667" s="26">
        <v>24</v>
      </c>
      <c r="H3667" s="37">
        <v>0.015028177833437696</v>
      </c>
    </row>
    <row r="3668">
      <c r="A3668" s="26">
        <v>22</v>
      </c>
      <c r="B3668" s="24" t="str">
        <v>광명시</v>
      </c>
      <c r="C3668" s="24" t="str">
        <v>오피스텔 매매</v>
      </c>
      <c r="D3668" s="24" t="str">
        <v>2026-01</v>
      </c>
      <c r="E3668" s="24" t="str">
        <v>비교 반영</v>
      </c>
      <c r="F3668" s="24" t="str">
        <v>직전 비교기간</v>
      </c>
      <c r="G3668" s="26">
        <v>30</v>
      </c>
      <c r="H3668" s="37">
        <v>0.017341040462427744</v>
      </c>
    </row>
    <row r="3669">
      <c r="A3669" s="26">
        <v>22</v>
      </c>
      <c r="B3669" s="24" t="str">
        <v>광명시</v>
      </c>
      <c r="C3669" s="24" t="str">
        <v>오피스텔 매매</v>
      </c>
      <c r="D3669" s="24" t="str">
        <v>2026-02</v>
      </c>
      <c r="E3669" s="24" t="str">
        <v>비교 반영</v>
      </c>
      <c r="F3669" s="24" t="str">
        <v>직전 비교기간</v>
      </c>
      <c r="G3669" s="26">
        <v>21</v>
      </c>
      <c r="H3669" s="37">
        <v>0.01423728813559322</v>
      </c>
    </row>
    <row r="3670">
      <c r="A3670" s="26">
        <v>22</v>
      </c>
      <c r="B3670" s="24" t="str">
        <v>광명시</v>
      </c>
      <c r="C3670" s="24" t="str">
        <v>오피스텔 매매</v>
      </c>
      <c r="D3670" s="24" t="str">
        <v>2026-03</v>
      </c>
      <c r="E3670" s="24" t="str">
        <v>비교 반영</v>
      </c>
      <c r="F3670" s="24" t="str">
        <v>직전 비교기간</v>
      </c>
      <c r="G3670" s="26">
        <v>21</v>
      </c>
      <c r="H3670" s="37">
        <v>0.012529832935560859</v>
      </c>
    </row>
    <row r="3671">
      <c r="A3671" s="26">
        <v>22</v>
      </c>
      <c r="B3671" s="24" t="str">
        <v>광명시</v>
      </c>
      <c r="C3671" s="24" t="str">
        <v>오피스텔 매매</v>
      </c>
      <c r="D3671" s="24" t="str">
        <v>2026-04</v>
      </c>
      <c r="E3671" s="24" t="str">
        <v>비교 반영</v>
      </c>
      <c r="F3671" s="24" t="str">
        <v>최근 비교기간</v>
      </c>
      <c r="G3671" s="26">
        <v>10</v>
      </c>
      <c r="H3671" s="37">
        <v>0.006389776357827476</v>
      </c>
    </row>
    <row r="3672">
      <c r="A3672" s="26">
        <v>22</v>
      </c>
      <c r="B3672" s="24" t="str">
        <v>광명시</v>
      </c>
      <c r="C3672" s="24" t="str">
        <v>오피스텔 매매</v>
      </c>
      <c r="D3672" s="24" t="str">
        <v>2026-05</v>
      </c>
      <c r="E3672" s="24" t="str">
        <v>비교 반영</v>
      </c>
      <c r="F3672" s="24" t="str">
        <v>최근 비교기간</v>
      </c>
      <c r="G3672" s="26">
        <v>21</v>
      </c>
      <c r="H3672" s="37">
        <v>0.013761467889908258</v>
      </c>
    </row>
    <row r="3673">
      <c r="A3673" s="26">
        <v>22</v>
      </c>
      <c r="B3673" s="24" t="str">
        <v>광명시</v>
      </c>
      <c r="C3673" s="24" t="str">
        <v>오피스텔 매매</v>
      </c>
      <c r="D3673" s="24" t="str">
        <v>2026-06</v>
      </c>
      <c r="E3673" s="24" t="str">
        <v>비교 반영</v>
      </c>
      <c r="F3673" s="24" t="str">
        <v>최근 비교기간</v>
      </c>
      <c r="G3673" s="26">
        <v>16</v>
      </c>
      <c r="H3673" s="37">
        <v>0.012987012987012988</v>
      </c>
    </row>
    <row r="3674">
      <c r="A3674" s="30">
        <v>22</v>
      </c>
      <c r="B3674" s="30" t="str">
        <v>광명시</v>
      </c>
      <c r="C3674" s="30" t="str">
        <v>오피스텔 매매</v>
      </c>
      <c r="D3674" s="30" t="str">
        <v>2026-07</v>
      </c>
      <c r="E3674" s="30" t="str">
        <v>집계 중</v>
      </c>
      <c r="F3674" s="30" t="str">
        <v>집계 중 월</v>
      </c>
      <c r="G3674" s="32">
        <v>20</v>
      </c>
      <c r="H3674" s="43">
        <v>0.017889087656529516</v>
      </c>
    </row>
    <row r="3675">
      <c r="A3675" s="26">
        <v>22</v>
      </c>
      <c r="B3675" s="24" t="str">
        <v>광명시</v>
      </c>
      <c r="C3675" s="24" t="str">
        <v>공장창고</v>
      </c>
      <c r="D3675" s="24" t="str">
        <v>2025-08</v>
      </c>
      <c r="E3675" s="24" t="str">
        <v>비교 반영</v>
      </c>
      <c r="F3675" s="24" t="str">
        <v>그 외 비교 반영월</v>
      </c>
      <c r="G3675" s="26">
        <v>8</v>
      </c>
      <c r="H3675" s="37">
        <v>0.00510204081632653</v>
      </c>
    </row>
    <row r="3676">
      <c r="A3676" s="26">
        <v>22</v>
      </c>
      <c r="B3676" s="24" t="str">
        <v>광명시</v>
      </c>
      <c r="C3676" s="24" t="str">
        <v>공장창고</v>
      </c>
      <c r="D3676" s="24" t="str">
        <v>2025-09</v>
      </c>
      <c r="E3676" s="24" t="str">
        <v>비교 반영</v>
      </c>
      <c r="F3676" s="24" t="str">
        <v>그 외 비교 반영월</v>
      </c>
      <c r="G3676" s="26">
        <v>6</v>
      </c>
      <c r="H3676" s="37">
        <v>0.0030075187969924814</v>
      </c>
    </row>
    <row r="3677">
      <c r="A3677" s="26">
        <v>22</v>
      </c>
      <c r="B3677" s="24" t="str">
        <v>광명시</v>
      </c>
      <c r="C3677" s="24" t="str">
        <v>공장창고</v>
      </c>
      <c r="D3677" s="24" t="str">
        <v>2025-10</v>
      </c>
      <c r="E3677" s="24" t="str">
        <v>비교 반영</v>
      </c>
      <c r="F3677" s="24" t="str">
        <v>그 외 비교 반영월</v>
      </c>
      <c r="G3677" s="26">
        <v>3</v>
      </c>
      <c r="H3677" s="37">
        <v>0.001654715940430226</v>
      </c>
    </row>
    <row r="3678">
      <c r="A3678" s="26">
        <v>22</v>
      </c>
      <c r="B3678" s="24" t="str">
        <v>광명시</v>
      </c>
      <c r="C3678" s="24" t="str">
        <v>공장창고</v>
      </c>
      <c r="D3678" s="24" t="str">
        <v>2025-11</v>
      </c>
      <c r="E3678" s="24" t="str">
        <v>비교 반영</v>
      </c>
      <c r="F3678" s="24" t="str">
        <v>그 외 비교 반영월</v>
      </c>
      <c r="G3678" s="26">
        <v>8</v>
      </c>
      <c r="H3678" s="37">
        <v>0.005438477226376614</v>
      </c>
    </row>
    <row r="3679">
      <c r="A3679" s="26">
        <v>22</v>
      </c>
      <c r="B3679" s="24" t="str">
        <v>광명시</v>
      </c>
      <c r="C3679" s="24" t="str">
        <v>공장창고</v>
      </c>
      <c r="D3679" s="24" t="str">
        <v>2025-12</v>
      </c>
      <c r="E3679" s="24" t="str">
        <v>비교 반영</v>
      </c>
      <c r="F3679" s="24" t="str">
        <v>그 외 비교 반영월</v>
      </c>
      <c r="G3679" s="26">
        <v>5</v>
      </c>
      <c r="H3679" s="37">
        <v>0.0031308703819661866</v>
      </c>
    </row>
    <row r="3680">
      <c r="A3680" s="26">
        <v>22</v>
      </c>
      <c r="B3680" s="24" t="str">
        <v>광명시</v>
      </c>
      <c r="C3680" s="24" t="str">
        <v>공장창고</v>
      </c>
      <c r="D3680" s="24" t="str">
        <v>2026-01</v>
      </c>
      <c r="E3680" s="24" t="str">
        <v>비교 반영</v>
      </c>
      <c r="F3680" s="24" t="str">
        <v>직전 비교기간</v>
      </c>
      <c r="G3680" s="26">
        <v>6</v>
      </c>
      <c r="H3680" s="37">
        <v>0.003468208092485549</v>
      </c>
    </row>
    <row r="3681">
      <c r="A3681" s="26">
        <v>22</v>
      </c>
      <c r="B3681" s="24" t="str">
        <v>광명시</v>
      </c>
      <c r="C3681" s="24" t="str">
        <v>공장창고</v>
      </c>
      <c r="D3681" s="24" t="str">
        <v>2026-02</v>
      </c>
      <c r="E3681" s="24" t="str">
        <v>비교 반영</v>
      </c>
      <c r="F3681" s="24" t="str">
        <v>직전 비교기간</v>
      </c>
      <c r="G3681" s="26">
        <v>3</v>
      </c>
      <c r="H3681" s="37">
        <v>0.002033898305084746</v>
      </c>
    </row>
    <row r="3682">
      <c r="A3682" s="26">
        <v>22</v>
      </c>
      <c r="B3682" s="24" t="str">
        <v>광명시</v>
      </c>
      <c r="C3682" s="24" t="str">
        <v>공장창고</v>
      </c>
      <c r="D3682" s="24" t="str">
        <v>2026-03</v>
      </c>
      <c r="E3682" s="24" t="str">
        <v>비교 반영</v>
      </c>
      <c r="F3682" s="24" t="str">
        <v>직전 비교기간</v>
      </c>
      <c r="G3682" s="26">
        <v>6</v>
      </c>
      <c r="H3682" s="37">
        <v>0.003579952267303103</v>
      </c>
    </row>
    <row r="3683">
      <c r="A3683" s="26">
        <v>22</v>
      </c>
      <c r="B3683" s="24" t="str">
        <v>광명시</v>
      </c>
      <c r="C3683" s="24" t="str">
        <v>공장창고</v>
      </c>
      <c r="D3683" s="24" t="str">
        <v>2026-04</v>
      </c>
      <c r="E3683" s="24" t="str">
        <v>비교 반영</v>
      </c>
      <c r="F3683" s="24" t="str">
        <v>최근 비교기간</v>
      </c>
      <c r="G3683" s="26">
        <v>10</v>
      </c>
      <c r="H3683" s="37">
        <v>0.006389776357827476</v>
      </c>
    </row>
    <row r="3684">
      <c r="A3684" s="26">
        <v>22</v>
      </c>
      <c r="B3684" s="24" t="str">
        <v>광명시</v>
      </c>
      <c r="C3684" s="24" t="str">
        <v>공장창고</v>
      </c>
      <c r="D3684" s="24" t="str">
        <v>2026-05</v>
      </c>
      <c r="E3684" s="24" t="str">
        <v>비교 반영</v>
      </c>
      <c r="F3684" s="24" t="str">
        <v>최근 비교기간</v>
      </c>
      <c r="G3684" s="26">
        <v>5</v>
      </c>
      <c r="H3684" s="37">
        <v>0.00327653997378768</v>
      </c>
    </row>
    <row r="3685">
      <c r="A3685" s="26">
        <v>22</v>
      </c>
      <c r="B3685" s="24" t="str">
        <v>광명시</v>
      </c>
      <c r="C3685" s="24" t="str">
        <v>공장창고</v>
      </c>
      <c r="D3685" s="24" t="str">
        <v>2026-06</v>
      </c>
      <c r="E3685" s="24" t="str">
        <v>비교 반영</v>
      </c>
      <c r="F3685" s="24" t="str">
        <v>최근 비교기간</v>
      </c>
      <c r="G3685" s="26">
        <v>10</v>
      </c>
      <c r="H3685" s="37">
        <v>0.008116883116883116</v>
      </c>
    </row>
    <row r="3686">
      <c r="A3686" s="30">
        <v>22</v>
      </c>
      <c r="B3686" s="30" t="str">
        <v>광명시</v>
      </c>
      <c r="C3686" s="30" t="str">
        <v>공장창고</v>
      </c>
      <c r="D3686" s="30" t="str">
        <v>2026-07</v>
      </c>
      <c r="E3686" s="30" t="str">
        <v>집계 중</v>
      </c>
      <c r="F3686" s="30" t="str">
        <v>집계 중 월</v>
      </c>
      <c r="G3686" s="32">
        <v>3</v>
      </c>
      <c r="H3686" s="43">
        <v>0.0026833631484794273</v>
      </c>
    </row>
    <row r="3687">
      <c r="A3687" s="26">
        <v>22</v>
      </c>
      <c r="B3687" s="24" t="str">
        <v>광명시</v>
      </c>
      <c r="C3687" s="24" t="str">
        <v>다가구 매매</v>
      </c>
      <c r="D3687" s="24" t="str">
        <v>2025-08</v>
      </c>
      <c r="E3687" s="24" t="str">
        <v>비교 반영</v>
      </c>
      <c r="F3687" s="24" t="str">
        <v>그 외 비교 반영월</v>
      </c>
      <c r="G3687" s="26">
        <v>0</v>
      </c>
      <c r="H3687" s="37">
        <v>0</v>
      </c>
    </row>
    <row r="3688">
      <c r="A3688" s="26">
        <v>22</v>
      </c>
      <c r="B3688" s="24" t="str">
        <v>광명시</v>
      </c>
      <c r="C3688" s="24" t="str">
        <v>다가구 매매</v>
      </c>
      <c r="D3688" s="24" t="str">
        <v>2025-09</v>
      </c>
      <c r="E3688" s="24" t="str">
        <v>비교 반영</v>
      </c>
      <c r="F3688" s="24" t="str">
        <v>그 외 비교 반영월</v>
      </c>
      <c r="G3688" s="26">
        <v>4</v>
      </c>
      <c r="H3688" s="37">
        <v>0.0020050125313283208</v>
      </c>
    </row>
    <row r="3689">
      <c r="A3689" s="26">
        <v>22</v>
      </c>
      <c r="B3689" s="24" t="str">
        <v>광명시</v>
      </c>
      <c r="C3689" s="24" t="str">
        <v>다가구 매매</v>
      </c>
      <c r="D3689" s="24" t="str">
        <v>2025-10</v>
      </c>
      <c r="E3689" s="24" t="str">
        <v>비교 반영</v>
      </c>
      <c r="F3689" s="24" t="str">
        <v>그 외 비교 반영월</v>
      </c>
      <c r="G3689" s="26">
        <v>1</v>
      </c>
      <c r="H3689" s="37">
        <v>0.0005515719801434088</v>
      </c>
    </row>
    <row r="3690">
      <c r="A3690" s="26">
        <v>22</v>
      </c>
      <c r="B3690" s="24" t="str">
        <v>광명시</v>
      </c>
      <c r="C3690" s="24" t="str">
        <v>다가구 매매</v>
      </c>
      <c r="D3690" s="24" t="str">
        <v>2025-11</v>
      </c>
      <c r="E3690" s="24" t="str">
        <v>비교 반영</v>
      </c>
      <c r="F3690" s="24" t="str">
        <v>그 외 비교 반영월</v>
      </c>
      <c r="G3690" s="26">
        <v>5</v>
      </c>
      <c r="H3690" s="37">
        <v>0.003399048266485384</v>
      </c>
    </row>
    <row r="3691">
      <c r="A3691" s="26">
        <v>22</v>
      </c>
      <c r="B3691" s="24" t="str">
        <v>광명시</v>
      </c>
      <c r="C3691" s="24" t="str">
        <v>다가구 매매</v>
      </c>
      <c r="D3691" s="24" t="str">
        <v>2025-12</v>
      </c>
      <c r="E3691" s="24" t="str">
        <v>비교 반영</v>
      </c>
      <c r="F3691" s="24" t="str">
        <v>그 외 비교 반영월</v>
      </c>
      <c r="G3691" s="26">
        <v>3</v>
      </c>
      <c r="H3691" s="37">
        <v>0.001878522229179712</v>
      </c>
    </row>
    <row r="3692">
      <c r="A3692" s="26">
        <v>22</v>
      </c>
      <c r="B3692" s="24" t="str">
        <v>광명시</v>
      </c>
      <c r="C3692" s="24" t="str">
        <v>다가구 매매</v>
      </c>
      <c r="D3692" s="24" t="str">
        <v>2026-01</v>
      </c>
      <c r="E3692" s="24" t="str">
        <v>비교 반영</v>
      </c>
      <c r="F3692" s="24" t="str">
        <v>직전 비교기간</v>
      </c>
      <c r="G3692" s="26">
        <v>1</v>
      </c>
      <c r="H3692" s="37">
        <v>0.0005780346820809249</v>
      </c>
    </row>
    <row r="3693">
      <c r="A3693" s="26">
        <v>22</v>
      </c>
      <c r="B3693" s="24" t="str">
        <v>광명시</v>
      </c>
      <c r="C3693" s="24" t="str">
        <v>다가구 매매</v>
      </c>
      <c r="D3693" s="24" t="str">
        <v>2026-02</v>
      </c>
      <c r="E3693" s="24" t="str">
        <v>비교 반영</v>
      </c>
      <c r="F3693" s="24" t="str">
        <v>직전 비교기간</v>
      </c>
      <c r="G3693" s="26">
        <v>2</v>
      </c>
      <c r="H3693" s="37">
        <v>0.0013559322033898306</v>
      </c>
    </row>
    <row r="3694">
      <c r="A3694" s="26">
        <v>22</v>
      </c>
      <c r="B3694" s="24" t="str">
        <v>광명시</v>
      </c>
      <c r="C3694" s="24" t="str">
        <v>다가구 매매</v>
      </c>
      <c r="D3694" s="24" t="str">
        <v>2026-03</v>
      </c>
      <c r="E3694" s="24" t="str">
        <v>비교 반영</v>
      </c>
      <c r="F3694" s="24" t="str">
        <v>직전 비교기간</v>
      </c>
      <c r="G3694" s="26">
        <v>7</v>
      </c>
      <c r="H3694" s="37">
        <v>0.004176610978520286</v>
      </c>
    </row>
    <row r="3695">
      <c r="A3695" s="26">
        <v>22</v>
      </c>
      <c r="B3695" s="24" t="str">
        <v>광명시</v>
      </c>
      <c r="C3695" s="24" t="str">
        <v>다가구 매매</v>
      </c>
      <c r="D3695" s="24" t="str">
        <v>2026-04</v>
      </c>
      <c r="E3695" s="24" t="str">
        <v>비교 반영</v>
      </c>
      <c r="F3695" s="24" t="str">
        <v>최근 비교기간</v>
      </c>
      <c r="G3695" s="26">
        <v>4</v>
      </c>
      <c r="H3695" s="37">
        <v>0.0025559105431309905</v>
      </c>
    </row>
    <row r="3696">
      <c r="A3696" s="26">
        <v>22</v>
      </c>
      <c r="B3696" s="24" t="str">
        <v>광명시</v>
      </c>
      <c r="C3696" s="24" t="str">
        <v>다가구 매매</v>
      </c>
      <c r="D3696" s="24" t="str">
        <v>2026-05</v>
      </c>
      <c r="E3696" s="24" t="str">
        <v>비교 반영</v>
      </c>
      <c r="F3696" s="24" t="str">
        <v>최근 비교기간</v>
      </c>
      <c r="G3696" s="26">
        <v>5</v>
      </c>
      <c r="H3696" s="37">
        <v>0.00327653997378768</v>
      </c>
    </row>
    <row r="3697">
      <c r="A3697" s="26">
        <v>22</v>
      </c>
      <c r="B3697" s="24" t="str">
        <v>광명시</v>
      </c>
      <c r="C3697" s="24" t="str">
        <v>다가구 매매</v>
      </c>
      <c r="D3697" s="24" t="str">
        <v>2026-06</v>
      </c>
      <c r="E3697" s="24" t="str">
        <v>비교 반영</v>
      </c>
      <c r="F3697" s="24" t="str">
        <v>최근 비교기간</v>
      </c>
      <c r="G3697" s="26">
        <v>3</v>
      </c>
      <c r="H3697" s="37">
        <v>0.002435064935064935</v>
      </c>
    </row>
    <row r="3698">
      <c r="A3698" s="30">
        <v>22</v>
      </c>
      <c r="B3698" s="30" t="str">
        <v>광명시</v>
      </c>
      <c r="C3698" s="30" t="str">
        <v>다가구 매매</v>
      </c>
      <c r="D3698" s="30" t="str">
        <v>2026-07</v>
      </c>
      <c r="E3698" s="30" t="str">
        <v>집계 중</v>
      </c>
      <c r="F3698" s="30" t="str">
        <v>집계 중 월</v>
      </c>
      <c r="G3698" s="32">
        <v>2</v>
      </c>
      <c r="H3698" s="43">
        <v>0.0017889087656529517</v>
      </c>
    </row>
    <row r="3699">
      <c r="A3699" s="26">
        <v>23</v>
      </c>
      <c r="B3699" s="24" t="str">
        <v>이천시</v>
      </c>
      <c r="C3699" s="24" t="str">
        <v>다가구 전월세</v>
      </c>
      <c r="D3699" s="24" t="str">
        <v>2025-08</v>
      </c>
      <c r="E3699" s="24" t="str">
        <v>비교 반영</v>
      </c>
      <c r="F3699" s="24" t="str">
        <v>그 외 비교 반영월</v>
      </c>
      <c r="G3699" s="26">
        <v>355</v>
      </c>
      <c r="H3699" s="37">
        <v>0.2657185628742515</v>
      </c>
    </row>
    <row r="3700">
      <c r="A3700" s="26">
        <v>23</v>
      </c>
      <c r="B3700" s="24" t="str">
        <v>이천시</v>
      </c>
      <c r="C3700" s="24" t="str">
        <v>다가구 전월세</v>
      </c>
      <c r="D3700" s="24" t="str">
        <v>2025-09</v>
      </c>
      <c r="E3700" s="24" t="str">
        <v>비교 반영</v>
      </c>
      <c r="F3700" s="24" t="str">
        <v>그 외 비교 반영월</v>
      </c>
      <c r="G3700" s="26">
        <v>299</v>
      </c>
      <c r="H3700" s="37">
        <v>0.2538200339558574</v>
      </c>
    </row>
    <row r="3701">
      <c r="A3701" s="26">
        <v>23</v>
      </c>
      <c r="B3701" s="24" t="str">
        <v>이천시</v>
      </c>
      <c r="C3701" s="24" t="str">
        <v>다가구 전월세</v>
      </c>
      <c r="D3701" s="24" t="str">
        <v>2025-10</v>
      </c>
      <c r="E3701" s="24" t="str">
        <v>비교 반영</v>
      </c>
      <c r="F3701" s="24" t="str">
        <v>그 외 비교 반영월</v>
      </c>
      <c r="G3701" s="26">
        <v>326</v>
      </c>
      <c r="H3701" s="37">
        <v>0.2765055131467345</v>
      </c>
    </row>
    <row r="3702">
      <c r="A3702" s="26">
        <v>23</v>
      </c>
      <c r="B3702" s="24" t="str">
        <v>이천시</v>
      </c>
      <c r="C3702" s="24" t="str">
        <v>다가구 전월세</v>
      </c>
      <c r="D3702" s="24" t="str">
        <v>2025-11</v>
      </c>
      <c r="E3702" s="24" t="str">
        <v>비교 반영</v>
      </c>
      <c r="F3702" s="24" t="str">
        <v>그 외 비교 반영월</v>
      </c>
      <c r="G3702" s="26">
        <v>422</v>
      </c>
      <c r="H3702" s="37">
        <v>0.30802919708029197</v>
      </c>
    </row>
    <row r="3703">
      <c r="A3703" s="26">
        <v>23</v>
      </c>
      <c r="B3703" s="24" t="str">
        <v>이천시</v>
      </c>
      <c r="C3703" s="24" t="str">
        <v>다가구 전월세</v>
      </c>
      <c r="D3703" s="24" t="str">
        <v>2025-12</v>
      </c>
      <c r="E3703" s="24" t="str">
        <v>비교 반영</v>
      </c>
      <c r="F3703" s="24" t="str">
        <v>그 외 비교 반영월</v>
      </c>
      <c r="G3703" s="26">
        <v>413</v>
      </c>
      <c r="H3703" s="37">
        <v>0.2654241645244216</v>
      </c>
    </row>
    <row r="3704">
      <c r="A3704" s="26">
        <v>23</v>
      </c>
      <c r="B3704" s="24" t="str">
        <v>이천시</v>
      </c>
      <c r="C3704" s="24" t="str">
        <v>다가구 전월세</v>
      </c>
      <c r="D3704" s="24" t="str">
        <v>2026-01</v>
      </c>
      <c r="E3704" s="24" t="str">
        <v>비교 반영</v>
      </c>
      <c r="F3704" s="24" t="str">
        <v>직전 비교기간</v>
      </c>
      <c r="G3704" s="26">
        <v>477</v>
      </c>
      <c r="H3704" s="37">
        <v>0.30953926022063594</v>
      </c>
    </row>
    <row r="3705">
      <c r="A3705" s="26">
        <v>23</v>
      </c>
      <c r="B3705" s="24" t="str">
        <v>이천시</v>
      </c>
      <c r="C3705" s="24" t="str">
        <v>다가구 전월세</v>
      </c>
      <c r="D3705" s="24" t="str">
        <v>2026-02</v>
      </c>
      <c r="E3705" s="24" t="str">
        <v>비교 반영</v>
      </c>
      <c r="F3705" s="24" t="str">
        <v>직전 비교기간</v>
      </c>
      <c r="G3705" s="26">
        <v>495</v>
      </c>
      <c r="H3705" s="37">
        <v>0.33559322033898303</v>
      </c>
    </row>
    <row r="3706">
      <c r="A3706" s="26">
        <v>23</v>
      </c>
      <c r="B3706" s="24" t="str">
        <v>이천시</v>
      </c>
      <c r="C3706" s="24" t="str">
        <v>다가구 전월세</v>
      </c>
      <c r="D3706" s="24" t="str">
        <v>2026-03</v>
      </c>
      <c r="E3706" s="24" t="str">
        <v>비교 반영</v>
      </c>
      <c r="F3706" s="24" t="str">
        <v>직전 비교기간</v>
      </c>
      <c r="G3706" s="26">
        <v>471</v>
      </c>
      <c r="H3706" s="37">
        <v>0.27576112412177983</v>
      </c>
    </row>
    <row r="3707">
      <c r="A3707" s="26">
        <v>23</v>
      </c>
      <c r="B3707" s="24" t="str">
        <v>이천시</v>
      </c>
      <c r="C3707" s="24" t="str">
        <v>다가구 전월세</v>
      </c>
      <c r="D3707" s="24" t="str">
        <v>2026-04</v>
      </c>
      <c r="E3707" s="24" t="str">
        <v>비교 반영</v>
      </c>
      <c r="F3707" s="24" t="str">
        <v>최근 비교기간</v>
      </c>
      <c r="G3707" s="26">
        <v>336</v>
      </c>
      <c r="H3707" s="37">
        <v>0.23430962343096234</v>
      </c>
    </row>
    <row r="3708">
      <c r="A3708" s="26">
        <v>23</v>
      </c>
      <c r="B3708" s="24" t="str">
        <v>이천시</v>
      </c>
      <c r="C3708" s="24" t="str">
        <v>다가구 전월세</v>
      </c>
      <c r="D3708" s="24" t="str">
        <v>2026-05</v>
      </c>
      <c r="E3708" s="24" t="str">
        <v>비교 반영</v>
      </c>
      <c r="F3708" s="24" t="str">
        <v>최근 비교기간</v>
      </c>
      <c r="G3708" s="26">
        <v>357</v>
      </c>
      <c r="H3708" s="37">
        <v>0.25140845070422535</v>
      </c>
    </row>
    <row r="3709">
      <c r="A3709" s="26">
        <v>23</v>
      </c>
      <c r="B3709" s="24" t="str">
        <v>이천시</v>
      </c>
      <c r="C3709" s="24" t="str">
        <v>다가구 전월세</v>
      </c>
      <c r="D3709" s="24" t="str">
        <v>2026-06</v>
      </c>
      <c r="E3709" s="24" t="str">
        <v>비교 반영</v>
      </c>
      <c r="F3709" s="24" t="str">
        <v>최근 비교기간</v>
      </c>
      <c r="G3709" s="26">
        <v>348</v>
      </c>
      <c r="H3709" s="37">
        <v>0.24786324786324787</v>
      </c>
    </row>
    <row r="3710">
      <c r="A3710" s="30">
        <v>23</v>
      </c>
      <c r="B3710" s="30" t="str">
        <v>이천시</v>
      </c>
      <c r="C3710" s="30" t="str">
        <v>다가구 전월세</v>
      </c>
      <c r="D3710" s="30" t="str">
        <v>2026-07</v>
      </c>
      <c r="E3710" s="30" t="str">
        <v>집계 중</v>
      </c>
      <c r="F3710" s="30" t="str">
        <v>집계 중 월</v>
      </c>
      <c r="G3710" s="32">
        <v>301</v>
      </c>
      <c r="H3710" s="43">
        <v>0.2394590294351631</v>
      </c>
    </row>
    <row r="3711">
      <c r="A3711" s="26">
        <v>23</v>
      </c>
      <c r="B3711" s="24" t="str">
        <v>이천시</v>
      </c>
      <c r="C3711" s="24" t="str">
        <v>토지</v>
      </c>
      <c r="D3711" s="24" t="str">
        <v>2025-08</v>
      </c>
      <c r="E3711" s="24" t="str">
        <v>비교 반영</v>
      </c>
      <c r="F3711" s="24" t="str">
        <v>그 외 비교 반영월</v>
      </c>
      <c r="G3711" s="26">
        <v>354</v>
      </c>
      <c r="H3711" s="37">
        <v>0.26497005988023953</v>
      </c>
    </row>
    <row r="3712">
      <c r="A3712" s="26">
        <v>23</v>
      </c>
      <c r="B3712" s="24" t="str">
        <v>이천시</v>
      </c>
      <c r="C3712" s="24" t="str">
        <v>토지</v>
      </c>
      <c r="D3712" s="24" t="str">
        <v>2025-09</v>
      </c>
      <c r="E3712" s="24" t="str">
        <v>비교 반영</v>
      </c>
      <c r="F3712" s="24" t="str">
        <v>그 외 비교 반영월</v>
      </c>
      <c r="G3712" s="26">
        <v>269</v>
      </c>
      <c r="H3712" s="37">
        <v>0.22835314091680814</v>
      </c>
    </row>
    <row r="3713">
      <c r="A3713" s="26">
        <v>23</v>
      </c>
      <c r="B3713" s="24" t="str">
        <v>이천시</v>
      </c>
      <c r="C3713" s="24" t="str">
        <v>토지</v>
      </c>
      <c r="D3713" s="24" t="str">
        <v>2025-10</v>
      </c>
      <c r="E3713" s="24" t="str">
        <v>비교 반영</v>
      </c>
      <c r="F3713" s="24" t="str">
        <v>그 외 비교 반영월</v>
      </c>
      <c r="G3713" s="26">
        <v>241</v>
      </c>
      <c r="H3713" s="37">
        <v>0.20441051738761662</v>
      </c>
    </row>
    <row r="3714">
      <c r="A3714" s="26">
        <v>23</v>
      </c>
      <c r="B3714" s="24" t="str">
        <v>이천시</v>
      </c>
      <c r="C3714" s="24" t="str">
        <v>토지</v>
      </c>
      <c r="D3714" s="24" t="str">
        <v>2025-11</v>
      </c>
      <c r="E3714" s="24" t="str">
        <v>비교 반영</v>
      </c>
      <c r="F3714" s="24" t="str">
        <v>그 외 비교 반영월</v>
      </c>
      <c r="G3714" s="26">
        <v>316</v>
      </c>
      <c r="H3714" s="37">
        <v>0.23065693430656933</v>
      </c>
    </row>
    <row r="3715">
      <c r="A3715" s="26">
        <v>23</v>
      </c>
      <c r="B3715" s="24" t="str">
        <v>이천시</v>
      </c>
      <c r="C3715" s="24" t="str">
        <v>토지</v>
      </c>
      <c r="D3715" s="24" t="str">
        <v>2025-12</v>
      </c>
      <c r="E3715" s="24" t="str">
        <v>비교 반영</v>
      </c>
      <c r="F3715" s="24" t="str">
        <v>그 외 비교 반영월</v>
      </c>
      <c r="G3715" s="26">
        <v>301</v>
      </c>
      <c r="H3715" s="37">
        <v>0.19344473007712082</v>
      </c>
    </row>
    <row r="3716">
      <c r="A3716" s="26">
        <v>23</v>
      </c>
      <c r="B3716" s="24" t="str">
        <v>이천시</v>
      </c>
      <c r="C3716" s="24" t="str">
        <v>토지</v>
      </c>
      <c r="D3716" s="24" t="str">
        <v>2026-01</v>
      </c>
      <c r="E3716" s="24" t="str">
        <v>비교 반영</v>
      </c>
      <c r="F3716" s="24" t="str">
        <v>직전 비교기간</v>
      </c>
      <c r="G3716" s="26">
        <v>264</v>
      </c>
      <c r="H3716" s="37">
        <v>0.17131732641142117</v>
      </c>
    </row>
    <row r="3717">
      <c r="A3717" s="26">
        <v>23</v>
      </c>
      <c r="B3717" s="24" t="str">
        <v>이천시</v>
      </c>
      <c r="C3717" s="24" t="str">
        <v>토지</v>
      </c>
      <c r="D3717" s="24" t="str">
        <v>2026-02</v>
      </c>
      <c r="E3717" s="24" t="str">
        <v>비교 반영</v>
      </c>
      <c r="F3717" s="24" t="str">
        <v>직전 비교기간</v>
      </c>
      <c r="G3717" s="26">
        <v>278</v>
      </c>
      <c r="H3717" s="37">
        <v>0.18847457627118644</v>
      </c>
    </row>
    <row r="3718">
      <c r="A3718" s="26">
        <v>23</v>
      </c>
      <c r="B3718" s="24" t="str">
        <v>이천시</v>
      </c>
      <c r="C3718" s="24" t="str">
        <v>토지</v>
      </c>
      <c r="D3718" s="24" t="str">
        <v>2026-03</v>
      </c>
      <c r="E3718" s="24" t="str">
        <v>비교 반영</v>
      </c>
      <c r="F3718" s="24" t="str">
        <v>직전 비교기간</v>
      </c>
      <c r="G3718" s="26">
        <v>352</v>
      </c>
      <c r="H3718" s="37">
        <v>0.20608899297423888</v>
      </c>
    </row>
    <row r="3719">
      <c r="A3719" s="26">
        <v>23</v>
      </c>
      <c r="B3719" s="24" t="str">
        <v>이천시</v>
      </c>
      <c r="C3719" s="24" t="str">
        <v>토지</v>
      </c>
      <c r="D3719" s="24" t="str">
        <v>2026-04</v>
      </c>
      <c r="E3719" s="24" t="str">
        <v>비교 반영</v>
      </c>
      <c r="F3719" s="24" t="str">
        <v>최근 비교기간</v>
      </c>
      <c r="G3719" s="26">
        <v>386</v>
      </c>
      <c r="H3719" s="37">
        <v>0.2691771269177127</v>
      </c>
    </row>
    <row r="3720">
      <c r="A3720" s="26">
        <v>23</v>
      </c>
      <c r="B3720" s="24" t="str">
        <v>이천시</v>
      </c>
      <c r="C3720" s="24" t="str">
        <v>토지</v>
      </c>
      <c r="D3720" s="24" t="str">
        <v>2026-05</v>
      </c>
      <c r="E3720" s="24" t="str">
        <v>비교 반영</v>
      </c>
      <c r="F3720" s="24" t="str">
        <v>최근 비교기간</v>
      </c>
      <c r="G3720" s="26">
        <v>328</v>
      </c>
      <c r="H3720" s="37">
        <v>0.23098591549295774</v>
      </c>
    </row>
    <row r="3721">
      <c r="A3721" s="26">
        <v>23</v>
      </c>
      <c r="B3721" s="24" t="str">
        <v>이천시</v>
      </c>
      <c r="C3721" s="24" t="str">
        <v>토지</v>
      </c>
      <c r="D3721" s="24" t="str">
        <v>2026-06</v>
      </c>
      <c r="E3721" s="24" t="str">
        <v>비교 반영</v>
      </c>
      <c r="F3721" s="24" t="str">
        <v>최근 비교기간</v>
      </c>
      <c r="G3721" s="26">
        <v>316</v>
      </c>
      <c r="H3721" s="37">
        <v>0.22507122507122507</v>
      </c>
    </row>
    <row r="3722">
      <c r="A3722" s="30">
        <v>23</v>
      </c>
      <c r="B3722" s="30" t="str">
        <v>이천시</v>
      </c>
      <c r="C3722" s="30" t="str">
        <v>토지</v>
      </c>
      <c r="D3722" s="30" t="str">
        <v>2026-07</v>
      </c>
      <c r="E3722" s="30" t="str">
        <v>집계 중</v>
      </c>
      <c r="F3722" s="30" t="str">
        <v>집계 중 월</v>
      </c>
      <c r="G3722" s="32">
        <v>265</v>
      </c>
      <c r="H3722" s="43">
        <v>0.21081941129673826</v>
      </c>
    </row>
    <row r="3723">
      <c r="A3723" s="26">
        <v>23</v>
      </c>
      <c r="B3723" s="24" t="str">
        <v>이천시</v>
      </c>
      <c r="C3723" s="24" t="str">
        <v>아파트 전월세</v>
      </c>
      <c r="D3723" s="24" t="str">
        <v>2025-08</v>
      </c>
      <c r="E3723" s="24" t="str">
        <v>비교 반영</v>
      </c>
      <c r="F3723" s="24" t="str">
        <v>그 외 비교 반영월</v>
      </c>
      <c r="G3723" s="26">
        <v>279</v>
      </c>
      <c r="H3723" s="37">
        <v>0.2088323353293413</v>
      </c>
    </row>
    <row r="3724">
      <c r="A3724" s="26">
        <v>23</v>
      </c>
      <c r="B3724" s="24" t="str">
        <v>이천시</v>
      </c>
      <c r="C3724" s="24" t="str">
        <v>아파트 전월세</v>
      </c>
      <c r="D3724" s="24" t="str">
        <v>2025-09</v>
      </c>
      <c r="E3724" s="24" t="str">
        <v>비교 반영</v>
      </c>
      <c r="F3724" s="24" t="str">
        <v>그 외 비교 반영월</v>
      </c>
      <c r="G3724" s="26">
        <v>263</v>
      </c>
      <c r="H3724" s="37">
        <v>0.2232597623089983</v>
      </c>
    </row>
    <row r="3725">
      <c r="A3725" s="26">
        <v>23</v>
      </c>
      <c r="B3725" s="24" t="str">
        <v>이천시</v>
      </c>
      <c r="C3725" s="24" t="str">
        <v>아파트 전월세</v>
      </c>
      <c r="D3725" s="24" t="str">
        <v>2025-10</v>
      </c>
      <c r="E3725" s="24" t="str">
        <v>비교 반영</v>
      </c>
      <c r="F3725" s="24" t="str">
        <v>그 외 비교 반영월</v>
      </c>
      <c r="G3725" s="26">
        <v>261</v>
      </c>
      <c r="H3725" s="37">
        <v>0.22137404580152673</v>
      </c>
    </row>
    <row r="3726">
      <c r="A3726" s="26">
        <v>23</v>
      </c>
      <c r="B3726" s="24" t="str">
        <v>이천시</v>
      </c>
      <c r="C3726" s="24" t="str">
        <v>아파트 전월세</v>
      </c>
      <c r="D3726" s="24" t="str">
        <v>2025-11</v>
      </c>
      <c r="E3726" s="24" t="str">
        <v>비교 반영</v>
      </c>
      <c r="F3726" s="24" t="str">
        <v>그 외 비교 반영월</v>
      </c>
      <c r="G3726" s="26">
        <v>319</v>
      </c>
      <c r="H3726" s="37">
        <v>0.23284671532846715</v>
      </c>
    </row>
    <row r="3727">
      <c r="A3727" s="26">
        <v>23</v>
      </c>
      <c r="B3727" s="24" t="str">
        <v>이천시</v>
      </c>
      <c r="C3727" s="24" t="str">
        <v>아파트 전월세</v>
      </c>
      <c r="D3727" s="24" t="str">
        <v>2025-12</v>
      </c>
      <c r="E3727" s="24" t="str">
        <v>비교 반영</v>
      </c>
      <c r="F3727" s="24" t="str">
        <v>그 외 비교 반영월</v>
      </c>
      <c r="G3727" s="26">
        <v>278</v>
      </c>
      <c r="H3727" s="37">
        <v>0.17866323907455012</v>
      </c>
    </row>
    <row r="3728">
      <c r="A3728" s="26">
        <v>23</v>
      </c>
      <c r="B3728" s="24" t="str">
        <v>이천시</v>
      </c>
      <c r="C3728" s="24" t="str">
        <v>아파트 전월세</v>
      </c>
      <c r="D3728" s="24" t="str">
        <v>2026-01</v>
      </c>
      <c r="E3728" s="24" t="str">
        <v>비교 반영</v>
      </c>
      <c r="F3728" s="24" t="str">
        <v>직전 비교기간</v>
      </c>
      <c r="G3728" s="26">
        <v>346</v>
      </c>
      <c r="H3728" s="37">
        <v>0.2245295262816353</v>
      </c>
    </row>
    <row r="3729">
      <c r="A3729" s="26">
        <v>23</v>
      </c>
      <c r="B3729" s="24" t="str">
        <v>이천시</v>
      </c>
      <c r="C3729" s="24" t="str">
        <v>아파트 전월세</v>
      </c>
      <c r="D3729" s="24" t="str">
        <v>2026-02</v>
      </c>
      <c r="E3729" s="24" t="str">
        <v>비교 반영</v>
      </c>
      <c r="F3729" s="24" t="str">
        <v>직전 비교기간</v>
      </c>
      <c r="G3729" s="26">
        <v>279</v>
      </c>
      <c r="H3729" s="37">
        <v>0.18915254237288134</v>
      </c>
    </row>
    <row r="3730">
      <c r="A3730" s="26">
        <v>23</v>
      </c>
      <c r="B3730" s="24" t="str">
        <v>이천시</v>
      </c>
      <c r="C3730" s="24" t="str">
        <v>아파트 전월세</v>
      </c>
      <c r="D3730" s="24" t="str">
        <v>2026-03</v>
      </c>
      <c r="E3730" s="24" t="str">
        <v>비교 반영</v>
      </c>
      <c r="F3730" s="24" t="str">
        <v>직전 비교기간</v>
      </c>
      <c r="G3730" s="26">
        <v>352</v>
      </c>
      <c r="H3730" s="37">
        <v>0.20608899297423888</v>
      </c>
    </row>
    <row r="3731">
      <c r="A3731" s="26">
        <v>23</v>
      </c>
      <c r="B3731" s="24" t="str">
        <v>이천시</v>
      </c>
      <c r="C3731" s="24" t="str">
        <v>아파트 전월세</v>
      </c>
      <c r="D3731" s="24" t="str">
        <v>2026-04</v>
      </c>
      <c r="E3731" s="24" t="str">
        <v>비교 반영</v>
      </c>
      <c r="F3731" s="24" t="str">
        <v>최근 비교기간</v>
      </c>
      <c r="G3731" s="26">
        <v>256</v>
      </c>
      <c r="H3731" s="37">
        <v>0.17852161785216178</v>
      </c>
    </row>
    <row r="3732">
      <c r="A3732" s="26">
        <v>23</v>
      </c>
      <c r="B3732" s="24" t="str">
        <v>이천시</v>
      </c>
      <c r="C3732" s="24" t="str">
        <v>아파트 전월세</v>
      </c>
      <c r="D3732" s="24" t="str">
        <v>2026-05</v>
      </c>
      <c r="E3732" s="24" t="str">
        <v>비교 반영</v>
      </c>
      <c r="F3732" s="24" t="str">
        <v>최근 비교기간</v>
      </c>
      <c r="G3732" s="26">
        <v>291</v>
      </c>
      <c r="H3732" s="37">
        <v>0.20492957746478874</v>
      </c>
    </row>
    <row r="3733">
      <c r="A3733" s="26">
        <v>23</v>
      </c>
      <c r="B3733" s="24" t="str">
        <v>이천시</v>
      </c>
      <c r="C3733" s="24" t="str">
        <v>아파트 전월세</v>
      </c>
      <c r="D3733" s="24" t="str">
        <v>2026-06</v>
      </c>
      <c r="E3733" s="24" t="str">
        <v>비교 반영</v>
      </c>
      <c r="F3733" s="24" t="str">
        <v>최근 비교기간</v>
      </c>
      <c r="G3733" s="26">
        <v>296</v>
      </c>
      <c r="H3733" s="37">
        <v>0.21082621082621084</v>
      </c>
    </row>
    <row r="3734">
      <c r="A3734" s="30">
        <v>23</v>
      </c>
      <c r="B3734" s="30" t="str">
        <v>이천시</v>
      </c>
      <c r="C3734" s="30" t="str">
        <v>아파트 전월세</v>
      </c>
      <c r="D3734" s="30" t="str">
        <v>2026-07</v>
      </c>
      <c r="E3734" s="30" t="str">
        <v>집계 중</v>
      </c>
      <c r="F3734" s="30" t="str">
        <v>집계 중 월</v>
      </c>
      <c r="G3734" s="32">
        <v>297</v>
      </c>
      <c r="H3734" s="43">
        <v>0.23627684964200477</v>
      </c>
    </row>
    <row r="3735">
      <c r="A3735" s="26">
        <v>23</v>
      </c>
      <c r="B3735" s="24" t="str">
        <v>이천시</v>
      </c>
      <c r="C3735" s="24" t="str">
        <v>아파트 매매</v>
      </c>
      <c r="D3735" s="24" t="str">
        <v>2025-08</v>
      </c>
      <c r="E3735" s="24" t="str">
        <v>비교 반영</v>
      </c>
      <c r="F3735" s="24" t="str">
        <v>그 외 비교 반영월</v>
      </c>
      <c r="G3735" s="26">
        <v>116</v>
      </c>
      <c r="H3735" s="37">
        <v>0.08682634730538923</v>
      </c>
    </row>
    <row r="3736">
      <c r="A3736" s="26">
        <v>23</v>
      </c>
      <c r="B3736" s="24" t="str">
        <v>이천시</v>
      </c>
      <c r="C3736" s="24" t="str">
        <v>아파트 매매</v>
      </c>
      <c r="D3736" s="24" t="str">
        <v>2025-09</v>
      </c>
      <c r="E3736" s="24" t="str">
        <v>비교 반영</v>
      </c>
      <c r="F3736" s="24" t="str">
        <v>그 외 비교 반영월</v>
      </c>
      <c r="G3736" s="26">
        <v>116</v>
      </c>
      <c r="H3736" s="37">
        <v>0.09847198641765705</v>
      </c>
    </row>
    <row r="3737">
      <c r="A3737" s="26">
        <v>23</v>
      </c>
      <c r="B3737" s="24" t="str">
        <v>이천시</v>
      </c>
      <c r="C3737" s="24" t="str">
        <v>아파트 매매</v>
      </c>
      <c r="D3737" s="24" t="str">
        <v>2025-10</v>
      </c>
      <c r="E3737" s="24" t="str">
        <v>비교 반영</v>
      </c>
      <c r="F3737" s="24" t="str">
        <v>그 외 비교 반영월</v>
      </c>
      <c r="G3737" s="26">
        <v>129</v>
      </c>
      <c r="H3737" s="37">
        <v>0.10941475826972011</v>
      </c>
    </row>
    <row r="3738">
      <c r="A3738" s="26">
        <v>23</v>
      </c>
      <c r="B3738" s="24" t="str">
        <v>이천시</v>
      </c>
      <c r="C3738" s="24" t="str">
        <v>아파트 매매</v>
      </c>
      <c r="D3738" s="24" t="str">
        <v>2025-11</v>
      </c>
      <c r="E3738" s="24" t="str">
        <v>비교 반영</v>
      </c>
      <c r="F3738" s="24" t="str">
        <v>그 외 비교 반영월</v>
      </c>
      <c r="G3738" s="26">
        <v>104</v>
      </c>
      <c r="H3738" s="37">
        <v>0.07591240875912408</v>
      </c>
    </row>
    <row r="3739">
      <c r="A3739" s="26">
        <v>23</v>
      </c>
      <c r="B3739" s="24" t="str">
        <v>이천시</v>
      </c>
      <c r="C3739" s="24" t="str">
        <v>아파트 매매</v>
      </c>
      <c r="D3739" s="24" t="str">
        <v>2025-12</v>
      </c>
      <c r="E3739" s="24" t="str">
        <v>비교 반영</v>
      </c>
      <c r="F3739" s="24" t="str">
        <v>그 외 비교 반영월</v>
      </c>
      <c r="G3739" s="26">
        <v>133</v>
      </c>
      <c r="H3739" s="37">
        <v>0.08547557840616966</v>
      </c>
    </row>
    <row r="3740">
      <c r="A3740" s="26">
        <v>23</v>
      </c>
      <c r="B3740" s="24" t="str">
        <v>이천시</v>
      </c>
      <c r="C3740" s="24" t="str">
        <v>아파트 매매</v>
      </c>
      <c r="D3740" s="24" t="str">
        <v>2026-01</v>
      </c>
      <c r="E3740" s="24" t="str">
        <v>비교 반영</v>
      </c>
      <c r="F3740" s="24" t="str">
        <v>직전 비교기간</v>
      </c>
      <c r="G3740" s="26">
        <v>120</v>
      </c>
      <c r="H3740" s="37">
        <v>0.07787151200519143</v>
      </c>
    </row>
    <row r="3741">
      <c r="A3741" s="26">
        <v>23</v>
      </c>
      <c r="B3741" s="24" t="str">
        <v>이천시</v>
      </c>
      <c r="C3741" s="24" t="str">
        <v>아파트 매매</v>
      </c>
      <c r="D3741" s="24" t="str">
        <v>2026-02</v>
      </c>
      <c r="E3741" s="24" t="str">
        <v>비교 반영</v>
      </c>
      <c r="F3741" s="24" t="str">
        <v>직전 비교기간</v>
      </c>
      <c r="G3741" s="26">
        <v>127</v>
      </c>
      <c r="H3741" s="37">
        <v>0.08610169491525424</v>
      </c>
    </row>
    <row r="3742">
      <c r="A3742" s="26">
        <v>23</v>
      </c>
      <c r="B3742" s="24" t="str">
        <v>이천시</v>
      </c>
      <c r="C3742" s="24" t="str">
        <v>아파트 매매</v>
      </c>
      <c r="D3742" s="24" t="str">
        <v>2026-03</v>
      </c>
      <c r="E3742" s="24" t="str">
        <v>비교 반영</v>
      </c>
      <c r="F3742" s="24" t="str">
        <v>직전 비교기간</v>
      </c>
      <c r="G3742" s="26">
        <v>180</v>
      </c>
      <c r="H3742" s="37">
        <v>0.1053864168618267</v>
      </c>
    </row>
    <row r="3743">
      <c r="A3743" s="26">
        <v>23</v>
      </c>
      <c r="B3743" s="24" t="str">
        <v>이천시</v>
      </c>
      <c r="C3743" s="24" t="str">
        <v>아파트 매매</v>
      </c>
      <c r="D3743" s="24" t="str">
        <v>2026-04</v>
      </c>
      <c r="E3743" s="24" t="str">
        <v>비교 반영</v>
      </c>
      <c r="F3743" s="24" t="str">
        <v>최근 비교기간</v>
      </c>
      <c r="G3743" s="26">
        <v>162</v>
      </c>
      <c r="H3743" s="37">
        <v>0.11297071129707113</v>
      </c>
    </row>
    <row r="3744">
      <c r="A3744" s="26">
        <v>23</v>
      </c>
      <c r="B3744" s="24" t="str">
        <v>이천시</v>
      </c>
      <c r="C3744" s="24" t="str">
        <v>아파트 매매</v>
      </c>
      <c r="D3744" s="24" t="str">
        <v>2026-05</v>
      </c>
      <c r="E3744" s="24" t="str">
        <v>비교 반영</v>
      </c>
      <c r="F3744" s="24" t="str">
        <v>최근 비교기간</v>
      </c>
      <c r="G3744" s="26">
        <v>204</v>
      </c>
      <c r="H3744" s="37">
        <v>0.14366197183098592</v>
      </c>
    </row>
    <row r="3745">
      <c r="A3745" s="26">
        <v>23</v>
      </c>
      <c r="B3745" s="24" t="str">
        <v>이천시</v>
      </c>
      <c r="C3745" s="24" t="str">
        <v>아파트 매매</v>
      </c>
      <c r="D3745" s="24" t="str">
        <v>2026-06</v>
      </c>
      <c r="E3745" s="24" t="str">
        <v>비교 반영</v>
      </c>
      <c r="F3745" s="24" t="str">
        <v>최근 비교기간</v>
      </c>
      <c r="G3745" s="26">
        <v>173</v>
      </c>
      <c r="H3745" s="37">
        <v>0.12321937321937322</v>
      </c>
    </row>
    <row r="3746">
      <c r="A3746" s="30">
        <v>23</v>
      </c>
      <c r="B3746" s="30" t="str">
        <v>이천시</v>
      </c>
      <c r="C3746" s="30" t="str">
        <v>아파트 매매</v>
      </c>
      <c r="D3746" s="30" t="str">
        <v>2026-07</v>
      </c>
      <c r="E3746" s="30" t="str">
        <v>집계 중</v>
      </c>
      <c r="F3746" s="30" t="str">
        <v>집계 중 월</v>
      </c>
      <c r="G3746" s="32">
        <v>158</v>
      </c>
      <c r="H3746" s="43">
        <v>0.12569610182975338</v>
      </c>
    </row>
    <row r="3747">
      <c r="A3747" s="26">
        <v>23</v>
      </c>
      <c r="B3747" s="24" t="str">
        <v>이천시</v>
      </c>
      <c r="C3747" s="24" t="str">
        <v>다세대 전월세</v>
      </c>
      <c r="D3747" s="24" t="str">
        <v>2025-08</v>
      </c>
      <c r="E3747" s="24" t="str">
        <v>비교 반영</v>
      </c>
      <c r="F3747" s="24" t="str">
        <v>그 외 비교 반영월</v>
      </c>
      <c r="G3747" s="26">
        <v>101</v>
      </c>
      <c r="H3747" s="37">
        <v>0.07559880239520958</v>
      </c>
    </row>
    <row r="3748">
      <c r="A3748" s="26">
        <v>23</v>
      </c>
      <c r="B3748" s="24" t="str">
        <v>이천시</v>
      </c>
      <c r="C3748" s="24" t="str">
        <v>다세대 전월세</v>
      </c>
      <c r="D3748" s="24" t="str">
        <v>2025-09</v>
      </c>
      <c r="E3748" s="24" t="str">
        <v>비교 반영</v>
      </c>
      <c r="F3748" s="24" t="str">
        <v>그 외 비교 반영월</v>
      </c>
      <c r="G3748" s="26">
        <v>98</v>
      </c>
      <c r="H3748" s="37">
        <v>0.0831918505942275</v>
      </c>
    </row>
    <row r="3749">
      <c r="A3749" s="26">
        <v>23</v>
      </c>
      <c r="B3749" s="24" t="str">
        <v>이천시</v>
      </c>
      <c r="C3749" s="24" t="str">
        <v>다세대 전월세</v>
      </c>
      <c r="D3749" s="24" t="str">
        <v>2025-10</v>
      </c>
      <c r="E3749" s="24" t="str">
        <v>비교 반영</v>
      </c>
      <c r="F3749" s="24" t="str">
        <v>그 외 비교 반영월</v>
      </c>
      <c r="G3749" s="26">
        <v>94</v>
      </c>
      <c r="H3749" s="37">
        <v>0.07972858354537744</v>
      </c>
    </row>
    <row r="3750">
      <c r="A3750" s="26">
        <v>23</v>
      </c>
      <c r="B3750" s="24" t="str">
        <v>이천시</v>
      </c>
      <c r="C3750" s="24" t="str">
        <v>다세대 전월세</v>
      </c>
      <c r="D3750" s="24" t="str">
        <v>2025-11</v>
      </c>
      <c r="E3750" s="24" t="str">
        <v>비교 반영</v>
      </c>
      <c r="F3750" s="24" t="str">
        <v>그 외 비교 반영월</v>
      </c>
      <c r="G3750" s="26">
        <v>79</v>
      </c>
      <c r="H3750" s="37">
        <v>0.05766423357664233</v>
      </c>
    </row>
    <row r="3751">
      <c r="A3751" s="26">
        <v>23</v>
      </c>
      <c r="B3751" s="24" t="str">
        <v>이천시</v>
      </c>
      <c r="C3751" s="24" t="str">
        <v>다세대 전월세</v>
      </c>
      <c r="D3751" s="24" t="str">
        <v>2025-12</v>
      </c>
      <c r="E3751" s="24" t="str">
        <v>비교 반영</v>
      </c>
      <c r="F3751" s="24" t="str">
        <v>그 외 비교 반영월</v>
      </c>
      <c r="G3751" s="26">
        <v>95</v>
      </c>
      <c r="H3751" s="37">
        <v>0.061053984575835475</v>
      </c>
    </row>
    <row r="3752">
      <c r="A3752" s="26">
        <v>23</v>
      </c>
      <c r="B3752" s="24" t="str">
        <v>이천시</v>
      </c>
      <c r="C3752" s="24" t="str">
        <v>다세대 전월세</v>
      </c>
      <c r="D3752" s="24" t="str">
        <v>2026-01</v>
      </c>
      <c r="E3752" s="24" t="str">
        <v>비교 반영</v>
      </c>
      <c r="F3752" s="24" t="str">
        <v>직전 비교기간</v>
      </c>
      <c r="G3752" s="26">
        <v>121</v>
      </c>
      <c r="H3752" s="37">
        <v>0.07852044127190136</v>
      </c>
    </row>
    <row r="3753">
      <c r="A3753" s="26">
        <v>23</v>
      </c>
      <c r="B3753" s="24" t="str">
        <v>이천시</v>
      </c>
      <c r="C3753" s="24" t="str">
        <v>다세대 전월세</v>
      </c>
      <c r="D3753" s="24" t="str">
        <v>2026-02</v>
      </c>
      <c r="E3753" s="24" t="str">
        <v>비교 반영</v>
      </c>
      <c r="F3753" s="24" t="str">
        <v>직전 비교기간</v>
      </c>
      <c r="G3753" s="26">
        <v>136</v>
      </c>
      <c r="H3753" s="37">
        <v>0.09220338983050848</v>
      </c>
    </row>
    <row r="3754">
      <c r="A3754" s="26">
        <v>23</v>
      </c>
      <c r="B3754" s="24" t="str">
        <v>이천시</v>
      </c>
      <c r="C3754" s="24" t="str">
        <v>다세대 전월세</v>
      </c>
      <c r="D3754" s="24" t="str">
        <v>2026-03</v>
      </c>
      <c r="E3754" s="24" t="str">
        <v>비교 반영</v>
      </c>
      <c r="F3754" s="24" t="str">
        <v>직전 비교기간</v>
      </c>
      <c r="G3754" s="26">
        <v>127</v>
      </c>
      <c r="H3754" s="37">
        <v>0.0743559718969555</v>
      </c>
    </row>
    <row r="3755">
      <c r="A3755" s="26">
        <v>23</v>
      </c>
      <c r="B3755" s="24" t="str">
        <v>이천시</v>
      </c>
      <c r="C3755" s="24" t="str">
        <v>다세대 전월세</v>
      </c>
      <c r="D3755" s="24" t="str">
        <v>2026-04</v>
      </c>
      <c r="E3755" s="24" t="str">
        <v>비교 반영</v>
      </c>
      <c r="F3755" s="24" t="str">
        <v>최근 비교기간</v>
      </c>
      <c r="G3755" s="26">
        <v>114</v>
      </c>
      <c r="H3755" s="37">
        <v>0.0794979079497908</v>
      </c>
    </row>
    <row r="3756">
      <c r="A3756" s="26">
        <v>23</v>
      </c>
      <c r="B3756" s="24" t="str">
        <v>이천시</v>
      </c>
      <c r="C3756" s="24" t="str">
        <v>다세대 전월세</v>
      </c>
      <c r="D3756" s="24" t="str">
        <v>2026-05</v>
      </c>
      <c r="E3756" s="24" t="str">
        <v>비교 반영</v>
      </c>
      <c r="F3756" s="24" t="str">
        <v>최근 비교기간</v>
      </c>
      <c r="G3756" s="26">
        <v>79</v>
      </c>
      <c r="H3756" s="37">
        <v>0.05563380281690141</v>
      </c>
    </row>
    <row r="3757">
      <c r="A3757" s="26">
        <v>23</v>
      </c>
      <c r="B3757" s="24" t="str">
        <v>이천시</v>
      </c>
      <c r="C3757" s="24" t="str">
        <v>다세대 전월세</v>
      </c>
      <c r="D3757" s="24" t="str">
        <v>2026-06</v>
      </c>
      <c r="E3757" s="24" t="str">
        <v>비교 반영</v>
      </c>
      <c r="F3757" s="24" t="str">
        <v>최근 비교기간</v>
      </c>
      <c r="G3757" s="26">
        <v>104</v>
      </c>
      <c r="H3757" s="37">
        <v>0.07407407407407407</v>
      </c>
    </row>
    <row r="3758">
      <c r="A3758" s="30">
        <v>23</v>
      </c>
      <c r="B3758" s="30" t="str">
        <v>이천시</v>
      </c>
      <c r="C3758" s="30" t="str">
        <v>다세대 전월세</v>
      </c>
      <c r="D3758" s="30" t="str">
        <v>2026-07</v>
      </c>
      <c r="E3758" s="30" t="str">
        <v>집계 중</v>
      </c>
      <c r="F3758" s="30" t="str">
        <v>집계 중 월</v>
      </c>
      <c r="G3758" s="32">
        <v>87</v>
      </c>
      <c r="H3758" s="43">
        <v>0.06921241050119331</v>
      </c>
    </row>
    <row r="3759">
      <c r="A3759" s="26">
        <v>23</v>
      </c>
      <c r="B3759" s="24" t="str">
        <v>이천시</v>
      </c>
      <c r="C3759" s="24" t="str">
        <v>오피스텔 전월세</v>
      </c>
      <c r="D3759" s="24" t="str">
        <v>2025-08</v>
      </c>
      <c r="E3759" s="24" t="str">
        <v>비교 반영</v>
      </c>
      <c r="F3759" s="24" t="str">
        <v>그 외 비교 반영월</v>
      </c>
      <c r="G3759" s="26">
        <v>56</v>
      </c>
      <c r="H3759" s="37">
        <v>0.041916167664670656</v>
      </c>
    </row>
    <row r="3760">
      <c r="A3760" s="26">
        <v>23</v>
      </c>
      <c r="B3760" s="24" t="str">
        <v>이천시</v>
      </c>
      <c r="C3760" s="24" t="str">
        <v>오피스텔 전월세</v>
      </c>
      <c r="D3760" s="24" t="str">
        <v>2025-09</v>
      </c>
      <c r="E3760" s="24" t="str">
        <v>비교 반영</v>
      </c>
      <c r="F3760" s="24" t="str">
        <v>그 외 비교 반영월</v>
      </c>
      <c r="G3760" s="26">
        <v>48</v>
      </c>
      <c r="H3760" s="37">
        <v>0.04074702886247878</v>
      </c>
    </row>
    <row r="3761">
      <c r="A3761" s="26">
        <v>23</v>
      </c>
      <c r="B3761" s="24" t="str">
        <v>이천시</v>
      </c>
      <c r="C3761" s="24" t="str">
        <v>오피스텔 전월세</v>
      </c>
      <c r="D3761" s="24" t="str">
        <v>2025-10</v>
      </c>
      <c r="E3761" s="24" t="str">
        <v>비교 반영</v>
      </c>
      <c r="F3761" s="24" t="str">
        <v>그 외 비교 반영월</v>
      </c>
      <c r="G3761" s="26">
        <v>54</v>
      </c>
      <c r="H3761" s="37">
        <v>0.04580152671755725</v>
      </c>
    </row>
    <row r="3762">
      <c r="A3762" s="26">
        <v>23</v>
      </c>
      <c r="B3762" s="24" t="str">
        <v>이천시</v>
      </c>
      <c r="C3762" s="24" t="str">
        <v>오피스텔 전월세</v>
      </c>
      <c r="D3762" s="24" t="str">
        <v>2025-11</v>
      </c>
      <c r="E3762" s="24" t="str">
        <v>비교 반영</v>
      </c>
      <c r="F3762" s="24" t="str">
        <v>그 외 비교 반영월</v>
      </c>
      <c r="G3762" s="26">
        <v>63</v>
      </c>
      <c r="H3762" s="37">
        <v>0.04598540145985401</v>
      </c>
    </row>
    <row r="3763">
      <c r="A3763" s="26">
        <v>23</v>
      </c>
      <c r="B3763" s="24" t="str">
        <v>이천시</v>
      </c>
      <c r="C3763" s="24" t="str">
        <v>오피스텔 전월세</v>
      </c>
      <c r="D3763" s="24" t="str">
        <v>2025-12</v>
      </c>
      <c r="E3763" s="24" t="str">
        <v>비교 반영</v>
      </c>
      <c r="F3763" s="24" t="str">
        <v>그 외 비교 반영월</v>
      </c>
      <c r="G3763" s="26">
        <v>89</v>
      </c>
      <c r="H3763" s="37">
        <v>0.05719794344473008</v>
      </c>
    </row>
    <row r="3764">
      <c r="A3764" s="26">
        <v>23</v>
      </c>
      <c r="B3764" s="24" t="str">
        <v>이천시</v>
      </c>
      <c r="C3764" s="24" t="str">
        <v>오피스텔 전월세</v>
      </c>
      <c r="D3764" s="24" t="str">
        <v>2026-01</v>
      </c>
      <c r="E3764" s="24" t="str">
        <v>비교 반영</v>
      </c>
      <c r="F3764" s="24" t="str">
        <v>직전 비교기간</v>
      </c>
      <c r="G3764" s="26">
        <v>71</v>
      </c>
      <c r="H3764" s="37">
        <v>0.046073977936404935</v>
      </c>
    </row>
    <row r="3765">
      <c r="A3765" s="26">
        <v>23</v>
      </c>
      <c r="B3765" s="24" t="str">
        <v>이천시</v>
      </c>
      <c r="C3765" s="24" t="str">
        <v>오피스텔 전월세</v>
      </c>
      <c r="D3765" s="24" t="str">
        <v>2026-02</v>
      </c>
      <c r="E3765" s="24" t="str">
        <v>비교 반영</v>
      </c>
      <c r="F3765" s="24" t="str">
        <v>직전 비교기간</v>
      </c>
      <c r="G3765" s="26">
        <v>65</v>
      </c>
      <c r="H3765" s="37">
        <v>0.04406779661016949</v>
      </c>
    </row>
    <row r="3766">
      <c r="A3766" s="26">
        <v>23</v>
      </c>
      <c r="B3766" s="24" t="str">
        <v>이천시</v>
      </c>
      <c r="C3766" s="24" t="str">
        <v>오피스텔 전월세</v>
      </c>
      <c r="D3766" s="24" t="str">
        <v>2026-03</v>
      </c>
      <c r="E3766" s="24" t="str">
        <v>비교 반영</v>
      </c>
      <c r="F3766" s="24" t="str">
        <v>직전 비교기간</v>
      </c>
      <c r="G3766" s="26">
        <v>91</v>
      </c>
      <c r="H3766" s="37">
        <v>0.05327868852459016</v>
      </c>
    </row>
    <row r="3767">
      <c r="A3767" s="26">
        <v>23</v>
      </c>
      <c r="B3767" s="24" t="str">
        <v>이천시</v>
      </c>
      <c r="C3767" s="24" t="str">
        <v>오피스텔 전월세</v>
      </c>
      <c r="D3767" s="24" t="str">
        <v>2026-04</v>
      </c>
      <c r="E3767" s="24" t="str">
        <v>비교 반영</v>
      </c>
      <c r="F3767" s="24" t="str">
        <v>최근 비교기간</v>
      </c>
      <c r="G3767" s="26">
        <v>74</v>
      </c>
      <c r="H3767" s="37">
        <v>0.05160390516039052</v>
      </c>
    </row>
    <row r="3768">
      <c r="A3768" s="26">
        <v>23</v>
      </c>
      <c r="B3768" s="24" t="str">
        <v>이천시</v>
      </c>
      <c r="C3768" s="24" t="str">
        <v>오피스텔 전월세</v>
      </c>
      <c r="D3768" s="24" t="str">
        <v>2026-05</v>
      </c>
      <c r="E3768" s="24" t="str">
        <v>비교 반영</v>
      </c>
      <c r="F3768" s="24" t="str">
        <v>최근 비교기간</v>
      </c>
      <c r="G3768" s="26">
        <v>68</v>
      </c>
      <c r="H3768" s="37">
        <v>0.04788732394366197</v>
      </c>
    </row>
    <row r="3769">
      <c r="A3769" s="26">
        <v>23</v>
      </c>
      <c r="B3769" s="24" t="str">
        <v>이천시</v>
      </c>
      <c r="C3769" s="24" t="str">
        <v>오피스텔 전월세</v>
      </c>
      <c r="D3769" s="24" t="str">
        <v>2026-06</v>
      </c>
      <c r="E3769" s="24" t="str">
        <v>비교 반영</v>
      </c>
      <c r="F3769" s="24" t="str">
        <v>최근 비교기간</v>
      </c>
      <c r="G3769" s="26">
        <v>70</v>
      </c>
      <c r="H3769" s="37">
        <v>0.04985754985754986</v>
      </c>
    </row>
    <row r="3770">
      <c r="A3770" s="30">
        <v>23</v>
      </c>
      <c r="B3770" s="30" t="str">
        <v>이천시</v>
      </c>
      <c r="C3770" s="30" t="str">
        <v>오피스텔 전월세</v>
      </c>
      <c r="D3770" s="30" t="str">
        <v>2026-07</v>
      </c>
      <c r="E3770" s="30" t="str">
        <v>집계 중</v>
      </c>
      <c r="F3770" s="30" t="str">
        <v>집계 중 월</v>
      </c>
      <c r="G3770" s="32">
        <v>57</v>
      </c>
      <c r="H3770" s="43">
        <v>0.045346062052505964</v>
      </c>
    </row>
    <row r="3771">
      <c r="A3771" s="26">
        <v>23</v>
      </c>
      <c r="B3771" s="24" t="str">
        <v>이천시</v>
      </c>
      <c r="C3771" s="24" t="str">
        <v>분양권</v>
      </c>
      <c r="D3771" s="24" t="str">
        <v>2025-08</v>
      </c>
      <c r="E3771" s="24" t="str">
        <v>비교 반영</v>
      </c>
      <c r="F3771" s="24" t="str">
        <v>그 외 비교 반영월</v>
      </c>
      <c r="G3771" s="26">
        <v>15</v>
      </c>
      <c r="H3771" s="37">
        <v>0.01122754491017964</v>
      </c>
    </row>
    <row r="3772">
      <c r="A3772" s="26">
        <v>23</v>
      </c>
      <c r="B3772" s="24" t="str">
        <v>이천시</v>
      </c>
      <c r="C3772" s="24" t="str">
        <v>분양권</v>
      </c>
      <c r="D3772" s="24" t="str">
        <v>2025-09</v>
      </c>
      <c r="E3772" s="24" t="str">
        <v>비교 반영</v>
      </c>
      <c r="F3772" s="24" t="str">
        <v>그 외 비교 반영월</v>
      </c>
      <c r="G3772" s="26">
        <v>10</v>
      </c>
      <c r="H3772" s="37">
        <v>0.008488964346349746</v>
      </c>
    </row>
    <row r="3773">
      <c r="A3773" s="26">
        <v>23</v>
      </c>
      <c r="B3773" s="24" t="str">
        <v>이천시</v>
      </c>
      <c r="C3773" s="24" t="str">
        <v>분양권</v>
      </c>
      <c r="D3773" s="24" t="str">
        <v>2025-10</v>
      </c>
      <c r="E3773" s="24" t="str">
        <v>비교 반영</v>
      </c>
      <c r="F3773" s="24" t="str">
        <v>그 외 비교 반영월</v>
      </c>
      <c r="G3773" s="26">
        <v>14</v>
      </c>
      <c r="H3773" s="37">
        <v>0.011874469889737066</v>
      </c>
    </row>
    <row r="3774">
      <c r="A3774" s="26">
        <v>23</v>
      </c>
      <c r="B3774" s="24" t="str">
        <v>이천시</v>
      </c>
      <c r="C3774" s="24" t="str">
        <v>분양권</v>
      </c>
      <c r="D3774" s="24" t="str">
        <v>2025-11</v>
      </c>
      <c r="E3774" s="24" t="str">
        <v>비교 반영</v>
      </c>
      <c r="F3774" s="24" t="str">
        <v>그 외 비교 반영월</v>
      </c>
      <c r="G3774" s="26">
        <v>16</v>
      </c>
      <c r="H3774" s="37">
        <v>0.01167883211678832</v>
      </c>
    </row>
    <row r="3775">
      <c r="A3775" s="26">
        <v>23</v>
      </c>
      <c r="B3775" s="24" t="str">
        <v>이천시</v>
      </c>
      <c r="C3775" s="24" t="str">
        <v>분양권</v>
      </c>
      <c r="D3775" s="24" t="str">
        <v>2025-12</v>
      </c>
      <c r="E3775" s="24" t="str">
        <v>비교 반영</v>
      </c>
      <c r="F3775" s="24" t="str">
        <v>그 외 비교 반영월</v>
      </c>
      <c r="G3775" s="26">
        <v>18</v>
      </c>
      <c r="H3775" s="37">
        <v>0.011568123393316195</v>
      </c>
    </row>
    <row r="3776">
      <c r="A3776" s="26">
        <v>23</v>
      </c>
      <c r="B3776" s="24" t="str">
        <v>이천시</v>
      </c>
      <c r="C3776" s="24" t="str">
        <v>분양권</v>
      </c>
      <c r="D3776" s="24" t="str">
        <v>2026-01</v>
      </c>
      <c r="E3776" s="24" t="str">
        <v>비교 반영</v>
      </c>
      <c r="F3776" s="24" t="str">
        <v>직전 비교기간</v>
      </c>
      <c r="G3776" s="26">
        <v>58</v>
      </c>
      <c r="H3776" s="37">
        <v>0.03763789746917586</v>
      </c>
    </row>
    <row r="3777">
      <c r="A3777" s="26">
        <v>23</v>
      </c>
      <c r="B3777" s="24" t="str">
        <v>이천시</v>
      </c>
      <c r="C3777" s="24" t="str">
        <v>분양권</v>
      </c>
      <c r="D3777" s="24" t="str">
        <v>2026-02</v>
      </c>
      <c r="E3777" s="24" t="str">
        <v>비교 반영</v>
      </c>
      <c r="F3777" s="24" t="str">
        <v>직전 비교기간</v>
      </c>
      <c r="G3777" s="26">
        <v>36</v>
      </c>
      <c r="H3777" s="37">
        <v>0.02440677966101695</v>
      </c>
    </row>
    <row r="3778">
      <c r="A3778" s="26">
        <v>23</v>
      </c>
      <c r="B3778" s="24" t="str">
        <v>이천시</v>
      </c>
      <c r="C3778" s="24" t="str">
        <v>분양권</v>
      </c>
      <c r="D3778" s="24" t="str">
        <v>2026-03</v>
      </c>
      <c r="E3778" s="24" t="str">
        <v>비교 반영</v>
      </c>
      <c r="F3778" s="24" t="str">
        <v>직전 비교기간</v>
      </c>
      <c r="G3778" s="26">
        <v>49</v>
      </c>
      <c r="H3778" s="37">
        <v>0.028688524590163935</v>
      </c>
    </row>
    <row r="3779">
      <c r="A3779" s="26">
        <v>23</v>
      </c>
      <c r="B3779" s="24" t="str">
        <v>이천시</v>
      </c>
      <c r="C3779" s="24" t="str">
        <v>분양권</v>
      </c>
      <c r="D3779" s="24" t="str">
        <v>2026-04</v>
      </c>
      <c r="E3779" s="24" t="str">
        <v>비교 반영</v>
      </c>
      <c r="F3779" s="24" t="str">
        <v>최근 비교기간</v>
      </c>
      <c r="G3779" s="26">
        <v>26</v>
      </c>
      <c r="H3779" s="37">
        <v>0.01813110181311018</v>
      </c>
    </row>
    <row r="3780">
      <c r="A3780" s="26">
        <v>23</v>
      </c>
      <c r="B3780" s="24" t="str">
        <v>이천시</v>
      </c>
      <c r="C3780" s="24" t="str">
        <v>분양권</v>
      </c>
      <c r="D3780" s="24" t="str">
        <v>2026-05</v>
      </c>
      <c r="E3780" s="24" t="str">
        <v>비교 반영</v>
      </c>
      <c r="F3780" s="24" t="str">
        <v>최근 비교기간</v>
      </c>
      <c r="G3780" s="26">
        <v>30</v>
      </c>
      <c r="H3780" s="37">
        <v>0.02112676056338028</v>
      </c>
    </row>
    <row r="3781">
      <c r="A3781" s="26">
        <v>23</v>
      </c>
      <c r="B3781" s="24" t="str">
        <v>이천시</v>
      </c>
      <c r="C3781" s="24" t="str">
        <v>분양권</v>
      </c>
      <c r="D3781" s="24" t="str">
        <v>2026-06</v>
      </c>
      <c r="E3781" s="24" t="str">
        <v>비교 반영</v>
      </c>
      <c r="F3781" s="24" t="str">
        <v>최근 비교기간</v>
      </c>
      <c r="G3781" s="26">
        <v>43</v>
      </c>
      <c r="H3781" s="37">
        <v>0.030626780626780627</v>
      </c>
    </row>
    <row r="3782">
      <c r="A3782" s="30">
        <v>23</v>
      </c>
      <c r="B3782" s="30" t="str">
        <v>이천시</v>
      </c>
      <c r="C3782" s="30" t="str">
        <v>분양권</v>
      </c>
      <c r="D3782" s="30" t="str">
        <v>2026-07</v>
      </c>
      <c r="E3782" s="30" t="str">
        <v>집계 중</v>
      </c>
      <c r="F3782" s="30" t="str">
        <v>집계 중 월</v>
      </c>
      <c r="G3782" s="32">
        <v>29</v>
      </c>
      <c r="H3782" s="43">
        <v>0.023070803500397773</v>
      </c>
    </row>
    <row r="3783">
      <c r="A3783" s="26">
        <v>23</v>
      </c>
      <c r="B3783" s="24" t="str">
        <v>이천시</v>
      </c>
      <c r="C3783" s="24" t="str">
        <v>다세대 매매</v>
      </c>
      <c r="D3783" s="24" t="str">
        <v>2025-08</v>
      </c>
      <c r="E3783" s="24" t="str">
        <v>비교 반영</v>
      </c>
      <c r="F3783" s="24" t="str">
        <v>그 외 비교 반영월</v>
      </c>
      <c r="G3783" s="26">
        <v>27</v>
      </c>
      <c r="H3783" s="37">
        <v>0.020209580838323353</v>
      </c>
    </row>
    <row r="3784">
      <c r="A3784" s="26">
        <v>23</v>
      </c>
      <c r="B3784" s="24" t="str">
        <v>이천시</v>
      </c>
      <c r="C3784" s="24" t="str">
        <v>다세대 매매</v>
      </c>
      <c r="D3784" s="24" t="str">
        <v>2025-09</v>
      </c>
      <c r="E3784" s="24" t="str">
        <v>비교 반영</v>
      </c>
      <c r="F3784" s="24" t="str">
        <v>그 외 비교 반영월</v>
      </c>
      <c r="G3784" s="26">
        <v>36</v>
      </c>
      <c r="H3784" s="37">
        <v>0.030560271646859084</v>
      </c>
    </row>
    <row r="3785">
      <c r="A3785" s="26">
        <v>23</v>
      </c>
      <c r="B3785" s="24" t="str">
        <v>이천시</v>
      </c>
      <c r="C3785" s="24" t="str">
        <v>다세대 매매</v>
      </c>
      <c r="D3785" s="24" t="str">
        <v>2025-10</v>
      </c>
      <c r="E3785" s="24" t="str">
        <v>비교 반영</v>
      </c>
      <c r="F3785" s="24" t="str">
        <v>그 외 비교 반영월</v>
      </c>
      <c r="G3785" s="26">
        <v>25</v>
      </c>
      <c r="H3785" s="37">
        <v>0.021204410517387615</v>
      </c>
    </row>
    <row r="3786">
      <c r="A3786" s="26">
        <v>23</v>
      </c>
      <c r="B3786" s="24" t="str">
        <v>이천시</v>
      </c>
      <c r="C3786" s="24" t="str">
        <v>다세대 매매</v>
      </c>
      <c r="D3786" s="24" t="str">
        <v>2025-11</v>
      </c>
      <c r="E3786" s="24" t="str">
        <v>비교 반영</v>
      </c>
      <c r="F3786" s="24" t="str">
        <v>그 외 비교 반영월</v>
      </c>
      <c r="G3786" s="26">
        <v>26</v>
      </c>
      <c r="H3786" s="37">
        <v>0.01897810218978102</v>
      </c>
    </row>
    <row r="3787">
      <c r="A3787" s="26">
        <v>23</v>
      </c>
      <c r="B3787" s="24" t="str">
        <v>이천시</v>
      </c>
      <c r="C3787" s="24" t="str">
        <v>다세대 매매</v>
      </c>
      <c r="D3787" s="24" t="str">
        <v>2025-12</v>
      </c>
      <c r="E3787" s="24" t="str">
        <v>비교 반영</v>
      </c>
      <c r="F3787" s="24" t="str">
        <v>그 외 비교 반영월</v>
      </c>
      <c r="G3787" s="26">
        <v>29</v>
      </c>
      <c r="H3787" s="37">
        <v>0.018637532133676093</v>
      </c>
    </row>
    <row r="3788">
      <c r="A3788" s="26">
        <v>23</v>
      </c>
      <c r="B3788" s="24" t="str">
        <v>이천시</v>
      </c>
      <c r="C3788" s="24" t="str">
        <v>다세대 매매</v>
      </c>
      <c r="D3788" s="24" t="str">
        <v>2026-01</v>
      </c>
      <c r="E3788" s="24" t="str">
        <v>비교 반영</v>
      </c>
      <c r="F3788" s="24" t="str">
        <v>직전 비교기간</v>
      </c>
      <c r="G3788" s="26">
        <v>51</v>
      </c>
      <c r="H3788" s="37">
        <v>0.03309539260220636</v>
      </c>
    </row>
    <row r="3789">
      <c r="A3789" s="26">
        <v>23</v>
      </c>
      <c r="B3789" s="24" t="str">
        <v>이천시</v>
      </c>
      <c r="C3789" s="24" t="str">
        <v>다세대 매매</v>
      </c>
      <c r="D3789" s="24" t="str">
        <v>2026-02</v>
      </c>
      <c r="E3789" s="24" t="str">
        <v>비교 반영</v>
      </c>
      <c r="F3789" s="24" t="str">
        <v>직전 비교기간</v>
      </c>
      <c r="G3789" s="26">
        <v>37</v>
      </c>
      <c r="H3789" s="37">
        <v>0.025084745762711864</v>
      </c>
    </row>
    <row r="3790">
      <c r="A3790" s="26">
        <v>23</v>
      </c>
      <c r="B3790" s="24" t="str">
        <v>이천시</v>
      </c>
      <c r="C3790" s="24" t="str">
        <v>다세대 매매</v>
      </c>
      <c r="D3790" s="24" t="str">
        <v>2026-03</v>
      </c>
      <c r="E3790" s="24" t="str">
        <v>비교 반영</v>
      </c>
      <c r="F3790" s="24" t="str">
        <v>직전 비교기간</v>
      </c>
      <c r="G3790" s="26">
        <v>45</v>
      </c>
      <c r="H3790" s="37">
        <v>0.026346604215456676</v>
      </c>
    </row>
    <row r="3791">
      <c r="A3791" s="26">
        <v>23</v>
      </c>
      <c r="B3791" s="24" t="str">
        <v>이천시</v>
      </c>
      <c r="C3791" s="24" t="str">
        <v>다세대 매매</v>
      </c>
      <c r="D3791" s="24" t="str">
        <v>2026-04</v>
      </c>
      <c r="E3791" s="24" t="str">
        <v>비교 반영</v>
      </c>
      <c r="F3791" s="24" t="str">
        <v>최근 비교기간</v>
      </c>
      <c r="G3791" s="26">
        <v>37</v>
      </c>
      <c r="H3791" s="37">
        <v>0.02580195258019526</v>
      </c>
    </row>
    <row r="3792">
      <c r="A3792" s="26">
        <v>23</v>
      </c>
      <c r="B3792" s="24" t="str">
        <v>이천시</v>
      </c>
      <c r="C3792" s="24" t="str">
        <v>다세대 매매</v>
      </c>
      <c r="D3792" s="24" t="str">
        <v>2026-05</v>
      </c>
      <c r="E3792" s="24" t="str">
        <v>비교 반영</v>
      </c>
      <c r="F3792" s="24" t="str">
        <v>최근 비교기간</v>
      </c>
      <c r="G3792" s="26">
        <v>31</v>
      </c>
      <c r="H3792" s="37">
        <v>0.021830985915492956</v>
      </c>
    </row>
    <row r="3793">
      <c r="A3793" s="26">
        <v>23</v>
      </c>
      <c r="B3793" s="24" t="str">
        <v>이천시</v>
      </c>
      <c r="C3793" s="24" t="str">
        <v>다세대 매매</v>
      </c>
      <c r="D3793" s="24" t="str">
        <v>2026-06</v>
      </c>
      <c r="E3793" s="24" t="str">
        <v>비교 반영</v>
      </c>
      <c r="F3793" s="24" t="str">
        <v>최근 비교기간</v>
      </c>
      <c r="G3793" s="26">
        <v>22</v>
      </c>
      <c r="H3793" s="37">
        <v>0.01566951566951567</v>
      </c>
    </row>
    <row r="3794">
      <c r="A3794" s="30">
        <v>23</v>
      </c>
      <c r="B3794" s="30" t="str">
        <v>이천시</v>
      </c>
      <c r="C3794" s="30" t="str">
        <v>다세대 매매</v>
      </c>
      <c r="D3794" s="30" t="str">
        <v>2026-07</v>
      </c>
      <c r="E3794" s="30" t="str">
        <v>집계 중</v>
      </c>
      <c r="F3794" s="30" t="str">
        <v>집계 중 월</v>
      </c>
      <c r="G3794" s="32">
        <v>18</v>
      </c>
      <c r="H3794" s="43">
        <v>0.014319809069212411</v>
      </c>
    </row>
    <row r="3795">
      <c r="A3795" s="26">
        <v>23</v>
      </c>
      <c r="B3795" s="24" t="str">
        <v>이천시</v>
      </c>
      <c r="C3795" s="24" t="str">
        <v>다가구 매매</v>
      </c>
      <c r="D3795" s="24" t="str">
        <v>2025-08</v>
      </c>
      <c r="E3795" s="24" t="str">
        <v>비교 반영</v>
      </c>
      <c r="F3795" s="24" t="str">
        <v>그 외 비교 반영월</v>
      </c>
      <c r="G3795" s="26">
        <v>14</v>
      </c>
      <c r="H3795" s="37">
        <v>0.010479041916167664</v>
      </c>
    </row>
    <row r="3796">
      <c r="A3796" s="26">
        <v>23</v>
      </c>
      <c r="B3796" s="24" t="str">
        <v>이천시</v>
      </c>
      <c r="C3796" s="24" t="str">
        <v>다가구 매매</v>
      </c>
      <c r="D3796" s="24" t="str">
        <v>2025-09</v>
      </c>
      <c r="E3796" s="24" t="str">
        <v>비교 반영</v>
      </c>
      <c r="F3796" s="24" t="str">
        <v>그 외 비교 반영월</v>
      </c>
      <c r="G3796" s="26">
        <v>22</v>
      </c>
      <c r="H3796" s="37">
        <v>0.01867572156196944</v>
      </c>
    </row>
    <row r="3797">
      <c r="A3797" s="26">
        <v>23</v>
      </c>
      <c r="B3797" s="24" t="str">
        <v>이천시</v>
      </c>
      <c r="C3797" s="24" t="str">
        <v>다가구 매매</v>
      </c>
      <c r="D3797" s="24" t="str">
        <v>2025-10</v>
      </c>
      <c r="E3797" s="24" t="str">
        <v>비교 반영</v>
      </c>
      <c r="F3797" s="24" t="str">
        <v>그 외 비교 반영월</v>
      </c>
      <c r="G3797" s="26">
        <v>16</v>
      </c>
      <c r="H3797" s="37">
        <v>0.013570822731128074</v>
      </c>
    </row>
    <row r="3798">
      <c r="A3798" s="26">
        <v>23</v>
      </c>
      <c r="B3798" s="24" t="str">
        <v>이천시</v>
      </c>
      <c r="C3798" s="24" t="str">
        <v>다가구 매매</v>
      </c>
      <c r="D3798" s="24" t="str">
        <v>2025-11</v>
      </c>
      <c r="E3798" s="24" t="str">
        <v>비교 반영</v>
      </c>
      <c r="F3798" s="24" t="str">
        <v>그 외 비교 반영월</v>
      </c>
      <c r="G3798" s="26">
        <v>15</v>
      </c>
      <c r="H3798" s="37">
        <v>0.010948905109489052</v>
      </c>
    </row>
    <row r="3799">
      <c r="A3799" s="26">
        <v>23</v>
      </c>
      <c r="B3799" s="24" t="str">
        <v>이천시</v>
      </c>
      <c r="C3799" s="24" t="str">
        <v>다가구 매매</v>
      </c>
      <c r="D3799" s="24" t="str">
        <v>2025-12</v>
      </c>
      <c r="E3799" s="24" t="str">
        <v>비교 반영</v>
      </c>
      <c r="F3799" s="24" t="str">
        <v>그 외 비교 반영월</v>
      </c>
      <c r="G3799" s="26">
        <v>13</v>
      </c>
      <c r="H3799" s="37">
        <v>0.008354755784061696</v>
      </c>
    </row>
    <row r="3800">
      <c r="A3800" s="26">
        <v>23</v>
      </c>
      <c r="B3800" s="24" t="str">
        <v>이천시</v>
      </c>
      <c r="C3800" s="24" t="str">
        <v>다가구 매매</v>
      </c>
      <c r="D3800" s="24" t="str">
        <v>2026-01</v>
      </c>
      <c r="E3800" s="24" t="str">
        <v>비교 반영</v>
      </c>
      <c r="F3800" s="24" t="str">
        <v>직전 비교기간</v>
      </c>
      <c r="G3800" s="26">
        <v>11</v>
      </c>
      <c r="H3800" s="37">
        <v>0.007138221933809215</v>
      </c>
    </row>
    <row r="3801">
      <c r="A3801" s="26">
        <v>23</v>
      </c>
      <c r="B3801" s="24" t="str">
        <v>이천시</v>
      </c>
      <c r="C3801" s="24" t="str">
        <v>다가구 매매</v>
      </c>
      <c r="D3801" s="24" t="str">
        <v>2026-02</v>
      </c>
      <c r="E3801" s="24" t="str">
        <v>비교 반영</v>
      </c>
      <c r="F3801" s="24" t="str">
        <v>직전 비교기간</v>
      </c>
      <c r="G3801" s="26">
        <v>9</v>
      </c>
      <c r="H3801" s="37">
        <v>0.006101694915254237</v>
      </c>
    </row>
    <row r="3802">
      <c r="A3802" s="26">
        <v>23</v>
      </c>
      <c r="B3802" s="24" t="str">
        <v>이천시</v>
      </c>
      <c r="C3802" s="24" t="str">
        <v>다가구 매매</v>
      </c>
      <c r="D3802" s="24" t="str">
        <v>2026-03</v>
      </c>
      <c r="E3802" s="24" t="str">
        <v>비교 반영</v>
      </c>
      <c r="F3802" s="24" t="str">
        <v>직전 비교기간</v>
      </c>
      <c r="G3802" s="26">
        <v>25</v>
      </c>
      <c r="H3802" s="37">
        <v>0.014637002341920375</v>
      </c>
    </row>
    <row r="3803">
      <c r="A3803" s="26">
        <v>23</v>
      </c>
      <c r="B3803" s="24" t="str">
        <v>이천시</v>
      </c>
      <c r="C3803" s="24" t="str">
        <v>다가구 매매</v>
      </c>
      <c r="D3803" s="24" t="str">
        <v>2026-04</v>
      </c>
      <c r="E3803" s="24" t="str">
        <v>비교 반영</v>
      </c>
      <c r="F3803" s="24" t="str">
        <v>최근 비교기간</v>
      </c>
      <c r="G3803" s="26">
        <v>18</v>
      </c>
      <c r="H3803" s="37">
        <v>0.012552301255230125</v>
      </c>
    </row>
    <row r="3804">
      <c r="A3804" s="26">
        <v>23</v>
      </c>
      <c r="B3804" s="24" t="str">
        <v>이천시</v>
      </c>
      <c r="C3804" s="24" t="str">
        <v>다가구 매매</v>
      </c>
      <c r="D3804" s="24" t="str">
        <v>2026-05</v>
      </c>
      <c r="E3804" s="24" t="str">
        <v>비교 반영</v>
      </c>
      <c r="F3804" s="24" t="str">
        <v>최근 비교기간</v>
      </c>
      <c r="G3804" s="26">
        <v>22</v>
      </c>
      <c r="H3804" s="37">
        <v>0.015492957746478873</v>
      </c>
    </row>
    <row r="3805">
      <c r="A3805" s="26">
        <v>23</v>
      </c>
      <c r="B3805" s="24" t="str">
        <v>이천시</v>
      </c>
      <c r="C3805" s="24" t="str">
        <v>다가구 매매</v>
      </c>
      <c r="D3805" s="24" t="str">
        <v>2026-06</v>
      </c>
      <c r="E3805" s="24" t="str">
        <v>비교 반영</v>
      </c>
      <c r="F3805" s="24" t="str">
        <v>최근 비교기간</v>
      </c>
      <c r="G3805" s="26">
        <v>12</v>
      </c>
      <c r="H3805" s="37">
        <v>0.008547008547008548</v>
      </c>
    </row>
    <row r="3806">
      <c r="A3806" s="30">
        <v>23</v>
      </c>
      <c r="B3806" s="30" t="str">
        <v>이천시</v>
      </c>
      <c r="C3806" s="30" t="str">
        <v>다가구 매매</v>
      </c>
      <c r="D3806" s="30" t="str">
        <v>2026-07</v>
      </c>
      <c r="E3806" s="30" t="str">
        <v>집계 중</v>
      </c>
      <c r="F3806" s="30" t="str">
        <v>집계 중 월</v>
      </c>
      <c r="G3806" s="32">
        <v>27</v>
      </c>
      <c r="H3806" s="43">
        <v>0.021479713603818614</v>
      </c>
    </row>
    <row r="3807">
      <c r="A3807" s="26">
        <v>23</v>
      </c>
      <c r="B3807" s="24" t="str">
        <v>이천시</v>
      </c>
      <c r="C3807" s="24" t="str">
        <v>오피스텔 매매</v>
      </c>
      <c r="D3807" s="24" t="str">
        <v>2025-08</v>
      </c>
      <c r="E3807" s="24" t="str">
        <v>비교 반영</v>
      </c>
      <c r="F3807" s="24" t="str">
        <v>그 외 비교 반영월</v>
      </c>
      <c r="G3807" s="26">
        <v>3</v>
      </c>
      <c r="H3807" s="37">
        <v>0.002245508982035928</v>
      </c>
    </row>
    <row r="3808">
      <c r="A3808" s="26">
        <v>23</v>
      </c>
      <c r="B3808" s="24" t="str">
        <v>이천시</v>
      </c>
      <c r="C3808" s="24" t="str">
        <v>오피스텔 매매</v>
      </c>
      <c r="D3808" s="24" t="str">
        <v>2025-09</v>
      </c>
      <c r="E3808" s="24" t="str">
        <v>비교 반영</v>
      </c>
      <c r="F3808" s="24" t="str">
        <v>그 외 비교 반영월</v>
      </c>
      <c r="G3808" s="26">
        <v>7</v>
      </c>
      <c r="H3808" s="37">
        <v>0.005942275042444821</v>
      </c>
    </row>
    <row r="3809">
      <c r="A3809" s="26">
        <v>23</v>
      </c>
      <c r="B3809" s="24" t="str">
        <v>이천시</v>
      </c>
      <c r="C3809" s="24" t="str">
        <v>오피스텔 매매</v>
      </c>
      <c r="D3809" s="24" t="str">
        <v>2025-10</v>
      </c>
      <c r="E3809" s="24" t="str">
        <v>비교 반영</v>
      </c>
      <c r="F3809" s="24" t="str">
        <v>그 외 비교 반영월</v>
      </c>
      <c r="G3809" s="26">
        <v>3</v>
      </c>
      <c r="H3809" s="37">
        <v>0.002544529262086514</v>
      </c>
    </row>
    <row r="3810">
      <c r="A3810" s="26">
        <v>23</v>
      </c>
      <c r="B3810" s="24" t="str">
        <v>이천시</v>
      </c>
      <c r="C3810" s="24" t="str">
        <v>오피스텔 매매</v>
      </c>
      <c r="D3810" s="24" t="str">
        <v>2025-11</v>
      </c>
      <c r="E3810" s="24" t="str">
        <v>비교 반영</v>
      </c>
      <c r="F3810" s="24" t="str">
        <v>그 외 비교 반영월</v>
      </c>
      <c r="G3810" s="26">
        <v>1</v>
      </c>
      <c r="H3810" s="37">
        <v>0.00072992700729927</v>
      </c>
    </row>
    <row r="3811">
      <c r="A3811" s="26">
        <v>23</v>
      </c>
      <c r="B3811" s="24" t="str">
        <v>이천시</v>
      </c>
      <c r="C3811" s="24" t="str">
        <v>오피스텔 매매</v>
      </c>
      <c r="D3811" s="24" t="str">
        <v>2025-12</v>
      </c>
      <c r="E3811" s="24" t="str">
        <v>비교 반영</v>
      </c>
      <c r="F3811" s="24" t="str">
        <v>그 외 비교 반영월</v>
      </c>
      <c r="G3811" s="26">
        <v>4</v>
      </c>
      <c r="H3811" s="37">
        <v>0.002570694087403599</v>
      </c>
    </row>
    <row r="3812">
      <c r="A3812" s="26">
        <v>23</v>
      </c>
      <c r="B3812" s="24" t="str">
        <v>이천시</v>
      </c>
      <c r="C3812" s="24" t="str">
        <v>오피스텔 매매</v>
      </c>
      <c r="D3812" s="24" t="str">
        <v>2026-01</v>
      </c>
      <c r="E3812" s="24" t="str">
        <v>비교 반영</v>
      </c>
      <c r="F3812" s="24" t="str">
        <v>직전 비교기간</v>
      </c>
      <c r="G3812" s="26">
        <v>9</v>
      </c>
      <c r="H3812" s="37">
        <v>0.005840363400389357</v>
      </c>
    </row>
    <row r="3813">
      <c r="A3813" s="26">
        <v>23</v>
      </c>
      <c r="B3813" s="24" t="str">
        <v>이천시</v>
      </c>
      <c r="C3813" s="24" t="str">
        <v>오피스텔 매매</v>
      </c>
      <c r="D3813" s="24" t="str">
        <v>2026-02</v>
      </c>
      <c r="E3813" s="24" t="str">
        <v>비교 반영</v>
      </c>
      <c r="F3813" s="24" t="str">
        <v>직전 비교기간</v>
      </c>
      <c r="G3813" s="26">
        <v>8</v>
      </c>
      <c r="H3813" s="37">
        <v>0.005423728813559322</v>
      </c>
    </row>
    <row r="3814">
      <c r="A3814" s="26">
        <v>23</v>
      </c>
      <c r="B3814" s="24" t="str">
        <v>이천시</v>
      </c>
      <c r="C3814" s="24" t="str">
        <v>오피스텔 매매</v>
      </c>
      <c r="D3814" s="24" t="str">
        <v>2026-03</v>
      </c>
      <c r="E3814" s="24" t="str">
        <v>비교 반영</v>
      </c>
      <c r="F3814" s="24" t="str">
        <v>직전 비교기간</v>
      </c>
      <c r="G3814" s="26">
        <v>4</v>
      </c>
      <c r="H3814" s="37">
        <v>0.00234192037470726</v>
      </c>
    </row>
    <row r="3815">
      <c r="A3815" s="26">
        <v>23</v>
      </c>
      <c r="B3815" s="24" t="str">
        <v>이천시</v>
      </c>
      <c r="C3815" s="24" t="str">
        <v>오피스텔 매매</v>
      </c>
      <c r="D3815" s="24" t="str">
        <v>2026-04</v>
      </c>
      <c r="E3815" s="24" t="str">
        <v>비교 반영</v>
      </c>
      <c r="F3815" s="24" t="str">
        <v>최근 비교기간</v>
      </c>
      <c r="G3815" s="26">
        <v>15</v>
      </c>
      <c r="H3815" s="37">
        <v>0.010460251046025104</v>
      </c>
    </row>
    <row r="3816">
      <c r="A3816" s="26">
        <v>23</v>
      </c>
      <c r="B3816" s="24" t="str">
        <v>이천시</v>
      </c>
      <c r="C3816" s="24" t="str">
        <v>오피스텔 매매</v>
      </c>
      <c r="D3816" s="24" t="str">
        <v>2026-05</v>
      </c>
      <c r="E3816" s="24" t="str">
        <v>비교 반영</v>
      </c>
      <c r="F3816" s="24" t="str">
        <v>최근 비교기간</v>
      </c>
      <c r="G3816" s="26">
        <v>6</v>
      </c>
      <c r="H3816" s="37">
        <v>0.004225352112676056</v>
      </c>
    </row>
    <row r="3817">
      <c r="A3817" s="26">
        <v>23</v>
      </c>
      <c r="B3817" s="24" t="str">
        <v>이천시</v>
      </c>
      <c r="C3817" s="24" t="str">
        <v>오피스텔 매매</v>
      </c>
      <c r="D3817" s="24" t="str">
        <v>2026-06</v>
      </c>
      <c r="E3817" s="24" t="str">
        <v>비교 반영</v>
      </c>
      <c r="F3817" s="24" t="str">
        <v>최근 비교기간</v>
      </c>
      <c r="G3817" s="26">
        <v>8</v>
      </c>
      <c r="H3817" s="37">
        <v>0.005698005698005698</v>
      </c>
    </row>
    <row r="3818">
      <c r="A3818" s="30">
        <v>23</v>
      </c>
      <c r="B3818" s="30" t="str">
        <v>이천시</v>
      </c>
      <c r="C3818" s="30" t="str">
        <v>오피스텔 매매</v>
      </c>
      <c r="D3818" s="30" t="str">
        <v>2026-07</v>
      </c>
      <c r="E3818" s="30" t="str">
        <v>집계 중</v>
      </c>
      <c r="F3818" s="30" t="str">
        <v>집계 중 월</v>
      </c>
      <c r="G3818" s="32">
        <v>10</v>
      </c>
      <c r="H3818" s="43">
        <v>0.007955449482895784</v>
      </c>
    </row>
    <row r="3819">
      <c r="A3819" s="26">
        <v>23</v>
      </c>
      <c r="B3819" s="24" t="str">
        <v>이천시</v>
      </c>
      <c r="C3819" s="24" t="str">
        <v>공장창고</v>
      </c>
      <c r="D3819" s="24" t="str">
        <v>2025-08</v>
      </c>
      <c r="E3819" s="24" t="str">
        <v>비교 반영</v>
      </c>
      <c r="F3819" s="24" t="str">
        <v>그 외 비교 반영월</v>
      </c>
      <c r="G3819" s="26">
        <v>4</v>
      </c>
      <c r="H3819" s="37">
        <v>0.0029940119760479044</v>
      </c>
    </row>
    <row r="3820">
      <c r="A3820" s="26">
        <v>23</v>
      </c>
      <c r="B3820" s="24" t="str">
        <v>이천시</v>
      </c>
      <c r="C3820" s="24" t="str">
        <v>공장창고</v>
      </c>
      <c r="D3820" s="24" t="str">
        <v>2025-09</v>
      </c>
      <c r="E3820" s="24" t="str">
        <v>비교 반영</v>
      </c>
      <c r="F3820" s="24" t="str">
        <v>그 외 비교 반영월</v>
      </c>
      <c r="G3820" s="26">
        <v>4</v>
      </c>
      <c r="H3820" s="37">
        <v>0.003395585738539898</v>
      </c>
    </row>
    <row r="3821">
      <c r="A3821" s="26">
        <v>23</v>
      </c>
      <c r="B3821" s="24" t="str">
        <v>이천시</v>
      </c>
      <c r="C3821" s="24" t="str">
        <v>공장창고</v>
      </c>
      <c r="D3821" s="24" t="str">
        <v>2025-10</v>
      </c>
      <c r="E3821" s="24" t="str">
        <v>비교 반영</v>
      </c>
      <c r="F3821" s="24" t="str">
        <v>그 외 비교 반영월</v>
      </c>
      <c r="G3821" s="26">
        <v>3</v>
      </c>
      <c r="H3821" s="37">
        <v>0.002544529262086514</v>
      </c>
    </row>
    <row r="3822">
      <c r="A3822" s="26">
        <v>23</v>
      </c>
      <c r="B3822" s="24" t="str">
        <v>이천시</v>
      </c>
      <c r="C3822" s="24" t="str">
        <v>공장창고</v>
      </c>
      <c r="D3822" s="24" t="str">
        <v>2025-11</v>
      </c>
      <c r="E3822" s="24" t="str">
        <v>비교 반영</v>
      </c>
      <c r="F3822" s="24" t="str">
        <v>그 외 비교 반영월</v>
      </c>
      <c r="G3822" s="26">
        <v>2</v>
      </c>
      <c r="H3822" s="37">
        <v>0.00145985401459854</v>
      </c>
    </row>
    <row r="3823">
      <c r="A3823" s="26">
        <v>23</v>
      </c>
      <c r="B3823" s="24" t="str">
        <v>이천시</v>
      </c>
      <c r="C3823" s="24" t="str">
        <v>공장창고</v>
      </c>
      <c r="D3823" s="24" t="str">
        <v>2025-12</v>
      </c>
      <c r="E3823" s="24" t="str">
        <v>비교 반영</v>
      </c>
      <c r="F3823" s="24" t="str">
        <v>그 외 비교 반영월</v>
      </c>
      <c r="G3823" s="26">
        <v>3</v>
      </c>
      <c r="H3823" s="37">
        <v>0.0019280205655526992</v>
      </c>
    </row>
    <row r="3824">
      <c r="A3824" s="26">
        <v>23</v>
      </c>
      <c r="B3824" s="24" t="str">
        <v>이천시</v>
      </c>
      <c r="C3824" s="24" t="str">
        <v>공장창고</v>
      </c>
      <c r="D3824" s="24" t="str">
        <v>2026-01</v>
      </c>
      <c r="E3824" s="24" t="str">
        <v>비교 반영</v>
      </c>
      <c r="F3824" s="24" t="str">
        <v>직전 비교기간</v>
      </c>
      <c r="G3824" s="26">
        <v>3</v>
      </c>
      <c r="H3824" s="37">
        <v>0.001946787800129786</v>
      </c>
    </row>
    <row r="3825">
      <c r="A3825" s="26">
        <v>23</v>
      </c>
      <c r="B3825" s="24" t="str">
        <v>이천시</v>
      </c>
      <c r="C3825" s="24" t="str">
        <v>공장창고</v>
      </c>
      <c r="D3825" s="24" t="str">
        <v>2026-02</v>
      </c>
      <c r="E3825" s="24" t="str">
        <v>비교 반영</v>
      </c>
      <c r="F3825" s="24" t="str">
        <v>직전 비교기간</v>
      </c>
      <c r="G3825" s="26">
        <v>2</v>
      </c>
      <c r="H3825" s="37">
        <v>0.0013559322033898306</v>
      </c>
    </row>
    <row r="3826">
      <c r="A3826" s="26">
        <v>23</v>
      </c>
      <c r="B3826" s="24" t="str">
        <v>이천시</v>
      </c>
      <c r="C3826" s="24" t="str">
        <v>공장창고</v>
      </c>
      <c r="D3826" s="24" t="str">
        <v>2026-03</v>
      </c>
      <c r="E3826" s="24" t="str">
        <v>비교 반영</v>
      </c>
      <c r="F3826" s="24" t="str">
        <v>직전 비교기간</v>
      </c>
      <c r="G3826" s="26">
        <v>5</v>
      </c>
      <c r="H3826" s="37">
        <v>0.002927400468384075</v>
      </c>
    </row>
    <row r="3827">
      <c r="A3827" s="26">
        <v>23</v>
      </c>
      <c r="B3827" s="24" t="str">
        <v>이천시</v>
      </c>
      <c r="C3827" s="24" t="str">
        <v>공장창고</v>
      </c>
      <c r="D3827" s="24" t="str">
        <v>2026-04</v>
      </c>
      <c r="E3827" s="24" t="str">
        <v>비교 반영</v>
      </c>
      <c r="F3827" s="24" t="str">
        <v>최근 비교기간</v>
      </c>
      <c r="G3827" s="26">
        <v>5</v>
      </c>
      <c r="H3827" s="37">
        <v>0.003486750348675035</v>
      </c>
    </row>
    <row r="3828">
      <c r="A3828" s="26">
        <v>23</v>
      </c>
      <c r="B3828" s="24" t="str">
        <v>이천시</v>
      </c>
      <c r="C3828" s="24" t="str">
        <v>공장창고</v>
      </c>
      <c r="D3828" s="24" t="str">
        <v>2026-05</v>
      </c>
      <c r="E3828" s="24" t="str">
        <v>비교 반영</v>
      </c>
      <c r="F3828" s="24" t="str">
        <v>최근 비교기간</v>
      </c>
      <c r="G3828" s="26">
        <v>3</v>
      </c>
      <c r="H3828" s="37">
        <v>0.002112676056338028</v>
      </c>
    </row>
    <row r="3829">
      <c r="A3829" s="26">
        <v>23</v>
      </c>
      <c r="B3829" s="24" t="str">
        <v>이천시</v>
      </c>
      <c r="C3829" s="24" t="str">
        <v>공장창고</v>
      </c>
      <c r="D3829" s="24" t="str">
        <v>2026-06</v>
      </c>
      <c r="E3829" s="24" t="str">
        <v>비교 반영</v>
      </c>
      <c r="F3829" s="24" t="str">
        <v>최근 비교기간</v>
      </c>
      <c r="G3829" s="26">
        <v>6</v>
      </c>
      <c r="H3829" s="37">
        <v>0.004273504273504274</v>
      </c>
    </row>
    <row r="3830">
      <c r="A3830" s="30">
        <v>23</v>
      </c>
      <c r="B3830" s="30" t="str">
        <v>이천시</v>
      </c>
      <c r="C3830" s="30" t="str">
        <v>공장창고</v>
      </c>
      <c r="D3830" s="30" t="str">
        <v>2026-07</v>
      </c>
      <c r="E3830" s="30" t="str">
        <v>집계 중</v>
      </c>
      <c r="F3830" s="30" t="str">
        <v>집계 중 월</v>
      </c>
      <c r="G3830" s="32">
        <v>1</v>
      </c>
      <c r="H3830" s="43">
        <v>0.0007955449482895784</v>
      </c>
    </row>
    <row r="3831">
      <c r="A3831" s="26">
        <v>23</v>
      </c>
      <c r="B3831" s="24" t="str">
        <v>이천시</v>
      </c>
      <c r="C3831" s="24" t="str">
        <v>상가</v>
      </c>
      <c r="D3831" s="24" t="str">
        <v>2025-08</v>
      </c>
      <c r="E3831" s="24" t="str">
        <v>비교 반영</v>
      </c>
      <c r="F3831" s="24" t="str">
        <v>그 외 비교 반영월</v>
      </c>
      <c r="G3831" s="26">
        <v>12</v>
      </c>
      <c r="H3831" s="37">
        <v>0.008982035928143712</v>
      </c>
    </row>
    <row r="3832">
      <c r="A3832" s="26">
        <v>23</v>
      </c>
      <c r="B3832" s="24" t="str">
        <v>이천시</v>
      </c>
      <c r="C3832" s="24" t="str">
        <v>상가</v>
      </c>
      <c r="D3832" s="24" t="str">
        <v>2025-09</v>
      </c>
      <c r="E3832" s="24" t="str">
        <v>비교 반영</v>
      </c>
      <c r="F3832" s="24" t="str">
        <v>그 외 비교 반영월</v>
      </c>
      <c r="G3832" s="26">
        <v>6</v>
      </c>
      <c r="H3832" s="37">
        <v>0.0050933786078098476</v>
      </c>
    </row>
    <row r="3833">
      <c r="A3833" s="26">
        <v>23</v>
      </c>
      <c r="B3833" s="24" t="str">
        <v>이천시</v>
      </c>
      <c r="C3833" s="24" t="str">
        <v>상가</v>
      </c>
      <c r="D3833" s="24" t="str">
        <v>2025-10</v>
      </c>
      <c r="E3833" s="24" t="str">
        <v>비교 반영</v>
      </c>
      <c r="F3833" s="24" t="str">
        <v>그 외 비교 반영월</v>
      </c>
      <c r="G3833" s="26">
        <v>13</v>
      </c>
      <c r="H3833" s="37">
        <v>0.01102629346904156</v>
      </c>
    </row>
    <row r="3834">
      <c r="A3834" s="26">
        <v>23</v>
      </c>
      <c r="B3834" s="24" t="str">
        <v>이천시</v>
      </c>
      <c r="C3834" s="24" t="str">
        <v>상가</v>
      </c>
      <c r="D3834" s="24" t="str">
        <v>2025-11</v>
      </c>
      <c r="E3834" s="24" t="str">
        <v>비교 반영</v>
      </c>
      <c r="F3834" s="24" t="str">
        <v>그 외 비교 반영월</v>
      </c>
      <c r="G3834" s="26">
        <v>7</v>
      </c>
      <c r="H3834" s="37">
        <v>0.0051094890510948905</v>
      </c>
    </row>
    <row r="3835">
      <c r="A3835" s="26">
        <v>23</v>
      </c>
      <c r="B3835" s="24" t="str">
        <v>이천시</v>
      </c>
      <c r="C3835" s="24" t="str">
        <v>상가</v>
      </c>
      <c r="D3835" s="24" t="str">
        <v>2025-12</v>
      </c>
      <c r="E3835" s="24" t="str">
        <v>비교 반영</v>
      </c>
      <c r="F3835" s="24" t="str">
        <v>그 외 비교 반영월</v>
      </c>
      <c r="G3835" s="26">
        <v>180</v>
      </c>
      <c r="H3835" s="37">
        <v>0.11568123393316196</v>
      </c>
    </row>
    <row r="3836">
      <c r="A3836" s="26">
        <v>23</v>
      </c>
      <c r="B3836" s="24" t="str">
        <v>이천시</v>
      </c>
      <c r="C3836" s="24" t="str">
        <v>상가</v>
      </c>
      <c r="D3836" s="24" t="str">
        <v>2026-01</v>
      </c>
      <c r="E3836" s="24" t="str">
        <v>비교 반영</v>
      </c>
      <c r="F3836" s="24" t="str">
        <v>직전 비교기간</v>
      </c>
      <c r="G3836" s="26">
        <v>10</v>
      </c>
      <c r="H3836" s="37">
        <v>0.006489292667099286</v>
      </c>
    </row>
    <row r="3837">
      <c r="A3837" s="26">
        <v>23</v>
      </c>
      <c r="B3837" s="24" t="str">
        <v>이천시</v>
      </c>
      <c r="C3837" s="24" t="str">
        <v>상가</v>
      </c>
      <c r="D3837" s="24" t="str">
        <v>2026-02</v>
      </c>
      <c r="E3837" s="24" t="str">
        <v>비교 반영</v>
      </c>
      <c r="F3837" s="24" t="str">
        <v>직전 비교기간</v>
      </c>
      <c r="G3837" s="26">
        <v>3</v>
      </c>
      <c r="H3837" s="37">
        <v>0.002033898305084746</v>
      </c>
    </row>
    <row r="3838">
      <c r="A3838" s="26">
        <v>23</v>
      </c>
      <c r="B3838" s="24" t="str">
        <v>이천시</v>
      </c>
      <c r="C3838" s="24" t="str">
        <v>상가</v>
      </c>
      <c r="D3838" s="24" t="str">
        <v>2026-03</v>
      </c>
      <c r="E3838" s="24" t="str">
        <v>비교 반영</v>
      </c>
      <c r="F3838" s="24" t="str">
        <v>직전 비교기간</v>
      </c>
      <c r="G3838" s="26">
        <v>7</v>
      </c>
      <c r="H3838" s="37">
        <v>0.004098360655737705</v>
      </c>
    </row>
    <row r="3839">
      <c r="A3839" s="26">
        <v>23</v>
      </c>
      <c r="B3839" s="24" t="str">
        <v>이천시</v>
      </c>
      <c r="C3839" s="24" t="str">
        <v>상가</v>
      </c>
      <c r="D3839" s="24" t="str">
        <v>2026-04</v>
      </c>
      <c r="E3839" s="24" t="str">
        <v>비교 반영</v>
      </c>
      <c r="F3839" s="24" t="str">
        <v>최근 비교기간</v>
      </c>
      <c r="G3839" s="26">
        <v>5</v>
      </c>
      <c r="H3839" s="37">
        <v>0.003486750348675035</v>
      </c>
    </row>
    <row r="3840">
      <c r="A3840" s="26">
        <v>23</v>
      </c>
      <c r="B3840" s="24" t="str">
        <v>이천시</v>
      </c>
      <c r="C3840" s="24" t="str">
        <v>상가</v>
      </c>
      <c r="D3840" s="24" t="str">
        <v>2026-05</v>
      </c>
      <c r="E3840" s="24" t="str">
        <v>비교 반영</v>
      </c>
      <c r="F3840" s="24" t="str">
        <v>최근 비교기간</v>
      </c>
      <c r="G3840" s="26">
        <v>1</v>
      </c>
      <c r="H3840" s="37">
        <v>0.0007042253521126761</v>
      </c>
    </row>
    <row r="3841">
      <c r="A3841" s="26">
        <v>23</v>
      </c>
      <c r="B3841" s="24" t="str">
        <v>이천시</v>
      </c>
      <c r="C3841" s="24" t="str">
        <v>상가</v>
      </c>
      <c r="D3841" s="24" t="str">
        <v>2026-06</v>
      </c>
      <c r="E3841" s="24" t="str">
        <v>비교 반영</v>
      </c>
      <c r="F3841" s="24" t="str">
        <v>최근 비교기간</v>
      </c>
      <c r="G3841" s="26">
        <v>6</v>
      </c>
      <c r="H3841" s="37">
        <v>0.004273504273504274</v>
      </c>
    </row>
    <row r="3842">
      <c r="A3842" s="30">
        <v>23</v>
      </c>
      <c r="B3842" s="30" t="str">
        <v>이천시</v>
      </c>
      <c r="C3842" s="30" t="str">
        <v>상가</v>
      </c>
      <c r="D3842" s="30" t="str">
        <v>2026-07</v>
      </c>
      <c r="E3842" s="30" t="str">
        <v>집계 중</v>
      </c>
      <c r="F3842" s="30" t="str">
        <v>집계 중 월</v>
      </c>
      <c r="G3842" s="32">
        <v>7</v>
      </c>
      <c r="H3842" s="43">
        <v>0.005568814638027049</v>
      </c>
    </row>
    <row r="3843">
      <c r="A3843" s="26">
        <v>24</v>
      </c>
      <c r="B3843" s="24" t="str">
        <v>고양시 일산동구</v>
      </c>
      <c r="C3843" s="24" t="str">
        <v>오피스텔 전월세</v>
      </c>
      <c r="D3843" s="24" t="str">
        <v>2025-08</v>
      </c>
      <c r="E3843" s="24" t="str">
        <v>비교 반영</v>
      </c>
      <c r="F3843" s="24" t="str">
        <v>그 외 비교 반영월</v>
      </c>
      <c r="G3843" s="26">
        <v>431</v>
      </c>
      <c r="H3843" s="37">
        <v>0.29724137931034483</v>
      </c>
    </row>
    <row r="3844">
      <c r="A3844" s="26">
        <v>24</v>
      </c>
      <c r="B3844" s="24" t="str">
        <v>고양시 일산동구</v>
      </c>
      <c r="C3844" s="24" t="str">
        <v>오피스텔 전월세</v>
      </c>
      <c r="D3844" s="24" t="str">
        <v>2025-09</v>
      </c>
      <c r="E3844" s="24" t="str">
        <v>비교 반영</v>
      </c>
      <c r="F3844" s="24" t="str">
        <v>그 외 비교 반영월</v>
      </c>
      <c r="G3844" s="26">
        <v>443</v>
      </c>
      <c r="H3844" s="37">
        <v>0.2847043701799486</v>
      </c>
    </row>
    <row r="3845">
      <c r="A3845" s="26">
        <v>24</v>
      </c>
      <c r="B3845" s="24" t="str">
        <v>고양시 일산동구</v>
      </c>
      <c r="C3845" s="24" t="str">
        <v>오피스텔 전월세</v>
      </c>
      <c r="D3845" s="24" t="str">
        <v>2025-10</v>
      </c>
      <c r="E3845" s="24" t="str">
        <v>비교 반영</v>
      </c>
      <c r="F3845" s="24" t="str">
        <v>그 외 비교 반영월</v>
      </c>
      <c r="G3845" s="26">
        <v>406</v>
      </c>
      <c r="H3845" s="37">
        <v>0.26816380449141347</v>
      </c>
    </row>
    <row r="3846">
      <c r="A3846" s="26">
        <v>24</v>
      </c>
      <c r="B3846" s="24" t="str">
        <v>고양시 일산동구</v>
      </c>
      <c r="C3846" s="24" t="str">
        <v>오피스텔 전월세</v>
      </c>
      <c r="D3846" s="24" t="str">
        <v>2025-11</v>
      </c>
      <c r="E3846" s="24" t="str">
        <v>비교 반영</v>
      </c>
      <c r="F3846" s="24" t="str">
        <v>그 외 비교 반영월</v>
      </c>
      <c r="G3846" s="26">
        <v>457</v>
      </c>
      <c r="H3846" s="37">
        <v>0.26523505513639</v>
      </c>
    </row>
    <row r="3847">
      <c r="A3847" s="26">
        <v>24</v>
      </c>
      <c r="B3847" s="24" t="str">
        <v>고양시 일산동구</v>
      </c>
      <c r="C3847" s="24" t="str">
        <v>오피스텔 전월세</v>
      </c>
      <c r="D3847" s="24" t="str">
        <v>2025-12</v>
      </c>
      <c r="E3847" s="24" t="str">
        <v>비교 반영</v>
      </c>
      <c r="F3847" s="24" t="str">
        <v>그 외 비교 반영월</v>
      </c>
      <c r="G3847" s="26">
        <v>412</v>
      </c>
      <c r="H3847" s="37">
        <v>0.2677063027940221</v>
      </c>
    </row>
    <row r="3848">
      <c r="A3848" s="26">
        <v>24</v>
      </c>
      <c r="B3848" s="24" t="str">
        <v>고양시 일산동구</v>
      </c>
      <c r="C3848" s="24" t="str">
        <v>오피스텔 전월세</v>
      </c>
      <c r="D3848" s="24" t="str">
        <v>2026-01</v>
      </c>
      <c r="E3848" s="24" t="str">
        <v>비교 반영</v>
      </c>
      <c r="F3848" s="24" t="str">
        <v>직전 비교기간</v>
      </c>
      <c r="G3848" s="26">
        <v>477</v>
      </c>
      <c r="H3848" s="37">
        <v>0.2782963827304551</v>
      </c>
    </row>
    <row r="3849">
      <c r="A3849" s="26">
        <v>24</v>
      </c>
      <c r="B3849" s="24" t="str">
        <v>고양시 일산동구</v>
      </c>
      <c r="C3849" s="24" t="str">
        <v>오피스텔 전월세</v>
      </c>
      <c r="D3849" s="24" t="str">
        <v>2026-02</v>
      </c>
      <c r="E3849" s="24" t="str">
        <v>비교 반영</v>
      </c>
      <c r="F3849" s="24" t="str">
        <v>직전 비교기간</v>
      </c>
      <c r="G3849" s="26">
        <v>440</v>
      </c>
      <c r="H3849" s="37">
        <v>0.2898550724637681</v>
      </c>
    </row>
    <row r="3850">
      <c r="A3850" s="26">
        <v>24</v>
      </c>
      <c r="B3850" s="24" t="str">
        <v>고양시 일산동구</v>
      </c>
      <c r="C3850" s="24" t="str">
        <v>오피스텔 전월세</v>
      </c>
      <c r="D3850" s="24" t="str">
        <v>2026-03</v>
      </c>
      <c r="E3850" s="24" t="str">
        <v>비교 반영</v>
      </c>
      <c r="F3850" s="24" t="str">
        <v>직전 비교기간</v>
      </c>
      <c r="G3850" s="26">
        <v>508</v>
      </c>
      <c r="H3850" s="37">
        <v>0.29111747851002867</v>
      </c>
    </row>
    <row r="3851">
      <c r="A3851" s="26">
        <v>24</v>
      </c>
      <c r="B3851" s="24" t="str">
        <v>고양시 일산동구</v>
      </c>
      <c r="C3851" s="24" t="str">
        <v>오피스텔 전월세</v>
      </c>
      <c r="D3851" s="24" t="str">
        <v>2026-04</v>
      </c>
      <c r="E3851" s="24" t="str">
        <v>비교 반영</v>
      </c>
      <c r="F3851" s="24" t="str">
        <v>최근 비교기간</v>
      </c>
      <c r="G3851" s="26">
        <v>417</v>
      </c>
      <c r="H3851" s="37">
        <v>0.2879834254143646</v>
      </c>
    </row>
    <row r="3852">
      <c r="A3852" s="26">
        <v>24</v>
      </c>
      <c r="B3852" s="24" t="str">
        <v>고양시 일산동구</v>
      </c>
      <c r="C3852" s="24" t="str">
        <v>오피스텔 전월세</v>
      </c>
      <c r="D3852" s="24" t="str">
        <v>2026-05</v>
      </c>
      <c r="E3852" s="24" t="str">
        <v>비교 반영</v>
      </c>
      <c r="F3852" s="24" t="str">
        <v>최근 비교기간</v>
      </c>
      <c r="G3852" s="26">
        <v>397</v>
      </c>
      <c r="H3852" s="37">
        <v>0.3005299015897048</v>
      </c>
    </row>
    <row r="3853">
      <c r="A3853" s="26">
        <v>24</v>
      </c>
      <c r="B3853" s="24" t="str">
        <v>고양시 일산동구</v>
      </c>
      <c r="C3853" s="24" t="str">
        <v>오피스텔 전월세</v>
      </c>
      <c r="D3853" s="24" t="str">
        <v>2026-06</v>
      </c>
      <c r="E3853" s="24" t="str">
        <v>비교 반영</v>
      </c>
      <c r="F3853" s="24" t="str">
        <v>최근 비교기간</v>
      </c>
      <c r="G3853" s="26">
        <v>414</v>
      </c>
      <c r="H3853" s="37">
        <v>0.29134412385643915</v>
      </c>
    </row>
    <row r="3854">
      <c r="A3854" s="30">
        <v>24</v>
      </c>
      <c r="B3854" s="30" t="str">
        <v>고양시 일산동구</v>
      </c>
      <c r="C3854" s="30" t="str">
        <v>오피스텔 전월세</v>
      </c>
      <c r="D3854" s="30" t="str">
        <v>2026-07</v>
      </c>
      <c r="E3854" s="30" t="str">
        <v>집계 중</v>
      </c>
      <c r="F3854" s="30" t="str">
        <v>집계 중 월</v>
      </c>
      <c r="G3854" s="32">
        <v>322</v>
      </c>
      <c r="H3854" s="43">
        <v>0.26766417290108063</v>
      </c>
    </row>
    <row r="3855">
      <c r="A3855" s="26">
        <v>24</v>
      </c>
      <c r="B3855" s="24" t="str">
        <v>고양시 일산동구</v>
      </c>
      <c r="C3855" s="24" t="str">
        <v>아파트 전월세</v>
      </c>
      <c r="D3855" s="24" t="str">
        <v>2025-08</v>
      </c>
      <c r="E3855" s="24" t="str">
        <v>비교 반영</v>
      </c>
      <c r="F3855" s="24" t="str">
        <v>그 외 비교 반영월</v>
      </c>
      <c r="G3855" s="26">
        <v>489</v>
      </c>
      <c r="H3855" s="37">
        <v>0.3372413793103448</v>
      </c>
    </row>
    <row r="3856">
      <c r="A3856" s="26">
        <v>24</v>
      </c>
      <c r="B3856" s="24" t="str">
        <v>고양시 일산동구</v>
      </c>
      <c r="C3856" s="24" t="str">
        <v>아파트 전월세</v>
      </c>
      <c r="D3856" s="24" t="str">
        <v>2025-09</v>
      </c>
      <c r="E3856" s="24" t="str">
        <v>비교 반영</v>
      </c>
      <c r="F3856" s="24" t="str">
        <v>그 외 비교 반영월</v>
      </c>
      <c r="G3856" s="26">
        <v>504</v>
      </c>
      <c r="H3856" s="37">
        <v>0.32390745501285345</v>
      </c>
    </row>
    <row r="3857">
      <c r="A3857" s="26">
        <v>24</v>
      </c>
      <c r="B3857" s="24" t="str">
        <v>고양시 일산동구</v>
      </c>
      <c r="C3857" s="24" t="str">
        <v>아파트 전월세</v>
      </c>
      <c r="D3857" s="24" t="str">
        <v>2025-10</v>
      </c>
      <c r="E3857" s="24" t="str">
        <v>비교 반영</v>
      </c>
      <c r="F3857" s="24" t="str">
        <v>그 외 비교 반영월</v>
      </c>
      <c r="G3857" s="26">
        <v>490</v>
      </c>
      <c r="H3857" s="37">
        <v>0.3236459709379128</v>
      </c>
    </row>
    <row r="3858">
      <c r="A3858" s="26">
        <v>24</v>
      </c>
      <c r="B3858" s="24" t="str">
        <v>고양시 일산동구</v>
      </c>
      <c r="C3858" s="24" t="str">
        <v>아파트 전월세</v>
      </c>
      <c r="D3858" s="24" t="str">
        <v>2025-11</v>
      </c>
      <c r="E3858" s="24" t="str">
        <v>비교 반영</v>
      </c>
      <c r="F3858" s="24" t="str">
        <v>그 외 비교 반영월</v>
      </c>
      <c r="G3858" s="26">
        <v>613</v>
      </c>
      <c r="H3858" s="37">
        <v>0.3557748113755078</v>
      </c>
    </row>
    <row r="3859">
      <c r="A3859" s="26">
        <v>24</v>
      </c>
      <c r="B3859" s="24" t="str">
        <v>고양시 일산동구</v>
      </c>
      <c r="C3859" s="24" t="str">
        <v>아파트 전월세</v>
      </c>
      <c r="D3859" s="24" t="str">
        <v>2025-12</v>
      </c>
      <c r="E3859" s="24" t="str">
        <v>비교 반영</v>
      </c>
      <c r="F3859" s="24" t="str">
        <v>그 외 비교 반영월</v>
      </c>
      <c r="G3859" s="26">
        <v>501</v>
      </c>
      <c r="H3859" s="37">
        <v>0.3255360623781676</v>
      </c>
    </row>
    <row r="3860">
      <c r="A3860" s="26">
        <v>24</v>
      </c>
      <c r="B3860" s="24" t="str">
        <v>고양시 일산동구</v>
      </c>
      <c r="C3860" s="24" t="str">
        <v>아파트 전월세</v>
      </c>
      <c r="D3860" s="24" t="str">
        <v>2026-01</v>
      </c>
      <c r="E3860" s="24" t="str">
        <v>비교 반영</v>
      </c>
      <c r="F3860" s="24" t="str">
        <v>직전 비교기간</v>
      </c>
      <c r="G3860" s="26">
        <v>531</v>
      </c>
      <c r="H3860" s="37">
        <v>0.3098016336056009</v>
      </c>
    </row>
    <row r="3861">
      <c r="A3861" s="26">
        <v>24</v>
      </c>
      <c r="B3861" s="24" t="str">
        <v>고양시 일산동구</v>
      </c>
      <c r="C3861" s="24" t="str">
        <v>아파트 전월세</v>
      </c>
      <c r="D3861" s="24" t="str">
        <v>2026-02</v>
      </c>
      <c r="E3861" s="24" t="str">
        <v>비교 반영</v>
      </c>
      <c r="F3861" s="24" t="str">
        <v>직전 비교기간</v>
      </c>
      <c r="G3861" s="26">
        <v>436</v>
      </c>
      <c r="H3861" s="37">
        <v>0.2872200263504611</v>
      </c>
    </row>
    <row r="3862">
      <c r="A3862" s="26">
        <v>24</v>
      </c>
      <c r="B3862" s="24" t="str">
        <v>고양시 일산동구</v>
      </c>
      <c r="C3862" s="24" t="str">
        <v>아파트 전월세</v>
      </c>
      <c r="D3862" s="24" t="str">
        <v>2026-03</v>
      </c>
      <c r="E3862" s="24" t="str">
        <v>비교 반영</v>
      </c>
      <c r="F3862" s="24" t="str">
        <v>직전 비교기간</v>
      </c>
      <c r="G3862" s="26">
        <v>462</v>
      </c>
      <c r="H3862" s="37">
        <v>0.264756446991404</v>
      </c>
    </row>
    <row r="3863">
      <c r="A3863" s="26">
        <v>24</v>
      </c>
      <c r="B3863" s="24" t="str">
        <v>고양시 일산동구</v>
      </c>
      <c r="C3863" s="24" t="str">
        <v>아파트 전월세</v>
      </c>
      <c r="D3863" s="24" t="str">
        <v>2026-04</v>
      </c>
      <c r="E3863" s="24" t="str">
        <v>비교 반영</v>
      </c>
      <c r="F3863" s="24" t="str">
        <v>최근 비교기간</v>
      </c>
      <c r="G3863" s="26">
        <v>382</v>
      </c>
      <c r="H3863" s="37">
        <v>0.2638121546961326</v>
      </c>
    </row>
    <row r="3864">
      <c r="A3864" s="26">
        <v>24</v>
      </c>
      <c r="B3864" s="24" t="str">
        <v>고양시 일산동구</v>
      </c>
      <c r="C3864" s="24" t="str">
        <v>아파트 전월세</v>
      </c>
      <c r="D3864" s="24" t="str">
        <v>2026-05</v>
      </c>
      <c r="E3864" s="24" t="str">
        <v>비교 반영</v>
      </c>
      <c r="F3864" s="24" t="str">
        <v>최근 비교기간</v>
      </c>
      <c r="G3864" s="26">
        <v>322</v>
      </c>
      <c r="H3864" s="37">
        <v>0.24375473126419378</v>
      </c>
    </row>
    <row r="3865">
      <c r="A3865" s="26">
        <v>24</v>
      </c>
      <c r="B3865" s="24" t="str">
        <v>고양시 일산동구</v>
      </c>
      <c r="C3865" s="24" t="str">
        <v>아파트 전월세</v>
      </c>
      <c r="D3865" s="24" t="str">
        <v>2026-06</v>
      </c>
      <c r="E3865" s="24" t="str">
        <v>비교 반영</v>
      </c>
      <c r="F3865" s="24" t="str">
        <v>최근 비교기간</v>
      </c>
      <c r="G3865" s="26">
        <v>380</v>
      </c>
      <c r="H3865" s="37">
        <v>0.2674173117522871</v>
      </c>
    </row>
    <row r="3866">
      <c r="A3866" s="30">
        <v>24</v>
      </c>
      <c r="B3866" s="30" t="str">
        <v>고양시 일산동구</v>
      </c>
      <c r="C3866" s="30" t="str">
        <v>아파트 전월세</v>
      </c>
      <c r="D3866" s="30" t="str">
        <v>2026-07</v>
      </c>
      <c r="E3866" s="30" t="str">
        <v>집계 중</v>
      </c>
      <c r="F3866" s="30" t="str">
        <v>집계 중 월</v>
      </c>
      <c r="G3866" s="32">
        <v>340</v>
      </c>
      <c r="H3866" s="43">
        <v>0.2826267664172901</v>
      </c>
    </row>
    <row r="3867">
      <c r="A3867" s="26">
        <v>24</v>
      </c>
      <c r="B3867" s="24" t="str">
        <v>고양시 일산동구</v>
      </c>
      <c r="C3867" s="24" t="str">
        <v>다가구 전월세</v>
      </c>
      <c r="D3867" s="24" t="str">
        <v>2025-08</v>
      </c>
      <c r="E3867" s="24" t="str">
        <v>비교 반영</v>
      </c>
      <c r="F3867" s="24" t="str">
        <v>그 외 비교 반영월</v>
      </c>
      <c r="G3867" s="26">
        <v>222</v>
      </c>
      <c r="H3867" s="37">
        <v>0.15310344827586206</v>
      </c>
    </row>
    <row r="3868">
      <c r="A3868" s="26">
        <v>24</v>
      </c>
      <c r="B3868" s="24" t="str">
        <v>고양시 일산동구</v>
      </c>
      <c r="C3868" s="24" t="str">
        <v>다가구 전월세</v>
      </c>
      <c r="D3868" s="24" t="str">
        <v>2025-09</v>
      </c>
      <c r="E3868" s="24" t="str">
        <v>비교 반영</v>
      </c>
      <c r="F3868" s="24" t="str">
        <v>그 외 비교 반영월</v>
      </c>
      <c r="G3868" s="26">
        <v>213</v>
      </c>
      <c r="H3868" s="37">
        <v>0.13688946015424164</v>
      </c>
    </row>
    <row r="3869">
      <c r="A3869" s="26">
        <v>24</v>
      </c>
      <c r="B3869" s="24" t="str">
        <v>고양시 일산동구</v>
      </c>
      <c r="C3869" s="24" t="str">
        <v>다가구 전월세</v>
      </c>
      <c r="D3869" s="24" t="str">
        <v>2025-10</v>
      </c>
      <c r="E3869" s="24" t="str">
        <v>비교 반영</v>
      </c>
      <c r="F3869" s="24" t="str">
        <v>그 외 비교 반영월</v>
      </c>
      <c r="G3869" s="26">
        <v>203</v>
      </c>
      <c r="H3869" s="37">
        <v>0.13408190224570674</v>
      </c>
    </row>
    <row r="3870">
      <c r="A3870" s="26">
        <v>24</v>
      </c>
      <c r="B3870" s="24" t="str">
        <v>고양시 일산동구</v>
      </c>
      <c r="C3870" s="24" t="str">
        <v>다가구 전월세</v>
      </c>
      <c r="D3870" s="24" t="str">
        <v>2025-11</v>
      </c>
      <c r="E3870" s="24" t="str">
        <v>비교 반영</v>
      </c>
      <c r="F3870" s="24" t="str">
        <v>그 외 비교 반영월</v>
      </c>
      <c r="G3870" s="26">
        <v>195</v>
      </c>
      <c r="H3870" s="37">
        <v>0.11317469529889727</v>
      </c>
    </row>
    <row r="3871">
      <c r="A3871" s="26">
        <v>24</v>
      </c>
      <c r="B3871" s="24" t="str">
        <v>고양시 일산동구</v>
      </c>
      <c r="C3871" s="24" t="str">
        <v>다가구 전월세</v>
      </c>
      <c r="D3871" s="24" t="str">
        <v>2025-12</v>
      </c>
      <c r="E3871" s="24" t="str">
        <v>비교 반영</v>
      </c>
      <c r="F3871" s="24" t="str">
        <v>그 외 비교 반영월</v>
      </c>
      <c r="G3871" s="26">
        <v>206</v>
      </c>
      <c r="H3871" s="37">
        <v>0.13385315139701104</v>
      </c>
    </row>
    <row r="3872">
      <c r="A3872" s="26">
        <v>24</v>
      </c>
      <c r="B3872" s="24" t="str">
        <v>고양시 일산동구</v>
      </c>
      <c r="C3872" s="24" t="str">
        <v>다가구 전월세</v>
      </c>
      <c r="D3872" s="24" t="str">
        <v>2026-01</v>
      </c>
      <c r="E3872" s="24" t="str">
        <v>비교 반영</v>
      </c>
      <c r="F3872" s="24" t="str">
        <v>직전 비교기간</v>
      </c>
      <c r="G3872" s="26">
        <v>233</v>
      </c>
      <c r="H3872" s="37">
        <v>0.13593932322053676</v>
      </c>
    </row>
    <row r="3873">
      <c r="A3873" s="26">
        <v>24</v>
      </c>
      <c r="B3873" s="24" t="str">
        <v>고양시 일산동구</v>
      </c>
      <c r="C3873" s="24" t="str">
        <v>다가구 전월세</v>
      </c>
      <c r="D3873" s="24" t="str">
        <v>2026-02</v>
      </c>
      <c r="E3873" s="24" t="str">
        <v>비교 반영</v>
      </c>
      <c r="F3873" s="24" t="str">
        <v>직전 비교기간</v>
      </c>
      <c r="G3873" s="26">
        <v>253</v>
      </c>
      <c r="H3873" s="37">
        <v>0.16666666666666666</v>
      </c>
    </row>
    <row r="3874">
      <c r="A3874" s="26">
        <v>24</v>
      </c>
      <c r="B3874" s="24" t="str">
        <v>고양시 일산동구</v>
      </c>
      <c r="C3874" s="24" t="str">
        <v>다가구 전월세</v>
      </c>
      <c r="D3874" s="24" t="str">
        <v>2026-03</v>
      </c>
      <c r="E3874" s="24" t="str">
        <v>비교 반영</v>
      </c>
      <c r="F3874" s="24" t="str">
        <v>직전 비교기간</v>
      </c>
      <c r="G3874" s="26">
        <v>269</v>
      </c>
      <c r="H3874" s="37">
        <v>0.15415472779369627</v>
      </c>
    </row>
    <row r="3875">
      <c r="A3875" s="26">
        <v>24</v>
      </c>
      <c r="B3875" s="24" t="str">
        <v>고양시 일산동구</v>
      </c>
      <c r="C3875" s="24" t="str">
        <v>다가구 전월세</v>
      </c>
      <c r="D3875" s="24" t="str">
        <v>2026-04</v>
      </c>
      <c r="E3875" s="24" t="str">
        <v>비교 반영</v>
      </c>
      <c r="F3875" s="24" t="str">
        <v>최근 비교기간</v>
      </c>
      <c r="G3875" s="26">
        <v>245</v>
      </c>
      <c r="H3875" s="37">
        <v>0.1691988950276243</v>
      </c>
    </row>
    <row r="3876">
      <c r="A3876" s="26">
        <v>24</v>
      </c>
      <c r="B3876" s="24" t="str">
        <v>고양시 일산동구</v>
      </c>
      <c r="C3876" s="24" t="str">
        <v>다가구 전월세</v>
      </c>
      <c r="D3876" s="24" t="str">
        <v>2026-05</v>
      </c>
      <c r="E3876" s="24" t="str">
        <v>비교 반영</v>
      </c>
      <c r="F3876" s="24" t="str">
        <v>최근 비교기간</v>
      </c>
      <c r="G3876" s="26">
        <v>171</v>
      </c>
      <c r="H3876" s="37">
        <v>0.12944738834216502</v>
      </c>
    </row>
    <row r="3877">
      <c r="A3877" s="26">
        <v>24</v>
      </c>
      <c r="B3877" s="24" t="str">
        <v>고양시 일산동구</v>
      </c>
      <c r="C3877" s="24" t="str">
        <v>다가구 전월세</v>
      </c>
      <c r="D3877" s="24" t="str">
        <v>2026-06</v>
      </c>
      <c r="E3877" s="24" t="str">
        <v>비교 반영</v>
      </c>
      <c r="F3877" s="24" t="str">
        <v>최근 비교기간</v>
      </c>
      <c r="G3877" s="26">
        <v>176</v>
      </c>
      <c r="H3877" s="37">
        <v>0.12385643912737508</v>
      </c>
    </row>
    <row r="3878">
      <c r="A3878" s="30">
        <v>24</v>
      </c>
      <c r="B3878" s="30" t="str">
        <v>고양시 일산동구</v>
      </c>
      <c r="C3878" s="30" t="str">
        <v>다가구 전월세</v>
      </c>
      <c r="D3878" s="30" t="str">
        <v>2026-07</v>
      </c>
      <c r="E3878" s="30" t="str">
        <v>집계 중</v>
      </c>
      <c r="F3878" s="30" t="str">
        <v>집계 중 월</v>
      </c>
      <c r="G3878" s="32">
        <v>172</v>
      </c>
      <c r="H3878" s="43">
        <v>0.142975893599335</v>
      </c>
    </row>
    <row r="3879">
      <c r="A3879" s="26">
        <v>24</v>
      </c>
      <c r="B3879" s="24" t="str">
        <v>고양시 일산동구</v>
      </c>
      <c r="C3879" s="24" t="str">
        <v>아파트 매매</v>
      </c>
      <c r="D3879" s="24" t="str">
        <v>2025-08</v>
      </c>
      <c r="E3879" s="24" t="str">
        <v>비교 반영</v>
      </c>
      <c r="F3879" s="24" t="str">
        <v>그 외 비교 반영월</v>
      </c>
      <c r="G3879" s="26">
        <v>127</v>
      </c>
      <c r="H3879" s="37">
        <v>0.08758620689655172</v>
      </c>
    </row>
    <row r="3880">
      <c r="A3880" s="26">
        <v>24</v>
      </c>
      <c r="B3880" s="24" t="str">
        <v>고양시 일산동구</v>
      </c>
      <c r="C3880" s="24" t="str">
        <v>아파트 매매</v>
      </c>
      <c r="D3880" s="24" t="str">
        <v>2025-09</v>
      </c>
      <c r="E3880" s="24" t="str">
        <v>비교 반영</v>
      </c>
      <c r="F3880" s="24" t="str">
        <v>그 외 비교 반영월</v>
      </c>
      <c r="G3880" s="26">
        <v>163</v>
      </c>
      <c r="H3880" s="37">
        <v>0.10475578406169665</v>
      </c>
    </row>
    <row r="3881">
      <c r="A3881" s="26">
        <v>24</v>
      </c>
      <c r="B3881" s="24" t="str">
        <v>고양시 일산동구</v>
      </c>
      <c r="C3881" s="24" t="str">
        <v>아파트 매매</v>
      </c>
      <c r="D3881" s="24" t="str">
        <v>2025-10</v>
      </c>
      <c r="E3881" s="24" t="str">
        <v>비교 반영</v>
      </c>
      <c r="F3881" s="24" t="str">
        <v>그 외 비교 반영월</v>
      </c>
      <c r="G3881" s="26">
        <v>214</v>
      </c>
      <c r="H3881" s="37">
        <v>0.14134742404227213</v>
      </c>
    </row>
    <row r="3882">
      <c r="A3882" s="26">
        <v>24</v>
      </c>
      <c r="B3882" s="24" t="str">
        <v>고양시 일산동구</v>
      </c>
      <c r="C3882" s="24" t="str">
        <v>아파트 매매</v>
      </c>
      <c r="D3882" s="24" t="str">
        <v>2025-11</v>
      </c>
      <c r="E3882" s="24" t="str">
        <v>비교 반영</v>
      </c>
      <c r="F3882" s="24" t="str">
        <v>그 외 비교 반영월</v>
      </c>
      <c r="G3882" s="26">
        <v>215</v>
      </c>
      <c r="H3882" s="37">
        <v>0.12478235635519443</v>
      </c>
    </row>
    <row r="3883">
      <c r="A3883" s="26">
        <v>24</v>
      </c>
      <c r="B3883" s="24" t="str">
        <v>고양시 일산동구</v>
      </c>
      <c r="C3883" s="24" t="str">
        <v>아파트 매매</v>
      </c>
      <c r="D3883" s="24" t="str">
        <v>2025-12</v>
      </c>
      <c r="E3883" s="24" t="str">
        <v>비교 반영</v>
      </c>
      <c r="F3883" s="24" t="str">
        <v>그 외 비교 반영월</v>
      </c>
      <c r="G3883" s="26">
        <v>180</v>
      </c>
      <c r="H3883" s="37">
        <v>0.11695906432748537</v>
      </c>
    </row>
    <row r="3884">
      <c r="A3884" s="26">
        <v>24</v>
      </c>
      <c r="B3884" s="24" t="str">
        <v>고양시 일산동구</v>
      </c>
      <c r="C3884" s="24" t="str">
        <v>아파트 매매</v>
      </c>
      <c r="D3884" s="24" t="str">
        <v>2026-01</v>
      </c>
      <c r="E3884" s="24" t="str">
        <v>비교 반영</v>
      </c>
      <c r="F3884" s="24" t="str">
        <v>직전 비교기간</v>
      </c>
      <c r="G3884" s="26">
        <v>179</v>
      </c>
      <c r="H3884" s="37">
        <v>0.1044340723453909</v>
      </c>
    </row>
    <row r="3885">
      <c r="A3885" s="26">
        <v>24</v>
      </c>
      <c r="B3885" s="24" t="str">
        <v>고양시 일산동구</v>
      </c>
      <c r="C3885" s="24" t="str">
        <v>아파트 매매</v>
      </c>
      <c r="D3885" s="24" t="str">
        <v>2026-02</v>
      </c>
      <c r="E3885" s="24" t="str">
        <v>비교 반영</v>
      </c>
      <c r="F3885" s="24" t="str">
        <v>직전 비교기간</v>
      </c>
      <c r="G3885" s="26">
        <v>145</v>
      </c>
      <c r="H3885" s="37">
        <v>0.09552042160737813</v>
      </c>
    </row>
    <row r="3886">
      <c r="A3886" s="26">
        <v>24</v>
      </c>
      <c r="B3886" s="24" t="str">
        <v>고양시 일산동구</v>
      </c>
      <c r="C3886" s="24" t="str">
        <v>아파트 매매</v>
      </c>
      <c r="D3886" s="24" t="str">
        <v>2026-03</v>
      </c>
      <c r="E3886" s="24" t="str">
        <v>비교 반영</v>
      </c>
      <c r="F3886" s="24" t="str">
        <v>직전 비교기간</v>
      </c>
      <c r="G3886" s="26">
        <v>237</v>
      </c>
      <c r="H3886" s="37">
        <v>0.13581661891117477</v>
      </c>
    </row>
    <row r="3887">
      <c r="A3887" s="26">
        <v>24</v>
      </c>
      <c r="B3887" s="24" t="str">
        <v>고양시 일산동구</v>
      </c>
      <c r="C3887" s="24" t="str">
        <v>아파트 매매</v>
      </c>
      <c r="D3887" s="24" t="str">
        <v>2026-04</v>
      </c>
      <c r="E3887" s="24" t="str">
        <v>비교 반영</v>
      </c>
      <c r="F3887" s="24" t="str">
        <v>최근 비교기간</v>
      </c>
      <c r="G3887" s="26">
        <v>160</v>
      </c>
      <c r="H3887" s="37">
        <v>0.11049723756906077</v>
      </c>
    </row>
    <row r="3888">
      <c r="A3888" s="26">
        <v>24</v>
      </c>
      <c r="B3888" s="24" t="str">
        <v>고양시 일산동구</v>
      </c>
      <c r="C3888" s="24" t="str">
        <v>아파트 매매</v>
      </c>
      <c r="D3888" s="24" t="str">
        <v>2026-05</v>
      </c>
      <c r="E3888" s="24" t="str">
        <v>비교 반영</v>
      </c>
      <c r="F3888" s="24" t="str">
        <v>최근 비교기간</v>
      </c>
      <c r="G3888" s="26">
        <v>213</v>
      </c>
      <c r="H3888" s="37">
        <v>0.16124148372445118</v>
      </c>
    </row>
    <row r="3889">
      <c r="A3889" s="26">
        <v>24</v>
      </c>
      <c r="B3889" s="24" t="str">
        <v>고양시 일산동구</v>
      </c>
      <c r="C3889" s="24" t="str">
        <v>아파트 매매</v>
      </c>
      <c r="D3889" s="24" t="str">
        <v>2026-06</v>
      </c>
      <c r="E3889" s="24" t="str">
        <v>비교 반영</v>
      </c>
      <c r="F3889" s="24" t="str">
        <v>최근 비교기간</v>
      </c>
      <c r="G3889" s="26">
        <v>210</v>
      </c>
      <c r="H3889" s="37">
        <v>0.1477832512315271</v>
      </c>
    </row>
    <row r="3890">
      <c r="A3890" s="30">
        <v>24</v>
      </c>
      <c r="B3890" s="30" t="str">
        <v>고양시 일산동구</v>
      </c>
      <c r="C3890" s="30" t="str">
        <v>아파트 매매</v>
      </c>
      <c r="D3890" s="30" t="str">
        <v>2026-07</v>
      </c>
      <c r="E3890" s="30" t="str">
        <v>집계 중</v>
      </c>
      <c r="F3890" s="30" t="str">
        <v>집계 중 월</v>
      </c>
      <c r="G3890" s="32">
        <v>176</v>
      </c>
      <c r="H3890" s="43">
        <v>0.14630091438071488</v>
      </c>
    </row>
    <row r="3891">
      <c r="A3891" s="26">
        <v>24</v>
      </c>
      <c r="B3891" s="24" t="str">
        <v>고양시 일산동구</v>
      </c>
      <c r="C3891" s="24" t="str">
        <v>오피스텔 매매</v>
      </c>
      <c r="D3891" s="24" t="str">
        <v>2025-08</v>
      </c>
      <c r="E3891" s="24" t="str">
        <v>비교 반영</v>
      </c>
      <c r="F3891" s="24" t="str">
        <v>그 외 비교 반영월</v>
      </c>
      <c r="G3891" s="26">
        <v>53</v>
      </c>
      <c r="H3891" s="37">
        <v>0.036551724137931035</v>
      </c>
    </row>
    <row r="3892">
      <c r="A3892" s="26">
        <v>24</v>
      </c>
      <c r="B3892" s="24" t="str">
        <v>고양시 일산동구</v>
      </c>
      <c r="C3892" s="24" t="str">
        <v>오피스텔 매매</v>
      </c>
      <c r="D3892" s="24" t="str">
        <v>2025-09</v>
      </c>
      <c r="E3892" s="24" t="str">
        <v>비교 반영</v>
      </c>
      <c r="F3892" s="24" t="str">
        <v>그 외 비교 반영월</v>
      </c>
      <c r="G3892" s="26">
        <v>58</v>
      </c>
      <c r="H3892" s="37">
        <v>0.037275064267352186</v>
      </c>
    </row>
    <row r="3893">
      <c r="A3893" s="26">
        <v>24</v>
      </c>
      <c r="B3893" s="24" t="str">
        <v>고양시 일산동구</v>
      </c>
      <c r="C3893" s="24" t="str">
        <v>오피스텔 매매</v>
      </c>
      <c r="D3893" s="24" t="str">
        <v>2025-10</v>
      </c>
      <c r="E3893" s="24" t="str">
        <v>비교 반영</v>
      </c>
      <c r="F3893" s="24" t="str">
        <v>그 외 비교 반영월</v>
      </c>
      <c r="G3893" s="26">
        <v>71</v>
      </c>
      <c r="H3893" s="37">
        <v>0.04689564068692206</v>
      </c>
    </row>
    <row r="3894">
      <c r="A3894" s="26">
        <v>24</v>
      </c>
      <c r="B3894" s="24" t="str">
        <v>고양시 일산동구</v>
      </c>
      <c r="C3894" s="24" t="str">
        <v>오피스텔 매매</v>
      </c>
      <c r="D3894" s="24" t="str">
        <v>2025-11</v>
      </c>
      <c r="E3894" s="24" t="str">
        <v>비교 반영</v>
      </c>
      <c r="F3894" s="24" t="str">
        <v>그 외 비교 반영월</v>
      </c>
      <c r="G3894" s="26">
        <v>59</v>
      </c>
      <c r="H3894" s="37">
        <v>0.03424260011607661</v>
      </c>
    </row>
    <row r="3895">
      <c r="A3895" s="26">
        <v>24</v>
      </c>
      <c r="B3895" s="24" t="str">
        <v>고양시 일산동구</v>
      </c>
      <c r="C3895" s="24" t="str">
        <v>오피스텔 매매</v>
      </c>
      <c r="D3895" s="24" t="str">
        <v>2025-12</v>
      </c>
      <c r="E3895" s="24" t="str">
        <v>비교 반영</v>
      </c>
      <c r="F3895" s="24" t="str">
        <v>그 외 비교 반영월</v>
      </c>
      <c r="G3895" s="26">
        <v>67</v>
      </c>
      <c r="H3895" s="37">
        <v>0.043534762833008445</v>
      </c>
    </row>
    <row r="3896">
      <c r="A3896" s="26">
        <v>24</v>
      </c>
      <c r="B3896" s="24" t="str">
        <v>고양시 일산동구</v>
      </c>
      <c r="C3896" s="24" t="str">
        <v>오피스텔 매매</v>
      </c>
      <c r="D3896" s="24" t="str">
        <v>2026-01</v>
      </c>
      <c r="E3896" s="24" t="str">
        <v>비교 반영</v>
      </c>
      <c r="F3896" s="24" t="str">
        <v>직전 비교기간</v>
      </c>
      <c r="G3896" s="26">
        <v>91</v>
      </c>
      <c r="H3896" s="37">
        <v>0.05309218203033839</v>
      </c>
    </row>
    <row r="3897">
      <c r="A3897" s="26">
        <v>24</v>
      </c>
      <c r="B3897" s="24" t="str">
        <v>고양시 일산동구</v>
      </c>
      <c r="C3897" s="24" t="str">
        <v>오피스텔 매매</v>
      </c>
      <c r="D3897" s="24" t="str">
        <v>2026-02</v>
      </c>
      <c r="E3897" s="24" t="str">
        <v>비교 반영</v>
      </c>
      <c r="F3897" s="24" t="str">
        <v>직전 비교기간</v>
      </c>
      <c r="G3897" s="26">
        <v>50</v>
      </c>
      <c r="H3897" s="37">
        <v>0.03293807641633729</v>
      </c>
    </row>
    <row r="3898">
      <c r="A3898" s="26">
        <v>24</v>
      </c>
      <c r="B3898" s="24" t="str">
        <v>고양시 일산동구</v>
      </c>
      <c r="C3898" s="24" t="str">
        <v>오피스텔 매매</v>
      </c>
      <c r="D3898" s="24" t="str">
        <v>2026-03</v>
      </c>
      <c r="E3898" s="24" t="str">
        <v>비교 반영</v>
      </c>
      <c r="F3898" s="24" t="str">
        <v>직전 비교기간</v>
      </c>
      <c r="G3898" s="26">
        <v>77</v>
      </c>
      <c r="H3898" s="37">
        <v>0.044126074498567334</v>
      </c>
    </row>
    <row r="3899">
      <c r="A3899" s="26">
        <v>24</v>
      </c>
      <c r="B3899" s="24" t="str">
        <v>고양시 일산동구</v>
      </c>
      <c r="C3899" s="24" t="str">
        <v>오피스텔 매매</v>
      </c>
      <c r="D3899" s="24" t="str">
        <v>2026-04</v>
      </c>
      <c r="E3899" s="24" t="str">
        <v>비교 반영</v>
      </c>
      <c r="F3899" s="24" t="str">
        <v>최근 비교기간</v>
      </c>
      <c r="G3899" s="26">
        <v>67</v>
      </c>
      <c r="H3899" s="37">
        <v>0.0462707182320442</v>
      </c>
    </row>
    <row r="3900">
      <c r="A3900" s="26">
        <v>24</v>
      </c>
      <c r="B3900" s="24" t="str">
        <v>고양시 일산동구</v>
      </c>
      <c r="C3900" s="24" t="str">
        <v>오피스텔 매매</v>
      </c>
      <c r="D3900" s="24" t="str">
        <v>2026-05</v>
      </c>
      <c r="E3900" s="24" t="str">
        <v>비교 반영</v>
      </c>
      <c r="F3900" s="24" t="str">
        <v>최근 비교기간</v>
      </c>
      <c r="G3900" s="26">
        <v>46</v>
      </c>
      <c r="H3900" s="37">
        <v>0.0348221044663134</v>
      </c>
    </row>
    <row r="3901">
      <c r="A3901" s="26">
        <v>24</v>
      </c>
      <c r="B3901" s="24" t="str">
        <v>고양시 일산동구</v>
      </c>
      <c r="C3901" s="24" t="str">
        <v>오피스텔 매매</v>
      </c>
      <c r="D3901" s="24" t="str">
        <v>2026-06</v>
      </c>
      <c r="E3901" s="24" t="str">
        <v>비교 반영</v>
      </c>
      <c r="F3901" s="24" t="str">
        <v>최근 비교기간</v>
      </c>
      <c r="G3901" s="26">
        <v>86</v>
      </c>
      <c r="H3901" s="37">
        <v>0.06052076002814919</v>
      </c>
    </row>
    <row r="3902">
      <c r="A3902" s="30">
        <v>24</v>
      </c>
      <c r="B3902" s="30" t="str">
        <v>고양시 일산동구</v>
      </c>
      <c r="C3902" s="30" t="str">
        <v>오피스텔 매매</v>
      </c>
      <c r="D3902" s="30" t="str">
        <v>2026-07</v>
      </c>
      <c r="E3902" s="30" t="str">
        <v>집계 중</v>
      </c>
      <c r="F3902" s="30" t="str">
        <v>집계 중 월</v>
      </c>
      <c r="G3902" s="32">
        <v>48</v>
      </c>
      <c r="H3902" s="43">
        <v>0.0399002493765586</v>
      </c>
    </row>
    <row r="3903">
      <c r="A3903" s="26">
        <v>24</v>
      </c>
      <c r="B3903" s="24" t="str">
        <v>고양시 일산동구</v>
      </c>
      <c r="C3903" s="24" t="str">
        <v>다세대 전월세</v>
      </c>
      <c r="D3903" s="24" t="str">
        <v>2025-08</v>
      </c>
      <c r="E3903" s="24" t="str">
        <v>비교 반영</v>
      </c>
      <c r="F3903" s="24" t="str">
        <v>그 외 비교 반영월</v>
      </c>
      <c r="G3903" s="26">
        <v>52</v>
      </c>
      <c r="H3903" s="37">
        <v>0.03586206896551724</v>
      </c>
    </row>
    <row r="3904">
      <c r="A3904" s="26">
        <v>24</v>
      </c>
      <c r="B3904" s="24" t="str">
        <v>고양시 일산동구</v>
      </c>
      <c r="C3904" s="24" t="str">
        <v>다세대 전월세</v>
      </c>
      <c r="D3904" s="24" t="str">
        <v>2025-09</v>
      </c>
      <c r="E3904" s="24" t="str">
        <v>비교 반영</v>
      </c>
      <c r="F3904" s="24" t="str">
        <v>그 외 비교 반영월</v>
      </c>
      <c r="G3904" s="26">
        <v>56</v>
      </c>
      <c r="H3904" s="37">
        <v>0.03598971722365039</v>
      </c>
    </row>
    <row r="3905">
      <c r="A3905" s="26">
        <v>24</v>
      </c>
      <c r="B3905" s="24" t="str">
        <v>고양시 일산동구</v>
      </c>
      <c r="C3905" s="24" t="str">
        <v>다세대 전월세</v>
      </c>
      <c r="D3905" s="24" t="str">
        <v>2025-10</v>
      </c>
      <c r="E3905" s="24" t="str">
        <v>비교 반영</v>
      </c>
      <c r="F3905" s="24" t="str">
        <v>그 외 비교 반영월</v>
      </c>
      <c r="G3905" s="26">
        <v>47</v>
      </c>
      <c r="H3905" s="37">
        <v>0.031043593130779392</v>
      </c>
    </row>
    <row r="3906">
      <c r="A3906" s="26">
        <v>24</v>
      </c>
      <c r="B3906" s="24" t="str">
        <v>고양시 일산동구</v>
      </c>
      <c r="C3906" s="24" t="str">
        <v>다세대 전월세</v>
      </c>
      <c r="D3906" s="24" t="str">
        <v>2025-11</v>
      </c>
      <c r="E3906" s="24" t="str">
        <v>비교 반영</v>
      </c>
      <c r="F3906" s="24" t="str">
        <v>그 외 비교 반영월</v>
      </c>
      <c r="G3906" s="26">
        <v>60</v>
      </c>
      <c r="H3906" s="37">
        <v>0.034822983168891465</v>
      </c>
    </row>
    <row r="3907">
      <c r="A3907" s="26">
        <v>24</v>
      </c>
      <c r="B3907" s="24" t="str">
        <v>고양시 일산동구</v>
      </c>
      <c r="C3907" s="24" t="str">
        <v>다세대 전월세</v>
      </c>
      <c r="D3907" s="24" t="str">
        <v>2025-12</v>
      </c>
      <c r="E3907" s="24" t="str">
        <v>비교 반영</v>
      </c>
      <c r="F3907" s="24" t="str">
        <v>그 외 비교 반영월</v>
      </c>
      <c r="G3907" s="26">
        <v>55</v>
      </c>
      <c r="H3907" s="37">
        <v>0.03573749187784275</v>
      </c>
    </row>
    <row r="3908">
      <c r="A3908" s="26">
        <v>24</v>
      </c>
      <c r="B3908" s="24" t="str">
        <v>고양시 일산동구</v>
      </c>
      <c r="C3908" s="24" t="str">
        <v>다세대 전월세</v>
      </c>
      <c r="D3908" s="24" t="str">
        <v>2026-01</v>
      </c>
      <c r="E3908" s="24" t="str">
        <v>비교 반영</v>
      </c>
      <c r="F3908" s="24" t="str">
        <v>직전 비교기간</v>
      </c>
      <c r="G3908" s="26">
        <v>69</v>
      </c>
      <c r="H3908" s="37">
        <v>0.040256709451575265</v>
      </c>
    </row>
    <row r="3909">
      <c r="A3909" s="26">
        <v>24</v>
      </c>
      <c r="B3909" s="24" t="str">
        <v>고양시 일산동구</v>
      </c>
      <c r="C3909" s="24" t="str">
        <v>다세대 전월세</v>
      </c>
      <c r="D3909" s="24" t="str">
        <v>2026-02</v>
      </c>
      <c r="E3909" s="24" t="str">
        <v>비교 반영</v>
      </c>
      <c r="F3909" s="24" t="str">
        <v>직전 비교기간</v>
      </c>
      <c r="G3909" s="26">
        <v>61</v>
      </c>
      <c r="H3909" s="37">
        <v>0.04018445322793149</v>
      </c>
    </row>
    <row r="3910">
      <c r="A3910" s="26">
        <v>24</v>
      </c>
      <c r="B3910" s="24" t="str">
        <v>고양시 일산동구</v>
      </c>
      <c r="C3910" s="24" t="str">
        <v>다세대 전월세</v>
      </c>
      <c r="D3910" s="24" t="str">
        <v>2026-03</v>
      </c>
      <c r="E3910" s="24" t="str">
        <v>비교 반영</v>
      </c>
      <c r="F3910" s="24" t="str">
        <v>직전 비교기간</v>
      </c>
      <c r="G3910" s="26">
        <v>73</v>
      </c>
      <c r="H3910" s="37">
        <v>0.04183381088825215</v>
      </c>
    </row>
    <row r="3911">
      <c r="A3911" s="26">
        <v>24</v>
      </c>
      <c r="B3911" s="24" t="str">
        <v>고양시 일산동구</v>
      </c>
      <c r="C3911" s="24" t="str">
        <v>다세대 전월세</v>
      </c>
      <c r="D3911" s="24" t="str">
        <v>2026-04</v>
      </c>
      <c r="E3911" s="24" t="str">
        <v>비교 반영</v>
      </c>
      <c r="F3911" s="24" t="str">
        <v>최근 비교기간</v>
      </c>
      <c r="G3911" s="26">
        <v>66</v>
      </c>
      <c r="H3911" s="37">
        <v>0.04558011049723757</v>
      </c>
    </row>
    <row r="3912">
      <c r="A3912" s="26">
        <v>24</v>
      </c>
      <c r="B3912" s="24" t="str">
        <v>고양시 일산동구</v>
      </c>
      <c r="C3912" s="24" t="str">
        <v>다세대 전월세</v>
      </c>
      <c r="D3912" s="24" t="str">
        <v>2026-05</v>
      </c>
      <c r="E3912" s="24" t="str">
        <v>비교 반영</v>
      </c>
      <c r="F3912" s="24" t="str">
        <v>최근 비교기간</v>
      </c>
      <c r="G3912" s="26">
        <v>70</v>
      </c>
      <c r="H3912" s="37">
        <v>0.05299015897047691</v>
      </c>
    </row>
    <row r="3913">
      <c r="A3913" s="26">
        <v>24</v>
      </c>
      <c r="B3913" s="24" t="str">
        <v>고양시 일산동구</v>
      </c>
      <c r="C3913" s="24" t="str">
        <v>다세대 전월세</v>
      </c>
      <c r="D3913" s="24" t="str">
        <v>2026-06</v>
      </c>
      <c r="E3913" s="24" t="str">
        <v>비교 반영</v>
      </c>
      <c r="F3913" s="24" t="str">
        <v>최근 비교기간</v>
      </c>
      <c r="G3913" s="26">
        <v>63</v>
      </c>
      <c r="H3913" s="37">
        <v>0.04433497536945813</v>
      </c>
    </row>
    <row r="3914">
      <c r="A3914" s="30">
        <v>24</v>
      </c>
      <c r="B3914" s="30" t="str">
        <v>고양시 일산동구</v>
      </c>
      <c r="C3914" s="30" t="str">
        <v>다세대 전월세</v>
      </c>
      <c r="D3914" s="30" t="str">
        <v>2026-07</v>
      </c>
      <c r="E3914" s="30" t="str">
        <v>집계 중</v>
      </c>
      <c r="F3914" s="30" t="str">
        <v>집계 중 월</v>
      </c>
      <c r="G3914" s="32">
        <v>47</v>
      </c>
      <c r="H3914" s="43">
        <v>0.03906899418121363</v>
      </c>
    </row>
    <row r="3915">
      <c r="A3915" s="26">
        <v>24</v>
      </c>
      <c r="B3915" s="24" t="str">
        <v>고양시 일산동구</v>
      </c>
      <c r="C3915" s="24" t="str">
        <v>토지</v>
      </c>
      <c r="D3915" s="24" t="str">
        <v>2025-08</v>
      </c>
      <c r="E3915" s="24" t="str">
        <v>비교 반영</v>
      </c>
      <c r="F3915" s="24" t="str">
        <v>그 외 비교 반영월</v>
      </c>
      <c r="G3915" s="26">
        <v>32</v>
      </c>
      <c r="H3915" s="37">
        <v>0.022068965517241378</v>
      </c>
    </row>
    <row r="3916">
      <c r="A3916" s="26">
        <v>24</v>
      </c>
      <c r="B3916" s="24" t="str">
        <v>고양시 일산동구</v>
      </c>
      <c r="C3916" s="24" t="str">
        <v>토지</v>
      </c>
      <c r="D3916" s="24" t="str">
        <v>2025-09</v>
      </c>
      <c r="E3916" s="24" t="str">
        <v>비교 반영</v>
      </c>
      <c r="F3916" s="24" t="str">
        <v>그 외 비교 반영월</v>
      </c>
      <c r="G3916" s="26">
        <v>51</v>
      </c>
      <c r="H3916" s="37">
        <v>0.032776349614395885</v>
      </c>
    </row>
    <row r="3917">
      <c r="A3917" s="26">
        <v>24</v>
      </c>
      <c r="B3917" s="24" t="str">
        <v>고양시 일산동구</v>
      </c>
      <c r="C3917" s="24" t="str">
        <v>토지</v>
      </c>
      <c r="D3917" s="24" t="str">
        <v>2025-10</v>
      </c>
      <c r="E3917" s="24" t="str">
        <v>비교 반영</v>
      </c>
      <c r="F3917" s="24" t="str">
        <v>그 외 비교 반영월</v>
      </c>
      <c r="G3917" s="26">
        <v>23</v>
      </c>
      <c r="H3917" s="37">
        <v>0.015191545574636724</v>
      </c>
    </row>
    <row r="3918">
      <c r="A3918" s="26">
        <v>24</v>
      </c>
      <c r="B3918" s="24" t="str">
        <v>고양시 일산동구</v>
      </c>
      <c r="C3918" s="24" t="str">
        <v>토지</v>
      </c>
      <c r="D3918" s="24" t="str">
        <v>2025-11</v>
      </c>
      <c r="E3918" s="24" t="str">
        <v>비교 반영</v>
      </c>
      <c r="F3918" s="24" t="str">
        <v>그 외 비교 반영월</v>
      </c>
      <c r="G3918" s="26">
        <v>65</v>
      </c>
      <c r="H3918" s="37">
        <v>0.03772489843296576</v>
      </c>
    </row>
    <row r="3919">
      <c r="A3919" s="26">
        <v>24</v>
      </c>
      <c r="B3919" s="24" t="str">
        <v>고양시 일산동구</v>
      </c>
      <c r="C3919" s="24" t="str">
        <v>토지</v>
      </c>
      <c r="D3919" s="24" t="str">
        <v>2025-12</v>
      </c>
      <c r="E3919" s="24" t="str">
        <v>비교 반영</v>
      </c>
      <c r="F3919" s="24" t="str">
        <v>그 외 비교 반영월</v>
      </c>
      <c r="G3919" s="26">
        <v>64</v>
      </c>
      <c r="H3919" s="37">
        <v>0.04158544509421702</v>
      </c>
    </row>
    <row r="3920">
      <c r="A3920" s="26">
        <v>24</v>
      </c>
      <c r="B3920" s="24" t="str">
        <v>고양시 일산동구</v>
      </c>
      <c r="C3920" s="24" t="str">
        <v>토지</v>
      </c>
      <c r="D3920" s="24" t="str">
        <v>2026-01</v>
      </c>
      <c r="E3920" s="24" t="str">
        <v>비교 반영</v>
      </c>
      <c r="F3920" s="24" t="str">
        <v>직전 비교기간</v>
      </c>
      <c r="G3920" s="26">
        <v>62</v>
      </c>
      <c r="H3920" s="37">
        <v>0.03617269544924154</v>
      </c>
    </row>
    <row r="3921">
      <c r="A3921" s="26">
        <v>24</v>
      </c>
      <c r="B3921" s="24" t="str">
        <v>고양시 일산동구</v>
      </c>
      <c r="C3921" s="24" t="str">
        <v>토지</v>
      </c>
      <c r="D3921" s="24" t="str">
        <v>2026-02</v>
      </c>
      <c r="E3921" s="24" t="str">
        <v>비교 반영</v>
      </c>
      <c r="F3921" s="24" t="str">
        <v>직전 비교기간</v>
      </c>
      <c r="G3921" s="26">
        <v>84</v>
      </c>
      <c r="H3921" s="37">
        <v>0.05533596837944664</v>
      </c>
    </row>
    <row r="3922">
      <c r="A3922" s="26">
        <v>24</v>
      </c>
      <c r="B3922" s="24" t="str">
        <v>고양시 일산동구</v>
      </c>
      <c r="C3922" s="24" t="str">
        <v>토지</v>
      </c>
      <c r="D3922" s="24" t="str">
        <v>2026-03</v>
      </c>
      <c r="E3922" s="24" t="str">
        <v>비교 반영</v>
      </c>
      <c r="F3922" s="24" t="str">
        <v>직전 비교기간</v>
      </c>
      <c r="G3922" s="26">
        <v>45</v>
      </c>
      <c r="H3922" s="37">
        <v>0.025787965616045846</v>
      </c>
    </row>
    <row r="3923">
      <c r="A3923" s="26">
        <v>24</v>
      </c>
      <c r="B3923" s="24" t="str">
        <v>고양시 일산동구</v>
      </c>
      <c r="C3923" s="24" t="str">
        <v>토지</v>
      </c>
      <c r="D3923" s="24" t="str">
        <v>2026-04</v>
      </c>
      <c r="E3923" s="24" t="str">
        <v>비교 반영</v>
      </c>
      <c r="F3923" s="24" t="str">
        <v>최근 비교기간</v>
      </c>
      <c r="G3923" s="26">
        <v>52</v>
      </c>
      <c r="H3923" s="37">
        <v>0.03591160220994475</v>
      </c>
    </row>
    <row r="3924">
      <c r="A3924" s="26">
        <v>24</v>
      </c>
      <c r="B3924" s="24" t="str">
        <v>고양시 일산동구</v>
      </c>
      <c r="C3924" s="24" t="str">
        <v>토지</v>
      </c>
      <c r="D3924" s="24" t="str">
        <v>2026-05</v>
      </c>
      <c r="E3924" s="24" t="str">
        <v>비교 반영</v>
      </c>
      <c r="F3924" s="24" t="str">
        <v>최근 비교기간</v>
      </c>
      <c r="G3924" s="26">
        <v>36</v>
      </c>
      <c r="H3924" s="37">
        <v>0.02725208175624527</v>
      </c>
    </row>
    <row r="3925">
      <c r="A3925" s="26">
        <v>24</v>
      </c>
      <c r="B3925" s="24" t="str">
        <v>고양시 일산동구</v>
      </c>
      <c r="C3925" s="24" t="str">
        <v>토지</v>
      </c>
      <c r="D3925" s="24" t="str">
        <v>2026-06</v>
      </c>
      <c r="E3925" s="24" t="str">
        <v>비교 반영</v>
      </c>
      <c r="F3925" s="24" t="str">
        <v>최근 비교기간</v>
      </c>
      <c r="G3925" s="26">
        <v>34</v>
      </c>
      <c r="H3925" s="37">
        <v>0.023926812104152005</v>
      </c>
    </row>
    <row r="3926">
      <c r="A3926" s="30">
        <v>24</v>
      </c>
      <c r="B3926" s="30" t="str">
        <v>고양시 일산동구</v>
      </c>
      <c r="C3926" s="30" t="str">
        <v>토지</v>
      </c>
      <c r="D3926" s="30" t="str">
        <v>2026-07</v>
      </c>
      <c r="E3926" s="30" t="str">
        <v>집계 중</v>
      </c>
      <c r="F3926" s="30" t="str">
        <v>집계 중 월</v>
      </c>
      <c r="G3926" s="32">
        <v>35</v>
      </c>
      <c r="H3926" s="43">
        <v>0.029093931837073983</v>
      </c>
    </row>
    <row r="3927">
      <c r="A3927" s="26">
        <v>24</v>
      </c>
      <c r="B3927" s="24" t="str">
        <v>고양시 일산동구</v>
      </c>
      <c r="C3927" s="24" t="str">
        <v>다세대 매매</v>
      </c>
      <c r="D3927" s="24" t="str">
        <v>2025-08</v>
      </c>
      <c r="E3927" s="24" t="str">
        <v>비교 반영</v>
      </c>
      <c r="F3927" s="24" t="str">
        <v>그 외 비교 반영월</v>
      </c>
      <c r="G3927" s="26">
        <v>21</v>
      </c>
      <c r="H3927" s="37">
        <v>0.014482758620689656</v>
      </c>
    </row>
    <row r="3928">
      <c r="A3928" s="26">
        <v>24</v>
      </c>
      <c r="B3928" s="24" t="str">
        <v>고양시 일산동구</v>
      </c>
      <c r="C3928" s="24" t="str">
        <v>다세대 매매</v>
      </c>
      <c r="D3928" s="24" t="str">
        <v>2025-09</v>
      </c>
      <c r="E3928" s="24" t="str">
        <v>비교 반영</v>
      </c>
      <c r="F3928" s="24" t="str">
        <v>그 외 비교 반영월</v>
      </c>
      <c r="G3928" s="26">
        <v>30</v>
      </c>
      <c r="H3928" s="37">
        <v>0.019280205655526992</v>
      </c>
    </row>
    <row r="3929">
      <c r="A3929" s="26">
        <v>24</v>
      </c>
      <c r="B3929" s="24" t="str">
        <v>고양시 일산동구</v>
      </c>
      <c r="C3929" s="24" t="str">
        <v>다세대 매매</v>
      </c>
      <c r="D3929" s="24" t="str">
        <v>2025-10</v>
      </c>
      <c r="E3929" s="24" t="str">
        <v>비교 반영</v>
      </c>
      <c r="F3929" s="24" t="str">
        <v>그 외 비교 반영월</v>
      </c>
      <c r="G3929" s="26">
        <v>29</v>
      </c>
      <c r="H3929" s="37">
        <v>0.01915455746367239</v>
      </c>
    </row>
    <row r="3930">
      <c r="A3930" s="26">
        <v>24</v>
      </c>
      <c r="B3930" s="24" t="str">
        <v>고양시 일산동구</v>
      </c>
      <c r="C3930" s="24" t="str">
        <v>다세대 매매</v>
      </c>
      <c r="D3930" s="24" t="str">
        <v>2025-11</v>
      </c>
      <c r="E3930" s="24" t="str">
        <v>비교 반영</v>
      </c>
      <c r="F3930" s="24" t="str">
        <v>그 외 비교 반영월</v>
      </c>
      <c r="G3930" s="26">
        <v>22</v>
      </c>
      <c r="H3930" s="37">
        <v>0.012768427161926872</v>
      </c>
    </row>
    <row r="3931">
      <c r="A3931" s="26">
        <v>24</v>
      </c>
      <c r="B3931" s="24" t="str">
        <v>고양시 일산동구</v>
      </c>
      <c r="C3931" s="24" t="str">
        <v>다세대 매매</v>
      </c>
      <c r="D3931" s="24" t="str">
        <v>2025-12</v>
      </c>
      <c r="E3931" s="24" t="str">
        <v>비교 반영</v>
      </c>
      <c r="F3931" s="24" t="str">
        <v>그 외 비교 반영월</v>
      </c>
      <c r="G3931" s="26">
        <v>23</v>
      </c>
      <c r="H3931" s="37">
        <v>0.014944769330734242</v>
      </c>
    </row>
    <row r="3932">
      <c r="A3932" s="26">
        <v>24</v>
      </c>
      <c r="B3932" s="24" t="str">
        <v>고양시 일산동구</v>
      </c>
      <c r="C3932" s="24" t="str">
        <v>다세대 매매</v>
      </c>
      <c r="D3932" s="24" t="str">
        <v>2026-01</v>
      </c>
      <c r="E3932" s="24" t="str">
        <v>비교 반영</v>
      </c>
      <c r="F3932" s="24" t="str">
        <v>직전 비교기간</v>
      </c>
      <c r="G3932" s="26">
        <v>24</v>
      </c>
      <c r="H3932" s="37">
        <v>0.014002333722287048</v>
      </c>
    </row>
    <row r="3933">
      <c r="A3933" s="26">
        <v>24</v>
      </c>
      <c r="B3933" s="24" t="str">
        <v>고양시 일산동구</v>
      </c>
      <c r="C3933" s="24" t="str">
        <v>다세대 매매</v>
      </c>
      <c r="D3933" s="24" t="str">
        <v>2026-02</v>
      </c>
      <c r="E3933" s="24" t="str">
        <v>비교 반영</v>
      </c>
      <c r="F3933" s="24" t="str">
        <v>직전 비교기간</v>
      </c>
      <c r="G3933" s="26">
        <v>19</v>
      </c>
      <c r="H3933" s="37">
        <v>0.012516469038208168</v>
      </c>
    </row>
    <row r="3934">
      <c r="A3934" s="26">
        <v>24</v>
      </c>
      <c r="B3934" s="24" t="str">
        <v>고양시 일산동구</v>
      </c>
      <c r="C3934" s="24" t="str">
        <v>다세대 매매</v>
      </c>
      <c r="D3934" s="24" t="str">
        <v>2026-03</v>
      </c>
      <c r="E3934" s="24" t="str">
        <v>비교 반영</v>
      </c>
      <c r="F3934" s="24" t="str">
        <v>직전 비교기간</v>
      </c>
      <c r="G3934" s="26">
        <v>33</v>
      </c>
      <c r="H3934" s="37">
        <v>0.018911174785100286</v>
      </c>
    </row>
    <row r="3935">
      <c r="A3935" s="26">
        <v>24</v>
      </c>
      <c r="B3935" s="24" t="str">
        <v>고양시 일산동구</v>
      </c>
      <c r="C3935" s="24" t="str">
        <v>다세대 매매</v>
      </c>
      <c r="D3935" s="24" t="str">
        <v>2026-04</v>
      </c>
      <c r="E3935" s="24" t="str">
        <v>비교 반영</v>
      </c>
      <c r="F3935" s="24" t="str">
        <v>최근 비교기간</v>
      </c>
      <c r="G3935" s="26">
        <v>37</v>
      </c>
      <c r="H3935" s="37">
        <v>0.025552486187845305</v>
      </c>
    </row>
    <row r="3936">
      <c r="A3936" s="26">
        <v>24</v>
      </c>
      <c r="B3936" s="24" t="str">
        <v>고양시 일산동구</v>
      </c>
      <c r="C3936" s="24" t="str">
        <v>다세대 매매</v>
      </c>
      <c r="D3936" s="24" t="str">
        <v>2026-05</v>
      </c>
      <c r="E3936" s="24" t="str">
        <v>비교 반영</v>
      </c>
      <c r="F3936" s="24" t="str">
        <v>최근 비교기간</v>
      </c>
      <c r="G3936" s="26">
        <v>33</v>
      </c>
      <c r="H3936" s="37">
        <v>0.02498107494322483</v>
      </c>
    </row>
    <row r="3937">
      <c r="A3937" s="26">
        <v>24</v>
      </c>
      <c r="B3937" s="24" t="str">
        <v>고양시 일산동구</v>
      </c>
      <c r="C3937" s="24" t="str">
        <v>다세대 매매</v>
      </c>
      <c r="D3937" s="24" t="str">
        <v>2026-06</v>
      </c>
      <c r="E3937" s="24" t="str">
        <v>비교 반영</v>
      </c>
      <c r="F3937" s="24" t="str">
        <v>최근 비교기간</v>
      </c>
      <c r="G3937" s="26">
        <v>19</v>
      </c>
      <c r="H3937" s="37">
        <v>0.013370865587614356</v>
      </c>
    </row>
    <row r="3938">
      <c r="A3938" s="30">
        <v>24</v>
      </c>
      <c r="B3938" s="30" t="str">
        <v>고양시 일산동구</v>
      </c>
      <c r="C3938" s="30" t="str">
        <v>다세대 매매</v>
      </c>
      <c r="D3938" s="30" t="str">
        <v>2026-07</v>
      </c>
      <c r="E3938" s="30" t="str">
        <v>집계 중</v>
      </c>
      <c r="F3938" s="30" t="str">
        <v>집계 중 월</v>
      </c>
      <c r="G3938" s="32">
        <v>29</v>
      </c>
      <c r="H3938" s="43">
        <v>0.024106400665004156</v>
      </c>
    </row>
    <row r="3939">
      <c r="A3939" s="26">
        <v>24</v>
      </c>
      <c r="B3939" s="24" t="str">
        <v>고양시 일산동구</v>
      </c>
      <c r="C3939" s="24" t="str">
        <v>상가</v>
      </c>
      <c r="D3939" s="24" t="str">
        <v>2025-08</v>
      </c>
      <c r="E3939" s="24" t="str">
        <v>비교 반영</v>
      </c>
      <c r="F3939" s="24" t="str">
        <v>그 외 비교 반영월</v>
      </c>
      <c r="G3939" s="26">
        <v>17</v>
      </c>
      <c r="H3939" s="37">
        <v>0.011724137931034483</v>
      </c>
    </row>
    <row r="3940">
      <c r="A3940" s="26">
        <v>24</v>
      </c>
      <c r="B3940" s="24" t="str">
        <v>고양시 일산동구</v>
      </c>
      <c r="C3940" s="24" t="str">
        <v>상가</v>
      </c>
      <c r="D3940" s="24" t="str">
        <v>2025-09</v>
      </c>
      <c r="E3940" s="24" t="str">
        <v>비교 반영</v>
      </c>
      <c r="F3940" s="24" t="str">
        <v>그 외 비교 반영월</v>
      </c>
      <c r="G3940" s="26">
        <v>28</v>
      </c>
      <c r="H3940" s="37">
        <v>0.017994858611825194</v>
      </c>
    </row>
    <row r="3941">
      <c r="A3941" s="26">
        <v>24</v>
      </c>
      <c r="B3941" s="24" t="str">
        <v>고양시 일산동구</v>
      </c>
      <c r="C3941" s="24" t="str">
        <v>상가</v>
      </c>
      <c r="D3941" s="24" t="str">
        <v>2025-10</v>
      </c>
      <c r="E3941" s="24" t="str">
        <v>비교 반영</v>
      </c>
      <c r="F3941" s="24" t="str">
        <v>그 외 비교 반영월</v>
      </c>
      <c r="G3941" s="26">
        <v>26</v>
      </c>
      <c r="H3941" s="37">
        <v>0.017173051519154558</v>
      </c>
    </row>
    <row r="3942">
      <c r="A3942" s="26">
        <v>24</v>
      </c>
      <c r="B3942" s="24" t="str">
        <v>고양시 일산동구</v>
      </c>
      <c r="C3942" s="24" t="str">
        <v>상가</v>
      </c>
      <c r="D3942" s="24" t="str">
        <v>2025-11</v>
      </c>
      <c r="E3942" s="24" t="str">
        <v>비교 반영</v>
      </c>
      <c r="F3942" s="24" t="str">
        <v>그 외 비교 반영월</v>
      </c>
      <c r="G3942" s="26">
        <v>29</v>
      </c>
      <c r="H3942" s="37">
        <v>0.016831108531630876</v>
      </c>
    </row>
    <row r="3943">
      <c r="A3943" s="26">
        <v>24</v>
      </c>
      <c r="B3943" s="24" t="str">
        <v>고양시 일산동구</v>
      </c>
      <c r="C3943" s="24" t="str">
        <v>상가</v>
      </c>
      <c r="D3943" s="24" t="str">
        <v>2025-12</v>
      </c>
      <c r="E3943" s="24" t="str">
        <v>비교 반영</v>
      </c>
      <c r="F3943" s="24" t="str">
        <v>그 외 비교 반영월</v>
      </c>
      <c r="G3943" s="26">
        <v>25</v>
      </c>
      <c r="H3943" s="37">
        <v>0.016244314489928524</v>
      </c>
    </row>
    <row r="3944">
      <c r="A3944" s="26">
        <v>24</v>
      </c>
      <c r="B3944" s="24" t="str">
        <v>고양시 일산동구</v>
      </c>
      <c r="C3944" s="24" t="str">
        <v>상가</v>
      </c>
      <c r="D3944" s="24" t="str">
        <v>2026-01</v>
      </c>
      <c r="E3944" s="24" t="str">
        <v>비교 반영</v>
      </c>
      <c r="F3944" s="24" t="str">
        <v>직전 비교기간</v>
      </c>
      <c r="G3944" s="26">
        <v>38</v>
      </c>
      <c r="H3944" s="37">
        <v>0.022170361726954493</v>
      </c>
    </row>
    <row r="3945">
      <c r="A3945" s="26">
        <v>24</v>
      </c>
      <c r="B3945" s="24" t="str">
        <v>고양시 일산동구</v>
      </c>
      <c r="C3945" s="24" t="str">
        <v>상가</v>
      </c>
      <c r="D3945" s="24" t="str">
        <v>2026-02</v>
      </c>
      <c r="E3945" s="24" t="str">
        <v>비교 반영</v>
      </c>
      <c r="F3945" s="24" t="str">
        <v>직전 비교기간</v>
      </c>
      <c r="G3945" s="26">
        <v>20</v>
      </c>
      <c r="H3945" s="37">
        <v>0.013175230566534914</v>
      </c>
    </row>
    <row r="3946">
      <c r="A3946" s="26">
        <v>24</v>
      </c>
      <c r="B3946" s="24" t="str">
        <v>고양시 일산동구</v>
      </c>
      <c r="C3946" s="24" t="str">
        <v>상가</v>
      </c>
      <c r="D3946" s="24" t="str">
        <v>2026-03</v>
      </c>
      <c r="E3946" s="24" t="str">
        <v>비교 반영</v>
      </c>
      <c r="F3946" s="24" t="str">
        <v>직전 비교기간</v>
      </c>
      <c r="G3946" s="26">
        <v>26</v>
      </c>
      <c r="H3946" s="37">
        <v>0.01489971346704871</v>
      </c>
    </row>
    <row r="3947">
      <c r="A3947" s="26">
        <v>24</v>
      </c>
      <c r="B3947" s="24" t="str">
        <v>고양시 일산동구</v>
      </c>
      <c r="C3947" s="24" t="str">
        <v>상가</v>
      </c>
      <c r="D3947" s="24" t="str">
        <v>2026-04</v>
      </c>
      <c r="E3947" s="24" t="str">
        <v>비교 반영</v>
      </c>
      <c r="F3947" s="24" t="str">
        <v>최근 비교기간</v>
      </c>
      <c r="G3947" s="26">
        <v>11</v>
      </c>
      <c r="H3947" s="37">
        <v>0.007596685082872928</v>
      </c>
    </row>
    <row r="3948">
      <c r="A3948" s="26">
        <v>24</v>
      </c>
      <c r="B3948" s="24" t="str">
        <v>고양시 일산동구</v>
      </c>
      <c r="C3948" s="24" t="str">
        <v>상가</v>
      </c>
      <c r="D3948" s="24" t="str">
        <v>2026-05</v>
      </c>
      <c r="E3948" s="24" t="str">
        <v>비교 반영</v>
      </c>
      <c r="F3948" s="24" t="str">
        <v>최근 비교기간</v>
      </c>
      <c r="G3948" s="26">
        <v>25</v>
      </c>
      <c r="H3948" s="37">
        <v>0.018925056775170326</v>
      </c>
    </row>
    <row r="3949">
      <c r="A3949" s="26">
        <v>24</v>
      </c>
      <c r="B3949" s="24" t="str">
        <v>고양시 일산동구</v>
      </c>
      <c r="C3949" s="24" t="str">
        <v>상가</v>
      </c>
      <c r="D3949" s="24" t="str">
        <v>2026-06</v>
      </c>
      <c r="E3949" s="24" t="str">
        <v>비교 반영</v>
      </c>
      <c r="F3949" s="24" t="str">
        <v>최근 비교기간</v>
      </c>
      <c r="G3949" s="26">
        <v>30</v>
      </c>
      <c r="H3949" s="37">
        <v>0.0211118930330753</v>
      </c>
    </row>
    <row r="3950">
      <c r="A3950" s="30">
        <v>24</v>
      </c>
      <c r="B3950" s="30" t="str">
        <v>고양시 일산동구</v>
      </c>
      <c r="C3950" s="30" t="str">
        <v>상가</v>
      </c>
      <c r="D3950" s="30" t="str">
        <v>2026-07</v>
      </c>
      <c r="E3950" s="30" t="str">
        <v>집계 중</v>
      </c>
      <c r="F3950" s="30" t="str">
        <v>집계 중 월</v>
      </c>
      <c r="G3950" s="32">
        <v>11</v>
      </c>
      <c r="H3950" s="43">
        <v>0.00914380714879468</v>
      </c>
    </row>
    <row r="3951">
      <c r="A3951" s="26">
        <v>24</v>
      </c>
      <c r="B3951" s="24" t="str">
        <v>고양시 일산동구</v>
      </c>
      <c r="C3951" s="24" t="str">
        <v>공장창고</v>
      </c>
      <c r="D3951" s="24" t="str">
        <v>2025-08</v>
      </c>
      <c r="E3951" s="24" t="str">
        <v>비교 반영</v>
      </c>
      <c r="F3951" s="24" t="str">
        <v>그 외 비교 반영월</v>
      </c>
      <c r="G3951" s="26">
        <v>5</v>
      </c>
      <c r="H3951" s="37">
        <v>0.0034482758620689655</v>
      </c>
    </row>
    <row r="3952">
      <c r="A3952" s="26">
        <v>24</v>
      </c>
      <c r="B3952" s="24" t="str">
        <v>고양시 일산동구</v>
      </c>
      <c r="C3952" s="24" t="str">
        <v>공장창고</v>
      </c>
      <c r="D3952" s="24" t="str">
        <v>2025-09</v>
      </c>
      <c r="E3952" s="24" t="str">
        <v>비교 반영</v>
      </c>
      <c r="F3952" s="24" t="str">
        <v>그 외 비교 반영월</v>
      </c>
      <c r="G3952" s="26">
        <v>3</v>
      </c>
      <c r="H3952" s="37">
        <v>0.0019280205655526992</v>
      </c>
    </row>
    <row r="3953">
      <c r="A3953" s="26">
        <v>24</v>
      </c>
      <c r="B3953" s="24" t="str">
        <v>고양시 일산동구</v>
      </c>
      <c r="C3953" s="24" t="str">
        <v>공장창고</v>
      </c>
      <c r="D3953" s="24" t="str">
        <v>2025-10</v>
      </c>
      <c r="E3953" s="24" t="str">
        <v>비교 반영</v>
      </c>
      <c r="F3953" s="24" t="str">
        <v>그 외 비교 반영월</v>
      </c>
      <c r="G3953" s="26">
        <v>3</v>
      </c>
      <c r="H3953" s="37">
        <v>0.0019815059445178335</v>
      </c>
    </row>
    <row r="3954">
      <c r="A3954" s="26">
        <v>24</v>
      </c>
      <c r="B3954" s="24" t="str">
        <v>고양시 일산동구</v>
      </c>
      <c r="C3954" s="24" t="str">
        <v>공장창고</v>
      </c>
      <c r="D3954" s="24" t="str">
        <v>2025-11</v>
      </c>
      <c r="E3954" s="24" t="str">
        <v>비교 반영</v>
      </c>
      <c r="F3954" s="24" t="str">
        <v>그 외 비교 반영월</v>
      </c>
      <c r="G3954" s="26">
        <v>4</v>
      </c>
      <c r="H3954" s="37">
        <v>0.0023215322112594312</v>
      </c>
    </row>
    <row r="3955">
      <c r="A3955" s="26">
        <v>24</v>
      </c>
      <c r="B3955" s="24" t="str">
        <v>고양시 일산동구</v>
      </c>
      <c r="C3955" s="24" t="str">
        <v>공장창고</v>
      </c>
      <c r="D3955" s="24" t="str">
        <v>2025-12</v>
      </c>
      <c r="E3955" s="24" t="str">
        <v>비교 반영</v>
      </c>
      <c r="F3955" s="24" t="str">
        <v>그 외 비교 반영월</v>
      </c>
      <c r="G3955" s="26">
        <v>1</v>
      </c>
      <c r="H3955" s="37">
        <v>0.000649772579597141</v>
      </c>
    </row>
    <row r="3956">
      <c r="A3956" s="26">
        <v>24</v>
      </c>
      <c r="B3956" s="24" t="str">
        <v>고양시 일산동구</v>
      </c>
      <c r="C3956" s="24" t="str">
        <v>공장창고</v>
      </c>
      <c r="D3956" s="24" t="str">
        <v>2026-01</v>
      </c>
      <c r="E3956" s="24" t="str">
        <v>비교 반영</v>
      </c>
      <c r="F3956" s="24" t="str">
        <v>직전 비교기간</v>
      </c>
      <c r="G3956" s="26">
        <v>2</v>
      </c>
      <c r="H3956" s="37">
        <v>0.0011668611435239206</v>
      </c>
    </row>
    <row r="3957">
      <c r="A3957" s="26">
        <v>24</v>
      </c>
      <c r="B3957" s="24" t="str">
        <v>고양시 일산동구</v>
      </c>
      <c r="C3957" s="24" t="str">
        <v>공장창고</v>
      </c>
      <c r="D3957" s="24" t="str">
        <v>2026-02</v>
      </c>
      <c r="E3957" s="24" t="str">
        <v>비교 반영</v>
      </c>
      <c r="F3957" s="24" t="str">
        <v>직전 비교기간</v>
      </c>
      <c r="G3957" s="26">
        <v>2</v>
      </c>
      <c r="H3957" s="37">
        <v>0.0013175230566534915</v>
      </c>
    </row>
    <row r="3958">
      <c r="A3958" s="26">
        <v>24</v>
      </c>
      <c r="B3958" s="24" t="str">
        <v>고양시 일산동구</v>
      </c>
      <c r="C3958" s="24" t="str">
        <v>공장창고</v>
      </c>
      <c r="D3958" s="24" t="str">
        <v>2026-03</v>
      </c>
      <c r="E3958" s="24" t="str">
        <v>비교 반영</v>
      </c>
      <c r="F3958" s="24" t="str">
        <v>직전 비교기간</v>
      </c>
      <c r="G3958" s="26">
        <v>7</v>
      </c>
      <c r="H3958" s="37">
        <v>0.0040114613180515755</v>
      </c>
    </row>
    <row r="3959">
      <c r="A3959" s="26">
        <v>24</v>
      </c>
      <c r="B3959" s="24" t="str">
        <v>고양시 일산동구</v>
      </c>
      <c r="C3959" s="24" t="str">
        <v>공장창고</v>
      </c>
      <c r="D3959" s="24" t="str">
        <v>2026-04</v>
      </c>
      <c r="E3959" s="24" t="str">
        <v>비교 반영</v>
      </c>
      <c r="F3959" s="24" t="str">
        <v>최근 비교기간</v>
      </c>
      <c r="G3959" s="26">
        <v>5</v>
      </c>
      <c r="H3959" s="37">
        <v>0.003453038674033149</v>
      </c>
    </row>
    <row r="3960">
      <c r="A3960" s="26">
        <v>24</v>
      </c>
      <c r="B3960" s="24" t="str">
        <v>고양시 일산동구</v>
      </c>
      <c r="C3960" s="24" t="str">
        <v>공장창고</v>
      </c>
      <c r="D3960" s="24" t="str">
        <v>2026-05</v>
      </c>
      <c r="E3960" s="24" t="str">
        <v>비교 반영</v>
      </c>
      <c r="F3960" s="24" t="str">
        <v>최근 비교기간</v>
      </c>
      <c r="G3960" s="26">
        <v>4</v>
      </c>
      <c r="H3960" s="37">
        <v>0.003028009084027252</v>
      </c>
    </row>
    <row r="3961">
      <c r="A3961" s="26">
        <v>24</v>
      </c>
      <c r="B3961" s="24" t="str">
        <v>고양시 일산동구</v>
      </c>
      <c r="C3961" s="24" t="str">
        <v>공장창고</v>
      </c>
      <c r="D3961" s="24" t="str">
        <v>2026-06</v>
      </c>
      <c r="E3961" s="24" t="str">
        <v>비교 반영</v>
      </c>
      <c r="F3961" s="24" t="str">
        <v>최근 비교기간</v>
      </c>
      <c r="G3961" s="26">
        <v>1</v>
      </c>
      <c r="H3961" s="37">
        <v>0.0007037297677691766</v>
      </c>
    </row>
    <row r="3962">
      <c r="A3962" s="30">
        <v>24</v>
      </c>
      <c r="B3962" s="30" t="str">
        <v>고양시 일산동구</v>
      </c>
      <c r="C3962" s="30" t="str">
        <v>공장창고</v>
      </c>
      <c r="D3962" s="30" t="str">
        <v>2026-07</v>
      </c>
      <c r="E3962" s="30" t="str">
        <v>집계 중</v>
      </c>
      <c r="F3962" s="30" t="str">
        <v>집계 중 월</v>
      </c>
      <c r="G3962" s="32">
        <v>6</v>
      </c>
      <c r="H3962" s="43">
        <v>0.004987531172069825</v>
      </c>
    </row>
    <row r="3963">
      <c r="A3963" s="26">
        <v>24</v>
      </c>
      <c r="B3963" s="24" t="str">
        <v>고양시 일산동구</v>
      </c>
      <c r="C3963" s="24" t="str">
        <v>다가구 매매</v>
      </c>
      <c r="D3963" s="24" t="str">
        <v>2025-08</v>
      </c>
      <c r="E3963" s="24" t="str">
        <v>비교 반영</v>
      </c>
      <c r="F3963" s="24" t="str">
        <v>그 외 비교 반영월</v>
      </c>
      <c r="G3963" s="26">
        <v>1</v>
      </c>
      <c r="H3963" s="37">
        <v>0.000689655172413793</v>
      </c>
    </row>
    <row r="3964">
      <c r="A3964" s="26">
        <v>24</v>
      </c>
      <c r="B3964" s="24" t="str">
        <v>고양시 일산동구</v>
      </c>
      <c r="C3964" s="24" t="str">
        <v>다가구 매매</v>
      </c>
      <c r="D3964" s="24" t="str">
        <v>2025-09</v>
      </c>
      <c r="E3964" s="24" t="str">
        <v>비교 반영</v>
      </c>
      <c r="F3964" s="24" t="str">
        <v>그 외 비교 반영월</v>
      </c>
      <c r="G3964" s="26">
        <v>7</v>
      </c>
      <c r="H3964" s="37">
        <v>0.004498714652956298</v>
      </c>
    </row>
    <row r="3965">
      <c r="A3965" s="26">
        <v>24</v>
      </c>
      <c r="B3965" s="24" t="str">
        <v>고양시 일산동구</v>
      </c>
      <c r="C3965" s="24" t="str">
        <v>다가구 매매</v>
      </c>
      <c r="D3965" s="24" t="str">
        <v>2025-10</v>
      </c>
      <c r="E3965" s="24" t="str">
        <v>비교 반영</v>
      </c>
      <c r="F3965" s="24" t="str">
        <v>그 외 비교 반영월</v>
      </c>
      <c r="G3965" s="26">
        <v>2</v>
      </c>
      <c r="H3965" s="37">
        <v>0.001321003963011889</v>
      </c>
    </row>
    <row r="3966">
      <c r="A3966" s="26">
        <v>24</v>
      </c>
      <c r="B3966" s="24" t="str">
        <v>고양시 일산동구</v>
      </c>
      <c r="C3966" s="24" t="str">
        <v>다가구 매매</v>
      </c>
      <c r="D3966" s="24" t="str">
        <v>2025-11</v>
      </c>
      <c r="E3966" s="24" t="str">
        <v>비교 반영</v>
      </c>
      <c r="F3966" s="24" t="str">
        <v>그 외 비교 반영월</v>
      </c>
      <c r="G3966" s="26">
        <v>3</v>
      </c>
      <c r="H3966" s="37">
        <v>0.0017411491584445734</v>
      </c>
    </row>
    <row r="3967">
      <c r="A3967" s="26">
        <v>24</v>
      </c>
      <c r="B3967" s="24" t="str">
        <v>고양시 일산동구</v>
      </c>
      <c r="C3967" s="24" t="str">
        <v>다가구 매매</v>
      </c>
      <c r="D3967" s="24" t="str">
        <v>2025-12</v>
      </c>
      <c r="E3967" s="24" t="str">
        <v>비교 반영</v>
      </c>
      <c r="F3967" s="24" t="str">
        <v>그 외 비교 반영월</v>
      </c>
      <c r="G3967" s="26">
        <v>5</v>
      </c>
      <c r="H3967" s="37">
        <v>0.003248862897985705</v>
      </c>
    </row>
    <row r="3968">
      <c r="A3968" s="26">
        <v>24</v>
      </c>
      <c r="B3968" s="24" t="str">
        <v>고양시 일산동구</v>
      </c>
      <c r="C3968" s="24" t="str">
        <v>다가구 매매</v>
      </c>
      <c r="D3968" s="24" t="str">
        <v>2026-01</v>
      </c>
      <c r="E3968" s="24" t="str">
        <v>비교 반영</v>
      </c>
      <c r="F3968" s="24" t="str">
        <v>직전 비교기간</v>
      </c>
      <c r="G3968" s="26">
        <v>6</v>
      </c>
      <c r="H3968" s="37">
        <v>0.003500583430571762</v>
      </c>
    </row>
    <row r="3969">
      <c r="A3969" s="26">
        <v>24</v>
      </c>
      <c r="B3969" s="24" t="str">
        <v>고양시 일산동구</v>
      </c>
      <c r="C3969" s="24" t="str">
        <v>다가구 매매</v>
      </c>
      <c r="D3969" s="24" t="str">
        <v>2026-02</v>
      </c>
      <c r="E3969" s="24" t="str">
        <v>비교 반영</v>
      </c>
      <c r="F3969" s="24" t="str">
        <v>직전 비교기간</v>
      </c>
      <c r="G3969" s="26">
        <v>8</v>
      </c>
      <c r="H3969" s="37">
        <v>0.005270092226613966</v>
      </c>
    </row>
    <row r="3970">
      <c r="A3970" s="26">
        <v>24</v>
      </c>
      <c r="B3970" s="24" t="str">
        <v>고양시 일산동구</v>
      </c>
      <c r="C3970" s="24" t="str">
        <v>다가구 매매</v>
      </c>
      <c r="D3970" s="24" t="str">
        <v>2026-03</v>
      </c>
      <c r="E3970" s="24" t="str">
        <v>비교 반영</v>
      </c>
      <c r="F3970" s="24" t="str">
        <v>직전 비교기간</v>
      </c>
      <c r="G3970" s="26">
        <v>7</v>
      </c>
      <c r="H3970" s="37">
        <v>0.0040114613180515755</v>
      </c>
    </row>
    <row r="3971">
      <c r="A3971" s="26">
        <v>24</v>
      </c>
      <c r="B3971" s="24" t="str">
        <v>고양시 일산동구</v>
      </c>
      <c r="C3971" s="24" t="str">
        <v>다가구 매매</v>
      </c>
      <c r="D3971" s="24" t="str">
        <v>2026-04</v>
      </c>
      <c r="E3971" s="24" t="str">
        <v>비교 반영</v>
      </c>
      <c r="F3971" s="24" t="str">
        <v>최근 비교기간</v>
      </c>
      <c r="G3971" s="26">
        <v>6</v>
      </c>
      <c r="H3971" s="37">
        <v>0.004143646408839779</v>
      </c>
    </row>
    <row r="3972">
      <c r="A3972" s="26">
        <v>24</v>
      </c>
      <c r="B3972" s="24" t="str">
        <v>고양시 일산동구</v>
      </c>
      <c r="C3972" s="24" t="str">
        <v>다가구 매매</v>
      </c>
      <c r="D3972" s="24" t="str">
        <v>2026-05</v>
      </c>
      <c r="E3972" s="24" t="str">
        <v>비교 반영</v>
      </c>
      <c r="F3972" s="24" t="str">
        <v>최근 비교기간</v>
      </c>
      <c r="G3972" s="26">
        <v>2</v>
      </c>
      <c r="H3972" s="37">
        <v>0.001514004542013626</v>
      </c>
    </row>
    <row r="3973">
      <c r="A3973" s="26">
        <v>24</v>
      </c>
      <c r="B3973" s="24" t="str">
        <v>고양시 일산동구</v>
      </c>
      <c r="C3973" s="24" t="str">
        <v>다가구 매매</v>
      </c>
      <c r="D3973" s="24" t="str">
        <v>2026-06</v>
      </c>
      <c r="E3973" s="24" t="str">
        <v>비교 반영</v>
      </c>
      <c r="F3973" s="24" t="str">
        <v>최근 비교기간</v>
      </c>
      <c r="G3973" s="26">
        <v>1</v>
      </c>
      <c r="H3973" s="37">
        <v>0.0007037297677691766</v>
      </c>
    </row>
    <row r="3974">
      <c r="A3974" s="30">
        <v>24</v>
      </c>
      <c r="B3974" s="30" t="str">
        <v>고양시 일산동구</v>
      </c>
      <c r="C3974" s="30" t="str">
        <v>다가구 매매</v>
      </c>
      <c r="D3974" s="30" t="str">
        <v>2026-07</v>
      </c>
      <c r="E3974" s="30" t="str">
        <v>집계 중</v>
      </c>
      <c r="F3974" s="30" t="str">
        <v>집계 중 월</v>
      </c>
      <c r="G3974" s="32">
        <v>6</v>
      </c>
      <c r="H3974" s="43">
        <v>0.004987531172069825</v>
      </c>
    </row>
    <row r="3975">
      <c r="A3975" s="26">
        <v>24</v>
      </c>
      <c r="B3975" s="24" t="str">
        <v>고양시 일산동구</v>
      </c>
      <c r="C3975" s="24" t="str">
        <v>분양권</v>
      </c>
      <c r="D3975" s="24" t="str">
        <v>2025-08</v>
      </c>
      <c r="E3975" s="24" t="str">
        <v>비교 반영</v>
      </c>
      <c r="F3975" s="24" t="str">
        <v>그 외 비교 반영월</v>
      </c>
      <c r="G3975" s="26">
        <v>0</v>
      </c>
      <c r="H3975" s="37">
        <v>0</v>
      </c>
    </row>
    <row r="3976">
      <c r="A3976" s="26">
        <v>24</v>
      </c>
      <c r="B3976" s="24" t="str">
        <v>고양시 일산동구</v>
      </c>
      <c r="C3976" s="24" t="str">
        <v>분양권</v>
      </c>
      <c r="D3976" s="24" t="str">
        <v>2025-09</v>
      </c>
      <c r="E3976" s="24" t="str">
        <v>비교 반영</v>
      </c>
      <c r="F3976" s="24" t="str">
        <v>그 외 비교 반영월</v>
      </c>
      <c r="G3976" s="26">
        <v>0</v>
      </c>
      <c r="H3976" s="37">
        <v>0</v>
      </c>
    </row>
    <row r="3977">
      <c r="A3977" s="26">
        <v>24</v>
      </c>
      <c r="B3977" s="24" t="str">
        <v>고양시 일산동구</v>
      </c>
      <c r="C3977" s="24" t="str">
        <v>분양권</v>
      </c>
      <c r="D3977" s="24" t="str">
        <v>2025-10</v>
      </c>
      <c r="E3977" s="24" t="str">
        <v>비교 반영</v>
      </c>
      <c r="F3977" s="24" t="str">
        <v>그 외 비교 반영월</v>
      </c>
      <c r="G3977" s="26">
        <v>0</v>
      </c>
      <c r="H3977" s="37">
        <v>0</v>
      </c>
    </row>
    <row r="3978">
      <c r="A3978" s="26">
        <v>24</v>
      </c>
      <c r="B3978" s="24" t="str">
        <v>고양시 일산동구</v>
      </c>
      <c r="C3978" s="24" t="str">
        <v>분양권</v>
      </c>
      <c r="D3978" s="24" t="str">
        <v>2025-11</v>
      </c>
      <c r="E3978" s="24" t="str">
        <v>비교 반영</v>
      </c>
      <c r="F3978" s="24" t="str">
        <v>그 외 비교 반영월</v>
      </c>
      <c r="G3978" s="26">
        <v>1</v>
      </c>
      <c r="H3978" s="37">
        <v>0.0005803830528148578</v>
      </c>
    </row>
    <row r="3979">
      <c r="A3979" s="26">
        <v>24</v>
      </c>
      <c r="B3979" s="24" t="str">
        <v>고양시 일산동구</v>
      </c>
      <c r="C3979" s="24" t="str">
        <v>분양권</v>
      </c>
      <c r="D3979" s="24" t="str">
        <v>2025-12</v>
      </c>
      <c r="E3979" s="24" t="str">
        <v>비교 반영</v>
      </c>
      <c r="F3979" s="24" t="str">
        <v>그 외 비교 반영월</v>
      </c>
      <c r="G3979" s="26">
        <v>0</v>
      </c>
      <c r="H3979" s="37">
        <v>0</v>
      </c>
    </row>
    <row r="3980">
      <c r="A3980" s="26">
        <v>24</v>
      </c>
      <c r="B3980" s="24" t="str">
        <v>고양시 일산동구</v>
      </c>
      <c r="C3980" s="24" t="str">
        <v>분양권</v>
      </c>
      <c r="D3980" s="24" t="str">
        <v>2026-01</v>
      </c>
      <c r="E3980" s="24" t="str">
        <v>비교 반영</v>
      </c>
      <c r="F3980" s="24" t="str">
        <v>직전 비교기간</v>
      </c>
      <c r="G3980" s="26">
        <v>2</v>
      </c>
      <c r="H3980" s="37">
        <v>0.0011668611435239206</v>
      </c>
    </row>
    <row r="3981">
      <c r="A3981" s="26">
        <v>24</v>
      </c>
      <c r="B3981" s="24" t="str">
        <v>고양시 일산동구</v>
      </c>
      <c r="C3981" s="24" t="str">
        <v>분양권</v>
      </c>
      <c r="D3981" s="24" t="str">
        <v>2026-02</v>
      </c>
      <c r="E3981" s="24" t="str">
        <v>비교 반영</v>
      </c>
      <c r="F3981" s="24" t="str">
        <v>직전 비교기간</v>
      </c>
      <c r="G3981" s="26">
        <v>0</v>
      </c>
      <c r="H3981" s="37">
        <v>0</v>
      </c>
    </row>
    <row r="3982">
      <c r="A3982" s="26">
        <v>24</v>
      </c>
      <c r="B3982" s="24" t="str">
        <v>고양시 일산동구</v>
      </c>
      <c r="C3982" s="24" t="str">
        <v>분양권</v>
      </c>
      <c r="D3982" s="24" t="str">
        <v>2026-03</v>
      </c>
      <c r="E3982" s="24" t="str">
        <v>비교 반영</v>
      </c>
      <c r="F3982" s="24" t="str">
        <v>직전 비교기간</v>
      </c>
      <c r="G3982" s="26">
        <v>1</v>
      </c>
      <c r="H3982" s="37">
        <v>0.0005730659025787965</v>
      </c>
    </row>
    <row r="3983">
      <c r="A3983" s="26">
        <v>24</v>
      </c>
      <c r="B3983" s="24" t="str">
        <v>고양시 일산동구</v>
      </c>
      <c r="C3983" s="24" t="str">
        <v>분양권</v>
      </c>
      <c r="D3983" s="24" t="str">
        <v>2026-04</v>
      </c>
      <c r="E3983" s="24" t="str">
        <v>비교 반영</v>
      </c>
      <c r="F3983" s="24" t="str">
        <v>최근 비교기간</v>
      </c>
      <c r="G3983" s="26">
        <v>0</v>
      </c>
      <c r="H3983" s="37">
        <v>0</v>
      </c>
    </row>
    <row r="3984">
      <c r="A3984" s="26">
        <v>24</v>
      </c>
      <c r="B3984" s="24" t="str">
        <v>고양시 일산동구</v>
      </c>
      <c r="C3984" s="24" t="str">
        <v>분양권</v>
      </c>
      <c r="D3984" s="24" t="str">
        <v>2026-05</v>
      </c>
      <c r="E3984" s="24" t="str">
        <v>비교 반영</v>
      </c>
      <c r="F3984" s="24" t="str">
        <v>최근 비교기간</v>
      </c>
      <c r="G3984" s="26">
        <v>2</v>
      </c>
      <c r="H3984" s="37">
        <v>0.001514004542013626</v>
      </c>
    </row>
    <row r="3985">
      <c r="A3985" s="26">
        <v>24</v>
      </c>
      <c r="B3985" s="24" t="str">
        <v>고양시 일산동구</v>
      </c>
      <c r="C3985" s="24" t="str">
        <v>분양권</v>
      </c>
      <c r="D3985" s="24" t="str">
        <v>2026-06</v>
      </c>
      <c r="E3985" s="24" t="str">
        <v>비교 반영</v>
      </c>
      <c r="F3985" s="24" t="str">
        <v>최근 비교기간</v>
      </c>
      <c r="G3985" s="26">
        <v>7</v>
      </c>
      <c r="H3985" s="37">
        <v>0.0049261083743842365</v>
      </c>
    </row>
    <row r="3986">
      <c r="A3986" s="30">
        <v>24</v>
      </c>
      <c r="B3986" s="30" t="str">
        <v>고양시 일산동구</v>
      </c>
      <c r="C3986" s="30" t="str">
        <v>분양권</v>
      </c>
      <c r="D3986" s="30" t="str">
        <v>2026-07</v>
      </c>
      <c r="E3986" s="30" t="str">
        <v>집계 중</v>
      </c>
      <c r="F3986" s="30" t="str">
        <v>집계 중 월</v>
      </c>
      <c r="G3986" s="32">
        <v>11</v>
      </c>
      <c r="H3986" s="43">
        <v>0.00914380714879468</v>
      </c>
    </row>
    <row r="3987">
      <c r="A3987" s="26">
        <v>25</v>
      </c>
      <c r="B3987" s="24" t="str">
        <v>안산시 상록구</v>
      </c>
      <c r="C3987" s="24" t="str">
        <v>다가구 전월세</v>
      </c>
      <c r="D3987" s="24" t="str">
        <v>2025-08</v>
      </c>
      <c r="E3987" s="24" t="str">
        <v>비교 반영</v>
      </c>
      <c r="F3987" s="24" t="str">
        <v>그 외 비교 반영월</v>
      </c>
      <c r="G3987" s="26">
        <v>461</v>
      </c>
      <c r="H3987" s="37">
        <v>0.3323720259552992</v>
      </c>
    </row>
    <row r="3988">
      <c r="A3988" s="26">
        <v>25</v>
      </c>
      <c r="B3988" s="24" t="str">
        <v>안산시 상록구</v>
      </c>
      <c r="C3988" s="24" t="str">
        <v>다가구 전월세</v>
      </c>
      <c r="D3988" s="24" t="str">
        <v>2025-09</v>
      </c>
      <c r="E3988" s="24" t="str">
        <v>비교 반영</v>
      </c>
      <c r="F3988" s="24" t="str">
        <v>그 외 비교 반영월</v>
      </c>
      <c r="G3988" s="26">
        <v>387</v>
      </c>
      <c r="H3988" s="37">
        <v>0.2820699708454811</v>
      </c>
    </row>
    <row r="3989">
      <c r="A3989" s="26">
        <v>25</v>
      </c>
      <c r="B3989" s="24" t="str">
        <v>안산시 상록구</v>
      </c>
      <c r="C3989" s="24" t="str">
        <v>다가구 전월세</v>
      </c>
      <c r="D3989" s="24" t="str">
        <v>2025-10</v>
      </c>
      <c r="E3989" s="24" t="str">
        <v>비교 반영</v>
      </c>
      <c r="F3989" s="24" t="str">
        <v>그 외 비교 반영월</v>
      </c>
      <c r="G3989" s="26">
        <v>363</v>
      </c>
      <c r="H3989" s="37">
        <v>0.3002481389578164</v>
      </c>
    </row>
    <row r="3990">
      <c r="A3990" s="26">
        <v>25</v>
      </c>
      <c r="B3990" s="24" t="str">
        <v>안산시 상록구</v>
      </c>
      <c r="C3990" s="24" t="str">
        <v>다가구 전월세</v>
      </c>
      <c r="D3990" s="24" t="str">
        <v>2025-11</v>
      </c>
      <c r="E3990" s="24" t="str">
        <v>비교 반영</v>
      </c>
      <c r="F3990" s="24" t="str">
        <v>그 외 비교 반영월</v>
      </c>
      <c r="G3990" s="26">
        <v>406</v>
      </c>
      <c r="H3990" s="37">
        <v>0.2849122807017544</v>
      </c>
    </row>
    <row r="3991">
      <c r="A3991" s="26">
        <v>25</v>
      </c>
      <c r="B3991" s="24" t="str">
        <v>안산시 상록구</v>
      </c>
      <c r="C3991" s="24" t="str">
        <v>다가구 전월세</v>
      </c>
      <c r="D3991" s="24" t="str">
        <v>2025-12</v>
      </c>
      <c r="E3991" s="24" t="str">
        <v>비교 반영</v>
      </c>
      <c r="F3991" s="24" t="str">
        <v>그 외 비교 반영월</v>
      </c>
      <c r="G3991" s="26">
        <v>391</v>
      </c>
      <c r="H3991" s="37">
        <v>0.2866568914956012</v>
      </c>
    </row>
    <row r="3992">
      <c r="A3992" s="26">
        <v>25</v>
      </c>
      <c r="B3992" s="24" t="str">
        <v>안산시 상록구</v>
      </c>
      <c r="C3992" s="24" t="str">
        <v>다가구 전월세</v>
      </c>
      <c r="D3992" s="24" t="str">
        <v>2026-01</v>
      </c>
      <c r="E3992" s="24" t="str">
        <v>비교 반영</v>
      </c>
      <c r="F3992" s="24" t="str">
        <v>직전 비교기간</v>
      </c>
      <c r="G3992" s="26">
        <v>514</v>
      </c>
      <c r="H3992" s="37">
        <v>0.3096385542168675</v>
      </c>
    </row>
    <row r="3993">
      <c r="A3993" s="26">
        <v>25</v>
      </c>
      <c r="B3993" s="24" t="str">
        <v>안산시 상록구</v>
      </c>
      <c r="C3993" s="24" t="str">
        <v>다가구 전월세</v>
      </c>
      <c r="D3993" s="24" t="str">
        <v>2026-02</v>
      </c>
      <c r="E3993" s="24" t="str">
        <v>비교 반영</v>
      </c>
      <c r="F3993" s="24" t="str">
        <v>직전 비교기간</v>
      </c>
      <c r="G3993" s="26">
        <v>509</v>
      </c>
      <c r="H3993" s="37">
        <v>0.3303049967553537</v>
      </c>
    </row>
    <row r="3994">
      <c r="A3994" s="26">
        <v>25</v>
      </c>
      <c r="B3994" s="24" t="str">
        <v>안산시 상록구</v>
      </c>
      <c r="C3994" s="24" t="str">
        <v>다가구 전월세</v>
      </c>
      <c r="D3994" s="24" t="str">
        <v>2026-03</v>
      </c>
      <c r="E3994" s="24" t="str">
        <v>비교 반영</v>
      </c>
      <c r="F3994" s="24" t="str">
        <v>직전 비교기간</v>
      </c>
      <c r="G3994" s="26">
        <v>498</v>
      </c>
      <c r="H3994" s="37">
        <v>0.28836132020845395</v>
      </c>
    </row>
    <row r="3995">
      <c r="A3995" s="26">
        <v>25</v>
      </c>
      <c r="B3995" s="24" t="str">
        <v>안산시 상록구</v>
      </c>
      <c r="C3995" s="24" t="str">
        <v>다가구 전월세</v>
      </c>
      <c r="D3995" s="24" t="str">
        <v>2026-04</v>
      </c>
      <c r="E3995" s="24" t="str">
        <v>비교 반영</v>
      </c>
      <c r="F3995" s="24" t="str">
        <v>최근 비교기간</v>
      </c>
      <c r="G3995" s="26">
        <v>420</v>
      </c>
      <c r="H3995" s="37">
        <v>0.30346820809248554</v>
      </c>
    </row>
    <row r="3996">
      <c r="A3996" s="26">
        <v>25</v>
      </c>
      <c r="B3996" s="24" t="str">
        <v>안산시 상록구</v>
      </c>
      <c r="C3996" s="24" t="str">
        <v>다가구 전월세</v>
      </c>
      <c r="D3996" s="24" t="str">
        <v>2026-05</v>
      </c>
      <c r="E3996" s="24" t="str">
        <v>비교 반영</v>
      </c>
      <c r="F3996" s="24" t="str">
        <v>최근 비교기간</v>
      </c>
      <c r="G3996" s="26">
        <v>430</v>
      </c>
      <c r="H3996" s="37">
        <v>0.3204172876304024</v>
      </c>
    </row>
    <row r="3997">
      <c r="A3997" s="26">
        <v>25</v>
      </c>
      <c r="B3997" s="24" t="str">
        <v>안산시 상록구</v>
      </c>
      <c r="C3997" s="24" t="str">
        <v>다가구 전월세</v>
      </c>
      <c r="D3997" s="24" t="str">
        <v>2026-06</v>
      </c>
      <c r="E3997" s="24" t="str">
        <v>비교 반영</v>
      </c>
      <c r="F3997" s="24" t="str">
        <v>최근 비교기간</v>
      </c>
      <c r="G3997" s="26">
        <v>420</v>
      </c>
      <c r="H3997" s="37">
        <v>0.30346820809248554</v>
      </c>
    </row>
    <row r="3998">
      <c r="A3998" s="30">
        <v>25</v>
      </c>
      <c r="B3998" s="30" t="str">
        <v>안산시 상록구</v>
      </c>
      <c r="C3998" s="30" t="str">
        <v>다가구 전월세</v>
      </c>
      <c r="D3998" s="30" t="str">
        <v>2026-07</v>
      </c>
      <c r="E3998" s="30" t="str">
        <v>집계 중</v>
      </c>
      <c r="F3998" s="30" t="str">
        <v>집계 중 월</v>
      </c>
      <c r="G3998" s="32">
        <v>354</v>
      </c>
      <c r="H3998" s="43">
        <v>0.31382978723404253</v>
      </c>
    </row>
    <row r="3999">
      <c r="A3999" s="26">
        <v>25</v>
      </c>
      <c r="B3999" s="24" t="str">
        <v>안산시 상록구</v>
      </c>
      <c r="C3999" s="24" t="str">
        <v>다세대 전월세</v>
      </c>
      <c r="D3999" s="24" t="str">
        <v>2025-08</v>
      </c>
      <c r="E3999" s="24" t="str">
        <v>비교 반영</v>
      </c>
      <c r="F3999" s="24" t="str">
        <v>그 외 비교 반영월</v>
      </c>
      <c r="G3999" s="26">
        <v>322</v>
      </c>
      <c r="H3999" s="37">
        <v>0.23215573179524152</v>
      </c>
    </row>
    <row r="4000">
      <c r="A4000" s="26">
        <v>25</v>
      </c>
      <c r="B4000" s="24" t="str">
        <v>안산시 상록구</v>
      </c>
      <c r="C4000" s="24" t="str">
        <v>다세대 전월세</v>
      </c>
      <c r="D4000" s="24" t="str">
        <v>2025-09</v>
      </c>
      <c r="E4000" s="24" t="str">
        <v>비교 반영</v>
      </c>
      <c r="F4000" s="24" t="str">
        <v>그 외 비교 반영월</v>
      </c>
      <c r="G4000" s="26">
        <v>322</v>
      </c>
      <c r="H4000" s="37">
        <v>0.23469387755102042</v>
      </c>
    </row>
    <row r="4001">
      <c r="A4001" s="26">
        <v>25</v>
      </c>
      <c r="B4001" s="24" t="str">
        <v>안산시 상록구</v>
      </c>
      <c r="C4001" s="24" t="str">
        <v>다세대 전월세</v>
      </c>
      <c r="D4001" s="24" t="str">
        <v>2025-10</v>
      </c>
      <c r="E4001" s="24" t="str">
        <v>비교 반영</v>
      </c>
      <c r="F4001" s="24" t="str">
        <v>그 외 비교 반영월</v>
      </c>
      <c r="G4001" s="26">
        <v>285</v>
      </c>
      <c r="H4001" s="37">
        <v>0.23573200992555832</v>
      </c>
    </row>
    <row r="4002">
      <c r="A4002" s="26">
        <v>25</v>
      </c>
      <c r="B4002" s="24" t="str">
        <v>안산시 상록구</v>
      </c>
      <c r="C4002" s="24" t="str">
        <v>다세대 전월세</v>
      </c>
      <c r="D4002" s="24" t="str">
        <v>2025-11</v>
      </c>
      <c r="E4002" s="24" t="str">
        <v>비교 반영</v>
      </c>
      <c r="F4002" s="24" t="str">
        <v>그 외 비교 반영월</v>
      </c>
      <c r="G4002" s="26">
        <v>319</v>
      </c>
      <c r="H4002" s="37">
        <v>0.223859649122807</v>
      </c>
    </row>
    <row r="4003">
      <c r="A4003" s="26">
        <v>25</v>
      </c>
      <c r="B4003" s="24" t="str">
        <v>안산시 상록구</v>
      </c>
      <c r="C4003" s="24" t="str">
        <v>다세대 전월세</v>
      </c>
      <c r="D4003" s="24" t="str">
        <v>2025-12</v>
      </c>
      <c r="E4003" s="24" t="str">
        <v>비교 반영</v>
      </c>
      <c r="F4003" s="24" t="str">
        <v>그 외 비교 반영월</v>
      </c>
      <c r="G4003" s="26">
        <v>324</v>
      </c>
      <c r="H4003" s="37">
        <v>0.2375366568914956</v>
      </c>
    </row>
    <row r="4004">
      <c r="A4004" s="26">
        <v>25</v>
      </c>
      <c r="B4004" s="24" t="str">
        <v>안산시 상록구</v>
      </c>
      <c r="C4004" s="24" t="str">
        <v>다세대 전월세</v>
      </c>
      <c r="D4004" s="24" t="str">
        <v>2026-01</v>
      </c>
      <c r="E4004" s="24" t="str">
        <v>비교 반영</v>
      </c>
      <c r="F4004" s="24" t="str">
        <v>직전 비교기간</v>
      </c>
      <c r="G4004" s="26">
        <v>374</v>
      </c>
      <c r="H4004" s="37">
        <v>0.2253012048192771</v>
      </c>
    </row>
    <row r="4005">
      <c r="A4005" s="26">
        <v>25</v>
      </c>
      <c r="B4005" s="24" t="str">
        <v>안산시 상록구</v>
      </c>
      <c r="C4005" s="24" t="str">
        <v>다세대 전월세</v>
      </c>
      <c r="D4005" s="24" t="str">
        <v>2026-02</v>
      </c>
      <c r="E4005" s="24" t="str">
        <v>비교 반영</v>
      </c>
      <c r="F4005" s="24" t="str">
        <v>직전 비교기간</v>
      </c>
      <c r="G4005" s="26">
        <v>360</v>
      </c>
      <c r="H4005" s="37">
        <v>0.2336145360155743</v>
      </c>
    </row>
    <row r="4006">
      <c r="A4006" s="26">
        <v>25</v>
      </c>
      <c r="B4006" s="24" t="str">
        <v>안산시 상록구</v>
      </c>
      <c r="C4006" s="24" t="str">
        <v>다세대 전월세</v>
      </c>
      <c r="D4006" s="24" t="str">
        <v>2026-03</v>
      </c>
      <c r="E4006" s="24" t="str">
        <v>비교 반영</v>
      </c>
      <c r="F4006" s="24" t="str">
        <v>직전 비교기간</v>
      </c>
      <c r="G4006" s="26">
        <v>398</v>
      </c>
      <c r="H4006" s="37">
        <v>0.23045744064852344</v>
      </c>
    </row>
    <row r="4007">
      <c r="A4007" s="26">
        <v>25</v>
      </c>
      <c r="B4007" s="24" t="str">
        <v>안산시 상록구</v>
      </c>
      <c r="C4007" s="24" t="str">
        <v>다세대 전월세</v>
      </c>
      <c r="D4007" s="24" t="str">
        <v>2026-04</v>
      </c>
      <c r="E4007" s="24" t="str">
        <v>비교 반영</v>
      </c>
      <c r="F4007" s="24" t="str">
        <v>최근 비교기간</v>
      </c>
      <c r="G4007" s="26">
        <v>320</v>
      </c>
      <c r="H4007" s="37">
        <v>0.23121387283236994</v>
      </c>
    </row>
    <row r="4008">
      <c r="A4008" s="26">
        <v>25</v>
      </c>
      <c r="B4008" s="24" t="str">
        <v>안산시 상록구</v>
      </c>
      <c r="C4008" s="24" t="str">
        <v>다세대 전월세</v>
      </c>
      <c r="D4008" s="24" t="str">
        <v>2026-05</v>
      </c>
      <c r="E4008" s="24" t="str">
        <v>비교 반영</v>
      </c>
      <c r="F4008" s="24" t="str">
        <v>최근 비교기간</v>
      </c>
      <c r="G4008" s="26">
        <v>286</v>
      </c>
      <c r="H4008" s="37">
        <v>0.21311475409836064</v>
      </c>
    </row>
    <row r="4009">
      <c r="A4009" s="26">
        <v>25</v>
      </c>
      <c r="B4009" s="24" t="str">
        <v>안산시 상록구</v>
      </c>
      <c r="C4009" s="24" t="str">
        <v>다세대 전월세</v>
      </c>
      <c r="D4009" s="24" t="str">
        <v>2026-06</v>
      </c>
      <c r="E4009" s="24" t="str">
        <v>비교 반영</v>
      </c>
      <c r="F4009" s="24" t="str">
        <v>최근 비교기간</v>
      </c>
      <c r="G4009" s="26">
        <v>308</v>
      </c>
      <c r="H4009" s="37">
        <v>0.22254335260115607</v>
      </c>
    </row>
    <row r="4010">
      <c r="A4010" s="30">
        <v>25</v>
      </c>
      <c r="B4010" s="30" t="str">
        <v>안산시 상록구</v>
      </c>
      <c r="C4010" s="30" t="str">
        <v>다세대 전월세</v>
      </c>
      <c r="D4010" s="30" t="str">
        <v>2026-07</v>
      </c>
      <c r="E4010" s="30" t="str">
        <v>집계 중</v>
      </c>
      <c r="F4010" s="30" t="str">
        <v>집계 중 월</v>
      </c>
      <c r="G4010" s="32">
        <v>238</v>
      </c>
      <c r="H4010" s="43">
        <v>0.21099290780141844</v>
      </c>
    </row>
    <row r="4011">
      <c r="A4011" s="26">
        <v>25</v>
      </c>
      <c r="B4011" s="24" t="str">
        <v>안산시 상록구</v>
      </c>
      <c r="C4011" s="24" t="str">
        <v>아파트 전월세</v>
      </c>
      <c r="D4011" s="24" t="str">
        <v>2025-08</v>
      </c>
      <c r="E4011" s="24" t="str">
        <v>비교 반영</v>
      </c>
      <c r="F4011" s="24" t="str">
        <v>그 외 비교 반영월</v>
      </c>
      <c r="G4011" s="26">
        <v>272</v>
      </c>
      <c r="H4011" s="37">
        <v>0.19610670511896178</v>
      </c>
    </row>
    <row r="4012">
      <c r="A4012" s="26">
        <v>25</v>
      </c>
      <c r="B4012" s="24" t="str">
        <v>안산시 상록구</v>
      </c>
      <c r="C4012" s="24" t="str">
        <v>아파트 전월세</v>
      </c>
      <c r="D4012" s="24" t="str">
        <v>2025-09</v>
      </c>
      <c r="E4012" s="24" t="str">
        <v>비교 반영</v>
      </c>
      <c r="F4012" s="24" t="str">
        <v>그 외 비교 반영월</v>
      </c>
      <c r="G4012" s="26">
        <v>267</v>
      </c>
      <c r="H4012" s="37">
        <v>0.1946064139941691</v>
      </c>
    </row>
    <row r="4013">
      <c r="A4013" s="26">
        <v>25</v>
      </c>
      <c r="B4013" s="24" t="str">
        <v>안산시 상록구</v>
      </c>
      <c r="C4013" s="24" t="str">
        <v>아파트 전월세</v>
      </c>
      <c r="D4013" s="24" t="str">
        <v>2025-10</v>
      </c>
      <c r="E4013" s="24" t="str">
        <v>비교 반영</v>
      </c>
      <c r="F4013" s="24" t="str">
        <v>그 외 비교 반영월</v>
      </c>
      <c r="G4013" s="26">
        <v>224</v>
      </c>
      <c r="H4013" s="37">
        <v>0.18527708850289495</v>
      </c>
    </row>
    <row r="4014">
      <c r="A4014" s="26">
        <v>25</v>
      </c>
      <c r="B4014" s="24" t="str">
        <v>안산시 상록구</v>
      </c>
      <c r="C4014" s="24" t="str">
        <v>아파트 전월세</v>
      </c>
      <c r="D4014" s="24" t="str">
        <v>2025-11</v>
      </c>
      <c r="E4014" s="24" t="str">
        <v>비교 반영</v>
      </c>
      <c r="F4014" s="24" t="str">
        <v>그 외 비교 반영월</v>
      </c>
      <c r="G4014" s="26">
        <v>267</v>
      </c>
      <c r="H4014" s="37">
        <v>0.18736842105263157</v>
      </c>
    </row>
    <row r="4015">
      <c r="A4015" s="26">
        <v>25</v>
      </c>
      <c r="B4015" s="24" t="str">
        <v>안산시 상록구</v>
      </c>
      <c r="C4015" s="24" t="str">
        <v>아파트 전월세</v>
      </c>
      <c r="D4015" s="24" t="str">
        <v>2025-12</v>
      </c>
      <c r="E4015" s="24" t="str">
        <v>비교 반영</v>
      </c>
      <c r="F4015" s="24" t="str">
        <v>그 외 비교 반영월</v>
      </c>
      <c r="G4015" s="26">
        <v>247</v>
      </c>
      <c r="H4015" s="37">
        <v>0.1810850439882698</v>
      </c>
    </row>
    <row r="4016">
      <c r="A4016" s="26">
        <v>25</v>
      </c>
      <c r="B4016" s="24" t="str">
        <v>안산시 상록구</v>
      </c>
      <c r="C4016" s="24" t="str">
        <v>아파트 전월세</v>
      </c>
      <c r="D4016" s="24" t="str">
        <v>2026-01</v>
      </c>
      <c r="E4016" s="24" t="str">
        <v>비교 반영</v>
      </c>
      <c r="F4016" s="24" t="str">
        <v>직전 비교기간</v>
      </c>
      <c r="G4016" s="26">
        <v>293</v>
      </c>
      <c r="H4016" s="37">
        <v>0.17650602409638555</v>
      </c>
    </row>
    <row r="4017">
      <c r="A4017" s="26">
        <v>25</v>
      </c>
      <c r="B4017" s="24" t="str">
        <v>안산시 상록구</v>
      </c>
      <c r="C4017" s="24" t="str">
        <v>아파트 전월세</v>
      </c>
      <c r="D4017" s="24" t="str">
        <v>2026-02</v>
      </c>
      <c r="E4017" s="24" t="str">
        <v>비교 반영</v>
      </c>
      <c r="F4017" s="24" t="str">
        <v>직전 비교기간</v>
      </c>
      <c r="G4017" s="26">
        <v>251</v>
      </c>
      <c r="H4017" s="37">
        <v>0.1628812459441921</v>
      </c>
    </row>
    <row r="4018">
      <c r="A4018" s="26">
        <v>25</v>
      </c>
      <c r="B4018" s="24" t="str">
        <v>안산시 상록구</v>
      </c>
      <c r="C4018" s="24" t="str">
        <v>아파트 전월세</v>
      </c>
      <c r="D4018" s="24" t="str">
        <v>2026-03</v>
      </c>
      <c r="E4018" s="24" t="str">
        <v>비교 반영</v>
      </c>
      <c r="F4018" s="24" t="str">
        <v>직전 비교기간</v>
      </c>
      <c r="G4018" s="26">
        <v>321</v>
      </c>
      <c r="H4018" s="37">
        <v>0.18587145338737696</v>
      </c>
    </row>
    <row r="4019">
      <c r="A4019" s="26">
        <v>25</v>
      </c>
      <c r="B4019" s="24" t="str">
        <v>안산시 상록구</v>
      </c>
      <c r="C4019" s="24" t="str">
        <v>아파트 전월세</v>
      </c>
      <c r="D4019" s="24" t="str">
        <v>2026-04</v>
      </c>
      <c r="E4019" s="24" t="str">
        <v>비교 반영</v>
      </c>
      <c r="F4019" s="24" t="str">
        <v>최근 비교기간</v>
      </c>
      <c r="G4019" s="26">
        <v>219</v>
      </c>
      <c r="H4019" s="37">
        <v>0.15823699421965318</v>
      </c>
    </row>
    <row r="4020">
      <c r="A4020" s="26">
        <v>25</v>
      </c>
      <c r="B4020" s="24" t="str">
        <v>안산시 상록구</v>
      </c>
      <c r="C4020" s="24" t="str">
        <v>아파트 전월세</v>
      </c>
      <c r="D4020" s="24" t="str">
        <v>2026-05</v>
      </c>
      <c r="E4020" s="24" t="str">
        <v>비교 반영</v>
      </c>
      <c r="F4020" s="24" t="str">
        <v>최근 비교기간</v>
      </c>
      <c r="G4020" s="26">
        <v>249</v>
      </c>
      <c r="H4020" s="37">
        <v>0.1855439642324888</v>
      </c>
    </row>
    <row r="4021">
      <c r="A4021" s="26">
        <v>25</v>
      </c>
      <c r="B4021" s="24" t="str">
        <v>안산시 상록구</v>
      </c>
      <c r="C4021" s="24" t="str">
        <v>아파트 전월세</v>
      </c>
      <c r="D4021" s="24" t="str">
        <v>2026-06</v>
      </c>
      <c r="E4021" s="24" t="str">
        <v>비교 반영</v>
      </c>
      <c r="F4021" s="24" t="str">
        <v>최근 비교기간</v>
      </c>
      <c r="G4021" s="26">
        <v>234</v>
      </c>
      <c r="H4021" s="37">
        <v>0.16907514450867053</v>
      </c>
    </row>
    <row r="4022">
      <c r="A4022" s="30">
        <v>25</v>
      </c>
      <c r="B4022" s="30" t="str">
        <v>안산시 상록구</v>
      </c>
      <c r="C4022" s="30" t="str">
        <v>아파트 전월세</v>
      </c>
      <c r="D4022" s="30" t="str">
        <v>2026-07</v>
      </c>
      <c r="E4022" s="30" t="str">
        <v>집계 중</v>
      </c>
      <c r="F4022" s="30" t="str">
        <v>집계 중 월</v>
      </c>
      <c r="G4022" s="32">
        <v>194</v>
      </c>
      <c r="H4022" s="43">
        <v>0.17198581560283688</v>
      </c>
    </row>
    <row r="4023">
      <c r="A4023" s="26">
        <v>25</v>
      </c>
      <c r="B4023" s="24" t="str">
        <v>안산시 상록구</v>
      </c>
      <c r="C4023" s="24" t="str">
        <v>다세대 매매</v>
      </c>
      <c r="D4023" s="24" t="str">
        <v>2025-08</v>
      </c>
      <c r="E4023" s="24" t="str">
        <v>비교 반영</v>
      </c>
      <c r="F4023" s="24" t="str">
        <v>그 외 비교 반영월</v>
      </c>
      <c r="G4023" s="26">
        <v>147</v>
      </c>
      <c r="H4023" s="37">
        <v>0.10598413842826243</v>
      </c>
    </row>
    <row r="4024">
      <c r="A4024" s="26">
        <v>25</v>
      </c>
      <c r="B4024" s="24" t="str">
        <v>안산시 상록구</v>
      </c>
      <c r="C4024" s="24" t="str">
        <v>다세대 매매</v>
      </c>
      <c r="D4024" s="24" t="str">
        <v>2025-09</v>
      </c>
      <c r="E4024" s="24" t="str">
        <v>비교 반영</v>
      </c>
      <c r="F4024" s="24" t="str">
        <v>그 외 비교 반영월</v>
      </c>
      <c r="G4024" s="26">
        <v>146</v>
      </c>
      <c r="H4024" s="37">
        <v>0.10641399416909621</v>
      </c>
    </row>
    <row r="4025">
      <c r="A4025" s="26">
        <v>25</v>
      </c>
      <c r="B4025" s="24" t="str">
        <v>안산시 상록구</v>
      </c>
      <c r="C4025" s="24" t="str">
        <v>다세대 매매</v>
      </c>
      <c r="D4025" s="24" t="str">
        <v>2025-10</v>
      </c>
      <c r="E4025" s="24" t="str">
        <v>비교 반영</v>
      </c>
      <c r="F4025" s="24" t="str">
        <v>그 외 비교 반영월</v>
      </c>
      <c r="G4025" s="26">
        <v>96</v>
      </c>
      <c r="H4025" s="37">
        <v>0.0794044665012407</v>
      </c>
    </row>
    <row r="4026">
      <c r="A4026" s="26">
        <v>25</v>
      </c>
      <c r="B4026" s="24" t="str">
        <v>안산시 상록구</v>
      </c>
      <c r="C4026" s="24" t="str">
        <v>다세대 매매</v>
      </c>
      <c r="D4026" s="24" t="str">
        <v>2025-11</v>
      </c>
      <c r="E4026" s="24" t="str">
        <v>비교 반영</v>
      </c>
      <c r="F4026" s="24" t="str">
        <v>그 외 비교 반영월</v>
      </c>
      <c r="G4026" s="26">
        <v>188</v>
      </c>
      <c r="H4026" s="37">
        <v>0.1319298245614035</v>
      </c>
    </row>
    <row r="4027">
      <c r="A4027" s="26">
        <v>25</v>
      </c>
      <c r="B4027" s="24" t="str">
        <v>안산시 상록구</v>
      </c>
      <c r="C4027" s="24" t="str">
        <v>다세대 매매</v>
      </c>
      <c r="D4027" s="24" t="str">
        <v>2025-12</v>
      </c>
      <c r="E4027" s="24" t="str">
        <v>비교 반영</v>
      </c>
      <c r="F4027" s="24" t="str">
        <v>그 외 비교 반영월</v>
      </c>
      <c r="G4027" s="26">
        <v>115</v>
      </c>
      <c r="H4027" s="37">
        <v>0.08431085043988269</v>
      </c>
    </row>
    <row r="4028">
      <c r="A4028" s="26">
        <v>25</v>
      </c>
      <c r="B4028" s="24" t="str">
        <v>안산시 상록구</v>
      </c>
      <c r="C4028" s="24" t="str">
        <v>다세대 매매</v>
      </c>
      <c r="D4028" s="24" t="str">
        <v>2026-01</v>
      </c>
      <c r="E4028" s="24" t="str">
        <v>비교 반영</v>
      </c>
      <c r="F4028" s="24" t="str">
        <v>직전 비교기간</v>
      </c>
      <c r="G4028" s="26">
        <v>154</v>
      </c>
      <c r="H4028" s="37">
        <v>0.0927710843373494</v>
      </c>
    </row>
    <row r="4029">
      <c r="A4029" s="26">
        <v>25</v>
      </c>
      <c r="B4029" s="24" t="str">
        <v>안산시 상록구</v>
      </c>
      <c r="C4029" s="24" t="str">
        <v>다세대 매매</v>
      </c>
      <c r="D4029" s="24" t="str">
        <v>2026-02</v>
      </c>
      <c r="E4029" s="24" t="str">
        <v>비교 반영</v>
      </c>
      <c r="F4029" s="24" t="str">
        <v>직전 비교기간</v>
      </c>
      <c r="G4029" s="26">
        <v>103</v>
      </c>
      <c r="H4029" s="37">
        <v>0.06683971447112265</v>
      </c>
    </row>
    <row r="4030">
      <c r="A4030" s="26">
        <v>25</v>
      </c>
      <c r="B4030" s="24" t="str">
        <v>안산시 상록구</v>
      </c>
      <c r="C4030" s="24" t="str">
        <v>다세대 매매</v>
      </c>
      <c r="D4030" s="24" t="str">
        <v>2026-03</v>
      </c>
      <c r="E4030" s="24" t="str">
        <v>비교 반영</v>
      </c>
      <c r="F4030" s="24" t="str">
        <v>직전 비교기간</v>
      </c>
      <c r="G4030" s="26">
        <v>193</v>
      </c>
      <c r="H4030" s="37">
        <v>0.1117544875506659</v>
      </c>
    </row>
    <row r="4031">
      <c r="A4031" s="26">
        <v>25</v>
      </c>
      <c r="B4031" s="24" t="str">
        <v>안산시 상록구</v>
      </c>
      <c r="C4031" s="24" t="str">
        <v>다세대 매매</v>
      </c>
      <c r="D4031" s="24" t="str">
        <v>2026-04</v>
      </c>
      <c r="E4031" s="24" t="str">
        <v>비교 반영</v>
      </c>
      <c r="F4031" s="24" t="str">
        <v>최근 비교기간</v>
      </c>
      <c r="G4031" s="26">
        <v>175</v>
      </c>
      <c r="H4031" s="37">
        <v>0.12644508670520233</v>
      </c>
    </row>
    <row r="4032">
      <c r="A4032" s="26">
        <v>25</v>
      </c>
      <c r="B4032" s="24" t="str">
        <v>안산시 상록구</v>
      </c>
      <c r="C4032" s="24" t="str">
        <v>다세대 매매</v>
      </c>
      <c r="D4032" s="24" t="str">
        <v>2026-05</v>
      </c>
      <c r="E4032" s="24" t="str">
        <v>비교 반영</v>
      </c>
      <c r="F4032" s="24" t="str">
        <v>최근 비교기간</v>
      </c>
      <c r="G4032" s="26">
        <v>137</v>
      </c>
      <c r="H4032" s="37">
        <v>0.10208643815201192</v>
      </c>
    </row>
    <row r="4033">
      <c r="A4033" s="26">
        <v>25</v>
      </c>
      <c r="B4033" s="24" t="str">
        <v>안산시 상록구</v>
      </c>
      <c r="C4033" s="24" t="str">
        <v>다세대 매매</v>
      </c>
      <c r="D4033" s="24" t="str">
        <v>2026-06</v>
      </c>
      <c r="E4033" s="24" t="str">
        <v>비교 반영</v>
      </c>
      <c r="F4033" s="24" t="str">
        <v>최근 비교기간</v>
      </c>
      <c r="G4033" s="26">
        <v>174</v>
      </c>
      <c r="H4033" s="37">
        <v>0.12572254335260116</v>
      </c>
    </row>
    <row r="4034">
      <c r="A4034" s="30">
        <v>25</v>
      </c>
      <c r="B4034" s="30" t="str">
        <v>안산시 상록구</v>
      </c>
      <c r="C4034" s="30" t="str">
        <v>다세대 매매</v>
      </c>
      <c r="D4034" s="30" t="str">
        <v>2026-07</v>
      </c>
      <c r="E4034" s="30" t="str">
        <v>집계 중</v>
      </c>
      <c r="F4034" s="30" t="str">
        <v>집계 중 월</v>
      </c>
      <c r="G4034" s="32">
        <v>149</v>
      </c>
      <c r="H4034" s="43">
        <v>0.1320921985815603</v>
      </c>
    </row>
    <row r="4035">
      <c r="A4035" s="26">
        <v>25</v>
      </c>
      <c r="B4035" s="24" t="str">
        <v>안산시 상록구</v>
      </c>
      <c r="C4035" s="24" t="str">
        <v>아파트 매매</v>
      </c>
      <c r="D4035" s="24" t="str">
        <v>2025-08</v>
      </c>
      <c r="E4035" s="24" t="str">
        <v>비교 반영</v>
      </c>
      <c r="F4035" s="24" t="str">
        <v>그 외 비교 반영월</v>
      </c>
      <c r="G4035" s="26">
        <v>109</v>
      </c>
      <c r="H4035" s="37">
        <v>0.07858687815428983</v>
      </c>
    </row>
    <row r="4036">
      <c r="A4036" s="26">
        <v>25</v>
      </c>
      <c r="B4036" s="24" t="str">
        <v>안산시 상록구</v>
      </c>
      <c r="C4036" s="24" t="str">
        <v>아파트 매매</v>
      </c>
      <c r="D4036" s="24" t="str">
        <v>2025-09</v>
      </c>
      <c r="E4036" s="24" t="str">
        <v>비교 반영</v>
      </c>
      <c r="F4036" s="24" t="str">
        <v>그 외 비교 반영월</v>
      </c>
      <c r="G4036" s="26">
        <v>129</v>
      </c>
      <c r="H4036" s="37">
        <v>0.09402332361516035</v>
      </c>
    </row>
    <row r="4037">
      <c r="A4037" s="26">
        <v>25</v>
      </c>
      <c r="B4037" s="24" t="str">
        <v>안산시 상록구</v>
      </c>
      <c r="C4037" s="24" t="str">
        <v>아파트 매매</v>
      </c>
      <c r="D4037" s="24" t="str">
        <v>2025-10</v>
      </c>
      <c r="E4037" s="24" t="str">
        <v>비교 반영</v>
      </c>
      <c r="F4037" s="24" t="str">
        <v>그 외 비교 반영월</v>
      </c>
      <c r="G4037" s="26">
        <v>136</v>
      </c>
      <c r="H4037" s="37">
        <v>0.11248966087675766</v>
      </c>
    </row>
    <row r="4038">
      <c r="A4038" s="26">
        <v>25</v>
      </c>
      <c r="B4038" s="24" t="str">
        <v>안산시 상록구</v>
      </c>
      <c r="C4038" s="24" t="str">
        <v>아파트 매매</v>
      </c>
      <c r="D4038" s="24" t="str">
        <v>2025-11</v>
      </c>
      <c r="E4038" s="24" t="str">
        <v>비교 반영</v>
      </c>
      <c r="F4038" s="24" t="str">
        <v>그 외 비교 반영월</v>
      </c>
      <c r="G4038" s="26">
        <v>147</v>
      </c>
      <c r="H4038" s="37">
        <v>0.1031578947368421</v>
      </c>
    </row>
    <row r="4039">
      <c r="A4039" s="26">
        <v>25</v>
      </c>
      <c r="B4039" s="24" t="str">
        <v>안산시 상록구</v>
      </c>
      <c r="C4039" s="24" t="str">
        <v>아파트 매매</v>
      </c>
      <c r="D4039" s="24" t="str">
        <v>2025-12</v>
      </c>
      <c r="E4039" s="24" t="str">
        <v>비교 반영</v>
      </c>
      <c r="F4039" s="24" t="str">
        <v>그 외 비교 반영월</v>
      </c>
      <c r="G4039" s="26">
        <v>158</v>
      </c>
      <c r="H4039" s="37">
        <v>0.1158357771260997</v>
      </c>
    </row>
    <row r="4040">
      <c r="A4040" s="26">
        <v>25</v>
      </c>
      <c r="B4040" s="24" t="str">
        <v>안산시 상록구</v>
      </c>
      <c r="C4040" s="24" t="str">
        <v>아파트 매매</v>
      </c>
      <c r="D4040" s="24" t="str">
        <v>2026-01</v>
      </c>
      <c r="E4040" s="24" t="str">
        <v>비교 반영</v>
      </c>
      <c r="F4040" s="24" t="str">
        <v>직전 비교기간</v>
      </c>
      <c r="G4040" s="26">
        <v>171</v>
      </c>
      <c r="H4040" s="37">
        <v>0.10301204819277109</v>
      </c>
    </row>
    <row r="4041">
      <c r="A4041" s="26">
        <v>25</v>
      </c>
      <c r="B4041" s="24" t="str">
        <v>안산시 상록구</v>
      </c>
      <c r="C4041" s="24" t="str">
        <v>아파트 매매</v>
      </c>
      <c r="D4041" s="24" t="str">
        <v>2026-02</v>
      </c>
      <c r="E4041" s="24" t="str">
        <v>비교 반영</v>
      </c>
      <c r="F4041" s="24" t="str">
        <v>직전 비교기간</v>
      </c>
      <c r="G4041" s="26">
        <v>145</v>
      </c>
      <c r="H4041" s="37">
        <v>0.09409474367293964</v>
      </c>
    </row>
    <row r="4042">
      <c r="A4042" s="26">
        <v>25</v>
      </c>
      <c r="B4042" s="24" t="str">
        <v>안산시 상록구</v>
      </c>
      <c r="C4042" s="24" t="str">
        <v>아파트 매매</v>
      </c>
      <c r="D4042" s="24" t="str">
        <v>2026-03</v>
      </c>
      <c r="E4042" s="24" t="str">
        <v>비교 반영</v>
      </c>
      <c r="F4042" s="24" t="str">
        <v>직전 비교기간</v>
      </c>
      <c r="G4042" s="26">
        <v>199</v>
      </c>
      <c r="H4042" s="37">
        <v>0.11522872032426172</v>
      </c>
    </row>
    <row r="4043">
      <c r="A4043" s="26">
        <v>25</v>
      </c>
      <c r="B4043" s="24" t="str">
        <v>안산시 상록구</v>
      </c>
      <c r="C4043" s="24" t="str">
        <v>아파트 매매</v>
      </c>
      <c r="D4043" s="24" t="str">
        <v>2026-04</v>
      </c>
      <c r="E4043" s="24" t="str">
        <v>비교 반영</v>
      </c>
      <c r="F4043" s="24" t="str">
        <v>최근 비교기간</v>
      </c>
      <c r="G4043" s="26">
        <v>157</v>
      </c>
      <c r="H4043" s="37">
        <v>0.11343930635838151</v>
      </c>
    </row>
    <row r="4044">
      <c r="A4044" s="26">
        <v>25</v>
      </c>
      <c r="B4044" s="24" t="str">
        <v>안산시 상록구</v>
      </c>
      <c r="C4044" s="24" t="str">
        <v>아파트 매매</v>
      </c>
      <c r="D4044" s="24" t="str">
        <v>2026-05</v>
      </c>
      <c r="E4044" s="24" t="str">
        <v>비교 반영</v>
      </c>
      <c r="F4044" s="24" t="str">
        <v>최근 비교기간</v>
      </c>
      <c r="G4044" s="26">
        <v>148</v>
      </c>
      <c r="H4044" s="37">
        <v>0.11028315946348734</v>
      </c>
    </row>
    <row r="4045">
      <c r="A4045" s="26">
        <v>25</v>
      </c>
      <c r="B4045" s="24" t="str">
        <v>안산시 상록구</v>
      </c>
      <c r="C4045" s="24" t="str">
        <v>아파트 매매</v>
      </c>
      <c r="D4045" s="24" t="str">
        <v>2026-06</v>
      </c>
      <c r="E4045" s="24" t="str">
        <v>비교 반영</v>
      </c>
      <c r="F4045" s="24" t="str">
        <v>최근 비교기간</v>
      </c>
      <c r="G4045" s="26">
        <v>140</v>
      </c>
      <c r="H4045" s="37">
        <v>0.10115606936416185</v>
      </c>
    </row>
    <row r="4046">
      <c r="A4046" s="30">
        <v>25</v>
      </c>
      <c r="B4046" s="30" t="str">
        <v>안산시 상록구</v>
      </c>
      <c r="C4046" s="30" t="str">
        <v>아파트 매매</v>
      </c>
      <c r="D4046" s="30" t="str">
        <v>2026-07</v>
      </c>
      <c r="E4046" s="30" t="str">
        <v>집계 중</v>
      </c>
      <c r="F4046" s="30" t="str">
        <v>집계 중 월</v>
      </c>
      <c r="G4046" s="32">
        <v>117</v>
      </c>
      <c r="H4046" s="43">
        <v>0.10372340425531915</v>
      </c>
    </row>
    <row r="4047">
      <c r="A4047" s="26">
        <v>25</v>
      </c>
      <c r="B4047" s="24" t="str">
        <v>안산시 상록구</v>
      </c>
      <c r="C4047" s="24" t="str">
        <v>오피스텔 전월세</v>
      </c>
      <c r="D4047" s="24" t="str">
        <v>2025-08</v>
      </c>
      <c r="E4047" s="24" t="str">
        <v>비교 반영</v>
      </c>
      <c r="F4047" s="24" t="str">
        <v>그 외 비교 반영월</v>
      </c>
      <c r="G4047" s="26">
        <v>36</v>
      </c>
      <c r="H4047" s="37">
        <v>0.02595529920692141</v>
      </c>
    </row>
    <row r="4048">
      <c r="A4048" s="26">
        <v>25</v>
      </c>
      <c r="B4048" s="24" t="str">
        <v>안산시 상록구</v>
      </c>
      <c r="C4048" s="24" t="str">
        <v>오피스텔 전월세</v>
      </c>
      <c r="D4048" s="24" t="str">
        <v>2025-09</v>
      </c>
      <c r="E4048" s="24" t="str">
        <v>비교 반영</v>
      </c>
      <c r="F4048" s="24" t="str">
        <v>그 외 비교 반영월</v>
      </c>
      <c r="G4048" s="26">
        <v>46</v>
      </c>
      <c r="H4048" s="37">
        <v>0.033527696793002916</v>
      </c>
    </row>
    <row r="4049">
      <c r="A4049" s="26">
        <v>25</v>
      </c>
      <c r="B4049" s="24" t="str">
        <v>안산시 상록구</v>
      </c>
      <c r="C4049" s="24" t="str">
        <v>오피스텔 전월세</v>
      </c>
      <c r="D4049" s="24" t="str">
        <v>2025-10</v>
      </c>
      <c r="E4049" s="24" t="str">
        <v>비교 반영</v>
      </c>
      <c r="F4049" s="24" t="str">
        <v>그 외 비교 반영월</v>
      </c>
      <c r="G4049" s="26">
        <v>31</v>
      </c>
      <c r="H4049" s="37">
        <v>0.02564102564102564</v>
      </c>
    </row>
    <row r="4050">
      <c r="A4050" s="26">
        <v>25</v>
      </c>
      <c r="B4050" s="24" t="str">
        <v>안산시 상록구</v>
      </c>
      <c r="C4050" s="24" t="str">
        <v>오피스텔 전월세</v>
      </c>
      <c r="D4050" s="24" t="str">
        <v>2025-11</v>
      </c>
      <c r="E4050" s="24" t="str">
        <v>비교 반영</v>
      </c>
      <c r="F4050" s="24" t="str">
        <v>그 외 비교 반영월</v>
      </c>
      <c r="G4050" s="26">
        <v>47</v>
      </c>
      <c r="H4050" s="37">
        <v>0.03298245614035088</v>
      </c>
    </row>
    <row r="4051">
      <c r="A4051" s="26">
        <v>25</v>
      </c>
      <c r="B4051" s="24" t="str">
        <v>안산시 상록구</v>
      </c>
      <c r="C4051" s="24" t="str">
        <v>오피스텔 전월세</v>
      </c>
      <c r="D4051" s="24" t="str">
        <v>2025-12</v>
      </c>
      <c r="E4051" s="24" t="str">
        <v>비교 반영</v>
      </c>
      <c r="F4051" s="24" t="str">
        <v>그 외 비교 반영월</v>
      </c>
      <c r="G4051" s="26">
        <v>74</v>
      </c>
      <c r="H4051" s="37">
        <v>0.054252199413489736</v>
      </c>
    </row>
    <row r="4052">
      <c r="A4052" s="26">
        <v>25</v>
      </c>
      <c r="B4052" s="24" t="str">
        <v>안산시 상록구</v>
      </c>
      <c r="C4052" s="24" t="str">
        <v>오피스텔 전월세</v>
      </c>
      <c r="D4052" s="24" t="str">
        <v>2026-01</v>
      </c>
      <c r="E4052" s="24" t="str">
        <v>비교 반영</v>
      </c>
      <c r="F4052" s="24" t="str">
        <v>직전 비교기간</v>
      </c>
      <c r="G4052" s="26">
        <v>60</v>
      </c>
      <c r="H4052" s="37">
        <v>0.03614457831325301</v>
      </c>
    </row>
    <row r="4053">
      <c r="A4053" s="26">
        <v>25</v>
      </c>
      <c r="B4053" s="24" t="str">
        <v>안산시 상록구</v>
      </c>
      <c r="C4053" s="24" t="str">
        <v>오피스텔 전월세</v>
      </c>
      <c r="D4053" s="24" t="str">
        <v>2026-02</v>
      </c>
      <c r="E4053" s="24" t="str">
        <v>비교 반영</v>
      </c>
      <c r="F4053" s="24" t="str">
        <v>직전 비교기간</v>
      </c>
      <c r="G4053" s="26">
        <v>84</v>
      </c>
      <c r="H4053" s="37">
        <v>0.054510058403634</v>
      </c>
    </row>
    <row r="4054">
      <c r="A4054" s="26">
        <v>25</v>
      </c>
      <c r="B4054" s="24" t="str">
        <v>안산시 상록구</v>
      </c>
      <c r="C4054" s="24" t="str">
        <v>오피스텔 전월세</v>
      </c>
      <c r="D4054" s="24" t="str">
        <v>2026-03</v>
      </c>
      <c r="E4054" s="24" t="str">
        <v>비교 반영</v>
      </c>
      <c r="F4054" s="24" t="str">
        <v>직전 비교기간</v>
      </c>
      <c r="G4054" s="26">
        <v>62</v>
      </c>
      <c r="H4054" s="37">
        <v>0.03590040532715692</v>
      </c>
    </row>
    <row r="4055">
      <c r="A4055" s="26">
        <v>25</v>
      </c>
      <c r="B4055" s="24" t="str">
        <v>안산시 상록구</v>
      </c>
      <c r="C4055" s="24" t="str">
        <v>오피스텔 전월세</v>
      </c>
      <c r="D4055" s="24" t="str">
        <v>2026-04</v>
      </c>
      <c r="E4055" s="24" t="str">
        <v>비교 반영</v>
      </c>
      <c r="F4055" s="24" t="str">
        <v>최근 비교기간</v>
      </c>
      <c r="G4055" s="26">
        <v>56</v>
      </c>
      <c r="H4055" s="37">
        <v>0.04046242774566474</v>
      </c>
    </row>
    <row r="4056">
      <c r="A4056" s="26">
        <v>25</v>
      </c>
      <c r="B4056" s="24" t="str">
        <v>안산시 상록구</v>
      </c>
      <c r="C4056" s="24" t="str">
        <v>오피스텔 전월세</v>
      </c>
      <c r="D4056" s="24" t="str">
        <v>2026-05</v>
      </c>
      <c r="E4056" s="24" t="str">
        <v>비교 반영</v>
      </c>
      <c r="F4056" s="24" t="str">
        <v>최근 비교기간</v>
      </c>
      <c r="G4056" s="26">
        <v>51</v>
      </c>
      <c r="H4056" s="37">
        <v>0.038002980625931444</v>
      </c>
    </row>
    <row r="4057">
      <c r="A4057" s="26">
        <v>25</v>
      </c>
      <c r="B4057" s="24" t="str">
        <v>안산시 상록구</v>
      </c>
      <c r="C4057" s="24" t="str">
        <v>오피스텔 전월세</v>
      </c>
      <c r="D4057" s="24" t="str">
        <v>2026-06</v>
      </c>
      <c r="E4057" s="24" t="str">
        <v>비교 반영</v>
      </c>
      <c r="F4057" s="24" t="str">
        <v>최근 비교기간</v>
      </c>
      <c r="G4057" s="26">
        <v>43</v>
      </c>
      <c r="H4057" s="37">
        <v>0.03106936416184971</v>
      </c>
    </row>
    <row r="4058">
      <c r="A4058" s="30">
        <v>25</v>
      </c>
      <c r="B4058" s="30" t="str">
        <v>안산시 상록구</v>
      </c>
      <c r="C4058" s="30" t="str">
        <v>오피스텔 전월세</v>
      </c>
      <c r="D4058" s="30" t="str">
        <v>2026-07</v>
      </c>
      <c r="E4058" s="30" t="str">
        <v>집계 중</v>
      </c>
      <c r="F4058" s="30" t="str">
        <v>집계 중 월</v>
      </c>
      <c r="G4058" s="32">
        <v>42</v>
      </c>
      <c r="H4058" s="43">
        <v>0.03723404255319149</v>
      </c>
    </row>
    <row r="4059">
      <c r="A4059" s="26">
        <v>25</v>
      </c>
      <c r="B4059" s="24" t="str">
        <v>안산시 상록구</v>
      </c>
      <c r="C4059" s="24" t="str">
        <v>상가</v>
      </c>
      <c r="D4059" s="24" t="str">
        <v>2025-08</v>
      </c>
      <c r="E4059" s="24" t="str">
        <v>비교 반영</v>
      </c>
      <c r="F4059" s="24" t="str">
        <v>그 외 비교 반영월</v>
      </c>
      <c r="G4059" s="26">
        <v>11</v>
      </c>
      <c r="H4059" s="37">
        <v>0.007930785868781542</v>
      </c>
    </row>
    <row r="4060">
      <c r="A4060" s="26">
        <v>25</v>
      </c>
      <c r="B4060" s="24" t="str">
        <v>안산시 상록구</v>
      </c>
      <c r="C4060" s="24" t="str">
        <v>상가</v>
      </c>
      <c r="D4060" s="24" t="str">
        <v>2025-09</v>
      </c>
      <c r="E4060" s="24" t="str">
        <v>비교 반영</v>
      </c>
      <c r="F4060" s="24" t="str">
        <v>그 외 비교 반영월</v>
      </c>
      <c r="G4060" s="26">
        <v>14</v>
      </c>
      <c r="H4060" s="37">
        <v>0.01020408163265306</v>
      </c>
    </row>
    <row r="4061">
      <c r="A4061" s="26">
        <v>25</v>
      </c>
      <c r="B4061" s="24" t="str">
        <v>안산시 상록구</v>
      </c>
      <c r="C4061" s="24" t="str">
        <v>상가</v>
      </c>
      <c r="D4061" s="24" t="str">
        <v>2025-10</v>
      </c>
      <c r="E4061" s="24" t="str">
        <v>비교 반영</v>
      </c>
      <c r="F4061" s="24" t="str">
        <v>그 외 비교 반영월</v>
      </c>
      <c r="G4061" s="26">
        <v>19</v>
      </c>
      <c r="H4061" s="37">
        <v>0.015715467328370553</v>
      </c>
    </row>
    <row r="4062">
      <c r="A4062" s="26">
        <v>25</v>
      </c>
      <c r="B4062" s="24" t="str">
        <v>안산시 상록구</v>
      </c>
      <c r="C4062" s="24" t="str">
        <v>상가</v>
      </c>
      <c r="D4062" s="24" t="str">
        <v>2025-11</v>
      </c>
      <c r="E4062" s="24" t="str">
        <v>비교 반영</v>
      </c>
      <c r="F4062" s="24" t="str">
        <v>그 외 비교 반영월</v>
      </c>
      <c r="G4062" s="26">
        <v>15</v>
      </c>
      <c r="H4062" s="37">
        <v>0.010526315789473684</v>
      </c>
    </row>
    <row r="4063">
      <c r="A4063" s="26">
        <v>25</v>
      </c>
      <c r="B4063" s="24" t="str">
        <v>안산시 상록구</v>
      </c>
      <c r="C4063" s="24" t="str">
        <v>상가</v>
      </c>
      <c r="D4063" s="24" t="str">
        <v>2025-12</v>
      </c>
      <c r="E4063" s="24" t="str">
        <v>비교 반영</v>
      </c>
      <c r="F4063" s="24" t="str">
        <v>그 외 비교 반영월</v>
      </c>
      <c r="G4063" s="26">
        <v>17</v>
      </c>
      <c r="H4063" s="37">
        <v>0.012463343108504398</v>
      </c>
    </row>
    <row r="4064">
      <c r="A4064" s="26">
        <v>25</v>
      </c>
      <c r="B4064" s="24" t="str">
        <v>안산시 상록구</v>
      </c>
      <c r="C4064" s="24" t="str">
        <v>상가</v>
      </c>
      <c r="D4064" s="24" t="str">
        <v>2026-01</v>
      </c>
      <c r="E4064" s="24" t="str">
        <v>비교 반영</v>
      </c>
      <c r="F4064" s="24" t="str">
        <v>직전 비교기간</v>
      </c>
      <c r="G4064" s="26">
        <v>18</v>
      </c>
      <c r="H4064" s="37">
        <v>0.010843373493975903</v>
      </c>
    </row>
    <row r="4065">
      <c r="A4065" s="26">
        <v>25</v>
      </c>
      <c r="B4065" s="24" t="str">
        <v>안산시 상록구</v>
      </c>
      <c r="C4065" s="24" t="str">
        <v>상가</v>
      </c>
      <c r="D4065" s="24" t="str">
        <v>2026-02</v>
      </c>
      <c r="E4065" s="24" t="str">
        <v>비교 반영</v>
      </c>
      <c r="F4065" s="24" t="str">
        <v>직전 비교기간</v>
      </c>
      <c r="G4065" s="26">
        <v>15</v>
      </c>
      <c r="H4065" s="37">
        <v>0.00973393900064893</v>
      </c>
    </row>
    <row r="4066">
      <c r="A4066" s="26">
        <v>25</v>
      </c>
      <c r="B4066" s="24" t="str">
        <v>안산시 상록구</v>
      </c>
      <c r="C4066" s="24" t="str">
        <v>상가</v>
      </c>
      <c r="D4066" s="24" t="str">
        <v>2026-03</v>
      </c>
      <c r="E4066" s="24" t="str">
        <v>비교 반영</v>
      </c>
      <c r="F4066" s="24" t="str">
        <v>직전 비교기간</v>
      </c>
      <c r="G4066" s="26">
        <v>7</v>
      </c>
      <c r="H4066" s="37">
        <v>0.004053271569195136</v>
      </c>
    </row>
    <row r="4067">
      <c r="A4067" s="26">
        <v>25</v>
      </c>
      <c r="B4067" s="24" t="str">
        <v>안산시 상록구</v>
      </c>
      <c r="C4067" s="24" t="str">
        <v>상가</v>
      </c>
      <c r="D4067" s="24" t="str">
        <v>2026-04</v>
      </c>
      <c r="E4067" s="24" t="str">
        <v>비교 반영</v>
      </c>
      <c r="F4067" s="24" t="str">
        <v>최근 비교기간</v>
      </c>
      <c r="G4067" s="26">
        <v>11</v>
      </c>
      <c r="H4067" s="37">
        <v>0.007947976878612716</v>
      </c>
    </row>
    <row r="4068">
      <c r="A4068" s="26">
        <v>25</v>
      </c>
      <c r="B4068" s="24" t="str">
        <v>안산시 상록구</v>
      </c>
      <c r="C4068" s="24" t="str">
        <v>상가</v>
      </c>
      <c r="D4068" s="24" t="str">
        <v>2026-05</v>
      </c>
      <c r="E4068" s="24" t="str">
        <v>비교 반영</v>
      </c>
      <c r="F4068" s="24" t="str">
        <v>최근 비교기간</v>
      </c>
      <c r="G4068" s="26">
        <v>11</v>
      </c>
      <c r="H4068" s="37">
        <v>0.00819672131147541</v>
      </c>
    </row>
    <row r="4069">
      <c r="A4069" s="26">
        <v>25</v>
      </c>
      <c r="B4069" s="24" t="str">
        <v>안산시 상록구</v>
      </c>
      <c r="C4069" s="24" t="str">
        <v>상가</v>
      </c>
      <c r="D4069" s="24" t="str">
        <v>2026-06</v>
      </c>
      <c r="E4069" s="24" t="str">
        <v>비교 반영</v>
      </c>
      <c r="F4069" s="24" t="str">
        <v>최근 비교기간</v>
      </c>
      <c r="G4069" s="26">
        <v>28</v>
      </c>
      <c r="H4069" s="37">
        <v>0.02023121387283237</v>
      </c>
    </row>
    <row r="4070">
      <c r="A4070" s="30">
        <v>25</v>
      </c>
      <c r="B4070" s="30" t="str">
        <v>안산시 상록구</v>
      </c>
      <c r="C4070" s="30" t="str">
        <v>상가</v>
      </c>
      <c r="D4070" s="30" t="str">
        <v>2026-07</v>
      </c>
      <c r="E4070" s="30" t="str">
        <v>집계 중</v>
      </c>
      <c r="F4070" s="30" t="str">
        <v>집계 중 월</v>
      </c>
      <c r="G4070" s="32">
        <v>10</v>
      </c>
      <c r="H4070" s="43">
        <v>0.008865248226950355</v>
      </c>
    </row>
    <row r="4071">
      <c r="A4071" s="26">
        <v>25</v>
      </c>
      <c r="B4071" s="24" t="str">
        <v>안산시 상록구</v>
      </c>
      <c r="C4071" s="24" t="str">
        <v>토지</v>
      </c>
      <c r="D4071" s="24" t="str">
        <v>2025-08</v>
      </c>
      <c r="E4071" s="24" t="str">
        <v>비교 반영</v>
      </c>
      <c r="F4071" s="24" t="str">
        <v>그 외 비교 반영월</v>
      </c>
      <c r="G4071" s="26">
        <v>15</v>
      </c>
      <c r="H4071" s="37">
        <v>0.010814708002883922</v>
      </c>
    </row>
    <row r="4072">
      <c r="A4072" s="26">
        <v>25</v>
      </c>
      <c r="B4072" s="24" t="str">
        <v>안산시 상록구</v>
      </c>
      <c r="C4072" s="24" t="str">
        <v>토지</v>
      </c>
      <c r="D4072" s="24" t="str">
        <v>2025-09</v>
      </c>
      <c r="E4072" s="24" t="str">
        <v>비교 반영</v>
      </c>
      <c r="F4072" s="24" t="str">
        <v>그 외 비교 반영월</v>
      </c>
      <c r="G4072" s="26">
        <v>28</v>
      </c>
      <c r="H4072" s="37">
        <v>0.02040816326530612</v>
      </c>
    </row>
    <row r="4073">
      <c r="A4073" s="26">
        <v>25</v>
      </c>
      <c r="B4073" s="24" t="str">
        <v>안산시 상록구</v>
      </c>
      <c r="C4073" s="24" t="str">
        <v>토지</v>
      </c>
      <c r="D4073" s="24" t="str">
        <v>2025-10</v>
      </c>
      <c r="E4073" s="24" t="str">
        <v>비교 반영</v>
      </c>
      <c r="F4073" s="24" t="str">
        <v>그 외 비교 반영월</v>
      </c>
      <c r="G4073" s="26">
        <v>39</v>
      </c>
      <c r="H4073" s="37">
        <v>0.03225806451612903</v>
      </c>
    </row>
    <row r="4074">
      <c r="A4074" s="26">
        <v>25</v>
      </c>
      <c r="B4074" s="24" t="str">
        <v>안산시 상록구</v>
      </c>
      <c r="C4074" s="24" t="str">
        <v>토지</v>
      </c>
      <c r="D4074" s="24" t="str">
        <v>2025-11</v>
      </c>
      <c r="E4074" s="24" t="str">
        <v>비교 반영</v>
      </c>
      <c r="F4074" s="24" t="str">
        <v>그 외 비교 반영월</v>
      </c>
      <c r="G4074" s="26">
        <v>13</v>
      </c>
      <c r="H4074" s="37">
        <v>0.009122807017543859</v>
      </c>
    </row>
    <row r="4075">
      <c r="A4075" s="26">
        <v>25</v>
      </c>
      <c r="B4075" s="24" t="str">
        <v>안산시 상록구</v>
      </c>
      <c r="C4075" s="24" t="str">
        <v>토지</v>
      </c>
      <c r="D4075" s="24" t="str">
        <v>2025-12</v>
      </c>
      <c r="E4075" s="24" t="str">
        <v>비교 반영</v>
      </c>
      <c r="F4075" s="24" t="str">
        <v>그 외 비교 반영월</v>
      </c>
      <c r="G4075" s="26">
        <v>19</v>
      </c>
      <c r="H4075" s="37">
        <v>0.013929618768328446</v>
      </c>
    </row>
    <row r="4076">
      <c r="A4076" s="26">
        <v>25</v>
      </c>
      <c r="B4076" s="24" t="str">
        <v>안산시 상록구</v>
      </c>
      <c r="C4076" s="24" t="str">
        <v>토지</v>
      </c>
      <c r="D4076" s="24" t="str">
        <v>2026-01</v>
      </c>
      <c r="E4076" s="24" t="str">
        <v>비교 반영</v>
      </c>
      <c r="F4076" s="24" t="str">
        <v>직전 비교기간</v>
      </c>
      <c r="G4076" s="26">
        <v>55</v>
      </c>
      <c r="H4076" s="37">
        <v>0.03313253012048193</v>
      </c>
    </row>
    <row r="4077">
      <c r="A4077" s="26">
        <v>25</v>
      </c>
      <c r="B4077" s="24" t="str">
        <v>안산시 상록구</v>
      </c>
      <c r="C4077" s="24" t="str">
        <v>토지</v>
      </c>
      <c r="D4077" s="24" t="str">
        <v>2026-02</v>
      </c>
      <c r="E4077" s="24" t="str">
        <v>비교 반영</v>
      </c>
      <c r="F4077" s="24" t="str">
        <v>직전 비교기간</v>
      </c>
      <c r="G4077" s="26">
        <v>56</v>
      </c>
      <c r="H4077" s="37">
        <v>0.036340038935756006</v>
      </c>
    </row>
    <row r="4078">
      <c r="A4078" s="26">
        <v>25</v>
      </c>
      <c r="B4078" s="24" t="str">
        <v>안산시 상록구</v>
      </c>
      <c r="C4078" s="24" t="str">
        <v>토지</v>
      </c>
      <c r="D4078" s="24" t="str">
        <v>2026-03</v>
      </c>
      <c r="E4078" s="24" t="str">
        <v>비교 반영</v>
      </c>
      <c r="F4078" s="24" t="str">
        <v>직전 비교기간</v>
      </c>
      <c r="G4078" s="26">
        <v>32</v>
      </c>
      <c r="H4078" s="37">
        <v>0.018529241459177764</v>
      </c>
    </row>
    <row r="4079">
      <c r="A4079" s="26">
        <v>25</v>
      </c>
      <c r="B4079" s="24" t="str">
        <v>안산시 상록구</v>
      </c>
      <c r="C4079" s="24" t="str">
        <v>토지</v>
      </c>
      <c r="D4079" s="24" t="str">
        <v>2026-04</v>
      </c>
      <c r="E4079" s="24" t="str">
        <v>비교 반영</v>
      </c>
      <c r="F4079" s="24" t="str">
        <v>최근 비교기간</v>
      </c>
      <c r="G4079" s="26">
        <v>14</v>
      </c>
      <c r="H4079" s="37">
        <v>0.010115606936416185</v>
      </c>
    </row>
    <row r="4080">
      <c r="A4080" s="26">
        <v>25</v>
      </c>
      <c r="B4080" s="24" t="str">
        <v>안산시 상록구</v>
      </c>
      <c r="C4080" s="24" t="str">
        <v>토지</v>
      </c>
      <c r="D4080" s="24" t="str">
        <v>2026-05</v>
      </c>
      <c r="E4080" s="24" t="str">
        <v>비교 반영</v>
      </c>
      <c r="F4080" s="24" t="str">
        <v>최근 비교기간</v>
      </c>
      <c r="G4080" s="26">
        <v>13</v>
      </c>
      <c r="H4080" s="37">
        <v>0.009687034277198211</v>
      </c>
    </row>
    <row r="4081">
      <c r="A4081" s="26">
        <v>25</v>
      </c>
      <c r="B4081" s="24" t="str">
        <v>안산시 상록구</v>
      </c>
      <c r="C4081" s="24" t="str">
        <v>토지</v>
      </c>
      <c r="D4081" s="24" t="str">
        <v>2026-06</v>
      </c>
      <c r="E4081" s="24" t="str">
        <v>비교 반영</v>
      </c>
      <c r="F4081" s="24" t="str">
        <v>최근 비교기간</v>
      </c>
      <c r="G4081" s="26">
        <v>17</v>
      </c>
      <c r="H4081" s="37">
        <v>0.012283236994219654</v>
      </c>
    </row>
    <row r="4082">
      <c r="A4082" s="30">
        <v>25</v>
      </c>
      <c r="B4082" s="30" t="str">
        <v>안산시 상록구</v>
      </c>
      <c r="C4082" s="30" t="str">
        <v>토지</v>
      </c>
      <c r="D4082" s="30" t="str">
        <v>2026-07</v>
      </c>
      <c r="E4082" s="30" t="str">
        <v>집계 중</v>
      </c>
      <c r="F4082" s="30" t="str">
        <v>집계 중 월</v>
      </c>
      <c r="G4082" s="32">
        <v>9</v>
      </c>
      <c r="H4082" s="43">
        <v>0.007978723404255319</v>
      </c>
    </row>
    <row r="4083">
      <c r="A4083" s="26">
        <v>25</v>
      </c>
      <c r="B4083" s="24" t="str">
        <v>안산시 상록구</v>
      </c>
      <c r="C4083" s="24" t="str">
        <v>오피스텔 매매</v>
      </c>
      <c r="D4083" s="24" t="str">
        <v>2025-08</v>
      </c>
      <c r="E4083" s="24" t="str">
        <v>비교 반영</v>
      </c>
      <c r="F4083" s="24" t="str">
        <v>그 외 비교 반영월</v>
      </c>
      <c r="G4083" s="26">
        <v>6</v>
      </c>
      <c r="H4083" s="37">
        <v>0.004325883201153569</v>
      </c>
    </row>
    <row r="4084">
      <c r="A4084" s="26">
        <v>25</v>
      </c>
      <c r="B4084" s="24" t="str">
        <v>안산시 상록구</v>
      </c>
      <c r="C4084" s="24" t="str">
        <v>오피스텔 매매</v>
      </c>
      <c r="D4084" s="24" t="str">
        <v>2025-09</v>
      </c>
      <c r="E4084" s="24" t="str">
        <v>비교 반영</v>
      </c>
      <c r="F4084" s="24" t="str">
        <v>그 외 비교 반영월</v>
      </c>
      <c r="G4084" s="26">
        <v>17</v>
      </c>
      <c r="H4084" s="37">
        <v>0.01239067055393586</v>
      </c>
    </row>
    <row r="4085">
      <c r="A4085" s="26">
        <v>25</v>
      </c>
      <c r="B4085" s="24" t="str">
        <v>안산시 상록구</v>
      </c>
      <c r="C4085" s="24" t="str">
        <v>오피스텔 매매</v>
      </c>
      <c r="D4085" s="24" t="str">
        <v>2025-10</v>
      </c>
      <c r="E4085" s="24" t="str">
        <v>비교 반영</v>
      </c>
      <c r="F4085" s="24" t="str">
        <v>그 외 비교 반영월</v>
      </c>
      <c r="G4085" s="26">
        <v>11</v>
      </c>
      <c r="H4085" s="37">
        <v>0.009098428453267164</v>
      </c>
    </row>
    <row r="4086">
      <c r="A4086" s="26">
        <v>25</v>
      </c>
      <c r="B4086" s="24" t="str">
        <v>안산시 상록구</v>
      </c>
      <c r="C4086" s="24" t="str">
        <v>오피스텔 매매</v>
      </c>
      <c r="D4086" s="24" t="str">
        <v>2025-11</v>
      </c>
      <c r="E4086" s="24" t="str">
        <v>비교 반영</v>
      </c>
      <c r="F4086" s="24" t="str">
        <v>그 외 비교 반영월</v>
      </c>
      <c r="G4086" s="26">
        <v>7</v>
      </c>
      <c r="H4086" s="37">
        <v>0.004912280701754386</v>
      </c>
    </row>
    <row r="4087">
      <c r="A4087" s="26">
        <v>25</v>
      </c>
      <c r="B4087" s="24" t="str">
        <v>안산시 상록구</v>
      </c>
      <c r="C4087" s="24" t="str">
        <v>오피스텔 매매</v>
      </c>
      <c r="D4087" s="24" t="str">
        <v>2025-12</v>
      </c>
      <c r="E4087" s="24" t="str">
        <v>비교 반영</v>
      </c>
      <c r="F4087" s="24" t="str">
        <v>그 외 비교 반영월</v>
      </c>
      <c r="G4087" s="26">
        <v>10</v>
      </c>
      <c r="H4087" s="37">
        <v>0.007331378299120235</v>
      </c>
    </row>
    <row r="4088">
      <c r="A4088" s="26">
        <v>25</v>
      </c>
      <c r="B4088" s="24" t="str">
        <v>안산시 상록구</v>
      </c>
      <c r="C4088" s="24" t="str">
        <v>오피스텔 매매</v>
      </c>
      <c r="D4088" s="24" t="str">
        <v>2026-01</v>
      </c>
      <c r="E4088" s="24" t="str">
        <v>비교 반영</v>
      </c>
      <c r="F4088" s="24" t="str">
        <v>직전 비교기간</v>
      </c>
      <c r="G4088" s="26">
        <v>13</v>
      </c>
      <c r="H4088" s="37">
        <v>0.00783132530120482</v>
      </c>
    </row>
    <row r="4089">
      <c r="A4089" s="26">
        <v>25</v>
      </c>
      <c r="B4089" s="24" t="str">
        <v>안산시 상록구</v>
      </c>
      <c r="C4089" s="24" t="str">
        <v>오피스텔 매매</v>
      </c>
      <c r="D4089" s="24" t="str">
        <v>2026-02</v>
      </c>
      <c r="E4089" s="24" t="str">
        <v>비교 반영</v>
      </c>
      <c r="F4089" s="24" t="str">
        <v>직전 비교기간</v>
      </c>
      <c r="G4089" s="26">
        <v>13</v>
      </c>
      <c r="H4089" s="37">
        <v>0.008436080467229072</v>
      </c>
    </row>
    <row r="4090">
      <c r="A4090" s="26">
        <v>25</v>
      </c>
      <c r="B4090" s="24" t="str">
        <v>안산시 상록구</v>
      </c>
      <c r="C4090" s="24" t="str">
        <v>오피스텔 매매</v>
      </c>
      <c r="D4090" s="24" t="str">
        <v>2026-03</v>
      </c>
      <c r="E4090" s="24" t="str">
        <v>비교 반영</v>
      </c>
      <c r="F4090" s="24" t="str">
        <v>직전 비교기간</v>
      </c>
      <c r="G4090" s="26">
        <v>5</v>
      </c>
      <c r="H4090" s="37">
        <v>0.0028951939779965257</v>
      </c>
    </row>
    <row r="4091">
      <c r="A4091" s="26">
        <v>25</v>
      </c>
      <c r="B4091" s="24" t="str">
        <v>안산시 상록구</v>
      </c>
      <c r="C4091" s="24" t="str">
        <v>오피스텔 매매</v>
      </c>
      <c r="D4091" s="24" t="str">
        <v>2026-04</v>
      </c>
      <c r="E4091" s="24" t="str">
        <v>비교 반영</v>
      </c>
      <c r="F4091" s="24" t="str">
        <v>최근 비교기간</v>
      </c>
      <c r="G4091" s="26">
        <v>7</v>
      </c>
      <c r="H4091" s="37">
        <v>0.0050578034682080926</v>
      </c>
    </row>
    <row r="4092">
      <c r="A4092" s="26">
        <v>25</v>
      </c>
      <c r="B4092" s="24" t="str">
        <v>안산시 상록구</v>
      </c>
      <c r="C4092" s="24" t="str">
        <v>오피스텔 매매</v>
      </c>
      <c r="D4092" s="24" t="str">
        <v>2026-05</v>
      </c>
      <c r="E4092" s="24" t="str">
        <v>비교 반영</v>
      </c>
      <c r="F4092" s="24" t="str">
        <v>최근 비교기간</v>
      </c>
      <c r="G4092" s="26">
        <v>12</v>
      </c>
      <c r="H4092" s="37">
        <v>0.00894187779433681</v>
      </c>
    </row>
    <row r="4093">
      <c r="A4093" s="26">
        <v>25</v>
      </c>
      <c r="B4093" s="24" t="str">
        <v>안산시 상록구</v>
      </c>
      <c r="C4093" s="24" t="str">
        <v>오피스텔 매매</v>
      </c>
      <c r="D4093" s="24" t="str">
        <v>2026-06</v>
      </c>
      <c r="E4093" s="24" t="str">
        <v>비교 반영</v>
      </c>
      <c r="F4093" s="24" t="str">
        <v>최근 비교기간</v>
      </c>
      <c r="G4093" s="26">
        <v>13</v>
      </c>
      <c r="H4093" s="37">
        <v>0.00939306358381503</v>
      </c>
    </row>
    <row r="4094">
      <c r="A4094" s="30">
        <v>25</v>
      </c>
      <c r="B4094" s="30" t="str">
        <v>안산시 상록구</v>
      </c>
      <c r="C4094" s="30" t="str">
        <v>오피스텔 매매</v>
      </c>
      <c r="D4094" s="30" t="str">
        <v>2026-07</v>
      </c>
      <c r="E4094" s="30" t="str">
        <v>집계 중</v>
      </c>
      <c r="F4094" s="30" t="str">
        <v>집계 중 월</v>
      </c>
      <c r="G4094" s="32">
        <v>12</v>
      </c>
      <c r="H4094" s="43">
        <v>0.010638297872340425</v>
      </c>
    </row>
    <row r="4095">
      <c r="A4095" s="26">
        <v>25</v>
      </c>
      <c r="B4095" s="24" t="str">
        <v>안산시 상록구</v>
      </c>
      <c r="C4095" s="24" t="str">
        <v>다가구 매매</v>
      </c>
      <c r="D4095" s="24" t="str">
        <v>2025-08</v>
      </c>
      <c r="E4095" s="24" t="str">
        <v>비교 반영</v>
      </c>
      <c r="F4095" s="24" t="str">
        <v>그 외 비교 반영월</v>
      </c>
      <c r="G4095" s="26">
        <v>7</v>
      </c>
      <c r="H4095" s="37">
        <v>0.005046863734679163</v>
      </c>
    </row>
    <row r="4096">
      <c r="A4096" s="26">
        <v>25</v>
      </c>
      <c r="B4096" s="24" t="str">
        <v>안산시 상록구</v>
      </c>
      <c r="C4096" s="24" t="str">
        <v>다가구 매매</v>
      </c>
      <c r="D4096" s="24" t="str">
        <v>2025-09</v>
      </c>
      <c r="E4096" s="24" t="str">
        <v>비교 반영</v>
      </c>
      <c r="F4096" s="24" t="str">
        <v>그 외 비교 반영월</v>
      </c>
      <c r="G4096" s="26">
        <v>12</v>
      </c>
      <c r="H4096" s="37">
        <v>0.008746355685131196</v>
      </c>
    </row>
    <row r="4097">
      <c r="A4097" s="26">
        <v>25</v>
      </c>
      <c r="B4097" s="24" t="str">
        <v>안산시 상록구</v>
      </c>
      <c r="C4097" s="24" t="str">
        <v>다가구 매매</v>
      </c>
      <c r="D4097" s="24" t="str">
        <v>2025-10</v>
      </c>
      <c r="E4097" s="24" t="str">
        <v>비교 반영</v>
      </c>
      <c r="F4097" s="24" t="str">
        <v>그 외 비교 반영월</v>
      </c>
      <c r="G4097" s="26">
        <v>4</v>
      </c>
      <c r="H4097" s="37">
        <v>0.0033085194375516956</v>
      </c>
    </row>
    <row r="4098">
      <c r="A4098" s="26">
        <v>25</v>
      </c>
      <c r="B4098" s="24" t="str">
        <v>안산시 상록구</v>
      </c>
      <c r="C4098" s="24" t="str">
        <v>다가구 매매</v>
      </c>
      <c r="D4098" s="24" t="str">
        <v>2025-11</v>
      </c>
      <c r="E4098" s="24" t="str">
        <v>비교 반영</v>
      </c>
      <c r="F4098" s="24" t="str">
        <v>그 외 비교 반영월</v>
      </c>
      <c r="G4098" s="26">
        <v>12</v>
      </c>
      <c r="H4098" s="37">
        <v>0.008421052631578947</v>
      </c>
    </row>
    <row r="4099">
      <c r="A4099" s="26">
        <v>25</v>
      </c>
      <c r="B4099" s="24" t="str">
        <v>안산시 상록구</v>
      </c>
      <c r="C4099" s="24" t="str">
        <v>다가구 매매</v>
      </c>
      <c r="D4099" s="24" t="str">
        <v>2025-12</v>
      </c>
      <c r="E4099" s="24" t="str">
        <v>비교 반영</v>
      </c>
      <c r="F4099" s="24" t="str">
        <v>그 외 비교 반영월</v>
      </c>
      <c r="G4099" s="26">
        <v>4</v>
      </c>
      <c r="H4099" s="37">
        <v>0.002932551319648094</v>
      </c>
    </row>
    <row r="4100">
      <c r="A4100" s="26">
        <v>25</v>
      </c>
      <c r="B4100" s="24" t="str">
        <v>안산시 상록구</v>
      </c>
      <c r="C4100" s="24" t="str">
        <v>다가구 매매</v>
      </c>
      <c r="D4100" s="24" t="str">
        <v>2026-01</v>
      </c>
      <c r="E4100" s="24" t="str">
        <v>비교 반영</v>
      </c>
      <c r="F4100" s="24" t="str">
        <v>직전 비교기간</v>
      </c>
      <c r="G4100" s="26">
        <v>7</v>
      </c>
      <c r="H4100" s="37">
        <v>0.004216867469879518</v>
      </c>
    </row>
    <row r="4101">
      <c r="A4101" s="26">
        <v>25</v>
      </c>
      <c r="B4101" s="24" t="str">
        <v>안산시 상록구</v>
      </c>
      <c r="C4101" s="24" t="str">
        <v>다가구 매매</v>
      </c>
      <c r="D4101" s="24" t="str">
        <v>2026-02</v>
      </c>
      <c r="E4101" s="24" t="str">
        <v>비교 반영</v>
      </c>
      <c r="F4101" s="24" t="str">
        <v>직전 비교기간</v>
      </c>
      <c r="G4101" s="26">
        <v>5</v>
      </c>
      <c r="H4101" s="37">
        <v>0.003244646333549643</v>
      </c>
    </row>
    <row r="4102">
      <c r="A4102" s="26">
        <v>25</v>
      </c>
      <c r="B4102" s="24" t="str">
        <v>안산시 상록구</v>
      </c>
      <c r="C4102" s="24" t="str">
        <v>다가구 매매</v>
      </c>
      <c r="D4102" s="24" t="str">
        <v>2026-03</v>
      </c>
      <c r="E4102" s="24" t="str">
        <v>비교 반영</v>
      </c>
      <c r="F4102" s="24" t="str">
        <v>직전 비교기간</v>
      </c>
      <c r="G4102" s="26">
        <v>9</v>
      </c>
      <c r="H4102" s="37">
        <v>0.0052113491603937466</v>
      </c>
    </row>
    <row r="4103">
      <c r="A4103" s="26">
        <v>25</v>
      </c>
      <c r="B4103" s="24" t="str">
        <v>안산시 상록구</v>
      </c>
      <c r="C4103" s="24" t="str">
        <v>다가구 매매</v>
      </c>
      <c r="D4103" s="24" t="str">
        <v>2026-04</v>
      </c>
      <c r="E4103" s="24" t="str">
        <v>비교 반영</v>
      </c>
      <c r="F4103" s="24" t="str">
        <v>최근 비교기간</v>
      </c>
      <c r="G4103" s="26">
        <v>3</v>
      </c>
      <c r="H4103" s="37">
        <v>0.002167630057803468</v>
      </c>
    </row>
    <row r="4104">
      <c r="A4104" s="26">
        <v>25</v>
      </c>
      <c r="B4104" s="24" t="str">
        <v>안산시 상록구</v>
      </c>
      <c r="C4104" s="24" t="str">
        <v>다가구 매매</v>
      </c>
      <c r="D4104" s="24" t="str">
        <v>2026-05</v>
      </c>
      <c r="E4104" s="24" t="str">
        <v>비교 반영</v>
      </c>
      <c r="F4104" s="24" t="str">
        <v>최근 비교기간</v>
      </c>
      <c r="G4104" s="26">
        <v>5</v>
      </c>
      <c r="H4104" s="37">
        <v>0.0037257824143070045</v>
      </c>
    </row>
    <row r="4105">
      <c r="A4105" s="26">
        <v>25</v>
      </c>
      <c r="B4105" s="24" t="str">
        <v>안산시 상록구</v>
      </c>
      <c r="C4105" s="24" t="str">
        <v>다가구 매매</v>
      </c>
      <c r="D4105" s="24" t="str">
        <v>2026-06</v>
      </c>
      <c r="E4105" s="24" t="str">
        <v>비교 반영</v>
      </c>
      <c r="F4105" s="24" t="str">
        <v>최근 비교기간</v>
      </c>
      <c r="G4105" s="26">
        <v>6</v>
      </c>
      <c r="H4105" s="37">
        <v>0.004335260115606936</v>
      </c>
    </row>
    <row r="4106">
      <c r="A4106" s="30">
        <v>25</v>
      </c>
      <c r="B4106" s="30" t="str">
        <v>안산시 상록구</v>
      </c>
      <c r="C4106" s="30" t="str">
        <v>다가구 매매</v>
      </c>
      <c r="D4106" s="30" t="str">
        <v>2026-07</v>
      </c>
      <c r="E4106" s="30" t="str">
        <v>집계 중</v>
      </c>
      <c r="F4106" s="30" t="str">
        <v>집계 중 월</v>
      </c>
      <c r="G4106" s="32">
        <v>1</v>
      </c>
      <c r="H4106" s="43">
        <v>0.0008865248226950354</v>
      </c>
    </row>
    <row r="4107">
      <c r="A4107" s="26">
        <v>25</v>
      </c>
      <c r="B4107" s="24" t="str">
        <v>안산시 상록구</v>
      </c>
      <c r="C4107" s="24" t="str">
        <v>공장창고</v>
      </c>
      <c r="D4107" s="24" t="str">
        <v>2025-08</v>
      </c>
      <c r="E4107" s="24" t="str">
        <v>비교 반영</v>
      </c>
      <c r="F4107" s="24" t="str">
        <v>그 외 비교 반영월</v>
      </c>
      <c r="G4107" s="26">
        <v>0</v>
      </c>
      <c r="H4107" s="37">
        <v>0</v>
      </c>
    </row>
    <row r="4108">
      <c r="A4108" s="26">
        <v>25</v>
      </c>
      <c r="B4108" s="24" t="str">
        <v>안산시 상록구</v>
      </c>
      <c r="C4108" s="24" t="str">
        <v>공장창고</v>
      </c>
      <c r="D4108" s="24" t="str">
        <v>2025-09</v>
      </c>
      <c r="E4108" s="24" t="str">
        <v>비교 반영</v>
      </c>
      <c r="F4108" s="24" t="str">
        <v>그 외 비교 반영월</v>
      </c>
      <c r="G4108" s="26">
        <v>2</v>
      </c>
      <c r="H4108" s="37">
        <v>0.0014577259475218659</v>
      </c>
    </row>
    <row r="4109">
      <c r="A4109" s="26">
        <v>25</v>
      </c>
      <c r="B4109" s="24" t="str">
        <v>안산시 상록구</v>
      </c>
      <c r="C4109" s="24" t="str">
        <v>공장창고</v>
      </c>
      <c r="D4109" s="24" t="str">
        <v>2025-10</v>
      </c>
      <c r="E4109" s="24" t="str">
        <v>비교 반영</v>
      </c>
      <c r="F4109" s="24" t="str">
        <v>그 외 비교 반영월</v>
      </c>
      <c r="G4109" s="26">
        <v>1</v>
      </c>
      <c r="H4109" s="37">
        <v>0.0008271298593879239</v>
      </c>
    </row>
    <row r="4110">
      <c r="A4110" s="26">
        <v>25</v>
      </c>
      <c r="B4110" s="24" t="str">
        <v>안산시 상록구</v>
      </c>
      <c r="C4110" s="24" t="str">
        <v>공장창고</v>
      </c>
      <c r="D4110" s="24" t="str">
        <v>2025-11</v>
      </c>
      <c r="E4110" s="24" t="str">
        <v>비교 반영</v>
      </c>
      <c r="F4110" s="24" t="str">
        <v>그 외 비교 반영월</v>
      </c>
      <c r="G4110" s="26">
        <v>2</v>
      </c>
      <c r="H4110" s="37">
        <v>0.0014035087719298245</v>
      </c>
    </row>
    <row r="4111">
      <c r="A4111" s="26">
        <v>25</v>
      </c>
      <c r="B4111" s="24" t="str">
        <v>안산시 상록구</v>
      </c>
      <c r="C4111" s="24" t="str">
        <v>공장창고</v>
      </c>
      <c r="D4111" s="24" t="str">
        <v>2025-12</v>
      </c>
      <c r="E4111" s="24" t="str">
        <v>비교 반영</v>
      </c>
      <c r="F4111" s="24" t="str">
        <v>그 외 비교 반영월</v>
      </c>
      <c r="G4111" s="26">
        <v>3</v>
      </c>
      <c r="H4111" s="37">
        <v>0.0021994134897360706</v>
      </c>
    </row>
    <row r="4112">
      <c r="A4112" s="26">
        <v>25</v>
      </c>
      <c r="B4112" s="24" t="str">
        <v>안산시 상록구</v>
      </c>
      <c r="C4112" s="24" t="str">
        <v>공장창고</v>
      </c>
      <c r="D4112" s="24" t="str">
        <v>2026-01</v>
      </c>
      <c r="E4112" s="24" t="str">
        <v>비교 반영</v>
      </c>
      <c r="F4112" s="24" t="str">
        <v>직전 비교기간</v>
      </c>
      <c r="G4112" s="26">
        <v>1</v>
      </c>
      <c r="H4112" s="37">
        <v>0.0006024096385542169</v>
      </c>
    </row>
    <row r="4113">
      <c r="A4113" s="26">
        <v>25</v>
      </c>
      <c r="B4113" s="24" t="str">
        <v>안산시 상록구</v>
      </c>
      <c r="C4113" s="24" t="str">
        <v>공장창고</v>
      </c>
      <c r="D4113" s="24" t="str">
        <v>2026-02</v>
      </c>
      <c r="E4113" s="24" t="str">
        <v>비교 반영</v>
      </c>
      <c r="F4113" s="24" t="str">
        <v>직전 비교기간</v>
      </c>
      <c r="G4113" s="26">
        <v>0</v>
      </c>
      <c r="H4113" s="37">
        <v>0</v>
      </c>
    </row>
    <row r="4114">
      <c r="A4114" s="26">
        <v>25</v>
      </c>
      <c r="B4114" s="24" t="str">
        <v>안산시 상록구</v>
      </c>
      <c r="C4114" s="24" t="str">
        <v>공장창고</v>
      </c>
      <c r="D4114" s="24" t="str">
        <v>2026-03</v>
      </c>
      <c r="E4114" s="24" t="str">
        <v>비교 반영</v>
      </c>
      <c r="F4114" s="24" t="str">
        <v>직전 비교기간</v>
      </c>
      <c r="G4114" s="26">
        <v>2</v>
      </c>
      <c r="H4114" s="37">
        <v>0.0011580775911986102</v>
      </c>
    </row>
    <row r="4115">
      <c r="A4115" s="26">
        <v>25</v>
      </c>
      <c r="B4115" s="24" t="str">
        <v>안산시 상록구</v>
      </c>
      <c r="C4115" s="24" t="str">
        <v>공장창고</v>
      </c>
      <c r="D4115" s="24" t="str">
        <v>2026-04</v>
      </c>
      <c r="E4115" s="24" t="str">
        <v>비교 반영</v>
      </c>
      <c r="F4115" s="24" t="str">
        <v>최근 비교기간</v>
      </c>
      <c r="G4115" s="26">
        <v>1</v>
      </c>
      <c r="H4115" s="37">
        <v>0.000722543352601156</v>
      </c>
    </row>
    <row r="4116">
      <c r="A4116" s="26">
        <v>25</v>
      </c>
      <c r="B4116" s="24" t="str">
        <v>안산시 상록구</v>
      </c>
      <c r="C4116" s="24" t="str">
        <v>공장창고</v>
      </c>
      <c r="D4116" s="24" t="str">
        <v>2026-05</v>
      </c>
      <c r="E4116" s="24" t="str">
        <v>비교 반영</v>
      </c>
      <c r="F4116" s="24" t="str">
        <v>최근 비교기간</v>
      </c>
      <c r="G4116" s="26">
        <v>0</v>
      </c>
      <c r="H4116" s="37">
        <v>0</v>
      </c>
    </row>
    <row r="4117">
      <c r="A4117" s="26">
        <v>25</v>
      </c>
      <c r="B4117" s="24" t="str">
        <v>안산시 상록구</v>
      </c>
      <c r="C4117" s="24" t="str">
        <v>공장창고</v>
      </c>
      <c r="D4117" s="24" t="str">
        <v>2026-06</v>
      </c>
      <c r="E4117" s="24" t="str">
        <v>비교 반영</v>
      </c>
      <c r="F4117" s="24" t="str">
        <v>최근 비교기간</v>
      </c>
      <c r="G4117" s="26">
        <v>1</v>
      </c>
      <c r="H4117" s="37">
        <v>0.000722543352601156</v>
      </c>
    </row>
    <row r="4118">
      <c r="A4118" s="30">
        <v>25</v>
      </c>
      <c r="B4118" s="30" t="str">
        <v>안산시 상록구</v>
      </c>
      <c r="C4118" s="30" t="str">
        <v>공장창고</v>
      </c>
      <c r="D4118" s="30" t="str">
        <v>2026-07</v>
      </c>
      <c r="E4118" s="30" t="str">
        <v>집계 중</v>
      </c>
      <c r="F4118" s="30" t="str">
        <v>집계 중 월</v>
      </c>
      <c r="G4118" s="32">
        <v>2</v>
      </c>
      <c r="H4118" s="43">
        <v>0.0017730496453900709</v>
      </c>
    </row>
    <row r="4119">
      <c r="A4119" s="26">
        <v>25</v>
      </c>
      <c r="B4119" s="24" t="str">
        <v>안산시 상록구</v>
      </c>
      <c r="C4119" s="24" t="str">
        <v>분양권</v>
      </c>
      <c r="D4119" s="24" t="str">
        <v>2025-08</v>
      </c>
      <c r="E4119" s="24" t="str">
        <v>비교 반영</v>
      </c>
      <c r="F4119" s="24" t="str">
        <v>그 외 비교 반영월</v>
      </c>
      <c r="G4119" s="26">
        <v>1</v>
      </c>
      <c r="H4119" s="37">
        <v>0.0007209805335255948</v>
      </c>
    </row>
    <row r="4120">
      <c r="A4120" s="26">
        <v>25</v>
      </c>
      <c r="B4120" s="24" t="str">
        <v>안산시 상록구</v>
      </c>
      <c r="C4120" s="24" t="str">
        <v>분양권</v>
      </c>
      <c r="D4120" s="24" t="str">
        <v>2025-09</v>
      </c>
      <c r="E4120" s="24" t="str">
        <v>비교 반영</v>
      </c>
      <c r="F4120" s="24" t="str">
        <v>그 외 비교 반영월</v>
      </c>
      <c r="G4120" s="26">
        <v>2</v>
      </c>
      <c r="H4120" s="37">
        <v>0.0014577259475218659</v>
      </c>
    </row>
    <row r="4121">
      <c r="A4121" s="26">
        <v>25</v>
      </c>
      <c r="B4121" s="24" t="str">
        <v>안산시 상록구</v>
      </c>
      <c r="C4121" s="24" t="str">
        <v>분양권</v>
      </c>
      <c r="D4121" s="24" t="str">
        <v>2025-10</v>
      </c>
      <c r="E4121" s="24" t="str">
        <v>비교 반영</v>
      </c>
      <c r="F4121" s="24" t="str">
        <v>그 외 비교 반영월</v>
      </c>
      <c r="G4121" s="26">
        <v>0</v>
      </c>
      <c r="H4121" s="37">
        <v>0</v>
      </c>
    </row>
    <row r="4122">
      <c r="A4122" s="26">
        <v>25</v>
      </c>
      <c r="B4122" s="24" t="str">
        <v>안산시 상록구</v>
      </c>
      <c r="C4122" s="24" t="str">
        <v>분양권</v>
      </c>
      <c r="D4122" s="24" t="str">
        <v>2025-11</v>
      </c>
      <c r="E4122" s="24" t="str">
        <v>비교 반영</v>
      </c>
      <c r="F4122" s="24" t="str">
        <v>그 외 비교 반영월</v>
      </c>
      <c r="G4122" s="26">
        <v>2</v>
      </c>
      <c r="H4122" s="37">
        <v>0.0014035087719298245</v>
      </c>
    </row>
    <row r="4123">
      <c r="A4123" s="26">
        <v>25</v>
      </c>
      <c r="B4123" s="24" t="str">
        <v>안산시 상록구</v>
      </c>
      <c r="C4123" s="24" t="str">
        <v>분양권</v>
      </c>
      <c r="D4123" s="24" t="str">
        <v>2025-12</v>
      </c>
      <c r="E4123" s="24" t="str">
        <v>비교 반영</v>
      </c>
      <c r="F4123" s="24" t="str">
        <v>그 외 비교 반영월</v>
      </c>
      <c r="G4123" s="26">
        <v>2</v>
      </c>
      <c r="H4123" s="37">
        <v>0.001466275659824047</v>
      </c>
    </row>
    <row r="4124">
      <c r="A4124" s="26">
        <v>25</v>
      </c>
      <c r="B4124" s="24" t="str">
        <v>안산시 상록구</v>
      </c>
      <c r="C4124" s="24" t="str">
        <v>분양권</v>
      </c>
      <c r="D4124" s="24" t="str">
        <v>2026-01</v>
      </c>
      <c r="E4124" s="24" t="str">
        <v>비교 반영</v>
      </c>
      <c r="F4124" s="24" t="str">
        <v>직전 비교기간</v>
      </c>
      <c r="G4124" s="26">
        <v>0</v>
      </c>
      <c r="H4124" s="37">
        <v>0</v>
      </c>
    </row>
    <row r="4125">
      <c r="A4125" s="26">
        <v>25</v>
      </c>
      <c r="B4125" s="24" t="str">
        <v>안산시 상록구</v>
      </c>
      <c r="C4125" s="24" t="str">
        <v>분양권</v>
      </c>
      <c r="D4125" s="24" t="str">
        <v>2026-02</v>
      </c>
      <c r="E4125" s="24" t="str">
        <v>비교 반영</v>
      </c>
      <c r="F4125" s="24" t="str">
        <v>직전 비교기간</v>
      </c>
      <c r="G4125" s="26">
        <v>0</v>
      </c>
      <c r="H4125" s="37">
        <v>0</v>
      </c>
    </row>
    <row r="4126">
      <c r="A4126" s="26">
        <v>25</v>
      </c>
      <c r="B4126" s="24" t="str">
        <v>안산시 상록구</v>
      </c>
      <c r="C4126" s="24" t="str">
        <v>분양권</v>
      </c>
      <c r="D4126" s="24" t="str">
        <v>2026-03</v>
      </c>
      <c r="E4126" s="24" t="str">
        <v>비교 반영</v>
      </c>
      <c r="F4126" s="24" t="str">
        <v>직전 비교기간</v>
      </c>
      <c r="G4126" s="26">
        <v>1</v>
      </c>
      <c r="H4126" s="37">
        <v>0.0005790387955993051</v>
      </c>
    </row>
    <row r="4127">
      <c r="A4127" s="26">
        <v>25</v>
      </c>
      <c r="B4127" s="24" t="str">
        <v>안산시 상록구</v>
      </c>
      <c r="C4127" s="24" t="str">
        <v>분양권</v>
      </c>
      <c r="D4127" s="24" t="str">
        <v>2026-04</v>
      </c>
      <c r="E4127" s="24" t="str">
        <v>비교 반영</v>
      </c>
      <c r="F4127" s="24" t="str">
        <v>최근 비교기간</v>
      </c>
      <c r="G4127" s="26">
        <v>1</v>
      </c>
      <c r="H4127" s="37">
        <v>0.000722543352601156</v>
      </c>
    </row>
    <row r="4128">
      <c r="A4128" s="26">
        <v>25</v>
      </c>
      <c r="B4128" s="24" t="str">
        <v>안산시 상록구</v>
      </c>
      <c r="C4128" s="24" t="str">
        <v>분양권</v>
      </c>
      <c r="D4128" s="24" t="str">
        <v>2026-05</v>
      </c>
      <c r="E4128" s="24" t="str">
        <v>비교 반영</v>
      </c>
      <c r="F4128" s="24" t="str">
        <v>최근 비교기간</v>
      </c>
      <c r="G4128" s="26">
        <v>0</v>
      </c>
      <c r="H4128" s="37">
        <v>0</v>
      </c>
    </row>
    <row r="4129">
      <c r="A4129" s="26">
        <v>25</v>
      </c>
      <c r="B4129" s="24" t="str">
        <v>안산시 상록구</v>
      </c>
      <c r="C4129" s="24" t="str">
        <v>분양권</v>
      </c>
      <c r="D4129" s="24" t="str">
        <v>2026-06</v>
      </c>
      <c r="E4129" s="24" t="str">
        <v>비교 반영</v>
      </c>
      <c r="F4129" s="24" t="str">
        <v>최근 비교기간</v>
      </c>
      <c r="G4129" s="26">
        <v>0</v>
      </c>
      <c r="H4129" s="37">
        <v>0</v>
      </c>
    </row>
    <row r="4130">
      <c r="A4130" s="30">
        <v>25</v>
      </c>
      <c r="B4130" s="30" t="str">
        <v>안산시 상록구</v>
      </c>
      <c r="C4130" s="30" t="str">
        <v>분양권</v>
      </c>
      <c r="D4130" s="30" t="str">
        <v>2026-07</v>
      </c>
      <c r="E4130" s="30" t="str">
        <v>집계 중</v>
      </c>
      <c r="F4130" s="30" t="str">
        <v>집계 중 월</v>
      </c>
      <c r="G4130" s="32">
        <v>0</v>
      </c>
      <c r="H4130" s="43">
        <v>0</v>
      </c>
    </row>
    <row r="4131">
      <c r="A4131" s="26">
        <v>26</v>
      </c>
      <c r="B4131" s="24" t="str">
        <v>양주시</v>
      </c>
      <c r="C4131" s="24" t="str">
        <v>아파트 전월세</v>
      </c>
      <c r="D4131" s="24" t="str">
        <v>2025-08</v>
      </c>
      <c r="E4131" s="24" t="str">
        <v>비교 반영</v>
      </c>
      <c r="F4131" s="24" t="str">
        <v>그 외 비교 반영월</v>
      </c>
      <c r="G4131" s="26">
        <v>791</v>
      </c>
      <c r="H4131" s="37">
        <v>0.5837638376383764</v>
      </c>
    </row>
    <row r="4132">
      <c r="A4132" s="26">
        <v>26</v>
      </c>
      <c r="B4132" s="24" t="str">
        <v>양주시</v>
      </c>
      <c r="C4132" s="24" t="str">
        <v>아파트 전월세</v>
      </c>
      <c r="D4132" s="24" t="str">
        <v>2025-09</v>
      </c>
      <c r="E4132" s="24" t="str">
        <v>비교 반영</v>
      </c>
      <c r="F4132" s="24" t="str">
        <v>그 외 비교 반영월</v>
      </c>
      <c r="G4132" s="26">
        <v>658</v>
      </c>
      <c r="H4132" s="37">
        <v>0.5038284839203675</v>
      </c>
    </row>
    <row r="4133">
      <c r="A4133" s="26">
        <v>26</v>
      </c>
      <c r="B4133" s="24" t="str">
        <v>양주시</v>
      </c>
      <c r="C4133" s="24" t="str">
        <v>아파트 전월세</v>
      </c>
      <c r="D4133" s="24" t="str">
        <v>2025-10</v>
      </c>
      <c r="E4133" s="24" t="str">
        <v>비교 반영</v>
      </c>
      <c r="F4133" s="24" t="str">
        <v>그 외 비교 반영월</v>
      </c>
      <c r="G4133" s="26">
        <v>602</v>
      </c>
      <c r="H4133" s="37">
        <v>0.4938474159146842</v>
      </c>
    </row>
    <row r="4134">
      <c r="A4134" s="26">
        <v>26</v>
      </c>
      <c r="B4134" s="24" t="str">
        <v>양주시</v>
      </c>
      <c r="C4134" s="24" t="str">
        <v>아파트 전월세</v>
      </c>
      <c r="D4134" s="24" t="str">
        <v>2025-11</v>
      </c>
      <c r="E4134" s="24" t="str">
        <v>비교 반영</v>
      </c>
      <c r="F4134" s="24" t="str">
        <v>그 외 비교 반영월</v>
      </c>
      <c r="G4134" s="26">
        <v>631</v>
      </c>
      <c r="H4134" s="37">
        <v>0.48725868725868726</v>
      </c>
    </row>
    <row r="4135">
      <c r="A4135" s="26">
        <v>26</v>
      </c>
      <c r="B4135" s="24" t="str">
        <v>양주시</v>
      </c>
      <c r="C4135" s="24" t="str">
        <v>아파트 전월세</v>
      </c>
      <c r="D4135" s="24" t="str">
        <v>2025-12</v>
      </c>
      <c r="E4135" s="24" t="str">
        <v>비교 반영</v>
      </c>
      <c r="F4135" s="24" t="str">
        <v>그 외 비교 반영월</v>
      </c>
      <c r="G4135" s="26">
        <v>682</v>
      </c>
      <c r="H4135" s="37">
        <v>0.512012012012012</v>
      </c>
    </row>
    <row r="4136">
      <c r="A4136" s="26">
        <v>26</v>
      </c>
      <c r="B4136" s="24" t="str">
        <v>양주시</v>
      </c>
      <c r="C4136" s="24" t="str">
        <v>아파트 전월세</v>
      </c>
      <c r="D4136" s="24" t="str">
        <v>2026-01</v>
      </c>
      <c r="E4136" s="24" t="str">
        <v>비교 반영</v>
      </c>
      <c r="F4136" s="24" t="str">
        <v>직전 비교기간</v>
      </c>
      <c r="G4136" s="26">
        <v>795</v>
      </c>
      <c r="H4136" s="37">
        <v>0.5254461335095836</v>
      </c>
    </row>
    <row r="4137">
      <c r="A4137" s="26">
        <v>26</v>
      </c>
      <c r="B4137" s="24" t="str">
        <v>양주시</v>
      </c>
      <c r="C4137" s="24" t="str">
        <v>아파트 전월세</v>
      </c>
      <c r="D4137" s="24" t="str">
        <v>2026-02</v>
      </c>
      <c r="E4137" s="24" t="str">
        <v>비교 반영</v>
      </c>
      <c r="F4137" s="24" t="str">
        <v>직전 비교기간</v>
      </c>
      <c r="G4137" s="26">
        <v>633</v>
      </c>
      <c r="H4137" s="37">
        <v>0.5064</v>
      </c>
    </row>
    <row r="4138">
      <c r="A4138" s="26">
        <v>26</v>
      </c>
      <c r="B4138" s="24" t="str">
        <v>양주시</v>
      </c>
      <c r="C4138" s="24" t="str">
        <v>아파트 전월세</v>
      </c>
      <c r="D4138" s="24" t="str">
        <v>2026-03</v>
      </c>
      <c r="E4138" s="24" t="str">
        <v>비교 반영</v>
      </c>
      <c r="F4138" s="24" t="str">
        <v>직전 비교기간</v>
      </c>
      <c r="G4138" s="26">
        <v>721</v>
      </c>
      <c r="H4138" s="37">
        <v>0.4528894472361809</v>
      </c>
    </row>
    <row r="4139">
      <c r="A4139" s="26">
        <v>26</v>
      </c>
      <c r="B4139" s="24" t="str">
        <v>양주시</v>
      </c>
      <c r="C4139" s="24" t="str">
        <v>아파트 전월세</v>
      </c>
      <c r="D4139" s="24" t="str">
        <v>2026-04</v>
      </c>
      <c r="E4139" s="24" t="str">
        <v>비교 반영</v>
      </c>
      <c r="F4139" s="24" t="str">
        <v>최근 비교기간</v>
      </c>
      <c r="G4139" s="26">
        <v>509</v>
      </c>
      <c r="H4139" s="37">
        <v>0.40428911834789516</v>
      </c>
    </row>
    <row r="4140">
      <c r="A4140" s="26">
        <v>26</v>
      </c>
      <c r="B4140" s="24" t="str">
        <v>양주시</v>
      </c>
      <c r="C4140" s="24" t="str">
        <v>아파트 전월세</v>
      </c>
      <c r="D4140" s="24" t="str">
        <v>2026-05</v>
      </c>
      <c r="E4140" s="24" t="str">
        <v>비교 반영</v>
      </c>
      <c r="F4140" s="24" t="str">
        <v>최근 비교기간</v>
      </c>
      <c r="G4140" s="26">
        <v>717</v>
      </c>
      <c r="H4140" s="37">
        <v>0.5161987041036717</v>
      </c>
    </row>
    <row r="4141">
      <c r="A4141" s="26">
        <v>26</v>
      </c>
      <c r="B4141" s="24" t="str">
        <v>양주시</v>
      </c>
      <c r="C4141" s="24" t="str">
        <v>아파트 전월세</v>
      </c>
      <c r="D4141" s="24" t="str">
        <v>2026-06</v>
      </c>
      <c r="E4141" s="24" t="str">
        <v>비교 반영</v>
      </c>
      <c r="F4141" s="24" t="str">
        <v>최근 비교기간</v>
      </c>
      <c r="G4141" s="26">
        <v>689</v>
      </c>
      <c r="H4141" s="37">
        <v>0.5243531202435312</v>
      </c>
    </row>
    <row r="4142">
      <c r="A4142" s="30">
        <v>26</v>
      </c>
      <c r="B4142" s="30" t="str">
        <v>양주시</v>
      </c>
      <c r="C4142" s="30" t="str">
        <v>아파트 전월세</v>
      </c>
      <c r="D4142" s="30" t="str">
        <v>2026-07</v>
      </c>
      <c r="E4142" s="30" t="str">
        <v>집계 중</v>
      </c>
      <c r="F4142" s="30" t="str">
        <v>집계 중 월</v>
      </c>
      <c r="G4142" s="32">
        <v>632</v>
      </c>
      <c r="H4142" s="43">
        <v>0.5188834154351396</v>
      </c>
    </row>
    <row r="4143">
      <c r="A4143" s="26">
        <v>26</v>
      </c>
      <c r="B4143" s="24" t="str">
        <v>양주시</v>
      </c>
      <c r="C4143" s="24" t="str">
        <v>아파트 매매</v>
      </c>
      <c r="D4143" s="24" t="str">
        <v>2025-08</v>
      </c>
      <c r="E4143" s="24" t="str">
        <v>비교 반영</v>
      </c>
      <c r="F4143" s="24" t="str">
        <v>그 외 비교 반영월</v>
      </c>
      <c r="G4143" s="26">
        <v>168</v>
      </c>
      <c r="H4143" s="37">
        <v>0.12398523985239852</v>
      </c>
    </row>
    <row r="4144">
      <c r="A4144" s="26">
        <v>26</v>
      </c>
      <c r="B4144" s="24" t="str">
        <v>양주시</v>
      </c>
      <c r="C4144" s="24" t="str">
        <v>아파트 매매</v>
      </c>
      <c r="D4144" s="24" t="str">
        <v>2025-09</v>
      </c>
      <c r="E4144" s="24" t="str">
        <v>비교 반영</v>
      </c>
      <c r="F4144" s="24" t="str">
        <v>그 외 비교 반영월</v>
      </c>
      <c r="G4144" s="26">
        <v>205</v>
      </c>
      <c r="H4144" s="37">
        <v>0.15696784073506892</v>
      </c>
    </row>
    <row r="4145">
      <c r="A4145" s="26">
        <v>26</v>
      </c>
      <c r="B4145" s="24" t="str">
        <v>양주시</v>
      </c>
      <c r="C4145" s="24" t="str">
        <v>아파트 매매</v>
      </c>
      <c r="D4145" s="24" t="str">
        <v>2025-10</v>
      </c>
      <c r="E4145" s="24" t="str">
        <v>비교 반영</v>
      </c>
      <c r="F4145" s="24" t="str">
        <v>그 외 비교 반영월</v>
      </c>
      <c r="G4145" s="26">
        <v>261</v>
      </c>
      <c r="H4145" s="37">
        <v>0.21410992616899097</v>
      </c>
    </row>
    <row r="4146">
      <c r="A4146" s="26">
        <v>26</v>
      </c>
      <c r="B4146" s="24" t="str">
        <v>양주시</v>
      </c>
      <c r="C4146" s="24" t="str">
        <v>아파트 매매</v>
      </c>
      <c r="D4146" s="24" t="str">
        <v>2025-11</v>
      </c>
      <c r="E4146" s="24" t="str">
        <v>비교 반영</v>
      </c>
      <c r="F4146" s="24" t="str">
        <v>그 외 비교 반영월</v>
      </c>
      <c r="G4146" s="26">
        <v>230</v>
      </c>
      <c r="H4146" s="37">
        <v>0.1776061776061776</v>
      </c>
    </row>
    <row r="4147">
      <c r="A4147" s="26">
        <v>26</v>
      </c>
      <c r="B4147" s="24" t="str">
        <v>양주시</v>
      </c>
      <c r="C4147" s="24" t="str">
        <v>아파트 매매</v>
      </c>
      <c r="D4147" s="24" t="str">
        <v>2025-12</v>
      </c>
      <c r="E4147" s="24" t="str">
        <v>비교 반영</v>
      </c>
      <c r="F4147" s="24" t="str">
        <v>그 외 비교 반영월</v>
      </c>
      <c r="G4147" s="26">
        <v>224</v>
      </c>
      <c r="H4147" s="37">
        <v>0.16816816816816818</v>
      </c>
    </row>
    <row r="4148">
      <c r="A4148" s="26">
        <v>26</v>
      </c>
      <c r="B4148" s="24" t="str">
        <v>양주시</v>
      </c>
      <c r="C4148" s="24" t="str">
        <v>아파트 매매</v>
      </c>
      <c r="D4148" s="24" t="str">
        <v>2026-01</v>
      </c>
      <c r="E4148" s="24" t="str">
        <v>비교 반영</v>
      </c>
      <c r="F4148" s="24" t="str">
        <v>직전 비교기간</v>
      </c>
      <c r="G4148" s="26">
        <v>252</v>
      </c>
      <c r="H4148" s="37">
        <v>0.16655651024454726</v>
      </c>
    </row>
    <row r="4149">
      <c r="A4149" s="26">
        <v>26</v>
      </c>
      <c r="B4149" s="24" t="str">
        <v>양주시</v>
      </c>
      <c r="C4149" s="24" t="str">
        <v>아파트 매매</v>
      </c>
      <c r="D4149" s="24" t="str">
        <v>2026-02</v>
      </c>
      <c r="E4149" s="24" t="str">
        <v>비교 반영</v>
      </c>
      <c r="F4149" s="24" t="str">
        <v>직전 비교기간</v>
      </c>
      <c r="G4149" s="26">
        <v>208</v>
      </c>
      <c r="H4149" s="37">
        <v>0.1664</v>
      </c>
    </row>
    <row r="4150">
      <c r="A4150" s="26">
        <v>26</v>
      </c>
      <c r="B4150" s="24" t="str">
        <v>양주시</v>
      </c>
      <c r="C4150" s="24" t="str">
        <v>아파트 매매</v>
      </c>
      <c r="D4150" s="24" t="str">
        <v>2026-03</v>
      </c>
      <c r="E4150" s="24" t="str">
        <v>비교 반영</v>
      </c>
      <c r="F4150" s="24" t="str">
        <v>직전 비교기간</v>
      </c>
      <c r="G4150" s="26">
        <v>288</v>
      </c>
      <c r="H4150" s="37">
        <v>0.18090452261306533</v>
      </c>
    </row>
    <row r="4151">
      <c r="A4151" s="26">
        <v>26</v>
      </c>
      <c r="B4151" s="24" t="str">
        <v>양주시</v>
      </c>
      <c r="C4151" s="24" t="str">
        <v>아파트 매매</v>
      </c>
      <c r="D4151" s="24" t="str">
        <v>2026-04</v>
      </c>
      <c r="E4151" s="24" t="str">
        <v>비교 반영</v>
      </c>
      <c r="F4151" s="24" t="str">
        <v>최근 비교기간</v>
      </c>
      <c r="G4151" s="26">
        <v>262</v>
      </c>
      <c r="H4151" s="37">
        <v>0.20810166799046861</v>
      </c>
    </row>
    <row r="4152">
      <c r="A4152" s="26">
        <v>26</v>
      </c>
      <c r="B4152" s="24" t="str">
        <v>양주시</v>
      </c>
      <c r="C4152" s="24" t="str">
        <v>아파트 매매</v>
      </c>
      <c r="D4152" s="24" t="str">
        <v>2026-05</v>
      </c>
      <c r="E4152" s="24" t="str">
        <v>비교 반영</v>
      </c>
      <c r="F4152" s="24" t="str">
        <v>최근 비교기간</v>
      </c>
      <c r="G4152" s="26">
        <v>285</v>
      </c>
      <c r="H4152" s="37">
        <v>0.20518358531317496</v>
      </c>
    </row>
    <row r="4153">
      <c r="A4153" s="26">
        <v>26</v>
      </c>
      <c r="B4153" s="24" t="str">
        <v>양주시</v>
      </c>
      <c r="C4153" s="24" t="str">
        <v>아파트 매매</v>
      </c>
      <c r="D4153" s="24" t="str">
        <v>2026-06</v>
      </c>
      <c r="E4153" s="24" t="str">
        <v>비교 반영</v>
      </c>
      <c r="F4153" s="24" t="str">
        <v>최근 비교기간</v>
      </c>
      <c r="G4153" s="26">
        <v>261</v>
      </c>
      <c r="H4153" s="37">
        <v>0.19863013698630136</v>
      </c>
    </row>
    <row r="4154">
      <c r="A4154" s="30">
        <v>26</v>
      </c>
      <c r="B4154" s="30" t="str">
        <v>양주시</v>
      </c>
      <c r="C4154" s="30" t="str">
        <v>아파트 매매</v>
      </c>
      <c r="D4154" s="30" t="str">
        <v>2026-07</v>
      </c>
      <c r="E4154" s="30" t="str">
        <v>집계 중</v>
      </c>
      <c r="F4154" s="30" t="str">
        <v>집계 중 월</v>
      </c>
      <c r="G4154" s="32">
        <v>264</v>
      </c>
      <c r="H4154" s="43">
        <v>0.21674876847290642</v>
      </c>
    </row>
    <row r="4155">
      <c r="A4155" s="26">
        <v>26</v>
      </c>
      <c r="B4155" s="24" t="str">
        <v>양주시</v>
      </c>
      <c r="C4155" s="24" t="str">
        <v>토지</v>
      </c>
      <c r="D4155" s="24" t="str">
        <v>2025-08</v>
      </c>
      <c r="E4155" s="24" t="str">
        <v>비교 반영</v>
      </c>
      <c r="F4155" s="24" t="str">
        <v>그 외 비교 반영월</v>
      </c>
      <c r="G4155" s="26">
        <v>132</v>
      </c>
      <c r="H4155" s="37">
        <v>0.0974169741697417</v>
      </c>
    </row>
    <row r="4156">
      <c r="A4156" s="26">
        <v>26</v>
      </c>
      <c r="B4156" s="24" t="str">
        <v>양주시</v>
      </c>
      <c r="C4156" s="24" t="str">
        <v>토지</v>
      </c>
      <c r="D4156" s="24" t="str">
        <v>2025-09</v>
      </c>
      <c r="E4156" s="24" t="str">
        <v>비교 반영</v>
      </c>
      <c r="F4156" s="24" t="str">
        <v>그 외 비교 반영월</v>
      </c>
      <c r="G4156" s="26">
        <v>132</v>
      </c>
      <c r="H4156" s="37">
        <v>0.10107197549770292</v>
      </c>
    </row>
    <row r="4157">
      <c r="A4157" s="26">
        <v>26</v>
      </c>
      <c r="B4157" s="24" t="str">
        <v>양주시</v>
      </c>
      <c r="C4157" s="24" t="str">
        <v>토지</v>
      </c>
      <c r="D4157" s="24" t="str">
        <v>2025-10</v>
      </c>
      <c r="E4157" s="24" t="str">
        <v>비교 반영</v>
      </c>
      <c r="F4157" s="24" t="str">
        <v>그 외 비교 반영월</v>
      </c>
      <c r="G4157" s="26">
        <v>101</v>
      </c>
      <c r="H4157" s="37">
        <v>0.08285479901558655</v>
      </c>
    </row>
    <row r="4158">
      <c r="A4158" s="26">
        <v>26</v>
      </c>
      <c r="B4158" s="24" t="str">
        <v>양주시</v>
      </c>
      <c r="C4158" s="24" t="str">
        <v>토지</v>
      </c>
      <c r="D4158" s="24" t="str">
        <v>2025-11</v>
      </c>
      <c r="E4158" s="24" t="str">
        <v>비교 반영</v>
      </c>
      <c r="F4158" s="24" t="str">
        <v>그 외 비교 반영월</v>
      </c>
      <c r="G4158" s="26">
        <v>163</v>
      </c>
      <c r="H4158" s="37">
        <v>0.12586872586872586</v>
      </c>
    </row>
    <row r="4159">
      <c r="A4159" s="26">
        <v>26</v>
      </c>
      <c r="B4159" s="24" t="str">
        <v>양주시</v>
      </c>
      <c r="C4159" s="24" t="str">
        <v>토지</v>
      </c>
      <c r="D4159" s="24" t="str">
        <v>2025-12</v>
      </c>
      <c r="E4159" s="24" t="str">
        <v>비교 반영</v>
      </c>
      <c r="F4159" s="24" t="str">
        <v>그 외 비교 반영월</v>
      </c>
      <c r="G4159" s="26">
        <v>154</v>
      </c>
      <c r="H4159" s="37">
        <v>0.11561561561561562</v>
      </c>
    </row>
    <row r="4160">
      <c r="A4160" s="26">
        <v>26</v>
      </c>
      <c r="B4160" s="24" t="str">
        <v>양주시</v>
      </c>
      <c r="C4160" s="24" t="str">
        <v>토지</v>
      </c>
      <c r="D4160" s="24" t="str">
        <v>2026-01</v>
      </c>
      <c r="E4160" s="24" t="str">
        <v>비교 반영</v>
      </c>
      <c r="F4160" s="24" t="str">
        <v>직전 비교기간</v>
      </c>
      <c r="G4160" s="26">
        <v>148</v>
      </c>
      <c r="H4160" s="37">
        <v>0.09781890284203569</v>
      </c>
    </row>
    <row r="4161">
      <c r="A4161" s="26">
        <v>26</v>
      </c>
      <c r="B4161" s="24" t="str">
        <v>양주시</v>
      </c>
      <c r="C4161" s="24" t="str">
        <v>토지</v>
      </c>
      <c r="D4161" s="24" t="str">
        <v>2026-02</v>
      </c>
      <c r="E4161" s="24" t="str">
        <v>비교 반영</v>
      </c>
      <c r="F4161" s="24" t="str">
        <v>직전 비교기간</v>
      </c>
      <c r="G4161" s="26">
        <v>89</v>
      </c>
      <c r="H4161" s="37">
        <v>0.0712</v>
      </c>
    </row>
    <row r="4162">
      <c r="A4162" s="26">
        <v>26</v>
      </c>
      <c r="B4162" s="24" t="str">
        <v>양주시</v>
      </c>
      <c r="C4162" s="24" t="str">
        <v>토지</v>
      </c>
      <c r="D4162" s="24" t="str">
        <v>2026-03</v>
      </c>
      <c r="E4162" s="24" t="str">
        <v>비교 반영</v>
      </c>
      <c r="F4162" s="24" t="str">
        <v>직전 비교기간</v>
      </c>
      <c r="G4162" s="26">
        <v>196</v>
      </c>
      <c r="H4162" s="37">
        <v>0.12311557788944724</v>
      </c>
    </row>
    <row r="4163">
      <c r="A4163" s="26">
        <v>26</v>
      </c>
      <c r="B4163" s="24" t="str">
        <v>양주시</v>
      </c>
      <c r="C4163" s="24" t="str">
        <v>토지</v>
      </c>
      <c r="D4163" s="24" t="str">
        <v>2026-04</v>
      </c>
      <c r="E4163" s="24" t="str">
        <v>비교 반영</v>
      </c>
      <c r="F4163" s="24" t="str">
        <v>최근 비교기간</v>
      </c>
      <c r="G4163" s="26">
        <v>171</v>
      </c>
      <c r="H4163" s="37">
        <v>0.1358220810166799</v>
      </c>
    </row>
    <row r="4164">
      <c r="A4164" s="26">
        <v>26</v>
      </c>
      <c r="B4164" s="24" t="str">
        <v>양주시</v>
      </c>
      <c r="C4164" s="24" t="str">
        <v>토지</v>
      </c>
      <c r="D4164" s="24" t="str">
        <v>2026-05</v>
      </c>
      <c r="E4164" s="24" t="str">
        <v>비교 반영</v>
      </c>
      <c r="F4164" s="24" t="str">
        <v>최근 비교기간</v>
      </c>
      <c r="G4164" s="26">
        <v>113</v>
      </c>
      <c r="H4164" s="37">
        <v>0.08135349172066235</v>
      </c>
    </row>
    <row r="4165">
      <c r="A4165" s="26">
        <v>26</v>
      </c>
      <c r="B4165" s="24" t="str">
        <v>양주시</v>
      </c>
      <c r="C4165" s="24" t="str">
        <v>토지</v>
      </c>
      <c r="D4165" s="24" t="str">
        <v>2026-06</v>
      </c>
      <c r="E4165" s="24" t="str">
        <v>비교 반영</v>
      </c>
      <c r="F4165" s="24" t="str">
        <v>최근 비교기간</v>
      </c>
      <c r="G4165" s="26">
        <v>135</v>
      </c>
      <c r="H4165" s="37">
        <v>0.10273972602739725</v>
      </c>
    </row>
    <row r="4166">
      <c r="A4166" s="30">
        <v>26</v>
      </c>
      <c r="B4166" s="30" t="str">
        <v>양주시</v>
      </c>
      <c r="C4166" s="30" t="str">
        <v>토지</v>
      </c>
      <c r="D4166" s="30" t="str">
        <v>2026-07</v>
      </c>
      <c r="E4166" s="30" t="str">
        <v>집계 중</v>
      </c>
      <c r="F4166" s="30" t="str">
        <v>집계 중 월</v>
      </c>
      <c r="G4166" s="32">
        <v>94</v>
      </c>
      <c r="H4166" s="43">
        <v>0.07717569786535304</v>
      </c>
    </row>
    <row r="4167">
      <c r="A4167" s="26">
        <v>26</v>
      </c>
      <c r="B4167" s="24" t="str">
        <v>양주시</v>
      </c>
      <c r="C4167" s="24" t="str">
        <v>다가구 전월세</v>
      </c>
      <c r="D4167" s="24" t="str">
        <v>2025-08</v>
      </c>
      <c r="E4167" s="24" t="str">
        <v>비교 반영</v>
      </c>
      <c r="F4167" s="24" t="str">
        <v>그 외 비교 반영월</v>
      </c>
      <c r="G4167" s="26">
        <v>109</v>
      </c>
      <c r="H4167" s="37">
        <v>0.08044280442804429</v>
      </c>
    </row>
    <row r="4168">
      <c r="A4168" s="26">
        <v>26</v>
      </c>
      <c r="B4168" s="24" t="str">
        <v>양주시</v>
      </c>
      <c r="C4168" s="24" t="str">
        <v>다가구 전월세</v>
      </c>
      <c r="D4168" s="24" t="str">
        <v>2025-09</v>
      </c>
      <c r="E4168" s="24" t="str">
        <v>비교 반영</v>
      </c>
      <c r="F4168" s="24" t="str">
        <v>그 외 비교 반영월</v>
      </c>
      <c r="G4168" s="26">
        <v>133</v>
      </c>
      <c r="H4168" s="37">
        <v>0.10183767228177641</v>
      </c>
    </row>
    <row r="4169">
      <c r="A4169" s="26">
        <v>26</v>
      </c>
      <c r="B4169" s="24" t="str">
        <v>양주시</v>
      </c>
      <c r="C4169" s="24" t="str">
        <v>다가구 전월세</v>
      </c>
      <c r="D4169" s="24" t="str">
        <v>2025-10</v>
      </c>
      <c r="E4169" s="24" t="str">
        <v>비교 반영</v>
      </c>
      <c r="F4169" s="24" t="str">
        <v>그 외 비교 반영월</v>
      </c>
      <c r="G4169" s="26">
        <v>110</v>
      </c>
      <c r="H4169" s="37">
        <v>0.09023789991796555</v>
      </c>
    </row>
    <row r="4170">
      <c r="A4170" s="26">
        <v>26</v>
      </c>
      <c r="B4170" s="24" t="str">
        <v>양주시</v>
      </c>
      <c r="C4170" s="24" t="str">
        <v>다가구 전월세</v>
      </c>
      <c r="D4170" s="24" t="str">
        <v>2025-11</v>
      </c>
      <c r="E4170" s="24" t="str">
        <v>비교 반영</v>
      </c>
      <c r="F4170" s="24" t="str">
        <v>그 외 비교 반영월</v>
      </c>
      <c r="G4170" s="26">
        <v>114</v>
      </c>
      <c r="H4170" s="37">
        <v>0.08803088803088803</v>
      </c>
    </row>
    <row r="4171">
      <c r="A4171" s="26">
        <v>26</v>
      </c>
      <c r="B4171" s="24" t="str">
        <v>양주시</v>
      </c>
      <c r="C4171" s="24" t="str">
        <v>다가구 전월세</v>
      </c>
      <c r="D4171" s="24" t="str">
        <v>2025-12</v>
      </c>
      <c r="E4171" s="24" t="str">
        <v>비교 반영</v>
      </c>
      <c r="F4171" s="24" t="str">
        <v>그 외 비교 반영월</v>
      </c>
      <c r="G4171" s="26">
        <v>95</v>
      </c>
      <c r="H4171" s="37">
        <v>0.07132132132132132</v>
      </c>
    </row>
    <row r="4172">
      <c r="A4172" s="26">
        <v>26</v>
      </c>
      <c r="B4172" s="24" t="str">
        <v>양주시</v>
      </c>
      <c r="C4172" s="24" t="str">
        <v>다가구 전월세</v>
      </c>
      <c r="D4172" s="24" t="str">
        <v>2026-01</v>
      </c>
      <c r="E4172" s="24" t="str">
        <v>비교 반영</v>
      </c>
      <c r="F4172" s="24" t="str">
        <v>직전 비교기간</v>
      </c>
      <c r="G4172" s="26">
        <v>113</v>
      </c>
      <c r="H4172" s="37">
        <v>0.07468605419695969</v>
      </c>
    </row>
    <row r="4173">
      <c r="A4173" s="26">
        <v>26</v>
      </c>
      <c r="B4173" s="24" t="str">
        <v>양주시</v>
      </c>
      <c r="C4173" s="24" t="str">
        <v>다가구 전월세</v>
      </c>
      <c r="D4173" s="24" t="str">
        <v>2026-02</v>
      </c>
      <c r="E4173" s="24" t="str">
        <v>비교 반영</v>
      </c>
      <c r="F4173" s="24" t="str">
        <v>직전 비교기간</v>
      </c>
      <c r="G4173" s="26">
        <v>175</v>
      </c>
      <c r="H4173" s="37">
        <v>0.14</v>
      </c>
    </row>
    <row r="4174">
      <c r="A4174" s="26">
        <v>26</v>
      </c>
      <c r="B4174" s="24" t="str">
        <v>양주시</v>
      </c>
      <c r="C4174" s="24" t="str">
        <v>다가구 전월세</v>
      </c>
      <c r="D4174" s="24" t="str">
        <v>2026-03</v>
      </c>
      <c r="E4174" s="24" t="str">
        <v>비교 반영</v>
      </c>
      <c r="F4174" s="24" t="str">
        <v>직전 비교기간</v>
      </c>
      <c r="G4174" s="26">
        <v>174</v>
      </c>
      <c r="H4174" s="37">
        <v>0.1092964824120603</v>
      </c>
    </row>
    <row r="4175">
      <c r="A4175" s="26">
        <v>26</v>
      </c>
      <c r="B4175" s="24" t="str">
        <v>양주시</v>
      </c>
      <c r="C4175" s="24" t="str">
        <v>다가구 전월세</v>
      </c>
      <c r="D4175" s="24" t="str">
        <v>2026-04</v>
      </c>
      <c r="E4175" s="24" t="str">
        <v>비교 반영</v>
      </c>
      <c r="F4175" s="24" t="str">
        <v>최근 비교기간</v>
      </c>
      <c r="G4175" s="26">
        <v>140</v>
      </c>
      <c r="H4175" s="37">
        <v>0.11119936457505956</v>
      </c>
    </row>
    <row r="4176">
      <c r="A4176" s="26">
        <v>26</v>
      </c>
      <c r="B4176" s="24" t="str">
        <v>양주시</v>
      </c>
      <c r="C4176" s="24" t="str">
        <v>다가구 전월세</v>
      </c>
      <c r="D4176" s="24" t="str">
        <v>2026-05</v>
      </c>
      <c r="E4176" s="24" t="str">
        <v>비교 반영</v>
      </c>
      <c r="F4176" s="24" t="str">
        <v>최근 비교기간</v>
      </c>
      <c r="G4176" s="26">
        <v>125</v>
      </c>
      <c r="H4176" s="37">
        <v>0.08999280057595392</v>
      </c>
    </row>
    <row r="4177">
      <c r="A4177" s="26">
        <v>26</v>
      </c>
      <c r="B4177" s="24" t="str">
        <v>양주시</v>
      </c>
      <c r="C4177" s="24" t="str">
        <v>다가구 전월세</v>
      </c>
      <c r="D4177" s="24" t="str">
        <v>2026-06</v>
      </c>
      <c r="E4177" s="24" t="str">
        <v>비교 반영</v>
      </c>
      <c r="F4177" s="24" t="str">
        <v>최근 비교기간</v>
      </c>
      <c r="G4177" s="26">
        <v>107</v>
      </c>
      <c r="H4177" s="37">
        <v>0.08143074581430745</v>
      </c>
    </row>
    <row r="4178">
      <c r="A4178" s="30">
        <v>26</v>
      </c>
      <c r="B4178" s="30" t="str">
        <v>양주시</v>
      </c>
      <c r="C4178" s="30" t="str">
        <v>다가구 전월세</v>
      </c>
      <c r="D4178" s="30" t="str">
        <v>2026-07</v>
      </c>
      <c r="E4178" s="30" t="str">
        <v>집계 중</v>
      </c>
      <c r="F4178" s="30" t="str">
        <v>집계 중 월</v>
      </c>
      <c r="G4178" s="32">
        <v>94</v>
      </c>
      <c r="H4178" s="43">
        <v>0.07717569786535304</v>
      </c>
    </row>
    <row r="4179">
      <c r="A4179" s="26">
        <v>26</v>
      </c>
      <c r="B4179" s="24" t="str">
        <v>양주시</v>
      </c>
      <c r="C4179" s="24" t="str">
        <v>다세대 전월세</v>
      </c>
      <c r="D4179" s="24" t="str">
        <v>2025-08</v>
      </c>
      <c r="E4179" s="24" t="str">
        <v>비교 반영</v>
      </c>
      <c r="F4179" s="24" t="str">
        <v>그 외 비교 반영월</v>
      </c>
      <c r="G4179" s="26">
        <v>40</v>
      </c>
      <c r="H4179" s="37">
        <v>0.02952029520295203</v>
      </c>
    </row>
    <row r="4180">
      <c r="A4180" s="26">
        <v>26</v>
      </c>
      <c r="B4180" s="24" t="str">
        <v>양주시</v>
      </c>
      <c r="C4180" s="24" t="str">
        <v>다세대 전월세</v>
      </c>
      <c r="D4180" s="24" t="str">
        <v>2025-09</v>
      </c>
      <c r="E4180" s="24" t="str">
        <v>비교 반영</v>
      </c>
      <c r="F4180" s="24" t="str">
        <v>그 외 비교 반영월</v>
      </c>
      <c r="G4180" s="26">
        <v>57</v>
      </c>
      <c r="H4180" s="37">
        <v>0.043644716692189896</v>
      </c>
    </row>
    <row r="4181">
      <c r="A4181" s="26">
        <v>26</v>
      </c>
      <c r="B4181" s="24" t="str">
        <v>양주시</v>
      </c>
      <c r="C4181" s="24" t="str">
        <v>다세대 전월세</v>
      </c>
      <c r="D4181" s="24" t="str">
        <v>2025-10</v>
      </c>
      <c r="E4181" s="24" t="str">
        <v>비교 반영</v>
      </c>
      <c r="F4181" s="24" t="str">
        <v>그 외 비교 반영월</v>
      </c>
      <c r="G4181" s="26">
        <v>45</v>
      </c>
      <c r="H4181" s="37">
        <v>0.03691550451189499</v>
      </c>
    </row>
    <row r="4182">
      <c r="A4182" s="26">
        <v>26</v>
      </c>
      <c r="B4182" s="24" t="str">
        <v>양주시</v>
      </c>
      <c r="C4182" s="24" t="str">
        <v>다세대 전월세</v>
      </c>
      <c r="D4182" s="24" t="str">
        <v>2025-11</v>
      </c>
      <c r="E4182" s="24" t="str">
        <v>비교 반영</v>
      </c>
      <c r="F4182" s="24" t="str">
        <v>그 외 비교 반영월</v>
      </c>
      <c r="G4182" s="26">
        <v>57</v>
      </c>
      <c r="H4182" s="37">
        <v>0.044015444015444015</v>
      </c>
    </row>
    <row r="4183">
      <c r="A4183" s="26">
        <v>26</v>
      </c>
      <c r="B4183" s="24" t="str">
        <v>양주시</v>
      </c>
      <c r="C4183" s="24" t="str">
        <v>다세대 전월세</v>
      </c>
      <c r="D4183" s="24" t="str">
        <v>2025-12</v>
      </c>
      <c r="E4183" s="24" t="str">
        <v>비교 반영</v>
      </c>
      <c r="F4183" s="24" t="str">
        <v>그 외 비교 반영월</v>
      </c>
      <c r="G4183" s="26">
        <v>59</v>
      </c>
      <c r="H4183" s="37">
        <v>0.044294294294294295</v>
      </c>
    </row>
    <row r="4184">
      <c r="A4184" s="26">
        <v>26</v>
      </c>
      <c r="B4184" s="24" t="str">
        <v>양주시</v>
      </c>
      <c r="C4184" s="24" t="str">
        <v>다세대 전월세</v>
      </c>
      <c r="D4184" s="24" t="str">
        <v>2026-01</v>
      </c>
      <c r="E4184" s="24" t="str">
        <v>비교 반영</v>
      </c>
      <c r="F4184" s="24" t="str">
        <v>직전 비교기간</v>
      </c>
      <c r="G4184" s="26">
        <v>56</v>
      </c>
      <c r="H4184" s="37">
        <v>0.037012557832121616</v>
      </c>
    </row>
    <row r="4185">
      <c r="A4185" s="26">
        <v>26</v>
      </c>
      <c r="B4185" s="24" t="str">
        <v>양주시</v>
      </c>
      <c r="C4185" s="24" t="str">
        <v>다세대 전월세</v>
      </c>
      <c r="D4185" s="24" t="str">
        <v>2026-02</v>
      </c>
      <c r="E4185" s="24" t="str">
        <v>비교 반영</v>
      </c>
      <c r="F4185" s="24" t="str">
        <v>직전 비교기간</v>
      </c>
      <c r="G4185" s="26">
        <v>55</v>
      </c>
      <c r="H4185" s="37">
        <v>0.044</v>
      </c>
    </row>
    <row r="4186">
      <c r="A4186" s="26">
        <v>26</v>
      </c>
      <c r="B4186" s="24" t="str">
        <v>양주시</v>
      </c>
      <c r="C4186" s="24" t="str">
        <v>다세대 전월세</v>
      </c>
      <c r="D4186" s="24" t="str">
        <v>2026-03</v>
      </c>
      <c r="E4186" s="24" t="str">
        <v>비교 반영</v>
      </c>
      <c r="F4186" s="24" t="str">
        <v>직전 비교기간</v>
      </c>
      <c r="G4186" s="26">
        <v>74</v>
      </c>
      <c r="H4186" s="37">
        <v>0.04648241206030151</v>
      </c>
    </row>
    <row r="4187">
      <c r="A4187" s="26">
        <v>26</v>
      </c>
      <c r="B4187" s="24" t="str">
        <v>양주시</v>
      </c>
      <c r="C4187" s="24" t="str">
        <v>다세대 전월세</v>
      </c>
      <c r="D4187" s="24" t="str">
        <v>2026-04</v>
      </c>
      <c r="E4187" s="24" t="str">
        <v>비교 반영</v>
      </c>
      <c r="F4187" s="24" t="str">
        <v>최근 비교기간</v>
      </c>
      <c r="G4187" s="26">
        <v>59</v>
      </c>
      <c r="H4187" s="37">
        <v>0.04686258935663225</v>
      </c>
    </row>
    <row r="4188">
      <c r="A4188" s="26">
        <v>26</v>
      </c>
      <c r="B4188" s="24" t="str">
        <v>양주시</v>
      </c>
      <c r="C4188" s="24" t="str">
        <v>다세대 전월세</v>
      </c>
      <c r="D4188" s="24" t="str">
        <v>2026-05</v>
      </c>
      <c r="E4188" s="24" t="str">
        <v>비교 반영</v>
      </c>
      <c r="F4188" s="24" t="str">
        <v>최근 비교기간</v>
      </c>
      <c r="G4188" s="26">
        <v>57</v>
      </c>
      <c r="H4188" s="37">
        <v>0.04103671706263499</v>
      </c>
    </row>
    <row r="4189">
      <c r="A4189" s="26">
        <v>26</v>
      </c>
      <c r="B4189" s="24" t="str">
        <v>양주시</v>
      </c>
      <c r="C4189" s="24" t="str">
        <v>다세대 전월세</v>
      </c>
      <c r="D4189" s="24" t="str">
        <v>2026-06</v>
      </c>
      <c r="E4189" s="24" t="str">
        <v>비교 반영</v>
      </c>
      <c r="F4189" s="24" t="str">
        <v>최근 비교기간</v>
      </c>
      <c r="G4189" s="26">
        <v>50</v>
      </c>
      <c r="H4189" s="37">
        <v>0.0380517503805175</v>
      </c>
    </row>
    <row r="4190">
      <c r="A4190" s="30">
        <v>26</v>
      </c>
      <c r="B4190" s="30" t="str">
        <v>양주시</v>
      </c>
      <c r="C4190" s="30" t="str">
        <v>다세대 전월세</v>
      </c>
      <c r="D4190" s="30" t="str">
        <v>2026-07</v>
      </c>
      <c r="E4190" s="30" t="str">
        <v>집계 중</v>
      </c>
      <c r="F4190" s="30" t="str">
        <v>집계 중 월</v>
      </c>
      <c r="G4190" s="32">
        <v>45</v>
      </c>
      <c r="H4190" s="43">
        <v>0.03694581280788178</v>
      </c>
    </row>
    <row r="4191">
      <c r="A4191" s="26">
        <v>26</v>
      </c>
      <c r="B4191" s="24" t="str">
        <v>양주시</v>
      </c>
      <c r="C4191" s="24" t="str">
        <v>다세대 매매</v>
      </c>
      <c r="D4191" s="24" t="str">
        <v>2025-08</v>
      </c>
      <c r="E4191" s="24" t="str">
        <v>비교 반영</v>
      </c>
      <c r="F4191" s="24" t="str">
        <v>그 외 비교 반영월</v>
      </c>
      <c r="G4191" s="26">
        <v>46</v>
      </c>
      <c r="H4191" s="37">
        <v>0.03394833948339483</v>
      </c>
    </row>
    <row r="4192">
      <c r="A4192" s="26">
        <v>26</v>
      </c>
      <c r="B4192" s="24" t="str">
        <v>양주시</v>
      </c>
      <c r="C4192" s="24" t="str">
        <v>다세대 매매</v>
      </c>
      <c r="D4192" s="24" t="str">
        <v>2025-09</v>
      </c>
      <c r="E4192" s="24" t="str">
        <v>비교 반영</v>
      </c>
      <c r="F4192" s="24" t="str">
        <v>그 외 비교 반영월</v>
      </c>
      <c r="G4192" s="26">
        <v>61</v>
      </c>
      <c r="H4192" s="37">
        <v>0.04670750382848392</v>
      </c>
    </row>
    <row r="4193">
      <c r="A4193" s="26">
        <v>26</v>
      </c>
      <c r="B4193" s="24" t="str">
        <v>양주시</v>
      </c>
      <c r="C4193" s="24" t="str">
        <v>다세대 매매</v>
      </c>
      <c r="D4193" s="24" t="str">
        <v>2025-10</v>
      </c>
      <c r="E4193" s="24" t="str">
        <v>비교 반영</v>
      </c>
      <c r="F4193" s="24" t="str">
        <v>그 외 비교 반영월</v>
      </c>
      <c r="G4193" s="26">
        <v>36</v>
      </c>
      <c r="H4193" s="37">
        <v>0.029532403609515995</v>
      </c>
    </row>
    <row r="4194">
      <c r="A4194" s="26">
        <v>26</v>
      </c>
      <c r="B4194" s="24" t="str">
        <v>양주시</v>
      </c>
      <c r="C4194" s="24" t="str">
        <v>다세대 매매</v>
      </c>
      <c r="D4194" s="24" t="str">
        <v>2025-11</v>
      </c>
      <c r="E4194" s="24" t="str">
        <v>비교 반영</v>
      </c>
      <c r="F4194" s="24" t="str">
        <v>그 외 비교 반영월</v>
      </c>
      <c r="G4194" s="26">
        <v>27</v>
      </c>
      <c r="H4194" s="37">
        <v>0.02084942084942085</v>
      </c>
    </row>
    <row r="4195">
      <c r="A4195" s="26">
        <v>26</v>
      </c>
      <c r="B4195" s="24" t="str">
        <v>양주시</v>
      </c>
      <c r="C4195" s="24" t="str">
        <v>다세대 매매</v>
      </c>
      <c r="D4195" s="24" t="str">
        <v>2025-12</v>
      </c>
      <c r="E4195" s="24" t="str">
        <v>비교 반영</v>
      </c>
      <c r="F4195" s="24" t="str">
        <v>그 외 비교 반영월</v>
      </c>
      <c r="G4195" s="26">
        <v>41</v>
      </c>
      <c r="H4195" s="37">
        <v>0.03078078078078078</v>
      </c>
    </row>
    <row r="4196">
      <c r="A4196" s="26">
        <v>26</v>
      </c>
      <c r="B4196" s="24" t="str">
        <v>양주시</v>
      </c>
      <c r="C4196" s="24" t="str">
        <v>다세대 매매</v>
      </c>
      <c r="D4196" s="24" t="str">
        <v>2026-01</v>
      </c>
      <c r="E4196" s="24" t="str">
        <v>비교 반영</v>
      </c>
      <c r="F4196" s="24" t="str">
        <v>직전 비교기간</v>
      </c>
      <c r="G4196" s="26">
        <v>49</v>
      </c>
      <c r="H4196" s="37">
        <v>0.03238598810310641</v>
      </c>
    </row>
    <row r="4197">
      <c r="A4197" s="26">
        <v>26</v>
      </c>
      <c r="B4197" s="24" t="str">
        <v>양주시</v>
      </c>
      <c r="C4197" s="24" t="str">
        <v>다세대 매매</v>
      </c>
      <c r="D4197" s="24" t="str">
        <v>2026-02</v>
      </c>
      <c r="E4197" s="24" t="str">
        <v>비교 반영</v>
      </c>
      <c r="F4197" s="24" t="str">
        <v>직전 비교기간</v>
      </c>
      <c r="G4197" s="26">
        <v>30</v>
      </c>
      <c r="H4197" s="37">
        <v>0.024</v>
      </c>
    </row>
    <row r="4198">
      <c r="A4198" s="26">
        <v>26</v>
      </c>
      <c r="B4198" s="24" t="str">
        <v>양주시</v>
      </c>
      <c r="C4198" s="24" t="str">
        <v>다세대 매매</v>
      </c>
      <c r="D4198" s="24" t="str">
        <v>2026-03</v>
      </c>
      <c r="E4198" s="24" t="str">
        <v>비교 반영</v>
      </c>
      <c r="F4198" s="24" t="str">
        <v>직전 비교기간</v>
      </c>
      <c r="G4198" s="26">
        <v>45</v>
      </c>
      <c r="H4198" s="37">
        <v>0.028266331658291458</v>
      </c>
    </row>
    <row r="4199">
      <c r="A4199" s="26">
        <v>26</v>
      </c>
      <c r="B4199" s="24" t="str">
        <v>양주시</v>
      </c>
      <c r="C4199" s="24" t="str">
        <v>다세대 매매</v>
      </c>
      <c r="D4199" s="24" t="str">
        <v>2026-04</v>
      </c>
      <c r="E4199" s="24" t="str">
        <v>비교 반영</v>
      </c>
      <c r="F4199" s="24" t="str">
        <v>최근 비교기간</v>
      </c>
      <c r="G4199" s="26">
        <v>53</v>
      </c>
      <c r="H4199" s="37">
        <v>0.04209690230341541</v>
      </c>
    </row>
    <row r="4200">
      <c r="A4200" s="26">
        <v>26</v>
      </c>
      <c r="B4200" s="24" t="str">
        <v>양주시</v>
      </c>
      <c r="C4200" s="24" t="str">
        <v>다세대 매매</v>
      </c>
      <c r="D4200" s="24" t="str">
        <v>2026-05</v>
      </c>
      <c r="E4200" s="24" t="str">
        <v>비교 반영</v>
      </c>
      <c r="F4200" s="24" t="str">
        <v>최근 비교기간</v>
      </c>
      <c r="G4200" s="26">
        <v>22</v>
      </c>
      <c r="H4200" s="37">
        <v>0.01583873290136789</v>
      </c>
    </row>
    <row r="4201">
      <c r="A4201" s="26">
        <v>26</v>
      </c>
      <c r="B4201" s="24" t="str">
        <v>양주시</v>
      </c>
      <c r="C4201" s="24" t="str">
        <v>다세대 매매</v>
      </c>
      <c r="D4201" s="24" t="str">
        <v>2026-06</v>
      </c>
      <c r="E4201" s="24" t="str">
        <v>비교 반영</v>
      </c>
      <c r="F4201" s="24" t="str">
        <v>최근 비교기간</v>
      </c>
      <c r="G4201" s="26">
        <v>25</v>
      </c>
      <c r="H4201" s="37">
        <v>0.01902587519025875</v>
      </c>
    </row>
    <row r="4202">
      <c r="A4202" s="30">
        <v>26</v>
      </c>
      <c r="B4202" s="30" t="str">
        <v>양주시</v>
      </c>
      <c r="C4202" s="30" t="str">
        <v>다세대 매매</v>
      </c>
      <c r="D4202" s="30" t="str">
        <v>2026-07</v>
      </c>
      <c r="E4202" s="30" t="str">
        <v>집계 중</v>
      </c>
      <c r="F4202" s="30" t="str">
        <v>집계 중 월</v>
      </c>
      <c r="G4202" s="32">
        <v>28</v>
      </c>
      <c r="H4202" s="43">
        <v>0.022988505747126436</v>
      </c>
    </row>
    <row r="4203">
      <c r="A4203" s="26">
        <v>26</v>
      </c>
      <c r="B4203" s="24" t="str">
        <v>양주시</v>
      </c>
      <c r="C4203" s="24" t="str">
        <v>공장창고</v>
      </c>
      <c r="D4203" s="24" t="str">
        <v>2025-08</v>
      </c>
      <c r="E4203" s="24" t="str">
        <v>비교 반영</v>
      </c>
      <c r="F4203" s="24" t="str">
        <v>그 외 비교 반영월</v>
      </c>
      <c r="G4203" s="26">
        <v>14</v>
      </c>
      <c r="H4203" s="37">
        <v>0.010332103321033211</v>
      </c>
    </row>
    <row r="4204">
      <c r="A4204" s="26">
        <v>26</v>
      </c>
      <c r="B4204" s="24" t="str">
        <v>양주시</v>
      </c>
      <c r="C4204" s="24" t="str">
        <v>공장창고</v>
      </c>
      <c r="D4204" s="24" t="str">
        <v>2025-09</v>
      </c>
      <c r="E4204" s="24" t="str">
        <v>비교 반영</v>
      </c>
      <c r="F4204" s="24" t="str">
        <v>그 외 비교 반영월</v>
      </c>
      <c r="G4204" s="26">
        <v>6</v>
      </c>
      <c r="H4204" s="37">
        <v>0.004594180704441042</v>
      </c>
    </row>
    <row r="4205">
      <c r="A4205" s="26">
        <v>26</v>
      </c>
      <c r="B4205" s="24" t="str">
        <v>양주시</v>
      </c>
      <c r="C4205" s="24" t="str">
        <v>공장창고</v>
      </c>
      <c r="D4205" s="24" t="str">
        <v>2025-10</v>
      </c>
      <c r="E4205" s="24" t="str">
        <v>비교 반영</v>
      </c>
      <c r="F4205" s="24" t="str">
        <v>그 외 비교 반영월</v>
      </c>
      <c r="G4205" s="26">
        <v>1</v>
      </c>
      <c r="H4205" s="37">
        <v>0.0008203445447087777</v>
      </c>
    </row>
    <row r="4206">
      <c r="A4206" s="26">
        <v>26</v>
      </c>
      <c r="B4206" s="24" t="str">
        <v>양주시</v>
      </c>
      <c r="C4206" s="24" t="str">
        <v>공장창고</v>
      </c>
      <c r="D4206" s="24" t="str">
        <v>2025-11</v>
      </c>
      <c r="E4206" s="24" t="str">
        <v>비교 반영</v>
      </c>
      <c r="F4206" s="24" t="str">
        <v>그 외 비교 반영월</v>
      </c>
      <c r="G4206" s="26">
        <v>3</v>
      </c>
      <c r="H4206" s="37">
        <v>0.0023166023166023165</v>
      </c>
    </row>
    <row r="4207">
      <c r="A4207" s="26">
        <v>26</v>
      </c>
      <c r="B4207" s="24" t="str">
        <v>양주시</v>
      </c>
      <c r="C4207" s="24" t="str">
        <v>공장창고</v>
      </c>
      <c r="D4207" s="24" t="str">
        <v>2025-12</v>
      </c>
      <c r="E4207" s="24" t="str">
        <v>비교 반영</v>
      </c>
      <c r="F4207" s="24" t="str">
        <v>그 외 비교 반영월</v>
      </c>
      <c r="G4207" s="26">
        <v>6</v>
      </c>
      <c r="H4207" s="37">
        <v>0.0045045045045045045</v>
      </c>
    </row>
    <row r="4208">
      <c r="A4208" s="26">
        <v>26</v>
      </c>
      <c r="B4208" s="24" t="str">
        <v>양주시</v>
      </c>
      <c r="C4208" s="24" t="str">
        <v>공장창고</v>
      </c>
      <c r="D4208" s="24" t="str">
        <v>2026-01</v>
      </c>
      <c r="E4208" s="24" t="str">
        <v>비교 반영</v>
      </c>
      <c r="F4208" s="24" t="str">
        <v>직전 비교기간</v>
      </c>
      <c r="G4208" s="26">
        <v>12</v>
      </c>
      <c r="H4208" s="37">
        <v>0.007931262392597489</v>
      </c>
    </row>
    <row r="4209">
      <c r="A4209" s="26">
        <v>26</v>
      </c>
      <c r="B4209" s="24" t="str">
        <v>양주시</v>
      </c>
      <c r="C4209" s="24" t="str">
        <v>공장창고</v>
      </c>
      <c r="D4209" s="24" t="str">
        <v>2026-02</v>
      </c>
      <c r="E4209" s="24" t="str">
        <v>비교 반영</v>
      </c>
      <c r="F4209" s="24" t="str">
        <v>직전 비교기간</v>
      </c>
      <c r="G4209" s="26">
        <v>4</v>
      </c>
      <c r="H4209" s="37">
        <v>0.0032</v>
      </c>
    </row>
    <row r="4210">
      <c r="A4210" s="26">
        <v>26</v>
      </c>
      <c r="B4210" s="24" t="str">
        <v>양주시</v>
      </c>
      <c r="C4210" s="24" t="str">
        <v>공장창고</v>
      </c>
      <c r="D4210" s="24" t="str">
        <v>2026-03</v>
      </c>
      <c r="E4210" s="24" t="str">
        <v>비교 반영</v>
      </c>
      <c r="F4210" s="24" t="str">
        <v>직전 비교기간</v>
      </c>
      <c r="G4210" s="26">
        <v>8</v>
      </c>
      <c r="H4210" s="37">
        <v>0.005025125628140704</v>
      </c>
    </row>
    <row r="4211">
      <c r="A4211" s="26">
        <v>26</v>
      </c>
      <c r="B4211" s="24" t="str">
        <v>양주시</v>
      </c>
      <c r="C4211" s="24" t="str">
        <v>공장창고</v>
      </c>
      <c r="D4211" s="24" t="str">
        <v>2026-04</v>
      </c>
      <c r="E4211" s="24" t="str">
        <v>비교 반영</v>
      </c>
      <c r="F4211" s="24" t="str">
        <v>최근 비교기간</v>
      </c>
      <c r="G4211" s="26">
        <v>24</v>
      </c>
      <c r="H4211" s="37">
        <v>0.019062748212867357</v>
      </c>
    </row>
    <row r="4212">
      <c r="A4212" s="26">
        <v>26</v>
      </c>
      <c r="B4212" s="24" t="str">
        <v>양주시</v>
      </c>
      <c r="C4212" s="24" t="str">
        <v>공장창고</v>
      </c>
      <c r="D4212" s="24" t="str">
        <v>2026-05</v>
      </c>
      <c r="E4212" s="24" t="str">
        <v>비교 반영</v>
      </c>
      <c r="F4212" s="24" t="str">
        <v>최근 비교기간</v>
      </c>
      <c r="G4212" s="26">
        <v>24</v>
      </c>
      <c r="H4212" s="37">
        <v>0.017278617710583154</v>
      </c>
    </row>
    <row r="4213">
      <c r="A4213" s="26">
        <v>26</v>
      </c>
      <c r="B4213" s="24" t="str">
        <v>양주시</v>
      </c>
      <c r="C4213" s="24" t="str">
        <v>공장창고</v>
      </c>
      <c r="D4213" s="24" t="str">
        <v>2026-06</v>
      </c>
      <c r="E4213" s="24" t="str">
        <v>비교 반영</v>
      </c>
      <c r="F4213" s="24" t="str">
        <v>최근 비교기간</v>
      </c>
      <c r="G4213" s="26">
        <v>4</v>
      </c>
      <c r="H4213" s="37">
        <v>0.0030441400304414</v>
      </c>
    </row>
    <row r="4214">
      <c r="A4214" s="30">
        <v>26</v>
      </c>
      <c r="B4214" s="30" t="str">
        <v>양주시</v>
      </c>
      <c r="C4214" s="30" t="str">
        <v>공장창고</v>
      </c>
      <c r="D4214" s="30" t="str">
        <v>2026-07</v>
      </c>
      <c r="E4214" s="30" t="str">
        <v>집계 중</v>
      </c>
      <c r="F4214" s="30" t="str">
        <v>집계 중 월</v>
      </c>
      <c r="G4214" s="32">
        <v>3</v>
      </c>
      <c r="H4214" s="43">
        <v>0.0024630541871921183</v>
      </c>
    </row>
    <row r="4215">
      <c r="A4215" s="26">
        <v>26</v>
      </c>
      <c r="B4215" s="24" t="str">
        <v>양주시</v>
      </c>
      <c r="C4215" s="24" t="str">
        <v>분양권</v>
      </c>
      <c r="D4215" s="24" t="str">
        <v>2025-08</v>
      </c>
      <c r="E4215" s="24" t="str">
        <v>비교 반영</v>
      </c>
      <c r="F4215" s="24" t="str">
        <v>그 외 비교 반영월</v>
      </c>
      <c r="G4215" s="26">
        <v>13</v>
      </c>
      <c r="H4215" s="37">
        <v>0.00959409594095941</v>
      </c>
    </row>
    <row r="4216">
      <c r="A4216" s="26">
        <v>26</v>
      </c>
      <c r="B4216" s="24" t="str">
        <v>양주시</v>
      </c>
      <c r="C4216" s="24" t="str">
        <v>분양권</v>
      </c>
      <c r="D4216" s="24" t="str">
        <v>2025-09</v>
      </c>
      <c r="E4216" s="24" t="str">
        <v>비교 반영</v>
      </c>
      <c r="F4216" s="24" t="str">
        <v>그 외 비교 반영월</v>
      </c>
      <c r="G4216" s="26">
        <v>14</v>
      </c>
      <c r="H4216" s="37">
        <v>0.010719754977029096</v>
      </c>
    </row>
    <row r="4217">
      <c r="A4217" s="26">
        <v>26</v>
      </c>
      <c r="B4217" s="24" t="str">
        <v>양주시</v>
      </c>
      <c r="C4217" s="24" t="str">
        <v>분양권</v>
      </c>
      <c r="D4217" s="24" t="str">
        <v>2025-10</v>
      </c>
      <c r="E4217" s="24" t="str">
        <v>비교 반영</v>
      </c>
      <c r="F4217" s="24" t="str">
        <v>그 외 비교 반영월</v>
      </c>
      <c r="G4217" s="26">
        <v>27</v>
      </c>
      <c r="H4217" s="37">
        <v>0.022149302707136997</v>
      </c>
    </row>
    <row r="4218">
      <c r="A4218" s="26">
        <v>26</v>
      </c>
      <c r="B4218" s="24" t="str">
        <v>양주시</v>
      </c>
      <c r="C4218" s="24" t="str">
        <v>분양권</v>
      </c>
      <c r="D4218" s="24" t="str">
        <v>2025-11</v>
      </c>
      <c r="E4218" s="24" t="str">
        <v>비교 반영</v>
      </c>
      <c r="F4218" s="24" t="str">
        <v>그 외 비교 반영월</v>
      </c>
      <c r="G4218" s="26">
        <v>17</v>
      </c>
      <c r="H4218" s="37">
        <v>0.013127413127413128</v>
      </c>
    </row>
    <row r="4219">
      <c r="A4219" s="26">
        <v>26</v>
      </c>
      <c r="B4219" s="24" t="str">
        <v>양주시</v>
      </c>
      <c r="C4219" s="24" t="str">
        <v>분양권</v>
      </c>
      <c r="D4219" s="24" t="str">
        <v>2025-12</v>
      </c>
      <c r="E4219" s="24" t="str">
        <v>비교 반영</v>
      </c>
      <c r="F4219" s="24" t="str">
        <v>그 외 비교 반영월</v>
      </c>
      <c r="G4219" s="26">
        <v>17</v>
      </c>
      <c r="H4219" s="37">
        <v>0.012762762762762763</v>
      </c>
    </row>
    <row r="4220">
      <c r="A4220" s="26">
        <v>26</v>
      </c>
      <c r="B4220" s="24" t="str">
        <v>양주시</v>
      </c>
      <c r="C4220" s="24" t="str">
        <v>분양권</v>
      </c>
      <c r="D4220" s="24" t="str">
        <v>2026-01</v>
      </c>
      <c r="E4220" s="24" t="str">
        <v>비교 반영</v>
      </c>
      <c r="F4220" s="24" t="str">
        <v>직전 비교기간</v>
      </c>
      <c r="G4220" s="26">
        <v>13</v>
      </c>
      <c r="H4220" s="37">
        <v>0.008592200925313946</v>
      </c>
    </row>
    <row r="4221">
      <c r="A4221" s="26">
        <v>26</v>
      </c>
      <c r="B4221" s="24" t="str">
        <v>양주시</v>
      </c>
      <c r="C4221" s="24" t="str">
        <v>분양권</v>
      </c>
      <c r="D4221" s="24" t="str">
        <v>2026-02</v>
      </c>
      <c r="E4221" s="24" t="str">
        <v>비교 반영</v>
      </c>
      <c r="F4221" s="24" t="str">
        <v>직전 비교기간</v>
      </c>
      <c r="G4221" s="26">
        <v>11</v>
      </c>
      <c r="H4221" s="37">
        <v>0.0088</v>
      </c>
    </row>
    <row r="4222">
      <c r="A4222" s="26">
        <v>26</v>
      </c>
      <c r="B4222" s="24" t="str">
        <v>양주시</v>
      </c>
      <c r="C4222" s="24" t="str">
        <v>분양권</v>
      </c>
      <c r="D4222" s="24" t="str">
        <v>2026-03</v>
      </c>
      <c r="E4222" s="24" t="str">
        <v>비교 반영</v>
      </c>
      <c r="F4222" s="24" t="str">
        <v>직전 비교기간</v>
      </c>
      <c r="G4222" s="26">
        <v>7</v>
      </c>
      <c r="H4222" s="37">
        <v>0.0043969849246231155</v>
      </c>
    </row>
    <row r="4223">
      <c r="A4223" s="26">
        <v>26</v>
      </c>
      <c r="B4223" s="24" t="str">
        <v>양주시</v>
      </c>
      <c r="C4223" s="24" t="str">
        <v>분양권</v>
      </c>
      <c r="D4223" s="24" t="str">
        <v>2026-04</v>
      </c>
      <c r="E4223" s="24" t="str">
        <v>비교 반영</v>
      </c>
      <c r="F4223" s="24" t="str">
        <v>최근 비교기간</v>
      </c>
      <c r="G4223" s="26">
        <v>17</v>
      </c>
      <c r="H4223" s="37">
        <v>0.013502779984114376</v>
      </c>
    </row>
    <row r="4224">
      <c r="A4224" s="26">
        <v>26</v>
      </c>
      <c r="B4224" s="24" t="str">
        <v>양주시</v>
      </c>
      <c r="C4224" s="24" t="str">
        <v>분양권</v>
      </c>
      <c r="D4224" s="24" t="str">
        <v>2026-05</v>
      </c>
      <c r="E4224" s="24" t="str">
        <v>비교 반영</v>
      </c>
      <c r="F4224" s="24" t="str">
        <v>최근 비교기간</v>
      </c>
      <c r="G4224" s="26">
        <v>11</v>
      </c>
      <c r="H4224" s="37">
        <v>0.007919366450683946</v>
      </c>
    </row>
    <row r="4225">
      <c r="A4225" s="26">
        <v>26</v>
      </c>
      <c r="B4225" s="24" t="str">
        <v>양주시</v>
      </c>
      <c r="C4225" s="24" t="str">
        <v>분양권</v>
      </c>
      <c r="D4225" s="24" t="str">
        <v>2026-06</v>
      </c>
      <c r="E4225" s="24" t="str">
        <v>비교 반영</v>
      </c>
      <c r="F4225" s="24" t="str">
        <v>최근 비교기간</v>
      </c>
      <c r="G4225" s="26">
        <v>16</v>
      </c>
      <c r="H4225" s="37">
        <v>0.0121765601217656</v>
      </c>
    </row>
    <row r="4226">
      <c r="A4226" s="30">
        <v>26</v>
      </c>
      <c r="B4226" s="30" t="str">
        <v>양주시</v>
      </c>
      <c r="C4226" s="30" t="str">
        <v>분양권</v>
      </c>
      <c r="D4226" s="30" t="str">
        <v>2026-07</v>
      </c>
      <c r="E4226" s="30" t="str">
        <v>집계 중</v>
      </c>
      <c r="F4226" s="30" t="str">
        <v>집계 중 월</v>
      </c>
      <c r="G4226" s="32">
        <v>16</v>
      </c>
      <c r="H4226" s="43">
        <v>0.013136288998357963</v>
      </c>
    </row>
    <row r="4227">
      <c r="A4227" s="26">
        <v>26</v>
      </c>
      <c r="B4227" s="24" t="str">
        <v>양주시</v>
      </c>
      <c r="C4227" s="24" t="str">
        <v>오피스텔 전월세</v>
      </c>
      <c r="D4227" s="24" t="str">
        <v>2025-08</v>
      </c>
      <c r="E4227" s="24" t="str">
        <v>비교 반영</v>
      </c>
      <c r="F4227" s="24" t="str">
        <v>그 외 비교 반영월</v>
      </c>
      <c r="G4227" s="26">
        <v>13</v>
      </c>
      <c r="H4227" s="37">
        <v>0.00959409594095941</v>
      </c>
    </row>
    <row r="4228">
      <c r="A4228" s="26">
        <v>26</v>
      </c>
      <c r="B4228" s="24" t="str">
        <v>양주시</v>
      </c>
      <c r="C4228" s="24" t="str">
        <v>오피스텔 전월세</v>
      </c>
      <c r="D4228" s="24" t="str">
        <v>2025-09</v>
      </c>
      <c r="E4228" s="24" t="str">
        <v>비교 반영</v>
      </c>
      <c r="F4228" s="24" t="str">
        <v>그 외 비교 반영월</v>
      </c>
      <c r="G4228" s="26">
        <v>20</v>
      </c>
      <c r="H4228" s="37">
        <v>0.015313935681470138</v>
      </c>
    </row>
    <row r="4229">
      <c r="A4229" s="26">
        <v>26</v>
      </c>
      <c r="B4229" s="24" t="str">
        <v>양주시</v>
      </c>
      <c r="C4229" s="24" t="str">
        <v>오피스텔 전월세</v>
      </c>
      <c r="D4229" s="24" t="str">
        <v>2025-10</v>
      </c>
      <c r="E4229" s="24" t="str">
        <v>비교 반영</v>
      </c>
      <c r="F4229" s="24" t="str">
        <v>그 외 비교 반영월</v>
      </c>
      <c r="G4229" s="26">
        <v>17</v>
      </c>
      <c r="H4229" s="37">
        <v>0.01394585726004922</v>
      </c>
    </row>
    <row r="4230">
      <c r="A4230" s="26">
        <v>26</v>
      </c>
      <c r="B4230" s="24" t="str">
        <v>양주시</v>
      </c>
      <c r="C4230" s="24" t="str">
        <v>오피스텔 전월세</v>
      </c>
      <c r="D4230" s="24" t="str">
        <v>2025-11</v>
      </c>
      <c r="E4230" s="24" t="str">
        <v>비교 반영</v>
      </c>
      <c r="F4230" s="24" t="str">
        <v>그 외 비교 반영월</v>
      </c>
      <c r="G4230" s="26">
        <v>21</v>
      </c>
      <c r="H4230" s="37">
        <v>0.016216216216216217</v>
      </c>
    </row>
    <row r="4231">
      <c r="A4231" s="26">
        <v>26</v>
      </c>
      <c r="B4231" s="24" t="str">
        <v>양주시</v>
      </c>
      <c r="C4231" s="24" t="str">
        <v>오피스텔 전월세</v>
      </c>
      <c r="D4231" s="24" t="str">
        <v>2025-12</v>
      </c>
      <c r="E4231" s="24" t="str">
        <v>비교 반영</v>
      </c>
      <c r="F4231" s="24" t="str">
        <v>그 외 비교 반영월</v>
      </c>
      <c r="G4231" s="26">
        <v>16</v>
      </c>
      <c r="H4231" s="37">
        <v>0.012012012012012012</v>
      </c>
    </row>
    <row r="4232">
      <c r="A4232" s="26">
        <v>26</v>
      </c>
      <c r="B4232" s="24" t="str">
        <v>양주시</v>
      </c>
      <c r="C4232" s="24" t="str">
        <v>오피스텔 전월세</v>
      </c>
      <c r="D4232" s="24" t="str">
        <v>2026-01</v>
      </c>
      <c r="E4232" s="24" t="str">
        <v>비교 반영</v>
      </c>
      <c r="F4232" s="24" t="str">
        <v>직전 비교기간</v>
      </c>
      <c r="G4232" s="26">
        <v>19</v>
      </c>
      <c r="H4232" s="37">
        <v>0.01255783212161269</v>
      </c>
    </row>
    <row r="4233">
      <c r="A4233" s="26">
        <v>26</v>
      </c>
      <c r="B4233" s="24" t="str">
        <v>양주시</v>
      </c>
      <c r="C4233" s="24" t="str">
        <v>오피스텔 전월세</v>
      </c>
      <c r="D4233" s="24" t="str">
        <v>2026-02</v>
      </c>
      <c r="E4233" s="24" t="str">
        <v>비교 반영</v>
      </c>
      <c r="F4233" s="24" t="str">
        <v>직전 비교기간</v>
      </c>
      <c r="G4233" s="26">
        <v>26</v>
      </c>
      <c r="H4233" s="37">
        <v>0.0208</v>
      </c>
    </row>
    <row r="4234">
      <c r="A4234" s="26">
        <v>26</v>
      </c>
      <c r="B4234" s="24" t="str">
        <v>양주시</v>
      </c>
      <c r="C4234" s="24" t="str">
        <v>오피스텔 전월세</v>
      </c>
      <c r="D4234" s="24" t="str">
        <v>2026-03</v>
      </c>
      <c r="E4234" s="24" t="str">
        <v>비교 반영</v>
      </c>
      <c r="F4234" s="24" t="str">
        <v>직전 비교기간</v>
      </c>
      <c r="G4234" s="26">
        <v>23</v>
      </c>
      <c r="H4234" s="37">
        <v>0.014447236180904523</v>
      </c>
    </row>
    <row r="4235">
      <c r="A4235" s="26">
        <v>26</v>
      </c>
      <c r="B4235" s="24" t="str">
        <v>양주시</v>
      </c>
      <c r="C4235" s="24" t="str">
        <v>오피스텔 전월세</v>
      </c>
      <c r="D4235" s="24" t="str">
        <v>2026-04</v>
      </c>
      <c r="E4235" s="24" t="str">
        <v>비교 반영</v>
      </c>
      <c r="F4235" s="24" t="str">
        <v>최근 비교기간</v>
      </c>
      <c r="G4235" s="26">
        <v>13</v>
      </c>
      <c r="H4235" s="37">
        <v>0.010325655281969817</v>
      </c>
    </row>
    <row r="4236">
      <c r="A4236" s="26">
        <v>26</v>
      </c>
      <c r="B4236" s="24" t="str">
        <v>양주시</v>
      </c>
      <c r="C4236" s="24" t="str">
        <v>오피스텔 전월세</v>
      </c>
      <c r="D4236" s="24" t="str">
        <v>2026-05</v>
      </c>
      <c r="E4236" s="24" t="str">
        <v>비교 반영</v>
      </c>
      <c r="F4236" s="24" t="str">
        <v>최근 비교기간</v>
      </c>
      <c r="G4236" s="26">
        <v>16</v>
      </c>
      <c r="H4236" s="37">
        <v>0.011519078473722102</v>
      </c>
    </row>
    <row r="4237">
      <c r="A4237" s="26">
        <v>26</v>
      </c>
      <c r="B4237" s="24" t="str">
        <v>양주시</v>
      </c>
      <c r="C4237" s="24" t="str">
        <v>오피스텔 전월세</v>
      </c>
      <c r="D4237" s="24" t="str">
        <v>2026-06</v>
      </c>
      <c r="E4237" s="24" t="str">
        <v>비교 반영</v>
      </c>
      <c r="F4237" s="24" t="str">
        <v>최근 비교기간</v>
      </c>
      <c r="G4237" s="26">
        <v>10</v>
      </c>
      <c r="H4237" s="37">
        <v>0.0076103500761035</v>
      </c>
    </row>
    <row r="4238">
      <c r="A4238" s="30">
        <v>26</v>
      </c>
      <c r="B4238" s="30" t="str">
        <v>양주시</v>
      </c>
      <c r="C4238" s="30" t="str">
        <v>오피스텔 전월세</v>
      </c>
      <c r="D4238" s="30" t="str">
        <v>2026-07</v>
      </c>
      <c r="E4238" s="30" t="str">
        <v>집계 중</v>
      </c>
      <c r="F4238" s="30" t="str">
        <v>집계 중 월</v>
      </c>
      <c r="G4238" s="32">
        <v>21</v>
      </c>
      <c r="H4238" s="43">
        <v>0.017241379310344827</v>
      </c>
    </row>
    <row r="4239">
      <c r="A4239" s="26">
        <v>26</v>
      </c>
      <c r="B4239" s="24" t="str">
        <v>양주시</v>
      </c>
      <c r="C4239" s="24" t="str">
        <v>상가</v>
      </c>
      <c r="D4239" s="24" t="str">
        <v>2025-08</v>
      </c>
      <c r="E4239" s="24" t="str">
        <v>비교 반영</v>
      </c>
      <c r="F4239" s="24" t="str">
        <v>그 외 비교 반영월</v>
      </c>
      <c r="G4239" s="26">
        <v>23</v>
      </c>
      <c r="H4239" s="37">
        <v>0.016974169741697416</v>
      </c>
    </row>
    <row r="4240">
      <c r="A4240" s="26">
        <v>26</v>
      </c>
      <c r="B4240" s="24" t="str">
        <v>양주시</v>
      </c>
      <c r="C4240" s="24" t="str">
        <v>상가</v>
      </c>
      <c r="D4240" s="24" t="str">
        <v>2025-09</v>
      </c>
      <c r="E4240" s="24" t="str">
        <v>비교 반영</v>
      </c>
      <c r="F4240" s="24" t="str">
        <v>그 외 비교 반영월</v>
      </c>
      <c r="G4240" s="26">
        <v>10</v>
      </c>
      <c r="H4240" s="37">
        <v>0.007656967840735069</v>
      </c>
    </row>
    <row r="4241">
      <c r="A4241" s="26">
        <v>26</v>
      </c>
      <c r="B4241" s="24" t="str">
        <v>양주시</v>
      </c>
      <c r="C4241" s="24" t="str">
        <v>상가</v>
      </c>
      <c r="D4241" s="24" t="str">
        <v>2025-10</v>
      </c>
      <c r="E4241" s="24" t="str">
        <v>비교 반영</v>
      </c>
      <c r="F4241" s="24" t="str">
        <v>그 외 비교 반영월</v>
      </c>
      <c r="G4241" s="26">
        <v>11</v>
      </c>
      <c r="H4241" s="37">
        <v>0.009023789991796555</v>
      </c>
    </row>
    <row r="4242">
      <c r="A4242" s="26">
        <v>26</v>
      </c>
      <c r="B4242" s="24" t="str">
        <v>양주시</v>
      </c>
      <c r="C4242" s="24" t="str">
        <v>상가</v>
      </c>
      <c r="D4242" s="24" t="str">
        <v>2025-11</v>
      </c>
      <c r="E4242" s="24" t="str">
        <v>비교 반영</v>
      </c>
      <c r="F4242" s="24" t="str">
        <v>그 외 비교 반영월</v>
      </c>
      <c r="G4242" s="26">
        <v>23</v>
      </c>
      <c r="H4242" s="37">
        <v>0.01776061776061776</v>
      </c>
    </row>
    <row r="4243">
      <c r="A4243" s="26">
        <v>26</v>
      </c>
      <c r="B4243" s="24" t="str">
        <v>양주시</v>
      </c>
      <c r="C4243" s="24" t="str">
        <v>상가</v>
      </c>
      <c r="D4243" s="24" t="str">
        <v>2025-12</v>
      </c>
      <c r="E4243" s="24" t="str">
        <v>비교 반영</v>
      </c>
      <c r="F4243" s="24" t="str">
        <v>그 외 비교 반영월</v>
      </c>
      <c r="G4243" s="26">
        <v>33</v>
      </c>
      <c r="H4243" s="37">
        <v>0.024774774774774775</v>
      </c>
    </row>
    <row r="4244">
      <c r="A4244" s="26">
        <v>26</v>
      </c>
      <c r="B4244" s="24" t="str">
        <v>양주시</v>
      </c>
      <c r="C4244" s="24" t="str">
        <v>상가</v>
      </c>
      <c r="D4244" s="24" t="str">
        <v>2026-01</v>
      </c>
      <c r="E4244" s="24" t="str">
        <v>비교 반영</v>
      </c>
      <c r="F4244" s="24" t="str">
        <v>직전 비교기간</v>
      </c>
      <c r="G4244" s="26">
        <v>53</v>
      </c>
      <c r="H4244" s="37">
        <v>0.03502974223397224</v>
      </c>
    </row>
    <row r="4245">
      <c r="A4245" s="26">
        <v>26</v>
      </c>
      <c r="B4245" s="24" t="str">
        <v>양주시</v>
      </c>
      <c r="C4245" s="24" t="str">
        <v>상가</v>
      </c>
      <c r="D4245" s="24" t="str">
        <v>2026-02</v>
      </c>
      <c r="E4245" s="24" t="str">
        <v>비교 반영</v>
      </c>
      <c r="F4245" s="24" t="str">
        <v>직전 비교기간</v>
      </c>
      <c r="G4245" s="26">
        <v>12</v>
      </c>
      <c r="H4245" s="37">
        <v>0.0096</v>
      </c>
    </row>
    <row r="4246">
      <c r="A4246" s="26">
        <v>26</v>
      </c>
      <c r="B4246" s="24" t="str">
        <v>양주시</v>
      </c>
      <c r="C4246" s="24" t="str">
        <v>상가</v>
      </c>
      <c r="D4246" s="24" t="str">
        <v>2026-03</v>
      </c>
      <c r="E4246" s="24" t="str">
        <v>비교 반영</v>
      </c>
      <c r="F4246" s="24" t="str">
        <v>직전 비교기간</v>
      </c>
      <c r="G4246" s="26">
        <v>40</v>
      </c>
      <c r="H4246" s="37">
        <v>0.02512562814070352</v>
      </c>
    </row>
    <row r="4247">
      <c r="A4247" s="26">
        <v>26</v>
      </c>
      <c r="B4247" s="24" t="str">
        <v>양주시</v>
      </c>
      <c r="C4247" s="24" t="str">
        <v>상가</v>
      </c>
      <c r="D4247" s="24" t="str">
        <v>2026-04</v>
      </c>
      <c r="E4247" s="24" t="str">
        <v>비교 반영</v>
      </c>
      <c r="F4247" s="24" t="str">
        <v>최근 비교기간</v>
      </c>
      <c r="G4247" s="26">
        <v>8</v>
      </c>
      <c r="H4247" s="37">
        <v>0.006354249404289118</v>
      </c>
    </row>
    <row r="4248">
      <c r="A4248" s="26">
        <v>26</v>
      </c>
      <c r="B4248" s="24" t="str">
        <v>양주시</v>
      </c>
      <c r="C4248" s="24" t="str">
        <v>상가</v>
      </c>
      <c r="D4248" s="24" t="str">
        <v>2026-05</v>
      </c>
      <c r="E4248" s="24" t="str">
        <v>비교 반영</v>
      </c>
      <c r="F4248" s="24" t="str">
        <v>최근 비교기간</v>
      </c>
      <c r="G4248" s="26">
        <v>11</v>
      </c>
      <c r="H4248" s="37">
        <v>0.007919366450683946</v>
      </c>
    </row>
    <row r="4249">
      <c r="A4249" s="26">
        <v>26</v>
      </c>
      <c r="B4249" s="24" t="str">
        <v>양주시</v>
      </c>
      <c r="C4249" s="24" t="str">
        <v>상가</v>
      </c>
      <c r="D4249" s="24" t="str">
        <v>2026-06</v>
      </c>
      <c r="E4249" s="24" t="str">
        <v>비교 반영</v>
      </c>
      <c r="F4249" s="24" t="str">
        <v>최근 비교기간</v>
      </c>
      <c r="G4249" s="26">
        <v>6</v>
      </c>
      <c r="H4249" s="37">
        <v>0.0045662100456621</v>
      </c>
    </row>
    <row r="4250">
      <c r="A4250" s="30">
        <v>26</v>
      </c>
      <c r="B4250" s="30" t="str">
        <v>양주시</v>
      </c>
      <c r="C4250" s="30" t="str">
        <v>상가</v>
      </c>
      <c r="D4250" s="30" t="str">
        <v>2026-07</v>
      </c>
      <c r="E4250" s="30" t="str">
        <v>집계 중</v>
      </c>
      <c r="F4250" s="30" t="str">
        <v>집계 중 월</v>
      </c>
      <c r="G4250" s="32">
        <v>12</v>
      </c>
      <c r="H4250" s="43">
        <v>0.009852216748768473</v>
      </c>
    </row>
    <row r="4251">
      <c r="A4251" s="26">
        <v>26</v>
      </c>
      <c r="B4251" s="24" t="str">
        <v>양주시</v>
      </c>
      <c r="C4251" s="24" t="str">
        <v>다가구 매매</v>
      </c>
      <c r="D4251" s="24" t="str">
        <v>2025-08</v>
      </c>
      <c r="E4251" s="24" t="str">
        <v>비교 반영</v>
      </c>
      <c r="F4251" s="24" t="str">
        <v>그 외 비교 반영월</v>
      </c>
      <c r="G4251" s="26">
        <v>4</v>
      </c>
      <c r="H4251" s="37">
        <v>0.002952029520295203</v>
      </c>
    </row>
    <row r="4252">
      <c r="A4252" s="26">
        <v>26</v>
      </c>
      <c r="B4252" s="24" t="str">
        <v>양주시</v>
      </c>
      <c r="C4252" s="24" t="str">
        <v>다가구 매매</v>
      </c>
      <c r="D4252" s="24" t="str">
        <v>2025-09</v>
      </c>
      <c r="E4252" s="24" t="str">
        <v>비교 반영</v>
      </c>
      <c r="F4252" s="24" t="str">
        <v>그 외 비교 반영월</v>
      </c>
      <c r="G4252" s="26">
        <v>7</v>
      </c>
      <c r="H4252" s="37">
        <v>0.005359877488514548</v>
      </c>
    </row>
    <row r="4253">
      <c r="A4253" s="26">
        <v>26</v>
      </c>
      <c r="B4253" s="24" t="str">
        <v>양주시</v>
      </c>
      <c r="C4253" s="24" t="str">
        <v>다가구 매매</v>
      </c>
      <c r="D4253" s="24" t="str">
        <v>2025-10</v>
      </c>
      <c r="E4253" s="24" t="str">
        <v>비교 반영</v>
      </c>
      <c r="F4253" s="24" t="str">
        <v>그 외 비교 반영월</v>
      </c>
      <c r="G4253" s="26">
        <v>3</v>
      </c>
      <c r="H4253" s="37">
        <v>0.002461033634126333</v>
      </c>
    </row>
    <row r="4254">
      <c r="A4254" s="26">
        <v>26</v>
      </c>
      <c r="B4254" s="24" t="str">
        <v>양주시</v>
      </c>
      <c r="C4254" s="24" t="str">
        <v>다가구 매매</v>
      </c>
      <c r="D4254" s="24" t="str">
        <v>2025-11</v>
      </c>
      <c r="E4254" s="24" t="str">
        <v>비교 반영</v>
      </c>
      <c r="F4254" s="24" t="str">
        <v>그 외 비교 반영월</v>
      </c>
      <c r="G4254" s="26">
        <v>7</v>
      </c>
      <c r="H4254" s="37">
        <v>0.005405405405405406</v>
      </c>
    </row>
    <row r="4255">
      <c r="A4255" s="26">
        <v>26</v>
      </c>
      <c r="B4255" s="24" t="str">
        <v>양주시</v>
      </c>
      <c r="C4255" s="24" t="str">
        <v>다가구 매매</v>
      </c>
      <c r="D4255" s="24" t="str">
        <v>2025-12</v>
      </c>
      <c r="E4255" s="24" t="str">
        <v>비교 반영</v>
      </c>
      <c r="F4255" s="24" t="str">
        <v>그 외 비교 반영월</v>
      </c>
      <c r="G4255" s="26">
        <v>5</v>
      </c>
      <c r="H4255" s="37">
        <v>0.0037537537537537537</v>
      </c>
    </row>
    <row r="4256">
      <c r="A4256" s="26">
        <v>26</v>
      </c>
      <c r="B4256" s="24" t="str">
        <v>양주시</v>
      </c>
      <c r="C4256" s="24" t="str">
        <v>다가구 매매</v>
      </c>
      <c r="D4256" s="24" t="str">
        <v>2026-01</v>
      </c>
      <c r="E4256" s="24" t="str">
        <v>비교 반영</v>
      </c>
      <c r="F4256" s="24" t="str">
        <v>직전 비교기간</v>
      </c>
      <c r="G4256" s="26">
        <v>3</v>
      </c>
      <c r="H4256" s="37">
        <v>0.0019828155981493722</v>
      </c>
    </row>
    <row r="4257">
      <c r="A4257" s="26">
        <v>26</v>
      </c>
      <c r="B4257" s="24" t="str">
        <v>양주시</v>
      </c>
      <c r="C4257" s="24" t="str">
        <v>다가구 매매</v>
      </c>
      <c r="D4257" s="24" t="str">
        <v>2026-02</v>
      </c>
      <c r="E4257" s="24" t="str">
        <v>비교 반영</v>
      </c>
      <c r="F4257" s="24" t="str">
        <v>직전 비교기간</v>
      </c>
      <c r="G4257" s="26">
        <v>5</v>
      </c>
      <c r="H4257" s="37">
        <v>0.004</v>
      </c>
    </row>
    <row r="4258">
      <c r="A4258" s="26">
        <v>26</v>
      </c>
      <c r="B4258" s="24" t="str">
        <v>양주시</v>
      </c>
      <c r="C4258" s="24" t="str">
        <v>다가구 매매</v>
      </c>
      <c r="D4258" s="24" t="str">
        <v>2026-03</v>
      </c>
      <c r="E4258" s="24" t="str">
        <v>비교 반영</v>
      </c>
      <c r="F4258" s="24" t="str">
        <v>직전 비교기간</v>
      </c>
      <c r="G4258" s="26">
        <v>13</v>
      </c>
      <c r="H4258" s="37">
        <v>0.008165829145728644</v>
      </c>
    </row>
    <row r="4259">
      <c r="A4259" s="26">
        <v>26</v>
      </c>
      <c r="B4259" s="24" t="str">
        <v>양주시</v>
      </c>
      <c r="C4259" s="24" t="str">
        <v>다가구 매매</v>
      </c>
      <c r="D4259" s="24" t="str">
        <v>2026-04</v>
      </c>
      <c r="E4259" s="24" t="str">
        <v>비교 반영</v>
      </c>
      <c r="F4259" s="24" t="str">
        <v>최근 비교기간</v>
      </c>
      <c r="G4259" s="26">
        <v>2</v>
      </c>
      <c r="H4259" s="37">
        <v>0.0015885623510722795</v>
      </c>
    </row>
    <row r="4260">
      <c r="A4260" s="26">
        <v>26</v>
      </c>
      <c r="B4260" s="24" t="str">
        <v>양주시</v>
      </c>
      <c r="C4260" s="24" t="str">
        <v>다가구 매매</v>
      </c>
      <c r="D4260" s="24" t="str">
        <v>2026-05</v>
      </c>
      <c r="E4260" s="24" t="str">
        <v>비교 반영</v>
      </c>
      <c r="F4260" s="24" t="str">
        <v>최근 비교기간</v>
      </c>
      <c r="G4260" s="26">
        <v>8</v>
      </c>
      <c r="H4260" s="37">
        <v>0.005759539236861051</v>
      </c>
    </row>
    <row r="4261">
      <c r="A4261" s="26">
        <v>26</v>
      </c>
      <c r="B4261" s="24" t="str">
        <v>양주시</v>
      </c>
      <c r="C4261" s="24" t="str">
        <v>다가구 매매</v>
      </c>
      <c r="D4261" s="24" t="str">
        <v>2026-06</v>
      </c>
      <c r="E4261" s="24" t="str">
        <v>비교 반영</v>
      </c>
      <c r="F4261" s="24" t="str">
        <v>최근 비교기간</v>
      </c>
      <c r="G4261" s="26">
        <v>8</v>
      </c>
      <c r="H4261" s="37">
        <v>0.0060882800608828</v>
      </c>
    </row>
    <row r="4262">
      <c r="A4262" s="30">
        <v>26</v>
      </c>
      <c r="B4262" s="30" t="str">
        <v>양주시</v>
      </c>
      <c r="C4262" s="30" t="str">
        <v>다가구 매매</v>
      </c>
      <c r="D4262" s="30" t="str">
        <v>2026-07</v>
      </c>
      <c r="E4262" s="30" t="str">
        <v>집계 중</v>
      </c>
      <c r="F4262" s="30" t="str">
        <v>집계 중 월</v>
      </c>
      <c r="G4262" s="32">
        <v>8</v>
      </c>
      <c r="H4262" s="43">
        <v>0.006568144499178982</v>
      </c>
    </row>
    <row r="4263">
      <c r="A4263" s="26">
        <v>26</v>
      </c>
      <c r="B4263" s="24" t="str">
        <v>양주시</v>
      </c>
      <c r="C4263" s="24" t="str">
        <v>오피스텔 매매</v>
      </c>
      <c r="D4263" s="24" t="str">
        <v>2025-08</v>
      </c>
      <c r="E4263" s="24" t="str">
        <v>비교 반영</v>
      </c>
      <c r="F4263" s="24" t="str">
        <v>그 외 비교 반영월</v>
      </c>
      <c r="G4263" s="26">
        <v>2</v>
      </c>
      <c r="H4263" s="37">
        <v>0.0014760147601476014</v>
      </c>
    </row>
    <row r="4264">
      <c r="A4264" s="26">
        <v>26</v>
      </c>
      <c r="B4264" s="24" t="str">
        <v>양주시</v>
      </c>
      <c r="C4264" s="24" t="str">
        <v>오피스텔 매매</v>
      </c>
      <c r="D4264" s="24" t="str">
        <v>2025-09</v>
      </c>
      <c r="E4264" s="24" t="str">
        <v>비교 반영</v>
      </c>
      <c r="F4264" s="24" t="str">
        <v>그 외 비교 반영월</v>
      </c>
      <c r="G4264" s="26">
        <v>3</v>
      </c>
      <c r="H4264" s="37">
        <v>0.002297090352220521</v>
      </c>
    </row>
    <row r="4265">
      <c r="A4265" s="26">
        <v>26</v>
      </c>
      <c r="B4265" s="24" t="str">
        <v>양주시</v>
      </c>
      <c r="C4265" s="24" t="str">
        <v>오피스텔 매매</v>
      </c>
      <c r="D4265" s="24" t="str">
        <v>2025-10</v>
      </c>
      <c r="E4265" s="24" t="str">
        <v>비교 반영</v>
      </c>
      <c r="F4265" s="24" t="str">
        <v>그 외 비교 반영월</v>
      </c>
      <c r="G4265" s="26">
        <v>5</v>
      </c>
      <c r="H4265" s="37">
        <v>0.004101722723543888</v>
      </c>
    </row>
    <row r="4266">
      <c r="A4266" s="26">
        <v>26</v>
      </c>
      <c r="B4266" s="24" t="str">
        <v>양주시</v>
      </c>
      <c r="C4266" s="24" t="str">
        <v>오피스텔 매매</v>
      </c>
      <c r="D4266" s="24" t="str">
        <v>2025-11</v>
      </c>
      <c r="E4266" s="24" t="str">
        <v>비교 반영</v>
      </c>
      <c r="F4266" s="24" t="str">
        <v>그 외 비교 반영월</v>
      </c>
      <c r="G4266" s="26">
        <v>2</v>
      </c>
      <c r="H4266" s="37">
        <v>0.0015444015444015444</v>
      </c>
    </row>
    <row r="4267">
      <c r="A4267" s="26">
        <v>26</v>
      </c>
      <c r="B4267" s="24" t="str">
        <v>양주시</v>
      </c>
      <c r="C4267" s="24" t="str">
        <v>오피스텔 매매</v>
      </c>
      <c r="D4267" s="24" t="str">
        <v>2025-12</v>
      </c>
      <c r="E4267" s="24" t="str">
        <v>비교 반영</v>
      </c>
      <c r="F4267" s="24" t="str">
        <v>그 외 비교 반영월</v>
      </c>
      <c r="G4267" s="26">
        <v>0</v>
      </c>
      <c r="H4267" s="37">
        <v>0</v>
      </c>
    </row>
    <row r="4268">
      <c r="A4268" s="26">
        <v>26</v>
      </c>
      <c r="B4268" s="24" t="str">
        <v>양주시</v>
      </c>
      <c r="C4268" s="24" t="str">
        <v>오피스텔 매매</v>
      </c>
      <c r="D4268" s="24" t="str">
        <v>2026-01</v>
      </c>
      <c r="E4268" s="24" t="str">
        <v>비교 반영</v>
      </c>
      <c r="F4268" s="24" t="str">
        <v>직전 비교기간</v>
      </c>
      <c r="G4268" s="26">
        <v>0</v>
      </c>
      <c r="H4268" s="37">
        <v>0</v>
      </c>
    </row>
    <row r="4269">
      <c r="A4269" s="26">
        <v>26</v>
      </c>
      <c r="B4269" s="24" t="str">
        <v>양주시</v>
      </c>
      <c r="C4269" s="24" t="str">
        <v>오피스텔 매매</v>
      </c>
      <c r="D4269" s="24" t="str">
        <v>2026-02</v>
      </c>
      <c r="E4269" s="24" t="str">
        <v>비교 반영</v>
      </c>
      <c r="F4269" s="24" t="str">
        <v>직전 비교기간</v>
      </c>
      <c r="G4269" s="26">
        <v>2</v>
      </c>
      <c r="H4269" s="37">
        <v>0.0016</v>
      </c>
    </row>
    <row r="4270">
      <c r="A4270" s="26">
        <v>26</v>
      </c>
      <c r="B4270" s="24" t="str">
        <v>양주시</v>
      </c>
      <c r="C4270" s="24" t="str">
        <v>오피스텔 매매</v>
      </c>
      <c r="D4270" s="24" t="str">
        <v>2026-03</v>
      </c>
      <c r="E4270" s="24" t="str">
        <v>비교 반영</v>
      </c>
      <c r="F4270" s="24" t="str">
        <v>직전 비교기간</v>
      </c>
      <c r="G4270" s="26">
        <v>3</v>
      </c>
      <c r="H4270" s="37">
        <v>0.0018844221105527637</v>
      </c>
    </row>
    <row r="4271">
      <c r="A4271" s="26">
        <v>26</v>
      </c>
      <c r="B4271" s="24" t="str">
        <v>양주시</v>
      </c>
      <c r="C4271" s="24" t="str">
        <v>오피스텔 매매</v>
      </c>
      <c r="D4271" s="24" t="str">
        <v>2026-04</v>
      </c>
      <c r="E4271" s="24" t="str">
        <v>비교 반영</v>
      </c>
      <c r="F4271" s="24" t="str">
        <v>최근 비교기간</v>
      </c>
      <c r="G4271" s="26">
        <v>1</v>
      </c>
      <c r="H4271" s="37">
        <v>0.0007942811755361397</v>
      </c>
    </row>
    <row r="4272">
      <c r="A4272" s="26">
        <v>26</v>
      </c>
      <c r="B4272" s="24" t="str">
        <v>양주시</v>
      </c>
      <c r="C4272" s="24" t="str">
        <v>오피스텔 매매</v>
      </c>
      <c r="D4272" s="24" t="str">
        <v>2026-05</v>
      </c>
      <c r="E4272" s="24" t="str">
        <v>비교 반영</v>
      </c>
      <c r="F4272" s="24" t="str">
        <v>최근 비교기간</v>
      </c>
      <c r="G4272" s="26">
        <v>0</v>
      </c>
      <c r="H4272" s="37">
        <v>0</v>
      </c>
    </row>
    <row r="4273">
      <c r="A4273" s="26">
        <v>26</v>
      </c>
      <c r="B4273" s="24" t="str">
        <v>양주시</v>
      </c>
      <c r="C4273" s="24" t="str">
        <v>오피스텔 매매</v>
      </c>
      <c r="D4273" s="24" t="str">
        <v>2026-06</v>
      </c>
      <c r="E4273" s="24" t="str">
        <v>비교 반영</v>
      </c>
      <c r="F4273" s="24" t="str">
        <v>최근 비교기간</v>
      </c>
      <c r="G4273" s="26">
        <v>3</v>
      </c>
      <c r="H4273" s="37">
        <v>0.00228310502283105</v>
      </c>
    </row>
    <row r="4274">
      <c r="A4274" s="30">
        <v>26</v>
      </c>
      <c r="B4274" s="30" t="str">
        <v>양주시</v>
      </c>
      <c r="C4274" s="30" t="str">
        <v>오피스텔 매매</v>
      </c>
      <c r="D4274" s="30" t="str">
        <v>2026-07</v>
      </c>
      <c r="E4274" s="30" t="str">
        <v>집계 중</v>
      </c>
      <c r="F4274" s="30" t="str">
        <v>집계 중 월</v>
      </c>
      <c r="G4274" s="32">
        <v>1</v>
      </c>
      <c r="H4274" s="43">
        <v>0.0008210180623973727</v>
      </c>
    </row>
    <row r="4275">
      <c r="A4275" s="26">
        <v>27</v>
      </c>
      <c r="B4275" s="24" t="str">
        <v>군포시</v>
      </c>
      <c r="C4275" s="24" t="str">
        <v>아파트 전월세</v>
      </c>
      <c r="D4275" s="24" t="str">
        <v>2025-08</v>
      </c>
      <c r="E4275" s="24" t="str">
        <v>비교 반영</v>
      </c>
      <c r="F4275" s="24" t="str">
        <v>그 외 비교 반영월</v>
      </c>
      <c r="G4275" s="26">
        <v>435</v>
      </c>
      <c r="H4275" s="37">
        <v>0.4380664652567976</v>
      </c>
    </row>
    <row r="4276">
      <c r="A4276" s="26">
        <v>27</v>
      </c>
      <c r="B4276" s="24" t="str">
        <v>군포시</v>
      </c>
      <c r="C4276" s="24" t="str">
        <v>아파트 전월세</v>
      </c>
      <c r="D4276" s="24" t="str">
        <v>2025-09</v>
      </c>
      <c r="E4276" s="24" t="str">
        <v>비교 반영</v>
      </c>
      <c r="F4276" s="24" t="str">
        <v>그 외 비교 반영월</v>
      </c>
      <c r="G4276" s="26">
        <v>505</v>
      </c>
      <c r="H4276" s="37">
        <v>0.4323630136986301</v>
      </c>
    </row>
    <row r="4277">
      <c r="A4277" s="26">
        <v>27</v>
      </c>
      <c r="B4277" s="24" t="str">
        <v>군포시</v>
      </c>
      <c r="C4277" s="24" t="str">
        <v>아파트 전월세</v>
      </c>
      <c r="D4277" s="24" t="str">
        <v>2025-10</v>
      </c>
      <c r="E4277" s="24" t="str">
        <v>비교 반영</v>
      </c>
      <c r="F4277" s="24" t="str">
        <v>그 외 비교 반영월</v>
      </c>
      <c r="G4277" s="26">
        <v>433</v>
      </c>
      <c r="H4277" s="37">
        <v>0.36325503355704697</v>
      </c>
    </row>
    <row r="4278">
      <c r="A4278" s="26">
        <v>27</v>
      </c>
      <c r="B4278" s="24" t="str">
        <v>군포시</v>
      </c>
      <c r="C4278" s="24" t="str">
        <v>아파트 전월세</v>
      </c>
      <c r="D4278" s="24" t="str">
        <v>2025-11</v>
      </c>
      <c r="E4278" s="24" t="str">
        <v>비교 반영</v>
      </c>
      <c r="F4278" s="24" t="str">
        <v>그 외 비교 반영월</v>
      </c>
      <c r="G4278" s="26">
        <v>451</v>
      </c>
      <c r="H4278" s="37">
        <v>0.3730355665839537</v>
      </c>
    </row>
    <row r="4279">
      <c r="A4279" s="26">
        <v>27</v>
      </c>
      <c r="B4279" s="24" t="str">
        <v>군포시</v>
      </c>
      <c r="C4279" s="24" t="str">
        <v>아파트 전월세</v>
      </c>
      <c r="D4279" s="24" t="str">
        <v>2025-12</v>
      </c>
      <c r="E4279" s="24" t="str">
        <v>비교 반영</v>
      </c>
      <c r="F4279" s="24" t="str">
        <v>그 외 비교 반영월</v>
      </c>
      <c r="G4279" s="26">
        <v>468</v>
      </c>
      <c r="H4279" s="37">
        <v>0.39728353140916806</v>
      </c>
    </row>
    <row r="4280">
      <c r="A4280" s="26">
        <v>27</v>
      </c>
      <c r="B4280" s="24" t="str">
        <v>군포시</v>
      </c>
      <c r="C4280" s="24" t="str">
        <v>아파트 전월세</v>
      </c>
      <c r="D4280" s="24" t="str">
        <v>2026-01</v>
      </c>
      <c r="E4280" s="24" t="str">
        <v>비교 반영</v>
      </c>
      <c r="F4280" s="24" t="str">
        <v>직전 비교기간</v>
      </c>
      <c r="G4280" s="26">
        <v>544</v>
      </c>
      <c r="H4280" s="37">
        <v>0.3525599481529488</v>
      </c>
    </row>
    <row r="4281">
      <c r="A4281" s="26">
        <v>27</v>
      </c>
      <c r="B4281" s="24" t="str">
        <v>군포시</v>
      </c>
      <c r="C4281" s="24" t="str">
        <v>아파트 전월세</v>
      </c>
      <c r="D4281" s="24" t="str">
        <v>2026-02</v>
      </c>
      <c r="E4281" s="24" t="str">
        <v>비교 반영</v>
      </c>
      <c r="F4281" s="24" t="str">
        <v>직전 비교기간</v>
      </c>
      <c r="G4281" s="26">
        <v>440</v>
      </c>
      <c r="H4281" s="37">
        <v>0.3697478991596639</v>
      </c>
    </row>
    <row r="4282">
      <c r="A4282" s="26">
        <v>27</v>
      </c>
      <c r="B4282" s="24" t="str">
        <v>군포시</v>
      </c>
      <c r="C4282" s="24" t="str">
        <v>아파트 전월세</v>
      </c>
      <c r="D4282" s="24" t="str">
        <v>2026-03</v>
      </c>
      <c r="E4282" s="24" t="str">
        <v>비교 반영</v>
      </c>
      <c r="F4282" s="24" t="str">
        <v>직전 비교기간</v>
      </c>
      <c r="G4282" s="26">
        <v>544</v>
      </c>
      <c r="H4282" s="37">
        <v>0.3726027397260274</v>
      </c>
    </row>
    <row r="4283">
      <c r="A4283" s="26">
        <v>27</v>
      </c>
      <c r="B4283" s="24" t="str">
        <v>군포시</v>
      </c>
      <c r="C4283" s="24" t="str">
        <v>아파트 전월세</v>
      </c>
      <c r="D4283" s="24" t="str">
        <v>2026-04</v>
      </c>
      <c r="E4283" s="24" t="str">
        <v>비교 반영</v>
      </c>
      <c r="F4283" s="24" t="str">
        <v>최근 비교기간</v>
      </c>
      <c r="G4283" s="26">
        <v>398</v>
      </c>
      <c r="H4283" s="37">
        <v>0.3163751987281399</v>
      </c>
    </row>
    <row r="4284">
      <c r="A4284" s="26">
        <v>27</v>
      </c>
      <c r="B4284" s="24" t="str">
        <v>군포시</v>
      </c>
      <c r="C4284" s="24" t="str">
        <v>아파트 전월세</v>
      </c>
      <c r="D4284" s="24" t="str">
        <v>2026-05</v>
      </c>
      <c r="E4284" s="24" t="str">
        <v>비교 반영</v>
      </c>
      <c r="F4284" s="24" t="str">
        <v>최근 비교기간</v>
      </c>
      <c r="G4284" s="26">
        <v>433</v>
      </c>
      <c r="H4284" s="37">
        <v>0.3212166172106825</v>
      </c>
    </row>
    <row r="4285">
      <c r="A4285" s="26">
        <v>27</v>
      </c>
      <c r="B4285" s="24" t="str">
        <v>군포시</v>
      </c>
      <c r="C4285" s="24" t="str">
        <v>아파트 전월세</v>
      </c>
      <c r="D4285" s="24" t="str">
        <v>2026-06</v>
      </c>
      <c r="E4285" s="24" t="str">
        <v>비교 반영</v>
      </c>
      <c r="F4285" s="24" t="str">
        <v>최근 비교기간</v>
      </c>
      <c r="G4285" s="26">
        <v>399</v>
      </c>
      <c r="H4285" s="37">
        <v>0.30598159509202455</v>
      </c>
    </row>
    <row r="4286">
      <c r="A4286" s="30">
        <v>27</v>
      </c>
      <c r="B4286" s="30" t="str">
        <v>군포시</v>
      </c>
      <c r="C4286" s="30" t="str">
        <v>아파트 전월세</v>
      </c>
      <c r="D4286" s="30" t="str">
        <v>2026-07</v>
      </c>
      <c r="E4286" s="30" t="str">
        <v>집계 중</v>
      </c>
      <c r="F4286" s="30" t="str">
        <v>집계 중 월</v>
      </c>
      <c r="G4286" s="32">
        <v>384</v>
      </c>
      <c r="H4286" s="43">
        <v>0.2829771554900516</v>
      </c>
    </row>
    <row r="4287">
      <c r="A4287" s="26">
        <v>27</v>
      </c>
      <c r="B4287" s="24" t="str">
        <v>군포시</v>
      </c>
      <c r="C4287" s="24" t="str">
        <v>아파트 매매</v>
      </c>
      <c r="D4287" s="24" t="str">
        <v>2025-08</v>
      </c>
      <c r="E4287" s="24" t="str">
        <v>비교 반영</v>
      </c>
      <c r="F4287" s="24" t="str">
        <v>그 외 비교 반영월</v>
      </c>
      <c r="G4287" s="26">
        <v>177</v>
      </c>
      <c r="H4287" s="37">
        <v>0.1782477341389728</v>
      </c>
    </row>
    <row r="4288">
      <c r="A4288" s="26">
        <v>27</v>
      </c>
      <c r="B4288" s="24" t="str">
        <v>군포시</v>
      </c>
      <c r="C4288" s="24" t="str">
        <v>아파트 매매</v>
      </c>
      <c r="D4288" s="24" t="str">
        <v>2025-09</v>
      </c>
      <c r="E4288" s="24" t="str">
        <v>비교 반영</v>
      </c>
      <c r="F4288" s="24" t="str">
        <v>그 외 비교 반영월</v>
      </c>
      <c r="G4288" s="26">
        <v>223</v>
      </c>
      <c r="H4288" s="37">
        <v>0.1909246575342466</v>
      </c>
    </row>
    <row r="4289">
      <c r="A4289" s="26">
        <v>27</v>
      </c>
      <c r="B4289" s="24" t="str">
        <v>군포시</v>
      </c>
      <c r="C4289" s="24" t="str">
        <v>아파트 매매</v>
      </c>
      <c r="D4289" s="24" t="str">
        <v>2025-10</v>
      </c>
      <c r="E4289" s="24" t="str">
        <v>비교 반영</v>
      </c>
      <c r="F4289" s="24" t="str">
        <v>그 외 비교 반영월</v>
      </c>
      <c r="G4289" s="26">
        <v>322</v>
      </c>
      <c r="H4289" s="37">
        <v>0.2701342281879195</v>
      </c>
    </row>
    <row r="4290">
      <c r="A4290" s="26">
        <v>27</v>
      </c>
      <c r="B4290" s="24" t="str">
        <v>군포시</v>
      </c>
      <c r="C4290" s="24" t="str">
        <v>아파트 매매</v>
      </c>
      <c r="D4290" s="24" t="str">
        <v>2025-11</v>
      </c>
      <c r="E4290" s="24" t="str">
        <v>비교 반영</v>
      </c>
      <c r="F4290" s="24" t="str">
        <v>그 외 비교 반영월</v>
      </c>
      <c r="G4290" s="26">
        <v>363</v>
      </c>
      <c r="H4290" s="37">
        <v>0.3002481389578164</v>
      </c>
    </row>
    <row r="4291">
      <c r="A4291" s="26">
        <v>27</v>
      </c>
      <c r="B4291" s="24" t="str">
        <v>군포시</v>
      </c>
      <c r="C4291" s="24" t="str">
        <v>아파트 매매</v>
      </c>
      <c r="D4291" s="24" t="str">
        <v>2025-12</v>
      </c>
      <c r="E4291" s="24" t="str">
        <v>비교 반영</v>
      </c>
      <c r="F4291" s="24" t="str">
        <v>그 외 비교 반영월</v>
      </c>
      <c r="G4291" s="26">
        <v>292</v>
      </c>
      <c r="H4291" s="37">
        <v>0.24787775891341257</v>
      </c>
    </row>
    <row r="4292">
      <c r="A4292" s="26">
        <v>27</v>
      </c>
      <c r="B4292" s="24" t="str">
        <v>군포시</v>
      </c>
      <c r="C4292" s="24" t="str">
        <v>아파트 매매</v>
      </c>
      <c r="D4292" s="24" t="str">
        <v>2026-01</v>
      </c>
      <c r="E4292" s="24" t="str">
        <v>비교 반영</v>
      </c>
      <c r="F4292" s="24" t="str">
        <v>직전 비교기간</v>
      </c>
      <c r="G4292" s="26">
        <v>500</v>
      </c>
      <c r="H4292" s="37">
        <v>0.32404406999351915</v>
      </c>
    </row>
    <row r="4293">
      <c r="A4293" s="26">
        <v>27</v>
      </c>
      <c r="B4293" s="24" t="str">
        <v>군포시</v>
      </c>
      <c r="C4293" s="24" t="str">
        <v>아파트 매매</v>
      </c>
      <c r="D4293" s="24" t="str">
        <v>2026-02</v>
      </c>
      <c r="E4293" s="24" t="str">
        <v>비교 반영</v>
      </c>
      <c r="F4293" s="24" t="str">
        <v>직전 비교기간</v>
      </c>
      <c r="G4293" s="26">
        <v>301</v>
      </c>
      <c r="H4293" s="37">
        <v>0.2529411764705882</v>
      </c>
    </row>
    <row r="4294">
      <c r="A4294" s="26">
        <v>27</v>
      </c>
      <c r="B4294" s="24" t="str">
        <v>군포시</v>
      </c>
      <c r="C4294" s="24" t="str">
        <v>아파트 매매</v>
      </c>
      <c r="D4294" s="24" t="str">
        <v>2026-03</v>
      </c>
      <c r="E4294" s="24" t="str">
        <v>비교 반영</v>
      </c>
      <c r="F4294" s="24" t="str">
        <v>직전 비교기간</v>
      </c>
      <c r="G4294" s="26">
        <v>366</v>
      </c>
      <c r="H4294" s="37">
        <v>0.25068493150684934</v>
      </c>
    </row>
    <row r="4295">
      <c r="A4295" s="26">
        <v>27</v>
      </c>
      <c r="B4295" s="24" t="str">
        <v>군포시</v>
      </c>
      <c r="C4295" s="24" t="str">
        <v>아파트 매매</v>
      </c>
      <c r="D4295" s="24" t="str">
        <v>2026-04</v>
      </c>
      <c r="E4295" s="24" t="str">
        <v>비교 반영</v>
      </c>
      <c r="F4295" s="24" t="str">
        <v>최근 비교기간</v>
      </c>
      <c r="G4295" s="26">
        <v>335</v>
      </c>
      <c r="H4295" s="37">
        <v>0.26629570747217807</v>
      </c>
    </row>
    <row r="4296">
      <c r="A4296" s="26">
        <v>27</v>
      </c>
      <c r="B4296" s="24" t="str">
        <v>군포시</v>
      </c>
      <c r="C4296" s="24" t="str">
        <v>아파트 매매</v>
      </c>
      <c r="D4296" s="24" t="str">
        <v>2026-05</v>
      </c>
      <c r="E4296" s="24" t="str">
        <v>비교 반영</v>
      </c>
      <c r="F4296" s="24" t="str">
        <v>최근 비교기간</v>
      </c>
      <c r="G4296" s="26">
        <v>409</v>
      </c>
      <c r="H4296" s="37">
        <v>0.3034124629080119</v>
      </c>
    </row>
    <row r="4297">
      <c r="A4297" s="26">
        <v>27</v>
      </c>
      <c r="B4297" s="24" t="str">
        <v>군포시</v>
      </c>
      <c r="C4297" s="24" t="str">
        <v>아파트 매매</v>
      </c>
      <c r="D4297" s="24" t="str">
        <v>2026-06</v>
      </c>
      <c r="E4297" s="24" t="str">
        <v>비교 반영</v>
      </c>
      <c r="F4297" s="24" t="str">
        <v>최근 비교기간</v>
      </c>
      <c r="G4297" s="26">
        <v>455</v>
      </c>
      <c r="H4297" s="37">
        <v>0.34892638036809814</v>
      </c>
    </row>
    <row r="4298">
      <c r="A4298" s="30">
        <v>27</v>
      </c>
      <c r="B4298" s="30" t="str">
        <v>군포시</v>
      </c>
      <c r="C4298" s="30" t="str">
        <v>아파트 매매</v>
      </c>
      <c r="D4298" s="30" t="str">
        <v>2026-07</v>
      </c>
      <c r="E4298" s="30" t="str">
        <v>집계 중</v>
      </c>
      <c r="F4298" s="30" t="str">
        <v>집계 중 월</v>
      </c>
      <c r="G4298" s="32">
        <v>453</v>
      </c>
      <c r="H4298" s="43">
        <v>0.3338246131171702</v>
      </c>
    </row>
    <row r="4299">
      <c r="A4299" s="26">
        <v>27</v>
      </c>
      <c r="B4299" s="24" t="str">
        <v>군포시</v>
      </c>
      <c r="C4299" s="24" t="str">
        <v>다가구 전월세</v>
      </c>
      <c r="D4299" s="24" t="str">
        <v>2025-08</v>
      </c>
      <c r="E4299" s="24" t="str">
        <v>비교 반영</v>
      </c>
      <c r="F4299" s="24" t="str">
        <v>그 외 비교 반영월</v>
      </c>
      <c r="G4299" s="26">
        <v>169</v>
      </c>
      <c r="H4299" s="37">
        <v>0.1701913393756294</v>
      </c>
    </row>
    <row r="4300">
      <c r="A4300" s="26">
        <v>27</v>
      </c>
      <c r="B4300" s="24" t="str">
        <v>군포시</v>
      </c>
      <c r="C4300" s="24" t="str">
        <v>다가구 전월세</v>
      </c>
      <c r="D4300" s="24" t="str">
        <v>2025-09</v>
      </c>
      <c r="E4300" s="24" t="str">
        <v>비교 반영</v>
      </c>
      <c r="F4300" s="24" t="str">
        <v>그 외 비교 반영월</v>
      </c>
      <c r="G4300" s="26">
        <v>196</v>
      </c>
      <c r="H4300" s="37">
        <v>0.1678082191780822</v>
      </c>
    </row>
    <row r="4301">
      <c r="A4301" s="26">
        <v>27</v>
      </c>
      <c r="B4301" s="24" t="str">
        <v>군포시</v>
      </c>
      <c r="C4301" s="24" t="str">
        <v>다가구 전월세</v>
      </c>
      <c r="D4301" s="24" t="str">
        <v>2025-10</v>
      </c>
      <c r="E4301" s="24" t="str">
        <v>비교 반영</v>
      </c>
      <c r="F4301" s="24" t="str">
        <v>그 외 비교 반영월</v>
      </c>
      <c r="G4301" s="26">
        <v>190</v>
      </c>
      <c r="H4301" s="37">
        <v>0.1593959731543624</v>
      </c>
    </row>
    <row r="4302">
      <c r="A4302" s="26">
        <v>27</v>
      </c>
      <c r="B4302" s="24" t="str">
        <v>군포시</v>
      </c>
      <c r="C4302" s="24" t="str">
        <v>다가구 전월세</v>
      </c>
      <c r="D4302" s="24" t="str">
        <v>2025-11</v>
      </c>
      <c r="E4302" s="24" t="str">
        <v>비교 반영</v>
      </c>
      <c r="F4302" s="24" t="str">
        <v>그 외 비교 반영월</v>
      </c>
      <c r="G4302" s="26">
        <v>146</v>
      </c>
      <c r="H4302" s="37">
        <v>0.12076095947063689</v>
      </c>
    </row>
    <row r="4303">
      <c r="A4303" s="26">
        <v>27</v>
      </c>
      <c r="B4303" s="24" t="str">
        <v>군포시</v>
      </c>
      <c r="C4303" s="24" t="str">
        <v>다가구 전월세</v>
      </c>
      <c r="D4303" s="24" t="str">
        <v>2025-12</v>
      </c>
      <c r="E4303" s="24" t="str">
        <v>비교 반영</v>
      </c>
      <c r="F4303" s="24" t="str">
        <v>그 외 비교 반영월</v>
      </c>
      <c r="G4303" s="26">
        <v>152</v>
      </c>
      <c r="H4303" s="37">
        <v>0.12903225806451613</v>
      </c>
    </row>
    <row r="4304">
      <c r="A4304" s="26">
        <v>27</v>
      </c>
      <c r="B4304" s="24" t="str">
        <v>군포시</v>
      </c>
      <c r="C4304" s="24" t="str">
        <v>다가구 전월세</v>
      </c>
      <c r="D4304" s="24" t="str">
        <v>2026-01</v>
      </c>
      <c r="E4304" s="24" t="str">
        <v>비교 반영</v>
      </c>
      <c r="F4304" s="24" t="str">
        <v>직전 비교기간</v>
      </c>
      <c r="G4304" s="26">
        <v>211</v>
      </c>
      <c r="H4304" s="37">
        <v>0.13674659753726506</v>
      </c>
    </row>
    <row r="4305">
      <c r="A4305" s="26">
        <v>27</v>
      </c>
      <c r="B4305" s="24" t="str">
        <v>군포시</v>
      </c>
      <c r="C4305" s="24" t="str">
        <v>다가구 전월세</v>
      </c>
      <c r="D4305" s="24" t="str">
        <v>2026-02</v>
      </c>
      <c r="E4305" s="24" t="str">
        <v>비교 반영</v>
      </c>
      <c r="F4305" s="24" t="str">
        <v>직전 비교기간</v>
      </c>
      <c r="G4305" s="26">
        <v>164</v>
      </c>
      <c r="H4305" s="37">
        <v>0.13781512605042018</v>
      </c>
    </row>
    <row r="4306">
      <c r="A4306" s="26">
        <v>27</v>
      </c>
      <c r="B4306" s="24" t="str">
        <v>군포시</v>
      </c>
      <c r="C4306" s="24" t="str">
        <v>다가구 전월세</v>
      </c>
      <c r="D4306" s="24" t="str">
        <v>2026-03</v>
      </c>
      <c r="E4306" s="24" t="str">
        <v>비교 반영</v>
      </c>
      <c r="F4306" s="24" t="str">
        <v>직전 비교기간</v>
      </c>
      <c r="G4306" s="26">
        <v>228</v>
      </c>
      <c r="H4306" s="37">
        <v>0.15616438356164383</v>
      </c>
    </row>
    <row r="4307">
      <c r="A4307" s="26">
        <v>27</v>
      </c>
      <c r="B4307" s="24" t="str">
        <v>군포시</v>
      </c>
      <c r="C4307" s="24" t="str">
        <v>다가구 전월세</v>
      </c>
      <c r="D4307" s="24" t="str">
        <v>2026-04</v>
      </c>
      <c r="E4307" s="24" t="str">
        <v>비교 반영</v>
      </c>
      <c r="F4307" s="24" t="str">
        <v>최근 비교기간</v>
      </c>
      <c r="G4307" s="26">
        <v>206</v>
      </c>
      <c r="H4307" s="37">
        <v>0.16375198728139906</v>
      </c>
    </row>
    <row r="4308">
      <c r="A4308" s="26">
        <v>27</v>
      </c>
      <c r="B4308" s="24" t="str">
        <v>군포시</v>
      </c>
      <c r="C4308" s="24" t="str">
        <v>다가구 전월세</v>
      </c>
      <c r="D4308" s="24" t="str">
        <v>2026-05</v>
      </c>
      <c r="E4308" s="24" t="str">
        <v>비교 반영</v>
      </c>
      <c r="F4308" s="24" t="str">
        <v>최근 비교기간</v>
      </c>
      <c r="G4308" s="26">
        <v>211</v>
      </c>
      <c r="H4308" s="37">
        <v>0.15652818991097922</v>
      </c>
    </row>
    <row r="4309">
      <c r="A4309" s="26">
        <v>27</v>
      </c>
      <c r="B4309" s="24" t="str">
        <v>군포시</v>
      </c>
      <c r="C4309" s="24" t="str">
        <v>다가구 전월세</v>
      </c>
      <c r="D4309" s="24" t="str">
        <v>2026-06</v>
      </c>
      <c r="E4309" s="24" t="str">
        <v>비교 반영</v>
      </c>
      <c r="F4309" s="24" t="str">
        <v>최근 비교기간</v>
      </c>
      <c r="G4309" s="26">
        <v>171</v>
      </c>
      <c r="H4309" s="37">
        <v>0.13113496932515337</v>
      </c>
    </row>
    <row r="4310">
      <c r="A4310" s="30">
        <v>27</v>
      </c>
      <c r="B4310" s="30" t="str">
        <v>군포시</v>
      </c>
      <c r="C4310" s="30" t="str">
        <v>다가구 전월세</v>
      </c>
      <c r="D4310" s="30" t="str">
        <v>2026-07</v>
      </c>
      <c r="E4310" s="30" t="str">
        <v>집계 중</v>
      </c>
      <c r="F4310" s="30" t="str">
        <v>집계 중 월</v>
      </c>
      <c r="G4310" s="32">
        <v>138</v>
      </c>
      <c r="H4310" s="43">
        <v>0.1016949152542373</v>
      </c>
    </row>
    <row r="4311">
      <c r="A4311" s="26">
        <v>27</v>
      </c>
      <c r="B4311" s="24" t="str">
        <v>군포시</v>
      </c>
      <c r="C4311" s="24" t="str">
        <v>다세대 전월세</v>
      </c>
      <c r="D4311" s="24" t="str">
        <v>2025-08</v>
      </c>
      <c r="E4311" s="24" t="str">
        <v>비교 반영</v>
      </c>
      <c r="F4311" s="24" t="str">
        <v>그 외 비교 반영월</v>
      </c>
      <c r="G4311" s="26">
        <v>80</v>
      </c>
      <c r="H4311" s="37">
        <v>0.08056394763343404</v>
      </c>
    </row>
    <row r="4312">
      <c r="A4312" s="26">
        <v>27</v>
      </c>
      <c r="B4312" s="24" t="str">
        <v>군포시</v>
      </c>
      <c r="C4312" s="24" t="str">
        <v>다세대 전월세</v>
      </c>
      <c r="D4312" s="24" t="str">
        <v>2025-09</v>
      </c>
      <c r="E4312" s="24" t="str">
        <v>비교 반영</v>
      </c>
      <c r="F4312" s="24" t="str">
        <v>그 외 비교 반영월</v>
      </c>
      <c r="G4312" s="26">
        <v>102</v>
      </c>
      <c r="H4312" s="37">
        <v>0.08732876712328767</v>
      </c>
    </row>
    <row r="4313">
      <c r="A4313" s="26">
        <v>27</v>
      </c>
      <c r="B4313" s="24" t="str">
        <v>군포시</v>
      </c>
      <c r="C4313" s="24" t="str">
        <v>다세대 전월세</v>
      </c>
      <c r="D4313" s="24" t="str">
        <v>2025-10</v>
      </c>
      <c r="E4313" s="24" t="str">
        <v>비교 반영</v>
      </c>
      <c r="F4313" s="24" t="str">
        <v>그 외 비교 반영월</v>
      </c>
      <c r="G4313" s="26">
        <v>106</v>
      </c>
      <c r="H4313" s="37">
        <v>0.08892617449664429</v>
      </c>
    </row>
    <row r="4314">
      <c r="A4314" s="26">
        <v>27</v>
      </c>
      <c r="B4314" s="24" t="str">
        <v>군포시</v>
      </c>
      <c r="C4314" s="24" t="str">
        <v>다세대 전월세</v>
      </c>
      <c r="D4314" s="24" t="str">
        <v>2025-11</v>
      </c>
      <c r="E4314" s="24" t="str">
        <v>비교 반영</v>
      </c>
      <c r="F4314" s="24" t="str">
        <v>그 외 비교 반영월</v>
      </c>
      <c r="G4314" s="26">
        <v>86</v>
      </c>
      <c r="H4314" s="37">
        <v>0.07113316790736146</v>
      </c>
    </row>
    <row r="4315">
      <c r="A4315" s="26">
        <v>27</v>
      </c>
      <c r="B4315" s="24" t="str">
        <v>군포시</v>
      </c>
      <c r="C4315" s="24" t="str">
        <v>다세대 전월세</v>
      </c>
      <c r="D4315" s="24" t="str">
        <v>2025-12</v>
      </c>
      <c r="E4315" s="24" t="str">
        <v>비교 반영</v>
      </c>
      <c r="F4315" s="24" t="str">
        <v>그 외 비교 반영월</v>
      </c>
      <c r="G4315" s="26">
        <v>112</v>
      </c>
      <c r="H4315" s="37">
        <v>0.09507640067911714</v>
      </c>
    </row>
    <row r="4316">
      <c r="A4316" s="26">
        <v>27</v>
      </c>
      <c r="B4316" s="24" t="str">
        <v>군포시</v>
      </c>
      <c r="C4316" s="24" t="str">
        <v>다세대 전월세</v>
      </c>
      <c r="D4316" s="24" t="str">
        <v>2026-01</v>
      </c>
      <c r="E4316" s="24" t="str">
        <v>비교 반영</v>
      </c>
      <c r="F4316" s="24" t="str">
        <v>직전 비교기간</v>
      </c>
      <c r="G4316" s="26">
        <v>113</v>
      </c>
      <c r="H4316" s="37">
        <v>0.07323395981853532</v>
      </c>
    </row>
    <row r="4317">
      <c r="A4317" s="26">
        <v>27</v>
      </c>
      <c r="B4317" s="24" t="str">
        <v>군포시</v>
      </c>
      <c r="C4317" s="24" t="str">
        <v>다세대 전월세</v>
      </c>
      <c r="D4317" s="24" t="str">
        <v>2026-02</v>
      </c>
      <c r="E4317" s="24" t="str">
        <v>비교 반영</v>
      </c>
      <c r="F4317" s="24" t="str">
        <v>직전 비교기간</v>
      </c>
      <c r="G4317" s="26">
        <v>105</v>
      </c>
      <c r="H4317" s="37">
        <v>0.08823529411764706</v>
      </c>
    </row>
    <row r="4318">
      <c r="A4318" s="26">
        <v>27</v>
      </c>
      <c r="B4318" s="24" t="str">
        <v>군포시</v>
      </c>
      <c r="C4318" s="24" t="str">
        <v>다세대 전월세</v>
      </c>
      <c r="D4318" s="24" t="str">
        <v>2026-03</v>
      </c>
      <c r="E4318" s="24" t="str">
        <v>비교 반영</v>
      </c>
      <c r="F4318" s="24" t="str">
        <v>직전 비교기간</v>
      </c>
      <c r="G4318" s="26">
        <v>110</v>
      </c>
      <c r="H4318" s="37">
        <v>0.07534246575342465</v>
      </c>
    </row>
    <row r="4319">
      <c r="A4319" s="26">
        <v>27</v>
      </c>
      <c r="B4319" s="24" t="str">
        <v>군포시</v>
      </c>
      <c r="C4319" s="24" t="str">
        <v>다세대 전월세</v>
      </c>
      <c r="D4319" s="24" t="str">
        <v>2026-04</v>
      </c>
      <c r="E4319" s="24" t="str">
        <v>비교 반영</v>
      </c>
      <c r="F4319" s="24" t="str">
        <v>최근 비교기간</v>
      </c>
      <c r="G4319" s="26">
        <v>116</v>
      </c>
      <c r="H4319" s="37">
        <v>0.09220985691573927</v>
      </c>
    </row>
    <row r="4320">
      <c r="A4320" s="26">
        <v>27</v>
      </c>
      <c r="B4320" s="24" t="str">
        <v>군포시</v>
      </c>
      <c r="C4320" s="24" t="str">
        <v>다세대 전월세</v>
      </c>
      <c r="D4320" s="24" t="str">
        <v>2026-05</v>
      </c>
      <c r="E4320" s="24" t="str">
        <v>비교 반영</v>
      </c>
      <c r="F4320" s="24" t="str">
        <v>최근 비교기간</v>
      </c>
      <c r="G4320" s="26">
        <v>117</v>
      </c>
      <c r="H4320" s="37">
        <v>0.08679525222551929</v>
      </c>
    </row>
    <row r="4321">
      <c r="A4321" s="26">
        <v>27</v>
      </c>
      <c r="B4321" s="24" t="str">
        <v>군포시</v>
      </c>
      <c r="C4321" s="24" t="str">
        <v>다세대 전월세</v>
      </c>
      <c r="D4321" s="24" t="str">
        <v>2026-06</v>
      </c>
      <c r="E4321" s="24" t="str">
        <v>비교 반영</v>
      </c>
      <c r="F4321" s="24" t="str">
        <v>최근 비교기간</v>
      </c>
      <c r="G4321" s="26">
        <v>104</v>
      </c>
      <c r="H4321" s="37">
        <v>0.07975460122699386</v>
      </c>
    </row>
    <row r="4322">
      <c r="A4322" s="30">
        <v>27</v>
      </c>
      <c r="B4322" s="30" t="str">
        <v>군포시</v>
      </c>
      <c r="C4322" s="30" t="str">
        <v>다세대 전월세</v>
      </c>
      <c r="D4322" s="30" t="str">
        <v>2026-07</v>
      </c>
      <c r="E4322" s="30" t="str">
        <v>집계 중</v>
      </c>
      <c r="F4322" s="30" t="str">
        <v>집계 중 월</v>
      </c>
      <c r="G4322" s="32">
        <v>92</v>
      </c>
      <c r="H4322" s="43">
        <v>0.06779661016949153</v>
      </c>
    </row>
    <row r="4323">
      <c r="A4323" s="26">
        <v>27</v>
      </c>
      <c r="B4323" s="24" t="str">
        <v>군포시</v>
      </c>
      <c r="C4323" s="24" t="str">
        <v>오피스텔 전월세</v>
      </c>
      <c r="D4323" s="24" t="str">
        <v>2025-08</v>
      </c>
      <c r="E4323" s="24" t="str">
        <v>비교 반영</v>
      </c>
      <c r="F4323" s="24" t="str">
        <v>그 외 비교 반영월</v>
      </c>
      <c r="G4323" s="26">
        <v>61</v>
      </c>
      <c r="H4323" s="37">
        <v>0.06143001007049345</v>
      </c>
    </row>
    <row r="4324">
      <c r="A4324" s="26">
        <v>27</v>
      </c>
      <c r="B4324" s="24" t="str">
        <v>군포시</v>
      </c>
      <c r="C4324" s="24" t="str">
        <v>오피스텔 전월세</v>
      </c>
      <c r="D4324" s="24" t="str">
        <v>2025-09</v>
      </c>
      <c r="E4324" s="24" t="str">
        <v>비교 반영</v>
      </c>
      <c r="F4324" s="24" t="str">
        <v>그 외 비교 반영월</v>
      </c>
      <c r="G4324" s="26">
        <v>69</v>
      </c>
      <c r="H4324" s="37">
        <v>0.059075342465753425</v>
      </c>
    </row>
    <row r="4325">
      <c r="A4325" s="26">
        <v>27</v>
      </c>
      <c r="B4325" s="24" t="str">
        <v>군포시</v>
      </c>
      <c r="C4325" s="24" t="str">
        <v>오피스텔 전월세</v>
      </c>
      <c r="D4325" s="24" t="str">
        <v>2025-10</v>
      </c>
      <c r="E4325" s="24" t="str">
        <v>비교 반영</v>
      </c>
      <c r="F4325" s="24" t="str">
        <v>그 외 비교 반영월</v>
      </c>
      <c r="G4325" s="26">
        <v>65</v>
      </c>
      <c r="H4325" s="37">
        <v>0.05453020134228188</v>
      </c>
    </row>
    <row r="4326">
      <c r="A4326" s="26">
        <v>27</v>
      </c>
      <c r="B4326" s="24" t="str">
        <v>군포시</v>
      </c>
      <c r="C4326" s="24" t="str">
        <v>오피스텔 전월세</v>
      </c>
      <c r="D4326" s="24" t="str">
        <v>2025-11</v>
      </c>
      <c r="E4326" s="24" t="str">
        <v>비교 반영</v>
      </c>
      <c r="F4326" s="24" t="str">
        <v>그 외 비교 반영월</v>
      </c>
      <c r="G4326" s="26">
        <v>88</v>
      </c>
      <c r="H4326" s="37">
        <v>0.07278742762613731</v>
      </c>
    </row>
    <row r="4327">
      <c r="A4327" s="26">
        <v>27</v>
      </c>
      <c r="B4327" s="24" t="str">
        <v>군포시</v>
      </c>
      <c r="C4327" s="24" t="str">
        <v>오피스텔 전월세</v>
      </c>
      <c r="D4327" s="24" t="str">
        <v>2025-12</v>
      </c>
      <c r="E4327" s="24" t="str">
        <v>비교 반영</v>
      </c>
      <c r="F4327" s="24" t="str">
        <v>그 외 비교 반영월</v>
      </c>
      <c r="G4327" s="26">
        <v>74</v>
      </c>
      <c r="H4327" s="37">
        <v>0.06281833616298811</v>
      </c>
    </row>
    <row r="4328">
      <c r="A4328" s="26">
        <v>27</v>
      </c>
      <c r="B4328" s="24" t="str">
        <v>군포시</v>
      </c>
      <c r="C4328" s="24" t="str">
        <v>오피스텔 전월세</v>
      </c>
      <c r="D4328" s="24" t="str">
        <v>2026-01</v>
      </c>
      <c r="E4328" s="24" t="str">
        <v>비교 반영</v>
      </c>
      <c r="F4328" s="24" t="str">
        <v>직전 비교기간</v>
      </c>
      <c r="G4328" s="26">
        <v>97</v>
      </c>
      <c r="H4328" s="37">
        <v>0.06286454957874271</v>
      </c>
    </row>
    <row r="4329">
      <c r="A4329" s="26">
        <v>27</v>
      </c>
      <c r="B4329" s="24" t="str">
        <v>군포시</v>
      </c>
      <c r="C4329" s="24" t="str">
        <v>오피스텔 전월세</v>
      </c>
      <c r="D4329" s="24" t="str">
        <v>2026-02</v>
      </c>
      <c r="E4329" s="24" t="str">
        <v>비교 반영</v>
      </c>
      <c r="F4329" s="24" t="str">
        <v>직전 비교기간</v>
      </c>
      <c r="G4329" s="26">
        <v>105</v>
      </c>
      <c r="H4329" s="37">
        <v>0.08823529411764706</v>
      </c>
    </row>
    <row r="4330">
      <c r="A4330" s="26">
        <v>27</v>
      </c>
      <c r="B4330" s="24" t="str">
        <v>군포시</v>
      </c>
      <c r="C4330" s="24" t="str">
        <v>오피스텔 전월세</v>
      </c>
      <c r="D4330" s="24" t="str">
        <v>2026-03</v>
      </c>
      <c r="E4330" s="24" t="str">
        <v>비교 반영</v>
      </c>
      <c r="F4330" s="24" t="str">
        <v>직전 비교기간</v>
      </c>
      <c r="G4330" s="26">
        <v>107</v>
      </c>
      <c r="H4330" s="37">
        <v>0.07328767123287672</v>
      </c>
    </row>
    <row r="4331">
      <c r="A4331" s="26">
        <v>27</v>
      </c>
      <c r="B4331" s="24" t="str">
        <v>군포시</v>
      </c>
      <c r="C4331" s="24" t="str">
        <v>오피스텔 전월세</v>
      </c>
      <c r="D4331" s="24" t="str">
        <v>2026-04</v>
      </c>
      <c r="E4331" s="24" t="str">
        <v>비교 반영</v>
      </c>
      <c r="F4331" s="24" t="str">
        <v>최근 비교기간</v>
      </c>
      <c r="G4331" s="26">
        <v>90</v>
      </c>
      <c r="H4331" s="37">
        <v>0.07154213036565978</v>
      </c>
    </row>
    <row r="4332">
      <c r="A4332" s="26">
        <v>27</v>
      </c>
      <c r="B4332" s="24" t="str">
        <v>군포시</v>
      </c>
      <c r="C4332" s="24" t="str">
        <v>오피스텔 전월세</v>
      </c>
      <c r="D4332" s="24" t="str">
        <v>2026-05</v>
      </c>
      <c r="E4332" s="24" t="str">
        <v>비교 반영</v>
      </c>
      <c r="F4332" s="24" t="str">
        <v>최근 비교기간</v>
      </c>
      <c r="G4332" s="26">
        <v>81</v>
      </c>
      <c r="H4332" s="37">
        <v>0.06008902077151335</v>
      </c>
    </row>
    <row r="4333">
      <c r="A4333" s="26">
        <v>27</v>
      </c>
      <c r="B4333" s="24" t="str">
        <v>군포시</v>
      </c>
      <c r="C4333" s="24" t="str">
        <v>오피스텔 전월세</v>
      </c>
      <c r="D4333" s="24" t="str">
        <v>2026-06</v>
      </c>
      <c r="E4333" s="24" t="str">
        <v>비교 반영</v>
      </c>
      <c r="F4333" s="24" t="str">
        <v>최근 비교기간</v>
      </c>
      <c r="G4333" s="26">
        <v>82</v>
      </c>
      <c r="H4333" s="37">
        <v>0.06288343558282208</v>
      </c>
    </row>
    <row r="4334">
      <c r="A4334" s="30">
        <v>27</v>
      </c>
      <c r="B4334" s="30" t="str">
        <v>군포시</v>
      </c>
      <c r="C4334" s="30" t="str">
        <v>오피스텔 전월세</v>
      </c>
      <c r="D4334" s="30" t="str">
        <v>2026-07</v>
      </c>
      <c r="E4334" s="30" t="str">
        <v>집계 중</v>
      </c>
      <c r="F4334" s="30" t="str">
        <v>집계 중 월</v>
      </c>
      <c r="G4334" s="32">
        <v>65</v>
      </c>
      <c r="H4334" s="43">
        <v>0.047899778924097275</v>
      </c>
    </row>
    <row r="4335">
      <c r="A4335" s="26">
        <v>27</v>
      </c>
      <c r="B4335" s="24" t="str">
        <v>군포시</v>
      </c>
      <c r="C4335" s="24" t="str">
        <v>다세대 매매</v>
      </c>
      <c r="D4335" s="24" t="str">
        <v>2025-08</v>
      </c>
      <c r="E4335" s="24" t="str">
        <v>비교 반영</v>
      </c>
      <c r="F4335" s="24" t="str">
        <v>그 외 비교 반영월</v>
      </c>
      <c r="G4335" s="26">
        <v>23</v>
      </c>
      <c r="H4335" s="37">
        <v>0.023162134944612285</v>
      </c>
    </row>
    <row r="4336">
      <c r="A4336" s="26">
        <v>27</v>
      </c>
      <c r="B4336" s="24" t="str">
        <v>군포시</v>
      </c>
      <c r="C4336" s="24" t="str">
        <v>다세대 매매</v>
      </c>
      <c r="D4336" s="24" t="str">
        <v>2025-09</v>
      </c>
      <c r="E4336" s="24" t="str">
        <v>비교 반영</v>
      </c>
      <c r="F4336" s="24" t="str">
        <v>그 외 비교 반영월</v>
      </c>
      <c r="G4336" s="26">
        <v>31</v>
      </c>
      <c r="H4336" s="37">
        <v>0.026541095890410957</v>
      </c>
    </row>
    <row r="4337">
      <c r="A4337" s="26">
        <v>27</v>
      </c>
      <c r="B4337" s="24" t="str">
        <v>군포시</v>
      </c>
      <c r="C4337" s="24" t="str">
        <v>다세대 매매</v>
      </c>
      <c r="D4337" s="24" t="str">
        <v>2025-10</v>
      </c>
      <c r="E4337" s="24" t="str">
        <v>비교 반영</v>
      </c>
      <c r="F4337" s="24" t="str">
        <v>그 외 비교 반영월</v>
      </c>
      <c r="G4337" s="26">
        <v>36</v>
      </c>
      <c r="H4337" s="37">
        <v>0.030201342281879196</v>
      </c>
    </row>
    <row r="4338">
      <c r="A4338" s="26">
        <v>27</v>
      </c>
      <c r="B4338" s="24" t="str">
        <v>군포시</v>
      </c>
      <c r="C4338" s="24" t="str">
        <v>다세대 매매</v>
      </c>
      <c r="D4338" s="24" t="str">
        <v>2025-11</v>
      </c>
      <c r="E4338" s="24" t="str">
        <v>비교 반영</v>
      </c>
      <c r="F4338" s="24" t="str">
        <v>그 외 비교 반영월</v>
      </c>
      <c r="G4338" s="26">
        <v>39</v>
      </c>
      <c r="H4338" s="37">
        <v>0.03225806451612903</v>
      </c>
    </row>
    <row r="4339">
      <c r="A4339" s="26">
        <v>27</v>
      </c>
      <c r="B4339" s="24" t="str">
        <v>군포시</v>
      </c>
      <c r="C4339" s="24" t="str">
        <v>다세대 매매</v>
      </c>
      <c r="D4339" s="24" t="str">
        <v>2025-12</v>
      </c>
      <c r="E4339" s="24" t="str">
        <v>비교 반영</v>
      </c>
      <c r="F4339" s="24" t="str">
        <v>그 외 비교 반영월</v>
      </c>
      <c r="G4339" s="26">
        <v>35</v>
      </c>
      <c r="H4339" s="37">
        <v>0.029711375212224108</v>
      </c>
    </row>
    <row r="4340">
      <c r="A4340" s="26">
        <v>27</v>
      </c>
      <c r="B4340" s="24" t="str">
        <v>군포시</v>
      </c>
      <c r="C4340" s="24" t="str">
        <v>다세대 매매</v>
      </c>
      <c r="D4340" s="24" t="str">
        <v>2026-01</v>
      </c>
      <c r="E4340" s="24" t="str">
        <v>비교 반영</v>
      </c>
      <c r="F4340" s="24" t="str">
        <v>직전 비교기간</v>
      </c>
      <c r="G4340" s="26">
        <v>28</v>
      </c>
      <c r="H4340" s="37">
        <v>0.01814646791963707</v>
      </c>
    </row>
    <row r="4341">
      <c r="A4341" s="26">
        <v>27</v>
      </c>
      <c r="B4341" s="24" t="str">
        <v>군포시</v>
      </c>
      <c r="C4341" s="24" t="str">
        <v>다세대 매매</v>
      </c>
      <c r="D4341" s="24" t="str">
        <v>2026-02</v>
      </c>
      <c r="E4341" s="24" t="str">
        <v>비교 반영</v>
      </c>
      <c r="F4341" s="24" t="str">
        <v>직전 비교기간</v>
      </c>
      <c r="G4341" s="26">
        <v>28</v>
      </c>
      <c r="H4341" s="37">
        <v>0.023529411764705882</v>
      </c>
    </row>
    <row r="4342">
      <c r="A4342" s="26">
        <v>27</v>
      </c>
      <c r="B4342" s="24" t="str">
        <v>군포시</v>
      </c>
      <c r="C4342" s="24" t="str">
        <v>다세대 매매</v>
      </c>
      <c r="D4342" s="24" t="str">
        <v>2026-03</v>
      </c>
      <c r="E4342" s="24" t="str">
        <v>비교 반영</v>
      </c>
      <c r="F4342" s="24" t="str">
        <v>직전 비교기간</v>
      </c>
      <c r="G4342" s="26">
        <v>49</v>
      </c>
      <c r="H4342" s="37">
        <v>0.03356164383561644</v>
      </c>
    </row>
    <row r="4343">
      <c r="A4343" s="26">
        <v>27</v>
      </c>
      <c r="B4343" s="24" t="str">
        <v>군포시</v>
      </c>
      <c r="C4343" s="24" t="str">
        <v>다세대 매매</v>
      </c>
      <c r="D4343" s="24" t="str">
        <v>2026-04</v>
      </c>
      <c r="E4343" s="24" t="str">
        <v>비교 반영</v>
      </c>
      <c r="F4343" s="24" t="str">
        <v>최근 비교기간</v>
      </c>
      <c r="G4343" s="26">
        <v>39</v>
      </c>
      <c r="H4343" s="37">
        <v>0.031001589825119236</v>
      </c>
    </row>
    <row r="4344">
      <c r="A4344" s="26">
        <v>27</v>
      </c>
      <c r="B4344" s="24" t="str">
        <v>군포시</v>
      </c>
      <c r="C4344" s="24" t="str">
        <v>다세대 매매</v>
      </c>
      <c r="D4344" s="24" t="str">
        <v>2026-05</v>
      </c>
      <c r="E4344" s="24" t="str">
        <v>비교 반영</v>
      </c>
      <c r="F4344" s="24" t="str">
        <v>최근 비교기간</v>
      </c>
      <c r="G4344" s="26">
        <v>47</v>
      </c>
      <c r="H4344" s="37">
        <v>0.034866468842729974</v>
      </c>
    </row>
    <row r="4345">
      <c r="A4345" s="26">
        <v>27</v>
      </c>
      <c r="B4345" s="24" t="str">
        <v>군포시</v>
      </c>
      <c r="C4345" s="24" t="str">
        <v>다세대 매매</v>
      </c>
      <c r="D4345" s="24" t="str">
        <v>2026-06</v>
      </c>
      <c r="E4345" s="24" t="str">
        <v>비교 반영</v>
      </c>
      <c r="F4345" s="24" t="str">
        <v>최근 비교기간</v>
      </c>
      <c r="G4345" s="26">
        <v>45</v>
      </c>
      <c r="H4345" s="37">
        <v>0.03450920245398773</v>
      </c>
    </row>
    <row r="4346">
      <c r="A4346" s="30">
        <v>27</v>
      </c>
      <c r="B4346" s="30" t="str">
        <v>군포시</v>
      </c>
      <c r="C4346" s="30" t="str">
        <v>다세대 매매</v>
      </c>
      <c r="D4346" s="30" t="str">
        <v>2026-07</v>
      </c>
      <c r="E4346" s="30" t="str">
        <v>집계 중</v>
      </c>
      <c r="F4346" s="30" t="str">
        <v>집계 중 월</v>
      </c>
      <c r="G4346" s="32">
        <v>34</v>
      </c>
      <c r="H4346" s="43">
        <v>0.025055268975681652</v>
      </c>
    </row>
    <row r="4347">
      <c r="A4347" s="26">
        <v>27</v>
      </c>
      <c r="B4347" s="24" t="str">
        <v>군포시</v>
      </c>
      <c r="C4347" s="24" t="str">
        <v>상가</v>
      </c>
      <c r="D4347" s="24" t="str">
        <v>2025-08</v>
      </c>
      <c r="E4347" s="24" t="str">
        <v>비교 반영</v>
      </c>
      <c r="F4347" s="24" t="str">
        <v>그 외 비교 반영월</v>
      </c>
      <c r="G4347" s="26">
        <v>13</v>
      </c>
      <c r="H4347" s="37">
        <v>0.013091641490433032</v>
      </c>
    </row>
    <row r="4348">
      <c r="A4348" s="26">
        <v>27</v>
      </c>
      <c r="B4348" s="24" t="str">
        <v>군포시</v>
      </c>
      <c r="C4348" s="24" t="str">
        <v>상가</v>
      </c>
      <c r="D4348" s="24" t="str">
        <v>2025-09</v>
      </c>
      <c r="E4348" s="24" t="str">
        <v>비교 반영</v>
      </c>
      <c r="F4348" s="24" t="str">
        <v>그 외 비교 반영월</v>
      </c>
      <c r="G4348" s="26">
        <v>13</v>
      </c>
      <c r="H4348" s="37">
        <v>0.01113013698630137</v>
      </c>
    </row>
    <row r="4349">
      <c r="A4349" s="26">
        <v>27</v>
      </c>
      <c r="B4349" s="24" t="str">
        <v>군포시</v>
      </c>
      <c r="C4349" s="24" t="str">
        <v>상가</v>
      </c>
      <c r="D4349" s="24" t="str">
        <v>2025-10</v>
      </c>
      <c r="E4349" s="24" t="str">
        <v>비교 반영</v>
      </c>
      <c r="F4349" s="24" t="str">
        <v>그 외 비교 반영월</v>
      </c>
      <c r="G4349" s="26">
        <v>17</v>
      </c>
      <c r="H4349" s="37">
        <v>0.014261744966442953</v>
      </c>
    </row>
    <row r="4350">
      <c r="A4350" s="26">
        <v>27</v>
      </c>
      <c r="B4350" s="24" t="str">
        <v>군포시</v>
      </c>
      <c r="C4350" s="24" t="str">
        <v>상가</v>
      </c>
      <c r="D4350" s="24" t="str">
        <v>2025-11</v>
      </c>
      <c r="E4350" s="24" t="str">
        <v>비교 반영</v>
      </c>
      <c r="F4350" s="24" t="str">
        <v>그 외 비교 반영월</v>
      </c>
      <c r="G4350" s="26">
        <v>2</v>
      </c>
      <c r="H4350" s="37">
        <v>0.0016542597187758478</v>
      </c>
    </row>
    <row r="4351">
      <c r="A4351" s="26">
        <v>27</v>
      </c>
      <c r="B4351" s="24" t="str">
        <v>군포시</v>
      </c>
      <c r="C4351" s="24" t="str">
        <v>상가</v>
      </c>
      <c r="D4351" s="24" t="str">
        <v>2025-12</v>
      </c>
      <c r="E4351" s="24" t="str">
        <v>비교 반영</v>
      </c>
      <c r="F4351" s="24" t="str">
        <v>그 외 비교 반영월</v>
      </c>
      <c r="G4351" s="26">
        <v>8</v>
      </c>
      <c r="H4351" s="37">
        <v>0.006791171477079796</v>
      </c>
    </row>
    <row r="4352">
      <c r="A4352" s="26">
        <v>27</v>
      </c>
      <c r="B4352" s="24" t="str">
        <v>군포시</v>
      </c>
      <c r="C4352" s="24" t="str">
        <v>상가</v>
      </c>
      <c r="D4352" s="24" t="str">
        <v>2026-01</v>
      </c>
      <c r="E4352" s="24" t="str">
        <v>비교 반영</v>
      </c>
      <c r="F4352" s="24" t="str">
        <v>직전 비교기간</v>
      </c>
      <c r="G4352" s="26">
        <v>13</v>
      </c>
      <c r="H4352" s="37">
        <v>0.008425145819831496</v>
      </c>
    </row>
    <row r="4353">
      <c r="A4353" s="26">
        <v>27</v>
      </c>
      <c r="B4353" s="24" t="str">
        <v>군포시</v>
      </c>
      <c r="C4353" s="24" t="str">
        <v>상가</v>
      </c>
      <c r="D4353" s="24" t="str">
        <v>2026-02</v>
      </c>
      <c r="E4353" s="24" t="str">
        <v>비교 반영</v>
      </c>
      <c r="F4353" s="24" t="str">
        <v>직전 비교기간</v>
      </c>
      <c r="G4353" s="26">
        <v>7</v>
      </c>
      <c r="H4353" s="37">
        <v>0.0058823529411764705</v>
      </c>
    </row>
    <row r="4354">
      <c r="A4354" s="26">
        <v>27</v>
      </c>
      <c r="B4354" s="24" t="str">
        <v>군포시</v>
      </c>
      <c r="C4354" s="24" t="str">
        <v>상가</v>
      </c>
      <c r="D4354" s="24" t="str">
        <v>2026-03</v>
      </c>
      <c r="E4354" s="24" t="str">
        <v>비교 반영</v>
      </c>
      <c r="F4354" s="24" t="str">
        <v>직전 비교기간</v>
      </c>
      <c r="G4354" s="26">
        <v>13</v>
      </c>
      <c r="H4354" s="37">
        <v>0.008904109589041096</v>
      </c>
    </row>
    <row r="4355">
      <c r="A4355" s="26">
        <v>27</v>
      </c>
      <c r="B4355" s="24" t="str">
        <v>군포시</v>
      </c>
      <c r="C4355" s="24" t="str">
        <v>상가</v>
      </c>
      <c r="D4355" s="24" t="str">
        <v>2026-04</v>
      </c>
      <c r="E4355" s="24" t="str">
        <v>비교 반영</v>
      </c>
      <c r="F4355" s="24" t="str">
        <v>최근 비교기간</v>
      </c>
      <c r="G4355" s="26">
        <v>29</v>
      </c>
      <c r="H4355" s="37">
        <v>0.023052464228934817</v>
      </c>
    </row>
    <row r="4356">
      <c r="A4356" s="26">
        <v>27</v>
      </c>
      <c r="B4356" s="24" t="str">
        <v>군포시</v>
      </c>
      <c r="C4356" s="24" t="str">
        <v>상가</v>
      </c>
      <c r="D4356" s="24" t="str">
        <v>2026-05</v>
      </c>
      <c r="E4356" s="24" t="str">
        <v>비교 반영</v>
      </c>
      <c r="F4356" s="24" t="str">
        <v>최근 비교기간</v>
      </c>
      <c r="G4356" s="26">
        <v>13</v>
      </c>
      <c r="H4356" s="37">
        <v>0.009643916913946587</v>
      </c>
    </row>
    <row r="4357">
      <c r="A4357" s="26">
        <v>27</v>
      </c>
      <c r="B4357" s="24" t="str">
        <v>군포시</v>
      </c>
      <c r="C4357" s="24" t="str">
        <v>상가</v>
      </c>
      <c r="D4357" s="24" t="str">
        <v>2026-06</v>
      </c>
      <c r="E4357" s="24" t="str">
        <v>비교 반영</v>
      </c>
      <c r="F4357" s="24" t="str">
        <v>최근 비교기간</v>
      </c>
      <c r="G4357" s="26">
        <v>12</v>
      </c>
      <c r="H4357" s="37">
        <v>0.009202453987730062</v>
      </c>
    </row>
    <row r="4358">
      <c r="A4358" s="30">
        <v>27</v>
      </c>
      <c r="B4358" s="30" t="str">
        <v>군포시</v>
      </c>
      <c r="C4358" s="30" t="str">
        <v>상가</v>
      </c>
      <c r="D4358" s="30" t="str">
        <v>2026-07</v>
      </c>
      <c r="E4358" s="30" t="str">
        <v>집계 중</v>
      </c>
      <c r="F4358" s="30" t="str">
        <v>집계 중 월</v>
      </c>
      <c r="G4358" s="32">
        <v>3</v>
      </c>
      <c r="H4358" s="43">
        <v>0.002210759027266028</v>
      </c>
    </row>
    <row r="4359">
      <c r="A4359" s="26">
        <v>27</v>
      </c>
      <c r="B4359" s="24" t="str">
        <v>군포시</v>
      </c>
      <c r="C4359" s="24" t="str">
        <v>오피스텔 매매</v>
      </c>
      <c r="D4359" s="24" t="str">
        <v>2025-08</v>
      </c>
      <c r="E4359" s="24" t="str">
        <v>비교 반영</v>
      </c>
      <c r="F4359" s="24" t="str">
        <v>그 외 비교 반영월</v>
      </c>
      <c r="G4359" s="26">
        <v>11</v>
      </c>
      <c r="H4359" s="37">
        <v>0.011077542799597181</v>
      </c>
    </row>
    <row r="4360">
      <c r="A4360" s="26">
        <v>27</v>
      </c>
      <c r="B4360" s="24" t="str">
        <v>군포시</v>
      </c>
      <c r="C4360" s="24" t="str">
        <v>오피스텔 매매</v>
      </c>
      <c r="D4360" s="24" t="str">
        <v>2025-09</v>
      </c>
      <c r="E4360" s="24" t="str">
        <v>비교 반영</v>
      </c>
      <c r="F4360" s="24" t="str">
        <v>그 외 비교 반영월</v>
      </c>
      <c r="G4360" s="26">
        <v>13</v>
      </c>
      <c r="H4360" s="37">
        <v>0.01113013698630137</v>
      </c>
    </row>
    <row r="4361">
      <c r="A4361" s="26">
        <v>27</v>
      </c>
      <c r="B4361" s="24" t="str">
        <v>군포시</v>
      </c>
      <c r="C4361" s="24" t="str">
        <v>오피스텔 매매</v>
      </c>
      <c r="D4361" s="24" t="str">
        <v>2025-10</v>
      </c>
      <c r="E4361" s="24" t="str">
        <v>비교 반영</v>
      </c>
      <c r="F4361" s="24" t="str">
        <v>그 외 비교 반영월</v>
      </c>
      <c r="G4361" s="26">
        <v>7</v>
      </c>
      <c r="H4361" s="37">
        <v>0.00587248322147651</v>
      </c>
    </row>
    <row r="4362">
      <c r="A4362" s="26">
        <v>27</v>
      </c>
      <c r="B4362" s="24" t="str">
        <v>군포시</v>
      </c>
      <c r="C4362" s="24" t="str">
        <v>오피스텔 매매</v>
      </c>
      <c r="D4362" s="24" t="str">
        <v>2025-11</v>
      </c>
      <c r="E4362" s="24" t="str">
        <v>비교 반영</v>
      </c>
      <c r="F4362" s="24" t="str">
        <v>그 외 비교 반영월</v>
      </c>
      <c r="G4362" s="26">
        <v>16</v>
      </c>
      <c r="H4362" s="37">
        <v>0.013234077750206782</v>
      </c>
    </row>
    <row r="4363">
      <c r="A4363" s="26">
        <v>27</v>
      </c>
      <c r="B4363" s="24" t="str">
        <v>군포시</v>
      </c>
      <c r="C4363" s="24" t="str">
        <v>오피스텔 매매</v>
      </c>
      <c r="D4363" s="24" t="str">
        <v>2025-12</v>
      </c>
      <c r="E4363" s="24" t="str">
        <v>비교 반영</v>
      </c>
      <c r="F4363" s="24" t="str">
        <v>그 외 비교 반영월</v>
      </c>
      <c r="G4363" s="26">
        <v>17</v>
      </c>
      <c r="H4363" s="37">
        <v>0.014431239388794566</v>
      </c>
    </row>
    <row r="4364">
      <c r="A4364" s="26">
        <v>27</v>
      </c>
      <c r="B4364" s="24" t="str">
        <v>군포시</v>
      </c>
      <c r="C4364" s="24" t="str">
        <v>오피스텔 매매</v>
      </c>
      <c r="D4364" s="24" t="str">
        <v>2026-01</v>
      </c>
      <c r="E4364" s="24" t="str">
        <v>비교 반영</v>
      </c>
      <c r="F4364" s="24" t="str">
        <v>직전 비교기간</v>
      </c>
      <c r="G4364" s="26">
        <v>17</v>
      </c>
      <c r="H4364" s="37">
        <v>0.01101749837977965</v>
      </c>
    </row>
    <row r="4365">
      <c r="A4365" s="26">
        <v>27</v>
      </c>
      <c r="B4365" s="24" t="str">
        <v>군포시</v>
      </c>
      <c r="C4365" s="24" t="str">
        <v>오피스텔 매매</v>
      </c>
      <c r="D4365" s="24" t="str">
        <v>2026-02</v>
      </c>
      <c r="E4365" s="24" t="str">
        <v>비교 반영</v>
      </c>
      <c r="F4365" s="24" t="str">
        <v>직전 비교기간</v>
      </c>
      <c r="G4365" s="26">
        <v>20</v>
      </c>
      <c r="H4365" s="37">
        <v>0.01680672268907563</v>
      </c>
    </row>
    <row r="4366">
      <c r="A4366" s="26">
        <v>27</v>
      </c>
      <c r="B4366" s="24" t="str">
        <v>군포시</v>
      </c>
      <c r="C4366" s="24" t="str">
        <v>오피스텔 매매</v>
      </c>
      <c r="D4366" s="24" t="str">
        <v>2026-03</v>
      </c>
      <c r="E4366" s="24" t="str">
        <v>비교 반영</v>
      </c>
      <c r="F4366" s="24" t="str">
        <v>직전 비교기간</v>
      </c>
      <c r="G4366" s="26">
        <v>21</v>
      </c>
      <c r="H4366" s="37">
        <v>0.014383561643835616</v>
      </c>
    </row>
    <row r="4367">
      <c r="A4367" s="26">
        <v>27</v>
      </c>
      <c r="B4367" s="24" t="str">
        <v>군포시</v>
      </c>
      <c r="C4367" s="24" t="str">
        <v>오피스텔 매매</v>
      </c>
      <c r="D4367" s="24" t="str">
        <v>2026-04</v>
      </c>
      <c r="E4367" s="24" t="str">
        <v>비교 반영</v>
      </c>
      <c r="F4367" s="24" t="str">
        <v>최근 비교기간</v>
      </c>
      <c r="G4367" s="26">
        <v>16</v>
      </c>
      <c r="H4367" s="37">
        <v>0.012718600953895072</v>
      </c>
    </row>
    <row r="4368">
      <c r="A4368" s="26">
        <v>27</v>
      </c>
      <c r="B4368" s="24" t="str">
        <v>군포시</v>
      </c>
      <c r="C4368" s="24" t="str">
        <v>오피스텔 매매</v>
      </c>
      <c r="D4368" s="24" t="str">
        <v>2026-05</v>
      </c>
      <c r="E4368" s="24" t="str">
        <v>비교 반영</v>
      </c>
      <c r="F4368" s="24" t="str">
        <v>최근 비교기간</v>
      </c>
      <c r="G4368" s="26">
        <v>14</v>
      </c>
      <c r="H4368" s="37">
        <v>0.010385756676557863</v>
      </c>
    </row>
    <row r="4369">
      <c r="A4369" s="26">
        <v>27</v>
      </c>
      <c r="B4369" s="24" t="str">
        <v>군포시</v>
      </c>
      <c r="C4369" s="24" t="str">
        <v>오피스텔 매매</v>
      </c>
      <c r="D4369" s="24" t="str">
        <v>2026-06</v>
      </c>
      <c r="E4369" s="24" t="str">
        <v>비교 반영</v>
      </c>
      <c r="F4369" s="24" t="str">
        <v>최근 비교기간</v>
      </c>
      <c r="G4369" s="26">
        <v>15</v>
      </c>
      <c r="H4369" s="37">
        <v>0.011503067484662576</v>
      </c>
    </row>
    <row r="4370">
      <c r="A4370" s="30">
        <v>27</v>
      </c>
      <c r="B4370" s="30" t="str">
        <v>군포시</v>
      </c>
      <c r="C4370" s="30" t="str">
        <v>오피스텔 매매</v>
      </c>
      <c r="D4370" s="30" t="str">
        <v>2026-07</v>
      </c>
      <c r="E4370" s="30" t="str">
        <v>집계 중</v>
      </c>
      <c r="F4370" s="30" t="str">
        <v>집계 중 월</v>
      </c>
      <c r="G4370" s="32">
        <v>166</v>
      </c>
      <c r="H4370" s="43">
        <v>0.12232866617538689</v>
      </c>
    </row>
    <row r="4371">
      <c r="A4371" s="26">
        <v>27</v>
      </c>
      <c r="B4371" s="24" t="str">
        <v>군포시</v>
      </c>
      <c r="C4371" s="24" t="str">
        <v>분양권</v>
      </c>
      <c r="D4371" s="24" t="str">
        <v>2025-08</v>
      </c>
      <c r="E4371" s="24" t="str">
        <v>비교 반영</v>
      </c>
      <c r="F4371" s="24" t="str">
        <v>그 외 비교 반영월</v>
      </c>
      <c r="G4371" s="26">
        <v>1</v>
      </c>
      <c r="H4371" s="37">
        <v>0.0010070493454179255</v>
      </c>
    </row>
    <row r="4372">
      <c r="A4372" s="26">
        <v>27</v>
      </c>
      <c r="B4372" s="24" t="str">
        <v>군포시</v>
      </c>
      <c r="C4372" s="24" t="str">
        <v>분양권</v>
      </c>
      <c r="D4372" s="24" t="str">
        <v>2025-09</v>
      </c>
      <c r="E4372" s="24" t="str">
        <v>비교 반영</v>
      </c>
      <c r="F4372" s="24" t="str">
        <v>그 외 비교 반영월</v>
      </c>
      <c r="G4372" s="26">
        <v>0</v>
      </c>
      <c r="H4372" s="37">
        <v>0</v>
      </c>
    </row>
    <row r="4373">
      <c r="A4373" s="26">
        <v>27</v>
      </c>
      <c r="B4373" s="24" t="str">
        <v>군포시</v>
      </c>
      <c r="C4373" s="24" t="str">
        <v>분양권</v>
      </c>
      <c r="D4373" s="24" t="str">
        <v>2025-10</v>
      </c>
      <c r="E4373" s="24" t="str">
        <v>비교 반영</v>
      </c>
      <c r="F4373" s="24" t="str">
        <v>그 외 비교 반영월</v>
      </c>
      <c r="G4373" s="26">
        <v>3</v>
      </c>
      <c r="H4373" s="37">
        <v>0.0025167785234899327</v>
      </c>
    </row>
    <row r="4374">
      <c r="A4374" s="26">
        <v>27</v>
      </c>
      <c r="B4374" s="24" t="str">
        <v>군포시</v>
      </c>
      <c r="C4374" s="24" t="str">
        <v>분양권</v>
      </c>
      <c r="D4374" s="24" t="str">
        <v>2025-11</v>
      </c>
      <c r="E4374" s="24" t="str">
        <v>비교 반영</v>
      </c>
      <c r="F4374" s="24" t="str">
        <v>그 외 비교 반영월</v>
      </c>
      <c r="G4374" s="26">
        <v>1</v>
      </c>
      <c r="H4374" s="37">
        <v>0.0008271298593879239</v>
      </c>
    </row>
    <row r="4375">
      <c r="A4375" s="26">
        <v>27</v>
      </c>
      <c r="B4375" s="24" t="str">
        <v>군포시</v>
      </c>
      <c r="C4375" s="24" t="str">
        <v>분양권</v>
      </c>
      <c r="D4375" s="24" t="str">
        <v>2025-12</v>
      </c>
      <c r="E4375" s="24" t="str">
        <v>비교 반영</v>
      </c>
      <c r="F4375" s="24" t="str">
        <v>그 외 비교 반영월</v>
      </c>
      <c r="G4375" s="26">
        <v>2</v>
      </c>
      <c r="H4375" s="37">
        <v>0.001697792869269949</v>
      </c>
    </row>
    <row r="4376">
      <c r="A4376" s="26">
        <v>27</v>
      </c>
      <c r="B4376" s="24" t="str">
        <v>군포시</v>
      </c>
      <c r="C4376" s="24" t="str">
        <v>분양권</v>
      </c>
      <c r="D4376" s="24" t="str">
        <v>2026-01</v>
      </c>
      <c r="E4376" s="24" t="str">
        <v>비교 반영</v>
      </c>
      <c r="F4376" s="24" t="str">
        <v>직전 비교기간</v>
      </c>
      <c r="G4376" s="26">
        <v>2</v>
      </c>
      <c r="H4376" s="37">
        <v>0.0012961762799740765</v>
      </c>
    </row>
    <row r="4377">
      <c r="A4377" s="26">
        <v>27</v>
      </c>
      <c r="B4377" s="24" t="str">
        <v>군포시</v>
      </c>
      <c r="C4377" s="24" t="str">
        <v>분양권</v>
      </c>
      <c r="D4377" s="24" t="str">
        <v>2026-02</v>
      </c>
      <c r="E4377" s="24" t="str">
        <v>비교 반영</v>
      </c>
      <c r="F4377" s="24" t="str">
        <v>직전 비교기간</v>
      </c>
      <c r="G4377" s="26">
        <v>6</v>
      </c>
      <c r="H4377" s="37">
        <v>0.005042016806722689</v>
      </c>
    </row>
    <row r="4378">
      <c r="A4378" s="26">
        <v>27</v>
      </c>
      <c r="B4378" s="24" t="str">
        <v>군포시</v>
      </c>
      <c r="C4378" s="24" t="str">
        <v>분양권</v>
      </c>
      <c r="D4378" s="24" t="str">
        <v>2026-03</v>
      </c>
      <c r="E4378" s="24" t="str">
        <v>비교 반영</v>
      </c>
      <c r="F4378" s="24" t="str">
        <v>직전 비교기간</v>
      </c>
      <c r="G4378" s="26">
        <v>5</v>
      </c>
      <c r="H4378" s="37">
        <v>0.003424657534246575</v>
      </c>
    </row>
    <row r="4379">
      <c r="A4379" s="26">
        <v>27</v>
      </c>
      <c r="B4379" s="24" t="str">
        <v>군포시</v>
      </c>
      <c r="C4379" s="24" t="str">
        <v>분양권</v>
      </c>
      <c r="D4379" s="24" t="str">
        <v>2026-04</v>
      </c>
      <c r="E4379" s="24" t="str">
        <v>비교 반영</v>
      </c>
      <c r="F4379" s="24" t="str">
        <v>최근 비교기간</v>
      </c>
      <c r="G4379" s="26">
        <v>8</v>
      </c>
      <c r="H4379" s="37">
        <v>0.006359300476947536</v>
      </c>
    </row>
    <row r="4380">
      <c r="A4380" s="26">
        <v>27</v>
      </c>
      <c r="B4380" s="24" t="str">
        <v>군포시</v>
      </c>
      <c r="C4380" s="24" t="str">
        <v>분양권</v>
      </c>
      <c r="D4380" s="24" t="str">
        <v>2026-05</v>
      </c>
      <c r="E4380" s="24" t="str">
        <v>비교 반영</v>
      </c>
      <c r="F4380" s="24" t="str">
        <v>최근 비교기간</v>
      </c>
      <c r="G4380" s="26">
        <v>6</v>
      </c>
      <c r="H4380" s="37">
        <v>0.004451038575667656</v>
      </c>
    </row>
    <row r="4381">
      <c r="A4381" s="26">
        <v>27</v>
      </c>
      <c r="B4381" s="24" t="str">
        <v>군포시</v>
      </c>
      <c r="C4381" s="24" t="str">
        <v>분양권</v>
      </c>
      <c r="D4381" s="24" t="str">
        <v>2026-06</v>
      </c>
      <c r="E4381" s="24" t="str">
        <v>비교 반영</v>
      </c>
      <c r="F4381" s="24" t="str">
        <v>최근 비교기간</v>
      </c>
      <c r="G4381" s="26">
        <v>9</v>
      </c>
      <c r="H4381" s="37">
        <v>0.006901840490797546</v>
      </c>
    </row>
    <row r="4382">
      <c r="A4382" s="30">
        <v>27</v>
      </c>
      <c r="B4382" s="30" t="str">
        <v>군포시</v>
      </c>
      <c r="C4382" s="30" t="str">
        <v>분양권</v>
      </c>
      <c r="D4382" s="30" t="str">
        <v>2026-07</v>
      </c>
      <c r="E4382" s="30" t="str">
        <v>집계 중</v>
      </c>
      <c r="F4382" s="30" t="str">
        <v>집계 중 월</v>
      </c>
      <c r="G4382" s="32">
        <v>14</v>
      </c>
      <c r="H4382" s="43">
        <v>0.010316875460574797</v>
      </c>
    </row>
    <row r="4383">
      <c r="A4383" s="26">
        <v>27</v>
      </c>
      <c r="B4383" s="24" t="str">
        <v>군포시</v>
      </c>
      <c r="C4383" s="24" t="str">
        <v>공장창고</v>
      </c>
      <c r="D4383" s="24" t="str">
        <v>2025-08</v>
      </c>
      <c r="E4383" s="24" t="str">
        <v>비교 반영</v>
      </c>
      <c r="F4383" s="24" t="str">
        <v>그 외 비교 반영월</v>
      </c>
      <c r="G4383" s="26">
        <v>13</v>
      </c>
      <c r="H4383" s="37">
        <v>0.013091641490433032</v>
      </c>
    </row>
    <row r="4384">
      <c r="A4384" s="26">
        <v>27</v>
      </c>
      <c r="B4384" s="24" t="str">
        <v>군포시</v>
      </c>
      <c r="C4384" s="24" t="str">
        <v>공장창고</v>
      </c>
      <c r="D4384" s="24" t="str">
        <v>2025-09</v>
      </c>
      <c r="E4384" s="24" t="str">
        <v>비교 반영</v>
      </c>
      <c r="F4384" s="24" t="str">
        <v>그 외 비교 반영월</v>
      </c>
      <c r="G4384" s="26">
        <v>7</v>
      </c>
      <c r="H4384" s="37">
        <v>0.0059931506849315065</v>
      </c>
    </row>
    <row r="4385">
      <c r="A4385" s="26">
        <v>27</v>
      </c>
      <c r="B4385" s="24" t="str">
        <v>군포시</v>
      </c>
      <c r="C4385" s="24" t="str">
        <v>공장창고</v>
      </c>
      <c r="D4385" s="24" t="str">
        <v>2025-10</v>
      </c>
      <c r="E4385" s="24" t="str">
        <v>비교 반영</v>
      </c>
      <c r="F4385" s="24" t="str">
        <v>그 외 비교 반영월</v>
      </c>
      <c r="G4385" s="26">
        <v>4</v>
      </c>
      <c r="H4385" s="37">
        <v>0.003355704697986577</v>
      </c>
    </row>
    <row r="4386">
      <c r="A4386" s="26">
        <v>27</v>
      </c>
      <c r="B4386" s="24" t="str">
        <v>군포시</v>
      </c>
      <c r="C4386" s="24" t="str">
        <v>공장창고</v>
      </c>
      <c r="D4386" s="24" t="str">
        <v>2025-11</v>
      </c>
      <c r="E4386" s="24" t="str">
        <v>비교 반영</v>
      </c>
      <c r="F4386" s="24" t="str">
        <v>그 외 비교 반영월</v>
      </c>
      <c r="G4386" s="26">
        <v>4</v>
      </c>
      <c r="H4386" s="37">
        <v>0.0033085194375516956</v>
      </c>
    </row>
    <row r="4387">
      <c r="A4387" s="26">
        <v>27</v>
      </c>
      <c r="B4387" s="24" t="str">
        <v>군포시</v>
      </c>
      <c r="C4387" s="24" t="str">
        <v>공장창고</v>
      </c>
      <c r="D4387" s="24" t="str">
        <v>2025-12</v>
      </c>
      <c r="E4387" s="24" t="str">
        <v>비교 반영</v>
      </c>
      <c r="F4387" s="24" t="str">
        <v>그 외 비교 반영월</v>
      </c>
      <c r="G4387" s="26">
        <v>4</v>
      </c>
      <c r="H4387" s="37">
        <v>0.003395585738539898</v>
      </c>
    </row>
    <row r="4388">
      <c r="A4388" s="26">
        <v>27</v>
      </c>
      <c r="B4388" s="24" t="str">
        <v>군포시</v>
      </c>
      <c r="C4388" s="24" t="str">
        <v>공장창고</v>
      </c>
      <c r="D4388" s="24" t="str">
        <v>2026-01</v>
      </c>
      <c r="E4388" s="24" t="str">
        <v>비교 반영</v>
      </c>
      <c r="F4388" s="24" t="str">
        <v>직전 비교기간</v>
      </c>
      <c r="G4388" s="26">
        <v>6</v>
      </c>
      <c r="H4388" s="37">
        <v>0.0038885288399222295</v>
      </c>
    </row>
    <row r="4389">
      <c r="A4389" s="26">
        <v>27</v>
      </c>
      <c r="B4389" s="24" t="str">
        <v>군포시</v>
      </c>
      <c r="C4389" s="24" t="str">
        <v>공장창고</v>
      </c>
      <c r="D4389" s="24" t="str">
        <v>2026-02</v>
      </c>
      <c r="E4389" s="24" t="str">
        <v>비교 반영</v>
      </c>
      <c r="F4389" s="24" t="str">
        <v>직전 비교기간</v>
      </c>
      <c r="G4389" s="26">
        <v>10</v>
      </c>
      <c r="H4389" s="37">
        <v>0.008403361344537815</v>
      </c>
    </row>
    <row r="4390">
      <c r="A4390" s="26">
        <v>27</v>
      </c>
      <c r="B4390" s="24" t="str">
        <v>군포시</v>
      </c>
      <c r="C4390" s="24" t="str">
        <v>공장창고</v>
      </c>
      <c r="D4390" s="24" t="str">
        <v>2026-03</v>
      </c>
      <c r="E4390" s="24" t="str">
        <v>비교 반영</v>
      </c>
      <c r="F4390" s="24" t="str">
        <v>직전 비교기간</v>
      </c>
      <c r="G4390" s="26">
        <v>7</v>
      </c>
      <c r="H4390" s="37">
        <v>0.004794520547945206</v>
      </c>
    </row>
    <row r="4391">
      <c r="A4391" s="26">
        <v>27</v>
      </c>
      <c r="B4391" s="24" t="str">
        <v>군포시</v>
      </c>
      <c r="C4391" s="24" t="str">
        <v>공장창고</v>
      </c>
      <c r="D4391" s="24" t="str">
        <v>2026-04</v>
      </c>
      <c r="E4391" s="24" t="str">
        <v>비교 반영</v>
      </c>
      <c r="F4391" s="24" t="str">
        <v>최근 비교기간</v>
      </c>
      <c r="G4391" s="26">
        <v>5</v>
      </c>
      <c r="H4391" s="37">
        <v>0.00397456279809221</v>
      </c>
    </row>
    <row r="4392">
      <c r="A4392" s="26">
        <v>27</v>
      </c>
      <c r="B4392" s="24" t="str">
        <v>군포시</v>
      </c>
      <c r="C4392" s="24" t="str">
        <v>공장창고</v>
      </c>
      <c r="D4392" s="24" t="str">
        <v>2026-05</v>
      </c>
      <c r="E4392" s="24" t="str">
        <v>비교 반영</v>
      </c>
      <c r="F4392" s="24" t="str">
        <v>최근 비교기간</v>
      </c>
      <c r="G4392" s="26">
        <v>8</v>
      </c>
      <c r="H4392" s="37">
        <v>0.005934718100890208</v>
      </c>
    </row>
    <row r="4393">
      <c r="A4393" s="26">
        <v>27</v>
      </c>
      <c r="B4393" s="24" t="str">
        <v>군포시</v>
      </c>
      <c r="C4393" s="24" t="str">
        <v>공장창고</v>
      </c>
      <c r="D4393" s="24" t="str">
        <v>2026-06</v>
      </c>
      <c r="E4393" s="24" t="str">
        <v>비교 반영</v>
      </c>
      <c r="F4393" s="24" t="str">
        <v>최근 비교기간</v>
      </c>
      <c r="G4393" s="26">
        <v>7</v>
      </c>
      <c r="H4393" s="37">
        <v>0.005368098159509203</v>
      </c>
    </row>
    <row r="4394">
      <c r="A4394" s="30">
        <v>27</v>
      </c>
      <c r="B4394" s="30" t="str">
        <v>군포시</v>
      </c>
      <c r="C4394" s="30" t="str">
        <v>공장창고</v>
      </c>
      <c r="D4394" s="30" t="str">
        <v>2026-07</v>
      </c>
      <c r="E4394" s="30" t="str">
        <v>집계 중</v>
      </c>
      <c r="F4394" s="30" t="str">
        <v>집계 중 월</v>
      </c>
      <c r="G4394" s="32">
        <v>3</v>
      </c>
      <c r="H4394" s="43">
        <v>0.002210759027266028</v>
      </c>
    </row>
    <row r="4395">
      <c r="A4395" s="26">
        <v>27</v>
      </c>
      <c r="B4395" s="24" t="str">
        <v>군포시</v>
      </c>
      <c r="C4395" s="24" t="str">
        <v>토지</v>
      </c>
      <c r="D4395" s="24" t="str">
        <v>2025-08</v>
      </c>
      <c r="E4395" s="24" t="str">
        <v>비교 반영</v>
      </c>
      <c r="F4395" s="24" t="str">
        <v>그 외 비교 반영월</v>
      </c>
      <c r="G4395" s="26">
        <v>9</v>
      </c>
      <c r="H4395" s="37">
        <v>0.00906344410876133</v>
      </c>
    </row>
    <row r="4396">
      <c r="A4396" s="26">
        <v>27</v>
      </c>
      <c r="B4396" s="24" t="str">
        <v>군포시</v>
      </c>
      <c r="C4396" s="24" t="str">
        <v>토지</v>
      </c>
      <c r="D4396" s="24" t="str">
        <v>2025-09</v>
      </c>
      <c r="E4396" s="24" t="str">
        <v>비교 반영</v>
      </c>
      <c r="F4396" s="24" t="str">
        <v>그 외 비교 반영월</v>
      </c>
      <c r="G4396" s="26">
        <v>9</v>
      </c>
      <c r="H4396" s="37">
        <v>0.007705479452054794</v>
      </c>
    </row>
    <row r="4397">
      <c r="A4397" s="26">
        <v>27</v>
      </c>
      <c r="B4397" s="24" t="str">
        <v>군포시</v>
      </c>
      <c r="C4397" s="24" t="str">
        <v>토지</v>
      </c>
      <c r="D4397" s="24" t="str">
        <v>2025-10</v>
      </c>
      <c r="E4397" s="24" t="str">
        <v>비교 반영</v>
      </c>
      <c r="F4397" s="24" t="str">
        <v>그 외 비교 반영월</v>
      </c>
      <c r="G4397" s="26">
        <v>8</v>
      </c>
      <c r="H4397" s="37">
        <v>0.006711409395973154</v>
      </c>
    </row>
    <row r="4398">
      <c r="A4398" s="26">
        <v>27</v>
      </c>
      <c r="B4398" s="24" t="str">
        <v>군포시</v>
      </c>
      <c r="C4398" s="24" t="str">
        <v>토지</v>
      </c>
      <c r="D4398" s="24" t="str">
        <v>2025-11</v>
      </c>
      <c r="E4398" s="24" t="str">
        <v>비교 반영</v>
      </c>
      <c r="F4398" s="24" t="str">
        <v>그 외 비교 반영월</v>
      </c>
      <c r="G4398" s="26">
        <v>8</v>
      </c>
      <c r="H4398" s="37">
        <v>0.006617038875103391</v>
      </c>
    </row>
    <row r="4399">
      <c r="A4399" s="26">
        <v>27</v>
      </c>
      <c r="B4399" s="24" t="str">
        <v>군포시</v>
      </c>
      <c r="C4399" s="24" t="str">
        <v>토지</v>
      </c>
      <c r="D4399" s="24" t="str">
        <v>2025-12</v>
      </c>
      <c r="E4399" s="24" t="str">
        <v>비교 반영</v>
      </c>
      <c r="F4399" s="24" t="str">
        <v>그 외 비교 반영월</v>
      </c>
      <c r="G4399" s="26">
        <v>12</v>
      </c>
      <c r="H4399" s="37">
        <v>0.010186757215619695</v>
      </c>
    </row>
    <row r="4400">
      <c r="A4400" s="26">
        <v>27</v>
      </c>
      <c r="B4400" s="24" t="str">
        <v>군포시</v>
      </c>
      <c r="C4400" s="24" t="str">
        <v>토지</v>
      </c>
      <c r="D4400" s="24" t="str">
        <v>2026-01</v>
      </c>
      <c r="E4400" s="24" t="str">
        <v>비교 반영</v>
      </c>
      <c r="F4400" s="24" t="str">
        <v>직전 비교기간</v>
      </c>
      <c r="G4400" s="26">
        <v>10</v>
      </c>
      <c r="H4400" s="37">
        <v>0.0064808813998703824</v>
      </c>
    </row>
    <row r="4401">
      <c r="A4401" s="26">
        <v>27</v>
      </c>
      <c r="B4401" s="24" t="str">
        <v>군포시</v>
      </c>
      <c r="C4401" s="24" t="str">
        <v>토지</v>
      </c>
      <c r="D4401" s="24" t="str">
        <v>2026-02</v>
      </c>
      <c r="E4401" s="24" t="str">
        <v>비교 반영</v>
      </c>
      <c r="F4401" s="24" t="str">
        <v>직전 비교기간</v>
      </c>
      <c r="G4401" s="26">
        <v>0</v>
      </c>
      <c r="H4401" s="37">
        <v>0</v>
      </c>
    </row>
    <row r="4402">
      <c r="A4402" s="26">
        <v>27</v>
      </c>
      <c r="B4402" s="24" t="str">
        <v>군포시</v>
      </c>
      <c r="C4402" s="24" t="str">
        <v>토지</v>
      </c>
      <c r="D4402" s="24" t="str">
        <v>2026-03</v>
      </c>
      <c r="E4402" s="24" t="str">
        <v>비교 반영</v>
      </c>
      <c r="F4402" s="24" t="str">
        <v>직전 비교기간</v>
      </c>
      <c r="G4402" s="26">
        <v>9</v>
      </c>
      <c r="H4402" s="37">
        <v>0.0061643835616438354</v>
      </c>
    </row>
    <row r="4403">
      <c r="A4403" s="26">
        <v>27</v>
      </c>
      <c r="B4403" s="24" t="str">
        <v>군포시</v>
      </c>
      <c r="C4403" s="24" t="str">
        <v>토지</v>
      </c>
      <c r="D4403" s="24" t="str">
        <v>2026-04</v>
      </c>
      <c r="E4403" s="24" t="str">
        <v>비교 반영</v>
      </c>
      <c r="F4403" s="24" t="str">
        <v>최근 비교기간</v>
      </c>
      <c r="G4403" s="26">
        <v>11</v>
      </c>
      <c r="H4403" s="37">
        <v>0.008744038155802861</v>
      </c>
    </row>
    <row r="4404">
      <c r="A4404" s="26">
        <v>27</v>
      </c>
      <c r="B4404" s="24" t="str">
        <v>군포시</v>
      </c>
      <c r="C4404" s="24" t="str">
        <v>토지</v>
      </c>
      <c r="D4404" s="24" t="str">
        <v>2026-05</v>
      </c>
      <c r="E4404" s="24" t="str">
        <v>비교 반영</v>
      </c>
      <c r="F4404" s="24" t="str">
        <v>최근 비교기간</v>
      </c>
      <c r="G4404" s="26">
        <v>3</v>
      </c>
      <c r="H4404" s="37">
        <v>0.002225519287833828</v>
      </c>
    </row>
    <row r="4405">
      <c r="A4405" s="26">
        <v>27</v>
      </c>
      <c r="B4405" s="24" t="str">
        <v>군포시</v>
      </c>
      <c r="C4405" s="24" t="str">
        <v>토지</v>
      </c>
      <c r="D4405" s="24" t="str">
        <v>2026-06</v>
      </c>
      <c r="E4405" s="24" t="str">
        <v>비교 반영</v>
      </c>
      <c r="F4405" s="24" t="str">
        <v>최근 비교기간</v>
      </c>
      <c r="G4405" s="26">
        <v>3</v>
      </c>
      <c r="H4405" s="37">
        <v>0.0023006134969325155</v>
      </c>
    </row>
    <row r="4406">
      <c r="A4406" s="30">
        <v>27</v>
      </c>
      <c r="B4406" s="30" t="str">
        <v>군포시</v>
      </c>
      <c r="C4406" s="30" t="str">
        <v>토지</v>
      </c>
      <c r="D4406" s="30" t="str">
        <v>2026-07</v>
      </c>
      <c r="E4406" s="30" t="str">
        <v>집계 중</v>
      </c>
      <c r="F4406" s="30" t="str">
        <v>집계 중 월</v>
      </c>
      <c r="G4406" s="32">
        <v>2</v>
      </c>
      <c r="H4406" s="43">
        <v>0.0014738393515106854</v>
      </c>
    </row>
    <row r="4407">
      <c r="A4407" s="26">
        <v>27</v>
      </c>
      <c r="B4407" s="24" t="str">
        <v>군포시</v>
      </c>
      <c r="C4407" s="24" t="str">
        <v>다가구 매매</v>
      </c>
      <c r="D4407" s="24" t="str">
        <v>2025-08</v>
      </c>
      <c r="E4407" s="24" t="str">
        <v>비교 반영</v>
      </c>
      <c r="F4407" s="24" t="str">
        <v>그 외 비교 반영월</v>
      </c>
      <c r="G4407" s="26">
        <v>1</v>
      </c>
      <c r="H4407" s="37">
        <v>0.0010070493454179255</v>
      </c>
    </row>
    <row r="4408">
      <c r="A4408" s="26">
        <v>27</v>
      </c>
      <c r="B4408" s="24" t="str">
        <v>군포시</v>
      </c>
      <c r="C4408" s="24" t="str">
        <v>다가구 매매</v>
      </c>
      <c r="D4408" s="24" t="str">
        <v>2025-09</v>
      </c>
      <c r="E4408" s="24" t="str">
        <v>비교 반영</v>
      </c>
      <c r="F4408" s="24" t="str">
        <v>그 외 비교 반영월</v>
      </c>
      <c r="G4408" s="26">
        <v>0</v>
      </c>
      <c r="H4408" s="37">
        <v>0</v>
      </c>
    </row>
    <row r="4409">
      <c r="A4409" s="26">
        <v>27</v>
      </c>
      <c r="B4409" s="24" t="str">
        <v>군포시</v>
      </c>
      <c r="C4409" s="24" t="str">
        <v>다가구 매매</v>
      </c>
      <c r="D4409" s="24" t="str">
        <v>2025-10</v>
      </c>
      <c r="E4409" s="24" t="str">
        <v>비교 반영</v>
      </c>
      <c r="F4409" s="24" t="str">
        <v>그 외 비교 반영월</v>
      </c>
      <c r="G4409" s="26">
        <v>1</v>
      </c>
      <c r="H4409" s="37">
        <v>0.0008389261744966443</v>
      </c>
    </row>
    <row r="4410">
      <c r="A4410" s="26">
        <v>27</v>
      </c>
      <c r="B4410" s="24" t="str">
        <v>군포시</v>
      </c>
      <c r="C4410" s="24" t="str">
        <v>다가구 매매</v>
      </c>
      <c r="D4410" s="24" t="str">
        <v>2025-11</v>
      </c>
      <c r="E4410" s="24" t="str">
        <v>비교 반영</v>
      </c>
      <c r="F4410" s="24" t="str">
        <v>그 외 비교 반영월</v>
      </c>
      <c r="G4410" s="26">
        <v>5</v>
      </c>
      <c r="H4410" s="37">
        <v>0.0041356492969396195</v>
      </c>
    </row>
    <row r="4411">
      <c r="A4411" s="26">
        <v>27</v>
      </c>
      <c r="B4411" s="24" t="str">
        <v>군포시</v>
      </c>
      <c r="C4411" s="24" t="str">
        <v>다가구 매매</v>
      </c>
      <c r="D4411" s="24" t="str">
        <v>2025-12</v>
      </c>
      <c r="E4411" s="24" t="str">
        <v>비교 반영</v>
      </c>
      <c r="F4411" s="24" t="str">
        <v>그 외 비교 반영월</v>
      </c>
      <c r="G4411" s="26">
        <v>2</v>
      </c>
      <c r="H4411" s="37">
        <v>0.001697792869269949</v>
      </c>
    </row>
    <row r="4412">
      <c r="A4412" s="26">
        <v>27</v>
      </c>
      <c r="B4412" s="24" t="str">
        <v>군포시</v>
      </c>
      <c r="C4412" s="24" t="str">
        <v>다가구 매매</v>
      </c>
      <c r="D4412" s="24" t="str">
        <v>2026-01</v>
      </c>
      <c r="E4412" s="24" t="str">
        <v>비교 반영</v>
      </c>
      <c r="F4412" s="24" t="str">
        <v>직전 비교기간</v>
      </c>
      <c r="G4412" s="26">
        <v>2</v>
      </c>
      <c r="H4412" s="37">
        <v>0.0012961762799740765</v>
      </c>
    </row>
    <row r="4413">
      <c r="A4413" s="26">
        <v>27</v>
      </c>
      <c r="B4413" s="24" t="str">
        <v>군포시</v>
      </c>
      <c r="C4413" s="24" t="str">
        <v>다가구 매매</v>
      </c>
      <c r="D4413" s="24" t="str">
        <v>2026-02</v>
      </c>
      <c r="E4413" s="24" t="str">
        <v>비교 반영</v>
      </c>
      <c r="F4413" s="24" t="str">
        <v>직전 비교기간</v>
      </c>
      <c r="G4413" s="26">
        <v>4</v>
      </c>
      <c r="H4413" s="37">
        <v>0.0033613445378151263</v>
      </c>
    </row>
    <row r="4414">
      <c r="A4414" s="26">
        <v>27</v>
      </c>
      <c r="B4414" s="24" t="str">
        <v>군포시</v>
      </c>
      <c r="C4414" s="24" t="str">
        <v>다가구 매매</v>
      </c>
      <c r="D4414" s="24" t="str">
        <v>2026-03</v>
      </c>
      <c r="E4414" s="24" t="str">
        <v>비교 반영</v>
      </c>
      <c r="F4414" s="24" t="str">
        <v>직전 비교기간</v>
      </c>
      <c r="G4414" s="26">
        <v>1</v>
      </c>
      <c r="H4414" s="37">
        <v>0.0006849315068493151</v>
      </c>
    </row>
    <row r="4415">
      <c r="A4415" s="26">
        <v>27</v>
      </c>
      <c r="B4415" s="24" t="str">
        <v>군포시</v>
      </c>
      <c r="C4415" s="24" t="str">
        <v>다가구 매매</v>
      </c>
      <c r="D4415" s="24" t="str">
        <v>2026-04</v>
      </c>
      <c r="E4415" s="24" t="str">
        <v>비교 반영</v>
      </c>
      <c r="F4415" s="24" t="str">
        <v>최근 비교기간</v>
      </c>
      <c r="G4415" s="26">
        <v>5</v>
      </c>
      <c r="H4415" s="37">
        <v>0.00397456279809221</v>
      </c>
    </row>
    <row r="4416">
      <c r="A4416" s="26">
        <v>27</v>
      </c>
      <c r="B4416" s="24" t="str">
        <v>군포시</v>
      </c>
      <c r="C4416" s="24" t="str">
        <v>다가구 매매</v>
      </c>
      <c r="D4416" s="24" t="str">
        <v>2026-05</v>
      </c>
      <c r="E4416" s="24" t="str">
        <v>비교 반영</v>
      </c>
      <c r="F4416" s="24" t="str">
        <v>최근 비교기간</v>
      </c>
      <c r="G4416" s="26">
        <v>6</v>
      </c>
      <c r="H4416" s="37">
        <v>0.004451038575667656</v>
      </c>
    </row>
    <row r="4417">
      <c r="A4417" s="26">
        <v>27</v>
      </c>
      <c r="B4417" s="24" t="str">
        <v>군포시</v>
      </c>
      <c r="C4417" s="24" t="str">
        <v>다가구 매매</v>
      </c>
      <c r="D4417" s="24" t="str">
        <v>2026-06</v>
      </c>
      <c r="E4417" s="24" t="str">
        <v>비교 반영</v>
      </c>
      <c r="F4417" s="24" t="str">
        <v>최근 비교기간</v>
      </c>
      <c r="G4417" s="26">
        <v>2</v>
      </c>
      <c r="H4417" s="37">
        <v>0.0015337423312883436</v>
      </c>
    </row>
    <row r="4418">
      <c r="A4418" s="30">
        <v>27</v>
      </c>
      <c r="B4418" s="30" t="str">
        <v>군포시</v>
      </c>
      <c r="C4418" s="30" t="str">
        <v>다가구 매매</v>
      </c>
      <c r="D4418" s="30" t="str">
        <v>2026-07</v>
      </c>
      <c r="E4418" s="30" t="str">
        <v>집계 중</v>
      </c>
      <c r="F4418" s="30" t="str">
        <v>집계 중 월</v>
      </c>
      <c r="G4418" s="32">
        <v>3</v>
      </c>
      <c r="H4418" s="43">
        <v>0.002210759027266028</v>
      </c>
    </row>
    <row r="4419">
      <c r="A4419" s="26">
        <v>28</v>
      </c>
      <c r="B4419" s="24" t="str">
        <v>수원시 팔달구</v>
      </c>
      <c r="C4419" s="24" t="str">
        <v>아파트 전월세</v>
      </c>
      <c r="D4419" s="24" t="str">
        <v>2025-08</v>
      </c>
      <c r="E4419" s="24" t="str">
        <v>비교 반영</v>
      </c>
      <c r="F4419" s="24" t="str">
        <v>그 외 비교 반영월</v>
      </c>
      <c r="G4419" s="26">
        <v>518</v>
      </c>
      <c r="H4419" s="37">
        <v>0.4153969526864475</v>
      </c>
    </row>
    <row r="4420">
      <c r="A4420" s="26">
        <v>28</v>
      </c>
      <c r="B4420" s="24" t="str">
        <v>수원시 팔달구</v>
      </c>
      <c r="C4420" s="24" t="str">
        <v>아파트 전월세</v>
      </c>
      <c r="D4420" s="24" t="str">
        <v>2025-09</v>
      </c>
      <c r="E4420" s="24" t="str">
        <v>비교 반영</v>
      </c>
      <c r="F4420" s="24" t="str">
        <v>그 외 비교 반영월</v>
      </c>
      <c r="G4420" s="26">
        <v>484</v>
      </c>
      <c r="H4420" s="37">
        <v>0.36722306525037934</v>
      </c>
    </row>
    <row r="4421">
      <c r="A4421" s="26">
        <v>28</v>
      </c>
      <c r="B4421" s="24" t="str">
        <v>수원시 팔달구</v>
      </c>
      <c r="C4421" s="24" t="str">
        <v>아파트 전월세</v>
      </c>
      <c r="D4421" s="24" t="str">
        <v>2025-10</v>
      </c>
      <c r="E4421" s="24" t="str">
        <v>비교 반영</v>
      </c>
      <c r="F4421" s="24" t="str">
        <v>그 외 비교 반영월</v>
      </c>
      <c r="G4421" s="26">
        <v>342</v>
      </c>
      <c r="H4421" s="37">
        <v>0.29739130434782607</v>
      </c>
    </row>
    <row r="4422">
      <c r="A4422" s="26">
        <v>28</v>
      </c>
      <c r="B4422" s="24" t="str">
        <v>수원시 팔달구</v>
      </c>
      <c r="C4422" s="24" t="str">
        <v>아파트 전월세</v>
      </c>
      <c r="D4422" s="24" t="str">
        <v>2025-11</v>
      </c>
      <c r="E4422" s="24" t="str">
        <v>비교 반영</v>
      </c>
      <c r="F4422" s="24" t="str">
        <v>그 외 비교 반영월</v>
      </c>
      <c r="G4422" s="26">
        <v>367</v>
      </c>
      <c r="H4422" s="37">
        <v>0.3297394429469901</v>
      </c>
    </row>
    <row r="4423">
      <c r="A4423" s="26">
        <v>28</v>
      </c>
      <c r="B4423" s="24" t="str">
        <v>수원시 팔달구</v>
      </c>
      <c r="C4423" s="24" t="str">
        <v>아파트 전월세</v>
      </c>
      <c r="D4423" s="24" t="str">
        <v>2025-12</v>
      </c>
      <c r="E4423" s="24" t="str">
        <v>비교 반영</v>
      </c>
      <c r="F4423" s="24" t="str">
        <v>그 외 비교 반영월</v>
      </c>
      <c r="G4423" s="26">
        <v>383</v>
      </c>
      <c r="H4423" s="37">
        <v>0.28286558345642543</v>
      </c>
    </row>
    <row r="4424">
      <c r="A4424" s="26">
        <v>28</v>
      </c>
      <c r="B4424" s="24" t="str">
        <v>수원시 팔달구</v>
      </c>
      <c r="C4424" s="24" t="str">
        <v>아파트 전월세</v>
      </c>
      <c r="D4424" s="24" t="str">
        <v>2026-01</v>
      </c>
      <c r="E4424" s="24" t="str">
        <v>비교 반영</v>
      </c>
      <c r="F4424" s="24" t="str">
        <v>직전 비교기간</v>
      </c>
      <c r="G4424" s="26">
        <v>435</v>
      </c>
      <c r="H4424" s="37">
        <v>0.3113815318539728</v>
      </c>
    </row>
    <row r="4425">
      <c r="A4425" s="26">
        <v>28</v>
      </c>
      <c r="B4425" s="24" t="str">
        <v>수원시 팔달구</v>
      </c>
      <c r="C4425" s="24" t="str">
        <v>아파트 전월세</v>
      </c>
      <c r="D4425" s="24" t="str">
        <v>2026-02</v>
      </c>
      <c r="E4425" s="24" t="str">
        <v>비교 반영</v>
      </c>
      <c r="F4425" s="24" t="str">
        <v>직전 비교기간</v>
      </c>
      <c r="G4425" s="26">
        <v>391</v>
      </c>
      <c r="H4425" s="37">
        <v>0.2987012987012987</v>
      </c>
    </row>
    <row r="4426">
      <c r="A4426" s="26">
        <v>28</v>
      </c>
      <c r="B4426" s="24" t="str">
        <v>수원시 팔달구</v>
      </c>
      <c r="C4426" s="24" t="str">
        <v>아파트 전월세</v>
      </c>
      <c r="D4426" s="24" t="str">
        <v>2026-03</v>
      </c>
      <c r="E4426" s="24" t="str">
        <v>비교 반영</v>
      </c>
      <c r="F4426" s="24" t="str">
        <v>직전 비교기간</v>
      </c>
      <c r="G4426" s="26">
        <v>444</v>
      </c>
      <c r="H4426" s="37">
        <v>0.3178239083750895</v>
      </c>
    </row>
    <row r="4427">
      <c r="A4427" s="26">
        <v>28</v>
      </c>
      <c r="B4427" s="24" t="str">
        <v>수원시 팔달구</v>
      </c>
      <c r="C4427" s="24" t="str">
        <v>아파트 전월세</v>
      </c>
      <c r="D4427" s="24" t="str">
        <v>2026-04</v>
      </c>
      <c r="E4427" s="24" t="str">
        <v>비교 반영</v>
      </c>
      <c r="F4427" s="24" t="str">
        <v>최근 비교기간</v>
      </c>
      <c r="G4427" s="26">
        <v>356</v>
      </c>
      <c r="H4427" s="37">
        <v>0.2761830876648565</v>
      </c>
    </row>
    <row r="4428">
      <c r="A4428" s="26">
        <v>28</v>
      </c>
      <c r="B4428" s="24" t="str">
        <v>수원시 팔달구</v>
      </c>
      <c r="C4428" s="24" t="str">
        <v>아파트 전월세</v>
      </c>
      <c r="D4428" s="24" t="str">
        <v>2026-05</v>
      </c>
      <c r="E4428" s="24" t="str">
        <v>비교 반영</v>
      </c>
      <c r="F4428" s="24" t="str">
        <v>최근 비교기간</v>
      </c>
      <c r="G4428" s="26">
        <v>413</v>
      </c>
      <c r="H4428" s="37">
        <v>0.3027859237536657</v>
      </c>
    </row>
    <row r="4429">
      <c r="A4429" s="26">
        <v>28</v>
      </c>
      <c r="B4429" s="24" t="str">
        <v>수원시 팔달구</v>
      </c>
      <c r="C4429" s="24" t="str">
        <v>아파트 전월세</v>
      </c>
      <c r="D4429" s="24" t="str">
        <v>2026-06</v>
      </c>
      <c r="E4429" s="24" t="str">
        <v>비교 반영</v>
      </c>
      <c r="F4429" s="24" t="str">
        <v>최근 비교기간</v>
      </c>
      <c r="G4429" s="26">
        <v>330</v>
      </c>
      <c r="H4429" s="37">
        <v>0.26294820717131473</v>
      </c>
    </row>
    <row r="4430">
      <c r="A4430" s="30">
        <v>28</v>
      </c>
      <c r="B4430" s="30" t="str">
        <v>수원시 팔달구</v>
      </c>
      <c r="C4430" s="30" t="str">
        <v>아파트 전월세</v>
      </c>
      <c r="D4430" s="30" t="str">
        <v>2026-07</v>
      </c>
      <c r="E4430" s="30" t="str">
        <v>집계 중</v>
      </c>
      <c r="F4430" s="30" t="str">
        <v>집계 중 월</v>
      </c>
      <c r="G4430" s="32">
        <v>350</v>
      </c>
      <c r="H4430" s="43">
        <v>0.3208065994500458</v>
      </c>
    </row>
    <row r="4431">
      <c r="A4431" s="26">
        <v>28</v>
      </c>
      <c r="B4431" s="24" t="str">
        <v>수원시 팔달구</v>
      </c>
      <c r="C4431" s="24" t="str">
        <v>아파트 매매</v>
      </c>
      <c r="D4431" s="24" t="str">
        <v>2025-08</v>
      </c>
      <c r="E4431" s="24" t="str">
        <v>비교 반영</v>
      </c>
      <c r="F4431" s="24" t="str">
        <v>그 외 비교 반영월</v>
      </c>
      <c r="G4431" s="26">
        <v>123</v>
      </c>
      <c r="H4431" s="37">
        <v>0.09863672814755413</v>
      </c>
    </row>
    <row r="4432">
      <c r="A4432" s="26">
        <v>28</v>
      </c>
      <c r="B4432" s="24" t="str">
        <v>수원시 팔달구</v>
      </c>
      <c r="C4432" s="24" t="str">
        <v>아파트 매매</v>
      </c>
      <c r="D4432" s="24" t="str">
        <v>2025-09</v>
      </c>
      <c r="E4432" s="24" t="str">
        <v>비교 반영</v>
      </c>
      <c r="F4432" s="24" t="str">
        <v>그 외 비교 반영월</v>
      </c>
      <c r="G4432" s="26">
        <v>195</v>
      </c>
      <c r="H4432" s="37">
        <v>0.1479514415781487</v>
      </c>
    </row>
    <row r="4433">
      <c r="A4433" s="26">
        <v>28</v>
      </c>
      <c r="B4433" s="24" t="str">
        <v>수원시 팔달구</v>
      </c>
      <c r="C4433" s="24" t="str">
        <v>아파트 매매</v>
      </c>
      <c r="D4433" s="24" t="str">
        <v>2025-10</v>
      </c>
      <c r="E4433" s="24" t="str">
        <v>비교 반영</v>
      </c>
      <c r="F4433" s="24" t="str">
        <v>그 외 비교 반영월</v>
      </c>
      <c r="G4433" s="26">
        <v>199</v>
      </c>
      <c r="H4433" s="37">
        <v>0.17304347826086958</v>
      </c>
    </row>
    <row r="4434">
      <c r="A4434" s="26">
        <v>28</v>
      </c>
      <c r="B4434" s="24" t="str">
        <v>수원시 팔달구</v>
      </c>
      <c r="C4434" s="24" t="str">
        <v>아파트 매매</v>
      </c>
      <c r="D4434" s="24" t="str">
        <v>2025-11</v>
      </c>
      <c r="E4434" s="24" t="str">
        <v>비교 반영</v>
      </c>
      <c r="F4434" s="24" t="str">
        <v>그 외 비교 반영월</v>
      </c>
      <c r="G4434" s="26">
        <v>118</v>
      </c>
      <c r="H4434" s="37">
        <v>0.10601976639712489</v>
      </c>
    </row>
    <row r="4435">
      <c r="A4435" s="26">
        <v>28</v>
      </c>
      <c r="B4435" s="24" t="str">
        <v>수원시 팔달구</v>
      </c>
      <c r="C4435" s="24" t="str">
        <v>아파트 매매</v>
      </c>
      <c r="D4435" s="24" t="str">
        <v>2025-12</v>
      </c>
      <c r="E4435" s="24" t="str">
        <v>비교 반영</v>
      </c>
      <c r="F4435" s="24" t="str">
        <v>그 외 비교 반영월</v>
      </c>
      <c r="G4435" s="26">
        <v>163</v>
      </c>
      <c r="H4435" s="37">
        <v>0.12038404726735598</v>
      </c>
    </row>
    <row r="4436">
      <c r="A4436" s="26">
        <v>28</v>
      </c>
      <c r="B4436" s="24" t="str">
        <v>수원시 팔달구</v>
      </c>
      <c r="C4436" s="24" t="str">
        <v>아파트 매매</v>
      </c>
      <c r="D4436" s="24" t="str">
        <v>2026-01</v>
      </c>
      <c r="E4436" s="24" t="str">
        <v>비교 반영</v>
      </c>
      <c r="F4436" s="24" t="str">
        <v>직전 비교기간</v>
      </c>
      <c r="G4436" s="26">
        <v>171</v>
      </c>
      <c r="H4436" s="37">
        <v>0.1224051539012169</v>
      </c>
    </row>
    <row r="4437">
      <c r="A4437" s="26">
        <v>28</v>
      </c>
      <c r="B4437" s="24" t="str">
        <v>수원시 팔달구</v>
      </c>
      <c r="C4437" s="24" t="str">
        <v>아파트 매매</v>
      </c>
      <c r="D4437" s="24" t="str">
        <v>2026-02</v>
      </c>
      <c r="E4437" s="24" t="str">
        <v>비교 반영</v>
      </c>
      <c r="F4437" s="24" t="str">
        <v>직전 비교기간</v>
      </c>
      <c r="G4437" s="26">
        <v>268</v>
      </c>
      <c r="H4437" s="37">
        <v>0.2047364400305577</v>
      </c>
    </row>
    <row r="4438">
      <c r="A4438" s="26">
        <v>28</v>
      </c>
      <c r="B4438" s="24" t="str">
        <v>수원시 팔달구</v>
      </c>
      <c r="C4438" s="24" t="str">
        <v>아파트 매매</v>
      </c>
      <c r="D4438" s="24" t="str">
        <v>2026-03</v>
      </c>
      <c r="E4438" s="24" t="str">
        <v>비교 반영</v>
      </c>
      <c r="F4438" s="24" t="str">
        <v>직전 비교기간</v>
      </c>
      <c r="G4438" s="26">
        <v>234</v>
      </c>
      <c r="H4438" s="37">
        <v>0.16750178954903364</v>
      </c>
    </row>
    <row r="4439">
      <c r="A4439" s="26">
        <v>28</v>
      </c>
      <c r="B4439" s="24" t="str">
        <v>수원시 팔달구</v>
      </c>
      <c r="C4439" s="24" t="str">
        <v>아파트 매매</v>
      </c>
      <c r="D4439" s="24" t="str">
        <v>2026-04</v>
      </c>
      <c r="E4439" s="24" t="str">
        <v>비교 반영</v>
      </c>
      <c r="F4439" s="24" t="str">
        <v>최근 비교기간</v>
      </c>
      <c r="G4439" s="26">
        <v>255</v>
      </c>
      <c r="H4439" s="37">
        <v>0.1978277734678045</v>
      </c>
    </row>
    <row r="4440">
      <c r="A4440" s="26">
        <v>28</v>
      </c>
      <c r="B4440" s="24" t="str">
        <v>수원시 팔달구</v>
      </c>
      <c r="C4440" s="24" t="str">
        <v>아파트 매매</v>
      </c>
      <c r="D4440" s="24" t="str">
        <v>2026-05</v>
      </c>
      <c r="E4440" s="24" t="str">
        <v>비교 반영</v>
      </c>
      <c r="F4440" s="24" t="str">
        <v>최근 비교기간</v>
      </c>
      <c r="G4440" s="26">
        <v>285</v>
      </c>
      <c r="H4440" s="37">
        <v>0.2089442815249267</v>
      </c>
    </row>
    <row r="4441">
      <c r="A4441" s="26">
        <v>28</v>
      </c>
      <c r="B4441" s="24" t="str">
        <v>수원시 팔달구</v>
      </c>
      <c r="C4441" s="24" t="str">
        <v>아파트 매매</v>
      </c>
      <c r="D4441" s="24" t="str">
        <v>2026-06</v>
      </c>
      <c r="E4441" s="24" t="str">
        <v>비교 반영</v>
      </c>
      <c r="F4441" s="24" t="str">
        <v>최근 비교기간</v>
      </c>
      <c r="G4441" s="26">
        <v>250</v>
      </c>
      <c r="H4441" s="37">
        <v>0.199203187250996</v>
      </c>
    </row>
    <row r="4442">
      <c r="A4442" s="30">
        <v>28</v>
      </c>
      <c r="B4442" s="30" t="str">
        <v>수원시 팔달구</v>
      </c>
      <c r="C4442" s="30" t="str">
        <v>아파트 매매</v>
      </c>
      <c r="D4442" s="30" t="str">
        <v>2026-07</v>
      </c>
      <c r="E4442" s="30" t="str">
        <v>집계 중</v>
      </c>
      <c r="F4442" s="30" t="str">
        <v>집계 중 월</v>
      </c>
      <c r="G4442" s="32">
        <v>259</v>
      </c>
      <c r="H4442" s="43">
        <v>0.2373968835930339</v>
      </c>
    </row>
    <row r="4443">
      <c r="A4443" s="26">
        <v>28</v>
      </c>
      <c r="B4443" s="24" t="str">
        <v>수원시 팔달구</v>
      </c>
      <c r="C4443" s="24" t="str">
        <v>다세대 전월세</v>
      </c>
      <c r="D4443" s="24" t="str">
        <v>2025-08</v>
      </c>
      <c r="E4443" s="24" t="str">
        <v>비교 반영</v>
      </c>
      <c r="F4443" s="24" t="str">
        <v>그 외 비교 반영월</v>
      </c>
      <c r="G4443" s="26">
        <v>155</v>
      </c>
      <c r="H4443" s="37">
        <v>0.12429831595829992</v>
      </c>
    </row>
    <row r="4444">
      <c r="A4444" s="26">
        <v>28</v>
      </c>
      <c r="B4444" s="24" t="str">
        <v>수원시 팔달구</v>
      </c>
      <c r="C4444" s="24" t="str">
        <v>다세대 전월세</v>
      </c>
      <c r="D4444" s="24" t="str">
        <v>2025-09</v>
      </c>
      <c r="E4444" s="24" t="str">
        <v>비교 반영</v>
      </c>
      <c r="F4444" s="24" t="str">
        <v>그 외 비교 반영월</v>
      </c>
      <c r="G4444" s="26">
        <v>160</v>
      </c>
      <c r="H4444" s="37">
        <v>0.12139605462822459</v>
      </c>
    </row>
    <row r="4445">
      <c r="A4445" s="26">
        <v>28</v>
      </c>
      <c r="B4445" s="24" t="str">
        <v>수원시 팔달구</v>
      </c>
      <c r="C4445" s="24" t="str">
        <v>다세대 전월세</v>
      </c>
      <c r="D4445" s="24" t="str">
        <v>2025-10</v>
      </c>
      <c r="E4445" s="24" t="str">
        <v>비교 반영</v>
      </c>
      <c r="F4445" s="24" t="str">
        <v>그 외 비교 반영월</v>
      </c>
      <c r="G4445" s="26">
        <v>170</v>
      </c>
      <c r="H4445" s="37">
        <v>0.14782608695652175</v>
      </c>
    </row>
    <row r="4446">
      <c r="A4446" s="26">
        <v>28</v>
      </c>
      <c r="B4446" s="24" t="str">
        <v>수원시 팔달구</v>
      </c>
      <c r="C4446" s="24" t="str">
        <v>다세대 전월세</v>
      </c>
      <c r="D4446" s="24" t="str">
        <v>2025-11</v>
      </c>
      <c r="E4446" s="24" t="str">
        <v>비교 반영</v>
      </c>
      <c r="F4446" s="24" t="str">
        <v>그 외 비교 반영월</v>
      </c>
      <c r="G4446" s="26">
        <v>183</v>
      </c>
      <c r="H4446" s="37">
        <v>0.16442048517520216</v>
      </c>
    </row>
    <row r="4447">
      <c r="A4447" s="26">
        <v>28</v>
      </c>
      <c r="B4447" s="24" t="str">
        <v>수원시 팔달구</v>
      </c>
      <c r="C4447" s="24" t="str">
        <v>다세대 전월세</v>
      </c>
      <c r="D4447" s="24" t="str">
        <v>2025-12</v>
      </c>
      <c r="E4447" s="24" t="str">
        <v>비교 반영</v>
      </c>
      <c r="F4447" s="24" t="str">
        <v>그 외 비교 반영월</v>
      </c>
      <c r="G4447" s="26">
        <v>239</v>
      </c>
      <c r="H4447" s="37">
        <v>0.17651403249630723</v>
      </c>
    </row>
    <row r="4448">
      <c r="A4448" s="26">
        <v>28</v>
      </c>
      <c r="B4448" s="24" t="str">
        <v>수원시 팔달구</v>
      </c>
      <c r="C4448" s="24" t="str">
        <v>다세대 전월세</v>
      </c>
      <c r="D4448" s="24" t="str">
        <v>2026-01</v>
      </c>
      <c r="E4448" s="24" t="str">
        <v>비교 반영</v>
      </c>
      <c r="F4448" s="24" t="str">
        <v>직전 비교기간</v>
      </c>
      <c r="G4448" s="26">
        <v>234</v>
      </c>
      <c r="H4448" s="37">
        <v>0.16750178954903364</v>
      </c>
    </row>
    <row r="4449">
      <c r="A4449" s="26">
        <v>28</v>
      </c>
      <c r="B4449" s="24" t="str">
        <v>수원시 팔달구</v>
      </c>
      <c r="C4449" s="24" t="str">
        <v>다세대 전월세</v>
      </c>
      <c r="D4449" s="24" t="str">
        <v>2026-02</v>
      </c>
      <c r="E4449" s="24" t="str">
        <v>비교 반영</v>
      </c>
      <c r="F4449" s="24" t="str">
        <v>직전 비교기간</v>
      </c>
      <c r="G4449" s="26">
        <v>190</v>
      </c>
      <c r="H4449" s="37">
        <v>0.14514896867838045</v>
      </c>
    </row>
    <row r="4450">
      <c r="A4450" s="26">
        <v>28</v>
      </c>
      <c r="B4450" s="24" t="str">
        <v>수원시 팔달구</v>
      </c>
      <c r="C4450" s="24" t="str">
        <v>다세대 전월세</v>
      </c>
      <c r="D4450" s="24" t="str">
        <v>2026-03</v>
      </c>
      <c r="E4450" s="24" t="str">
        <v>비교 반영</v>
      </c>
      <c r="F4450" s="24" t="str">
        <v>직전 비교기간</v>
      </c>
      <c r="G4450" s="26">
        <v>244</v>
      </c>
      <c r="H4450" s="37">
        <v>0.17465998568360774</v>
      </c>
    </row>
    <row r="4451">
      <c r="A4451" s="26">
        <v>28</v>
      </c>
      <c r="B4451" s="24" t="str">
        <v>수원시 팔달구</v>
      </c>
      <c r="C4451" s="24" t="str">
        <v>다세대 전월세</v>
      </c>
      <c r="D4451" s="24" t="str">
        <v>2026-04</v>
      </c>
      <c r="E4451" s="24" t="str">
        <v>비교 반영</v>
      </c>
      <c r="F4451" s="24" t="str">
        <v>최근 비교기간</v>
      </c>
      <c r="G4451" s="26">
        <v>219</v>
      </c>
      <c r="H4451" s="37">
        <v>0.16989914662529093</v>
      </c>
    </row>
    <row r="4452">
      <c r="A4452" s="26">
        <v>28</v>
      </c>
      <c r="B4452" s="24" t="str">
        <v>수원시 팔달구</v>
      </c>
      <c r="C4452" s="24" t="str">
        <v>다세대 전월세</v>
      </c>
      <c r="D4452" s="24" t="str">
        <v>2026-05</v>
      </c>
      <c r="E4452" s="24" t="str">
        <v>비교 반영</v>
      </c>
      <c r="F4452" s="24" t="str">
        <v>최근 비교기간</v>
      </c>
      <c r="G4452" s="26">
        <v>246</v>
      </c>
      <c r="H4452" s="37">
        <v>0.18035190615835778</v>
      </c>
    </row>
    <row r="4453">
      <c r="A4453" s="26">
        <v>28</v>
      </c>
      <c r="B4453" s="24" t="str">
        <v>수원시 팔달구</v>
      </c>
      <c r="C4453" s="24" t="str">
        <v>다세대 전월세</v>
      </c>
      <c r="D4453" s="24" t="str">
        <v>2026-06</v>
      </c>
      <c r="E4453" s="24" t="str">
        <v>비교 반영</v>
      </c>
      <c r="F4453" s="24" t="str">
        <v>최근 비교기간</v>
      </c>
      <c r="G4453" s="26">
        <v>204</v>
      </c>
      <c r="H4453" s="37">
        <v>0.16254980079681275</v>
      </c>
    </row>
    <row r="4454">
      <c r="A4454" s="30">
        <v>28</v>
      </c>
      <c r="B4454" s="30" t="str">
        <v>수원시 팔달구</v>
      </c>
      <c r="C4454" s="30" t="str">
        <v>다세대 전월세</v>
      </c>
      <c r="D4454" s="30" t="str">
        <v>2026-07</v>
      </c>
      <c r="E4454" s="30" t="str">
        <v>집계 중</v>
      </c>
      <c r="F4454" s="30" t="str">
        <v>집계 중 월</v>
      </c>
      <c r="G4454" s="32">
        <v>152</v>
      </c>
      <c r="H4454" s="43">
        <v>0.13932172318973418</v>
      </c>
    </row>
    <row r="4455">
      <c r="A4455" s="26">
        <v>28</v>
      </c>
      <c r="B4455" s="24" t="str">
        <v>수원시 팔달구</v>
      </c>
      <c r="C4455" s="24" t="str">
        <v>다가구 전월세</v>
      </c>
      <c r="D4455" s="24" t="str">
        <v>2025-08</v>
      </c>
      <c r="E4455" s="24" t="str">
        <v>비교 반영</v>
      </c>
      <c r="F4455" s="24" t="str">
        <v>그 외 비교 반영월</v>
      </c>
      <c r="G4455" s="26">
        <v>269</v>
      </c>
      <c r="H4455" s="37">
        <v>0.2157177225340818</v>
      </c>
    </row>
    <row r="4456">
      <c r="A4456" s="26">
        <v>28</v>
      </c>
      <c r="B4456" s="24" t="str">
        <v>수원시 팔달구</v>
      </c>
      <c r="C4456" s="24" t="str">
        <v>다가구 전월세</v>
      </c>
      <c r="D4456" s="24" t="str">
        <v>2025-09</v>
      </c>
      <c r="E4456" s="24" t="str">
        <v>비교 반영</v>
      </c>
      <c r="F4456" s="24" t="str">
        <v>그 외 비교 반영월</v>
      </c>
      <c r="G4456" s="26">
        <v>227</v>
      </c>
      <c r="H4456" s="37">
        <v>0.17223065250379363</v>
      </c>
    </row>
    <row r="4457">
      <c r="A4457" s="26">
        <v>28</v>
      </c>
      <c r="B4457" s="24" t="str">
        <v>수원시 팔달구</v>
      </c>
      <c r="C4457" s="24" t="str">
        <v>다가구 전월세</v>
      </c>
      <c r="D4457" s="24" t="str">
        <v>2025-10</v>
      </c>
      <c r="E4457" s="24" t="str">
        <v>비교 반영</v>
      </c>
      <c r="F4457" s="24" t="str">
        <v>그 외 비교 반영월</v>
      </c>
      <c r="G4457" s="26">
        <v>207</v>
      </c>
      <c r="H4457" s="37">
        <v>0.18</v>
      </c>
    </row>
    <row r="4458">
      <c r="A4458" s="26">
        <v>28</v>
      </c>
      <c r="B4458" s="24" t="str">
        <v>수원시 팔달구</v>
      </c>
      <c r="C4458" s="24" t="str">
        <v>다가구 전월세</v>
      </c>
      <c r="D4458" s="24" t="str">
        <v>2025-11</v>
      </c>
      <c r="E4458" s="24" t="str">
        <v>비교 반영</v>
      </c>
      <c r="F4458" s="24" t="str">
        <v>그 외 비교 반영월</v>
      </c>
      <c r="G4458" s="26">
        <v>241</v>
      </c>
      <c r="H4458" s="37">
        <v>0.2165318957771788</v>
      </c>
    </row>
    <row r="4459">
      <c r="A4459" s="26">
        <v>28</v>
      </c>
      <c r="B4459" s="24" t="str">
        <v>수원시 팔달구</v>
      </c>
      <c r="C4459" s="24" t="str">
        <v>다가구 전월세</v>
      </c>
      <c r="D4459" s="24" t="str">
        <v>2025-12</v>
      </c>
      <c r="E4459" s="24" t="str">
        <v>비교 반영</v>
      </c>
      <c r="F4459" s="24" t="str">
        <v>그 외 비교 반영월</v>
      </c>
      <c r="G4459" s="26">
        <v>261</v>
      </c>
      <c r="H4459" s="37">
        <v>0.19276218611521417</v>
      </c>
    </row>
    <row r="4460">
      <c r="A4460" s="26">
        <v>28</v>
      </c>
      <c r="B4460" s="24" t="str">
        <v>수원시 팔달구</v>
      </c>
      <c r="C4460" s="24" t="str">
        <v>다가구 전월세</v>
      </c>
      <c r="D4460" s="24" t="str">
        <v>2026-01</v>
      </c>
      <c r="E4460" s="24" t="str">
        <v>비교 반영</v>
      </c>
      <c r="F4460" s="24" t="str">
        <v>직전 비교기간</v>
      </c>
      <c r="G4460" s="26">
        <v>278</v>
      </c>
      <c r="H4460" s="37">
        <v>0.19899785254115962</v>
      </c>
    </row>
    <row r="4461">
      <c r="A4461" s="26">
        <v>28</v>
      </c>
      <c r="B4461" s="24" t="str">
        <v>수원시 팔달구</v>
      </c>
      <c r="C4461" s="24" t="str">
        <v>다가구 전월세</v>
      </c>
      <c r="D4461" s="24" t="str">
        <v>2026-02</v>
      </c>
      <c r="E4461" s="24" t="str">
        <v>비교 반영</v>
      </c>
      <c r="F4461" s="24" t="str">
        <v>직전 비교기간</v>
      </c>
      <c r="G4461" s="26">
        <v>235</v>
      </c>
      <c r="H4461" s="37">
        <v>0.17952635599694422</v>
      </c>
    </row>
    <row r="4462">
      <c r="A4462" s="26">
        <v>28</v>
      </c>
      <c r="B4462" s="24" t="str">
        <v>수원시 팔달구</v>
      </c>
      <c r="C4462" s="24" t="str">
        <v>다가구 전월세</v>
      </c>
      <c r="D4462" s="24" t="str">
        <v>2026-03</v>
      </c>
      <c r="E4462" s="24" t="str">
        <v>비교 반영</v>
      </c>
      <c r="F4462" s="24" t="str">
        <v>직전 비교기간</v>
      </c>
      <c r="G4462" s="26">
        <v>252</v>
      </c>
      <c r="H4462" s="37">
        <v>0.180386542591267</v>
      </c>
    </row>
    <row r="4463">
      <c r="A4463" s="26">
        <v>28</v>
      </c>
      <c r="B4463" s="24" t="str">
        <v>수원시 팔달구</v>
      </c>
      <c r="C4463" s="24" t="str">
        <v>다가구 전월세</v>
      </c>
      <c r="D4463" s="24" t="str">
        <v>2026-04</v>
      </c>
      <c r="E4463" s="24" t="str">
        <v>비교 반영</v>
      </c>
      <c r="F4463" s="24" t="str">
        <v>최근 비교기간</v>
      </c>
      <c r="G4463" s="26">
        <v>210</v>
      </c>
      <c r="H4463" s="37">
        <v>0.16291698991466252</v>
      </c>
    </row>
    <row r="4464">
      <c r="A4464" s="26">
        <v>28</v>
      </c>
      <c r="B4464" s="24" t="str">
        <v>수원시 팔달구</v>
      </c>
      <c r="C4464" s="24" t="str">
        <v>다가구 전월세</v>
      </c>
      <c r="D4464" s="24" t="str">
        <v>2026-05</v>
      </c>
      <c r="E4464" s="24" t="str">
        <v>비교 반영</v>
      </c>
      <c r="F4464" s="24" t="str">
        <v>최근 비교기간</v>
      </c>
      <c r="G4464" s="26">
        <v>197</v>
      </c>
      <c r="H4464" s="37">
        <v>0.14442815249266863</v>
      </c>
    </row>
    <row r="4465">
      <c r="A4465" s="26">
        <v>28</v>
      </c>
      <c r="B4465" s="24" t="str">
        <v>수원시 팔달구</v>
      </c>
      <c r="C4465" s="24" t="str">
        <v>다가구 전월세</v>
      </c>
      <c r="D4465" s="24" t="str">
        <v>2026-06</v>
      </c>
      <c r="E4465" s="24" t="str">
        <v>비교 반영</v>
      </c>
      <c r="F4465" s="24" t="str">
        <v>최근 비교기간</v>
      </c>
      <c r="G4465" s="26">
        <v>215</v>
      </c>
      <c r="H4465" s="37">
        <v>0.17131474103585656</v>
      </c>
    </row>
    <row r="4466">
      <c r="A4466" s="30">
        <v>28</v>
      </c>
      <c r="B4466" s="30" t="str">
        <v>수원시 팔달구</v>
      </c>
      <c r="C4466" s="30" t="str">
        <v>다가구 전월세</v>
      </c>
      <c r="D4466" s="30" t="str">
        <v>2026-07</v>
      </c>
      <c r="E4466" s="30" t="str">
        <v>집계 중</v>
      </c>
      <c r="F4466" s="30" t="str">
        <v>집계 중 월</v>
      </c>
      <c r="G4466" s="32">
        <v>178</v>
      </c>
      <c r="H4466" s="43">
        <v>0.16315307057745188</v>
      </c>
    </row>
    <row r="4467">
      <c r="A4467" s="26">
        <v>28</v>
      </c>
      <c r="B4467" s="24" t="str">
        <v>수원시 팔달구</v>
      </c>
      <c r="C4467" s="24" t="str">
        <v>오피스텔 전월세</v>
      </c>
      <c r="D4467" s="24" t="str">
        <v>2025-08</v>
      </c>
      <c r="E4467" s="24" t="str">
        <v>비교 반영</v>
      </c>
      <c r="F4467" s="24" t="str">
        <v>그 외 비교 반영월</v>
      </c>
      <c r="G4467" s="26">
        <v>93</v>
      </c>
      <c r="H4467" s="37">
        <v>0.07457898957497995</v>
      </c>
    </row>
    <row r="4468">
      <c r="A4468" s="26">
        <v>28</v>
      </c>
      <c r="B4468" s="24" t="str">
        <v>수원시 팔달구</v>
      </c>
      <c r="C4468" s="24" t="str">
        <v>오피스텔 전월세</v>
      </c>
      <c r="D4468" s="24" t="str">
        <v>2025-09</v>
      </c>
      <c r="E4468" s="24" t="str">
        <v>비교 반영</v>
      </c>
      <c r="F4468" s="24" t="str">
        <v>그 외 비교 반영월</v>
      </c>
      <c r="G4468" s="26">
        <v>134</v>
      </c>
      <c r="H4468" s="37">
        <v>0.10166919575113809</v>
      </c>
    </row>
    <row r="4469">
      <c r="A4469" s="26">
        <v>28</v>
      </c>
      <c r="B4469" s="24" t="str">
        <v>수원시 팔달구</v>
      </c>
      <c r="C4469" s="24" t="str">
        <v>오피스텔 전월세</v>
      </c>
      <c r="D4469" s="24" t="str">
        <v>2025-10</v>
      </c>
      <c r="E4469" s="24" t="str">
        <v>비교 반영</v>
      </c>
      <c r="F4469" s="24" t="str">
        <v>그 외 비교 반영월</v>
      </c>
      <c r="G4469" s="26">
        <v>107</v>
      </c>
      <c r="H4469" s="37">
        <v>0.09304347826086956</v>
      </c>
    </row>
    <row r="4470">
      <c r="A4470" s="26">
        <v>28</v>
      </c>
      <c r="B4470" s="24" t="str">
        <v>수원시 팔달구</v>
      </c>
      <c r="C4470" s="24" t="str">
        <v>오피스텔 전월세</v>
      </c>
      <c r="D4470" s="24" t="str">
        <v>2025-11</v>
      </c>
      <c r="E4470" s="24" t="str">
        <v>비교 반영</v>
      </c>
      <c r="F4470" s="24" t="str">
        <v>그 외 비교 반영월</v>
      </c>
      <c r="G4470" s="26">
        <v>115</v>
      </c>
      <c r="H4470" s="37">
        <v>0.10332434860736747</v>
      </c>
    </row>
    <row r="4471">
      <c r="A4471" s="26">
        <v>28</v>
      </c>
      <c r="B4471" s="24" t="str">
        <v>수원시 팔달구</v>
      </c>
      <c r="C4471" s="24" t="str">
        <v>오피스텔 전월세</v>
      </c>
      <c r="D4471" s="24" t="str">
        <v>2025-12</v>
      </c>
      <c r="E4471" s="24" t="str">
        <v>비교 반영</v>
      </c>
      <c r="F4471" s="24" t="str">
        <v>그 외 비교 반영월</v>
      </c>
      <c r="G4471" s="26">
        <v>160</v>
      </c>
      <c r="H4471" s="37">
        <v>0.11816838995568685</v>
      </c>
    </row>
    <row r="4472">
      <c r="A4472" s="26">
        <v>28</v>
      </c>
      <c r="B4472" s="24" t="str">
        <v>수원시 팔달구</v>
      </c>
      <c r="C4472" s="24" t="str">
        <v>오피스텔 전월세</v>
      </c>
      <c r="D4472" s="24" t="str">
        <v>2026-01</v>
      </c>
      <c r="E4472" s="24" t="str">
        <v>비교 반영</v>
      </c>
      <c r="F4472" s="24" t="str">
        <v>직전 비교기간</v>
      </c>
      <c r="G4472" s="26">
        <v>165</v>
      </c>
      <c r="H4472" s="37">
        <v>0.11811023622047244</v>
      </c>
    </row>
    <row r="4473">
      <c r="A4473" s="26">
        <v>28</v>
      </c>
      <c r="B4473" s="24" t="str">
        <v>수원시 팔달구</v>
      </c>
      <c r="C4473" s="24" t="str">
        <v>오피스텔 전월세</v>
      </c>
      <c r="D4473" s="24" t="str">
        <v>2026-02</v>
      </c>
      <c r="E4473" s="24" t="str">
        <v>비교 반영</v>
      </c>
      <c r="F4473" s="24" t="str">
        <v>직전 비교기간</v>
      </c>
      <c r="G4473" s="26">
        <v>114</v>
      </c>
      <c r="H4473" s="37">
        <v>0.08708938120702826</v>
      </c>
    </row>
    <row r="4474">
      <c r="A4474" s="26">
        <v>28</v>
      </c>
      <c r="B4474" s="24" t="str">
        <v>수원시 팔달구</v>
      </c>
      <c r="C4474" s="24" t="str">
        <v>오피스텔 전월세</v>
      </c>
      <c r="D4474" s="24" t="str">
        <v>2026-03</v>
      </c>
      <c r="E4474" s="24" t="str">
        <v>비교 반영</v>
      </c>
      <c r="F4474" s="24" t="str">
        <v>직전 비교기간</v>
      </c>
      <c r="G4474" s="26">
        <v>99</v>
      </c>
      <c r="H4474" s="37">
        <v>0.07086614173228346</v>
      </c>
    </row>
    <row r="4475">
      <c r="A4475" s="26">
        <v>28</v>
      </c>
      <c r="B4475" s="24" t="str">
        <v>수원시 팔달구</v>
      </c>
      <c r="C4475" s="24" t="str">
        <v>오피스텔 전월세</v>
      </c>
      <c r="D4475" s="24" t="str">
        <v>2026-04</v>
      </c>
      <c r="E4475" s="24" t="str">
        <v>비교 반영</v>
      </c>
      <c r="F4475" s="24" t="str">
        <v>최근 비교기간</v>
      </c>
      <c r="G4475" s="26">
        <v>95</v>
      </c>
      <c r="H4475" s="37">
        <v>0.07370054305663305</v>
      </c>
    </row>
    <row r="4476">
      <c r="A4476" s="26">
        <v>28</v>
      </c>
      <c r="B4476" s="24" t="str">
        <v>수원시 팔달구</v>
      </c>
      <c r="C4476" s="24" t="str">
        <v>오피스텔 전월세</v>
      </c>
      <c r="D4476" s="24" t="str">
        <v>2026-05</v>
      </c>
      <c r="E4476" s="24" t="str">
        <v>비교 반영</v>
      </c>
      <c r="F4476" s="24" t="str">
        <v>최근 비교기간</v>
      </c>
      <c r="G4476" s="26">
        <v>89</v>
      </c>
      <c r="H4476" s="37">
        <v>0.06524926686217009</v>
      </c>
    </row>
    <row r="4477">
      <c r="A4477" s="26">
        <v>28</v>
      </c>
      <c r="B4477" s="24" t="str">
        <v>수원시 팔달구</v>
      </c>
      <c r="C4477" s="24" t="str">
        <v>오피스텔 전월세</v>
      </c>
      <c r="D4477" s="24" t="str">
        <v>2026-06</v>
      </c>
      <c r="E4477" s="24" t="str">
        <v>비교 반영</v>
      </c>
      <c r="F4477" s="24" t="str">
        <v>최근 비교기간</v>
      </c>
      <c r="G4477" s="26">
        <v>97</v>
      </c>
      <c r="H4477" s="37">
        <v>0.07729083665338646</v>
      </c>
    </row>
    <row r="4478">
      <c r="A4478" s="30">
        <v>28</v>
      </c>
      <c r="B4478" s="30" t="str">
        <v>수원시 팔달구</v>
      </c>
      <c r="C4478" s="30" t="str">
        <v>오피스텔 전월세</v>
      </c>
      <c r="D4478" s="30" t="str">
        <v>2026-07</v>
      </c>
      <c r="E4478" s="30" t="str">
        <v>집계 중</v>
      </c>
      <c r="F4478" s="30" t="str">
        <v>집계 중 월</v>
      </c>
      <c r="G4478" s="32">
        <v>69</v>
      </c>
      <c r="H4478" s="43">
        <v>0.06324472960586618</v>
      </c>
    </row>
    <row r="4479">
      <c r="A4479" s="26">
        <v>28</v>
      </c>
      <c r="B4479" s="24" t="str">
        <v>수원시 팔달구</v>
      </c>
      <c r="C4479" s="24" t="str">
        <v>다세대 매매</v>
      </c>
      <c r="D4479" s="24" t="str">
        <v>2025-08</v>
      </c>
      <c r="E4479" s="24" t="str">
        <v>비교 반영</v>
      </c>
      <c r="F4479" s="24" t="str">
        <v>그 외 비교 반영월</v>
      </c>
      <c r="G4479" s="26">
        <v>18</v>
      </c>
      <c r="H4479" s="37">
        <v>0.014434643143544507</v>
      </c>
    </row>
    <row r="4480">
      <c r="A4480" s="26">
        <v>28</v>
      </c>
      <c r="B4480" s="24" t="str">
        <v>수원시 팔달구</v>
      </c>
      <c r="C4480" s="24" t="str">
        <v>다세대 매매</v>
      </c>
      <c r="D4480" s="24" t="str">
        <v>2025-09</v>
      </c>
      <c r="E4480" s="24" t="str">
        <v>비교 반영</v>
      </c>
      <c r="F4480" s="24" t="str">
        <v>그 외 비교 반영월</v>
      </c>
      <c r="G4480" s="26">
        <v>42</v>
      </c>
      <c r="H4480" s="37">
        <v>0.03186646433990895</v>
      </c>
    </row>
    <row r="4481">
      <c r="A4481" s="26">
        <v>28</v>
      </c>
      <c r="B4481" s="24" t="str">
        <v>수원시 팔달구</v>
      </c>
      <c r="C4481" s="24" t="str">
        <v>다세대 매매</v>
      </c>
      <c r="D4481" s="24" t="str">
        <v>2025-10</v>
      </c>
      <c r="E4481" s="24" t="str">
        <v>비교 반영</v>
      </c>
      <c r="F4481" s="24" t="str">
        <v>그 외 비교 반영월</v>
      </c>
      <c r="G4481" s="26">
        <v>49</v>
      </c>
      <c r="H4481" s="37">
        <v>0.042608695652173914</v>
      </c>
    </row>
    <row r="4482">
      <c r="A4482" s="26">
        <v>28</v>
      </c>
      <c r="B4482" s="24" t="str">
        <v>수원시 팔달구</v>
      </c>
      <c r="C4482" s="24" t="str">
        <v>다세대 매매</v>
      </c>
      <c r="D4482" s="24" t="str">
        <v>2025-11</v>
      </c>
      <c r="E4482" s="24" t="str">
        <v>비교 반영</v>
      </c>
      <c r="F4482" s="24" t="str">
        <v>그 외 비교 반영월</v>
      </c>
      <c r="G4482" s="26">
        <v>44</v>
      </c>
      <c r="H4482" s="37">
        <v>0.039532794249775384</v>
      </c>
    </row>
    <row r="4483">
      <c r="A4483" s="26">
        <v>28</v>
      </c>
      <c r="B4483" s="24" t="str">
        <v>수원시 팔달구</v>
      </c>
      <c r="C4483" s="24" t="str">
        <v>다세대 매매</v>
      </c>
      <c r="D4483" s="24" t="str">
        <v>2025-12</v>
      </c>
      <c r="E4483" s="24" t="str">
        <v>비교 반영</v>
      </c>
      <c r="F4483" s="24" t="str">
        <v>그 외 비교 반영월</v>
      </c>
      <c r="G4483" s="26">
        <v>44</v>
      </c>
      <c r="H4483" s="37">
        <v>0.03249630723781388</v>
      </c>
    </row>
    <row r="4484">
      <c r="A4484" s="26">
        <v>28</v>
      </c>
      <c r="B4484" s="24" t="str">
        <v>수원시 팔달구</v>
      </c>
      <c r="C4484" s="24" t="str">
        <v>다세대 매매</v>
      </c>
      <c r="D4484" s="24" t="str">
        <v>2026-01</v>
      </c>
      <c r="E4484" s="24" t="str">
        <v>비교 반영</v>
      </c>
      <c r="F4484" s="24" t="str">
        <v>직전 비교기간</v>
      </c>
      <c r="G4484" s="26">
        <v>43</v>
      </c>
      <c r="H4484" s="37">
        <v>0.030780243378668574</v>
      </c>
    </row>
    <row r="4485">
      <c r="A4485" s="26">
        <v>28</v>
      </c>
      <c r="B4485" s="24" t="str">
        <v>수원시 팔달구</v>
      </c>
      <c r="C4485" s="24" t="str">
        <v>다세대 매매</v>
      </c>
      <c r="D4485" s="24" t="str">
        <v>2026-02</v>
      </c>
      <c r="E4485" s="24" t="str">
        <v>비교 반영</v>
      </c>
      <c r="F4485" s="24" t="str">
        <v>직전 비교기간</v>
      </c>
      <c r="G4485" s="26">
        <v>40</v>
      </c>
      <c r="H4485" s="37">
        <v>0.030557677616501147</v>
      </c>
    </row>
    <row r="4486">
      <c r="A4486" s="26">
        <v>28</v>
      </c>
      <c r="B4486" s="24" t="str">
        <v>수원시 팔달구</v>
      </c>
      <c r="C4486" s="24" t="str">
        <v>다세대 매매</v>
      </c>
      <c r="D4486" s="24" t="str">
        <v>2026-03</v>
      </c>
      <c r="E4486" s="24" t="str">
        <v>비교 반영</v>
      </c>
      <c r="F4486" s="24" t="str">
        <v>직전 비교기간</v>
      </c>
      <c r="G4486" s="26">
        <v>62</v>
      </c>
      <c r="H4486" s="37">
        <v>0.04438081603435934</v>
      </c>
    </row>
    <row r="4487">
      <c r="A4487" s="26">
        <v>28</v>
      </c>
      <c r="B4487" s="24" t="str">
        <v>수원시 팔달구</v>
      </c>
      <c r="C4487" s="24" t="str">
        <v>다세대 매매</v>
      </c>
      <c r="D4487" s="24" t="str">
        <v>2026-04</v>
      </c>
      <c r="E4487" s="24" t="str">
        <v>비교 반영</v>
      </c>
      <c r="F4487" s="24" t="str">
        <v>최근 비교기간</v>
      </c>
      <c r="G4487" s="26">
        <v>65</v>
      </c>
      <c r="H4487" s="37">
        <v>0.0504266873545384</v>
      </c>
    </row>
    <row r="4488">
      <c r="A4488" s="26">
        <v>28</v>
      </c>
      <c r="B4488" s="24" t="str">
        <v>수원시 팔달구</v>
      </c>
      <c r="C4488" s="24" t="str">
        <v>다세대 매매</v>
      </c>
      <c r="D4488" s="24" t="str">
        <v>2026-05</v>
      </c>
      <c r="E4488" s="24" t="str">
        <v>비교 반영</v>
      </c>
      <c r="F4488" s="24" t="str">
        <v>최근 비교기간</v>
      </c>
      <c r="G4488" s="26">
        <v>76</v>
      </c>
      <c r="H4488" s="37">
        <v>0.05571847507331378</v>
      </c>
    </row>
    <row r="4489">
      <c r="A4489" s="26">
        <v>28</v>
      </c>
      <c r="B4489" s="24" t="str">
        <v>수원시 팔달구</v>
      </c>
      <c r="C4489" s="24" t="str">
        <v>다세대 매매</v>
      </c>
      <c r="D4489" s="24" t="str">
        <v>2026-06</v>
      </c>
      <c r="E4489" s="24" t="str">
        <v>비교 반영</v>
      </c>
      <c r="F4489" s="24" t="str">
        <v>최근 비교기간</v>
      </c>
      <c r="G4489" s="26">
        <v>56</v>
      </c>
      <c r="H4489" s="37">
        <v>0.04462151394422311</v>
      </c>
    </row>
    <row r="4490">
      <c r="A4490" s="30">
        <v>28</v>
      </c>
      <c r="B4490" s="30" t="str">
        <v>수원시 팔달구</v>
      </c>
      <c r="C4490" s="30" t="str">
        <v>다세대 매매</v>
      </c>
      <c r="D4490" s="30" t="str">
        <v>2026-07</v>
      </c>
      <c r="E4490" s="30" t="str">
        <v>집계 중</v>
      </c>
      <c r="F4490" s="30" t="str">
        <v>집계 중 월</v>
      </c>
      <c r="G4490" s="32">
        <v>26</v>
      </c>
      <c r="H4490" s="43">
        <v>0.02383134738771769</v>
      </c>
    </row>
    <row r="4491">
      <c r="A4491" s="26">
        <v>28</v>
      </c>
      <c r="B4491" s="24" t="str">
        <v>수원시 팔달구</v>
      </c>
      <c r="C4491" s="24" t="str">
        <v>상가</v>
      </c>
      <c r="D4491" s="24" t="str">
        <v>2025-08</v>
      </c>
      <c r="E4491" s="24" t="str">
        <v>비교 반영</v>
      </c>
      <c r="F4491" s="24" t="str">
        <v>그 외 비교 반영월</v>
      </c>
      <c r="G4491" s="26">
        <v>24</v>
      </c>
      <c r="H4491" s="37">
        <v>0.019246190858059342</v>
      </c>
    </row>
    <row r="4492">
      <c r="A4492" s="26">
        <v>28</v>
      </c>
      <c r="B4492" s="24" t="str">
        <v>수원시 팔달구</v>
      </c>
      <c r="C4492" s="24" t="str">
        <v>상가</v>
      </c>
      <c r="D4492" s="24" t="str">
        <v>2025-09</v>
      </c>
      <c r="E4492" s="24" t="str">
        <v>비교 반영</v>
      </c>
      <c r="F4492" s="24" t="str">
        <v>그 외 비교 반영월</v>
      </c>
      <c r="G4492" s="26">
        <v>30</v>
      </c>
      <c r="H4492" s="37">
        <v>0.02276176024279211</v>
      </c>
    </row>
    <row r="4493">
      <c r="A4493" s="26">
        <v>28</v>
      </c>
      <c r="B4493" s="24" t="str">
        <v>수원시 팔달구</v>
      </c>
      <c r="C4493" s="24" t="str">
        <v>상가</v>
      </c>
      <c r="D4493" s="24" t="str">
        <v>2025-10</v>
      </c>
      <c r="E4493" s="24" t="str">
        <v>비교 반영</v>
      </c>
      <c r="F4493" s="24" t="str">
        <v>그 외 비교 반영월</v>
      </c>
      <c r="G4493" s="26">
        <v>26</v>
      </c>
      <c r="H4493" s="37">
        <v>0.022608695652173914</v>
      </c>
    </row>
    <row r="4494">
      <c r="A4494" s="26">
        <v>28</v>
      </c>
      <c r="B4494" s="24" t="str">
        <v>수원시 팔달구</v>
      </c>
      <c r="C4494" s="24" t="str">
        <v>상가</v>
      </c>
      <c r="D4494" s="24" t="str">
        <v>2025-11</v>
      </c>
      <c r="E4494" s="24" t="str">
        <v>비교 반영</v>
      </c>
      <c r="F4494" s="24" t="str">
        <v>그 외 비교 반영월</v>
      </c>
      <c r="G4494" s="26">
        <v>17</v>
      </c>
      <c r="H4494" s="37">
        <v>0.015274034141958671</v>
      </c>
    </row>
    <row r="4495">
      <c r="A4495" s="26">
        <v>28</v>
      </c>
      <c r="B4495" s="24" t="str">
        <v>수원시 팔달구</v>
      </c>
      <c r="C4495" s="24" t="str">
        <v>상가</v>
      </c>
      <c r="D4495" s="24" t="str">
        <v>2025-12</v>
      </c>
      <c r="E4495" s="24" t="str">
        <v>비교 반영</v>
      </c>
      <c r="F4495" s="24" t="str">
        <v>그 외 비교 반영월</v>
      </c>
      <c r="G4495" s="26">
        <v>41</v>
      </c>
      <c r="H4495" s="37">
        <v>0.030280649926144758</v>
      </c>
    </row>
    <row r="4496">
      <c r="A4496" s="26">
        <v>28</v>
      </c>
      <c r="B4496" s="24" t="str">
        <v>수원시 팔달구</v>
      </c>
      <c r="C4496" s="24" t="str">
        <v>상가</v>
      </c>
      <c r="D4496" s="24" t="str">
        <v>2026-01</v>
      </c>
      <c r="E4496" s="24" t="str">
        <v>비교 반영</v>
      </c>
      <c r="F4496" s="24" t="str">
        <v>직전 비교기간</v>
      </c>
      <c r="G4496" s="26">
        <v>12</v>
      </c>
      <c r="H4496" s="37">
        <v>0.008589835361488905</v>
      </c>
    </row>
    <row r="4497">
      <c r="A4497" s="26">
        <v>28</v>
      </c>
      <c r="B4497" s="24" t="str">
        <v>수원시 팔달구</v>
      </c>
      <c r="C4497" s="24" t="str">
        <v>상가</v>
      </c>
      <c r="D4497" s="24" t="str">
        <v>2026-02</v>
      </c>
      <c r="E4497" s="24" t="str">
        <v>비교 반영</v>
      </c>
      <c r="F4497" s="24" t="str">
        <v>직전 비교기간</v>
      </c>
      <c r="G4497" s="26">
        <v>20</v>
      </c>
      <c r="H4497" s="37">
        <v>0.015278838808250574</v>
      </c>
    </row>
    <row r="4498">
      <c r="A4498" s="26">
        <v>28</v>
      </c>
      <c r="B4498" s="24" t="str">
        <v>수원시 팔달구</v>
      </c>
      <c r="C4498" s="24" t="str">
        <v>상가</v>
      </c>
      <c r="D4498" s="24" t="str">
        <v>2026-03</v>
      </c>
      <c r="E4498" s="24" t="str">
        <v>비교 반영</v>
      </c>
      <c r="F4498" s="24" t="str">
        <v>직전 비교기간</v>
      </c>
      <c r="G4498" s="26">
        <v>22</v>
      </c>
      <c r="H4498" s="37">
        <v>0.015748031496062992</v>
      </c>
    </row>
    <row r="4499">
      <c r="A4499" s="26">
        <v>28</v>
      </c>
      <c r="B4499" s="24" t="str">
        <v>수원시 팔달구</v>
      </c>
      <c r="C4499" s="24" t="str">
        <v>상가</v>
      </c>
      <c r="D4499" s="24" t="str">
        <v>2026-04</v>
      </c>
      <c r="E4499" s="24" t="str">
        <v>비교 반영</v>
      </c>
      <c r="F4499" s="24" t="str">
        <v>최근 비교기간</v>
      </c>
      <c r="G4499" s="26">
        <v>29</v>
      </c>
      <c r="H4499" s="37">
        <v>0.022498060512024826</v>
      </c>
    </row>
    <row r="4500">
      <c r="A4500" s="26">
        <v>28</v>
      </c>
      <c r="B4500" s="24" t="str">
        <v>수원시 팔달구</v>
      </c>
      <c r="C4500" s="24" t="str">
        <v>상가</v>
      </c>
      <c r="D4500" s="24" t="str">
        <v>2026-05</v>
      </c>
      <c r="E4500" s="24" t="str">
        <v>비교 반영</v>
      </c>
      <c r="F4500" s="24" t="str">
        <v>최근 비교기간</v>
      </c>
      <c r="G4500" s="26">
        <v>22</v>
      </c>
      <c r="H4500" s="37">
        <v>0.016129032258064516</v>
      </c>
    </row>
    <row r="4501">
      <c r="A4501" s="26">
        <v>28</v>
      </c>
      <c r="B4501" s="24" t="str">
        <v>수원시 팔달구</v>
      </c>
      <c r="C4501" s="24" t="str">
        <v>상가</v>
      </c>
      <c r="D4501" s="24" t="str">
        <v>2026-06</v>
      </c>
      <c r="E4501" s="24" t="str">
        <v>비교 반영</v>
      </c>
      <c r="F4501" s="24" t="str">
        <v>최근 비교기간</v>
      </c>
      <c r="G4501" s="26">
        <v>57</v>
      </c>
      <c r="H4501" s="37">
        <v>0.04541832669322709</v>
      </c>
    </row>
    <row r="4502">
      <c r="A4502" s="30">
        <v>28</v>
      </c>
      <c r="B4502" s="30" t="str">
        <v>수원시 팔달구</v>
      </c>
      <c r="C4502" s="30" t="str">
        <v>상가</v>
      </c>
      <c r="D4502" s="30" t="str">
        <v>2026-07</v>
      </c>
      <c r="E4502" s="30" t="str">
        <v>집계 중</v>
      </c>
      <c r="F4502" s="30" t="str">
        <v>집계 중 월</v>
      </c>
      <c r="G4502" s="32">
        <v>9</v>
      </c>
      <c r="H4502" s="43">
        <v>0.008249312557286892</v>
      </c>
    </row>
    <row r="4503">
      <c r="A4503" s="26">
        <v>28</v>
      </c>
      <c r="B4503" s="24" t="str">
        <v>수원시 팔달구</v>
      </c>
      <c r="C4503" s="24" t="str">
        <v>오피스텔 매매</v>
      </c>
      <c r="D4503" s="24" t="str">
        <v>2025-08</v>
      </c>
      <c r="E4503" s="24" t="str">
        <v>비교 반영</v>
      </c>
      <c r="F4503" s="24" t="str">
        <v>그 외 비교 반영월</v>
      </c>
      <c r="G4503" s="26">
        <v>18</v>
      </c>
      <c r="H4503" s="37">
        <v>0.014434643143544507</v>
      </c>
    </row>
    <row r="4504">
      <c r="A4504" s="26">
        <v>28</v>
      </c>
      <c r="B4504" s="24" t="str">
        <v>수원시 팔달구</v>
      </c>
      <c r="C4504" s="24" t="str">
        <v>오피스텔 매매</v>
      </c>
      <c r="D4504" s="24" t="str">
        <v>2025-09</v>
      </c>
      <c r="E4504" s="24" t="str">
        <v>비교 반영</v>
      </c>
      <c r="F4504" s="24" t="str">
        <v>그 외 비교 반영월</v>
      </c>
      <c r="G4504" s="26">
        <v>20</v>
      </c>
      <c r="H4504" s="37">
        <v>0.015174506828528073</v>
      </c>
    </row>
    <row r="4505">
      <c r="A4505" s="26">
        <v>28</v>
      </c>
      <c r="B4505" s="24" t="str">
        <v>수원시 팔달구</v>
      </c>
      <c r="C4505" s="24" t="str">
        <v>오피스텔 매매</v>
      </c>
      <c r="D4505" s="24" t="str">
        <v>2025-10</v>
      </c>
      <c r="E4505" s="24" t="str">
        <v>비교 반영</v>
      </c>
      <c r="F4505" s="24" t="str">
        <v>그 외 비교 반영월</v>
      </c>
      <c r="G4505" s="26">
        <v>23</v>
      </c>
      <c r="H4505" s="37">
        <v>0.02</v>
      </c>
    </row>
    <row r="4506">
      <c r="A4506" s="26">
        <v>28</v>
      </c>
      <c r="B4506" s="24" t="str">
        <v>수원시 팔달구</v>
      </c>
      <c r="C4506" s="24" t="str">
        <v>오피스텔 매매</v>
      </c>
      <c r="D4506" s="24" t="str">
        <v>2025-11</v>
      </c>
      <c r="E4506" s="24" t="str">
        <v>비교 반영</v>
      </c>
      <c r="F4506" s="24" t="str">
        <v>그 외 비교 반영월</v>
      </c>
      <c r="G4506" s="26">
        <v>13</v>
      </c>
      <c r="H4506" s="37">
        <v>0.011680143755615454</v>
      </c>
    </row>
    <row r="4507">
      <c r="A4507" s="26">
        <v>28</v>
      </c>
      <c r="B4507" s="24" t="str">
        <v>수원시 팔달구</v>
      </c>
      <c r="C4507" s="24" t="str">
        <v>오피스텔 매매</v>
      </c>
      <c r="D4507" s="24" t="str">
        <v>2025-12</v>
      </c>
      <c r="E4507" s="24" t="str">
        <v>비교 반영</v>
      </c>
      <c r="F4507" s="24" t="str">
        <v>그 외 비교 반영월</v>
      </c>
      <c r="G4507" s="26">
        <v>26</v>
      </c>
      <c r="H4507" s="37">
        <v>0.019202363367799114</v>
      </c>
    </row>
    <row r="4508">
      <c r="A4508" s="26">
        <v>28</v>
      </c>
      <c r="B4508" s="24" t="str">
        <v>수원시 팔달구</v>
      </c>
      <c r="C4508" s="24" t="str">
        <v>오피스텔 매매</v>
      </c>
      <c r="D4508" s="24" t="str">
        <v>2026-01</v>
      </c>
      <c r="E4508" s="24" t="str">
        <v>비교 반영</v>
      </c>
      <c r="F4508" s="24" t="str">
        <v>직전 비교기간</v>
      </c>
      <c r="G4508" s="26">
        <v>31</v>
      </c>
      <c r="H4508" s="37">
        <v>0.02219040801717967</v>
      </c>
    </row>
    <row r="4509">
      <c r="A4509" s="26">
        <v>28</v>
      </c>
      <c r="B4509" s="24" t="str">
        <v>수원시 팔달구</v>
      </c>
      <c r="C4509" s="24" t="str">
        <v>오피스텔 매매</v>
      </c>
      <c r="D4509" s="24" t="str">
        <v>2026-02</v>
      </c>
      <c r="E4509" s="24" t="str">
        <v>비교 반영</v>
      </c>
      <c r="F4509" s="24" t="str">
        <v>직전 비교기간</v>
      </c>
      <c r="G4509" s="26">
        <v>17</v>
      </c>
      <c r="H4509" s="37">
        <v>0.012987012987012988</v>
      </c>
    </row>
    <row r="4510">
      <c r="A4510" s="26">
        <v>28</v>
      </c>
      <c r="B4510" s="24" t="str">
        <v>수원시 팔달구</v>
      </c>
      <c r="C4510" s="24" t="str">
        <v>오피스텔 매매</v>
      </c>
      <c r="D4510" s="24" t="str">
        <v>2026-03</v>
      </c>
      <c r="E4510" s="24" t="str">
        <v>비교 반영</v>
      </c>
      <c r="F4510" s="24" t="str">
        <v>직전 비교기간</v>
      </c>
      <c r="G4510" s="26">
        <v>21</v>
      </c>
      <c r="H4510" s="37">
        <v>0.015032211882605583</v>
      </c>
    </row>
    <row r="4511">
      <c r="A4511" s="26">
        <v>28</v>
      </c>
      <c r="B4511" s="24" t="str">
        <v>수원시 팔달구</v>
      </c>
      <c r="C4511" s="24" t="str">
        <v>오피스텔 매매</v>
      </c>
      <c r="D4511" s="24" t="str">
        <v>2026-04</v>
      </c>
      <c r="E4511" s="24" t="str">
        <v>비교 반영</v>
      </c>
      <c r="F4511" s="24" t="str">
        <v>최근 비교기간</v>
      </c>
      <c r="G4511" s="26">
        <v>30</v>
      </c>
      <c r="H4511" s="37">
        <v>0.023273855702094646</v>
      </c>
    </row>
    <row r="4512">
      <c r="A4512" s="26">
        <v>28</v>
      </c>
      <c r="B4512" s="24" t="str">
        <v>수원시 팔달구</v>
      </c>
      <c r="C4512" s="24" t="str">
        <v>오피스텔 매매</v>
      </c>
      <c r="D4512" s="24" t="str">
        <v>2026-05</v>
      </c>
      <c r="E4512" s="24" t="str">
        <v>비교 반영</v>
      </c>
      <c r="F4512" s="24" t="str">
        <v>최근 비교기간</v>
      </c>
      <c r="G4512" s="26">
        <v>18</v>
      </c>
      <c r="H4512" s="37">
        <v>0.013196480938416423</v>
      </c>
    </row>
    <row r="4513">
      <c r="A4513" s="26">
        <v>28</v>
      </c>
      <c r="B4513" s="24" t="str">
        <v>수원시 팔달구</v>
      </c>
      <c r="C4513" s="24" t="str">
        <v>오피스텔 매매</v>
      </c>
      <c r="D4513" s="24" t="str">
        <v>2026-06</v>
      </c>
      <c r="E4513" s="24" t="str">
        <v>비교 반영</v>
      </c>
      <c r="F4513" s="24" t="str">
        <v>최근 비교기간</v>
      </c>
      <c r="G4513" s="26">
        <v>23</v>
      </c>
      <c r="H4513" s="37">
        <v>0.018326693227091632</v>
      </c>
    </row>
    <row r="4514">
      <c r="A4514" s="30">
        <v>28</v>
      </c>
      <c r="B4514" s="30" t="str">
        <v>수원시 팔달구</v>
      </c>
      <c r="C4514" s="30" t="str">
        <v>오피스텔 매매</v>
      </c>
      <c r="D4514" s="30" t="str">
        <v>2026-07</v>
      </c>
      <c r="E4514" s="30" t="str">
        <v>집계 중</v>
      </c>
      <c r="F4514" s="30" t="str">
        <v>집계 중 월</v>
      </c>
      <c r="G4514" s="32">
        <v>27</v>
      </c>
      <c r="H4514" s="43">
        <v>0.02474793767186068</v>
      </c>
    </row>
    <row r="4515">
      <c r="A4515" s="26">
        <v>28</v>
      </c>
      <c r="B4515" s="24" t="str">
        <v>수원시 팔달구</v>
      </c>
      <c r="C4515" s="24" t="str">
        <v>분양권</v>
      </c>
      <c r="D4515" s="24" t="str">
        <v>2025-08</v>
      </c>
      <c r="E4515" s="24" t="str">
        <v>비교 반영</v>
      </c>
      <c r="F4515" s="24" t="str">
        <v>그 외 비교 반영월</v>
      </c>
      <c r="G4515" s="26">
        <v>6</v>
      </c>
      <c r="H4515" s="37">
        <v>0.0048115477145148355</v>
      </c>
    </row>
    <row r="4516">
      <c r="A4516" s="26">
        <v>28</v>
      </c>
      <c r="B4516" s="24" t="str">
        <v>수원시 팔달구</v>
      </c>
      <c r="C4516" s="24" t="str">
        <v>분양권</v>
      </c>
      <c r="D4516" s="24" t="str">
        <v>2025-09</v>
      </c>
      <c r="E4516" s="24" t="str">
        <v>비교 반영</v>
      </c>
      <c r="F4516" s="24" t="str">
        <v>그 외 비교 반영월</v>
      </c>
      <c r="G4516" s="26">
        <v>4</v>
      </c>
      <c r="H4516" s="37">
        <v>0.0030349013657056147</v>
      </c>
    </row>
    <row r="4517">
      <c r="A4517" s="26">
        <v>28</v>
      </c>
      <c r="B4517" s="24" t="str">
        <v>수원시 팔달구</v>
      </c>
      <c r="C4517" s="24" t="str">
        <v>분양권</v>
      </c>
      <c r="D4517" s="24" t="str">
        <v>2025-10</v>
      </c>
      <c r="E4517" s="24" t="str">
        <v>비교 반영</v>
      </c>
      <c r="F4517" s="24" t="str">
        <v>그 외 비교 반영월</v>
      </c>
      <c r="G4517" s="26">
        <v>12</v>
      </c>
      <c r="H4517" s="37">
        <v>0.010434782608695653</v>
      </c>
    </row>
    <row r="4518">
      <c r="A4518" s="26">
        <v>28</v>
      </c>
      <c r="B4518" s="24" t="str">
        <v>수원시 팔달구</v>
      </c>
      <c r="C4518" s="24" t="str">
        <v>분양권</v>
      </c>
      <c r="D4518" s="24" t="str">
        <v>2025-11</v>
      </c>
      <c r="E4518" s="24" t="str">
        <v>비교 반영</v>
      </c>
      <c r="F4518" s="24" t="str">
        <v>그 외 비교 반영월</v>
      </c>
      <c r="G4518" s="26">
        <v>2</v>
      </c>
      <c r="H4518" s="37">
        <v>0.0017969451931716084</v>
      </c>
    </row>
    <row r="4519">
      <c r="A4519" s="26">
        <v>28</v>
      </c>
      <c r="B4519" s="24" t="str">
        <v>수원시 팔달구</v>
      </c>
      <c r="C4519" s="24" t="str">
        <v>분양권</v>
      </c>
      <c r="D4519" s="24" t="str">
        <v>2025-12</v>
      </c>
      <c r="E4519" s="24" t="str">
        <v>비교 반영</v>
      </c>
      <c r="F4519" s="24" t="str">
        <v>그 외 비교 반영월</v>
      </c>
      <c r="G4519" s="26">
        <v>22</v>
      </c>
      <c r="H4519" s="37">
        <v>0.01624815361890694</v>
      </c>
    </row>
    <row r="4520">
      <c r="A4520" s="26">
        <v>28</v>
      </c>
      <c r="B4520" s="24" t="str">
        <v>수원시 팔달구</v>
      </c>
      <c r="C4520" s="24" t="str">
        <v>분양권</v>
      </c>
      <c r="D4520" s="24" t="str">
        <v>2026-01</v>
      </c>
      <c r="E4520" s="24" t="str">
        <v>비교 반영</v>
      </c>
      <c r="F4520" s="24" t="str">
        <v>직전 비교기간</v>
      </c>
      <c r="G4520" s="26">
        <v>16</v>
      </c>
      <c r="H4520" s="37">
        <v>0.01145311381531854</v>
      </c>
    </row>
    <row r="4521">
      <c r="A4521" s="26">
        <v>28</v>
      </c>
      <c r="B4521" s="24" t="str">
        <v>수원시 팔달구</v>
      </c>
      <c r="C4521" s="24" t="str">
        <v>분양권</v>
      </c>
      <c r="D4521" s="24" t="str">
        <v>2026-02</v>
      </c>
      <c r="E4521" s="24" t="str">
        <v>비교 반영</v>
      </c>
      <c r="F4521" s="24" t="str">
        <v>직전 비교기간</v>
      </c>
      <c r="G4521" s="26">
        <v>18</v>
      </c>
      <c r="H4521" s="37">
        <v>0.013750954927425516</v>
      </c>
    </row>
    <row r="4522">
      <c r="A4522" s="26">
        <v>28</v>
      </c>
      <c r="B4522" s="24" t="str">
        <v>수원시 팔달구</v>
      </c>
      <c r="C4522" s="24" t="str">
        <v>분양권</v>
      </c>
      <c r="D4522" s="24" t="str">
        <v>2026-03</v>
      </c>
      <c r="E4522" s="24" t="str">
        <v>비교 반영</v>
      </c>
      <c r="F4522" s="24" t="str">
        <v>직전 비교기간</v>
      </c>
      <c r="G4522" s="26">
        <v>11</v>
      </c>
      <c r="H4522" s="37">
        <v>0.007874015748031496</v>
      </c>
    </row>
    <row r="4523">
      <c r="A4523" s="26">
        <v>28</v>
      </c>
      <c r="B4523" s="24" t="str">
        <v>수원시 팔달구</v>
      </c>
      <c r="C4523" s="24" t="str">
        <v>분양권</v>
      </c>
      <c r="D4523" s="24" t="str">
        <v>2026-04</v>
      </c>
      <c r="E4523" s="24" t="str">
        <v>비교 반영</v>
      </c>
      <c r="F4523" s="24" t="str">
        <v>최근 비교기간</v>
      </c>
      <c r="G4523" s="26">
        <v>12</v>
      </c>
      <c r="H4523" s="37">
        <v>0.009309542280837859</v>
      </c>
    </row>
    <row r="4524">
      <c r="A4524" s="26">
        <v>28</v>
      </c>
      <c r="B4524" s="24" t="str">
        <v>수원시 팔달구</v>
      </c>
      <c r="C4524" s="24" t="str">
        <v>분양권</v>
      </c>
      <c r="D4524" s="24" t="str">
        <v>2026-05</v>
      </c>
      <c r="E4524" s="24" t="str">
        <v>비교 반영</v>
      </c>
      <c r="F4524" s="24" t="str">
        <v>최근 비교기간</v>
      </c>
      <c r="G4524" s="26">
        <v>3</v>
      </c>
      <c r="H4524" s="37">
        <v>0.0021994134897360706</v>
      </c>
    </row>
    <row r="4525">
      <c r="A4525" s="26">
        <v>28</v>
      </c>
      <c r="B4525" s="24" t="str">
        <v>수원시 팔달구</v>
      </c>
      <c r="C4525" s="24" t="str">
        <v>분양권</v>
      </c>
      <c r="D4525" s="24" t="str">
        <v>2026-06</v>
      </c>
      <c r="E4525" s="24" t="str">
        <v>비교 반영</v>
      </c>
      <c r="F4525" s="24" t="str">
        <v>최근 비교기간</v>
      </c>
      <c r="G4525" s="26">
        <v>10</v>
      </c>
      <c r="H4525" s="37">
        <v>0.00796812749003984</v>
      </c>
    </row>
    <row r="4526">
      <c r="A4526" s="30">
        <v>28</v>
      </c>
      <c r="B4526" s="30" t="str">
        <v>수원시 팔달구</v>
      </c>
      <c r="C4526" s="30" t="str">
        <v>분양권</v>
      </c>
      <c r="D4526" s="30" t="str">
        <v>2026-07</v>
      </c>
      <c r="E4526" s="30" t="str">
        <v>집계 중</v>
      </c>
      <c r="F4526" s="30" t="str">
        <v>집계 중 월</v>
      </c>
      <c r="G4526" s="32">
        <v>7</v>
      </c>
      <c r="H4526" s="43">
        <v>0.006416131989000917</v>
      </c>
    </row>
    <row r="4527">
      <c r="A4527" s="26">
        <v>28</v>
      </c>
      <c r="B4527" s="24" t="str">
        <v>수원시 팔달구</v>
      </c>
      <c r="C4527" s="24" t="str">
        <v>토지</v>
      </c>
      <c r="D4527" s="24" t="str">
        <v>2025-08</v>
      </c>
      <c r="E4527" s="24" t="str">
        <v>비교 반영</v>
      </c>
      <c r="F4527" s="24" t="str">
        <v>그 외 비교 반영월</v>
      </c>
      <c r="G4527" s="26">
        <v>10</v>
      </c>
      <c r="H4527" s="37">
        <v>0.00801924619085806</v>
      </c>
    </row>
    <row r="4528">
      <c r="A4528" s="26">
        <v>28</v>
      </c>
      <c r="B4528" s="24" t="str">
        <v>수원시 팔달구</v>
      </c>
      <c r="C4528" s="24" t="str">
        <v>토지</v>
      </c>
      <c r="D4528" s="24" t="str">
        <v>2025-09</v>
      </c>
      <c r="E4528" s="24" t="str">
        <v>비교 반영</v>
      </c>
      <c r="F4528" s="24" t="str">
        <v>그 외 비교 반영월</v>
      </c>
      <c r="G4528" s="26">
        <v>9</v>
      </c>
      <c r="H4528" s="37">
        <v>0.006828528072837633</v>
      </c>
    </row>
    <row r="4529">
      <c r="A4529" s="26">
        <v>28</v>
      </c>
      <c r="B4529" s="24" t="str">
        <v>수원시 팔달구</v>
      </c>
      <c r="C4529" s="24" t="str">
        <v>토지</v>
      </c>
      <c r="D4529" s="24" t="str">
        <v>2025-10</v>
      </c>
      <c r="E4529" s="24" t="str">
        <v>비교 반영</v>
      </c>
      <c r="F4529" s="24" t="str">
        <v>그 외 비교 반영월</v>
      </c>
      <c r="G4529" s="26">
        <v>5</v>
      </c>
      <c r="H4529" s="37">
        <v>0.004347826086956522</v>
      </c>
    </row>
    <row r="4530">
      <c r="A4530" s="26">
        <v>28</v>
      </c>
      <c r="B4530" s="24" t="str">
        <v>수원시 팔달구</v>
      </c>
      <c r="C4530" s="24" t="str">
        <v>토지</v>
      </c>
      <c r="D4530" s="24" t="str">
        <v>2025-11</v>
      </c>
      <c r="E4530" s="24" t="str">
        <v>비교 반영</v>
      </c>
      <c r="F4530" s="24" t="str">
        <v>그 외 비교 반영월</v>
      </c>
      <c r="G4530" s="26">
        <v>7</v>
      </c>
      <c r="H4530" s="37">
        <v>0.006289308176100629</v>
      </c>
    </row>
    <row r="4531">
      <c r="A4531" s="26">
        <v>28</v>
      </c>
      <c r="B4531" s="24" t="str">
        <v>수원시 팔달구</v>
      </c>
      <c r="C4531" s="24" t="str">
        <v>토지</v>
      </c>
      <c r="D4531" s="24" t="str">
        <v>2025-12</v>
      </c>
      <c r="E4531" s="24" t="str">
        <v>비교 반영</v>
      </c>
      <c r="F4531" s="24" t="str">
        <v>그 외 비교 반영월</v>
      </c>
      <c r="G4531" s="26">
        <v>8</v>
      </c>
      <c r="H4531" s="37">
        <v>0.005908419497784343</v>
      </c>
    </row>
    <row r="4532">
      <c r="A4532" s="26">
        <v>28</v>
      </c>
      <c r="B4532" s="24" t="str">
        <v>수원시 팔달구</v>
      </c>
      <c r="C4532" s="24" t="str">
        <v>토지</v>
      </c>
      <c r="D4532" s="24" t="str">
        <v>2026-01</v>
      </c>
      <c r="E4532" s="24" t="str">
        <v>비교 반영</v>
      </c>
      <c r="F4532" s="24" t="str">
        <v>직전 비교기간</v>
      </c>
      <c r="G4532" s="26">
        <v>5</v>
      </c>
      <c r="H4532" s="37">
        <v>0.0035790980672870437</v>
      </c>
    </row>
    <row r="4533">
      <c r="A4533" s="26">
        <v>28</v>
      </c>
      <c r="B4533" s="24" t="str">
        <v>수원시 팔달구</v>
      </c>
      <c r="C4533" s="24" t="str">
        <v>토지</v>
      </c>
      <c r="D4533" s="24" t="str">
        <v>2026-02</v>
      </c>
      <c r="E4533" s="24" t="str">
        <v>비교 반영</v>
      </c>
      <c r="F4533" s="24" t="str">
        <v>직전 비교기간</v>
      </c>
      <c r="G4533" s="26">
        <v>10</v>
      </c>
      <c r="H4533" s="37">
        <v>0.007639419404125287</v>
      </c>
    </row>
    <row r="4534">
      <c r="A4534" s="26">
        <v>28</v>
      </c>
      <c r="B4534" s="24" t="str">
        <v>수원시 팔달구</v>
      </c>
      <c r="C4534" s="24" t="str">
        <v>토지</v>
      </c>
      <c r="D4534" s="24" t="str">
        <v>2026-03</v>
      </c>
      <c r="E4534" s="24" t="str">
        <v>비교 반영</v>
      </c>
      <c r="F4534" s="24" t="str">
        <v>직전 비교기간</v>
      </c>
      <c r="G4534" s="26">
        <v>4</v>
      </c>
      <c r="H4534" s="37">
        <v>0.002863278453829635</v>
      </c>
    </row>
    <row r="4535">
      <c r="A4535" s="26">
        <v>28</v>
      </c>
      <c r="B4535" s="24" t="str">
        <v>수원시 팔달구</v>
      </c>
      <c r="C4535" s="24" t="str">
        <v>토지</v>
      </c>
      <c r="D4535" s="24" t="str">
        <v>2026-04</v>
      </c>
      <c r="E4535" s="24" t="str">
        <v>비교 반영</v>
      </c>
      <c r="F4535" s="24" t="str">
        <v>최근 비교기간</v>
      </c>
      <c r="G4535" s="26">
        <v>8</v>
      </c>
      <c r="H4535" s="37">
        <v>0.0062063615205585725</v>
      </c>
    </row>
    <row r="4536">
      <c r="A4536" s="26">
        <v>28</v>
      </c>
      <c r="B4536" s="24" t="str">
        <v>수원시 팔달구</v>
      </c>
      <c r="C4536" s="24" t="str">
        <v>토지</v>
      </c>
      <c r="D4536" s="24" t="str">
        <v>2026-05</v>
      </c>
      <c r="E4536" s="24" t="str">
        <v>비교 반영</v>
      </c>
      <c r="F4536" s="24" t="str">
        <v>최근 비교기간</v>
      </c>
      <c r="G4536" s="26">
        <v>7</v>
      </c>
      <c r="H4536" s="37">
        <v>0.005131964809384164</v>
      </c>
    </row>
    <row r="4537">
      <c r="A4537" s="26">
        <v>28</v>
      </c>
      <c r="B4537" s="24" t="str">
        <v>수원시 팔달구</v>
      </c>
      <c r="C4537" s="24" t="str">
        <v>토지</v>
      </c>
      <c r="D4537" s="24" t="str">
        <v>2026-06</v>
      </c>
      <c r="E4537" s="24" t="str">
        <v>비교 반영</v>
      </c>
      <c r="F4537" s="24" t="str">
        <v>최근 비교기간</v>
      </c>
      <c r="G4537" s="26">
        <v>9</v>
      </c>
      <c r="H4537" s="37">
        <v>0.007171314741035857</v>
      </c>
    </row>
    <row r="4538">
      <c r="A4538" s="30">
        <v>28</v>
      </c>
      <c r="B4538" s="30" t="str">
        <v>수원시 팔달구</v>
      </c>
      <c r="C4538" s="30" t="str">
        <v>토지</v>
      </c>
      <c r="D4538" s="30" t="str">
        <v>2026-07</v>
      </c>
      <c r="E4538" s="30" t="str">
        <v>집계 중</v>
      </c>
      <c r="F4538" s="30" t="str">
        <v>집계 중 월</v>
      </c>
      <c r="G4538" s="32">
        <v>8</v>
      </c>
      <c r="H4538" s="43">
        <v>0.007332722273143905</v>
      </c>
    </row>
    <row r="4539">
      <c r="A4539" s="26">
        <v>28</v>
      </c>
      <c r="B4539" s="24" t="str">
        <v>수원시 팔달구</v>
      </c>
      <c r="C4539" s="24" t="str">
        <v>다가구 매매</v>
      </c>
      <c r="D4539" s="24" t="str">
        <v>2025-08</v>
      </c>
      <c r="E4539" s="24" t="str">
        <v>비교 반영</v>
      </c>
      <c r="F4539" s="24" t="str">
        <v>그 외 비교 반영월</v>
      </c>
      <c r="G4539" s="26">
        <v>13</v>
      </c>
      <c r="H4539" s="37">
        <v>0.010425020048115477</v>
      </c>
    </row>
    <row r="4540">
      <c r="A4540" s="26">
        <v>28</v>
      </c>
      <c r="B4540" s="24" t="str">
        <v>수원시 팔달구</v>
      </c>
      <c r="C4540" s="24" t="str">
        <v>다가구 매매</v>
      </c>
      <c r="D4540" s="24" t="str">
        <v>2025-09</v>
      </c>
      <c r="E4540" s="24" t="str">
        <v>비교 반영</v>
      </c>
      <c r="F4540" s="24" t="str">
        <v>그 외 비교 반영월</v>
      </c>
      <c r="G4540" s="26">
        <v>13</v>
      </c>
      <c r="H4540" s="37">
        <v>0.009863429438543247</v>
      </c>
    </row>
    <row r="4541">
      <c r="A4541" s="26">
        <v>28</v>
      </c>
      <c r="B4541" s="24" t="str">
        <v>수원시 팔달구</v>
      </c>
      <c r="C4541" s="24" t="str">
        <v>다가구 매매</v>
      </c>
      <c r="D4541" s="24" t="str">
        <v>2025-10</v>
      </c>
      <c r="E4541" s="24" t="str">
        <v>비교 반영</v>
      </c>
      <c r="F4541" s="24" t="str">
        <v>그 외 비교 반영월</v>
      </c>
      <c r="G4541" s="26">
        <v>8</v>
      </c>
      <c r="H4541" s="37">
        <v>0.006956521739130435</v>
      </c>
    </row>
    <row r="4542">
      <c r="A4542" s="26">
        <v>28</v>
      </c>
      <c r="B4542" s="24" t="str">
        <v>수원시 팔달구</v>
      </c>
      <c r="C4542" s="24" t="str">
        <v>다가구 매매</v>
      </c>
      <c r="D4542" s="24" t="str">
        <v>2025-11</v>
      </c>
      <c r="E4542" s="24" t="str">
        <v>비교 반영</v>
      </c>
      <c r="F4542" s="24" t="str">
        <v>그 외 비교 반영월</v>
      </c>
      <c r="G4542" s="26">
        <v>3</v>
      </c>
      <c r="H4542" s="37">
        <v>0.0026954177897574125</v>
      </c>
    </row>
    <row r="4543">
      <c r="A4543" s="26">
        <v>28</v>
      </c>
      <c r="B4543" s="24" t="str">
        <v>수원시 팔달구</v>
      </c>
      <c r="C4543" s="24" t="str">
        <v>다가구 매매</v>
      </c>
      <c r="D4543" s="24" t="str">
        <v>2025-12</v>
      </c>
      <c r="E4543" s="24" t="str">
        <v>비교 반영</v>
      </c>
      <c r="F4543" s="24" t="str">
        <v>그 외 비교 반영월</v>
      </c>
      <c r="G4543" s="26">
        <v>6</v>
      </c>
      <c r="H4543" s="37">
        <v>0.004431314623338257</v>
      </c>
    </row>
    <row r="4544">
      <c r="A4544" s="26">
        <v>28</v>
      </c>
      <c r="B4544" s="24" t="str">
        <v>수원시 팔달구</v>
      </c>
      <c r="C4544" s="24" t="str">
        <v>다가구 매매</v>
      </c>
      <c r="D4544" s="24" t="str">
        <v>2026-01</v>
      </c>
      <c r="E4544" s="24" t="str">
        <v>비교 반영</v>
      </c>
      <c r="F4544" s="24" t="str">
        <v>직전 비교기간</v>
      </c>
      <c r="G4544" s="26">
        <v>6</v>
      </c>
      <c r="H4544" s="37">
        <v>0.004294917680744453</v>
      </c>
    </row>
    <row r="4545">
      <c r="A4545" s="26">
        <v>28</v>
      </c>
      <c r="B4545" s="24" t="str">
        <v>수원시 팔달구</v>
      </c>
      <c r="C4545" s="24" t="str">
        <v>다가구 매매</v>
      </c>
      <c r="D4545" s="24" t="str">
        <v>2026-02</v>
      </c>
      <c r="E4545" s="24" t="str">
        <v>비교 반영</v>
      </c>
      <c r="F4545" s="24" t="str">
        <v>직전 비교기간</v>
      </c>
      <c r="G4545" s="26">
        <v>5</v>
      </c>
      <c r="H4545" s="37">
        <v>0.0038197097020626434</v>
      </c>
    </row>
    <row r="4546">
      <c r="A4546" s="26">
        <v>28</v>
      </c>
      <c r="B4546" s="24" t="str">
        <v>수원시 팔달구</v>
      </c>
      <c r="C4546" s="24" t="str">
        <v>다가구 매매</v>
      </c>
      <c r="D4546" s="24" t="str">
        <v>2026-03</v>
      </c>
      <c r="E4546" s="24" t="str">
        <v>비교 반영</v>
      </c>
      <c r="F4546" s="24" t="str">
        <v>직전 비교기간</v>
      </c>
      <c r="G4546" s="26">
        <v>4</v>
      </c>
      <c r="H4546" s="37">
        <v>0.002863278453829635</v>
      </c>
    </row>
    <row r="4547">
      <c r="A4547" s="26">
        <v>28</v>
      </c>
      <c r="B4547" s="24" t="str">
        <v>수원시 팔달구</v>
      </c>
      <c r="C4547" s="24" t="str">
        <v>다가구 매매</v>
      </c>
      <c r="D4547" s="24" t="str">
        <v>2026-04</v>
      </c>
      <c r="E4547" s="24" t="str">
        <v>비교 반영</v>
      </c>
      <c r="F4547" s="24" t="str">
        <v>최근 비교기간</v>
      </c>
      <c r="G4547" s="26">
        <v>10</v>
      </c>
      <c r="H4547" s="37">
        <v>0.007757951900698216</v>
      </c>
    </row>
    <row r="4548">
      <c r="A4548" s="26">
        <v>28</v>
      </c>
      <c r="B4548" s="24" t="str">
        <v>수원시 팔달구</v>
      </c>
      <c r="C4548" s="24" t="str">
        <v>다가구 매매</v>
      </c>
      <c r="D4548" s="24" t="str">
        <v>2026-05</v>
      </c>
      <c r="E4548" s="24" t="str">
        <v>비교 반영</v>
      </c>
      <c r="F4548" s="24" t="str">
        <v>최근 비교기간</v>
      </c>
      <c r="G4548" s="26">
        <v>8</v>
      </c>
      <c r="H4548" s="37">
        <v>0.005865102639296188</v>
      </c>
    </row>
    <row r="4549">
      <c r="A4549" s="26">
        <v>28</v>
      </c>
      <c r="B4549" s="24" t="str">
        <v>수원시 팔달구</v>
      </c>
      <c r="C4549" s="24" t="str">
        <v>다가구 매매</v>
      </c>
      <c r="D4549" s="24" t="str">
        <v>2026-06</v>
      </c>
      <c r="E4549" s="24" t="str">
        <v>비교 반영</v>
      </c>
      <c r="F4549" s="24" t="str">
        <v>최근 비교기간</v>
      </c>
      <c r="G4549" s="26">
        <v>4</v>
      </c>
      <c r="H4549" s="37">
        <v>0.0031872509960159364</v>
      </c>
    </row>
    <row r="4550">
      <c r="A4550" s="30">
        <v>28</v>
      </c>
      <c r="B4550" s="30" t="str">
        <v>수원시 팔달구</v>
      </c>
      <c r="C4550" s="30" t="str">
        <v>다가구 매매</v>
      </c>
      <c r="D4550" s="30" t="str">
        <v>2026-07</v>
      </c>
      <c r="E4550" s="30" t="str">
        <v>집계 중</v>
      </c>
      <c r="F4550" s="30" t="str">
        <v>집계 중 월</v>
      </c>
      <c r="G4550" s="32">
        <v>6</v>
      </c>
      <c r="H4550" s="43">
        <v>0.005499541704857928</v>
      </c>
    </row>
    <row r="4551">
      <c r="A4551" s="26">
        <v>28</v>
      </c>
      <c r="B4551" s="24" t="str">
        <v>수원시 팔달구</v>
      </c>
      <c r="C4551" s="24" t="str">
        <v>공장창고</v>
      </c>
      <c r="D4551" s="24" t="str">
        <v>2025-08</v>
      </c>
      <c r="E4551" s="24" t="str">
        <v>비교 반영</v>
      </c>
      <c r="F4551" s="24" t="str">
        <v>그 외 비교 반영월</v>
      </c>
      <c r="G4551" s="26">
        <v>0</v>
      </c>
      <c r="H4551" s="37">
        <v>0</v>
      </c>
    </row>
    <row r="4552">
      <c r="A4552" s="26">
        <v>28</v>
      </c>
      <c r="B4552" s="24" t="str">
        <v>수원시 팔달구</v>
      </c>
      <c r="C4552" s="24" t="str">
        <v>공장창고</v>
      </c>
      <c r="D4552" s="24" t="str">
        <v>2025-09</v>
      </c>
      <c r="E4552" s="24" t="str">
        <v>비교 반영</v>
      </c>
      <c r="F4552" s="24" t="str">
        <v>그 외 비교 반영월</v>
      </c>
      <c r="G4552" s="26">
        <v>0</v>
      </c>
      <c r="H4552" s="37">
        <v>0</v>
      </c>
    </row>
    <row r="4553">
      <c r="A4553" s="26">
        <v>28</v>
      </c>
      <c r="B4553" s="24" t="str">
        <v>수원시 팔달구</v>
      </c>
      <c r="C4553" s="24" t="str">
        <v>공장창고</v>
      </c>
      <c r="D4553" s="24" t="str">
        <v>2025-10</v>
      </c>
      <c r="E4553" s="24" t="str">
        <v>비교 반영</v>
      </c>
      <c r="F4553" s="24" t="str">
        <v>그 외 비교 반영월</v>
      </c>
      <c r="G4553" s="26">
        <v>2</v>
      </c>
      <c r="H4553" s="37">
        <v>0.0017391304347826088</v>
      </c>
    </row>
    <row r="4554">
      <c r="A4554" s="26">
        <v>28</v>
      </c>
      <c r="B4554" s="24" t="str">
        <v>수원시 팔달구</v>
      </c>
      <c r="C4554" s="24" t="str">
        <v>공장창고</v>
      </c>
      <c r="D4554" s="24" t="str">
        <v>2025-11</v>
      </c>
      <c r="E4554" s="24" t="str">
        <v>비교 반영</v>
      </c>
      <c r="F4554" s="24" t="str">
        <v>그 외 비교 반영월</v>
      </c>
      <c r="G4554" s="26">
        <v>3</v>
      </c>
      <c r="H4554" s="37">
        <v>0.0026954177897574125</v>
      </c>
    </row>
    <row r="4555">
      <c r="A4555" s="26">
        <v>28</v>
      </c>
      <c r="B4555" s="24" t="str">
        <v>수원시 팔달구</v>
      </c>
      <c r="C4555" s="24" t="str">
        <v>공장창고</v>
      </c>
      <c r="D4555" s="24" t="str">
        <v>2025-12</v>
      </c>
      <c r="E4555" s="24" t="str">
        <v>비교 반영</v>
      </c>
      <c r="F4555" s="24" t="str">
        <v>그 외 비교 반영월</v>
      </c>
      <c r="G4555" s="26">
        <v>1</v>
      </c>
      <c r="H4555" s="37">
        <v>0.0007385524372230429</v>
      </c>
    </row>
    <row r="4556">
      <c r="A4556" s="26">
        <v>28</v>
      </c>
      <c r="B4556" s="24" t="str">
        <v>수원시 팔달구</v>
      </c>
      <c r="C4556" s="24" t="str">
        <v>공장창고</v>
      </c>
      <c r="D4556" s="24" t="str">
        <v>2026-01</v>
      </c>
      <c r="E4556" s="24" t="str">
        <v>비교 반영</v>
      </c>
      <c r="F4556" s="24" t="str">
        <v>직전 비교기간</v>
      </c>
      <c r="G4556" s="26">
        <v>1</v>
      </c>
      <c r="H4556" s="37">
        <v>0.0007158196134574087</v>
      </c>
    </row>
    <row r="4557">
      <c r="A4557" s="26">
        <v>28</v>
      </c>
      <c r="B4557" s="24" t="str">
        <v>수원시 팔달구</v>
      </c>
      <c r="C4557" s="24" t="str">
        <v>공장창고</v>
      </c>
      <c r="D4557" s="24" t="str">
        <v>2026-02</v>
      </c>
      <c r="E4557" s="24" t="str">
        <v>비교 반영</v>
      </c>
      <c r="F4557" s="24" t="str">
        <v>직전 비교기간</v>
      </c>
      <c r="G4557" s="26">
        <v>1</v>
      </c>
      <c r="H4557" s="37">
        <v>0.0007639419404125286</v>
      </c>
    </row>
    <row r="4558">
      <c r="A4558" s="26">
        <v>28</v>
      </c>
      <c r="B4558" s="24" t="str">
        <v>수원시 팔달구</v>
      </c>
      <c r="C4558" s="24" t="str">
        <v>공장창고</v>
      </c>
      <c r="D4558" s="24" t="str">
        <v>2026-03</v>
      </c>
      <c r="E4558" s="24" t="str">
        <v>비교 반영</v>
      </c>
      <c r="F4558" s="24" t="str">
        <v>직전 비교기간</v>
      </c>
      <c r="G4558" s="26">
        <v>0</v>
      </c>
      <c r="H4558" s="37">
        <v>0</v>
      </c>
    </row>
    <row r="4559">
      <c r="A4559" s="26">
        <v>28</v>
      </c>
      <c r="B4559" s="24" t="str">
        <v>수원시 팔달구</v>
      </c>
      <c r="C4559" s="24" t="str">
        <v>공장창고</v>
      </c>
      <c r="D4559" s="24" t="str">
        <v>2026-04</v>
      </c>
      <c r="E4559" s="24" t="str">
        <v>비교 반영</v>
      </c>
      <c r="F4559" s="24" t="str">
        <v>최근 비교기간</v>
      </c>
      <c r="G4559" s="26">
        <v>0</v>
      </c>
      <c r="H4559" s="37">
        <v>0</v>
      </c>
    </row>
    <row r="4560">
      <c r="A4560" s="26">
        <v>28</v>
      </c>
      <c r="B4560" s="24" t="str">
        <v>수원시 팔달구</v>
      </c>
      <c r="C4560" s="24" t="str">
        <v>공장창고</v>
      </c>
      <c r="D4560" s="24" t="str">
        <v>2026-05</v>
      </c>
      <c r="E4560" s="24" t="str">
        <v>비교 반영</v>
      </c>
      <c r="F4560" s="24" t="str">
        <v>최근 비교기간</v>
      </c>
      <c r="G4560" s="26">
        <v>0</v>
      </c>
      <c r="H4560" s="37">
        <v>0</v>
      </c>
    </row>
    <row r="4561">
      <c r="A4561" s="26">
        <v>28</v>
      </c>
      <c r="B4561" s="24" t="str">
        <v>수원시 팔달구</v>
      </c>
      <c r="C4561" s="24" t="str">
        <v>공장창고</v>
      </c>
      <c r="D4561" s="24" t="str">
        <v>2026-06</v>
      </c>
      <c r="E4561" s="24" t="str">
        <v>비교 반영</v>
      </c>
      <c r="F4561" s="24" t="str">
        <v>최근 비교기간</v>
      </c>
      <c r="G4561" s="26">
        <v>0</v>
      </c>
      <c r="H4561" s="37">
        <v>0</v>
      </c>
    </row>
    <row r="4562">
      <c r="A4562" s="30">
        <v>28</v>
      </c>
      <c r="B4562" s="30" t="str">
        <v>수원시 팔달구</v>
      </c>
      <c r="C4562" s="30" t="str">
        <v>공장창고</v>
      </c>
      <c r="D4562" s="30" t="str">
        <v>2026-07</v>
      </c>
      <c r="E4562" s="30" t="str">
        <v>집계 중</v>
      </c>
      <c r="F4562" s="30" t="str">
        <v>집계 중 월</v>
      </c>
      <c r="G4562" s="32">
        <v>0</v>
      </c>
      <c r="H4562" s="43">
        <v>0</v>
      </c>
    </row>
    <row r="4563">
      <c r="A4563" s="26">
        <v>29</v>
      </c>
      <c r="B4563" s="24" t="str">
        <v>오산시</v>
      </c>
      <c r="C4563" s="24" t="str">
        <v>아파트 전월세</v>
      </c>
      <c r="D4563" s="24" t="str">
        <v>2025-08</v>
      </c>
      <c r="E4563" s="24" t="str">
        <v>비교 반영</v>
      </c>
      <c r="F4563" s="24" t="str">
        <v>그 외 비교 반영월</v>
      </c>
      <c r="G4563" s="26">
        <v>381</v>
      </c>
      <c r="H4563" s="37">
        <v>0.36954413191076624</v>
      </c>
    </row>
    <row r="4564">
      <c r="A4564" s="26">
        <v>29</v>
      </c>
      <c r="B4564" s="24" t="str">
        <v>오산시</v>
      </c>
      <c r="C4564" s="24" t="str">
        <v>아파트 전월세</v>
      </c>
      <c r="D4564" s="24" t="str">
        <v>2025-09</v>
      </c>
      <c r="E4564" s="24" t="str">
        <v>비교 반영</v>
      </c>
      <c r="F4564" s="24" t="str">
        <v>그 외 비교 반영월</v>
      </c>
      <c r="G4564" s="26">
        <v>596</v>
      </c>
      <c r="H4564" s="37">
        <v>0.4553093964858671</v>
      </c>
    </row>
    <row r="4565">
      <c r="A4565" s="26">
        <v>29</v>
      </c>
      <c r="B4565" s="24" t="str">
        <v>오산시</v>
      </c>
      <c r="C4565" s="24" t="str">
        <v>아파트 전월세</v>
      </c>
      <c r="D4565" s="24" t="str">
        <v>2025-10</v>
      </c>
      <c r="E4565" s="24" t="str">
        <v>비교 반영</v>
      </c>
      <c r="F4565" s="24" t="str">
        <v>그 외 비교 반영월</v>
      </c>
      <c r="G4565" s="26">
        <v>488</v>
      </c>
      <c r="H4565" s="37">
        <v>0.3774168600154679</v>
      </c>
    </row>
    <row r="4566">
      <c r="A4566" s="26">
        <v>29</v>
      </c>
      <c r="B4566" s="24" t="str">
        <v>오산시</v>
      </c>
      <c r="C4566" s="24" t="str">
        <v>아파트 전월세</v>
      </c>
      <c r="D4566" s="24" t="str">
        <v>2025-11</v>
      </c>
      <c r="E4566" s="24" t="str">
        <v>비교 반영</v>
      </c>
      <c r="F4566" s="24" t="str">
        <v>그 외 비교 반영월</v>
      </c>
      <c r="G4566" s="26">
        <v>578</v>
      </c>
      <c r="H4566" s="37">
        <v>0.44393241167434716</v>
      </c>
    </row>
    <row r="4567">
      <c r="A4567" s="26">
        <v>29</v>
      </c>
      <c r="B4567" s="24" t="str">
        <v>오산시</v>
      </c>
      <c r="C4567" s="24" t="str">
        <v>아파트 전월세</v>
      </c>
      <c r="D4567" s="24" t="str">
        <v>2025-12</v>
      </c>
      <c r="E4567" s="24" t="str">
        <v>비교 반영</v>
      </c>
      <c r="F4567" s="24" t="str">
        <v>그 외 비교 반영월</v>
      </c>
      <c r="G4567" s="26">
        <v>482</v>
      </c>
      <c r="H4567" s="37">
        <v>0.3937908496732026</v>
      </c>
    </row>
    <row r="4568">
      <c r="A4568" s="26">
        <v>29</v>
      </c>
      <c r="B4568" s="24" t="str">
        <v>오산시</v>
      </c>
      <c r="C4568" s="24" t="str">
        <v>아파트 전월세</v>
      </c>
      <c r="D4568" s="24" t="str">
        <v>2026-01</v>
      </c>
      <c r="E4568" s="24" t="str">
        <v>비교 반영</v>
      </c>
      <c r="F4568" s="24" t="str">
        <v>직전 비교기간</v>
      </c>
      <c r="G4568" s="26">
        <v>447</v>
      </c>
      <c r="H4568" s="37">
        <v>0.3581730769230769</v>
      </c>
    </row>
    <row r="4569">
      <c r="A4569" s="26">
        <v>29</v>
      </c>
      <c r="B4569" s="24" t="str">
        <v>오산시</v>
      </c>
      <c r="C4569" s="24" t="str">
        <v>아파트 전월세</v>
      </c>
      <c r="D4569" s="24" t="str">
        <v>2026-02</v>
      </c>
      <c r="E4569" s="24" t="str">
        <v>비교 반영</v>
      </c>
      <c r="F4569" s="24" t="str">
        <v>직전 비교기간</v>
      </c>
      <c r="G4569" s="26">
        <v>419</v>
      </c>
      <c r="H4569" s="37">
        <v>0.35478408128704486</v>
      </c>
    </row>
    <row r="4570">
      <c r="A4570" s="26">
        <v>29</v>
      </c>
      <c r="B4570" s="24" t="str">
        <v>오산시</v>
      </c>
      <c r="C4570" s="24" t="str">
        <v>아파트 전월세</v>
      </c>
      <c r="D4570" s="24" t="str">
        <v>2026-03</v>
      </c>
      <c r="E4570" s="24" t="str">
        <v>비교 반영</v>
      </c>
      <c r="F4570" s="24" t="str">
        <v>직전 비교기간</v>
      </c>
      <c r="G4570" s="26">
        <v>540</v>
      </c>
      <c r="H4570" s="37">
        <v>0.38028169014084506</v>
      </c>
    </row>
    <row r="4571">
      <c r="A4571" s="26">
        <v>29</v>
      </c>
      <c r="B4571" s="24" t="str">
        <v>오산시</v>
      </c>
      <c r="C4571" s="24" t="str">
        <v>아파트 전월세</v>
      </c>
      <c r="D4571" s="24" t="str">
        <v>2026-04</v>
      </c>
      <c r="E4571" s="24" t="str">
        <v>비교 반영</v>
      </c>
      <c r="F4571" s="24" t="str">
        <v>최근 비교기간</v>
      </c>
      <c r="G4571" s="26">
        <v>380</v>
      </c>
      <c r="H4571" s="37">
        <v>0.32340425531914896</v>
      </c>
    </row>
    <row r="4572">
      <c r="A4572" s="26">
        <v>29</v>
      </c>
      <c r="B4572" s="24" t="str">
        <v>오산시</v>
      </c>
      <c r="C4572" s="24" t="str">
        <v>아파트 전월세</v>
      </c>
      <c r="D4572" s="24" t="str">
        <v>2026-05</v>
      </c>
      <c r="E4572" s="24" t="str">
        <v>비교 반영</v>
      </c>
      <c r="F4572" s="24" t="str">
        <v>최근 비교기간</v>
      </c>
      <c r="G4572" s="26">
        <v>550</v>
      </c>
      <c r="H4572" s="37">
        <v>0.4068047337278107</v>
      </c>
    </row>
    <row r="4573">
      <c r="A4573" s="26">
        <v>29</v>
      </c>
      <c r="B4573" s="24" t="str">
        <v>오산시</v>
      </c>
      <c r="C4573" s="24" t="str">
        <v>아파트 전월세</v>
      </c>
      <c r="D4573" s="24" t="str">
        <v>2026-06</v>
      </c>
      <c r="E4573" s="24" t="str">
        <v>비교 반영</v>
      </c>
      <c r="F4573" s="24" t="str">
        <v>최근 비교기간</v>
      </c>
      <c r="G4573" s="26">
        <v>490</v>
      </c>
      <c r="H4573" s="37">
        <v>0.3584491587417703</v>
      </c>
    </row>
    <row r="4574">
      <c r="A4574" s="30">
        <v>29</v>
      </c>
      <c r="B4574" s="30" t="str">
        <v>오산시</v>
      </c>
      <c r="C4574" s="30" t="str">
        <v>아파트 전월세</v>
      </c>
      <c r="D4574" s="30" t="str">
        <v>2026-07</v>
      </c>
      <c r="E4574" s="30" t="str">
        <v>집계 중</v>
      </c>
      <c r="F4574" s="30" t="str">
        <v>집계 중 월</v>
      </c>
      <c r="G4574" s="32">
        <v>477</v>
      </c>
      <c r="H4574" s="43">
        <v>0.3140223831468071</v>
      </c>
    </row>
    <row r="4575">
      <c r="A4575" s="26">
        <v>29</v>
      </c>
      <c r="B4575" s="24" t="str">
        <v>오산시</v>
      </c>
      <c r="C4575" s="24" t="str">
        <v>아파트 매매</v>
      </c>
      <c r="D4575" s="24" t="str">
        <v>2025-08</v>
      </c>
      <c r="E4575" s="24" t="str">
        <v>비교 반영</v>
      </c>
      <c r="F4575" s="24" t="str">
        <v>그 외 비교 반영월</v>
      </c>
      <c r="G4575" s="26">
        <v>157</v>
      </c>
      <c r="H4575" s="37">
        <v>0.15227934044616878</v>
      </c>
    </row>
    <row r="4576">
      <c r="A4576" s="26">
        <v>29</v>
      </c>
      <c r="B4576" s="24" t="str">
        <v>오산시</v>
      </c>
      <c r="C4576" s="24" t="str">
        <v>아파트 매매</v>
      </c>
      <c r="D4576" s="24" t="str">
        <v>2025-09</v>
      </c>
      <c r="E4576" s="24" t="str">
        <v>비교 반영</v>
      </c>
      <c r="F4576" s="24" t="str">
        <v>그 외 비교 반영월</v>
      </c>
      <c r="G4576" s="26">
        <v>194</v>
      </c>
      <c r="H4576" s="37">
        <v>0.14820473644003057</v>
      </c>
    </row>
    <row r="4577">
      <c r="A4577" s="26">
        <v>29</v>
      </c>
      <c r="B4577" s="24" t="str">
        <v>오산시</v>
      </c>
      <c r="C4577" s="24" t="str">
        <v>아파트 매매</v>
      </c>
      <c r="D4577" s="24" t="str">
        <v>2025-10</v>
      </c>
      <c r="E4577" s="24" t="str">
        <v>비교 반영</v>
      </c>
      <c r="F4577" s="24" t="str">
        <v>그 외 비교 반영월</v>
      </c>
      <c r="G4577" s="26">
        <v>206</v>
      </c>
      <c r="H4577" s="37">
        <v>0.15931941221964424</v>
      </c>
    </row>
    <row r="4578">
      <c r="A4578" s="26">
        <v>29</v>
      </c>
      <c r="B4578" s="24" t="str">
        <v>오산시</v>
      </c>
      <c r="C4578" s="24" t="str">
        <v>아파트 매매</v>
      </c>
      <c r="D4578" s="24" t="str">
        <v>2025-11</v>
      </c>
      <c r="E4578" s="24" t="str">
        <v>비교 반영</v>
      </c>
      <c r="F4578" s="24" t="str">
        <v>그 외 비교 반영월</v>
      </c>
      <c r="G4578" s="26">
        <v>238</v>
      </c>
      <c r="H4578" s="37">
        <v>0.1827956989247312</v>
      </c>
    </row>
    <row r="4579">
      <c r="A4579" s="26">
        <v>29</v>
      </c>
      <c r="B4579" s="24" t="str">
        <v>오산시</v>
      </c>
      <c r="C4579" s="24" t="str">
        <v>아파트 매매</v>
      </c>
      <c r="D4579" s="24" t="str">
        <v>2025-12</v>
      </c>
      <c r="E4579" s="24" t="str">
        <v>비교 반영</v>
      </c>
      <c r="F4579" s="24" t="str">
        <v>그 외 비교 반영월</v>
      </c>
      <c r="G4579" s="26">
        <v>210</v>
      </c>
      <c r="H4579" s="37">
        <v>0.1715686274509804</v>
      </c>
    </row>
    <row r="4580">
      <c r="A4580" s="26">
        <v>29</v>
      </c>
      <c r="B4580" s="24" t="str">
        <v>오산시</v>
      </c>
      <c r="C4580" s="24" t="str">
        <v>아파트 매매</v>
      </c>
      <c r="D4580" s="24" t="str">
        <v>2026-01</v>
      </c>
      <c r="E4580" s="24" t="str">
        <v>비교 반영</v>
      </c>
      <c r="F4580" s="24" t="str">
        <v>직전 비교기간</v>
      </c>
      <c r="G4580" s="26">
        <v>256</v>
      </c>
      <c r="H4580" s="37">
        <v>0.20512820512820512</v>
      </c>
    </row>
    <row r="4581">
      <c r="A4581" s="26">
        <v>29</v>
      </c>
      <c r="B4581" s="24" t="str">
        <v>오산시</v>
      </c>
      <c r="C4581" s="24" t="str">
        <v>아파트 매매</v>
      </c>
      <c r="D4581" s="24" t="str">
        <v>2026-02</v>
      </c>
      <c r="E4581" s="24" t="str">
        <v>비교 반영</v>
      </c>
      <c r="F4581" s="24" t="str">
        <v>직전 비교기간</v>
      </c>
      <c r="G4581" s="26">
        <v>224</v>
      </c>
      <c r="H4581" s="37">
        <v>0.1896697713801863</v>
      </c>
    </row>
    <row r="4582">
      <c r="A4582" s="26">
        <v>29</v>
      </c>
      <c r="B4582" s="24" t="str">
        <v>오산시</v>
      </c>
      <c r="C4582" s="24" t="str">
        <v>아파트 매매</v>
      </c>
      <c r="D4582" s="24" t="str">
        <v>2026-03</v>
      </c>
      <c r="E4582" s="24" t="str">
        <v>비교 반영</v>
      </c>
      <c r="F4582" s="24" t="str">
        <v>직전 비교기간</v>
      </c>
      <c r="G4582" s="26">
        <v>273</v>
      </c>
      <c r="H4582" s="37">
        <v>0.19225352112676056</v>
      </c>
    </row>
    <row r="4583">
      <c r="A4583" s="26">
        <v>29</v>
      </c>
      <c r="B4583" s="24" t="str">
        <v>오산시</v>
      </c>
      <c r="C4583" s="24" t="str">
        <v>아파트 매매</v>
      </c>
      <c r="D4583" s="24" t="str">
        <v>2026-04</v>
      </c>
      <c r="E4583" s="24" t="str">
        <v>비교 반영</v>
      </c>
      <c r="F4583" s="24" t="str">
        <v>최근 비교기간</v>
      </c>
      <c r="G4583" s="26">
        <v>243</v>
      </c>
      <c r="H4583" s="37">
        <v>0.20680851063829786</v>
      </c>
    </row>
    <row r="4584">
      <c r="A4584" s="26">
        <v>29</v>
      </c>
      <c r="B4584" s="24" t="str">
        <v>오산시</v>
      </c>
      <c r="C4584" s="24" t="str">
        <v>아파트 매매</v>
      </c>
      <c r="D4584" s="24" t="str">
        <v>2026-05</v>
      </c>
      <c r="E4584" s="24" t="str">
        <v>비교 반영</v>
      </c>
      <c r="F4584" s="24" t="str">
        <v>최근 비교기간</v>
      </c>
      <c r="G4584" s="26">
        <v>266</v>
      </c>
      <c r="H4584" s="37">
        <v>0.19674556213017752</v>
      </c>
    </row>
    <row r="4585">
      <c r="A4585" s="26">
        <v>29</v>
      </c>
      <c r="B4585" s="24" t="str">
        <v>오산시</v>
      </c>
      <c r="C4585" s="24" t="str">
        <v>아파트 매매</v>
      </c>
      <c r="D4585" s="24" t="str">
        <v>2026-06</v>
      </c>
      <c r="E4585" s="24" t="str">
        <v>비교 반영</v>
      </c>
      <c r="F4585" s="24" t="str">
        <v>최근 비교기간</v>
      </c>
      <c r="G4585" s="26">
        <v>306</v>
      </c>
      <c r="H4585" s="37">
        <v>0.2238478419897586</v>
      </c>
    </row>
    <row r="4586">
      <c r="A4586" s="30">
        <v>29</v>
      </c>
      <c r="B4586" s="30" t="str">
        <v>오산시</v>
      </c>
      <c r="C4586" s="30" t="str">
        <v>아파트 매매</v>
      </c>
      <c r="D4586" s="30" t="str">
        <v>2026-07</v>
      </c>
      <c r="E4586" s="30" t="str">
        <v>집계 중</v>
      </c>
      <c r="F4586" s="30" t="str">
        <v>집계 중 월</v>
      </c>
      <c r="G4586" s="32">
        <v>424</v>
      </c>
      <c r="H4586" s="43">
        <v>0.27913100724160633</v>
      </c>
    </row>
    <row r="4587">
      <c r="A4587" s="26">
        <v>29</v>
      </c>
      <c r="B4587" s="24" t="str">
        <v>오산시</v>
      </c>
      <c r="C4587" s="24" t="str">
        <v>다가구 전월세</v>
      </c>
      <c r="D4587" s="24" t="str">
        <v>2025-08</v>
      </c>
      <c r="E4587" s="24" t="str">
        <v>비교 반영</v>
      </c>
      <c r="F4587" s="24" t="str">
        <v>그 외 비교 반영월</v>
      </c>
      <c r="G4587" s="26">
        <v>207</v>
      </c>
      <c r="H4587" s="37">
        <v>0.20077594568380214</v>
      </c>
    </row>
    <row r="4588">
      <c r="A4588" s="26">
        <v>29</v>
      </c>
      <c r="B4588" s="24" t="str">
        <v>오산시</v>
      </c>
      <c r="C4588" s="24" t="str">
        <v>다가구 전월세</v>
      </c>
      <c r="D4588" s="24" t="str">
        <v>2025-09</v>
      </c>
      <c r="E4588" s="24" t="str">
        <v>비교 반영</v>
      </c>
      <c r="F4588" s="24" t="str">
        <v>그 외 비교 반영월</v>
      </c>
      <c r="G4588" s="26">
        <v>187</v>
      </c>
      <c r="H4588" s="37">
        <v>0.14285714285714285</v>
      </c>
    </row>
    <row r="4589">
      <c r="A4589" s="26">
        <v>29</v>
      </c>
      <c r="B4589" s="24" t="str">
        <v>오산시</v>
      </c>
      <c r="C4589" s="24" t="str">
        <v>다가구 전월세</v>
      </c>
      <c r="D4589" s="24" t="str">
        <v>2025-10</v>
      </c>
      <c r="E4589" s="24" t="str">
        <v>비교 반영</v>
      </c>
      <c r="F4589" s="24" t="str">
        <v>그 외 비교 반영월</v>
      </c>
      <c r="G4589" s="26">
        <v>189</v>
      </c>
      <c r="H4589" s="37">
        <v>0.14617169373549885</v>
      </c>
    </row>
    <row r="4590">
      <c r="A4590" s="26">
        <v>29</v>
      </c>
      <c r="B4590" s="24" t="str">
        <v>오산시</v>
      </c>
      <c r="C4590" s="24" t="str">
        <v>다가구 전월세</v>
      </c>
      <c r="D4590" s="24" t="str">
        <v>2025-11</v>
      </c>
      <c r="E4590" s="24" t="str">
        <v>비교 반영</v>
      </c>
      <c r="F4590" s="24" t="str">
        <v>그 외 비교 반영월</v>
      </c>
      <c r="G4590" s="26">
        <v>185</v>
      </c>
      <c r="H4590" s="37">
        <v>0.14208909370199693</v>
      </c>
    </row>
    <row r="4591">
      <c r="A4591" s="26">
        <v>29</v>
      </c>
      <c r="B4591" s="24" t="str">
        <v>오산시</v>
      </c>
      <c r="C4591" s="24" t="str">
        <v>다가구 전월세</v>
      </c>
      <c r="D4591" s="24" t="str">
        <v>2025-12</v>
      </c>
      <c r="E4591" s="24" t="str">
        <v>비교 반영</v>
      </c>
      <c r="F4591" s="24" t="str">
        <v>그 외 비교 반영월</v>
      </c>
      <c r="G4591" s="26">
        <v>217</v>
      </c>
      <c r="H4591" s="37">
        <v>0.1772875816993464</v>
      </c>
    </row>
    <row r="4592">
      <c r="A4592" s="26">
        <v>29</v>
      </c>
      <c r="B4592" s="24" t="str">
        <v>오산시</v>
      </c>
      <c r="C4592" s="24" t="str">
        <v>다가구 전월세</v>
      </c>
      <c r="D4592" s="24" t="str">
        <v>2026-01</v>
      </c>
      <c r="E4592" s="24" t="str">
        <v>비교 반영</v>
      </c>
      <c r="F4592" s="24" t="str">
        <v>직전 비교기간</v>
      </c>
      <c r="G4592" s="26">
        <v>261</v>
      </c>
      <c r="H4592" s="37">
        <v>0.2091346153846154</v>
      </c>
    </row>
    <row r="4593">
      <c r="A4593" s="26">
        <v>29</v>
      </c>
      <c r="B4593" s="24" t="str">
        <v>오산시</v>
      </c>
      <c r="C4593" s="24" t="str">
        <v>다가구 전월세</v>
      </c>
      <c r="D4593" s="24" t="str">
        <v>2026-02</v>
      </c>
      <c r="E4593" s="24" t="str">
        <v>비교 반영</v>
      </c>
      <c r="F4593" s="24" t="str">
        <v>직전 비교기간</v>
      </c>
      <c r="G4593" s="26">
        <v>245</v>
      </c>
      <c r="H4593" s="37">
        <v>0.20745131244707873</v>
      </c>
    </row>
    <row r="4594">
      <c r="A4594" s="26">
        <v>29</v>
      </c>
      <c r="B4594" s="24" t="str">
        <v>오산시</v>
      </c>
      <c r="C4594" s="24" t="str">
        <v>다가구 전월세</v>
      </c>
      <c r="D4594" s="24" t="str">
        <v>2026-03</v>
      </c>
      <c r="E4594" s="24" t="str">
        <v>비교 반영</v>
      </c>
      <c r="F4594" s="24" t="str">
        <v>직전 비교기간</v>
      </c>
      <c r="G4594" s="26">
        <v>265</v>
      </c>
      <c r="H4594" s="37">
        <v>0.18661971830985916</v>
      </c>
    </row>
    <row r="4595">
      <c r="A4595" s="26">
        <v>29</v>
      </c>
      <c r="B4595" s="24" t="str">
        <v>오산시</v>
      </c>
      <c r="C4595" s="24" t="str">
        <v>다가구 전월세</v>
      </c>
      <c r="D4595" s="24" t="str">
        <v>2026-04</v>
      </c>
      <c r="E4595" s="24" t="str">
        <v>비교 반영</v>
      </c>
      <c r="F4595" s="24" t="str">
        <v>최근 비교기간</v>
      </c>
      <c r="G4595" s="26">
        <v>244</v>
      </c>
      <c r="H4595" s="37">
        <v>0.2076595744680851</v>
      </c>
    </row>
    <row r="4596">
      <c r="A4596" s="26">
        <v>29</v>
      </c>
      <c r="B4596" s="24" t="str">
        <v>오산시</v>
      </c>
      <c r="C4596" s="24" t="str">
        <v>다가구 전월세</v>
      </c>
      <c r="D4596" s="24" t="str">
        <v>2026-05</v>
      </c>
      <c r="E4596" s="24" t="str">
        <v>비교 반영</v>
      </c>
      <c r="F4596" s="24" t="str">
        <v>최근 비교기간</v>
      </c>
      <c r="G4596" s="26">
        <v>235</v>
      </c>
      <c r="H4596" s="37">
        <v>0.17381656804733728</v>
      </c>
    </row>
    <row r="4597">
      <c r="A4597" s="26">
        <v>29</v>
      </c>
      <c r="B4597" s="24" t="str">
        <v>오산시</v>
      </c>
      <c r="C4597" s="24" t="str">
        <v>다가구 전월세</v>
      </c>
      <c r="D4597" s="24" t="str">
        <v>2026-06</v>
      </c>
      <c r="E4597" s="24" t="str">
        <v>비교 반영</v>
      </c>
      <c r="F4597" s="24" t="str">
        <v>최근 비교기간</v>
      </c>
      <c r="G4597" s="26">
        <v>224</v>
      </c>
      <c r="H4597" s="37">
        <v>0.16386247256766642</v>
      </c>
    </row>
    <row r="4598">
      <c r="A4598" s="30">
        <v>29</v>
      </c>
      <c r="B4598" s="30" t="str">
        <v>오산시</v>
      </c>
      <c r="C4598" s="30" t="str">
        <v>다가구 전월세</v>
      </c>
      <c r="D4598" s="30" t="str">
        <v>2026-07</v>
      </c>
      <c r="E4598" s="30" t="str">
        <v>집계 중</v>
      </c>
      <c r="F4598" s="30" t="str">
        <v>집계 중 월</v>
      </c>
      <c r="G4598" s="32">
        <v>213</v>
      </c>
      <c r="H4598" s="43">
        <v>0.1402238314680711</v>
      </c>
    </row>
    <row r="4599">
      <c r="A4599" s="26">
        <v>29</v>
      </c>
      <c r="B4599" s="24" t="str">
        <v>오산시</v>
      </c>
      <c r="C4599" s="24" t="str">
        <v>다세대 전월세</v>
      </c>
      <c r="D4599" s="24" t="str">
        <v>2025-08</v>
      </c>
      <c r="E4599" s="24" t="str">
        <v>비교 반영</v>
      </c>
      <c r="F4599" s="24" t="str">
        <v>그 외 비교 반영월</v>
      </c>
      <c r="G4599" s="26">
        <v>103</v>
      </c>
      <c r="H4599" s="37">
        <v>0.09990300678952474</v>
      </c>
    </row>
    <row r="4600">
      <c r="A4600" s="26">
        <v>29</v>
      </c>
      <c r="B4600" s="24" t="str">
        <v>오산시</v>
      </c>
      <c r="C4600" s="24" t="str">
        <v>다세대 전월세</v>
      </c>
      <c r="D4600" s="24" t="str">
        <v>2025-09</v>
      </c>
      <c r="E4600" s="24" t="str">
        <v>비교 반영</v>
      </c>
      <c r="F4600" s="24" t="str">
        <v>그 외 비교 반영월</v>
      </c>
      <c r="G4600" s="26">
        <v>124</v>
      </c>
      <c r="H4600" s="37">
        <v>0.09472880061115355</v>
      </c>
    </row>
    <row r="4601">
      <c r="A4601" s="26">
        <v>29</v>
      </c>
      <c r="B4601" s="24" t="str">
        <v>오산시</v>
      </c>
      <c r="C4601" s="24" t="str">
        <v>다세대 전월세</v>
      </c>
      <c r="D4601" s="24" t="str">
        <v>2025-10</v>
      </c>
      <c r="E4601" s="24" t="str">
        <v>비교 반영</v>
      </c>
      <c r="F4601" s="24" t="str">
        <v>그 외 비교 반영월</v>
      </c>
      <c r="G4601" s="26">
        <v>130</v>
      </c>
      <c r="H4601" s="37">
        <v>0.10054137664346481</v>
      </c>
    </row>
    <row r="4602">
      <c r="A4602" s="26">
        <v>29</v>
      </c>
      <c r="B4602" s="24" t="str">
        <v>오산시</v>
      </c>
      <c r="C4602" s="24" t="str">
        <v>다세대 전월세</v>
      </c>
      <c r="D4602" s="24" t="str">
        <v>2025-11</v>
      </c>
      <c r="E4602" s="24" t="str">
        <v>비교 반영</v>
      </c>
      <c r="F4602" s="24" t="str">
        <v>그 외 비교 반영월</v>
      </c>
      <c r="G4602" s="26">
        <v>83</v>
      </c>
      <c r="H4602" s="37">
        <v>0.06374807987711213</v>
      </c>
    </row>
    <row r="4603">
      <c r="A4603" s="26">
        <v>29</v>
      </c>
      <c r="B4603" s="24" t="str">
        <v>오산시</v>
      </c>
      <c r="C4603" s="24" t="str">
        <v>다세대 전월세</v>
      </c>
      <c r="D4603" s="24" t="str">
        <v>2025-12</v>
      </c>
      <c r="E4603" s="24" t="str">
        <v>비교 반영</v>
      </c>
      <c r="F4603" s="24" t="str">
        <v>그 외 비교 반영월</v>
      </c>
      <c r="G4603" s="26">
        <v>98</v>
      </c>
      <c r="H4603" s="37">
        <v>0.08006535947712418</v>
      </c>
    </row>
    <row r="4604">
      <c r="A4604" s="26">
        <v>29</v>
      </c>
      <c r="B4604" s="24" t="str">
        <v>오산시</v>
      </c>
      <c r="C4604" s="24" t="str">
        <v>다세대 전월세</v>
      </c>
      <c r="D4604" s="24" t="str">
        <v>2026-01</v>
      </c>
      <c r="E4604" s="24" t="str">
        <v>비교 반영</v>
      </c>
      <c r="F4604" s="24" t="str">
        <v>직전 비교기간</v>
      </c>
      <c r="G4604" s="26">
        <v>130</v>
      </c>
      <c r="H4604" s="37">
        <v>0.10416666666666667</v>
      </c>
    </row>
    <row r="4605">
      <c r="A4605" s="26">
        <v>29</v>
      </c>
      <c r="B4605" s="24" t="str">
        <v>오산시</v>
      </c>
      <c r="C4605" s="24" t="str">
        <v>다세대 전월세</v>
      </c>
      <c r="D4605" s="24" t="str">
        <v>2026-02</v>
      </c>
      <c r="E4605" s="24" t="str">
        <v>비교 반영</v>
      </c>
      <c r="F4605" s="24" t="str">
        <v>직전 비교기간</v>
      </c>
      <c r="G4605" s="26">
        <v>128</v>
      </c>
      <c r="H4605" s="37">
        <v>0.10838272650296359</v>
      </c>
    </row>
    <row r="4606">
      <c r="A4606" s="26">
        <v>29</v>
      </c>
      <c r="B4606" s="24" t="str">
        <v>오산시</v>
      </c>
      <c r="C4606" s="24" t="str">
        <v>다세대 전월세</v>
      </c>
      <c r="D4606" s="24" t="str">
        <v>2026-03</v>
      </c>
      <c r="E4606" s="24" t="str">
        <v>비교 반영</v>
      </c>
      <c r="F4606" s="24" t="str">
        <v>직전 비교기간</v>
      </c>
      <c r="G4606" s="26">
        <v>178</v>
      </c>
      <c r="H4606" s="37">
        <v>0.12535211267605634</v>
      </c>
    </row>
    <row r="4607">
      <c r="A4607" s="26">
        <v>29</v>
      </c>
      <c r="B4607" s="24" t="str">
        <v>오산시</v>
      </c>
      <c r="C4607" s="24" t="str">
        <v>다세대 전월세</v>
      </c>
      <c r="D4607" s="24" t="str">
        <v>2026-04</v>
      </c>
      <c r="E4607" s="24" t="str">
        <v>비교 반영</v>
      </c>
      <c r="F4607" s="24" t="str">
        <v>최근 비교기간</v>
      </c>
      <c r="G4607" s="26">
        <v>150</v>
      </c>
      <c r="H4607" s="37">
        <v>0.1276595744680851</v>
      </c>
    </row>
    <row r="4608">
      <c r="A4608" s="26">
        <v>29</v>
      </c>
      <c r="B4608" s="24" t="str">
        <v>오산시</v>
      </c>
      <c r="C4608" s="24" t="str">
        <v>다세대 전월세</v>
      </c>
      <c r="D4608" s="24" t="str">
        <v>2026-05</v>
      </c>
      <c r="E4608" s="24" t="str">
        <v>비교 반영</v>
      </c>
      <c r="F4608" s="24" t="str">
        <v>최근 비교기간</v>
      </c>
      <c r="G4608" s="26">
        <v>129</v>
      </c>
      <c r="H4608" s="37">
        <v>0.09541420118343195</v>
      </c>
    </row>
    <row r="4609">
      <c r="A4609" s="26">
        <v>29</v>
      </c>
      <c r="B4609" s="24" t="str">
        <v>오산시</v>
      </c>
      <c r="C4609" s="24" t="str">
        <v>다세대 전월세</v>
      </c>
      <c r="D4609" s="24" t="str">
        <v>2026-06</v>
      </c>
      <c r="E4609" s="24" t="str">
        <v>비교 반영</v>
      </c>
      <c r="F4609" s="24" t="str">
        <v>최근 비교기간</v>
      </c>
      <c r="G4609" s="26">
        <v>145</v>
      </c>
      <c r="H4609" s="37">
        <v>0.10607168983174835</v>
      </c>
    </row>
    <row r="4610">
      <c r="A4610" s="30">
        <v>29</v>
      </c>
      <c r="B4610" s="30" t="str">
        <v>오산시</v>
      </c>
      <c r="C4610" s="30" t="str">
        <v>다세대 전월세</v>
      </c>
      <c r="D4610" s="30" t="str">
        <v>2026-07</v>
      </c>
      <c r="E4610" s="30" t="str">
        <v>집계 중</v>
      </c>
      <c r="F4610" s="30" t="str">
        <v>집계 중 월</v>
      </c>
      <c r="G4610" s="32">
        <v>96</v>
      </c>
      <c r="H4610" s="43">
        <v>0.06319947333772219</v>
      </c>
    </row>
    <row r="4611">
      <c r="A4611" s="26">
        <v>29</v>
      </c>
      <c r="B4611" s="24" t="str">
        <v>오산시</v>
      </c>
      <c r="C4611" s="24" t="str">
        <v>오피스텔 전월세</v>
      </c>
      <c r="D4611" s="24" t="str">
        <v>2025-08</v>
      </c>
      <c r="E4611" s="24" t="str">
        <v>비교 반영</v>
      </c>
      <c r="F4611" s="24" t="str">
        <v>그 외 비교 반영월</v>
      </c>
      <c r="G4611" s="26">
        <v>65</v>
      </c>
      <c r="H4611" s="37">
        <v>0.06304558680892337</v>
      </c>
    </row>
    <row r="4612">
      <c r="A4612" s="26">
        <v>29</v>
      </c>
      <c r="B4612" s="24" t="str">
        <v>오산시</v>
      </c>
      <c r="C4612" s="24" t="str">
        <v>오피스텔 전월세</v>
      </c>
      <c r="D4612" s="24" t="str">
        <v>2025-09</v>
      </c>
      <c r="E4612" s="24" t="str">
        <v>비교 반영</v>
      </c>
      <c r="F4612" s="24" t="str">
        <v>그 외 비교 반영월</v>
      </c>
      <c r="G4612" s="26">
        <v>128</v>
      </c>
      <c r="H4612" s="37">
        <v>0.09778456837280367</v>
      </c>
    </row>
    <row r="4613">
      <c r="A4613" s="26">
        <v>29</v>
      </c>
      <c r="B4613" s="24" t="str">
        <v>오산시</v>
      </c>
      <c r="C4613" s="24" t="str">
        <v>오피스텔 전월세</v>
      </c>
      <c r="D4613" s="24" t="str">
        <v>2025-10</v>
      </c>
      <c r="E4613" s="24" t="str">
        <v>비교 반영</v>
      </c>
      <c r="F4613" s="24" t="str">
        <v>그 외 비교 반영월</v>
      </c>
      <c r="G4613" s="26">
        <v>153</v>
      </c>
      <c r="H4613" s="37">
        <v>0.11832946635730858</v>
      </c>
    </row>
    <row r="4614">
      <c r="A4614" s="26">
        <v>29</v>
      </c>
      <c r="B4614" s="24" t="str">
        <v>오산시</v>
      </c>
      <c r="C4614" s="24" t="str">
        <v>오피스텔 전월세</v>
      </c>
      <c r="D4614" s="24" t="str">
        <v>2025-11</v>
      </c>
      <c r="E4614" s="24" t="str">
        <v>비교 반영</v>
      </c>
      <c r="F4614" s="24" t="str">
        <v>그 외 비교 반영월</v>
      </c>
      <c r="G4614" s="26">
        <v>121</v>
      </c>
      <c r="H4614" s="37">
        <v>0.09293394777265745</v>
      </c>
    </row>
    <row r="4615">
      <c r="A4615" s="26">
        <v>29</v>
      </c>
      <c r="B4615" s="24" t="str">
        <v>오산시</v>
      </c>
      <c r="C4615" s="24" t="str">
        <v>오피스텔 전월세</v>
      </c>
      <c r="D4615" s="24" t="str">
        <v>2025-12</v>
      </c>
      <c r="E4615" s="24" t="str">
        <v>비교 반영</v>
      </c>
      <c r="F4615" s="24" t="str">
        <v>그 외 비교 반영월</v>
      </c>
      <c r="G4615" s="26">
        <v>85</v>
      </c>
      <c r="H4615" s="37">
        <v>0.06944444444444445</v>
      </c>
    </row>
    <row r="4616">
      <c r="A4616" s="26">
        <v>29</v>
      </c>
      <c r="B4616" s="24" t="str">
        <v>오산시</v>
      </c>
      <c r="C4616" s="24" t="str">
        <v>오피스텔 전월세</v>
      </c>
      <c r="D4616" s="24" t="str">
        <v>2026-01</v>
      </c>
      <c r="E4616" s="24" t="str">
        <v>비교 반영</v>
      </c>
      <c r="F4616" s="24" t="str">
        <v>직전 비교기간</v>
      </c>
      <c r="G4616" s="26">
        <v>75</v>
      </c>
      <c r="H4616" s="37">
        <v>0.06009615384615385</v>
      </c>
    </row>
    <row r="4617">
      <c r="A4617" s="26">
        <v>29</v>
      </c>
      <c r="B4617" s="24" t="str">
        <v>오산시</v>
      </c>
      <c r="C4617" s="24" t="str">
        <v>오피스텔 전월세</v>
      </c>
      <c r="D4617" s="24" t="str">
        <v>2026-02</v>
      </c>
      <c r="E4617" s="24" t="str">
        <v>비교 반영</v>
      </c>
      <c r="F4617" s="24" t="str">
        <v>직전 비교기간</v>
      </c>
      <c r="G4617" s="26">
        <v>87</v>
      </c>
      <c r="H4617" s="37">
        <v>0.07366638441998306</v>
      </c>
    </row>
    <row r="4618">
      <c r="A4618" s="26">
        <v>29</v>
      </c>
      <c r="B4618" s="24" t="str">
        <v>오산시</v>
      </c>
      <c r="C4618" s="24" t="str">
        <v>오피스텔 전월세</v>
      </c>
      <c r="D4618" s="24" t="str">
        <v>2026-03</v>
      </c>
      <c r="E4618" s="24" t="str">
        <v>비교 반영</v>
      </c>
      <c r="F4618" s="24" t="str">
        <v>직전 비교기간</v>
      </c>
      <c r="G4618" s="26">
        <v>75</v>
      </c>
      <c r="H4618" s="37">
        <v>0.0528169014084507</v>
      </c>
    </row>
    <row r="4619">
      <c r="A4619" s="26">
        <v>29</v>
      </c>
      <c r="B4619" s="24" t="str">
        <v>오산시</v>
      </c>
      <c r="C4619" s="24" t="str">
        <v>오피스텔 전월세</v>
      </c>
      <c r="D4619" s="24" t="str">
        <v>2026-04</v>
      </c>
      <c r="E4619" s="24" t="str">
        <v>비교 반영</v>
      </c>
      <c r="F4619" s="24" t="str">
        <v>최근 비교기간</v>
      </c>
      <c r="G4619" s="26">
        <v>72</v>
      </c>
      <c r="H4619" s="37">
        <v>0.06127659574468085</v>
      </c>
    </row>
    <row r="4620">
      <c r="A4620" s="26">
        <v>29</v>
      </c>
      <c r="B4620" s="24" t="str">
        <v>오산시</v>
      </c>
      <c r="C4620" s="24" t="str">
        <v>오피스텔 전월세</v>
      </c>
      <c r="D4620" s="24" t="str">
        <v>2026-05</v>
      </c>
      <c r="E4620" s="24" t="str">
        <v>비교 반영</v>
      </c>
      <c r="F4620" s="24" t="str">
        <v>최근 비교기간</v>
      </c>
      <c r="G4620" s="26">
        <v>59</v>
      </c>
      <c r="H4620" s="37">
        <v>0.04363905325443787</v>
      </c>
    </row>
    <row r="4621">
      <c r="A4621" s="26">
        <v>29</v>
      </c>
      <c r="B4621" s="24" t="str">
        <v>오산시</v>
      </c>
      <c r="C4621" s="24" t="str">
        <v>오피스텔 전월세</v>
      </c>
      <c r="D4621" s="24" t="str">
        <v>2026-06</v>
      </c>
      <c r="E4621" s="24" t="str">
        <v>비교 반영</v>
      </c>
      <c r="F4621" s="24" t="str">
        <v>최근 비교기간</v>
      </c>
      <c r="G4621" s="26">
        <v>76</v>
      </c>
      <c r="H4621" s="37">
        <v>0.055596196049743966</v>
      </c>
    </row>
    <row r="4622">
      <c r="A4622" s="30">
        <v>29</v>
      </c>
      <c r="B4622" s="30" t="str">
        <v>오산시</v>
      </c>
      <c r="C4622" s="30" t="str">
        <v>오피스텔 전월세</v>
      </c>
      <c r="D4622" s="30" t="str">
        <v>2026-07</v>
      </c>
      <c r="E4622" s="30" t="str">
        <v>집계 중</v>
      </c>
      <c r="F4622" s="30" t="str">
        <v>집계 중 월</v>
      </c>
      <c r="G4622" s="32">
        <v>51</v>
      </c>
      <c r="H4622" s="43">
        <v>0.03357472021066491</v>
      </c>
    </row>
    <row r="4623">
      <c r="A4623" s="26">
        <v>29</v>
      </c>
      <c r="B4623" s="24" t="str">
        <v>오산시</v>
      </c>
      <c r="C4623" s="24" t="str">
        <v>토지</v>
      </c>
      <c r="D4623" s="24" t="str">
        <v>2025-08</v>
      </c>
      <c r="E4623" s="24" t="str">
        <v>비교 반영</v>
      </c>
      <c r="F4623" s="24" t="str">
        <v>그 외 비교 반영월</v>
      </c>
      <c r="G4623" s="26">
        <v>66</v>
      </c>
      <c r="H4623" s="37">
        <v>0.06401551891367604</v>
      </c>
    </row>
    <row r="4624">
      <c r="A4624" s="26">
        <v>29</v>
      </c>
      <c r="B4624" s="24" t="str">
        <v>오산시</v>
      </c>
      <c r="C4624" s="24" t="str">
        <v>토지</v>
      </c>
      <c r="D4624" s="24" t="str">
        <v>2025-09</v>
      </c>
      <c r="E4624" s="24" t="str">
        <v>비교 반영</v>
      </c>
      <c r="F4624" s="24" t="str">
        <v>그 외 비교 반영월</v>
      </c>
      <c r="G4624" s="26">
        <v>35</v>
      </c>
      <c r="H4624" s="37">
        <v>0.026737967914438502</v>
      </c>
    </row>
    <row r="4625">
      <c r="A4625" s="26">
        <v>29</v>
      </c>
      <c r="B4625" s="24" t="str">
        <v>오산시</v>
      </c>
      <c r="C4625" s="24" t="str">
        <v>토지</v>
      </c>
      <c r="D4625" s="24" t="str">
        <v>2025-10</v>
      </c>
      <c r="E4625" s="24" t="str">
        <v>비교 반영</v>
      </c>
      <c r="F4625" s="24" t="str">
        <v>그 외 비교 반영월</v>
      </c>
      <c r="G4625" s="26">
        <v>38</v>
      </c>
      <c r="H4625" s="37">
        <v>0.029389017788089715</v>
      </c>
    </row>
    <row r="4626">
      <c r="A4626" s="26">
        <v>29</v>
      </c>
      <c r="B4626" s="24" t="str">
        <v>오산시</v>
      </c>
      <c r="C4626" s="24" t="str">
        <v>토지</v>
      </c>
      <c r="D4626" s="24" t="str">
        <v>2025-11</v>
      </c>
      <c r="E4626" s="24" t="str">
        <v>비교 반영</v>
      </c>
      <c r="F4626" s="24" t="str">
        <v>그 외 비교 반영월</v>
      </c>
      <c r="G4626" s="26">
        <v>47</v>
      </c>
      <c r="H4626" s="37">
        <v>0.03609831029185868</v>
      </c>
    </row>
    <row r="4627">
      <c r="A4627" s="26">
        <v>29</v>
      </c>
      <c r="B4627" s="24" t="str">
        <v>오산시</v>
      </c>
      <c r="C4627" s="24" t="str">
        <v>토지</v>
      </c>
      <c r="D4627" s="24" t="str">
        <v>2025-12</v>
      </c>
      <c r="E4627" s="24" t="str">
        <v>비교 반영</v>
      </c>
      <c r="F4627" s="24" t="str">
        <v>그 외 비교 반영월</v>
      </c>
      <c r="G4627" s="26">
        <v>71</v>
      </c>
      <c r="H4627" s="37">
        <v>0.05800653594771242</v>
      </c>
    </row>
    <row r="4628">
      <c r="A4628" s="26">
        <v>29</v>
      </c>
      <c r="B4628" s="24" t="str">
        <v>오산시</v>
      </c>
      <c r="C4628" s="24" t="str">
        <v>토지</v>
      </c>
      <c r="D4628" s="24" t="str">
        <v>2026-01</v>
      </c>
      <c r="E4628" s="24" t="str">
        <v>비교 반영</v>
      </c>
      <c r="F4628" s="24" t="str">
        <v>직전 비교기간</v>
      </c>
      <c r="G4628" s="26">
        <v>30</v>
      </c>
      <c r="H4628" s="37">
        <v>0.02403846153846154</v>
      </c>
    </row>
    <row r="4629">
      <c r="A4629" s="26">
        <v>29</v>
      </c>
      <c r="B4629" s="24" t="str">
        <v>오산시</v>
      </c>
      <c r="C4629" s="24" t="str">
        <v>토지</v>
      </c>
      <c r="D4629" s="24" t="str">
        <v>2026-02</v>
      </c>
      <c r="E4629" s="24" t="str">
        <v>비교 반영</v>
      </c>
      <c r="F4629" s="24" t="str">
        <v>직전 비교기간</v>
      </c>
      <c r="G4629" s="26">
        <v>30</v>
      </c>
      <c r="H4629" s="37">
        <v>0.02540220152413209</v>
      </c>
    </row>
    <row r="4630">
      <c r="A4630" s="26">
        <v>29</v>
      </c>
      <c r="B4630" s="24" t="str">
        <v>오산시</v>
      </c>
      <c r="C4630" s="24" t="str">
        <v>토지</v>
      </c>
      <c r="D4630" s="24" t="str">
        <v>2026-03</v>
      </c>
      <c r="E4630" s="24" t="str">
        <v>비교 반영</v>
      </c>
      <c r="F4630" s="24" t="str">
        <v>직전 비교기간</v>
      </c>
      <c r="G4630" s="26">
        <v>35</v>
      </c>
      <c r="H4630" s="37">
        <v>0.02464788732394366</v>
      </c>
    </row>
    <row r="4631">
      <c r="A4631" s="26">
        <v>29</v>
      </c>
      <c r="B4631" s="24" t="str">
        <v>오산시</v>
      </c>
      <c r="C4631" s="24" t="str">
        <v>토지</v>
      </c>
      <c r="D4631" s="24" t="str">
        <v>2026-04</v>
      </c>
      <c r="E4631" s="24" t="str">
        <v>비교 반영</v>
      </c>
      <c r="F4631" s="24" t="str">
        <v>최근 비교기간</v>
      </c>
      <c r="G4631" s="26">
        <v>31</v>
      </c>
      <c r="H4631" s="37">
        <v>0.026382978723404255</v>
      </c>
    </row>
    <row r="4632">
      <c r="A4632" s="26">
        <v>29</v>
      </c>
      <c r="B4632" s="24" t="str">
        <v>오산시</v>
      </c>
      <c r="C4632" s="24" t="str">
        <v>토지</v>
      </c>
      <c r="D4632" s="24" t="str">
        <v>2026-05</v>
      </c>
      <c r="E4632" s="24" t="str">
        <v>비교 반영</v>
      </c>
      <c r="F4632" s="24" t="str">
        <v>최근 비교기간</v>
      </c>
      <c r="G4632" s="26">
        <v>51</v>
      </c>
      <c r="H4632" s="37">
        <v>0.03772189349112426</v>
      </c>
    </row>
    <row r="4633">
      <c r="A4633" s="26">
        <v>29</v>
      </c>
      <c r="B4633" s="24" t="str">
        <v>오산시</v>
      </c>
      <c r="C4633" s="24" t="str">
        <v>토지</v>
      </c>
      <c r="D4633" s="24" t="str">
        <v>2026-06</v>
      </c>
      <c r="E4633" s="24" t="str">
        <v>비교 반영</v>
      </c>
      <c r="F4633" s="24" t="str">
        <v>최근 비교기간</v>
      </c>
      <c r="G4633" s="26">
        <v>54</v>
      </c>
      <c r="H4633" s="37">
        <v>0.03950256035113387</v>
      </c>
    </row>
    <row r="4634">
      <c r="A4634" s="30">
        <v>29</v>
      </c>
      <c r="B4634" s="30" t="str">
        <v>오산시</v>
      </c>
      <c r="C4634" s="30" t="str">
        <v>토지</v>
      </c>
      <c r="D4634" s="30" t="str">
        <v>2026-07</v>
      </c>
      <c r="E4634" s="30" t="str">
        <v>집계 중</v>
      </c>
      <c r="F4634" s="30" t="str">
        <v>집계 중 월</v>
      </c>
      <c r="G4634" s="32">
        <v>63</v>
      </c>
      <c r="H4634" s="43">
        <v>0.041474654377880185</v>
      </c>
    </row>
    <row r="4635">
      <c r="A4635" s="26">
        <v>29</v>
      </c>
      <c r="B4635" s="24" t="str">
        <v>오산시</v>
      </c>
      <c r="C4635" s="24" t="str">
        <v>다세대 매매</v>
      </c>
      <c r="D4635" s="24" t="str">
        <v>2025-08</v>
      </c>
      <c r="E4635" s="24" t="str">
        <v>비교 반영</v>
      </c>
      <c r="F4635" s="24" t="str">
        <v>그 외 비교 반영월</v>
      </c>
      <c r="G4635" s="26">
        <v>11</v>
      </c>
      <c r="H4635" s="37">
        <v>0.01066925315227934</v>
      </c>
    </row>
    <row r="4636">
      <c r="A4636" s="26">
        <v>29</v>
      </c>
      <c r="B4636" s="24" t="str">
        <v>오산시</v>
      </c>
      <c r="C4636" s="24" t="str">
        <v>다세대 매매</v>
      </c>
      <c r="D4636" s="24" t="str">
        <v>2025-09</v>
      </c>
      <c r="E4636" s="24" t="str">
        <v>비교 반영</v>
      </c>
      <c r="F4636" s="24" t="str">
        <v>그 외 비교 반영월</v>
      </c>
      <c r="G4636" s="26">
        <v>22</v>
      </c>
      <c r="H4636" s="37">
        <v>0.01680672268907563</v>
      </c>
    </row>
    <row r="4637">
      <c r="A4637" s="26">
        <v>29</v>
      </c>
      <c r="B4637" s="24" t="str">
        <v>오산시</v>
      </c>
      <c r="C4637" s="24" t="str">
        <v>다세대 매매</v>
      </c>
      <c r="D4637" s="24" t="str">
        <v>2025-10</v>
      </c>
      <c r="E4637" s="24" t="str">
        <v>비교 반영</v>
      </c>
      <c r="F4637" s="24" t="str">
        <v>그 외 비교 반영월</v>
      </c>
      <c r="G4637" s="26">
        <v>56</v>
      </c>
      <c r="H4637" s="37">
        <v>0.04331013147718484</v>
      </c>
    </row>
    <row r="4638">
      <c r="A4638" s="26">
        <v>29</v>
      </c>
      <c r="B4638" s="24" t="str">
        <v>오산시</v>
      </c>
      <c r="C4638" s="24" t="str">
        <v>다세대 매매</v>
      </c>
      <c r="D4638" s="24" t="str">
        <v>2025-11</v>
      </c>
      <c r="E4638" s="24" t="str">
        <v>비교 반영</v>
      </c>
      <c r="F4638" s="24" t="str">
        <v>그 외 비교 반영월</v>
      </c>
      <c r="G4638" s="26">
        <v>21</v>
      </c>
      <c r="H4638" s="37">
        <v>0.016129032258064516</v>
      </c>
    </row>
    <row r="4639">
      <c r="A4639" s="26">
        <v>29</v>
      </c>
      <c r="B4639" s="24" t="str">
        <v>오산시</v>
      </c>
      <c r="C4639" s="24" t="str">
        <v>다세대 매매</v>
      </c>
      <c r="D4639" s="24" t="str">
        <v>2025-12</v>
      </c>
      <c r="E4639" s="24" t="str">
        <v>비교 반영</v>
      </c>
      <c r="F4639" s="24" t="str">
        <v>그 외 비교 반영월</v>
      </c>
      <c r="G4639" s="26">
        <v>29</v>
      </c>
      <c r="H4639" s="37">
        <v>0.02369281045751634</v>
      </c>
    </row>
    <row r="4640">
      <c r="A4640" s="26">
        <v>29</v>
      </c>
      <c r="B4640" s="24" t="str">
        <v>오산시</v>
      </c>
      <c r="C4640" s="24" t="str">
        <v>다세대 매매</v>
      </c>
      <c r="D4640" s="24" t="str">
        <v>2026-01</v>
      </c>
      <c r="E4640" s="24" t="str">
        <v>비교 반영</v>
      </c>
      <c r="F4640" s="24" t="str">
        <v>직전 비교기간</v>
      </c>
      <c r="G4640" s="26">
        <v>27</v>
      </c>
      <c r="H4640" s="37">
        <v>0.021634615384615384</v>
      </c>
    </row>
    <row r="4641">
      <c r="A4641" s="26">
        <v>29</v>
      </c>
      <c r="B4641" s="24" t="str">
        <v>오산시</v>
      </c>
      <c r="C4641" s="24" t="str">
        <v>다세대 매매</v>
      </c>
      <c r="D4641" s="24" t="str">
        <v>2026-02</v>
      </c>
      <c r="E4641" s="24" t="str">
        <v>비교 반영</v>
      </c>
      <c r="F4641" s="24" t="str">
        <v>직전 비교기간</v>
      </c>
      <c r="G4641" s="26">
        <v>27</v>
      </c>
      <c r="H4641" s="37">
        <v>0.02286198137171888</v>
      </c>
    </row>
    <row r="4642">
      <c r="A4642" s="26">
        <v>29</v>
      </c>
      <c r="B4642" s="24" t="str">
        <v>오산시</v>
      </c>
      <c r="C4642" s="24" t="str">
        <v>다세대 매매</v>
      </c>
      <c r="D4642" s="24" t="str">
        <v>2026-03</v>
      </c>
      <c r="E4642" s="24" t="str">
        <v>비교 반영</v>
      </c>
      <c r="F4642" s="24" t="str">
        <v>직전 비교기간</v>
      </c>
      <c r="G4642" s="26">
        <v>23</v>
      </c>
      <c r="H4642" s="37">
        <v>0.01619718309859155</v>
      </c>
    </row>
    <row r="4643">
      <c r="A4643" s="26">
        <v>29</v>
      </c>
      <c r="B4643" s="24" t="str">
        <v>오산시</v>
      </c>
      <c r="C4643" s="24" t="str">
        <v>다세대 매매</v>
      </c>
      <c r="D4643" s="24" t="str">
        <v>2026-04</v>
      </c>
      <c r="E4643" s="24" t="str">
        <v>비교 반영</v>
      </c>
      <c r="F4643" s="24" t="str">
        <v>최근 비교기간</v>
      </c>
      <c r="G4643" s="26">
        <v>25</v>
      </c>
      <c r="H4643" s="37">
        <v>0.02127659574468085</v>
      </c>
    </row>
    <row r="4644">
      <c r="A4644" s="26">
        <v>29</v>
      </c>
      <c r="B4644" s="24" t="str">
        <v>오산시</v>
      </c>
      <c r="C4644" s="24" t="str">
        <v>다세대 매매</v>
      </c>
      <c r="D4644" s="24" t="str">
        <v>2026-05</v>
      </c>
      <c r="E4644" s="24" t="str">
        <v>비교 반영</v>
      </c>
      <c r="F4644" s="24" t="str">
        <v>최근 비교기간</v>
      </c>
      <c r="G4644" s="26">
        <v>24</v>
      </c>
      <c r="H4644" s="37">
        <v>0.01775147928994083</v>
      </c>
    </row>
    <row r="4645">
      <c r="A4645" s="26">
        <v>29</v>
      </c>
      <c r="B4645" s="24" t="str">
        <v>오산시</v>
      </c>
      <c r="C4645" s="24" t="str">
        <v>다세대 매매</v>
      </c>
      <c r="D4645" s="24" t="str">
        <v>2026-06</v>
      </c>
      <c r="E4645" s="24" t="str">
        <v>비교 반영</v>
      </c>
      <c r="F4645" s="24" t="str">
        <v>최근 비교기간</v>
      </c>
      <c r="G4645" s="26">
        <v>12</v>
      </c>
      <c r="H4645" s="37">
        <v>0.008778346744696415</v>
      </c>
    </row>
    <row r="4646">
      <c r="A4646" s="30">
        <v>29</v>
      </c>
      <c r="B4646" s="30" t="str">
        <v>오산시</v>
      </c>
      <c r="C4646" s="30" t="str">
        <v>다세대 매매</v>
      </c>
      <c r="D4646" s="30" t="str">
        <v>2026-07</v>
      </c>
      <c r="E4646" s="30" t="str">
        <v>집계 중</v>
      </c>
      <c r="F4646" s="30" t="str">
        <v>집계 중 월</v>
      </c>
      <c r="G4646" s="32">
        <v>12</v>
      </c>
      <c r="H4646" s="43">
        <v>0.007899934167215274</v>
      </c>
    </row>
    <row r="4647">
      <c r="A4647" s="26">
        <v>29</v>
      </c>
      <c r="B4647" s="24" t="str">
        <v>오산시</v>
      </c>
      <c r="C4647" s="24" t="str">
        <v>분양권</v>
      </c>
      <c r="D4647" s="24" t="str">
        <v>2025-08</v>
      </c>
      <c r="E4647" s="24" t="str">
        <v>비교 반영</v>
      </c>
      <c r="F4647" s="24" t="str">
        <v>그 외 비교 반영월</v>
      </c>
      <c r="G4647" s="26">
        <v>12</v>
      </c>
      <c r="H4647" s="37">
        <v>0.011639185257032008</v>
      </c>
    </row>
    <row r="4648">
      <c r="A4648" s="26">
        <v>29</v>
      </c>
      <c r="B4648" s="24" t="str">
        <v>오산시</v>
      </c>
      <c r="C4648" s="24" t="str">
        <v>분양권</v>
      </c>
      <c r="D4648" s="24" t="str">
        <v>2025-09</v>
      </c>
      <c r="E4648" s="24" t="str">
        <v>비교 반영</v>
      </c>
      <c r="F4648" s="24" t="str">
        <v>그 외 비교 반영월</v>
      </c>
      <c r="G4648" s="26">
        <v>3</v>
      </c>
      <c r="H4648" s="37">
        <v>0.002291825821237586</v>
      </c>
    </row>
    <row r="4649">
      <c r="A4649" s="26">
        <v>29</v>
      </c>
      <c r="B4649" s="24" t="str">
        <v>오산시</v>
      </c>
      <c r="C4649" s="24" t="str">
        <v>분양권</v>
      </c>
      <c r="D4649" s="24" t="str">
        <v>2025-10</v>
      </c>
      <c r="E4649" s="24" t="str">
        <v>비교 반영</v>
      </c>
      <c r="F4649" s="24" t="str">
        <v>그 외 비교 반영월</v>
      </c>
      <c r="G4649" s="26">
        <v>5</v>
      </c>
      <c r="H4649" s="37">
        <v>0.0038669760247486465</v>
      </c>
    </row>
    <row r="4650">
      <c r="A4650" s="26">
        <v>29</v>
      </c>
      <c r="B4650" s="24" t="str">
        <v>오산시</v>
      </c>
      <c r="C4650" s="24" t="str">
        <v>분양권</v>
      </c>
      <c r="D4650" s="24" t="str">
        <v>2025-11</v>
      </c>
      <c r="E4650" s="24" t="str">
        <v>비교 반영</v>
      </c>
      <c r="F4650" s="24" t="str">
        <v>그 외 비교 반영월</v>
      </c>
      <c r="G4650" s="26">
        <v>5</v>
      </c>
      <c r="H4650" s="37">
        <v>0.0038402457757296467</v>
      </c>
    </row>
    <row r="4651">
      <c r="A4651" s="26">
        <v>29</v>
      </c>
      <c r="B4651" s="24" t="str">
        <v>오산시</v>
      </c>
      <c r="C4651" s="24" t="str">
        <v>분양권</v>
      </c>
      <c r="D4651" s="24" t="str">
        <v>2025-12</v>
      </c>
      <c r="E4651" s="24" t="str">
        <v>비교 반영</v>
      </c>
      <c r="F4651" s="24" t="str">
        <v>그 외 비교 반영월</v>
      </c>
      <c r="G4651" s="26">
        <v>9</v>
      </c>
      <c r="H4651" s="37">
        <v>0.007352941176470588</v>
      </c>
    </row>
    <row r="4652">
      <c r="A4652" s="26">
        <v>29</v>
      </c>
      <c r="B4652" s="24" t="str">
        <v>오산시</v>
      </c>
      <c r="C4652" s="24" t="str">
        <v>분양권</v>
      </c>
      <c r="D4652" s="24" t="str">
        <v>2026-01</v>
      </c>
      <c r="E4652" s="24" t="str">
        <v>비교 반영</v>
      </c>
      <c r="F4652" s="24" t="str">
        <v>직전 비교기간</v>
      </c>
      <c r="G4652" s="26">
        <v>8</v>
      </c>
      <c r="H4652" s="37">
        <v>0.00641025641025641</v>
      </c>
    </row>
    <row r="4653">
      <c r="A4653" s="26">
        <v>29</v>
      </c>
      <c r="B4653" s="24" t="str">
        <v>오산시</v>
      </c>
      <c r="C4653" s="24" t="str">
        <v>분양권</v>
      </c>
      <c r="D4653" s="24" t="str">
        <v>2026-02</v>
      </c>
      <c r="E4653" s="24" t="str">
        <v>비교 반영</v>
      </c>
      <c r="F4653" s="24" t="str">
        <v>직전 비교기간</v>
      </c>
      <c r="G4653" s="26">
        <v>2</v>
      </c>
      <c r="H4653" s="37">
        <v>0.001693480101608806</v>
      </c>
    </row>
    <row r="4654">
      <c r="A4654" s="26">
        <v>29</v>
      </c>
      <c r="B4654" s="24" t="str">
        <v>오산시</v>
      </c>
      <c r="C4654" s="24" t="str">
        <v>분양권</v>
      </c>
      <c r="D4654" s="24" t="str">
        <v>2026-03</v>
      </c>
      <c r="E4654" s="24" t="str">
        <v>비교 반영</v>
      </c>
      <c r="F4654" s="24" t="str">
        <v>직전 비교기간</v>
      </c>
      <c r="G4654" s="26">
        <v>4</v>
      </c>
      <c r="H4654" s="37">
        <v>0.0028169014084507044</v>
      </c>
    </row>
    <row r="4655">
      <c r="A4655" s="26">
        <v>29</v>
      </c>
      <c r="B4655" s="24" t="str">
        <v>오산시</v>
      </c>
      <c r="C4655" s="24" t="str">
        <v>분양권</v>
      </c>
      <c r="D4655" s="24" t="str">
        <v>2026-04</v>
      </c>
      <c r="E4655" s="24" t="str">
        <v>비교 반영</v>
      </c>
      <c r="F4655" s="24" t="str">
        <v>최근 비교기간</v>
      </c>
      <c r="G4655" s="26">
        <v>5</v>
      </c>
      <c r="H4655" s="37">
        <v>0.00425531914893617</v>
      </c>
    </row>
    <row r="4656">
      <c r="A4656" s="26">
        <v>29</v>
      </c>
      <c r="B4656" s="24" t="str">
        <v>오산시</v>
      </c>
      <c r="C4656" s="24" t="str">
        <v>분양권</v>
      </c>
      <c r="D4656" s="24" t="str">
        <v>2026-05</v>
      </c>
      <c r="E4656" s="24" t="str">
        <v>비교 반영</v>
      </c>
      <c r="F4656" s="24" t="str">
        <v>최근 비교기간</v>
      </c>
      <c r="G4656" s="26">
        <v>23</v>
      </c>
      <c r="H4656" s="37">
        <v>0.017011834319526627</v>
      </c>
    </row>
    <row r="4657">
      <c r="A4657" s="26">
        <v>29</v>
      </c>
      <c r="B4657" s="24" t="str">
        <v>오산시</v>
      </c>
      <c r="C4657" s="24" t="str">
        <v>분양권</v>
      </c>
      <c r="D4657" s="24" t="str">
        <v>2026-06</v>
      </c>
      <c r="E4657" s="24" t="str">
        <v>비교 반영</v>
      </c>
      <c r="F4657" s="24" t="str">
        <v>최근 비교기간</v>
      </c>
      <c r="G4657" s="26">
        <v>26</v>
      </c>
      <c r="H4657" s="37">
        <v>0.019019751280175568</v>
      </c>
    </row>
    <row r="4658">
      <c r="A4658" s="30">
        <v>29</v>
      </c>
      <c r="B4658" s="30" t="str">
        <v>오산시</v>
      </c>
      <c r="C4658" s="30" t="str">
        <v>분양권</v>
      </c>
      <c r="D4658" s="30" t="str">
        <v>2026-07</v>
      </c>
      <c r="E4658" s="30" t="str">
        <v>집계 중</v>
      </c>
      <c r="F4658" s="30" t="str">
        <v>집계 중 월</v>
      </c>
      <c r="G4658" s="32">
        <v>56</v>
      </c>
      <c r="H4658" s="43">
        <v>0.03686635944700461</v>
      </c>
    </row>
    <row r="4659">
      <c r="A4659" s="26">
        <v>29</v>
      </c>
      <c r="B4659" s="24" t="str">
        <v>오산시</v>
      </c>
      <c r="C4659" s="24" t="str">
        <v>상가</v>
      </c>
      <c r="D4659" s="24" t="str">
        <v>2025-08</v>
      </c>
      <c r="E4659" s="24" t="str">
        <v>비교 반영</v>
      </c>
      <c r="F4659" s="24" t="str">
        <v>그 외 비교 반영월</v>
      </c>
      <c r="G4659" s="26">
        <v>16</v>
      </c>
      <c r="H4659" s="37">
        <v>0.015518913676042677</v>
      </c>
    </row>
    <row r="4660">
      <c r="A4660" s="26">
        <v>29</v>
      </c>
      <c r="B4660" s="24" t="str">
        <v>오산시</v>
      </c>
      <c r="C4660" s="24" t="str">
        <v>상가</v>
      </c>
      <c r="D4660" s="24" t="str">
        <v>2025-09</v>
      </c>
      <c r="E4660" s="24" t="str">
        <v>비교 반영</v>
      </c>
      <c r="F4660" s="24" t="str">
        <v>그 외 비교 반영월</v>
      </c>
      <c r="G4660" s="26">
        <v>8</v>
      </c>
      <c r="H4660" s="37">
        <v>0.006111535523300229</v>
      </c>
    </row>
    <row r="4661">
      <c r="A4661" s="26">
        <v>29</v>
      </c>
      <c r="B4661" s="24" t="str">
        <v>오산시</v>
      </c>
      <c r="C4661" s="24" t="str">
        <v>상가</v>
      </c>
      <c r="D4661" s="24" t="str">
        <v>2025-10</v>
      </c>
      <c r="E4661" s="24" t="str">
        <v>비교 반영</v>
      </c>
      <c r="F4661" s="24" t="str">
        <v>그 외 비교 반영월</v>
      </c>
      <c r="G4661" s="26">
        <v>18</v>
      </c>
      <c r="H4661" s="37">
        <v>0.013921113689095127</v>
      </c>
    </row>
    <row r="4662">
      <c r="A4662" s="26">
        <v>29</v>
      </c>
      <c r="B4662" s="24" t="str">
        <v>오산시</v>
      </c>
      <c r="C4662" s="24" t="str">
        <v>상가</v>
      </c>
      <c r="D4662" s="24" t="str">
        <v>2025-11</v>
      </c>
      <c r="E4662" s="24" t="str">
        <v>비교 반영</v>
      </c>
      <c r="F4662" s="24" t="str">
        <v>그 외 비교 반영월</v>
      </c>
      <c r="G4662" s="26">
        <v>5</v>
      </c>
      <c r="H4662" s="37">
        <v>0.0038402457757296467</v>
      </c>
    </row>
    <row r="4663">
      <c r="A4663" s="26">
        <v>29</v>
      </c>
      <c r="B4663" s="24" t="str">
        <v>오산시</v>
      </c>
      <c r="C4663" s="24" t="str">
        <v>상가</v>
      </c>
      <c r="D4663" s="24" t="str">
        <v>2025-12</v>
      </c>
      <c r="E4663" s="24" t="str">
        <v>비교 반영</v>
      </c>
      <c r="F4663" s="24" t="str">
        <v>그 외 비교 반영월</v>
      </c>
      <c r="G4663" s="26">
        <v>10</v>
      </c>
      <c r="H4663" s="37">
        <v>0.008169934640522876</v>
      </c>
    </row>
    <row r="4664">
      <c r="A4664" s="26">
        <v>29</v>
      </c>
      <c r="B4664" s="24" t="str">
        <v>오산시</v>
      </c>
      <c r="C4664" s="24" t="str">
        <v>상가</v>
      </c>
      <c r="D4664" s="24" t="str">
        <v>2026-01</v>
      </c>
      <c r="E4664" s="24" t="str">
        <v>비교 반영</v>
      </c>
      <c r="F4664" s="24" t="str">
        <v>직전 비교기간</v>
      </c>
      <c r="G4664" s="26">
        <v>2</v>
      </c>
      <c r="H4664" s="37">
        <v>0.0016025641025641025</v>
      </c>
    </row>
    <row r="4665">
      <c r="A4665" s="26">
        <v>29</v>
      </c>
      <c r="B4665" s="24" t="str">
        <v>오산시</v>
      </c>
      <c r="C4665" s="24" t="str">
        <v>상가</v>
      </c>
      <c r="D4665" s="24" t="str">
        <v>2026-02</v>
      </c>
      <c r="E4665" s="24" t="str">
        <v>비교 반영</v>
      </c>
      <c r="F4665" s="24" t="str">
        <v>직전 비교기간</v>
      </c>
      <c r="G4665" s="26">
        <v>6</v>
      </c>
      <c r="H4665" s="37">
        <v>0.005080440304826418</v>
      </c>
    </row>
    <row r="4666">
      <c r="A4666" s="26">
        <v>29</v>
      </c>
      <c r="B4666" s="24" t="str">
        <v>오산시</v>
      </c>
      <c r="C4666" s="24" t="str">
        <v>상가</v>
      </c>
      <c r="D4666" s="24" t="str">
        <v>2026-03</v>
      </c>
      <c r="E4666" s="24" t="str">
        <v>비교 반영</v>
      </c>
      <c r="F4666" s="24" t="str">
        <v>직전 비교기간</v>
      </c>
      <c r="G4666" s="26">
        <v>11</v>
      </c>
      <c r="H4666" s="37">
        <v>0.007746478873239437</v>
      </c>
    </row>
    <row r="4667">
      <c r="A4667" s="26">
        <v>29</v>
      </c>
      <c r="B4667" s="24" t="str">
        <v>오산시</v>
      </c>
      <c r="C4667" s="24" t="str">
        <v>상가</v>
      </c>
      <c r="D4667" s="24" t="str">
        <v>2026-04</v>
      </c>
      <c r="E4667" s="24" t="str">
        <v>비교 반영</v>
      </c>
      <c r="F4667" s="24" t="str">
        <v>최근 비교기간</v>
      </c>
      <c r="G4667" s="26">
        <v>10</v>
      </c>
      <c r="H4667" s="37">
        <v>0.00851063829787234</v>
      </c>
    </row>
    <row r="4668">
      <c r="A4668" s="26">
        <v>29</v>
      </c>
      <c r="B4668" s="24" t="str">
        <v>오산시</v>
      </c>
      <c r="C4668" s="24" t="str">
        <v>상가</v>
      </c>
      <c r="D4668" s="24" t="str">
        <v>2026-05</v>
      </c>
      <c r="E4668" s="24" t="str">
        <v>비교 반영</v>
      </c>
      <c r="F4668" s="24" t="str">
        <v>최근 비교기간</v>
      </c>
      <c r="G4668" s="26">
        <v>3</v>
      </c>
      <c r="H4668" s="37">
        <v>0.0022189349112426036</v>
      </c>
    </row>
    <row r="4669">
      <c r="A4669" s="26">
        <v>29</v>
      </c>
      <c r="B4669" s="24" t="str">
        <v>오산시</v>
      </c>
      <c r="C4669" s="24" t="str">
        <v>상가</v>
      </c>
      <c r="D4669" s="24" t="str">
        <v>2026-06</v>
      </c>
      <c r="E4669" s="24" t="str">
        <v>비교 반영</v>
      </c>
      <c r="F4669" s="24" t="str">
        <v>최근 비교기간</v>
      </c>
      <c r="G4669" s="26">
        <v>23</v>
      </c>
      <c r="H4669" s="37">
        <v>0.016825164594001463</v>
      </c>
    </row>
    <row r="4670">
      <c r="A4670" s="30">
        <v>29</v>
      </c>
      <c r="B4670" s="30" t="str">
        <v>오산시</v>
      </c>
      <c r="C4670" s="30" t="str">
        <v>상가</v>
      </c>
      <c r="D4670" s="30" t="str">
        <v>2026-07</v>
      </c>
      <c r="E4670" s="30" t="str">
        <v>집계 중</v>
      </c>
      <c r="F4670" s="30" t="str">
        <v>집계 중 월</v>
      </c>
      <c r="G4670" s="32">
        <v>10</v>
      </c>
      <c r="H4670" s="43">
        <v>0.0065832784726793945</v>
      </c>
    </row>
    <row r="4671">
      <c r="A4671" s="26">
        <v>29</v>
      </c>
      <c r="B4671" s="24" t="str">
        <v>오산시</v>
      </c>
      <c r="C4671" s="24" t="str">
        <v>오피스텔 매매</v>
      </c>
      <c r="D4671" s="24" t="str">
        <v>2025-08</v>
      </c>
      <c r="E4671" s="24" t="str">
        <v>비교 반영</v>
      </c>
      <c r="F4671" s="24" t="str">
        <v>그 외 비교 반영월</v>
      </c>
      <c r="G4671" s="26">
        <v>3</v>
      </c>
      <c r="H4671" s="37">
        <v>0.002909796314258002</v>
      </c>
    </row>
    <row r="4672">
      <c r="A4672" s="26">
        <v>29</v>
      </c>
      <c r="B4672" s="24" t="str">
        <v>오산시</v>
      </c>
      <c r="C4672" s="24" t="str">
        <v>오피스텔 매매</v>
      </c>
      <c r="D4672" s="24" t="str">
        <v>2025-09</v>
      </c>
      <c r="E4672" s="24" t="str">
        <v>비교 반영</v>
      </c>
      <c r="F4672" s="24" t="str">
        <v>그 외 비교 반영월</v>
      </c>
      <c r="G4672" s="26">
        <v>7</v>
      </c>
      <c r="H4672" s="37">
        <v>0.0053475935828877</v>
      </c>
    </row>
    <row r="4673">
      <c r="A4673" s="26">
        <v>29</v>
      </c>
      <c r="B4673" s="24" t="str">
        <v>오산시</v>
      </c>
      <c r="C4673" s="24" t="str">
        <v>오피스텔 매매</v>
      </c>
      <c r="D4673" s="24" t="str">
        <v>2025-10</v>
      </c>
      <c r="E4673" s="24" t="str">
        <v>비교 반영</v>
      </c>
      <c r="F4673" s="24" t="str">
        <v>그 외 비교 반영월</v>
      </c>
      <c r="G4673" s="26">
        <v>4</v>
      </c>
      <c r="H4673" s="37">
        <v>0.0030935808197989174</v>
      </c>
    </row>
    <row r="4674">
      <c r="A4674" s="26">
        <v>29</v>
      </c>
      <c r="B4674" s="24" t="str">
        <v>오산시</v>
      </c>
      <c r="C4674" s="24" t="str">
        <v>오피스텔 매매</v>
      </c>
      <c r="D4674" s="24" t="str">
        <v>2025-11</v>
      </c>
      <c r="E4674" s="24" t="str">
        <v>비교 반영</v>
      </c>
      <c r="F4674" s="24" t="str">
        <v>그 외 비교 반영월</v>
      </c>
      <c r="G4674" s="26">
        <v>14</v>
      </c>
      <c r="H4674" s="37">
        <v>0.010752688172043012</v>
      </c>
    </row>
    <row r="4675">
      <c r="A4675" s="26">
        <v>29</v>
      </c>
      <c r="B4675" s="24" t="str">
        <v>오산시</v>
      </c>
      <c r="C4675" s="24" t="str">
        <v>오피스텔 매매</v>
      </c>
      <c r="D4675" s="24" t="str">
        <v>2025-12</v>
      </c>
      <c r="E4675" s="24" t="str">
        <v>비교 반영</v>
      </c>
      <c r="F4675" s="24" t="str">
        <v>그 외 비교 반영월</v>
      </c>
      <c r="G4675" s="26">
        <v>9</v>
      </c>
      <c r="H4675" s="37">
        <v>0.007352941176470588</v>
      </c>
    </row>
    <row r="4676">
      <c r="A4676" s="26">
        <v>29</v>
      </c>
      <c r="B4676" s="24" t="str">
        <v>오산시</v>
      </c>
      <c r="C4676" s="24" t="str">
        <v>오피스텔 매매</v>
      </c>
      <c r="D4676" s="24" t="str">
        <v>2026-01</v>
      </c>
      <c r="E4676" s="24" t="str">
        <v>비교 반영</v>
      </c>
      <c r="F4676" s="24" t="str">
        <v>직전 비교기간</v>
      </c>
      <c r="G4676" s="26">
        <v>7</v>
      </c>
      <c r="H4676" s="37">
        <v>0.005608974358974359</v>
      </c>
    </row>
    <row r="4677">
      <c r="A4677" s="26">
        <v>29</v>
      </c>
      <c r="B4677" s="24" t="str">
        <v>오산시</v>
      </c>
      <c r="C4677" s="24" t="str">
        <v>오피스텔 매매</v>
      </c>
      <c r="D4677" s="24" t="str">
        <v>2026-02</v>
      </c>
      <c r="E4677" s="24" t="str">
        <v>비교 반영</v>
      </c>
      <c r="F4677" s="24" t="str">
        <v>직전 비교기간</v>
      </c>
      <c r="G4677" s="26">
        <v>2</v>
      </c>
      <c r="H4677" s="37">
        <v>0.001693480101608806</v>
      </c>
    </row>
    <row r="4678">
      <c r="A4678" s="26">
        <v>29</v>
      </c>
      <c r="B4678" s="24" t="str">
        <v>오산시</v>
      </c>
      <c r="C4678" s="24" t="str">
        <v>오피스텔 매매</v>
      </c>
      <c r="D4678" s="24" t="str">
        <v>2026-03</v>
      </c>
      <c r="E4678" s="24" t="str">
        <v>비교 반영</v>
      </c>
      <c r="F4678" s="24" t="str">
        <v>직전 비교기간</v>
      </c>
      <c r="G4678" s="26">
        <v>10</v>
      </c>
      <c r="H4678" s="37">
        <v>0.007042253521126761</v>
      </c>
    </row>
    <row r="4679">
      <c r="A4679" s="26">
        <v>29</v>
      </c>
      <c r="B4679" s="24" t="str">
        <v>오산시</v>
      </c>
      <c r="C4679" s="24" t="str">
        <v>오피스텔 매매</v>
      </c>
      <c r="D4679" s="24" t="str">
        <v>2026-04</v>
      </c>
      <c r="E4679" s="24" t="str">
        <v>비교 반영</v>
      </c>
      <c r="F4679" s="24" t="str">
        <v>최근 비교기간</v>
      </c>
      <c r="G4679" s="26">
        <v>9</v>
      </c>
      <c r="H4679" s="37">
        <v>0.007659574468085106</v>
      </c>
    </row>
    <row r="4680">
      <c r="A4680" s="26">
        <v>29</v>
      </c>
      <c r="B4680" s="24" t="str">
        <v>오산시</v>
      </c>
      <c r="C4680" s="24" t="str">
        <v>오피스텔 매매</v>
      </c>
      <c r="D4680" s="24" t="str">
        <v>2026-05</v>
      </c>
      <c r="E4680" s="24" t="str">
        <v>비교 반영</v>
      </c>
      <c r="F4680" s="24" t="str">
        <v>최근 비교기간</v>
      </c>
      <c r="G4680" s="26">
        <v>5</v>
      </c>
      <c r="H4680" s="37">
        <v>0.0036982248520710057</v>
      </c>
    </row>
    <row r="4681">
      <c r="A4681" s="26">
        <v>29</v>
      </c>
      <c r="B4681" s="24" t="str">
        <v>오산시</v>
      </c>
      <c r="C4681" s="24" t="str">
        <v>오피스텔 매매</v>
      </c>
      <c r="D4681" s="24" t="str">
        <v>2026-06</v>
      </c>
      <c r="E4681" s="24" t="str">
        <v>비교 반영</v>
      </c>
      <c r="F4681" s="24" t="str">
        <v>최근 비교기간</v>
      </c>
      <c r="G4681" s="26">
        <v>5</v>
      </c>
      <c r="H4681" s="37">
        <v>0.0036576444769568397</v>
      </c>
    </row>
    <row r="4682">
      <c r="A4682" s="30">
        <v>29</v>
      </c>
      <c r="B4682" s="30" t="str">
        <v>오산시</v>
      </c>
      <c r="C4682" s="30" t="str">
        <v>오피스텔 매매</v>
      </c>
      <c r="D4682" s="30" t="str">
        <v>2026-07</v>
      </c>
      <c r="E4682" s="30" t="str">
        <v>집계 중</v>
      </c>
      <c r="F4682" s="30" t="str">
        <v>집계 중 월</v>
      </c>
      <c r="G4682" s="32">
        <v>115</v>
      </c>
      <c r="H4682" s="43">
        <v>0.07570770243581304</v>
      </c>
    </row>
    <row r="4683">
      <c r="A4683" s="26">
        <v>29</v>
      </c>
      <c r="B4683" s="24" t="str">
        <v>오산시</v>
      </c>
      <c r="C4683" s="24" t="str">
        <v>다가구 매매</v>
      </c>
      <c r="D4683" s="24" t="str">
        <v>2025-08</v>
      </c>
      <c r="E4683" s="24" t="str">
        <v>비교 반영</v>
      </c>
      <c r="F4683" s="24" t="str">
        <v>그 외 비교 반영월</v>
      </c>
      <c r="G4683" s="26">
        <v>1</v>
      </c>
      <c r="H4683" s="37">
        <v>0.0009699321047526673</v>
      </c>
    </row>
    <row r="4684">
      <c r="A4684" s="26">
        <v>29</v>
      </c>
      <c r="B4684" s="24" t="str">
        <v>오산시</v>
      </c>
      <c r="C4684" s="24" t="str">
        <v>다가구 매매</v>
      </c>
      <c r="D4684" s="24" t="str">
        <v>2025-09</v>
      </c>
      <c r="E4684" s="24" t="str">
        <v>비교 반영</v>
      </c>
      <c r="F4684" s="24" t="str">
        <v>그 외 비교 반영월</v>
      </c>
      <c r="G4684" s="26">
        <v>4</v>
      </c>
      <c r="H4684" s="37">
        <v>0.0030557677616501145</v>
      </c>
    </row>
    <row r="4685">
      <c r="A4685" s="26">
        <v>29</v>
      </c>
      <c r="B4685" s="24" t="str">
        <v>오산시</v>
      </c>
      <c r="C4685" s="24" t="str">
        <v>다가구 매매</v>
      </c>
      <c r="D4685" s="24" t="str">
        <v>2025-10</v>
      </c>
      <c r="E4685" s="24" t="str">
        <v>비교 반영</v>
      </c>
      <c r="F4685" s="24" t="str">
        <v>그 외 비교 반영월</v>
      </c>
      <c r="G4685" s="26">
        <v>5</v>
      </c>
      <c r="H4685" s="37">
        <v>0.0038669760247486465</v>
      </c>
    </row>
    <row r="4686">
      <c r="A4686" s="26">
        <v>29</v>
      </c>
      <c r="B4686" s="24" t="str">
        <v>오산시</v>
      </c>
      <c r="C4686" s="24" t="str">
        <v>다가구 매매</v>
      </c>
      <c r="D4686" s="24" t="str">
        <v>2025-11</v>
      </c>
      <c r="E4686" s="24" t="str">
        <v>비교 반영</v>
      </c>
      <c r="F4686" s="24" t="str">
        <v>그 외 비교 반영월</v>
      </c>
      <c r="G4686" s="26">
        <v>3</v>
      </c>
      <c r="H4686" s="37">
        <v>0.002304147465437788</v>
      </c>
    </row>
    <row r="4687">
      <c r="A4687" s="26">
        <v>29</v>
      </c>
      <c r="B4687" s="24" t="str">
        <v>오산시</v>
      </c>
      <c r="C4687" s="24" t="str">
        <v>다가구 매매</v>
      </c>
      <c r="D4687" s="24" t="str">
        <v>2025-12</v>
      </c>
      <c r="E4687" s="24" t="str">
        <v>비교 반영</v>
      </c>
      <c r="F4687" s="24" t="str">
        <v>그 외 비교 반영월</v>
      </c>
      <c r="G4687" s="26">
        <v>4</v>
      </c>
      <c r="H4687" s="37">
        <v>0.0032679738562091504</v>
      </c>
    </row>
    <row r="4688">
      <c r="A4688" s="26">
        <v>29</v>
      </c>
      <c r="B4688" s="24" t="str">
        <v>오산시</v>
      </c>
      <c r="C4688" s="24" t="str">
        <v>다가구 매매</v>
      </c>
      <c r="D4688" s="24" t="str">
        <v>2026-01</v>
      </c>
      <c r="E4688" s="24" t="str">
        <v>비교 반영</v>
      </c>
      <c r="F4688" s="24" t="str">
        <v>직전 비교기간</v>
      </c>
      <c r="G4688" s="26">
        <v>4</v>
      </c>
      <c r="H4688" s="37">
        <v>0.003205128205128205</v>
      </c>
    </row>
    <row r="4689">
      <c r="A4689" s="26">
        <v>29</v>
      </c>
      <c r="B4689" s="24" t="str">
        <v>오산시</v>
      </c>
      <c r="C4689" s="24" t="str">
        <v>다가구 매매</v>
      </c>
      <c r="D4689" s="24" t="str">
        <v>2026-02</v>
      </c>
      <c r="E4689" s="24" t="str">
        <v>비교 반영</v>
      </c>
      <c r="F4689" s="24" t="str">
        <v>직전 비교기간</v>
      </c>
      <c r="G4689" s="26">
        <v>4</v>
      </c>
      <c r="H4689" s="37">
        <v>0.003386960203217612</v>
      </c>
    </row>
    <row r="4690">
      <c r="A4690" s="26">
        <v>29</v>
      </c>
      <c r="B4690" s="24" t="str">
        <v>오산시</v>
      </c>
      <c r="C4690" s="24" t="str">
        <v>다가구 매매</v>
      </c>
      <c r="D4690" s="24" t="str">
        <v>2026-03</v>
      </c>
      <c r="E4690" s="24" t="str">
        <v>비교 반영</v>
      </c>
      <c r="F4690" s="24" t="str">
        <v>직전 비교기간</v>
      </c>
      <c r="G4690" s="26">
        <v>3</v>
      </c>
      <c r="H4690" s="37">
        <v>0.002112676056338028</v>
      </c>
    </row>
    <row r="4691">
      <c r="A4691" s="26">
        <v>29</v>
      </c>
      <c r="B4691" s="24" t="str">
        <v>오산시</v>
      </c>
      <c r="C4691" s="24" t="str">
        <v>다가구 매매</v>
      </c>
      <c r="D4691" s="24" t="str">
        <v>2026-04</v>
      </c>
      <c r="E4691" s="24" t="str">
        <v>비교 반영</v>
      </c>
      <c r="F4691" s="24" t="str">
        <v>최근 비교기간</v>
      </c>
      <c r="G4691" s="26">
        <v>4</v>
      </c>
      <c r="H4691" s="37">
        <v>0.003404255319148936</v>
      </c>
    </row>
    <row r="4692">
      <c r="A4692" s="26">
        <v>29</v>
      </c>
      <c r="B4692" s="24" t="str">
        <v>오산시</v>
      </c>
      <c r="C4692" s="24" t="str">
        <v>다가구 매매</v>
      </c>
      <c r="D4692" s="24" t="str">
        <v>2026-05</v>
      </c>
      <c r="E4692" s="24" t="str">
        <v>비교 반영</v>
      </c>
      <c r="F4692" s="24" t="str">
        <v>최근 비교기간</v>
      </c>
      <c r="G4692" s="26">
        <v>3</v>
      </c>
      <c r="H4692" s="37">
        <v>0.0022189349112426036</v>
      </c>
    </row>
    <row r="4693">
      <c r="A4693" s="26">
        <v>29</v>
      </c>
      <c r="B4693" s="24" t="str">
        <v>오산시</v>
      </c>
      <c r="C4693" s="24" t="str">
        <v>다가구 매매</v>
      </c>
      <c r="D4693" s="24" t="str">
        <v>2026-06</v>
      </c>
      <c r="E4693" s="24" t="str">
        <v>비교 반영</v>
      </c>
      <c r="F4693" s="24" t="str">
        <v>최근 비교기간</v>
      </c>
      <c r="G4693" s="26">
        <v>4</v>
      </c>
      <c r="H4693" s="37">
        <v>0.002926115581565472</v>
      </c>
    </row>
    <row r="4694">
      <c r="A4694" s="30">
        <v>29</v>
      </c>
      <c r="B4694" s="30" t="str">
        <v>오산시</v>
      </c>
      <c r="C4694" s="30" t="str">
        <v>다가구 매매</v>
      </c>
      <c r="D4694" s="30" t="str">
        <v>2026-07</v>
      </c>
      <c r="E4694" s="30" t="str">
        <v>집계 중</v>
      </c>
      <c r="F4694" s="30" t="str">
        <v>집계 중 월</v>
      </c>
      <c r="G4694" s="32">
        <v>2</v>
      </c>
      <c r="H4694" s="43">
        <v>0.0013166556945358788</v>
      </c>
    </row>
    <row r="4695">
      <c r="A4695" s="26">
        <v>29</v>
      </c>
      <c r="B4695" s="24" t="str">
        <v>오산시</v>
      </c>
      <c r="C4695" s="24" t="str">
        <v>공장창고</v>
      </c>
      <c r="D4695" s="24" t="str">
        <v>2025-08</v>
      </c>
      <c r="E4695" s="24" t="str">
        <v>비교 반영</v>
      </c>
      <c r="F4695" s="24" t="str">
        <v>그 외 비교 반영월</v>
      </c>
      <c r="G4695" s="26">
        <v>9</v>
      </c>
      <c r="H4695" s="37">
        <v>0.008729388942774006</v>
      </c>
    </row>
    <row r="4696">
      <c r="A4696" s="26">
        <v>29</v>
      </c>
      <c r="B4696" s="24" t="str">
        <v>오산시</v>
      </c>
      <c r="C4696" s="24" t="str">
        <v>공장창고</v>
      </c>
      <c r="D4696" s="24" t="str">
        <v>2025-09</v>
      </c>
      <c r="E4696" s="24" t="str">
        <v>비교 반영</v>
      </c>
      <c r="F4696" s="24" t="str">
        <v>그 외 비교 반영월</v>
      </c>
      <c r="G4696" s="26">
        <v>1</v>
      </c>
      <c r="H4696" s="37">
        <v>0.0007639419404125286</v>
      </c>
    </row>
    <row r="4697">
      <c r="A4697" s="26">
        <v>29</v>
      </c>
      <c r="B4697" s="24" t="str">
        <v>오산시</v>
      </c>
      <c r="C4697" s="24" t="str">
        <v>공장창고</v>
      </c>
      <c r="D4697" s="24" t="str">
        <v>2025-10</v>
      </c>
      <c r="E4697" s="24" t="str">
        <v>비교 반영</v>
      </c>
      <c r="F4697" s="24" t="str">
        <v>그 외 비교 반영월</v>
      </c>
      <c r="G4697" s="26">
        <v>1</v>
      </c>
      <c r="H4697" s="37">
        <v>0.0007733952049497294</v>
      </c>
    </row>
    <row r="4698">
      <c r="A4698" s="26">
        <v>29</v>
      </c>
      <c r="B4698" s="24" t="str">
        <v>오산시</v>
      </c>
      <c r="C4698" s="24" t="str">
        <v>공장창고</v>
      </c>
      <c r="D4698" s="24" t="str">
        <v>2025-11</v>
      </c>
      <c r="E4698" s="24" t="str">
        <v>비교 반영</v>
      </c>
      <c r="F4698" s="24" t="str">
        <v>그 외 비교 반영월</v>
      </c>
      <c r="G4698" s="26">
        <v>2</v>
      </c>
      <c r="H4698" s="37">
        <v>0.0015360983102918587</v>
      </c>
    </row>
    <row r="4699">
      <c r="A4699" s="26">
        <v>29</v>
      </c>
      <c r="B4699" s="24" t="str">
        <v>오산시</v>
      </c>
      <c r="C4699" s="24" t="str">
        <v>공장창고</v>
      </c>
      <c r="D4699" s="24" t="str">
        <v>2025-12</v>
      </c>
      <c r="E4699" s="24" t="str">
        <v>비교 반영</v>
      </c>
      <c r="F4699" s="24" t="str">
        <v>그 외 비교 반영월</v>
      </c>
      <c r="G4699" s="26">
        <v>0</v>
      </c>
      <c r="H4699" s="37">
        <v>0</v>
      </c>
    </row>
    <row r="4700">
      <c r="A4700" s="26">
        <v>29</v>
      </c>
      <c r="B4700" s="24" t="str">
        <v>오산시</v>
      </c>
      <c r="C4700" s="24" t="str">
        <v>공장창고</v>
      </c>
      <c r="D4700" s="24" t="str">
        <v>2026-01</v>
      </c>
      <c r="E4700" s="24" t="str">
        <v>비교 반영</v>
      </c>
      <c r="F4700" s="24" t="str">
        <v>직전 비교기간</v>
      </c>
      <c r="G4700" s="26">
        <v>1</v>
      </c>
      <c r="H4700" s="37">
        <v>0.0008012820512820513</v>
      </c>
    </row>
    <row r="4701">
      <c r="A4701" s="26">
        <v>29</v>
      </c>
      <c r="B4701" s="24" t="str">
        <v>오산시</v>
      </c>
      <c r="C4701" s="24" t="str">
        <v>공장창고</v>
      </c>
      <c r="D4701" s="24" t="str">
        <v>2026-02</v>
      </c>
      <c r="E4701" s="24" t="str">
        <v>비교 반영</v>
      </c>
      <c r="F4701" s="24" t="str">
        <v>직전 비교기간</v>
      </c>
      <c r="G4701" s="26">
        <v>7</v>
      </c>
      <c r="H4701" s="37">
        <v>0.0059271803556308214</v>
      </c>
    </row>
    <row r="4702">
      <c r="A4702" s="26">
        <v>29</v>
      </c>
      <c r="B4702" s="24" t="str">
        <v>오산시</v>
      </c>
      <c r="C4702" s="24" t="str">
        <v>공장창고</v>
      </c>
      <c r="D4702" s="24" t="str">
        <v>2026-03</v>
      </c>
      <c r="E4702" s="24" t="str">
        <v>비교 반영</v>
      </c>
      <c r="F4702" s="24" t="str">
        <v>직전 비교기간</v>
      </c>
      <c r="G4702" s="26">
        <v>3</v>
      </c>
      <c r="H4702" s="37">
        <v>0.002112676056338028</v>
      </c>
    </row>
    <row r="4703">
      <c r="A4703" s="26">
        <v>29</v>
      </c>
      <c r="B4703" s="24" t="str">
        <v>오산시</v>
      </c>
      <c r="C4703" s="24" t="str">
        <v>공장창고</v>
      </c>
      <c r="D4703" s="24" t="str">
        <v>2026-04</v>
      </c>
      <c r="E4703" s="24" t="str">
        <v>비교 반영</v>
      </c>
      <c r="F4703" s="24" t="str">
        <v>최근 비교기간</v>
      </c>
      <c r="G4703" s="26">
        <v>2</v>
      </c>
      <c r="H4703" s="37">
        <v>0.001702127659574468</v>
      </c>
    </row>
    <row r="4704">
      <c r="A4704" s="26">
        <v>29</v>
      </c>
      <c r="B4704" s="24" t="str">
        <v>오산시</v>
      </c>
      <c r="C4704" s="24" t="str">
        <v>공장창고</v>
      </c>
      <c r="D4704" s="24" t="str">
        <v>2026-05</v>
      </c>
      <c r="E4704" s="24" t="str">
        <v>비교 반영</v>
      </c>
      <c r="F4704" s="24" t="str">
        <v>최근 비교기간</v>
      </c>
      <c r="G4704" s="26">
        <v>4</v>
      </c>
      <c r="H4704" s="37">
        <v>0.0029585798816568047</v>
      </c>
    </row>
    <row r="4705">
      <c r="A4705" s="26">
        <v>29</v>
      </c>
      <c r="B4705" s="24" t="str">
        <v>오산시</v>
      </c>
      <c r="C4705" s="24" t="str">
        <v>공장창고</v>
      </c>
      <c r="D4705" s="24" t="str">
        <v>2026-06</v>
      </c>
      <c r="E4705" s="24" t="str">
        <v>비교 반영</v>
      </c>
      <c r="F4705" s="24" t="str">
        <v>최근 비교기간</v>
      </c>
      <c r="G4705" s="26">
        <v>2</v>
      </c>
      <c r="H4705" s="37">
        <v>0.001463057790782736</v>
      </c>
    </row>
    <row r="4706">
      <c r="A4706" s="30">
        <v>29</v>
      </c>
      <c r="B4706" s="30" t="str">
        <v>오산시</v>
      </c>
      <c r="C4706" s="30" t="str">
        <v>공장창고</v>
      </c>
      <c r="D4706" s="30" t="str">
        <v>2026-07</v>
      </c>
      <c r="E4706" s="30" t="str">
        <v>집계 중</v>
      </c>
      <c r="F4706" s="30" t="str">
        <v>집계 중 월</v>
      </c>
      <c r="G4706" s="32">
        <v>0</v>
      </c>
      <c r="H4706" s="43">
        <v>0</v>
      </c>
    </row>
    <row r="4707">
      <c r="A4707" s="26">
        <v>30</v>
      </c>
      <c r="B4707" s="24" t="str">
        <v>안성시</v>
      </c>
      <c r="C4707" s="24" t="str">
        <v>아파트 전월세</v>
      </c>
      <c r="D4707" s="24" t="str">
        <v>2025-08</v>
      </c>
      <c r="E4707" s="24" t="str">
        <v>비교 반영</v>
      </c>
      <c r="F4707" s="24" t="str">
        <v>그 외 비교 반영월</v>
      </c>
      <c r="G4707" s="26">
        <v>499</v>
      </c>
      <c r="H4707" s="37">
        <v>0.41687552213868</v>
      </c>
    </row>
    <row r="4708">
      <c r="A4708" s="26">
        <v>30</v>
      </c>
      <c r="B4708" s="24" t="str">
        <v>안성시</v>
      </c>
      <c r="C4708" s="24" t="str">
        <v>아파트 전월세</v>
      </c>
      <c r="D4708" s="24" t="str">
        <v>2025-09</v>
      </c>
      <c r="E4708" s="24" t="str">
        <v>비교 반영</v>
      </c>
      <c r="F4708" s="24" t="str">
        <v>그 외 비교 반영월</v>
      </c>
      <c r="G4708" s="26">
        <v>674</v>
      </c>
      <c r="H4708" s="37">
        <v>0.4845434938892883</v>
      </c>
    </row>
    <row r="4709">
      <c r="A4709" s="26">
        <v>30</v>
      </c>
      <c r="B4709" s="24" t="str">
        <v>안성시</v>
      </c>
      <c r="C4709" s="24" t="str">
        <v>아파트 전월세</v>
      </c>
      <c r="D4709" s="24" t="str">
        <v>2025-10</v>
      </c>
      <c r="E4709" s="24" t="str">
        <v>비교 반영</v>
      </c>
      <c r="F4709" s="24" t="str">
        <v>그 외 비교 반영월</v>
      </c>
      <c r="G4709" s="26">
        <v>537</v>
      </c>
      <c r="H4709" s="37">
        <v>0.4159566227730441</v>
      </c>
    </row>
    <row r="4710">
      <c r="A4710" s="26">
        <v>30</v>
      </c>
      <c r="B4710" s="24" t="str">
        <v>안성시</v>
      </c>
      <c r="C4710" s="24" t="str">
        <v>아파트 전월세</v>
      </c>
      <c r="D4710" s="24" t="str">
        <v>2025-11</v>
      </c>
      <c r="E4710" s="24" t="str">
        <v>비교 반영</v>
      </c>
      <c r="F4710" s="24" t="str">
        <v>그 외 비교 반영월</v>
      </c>
      <c r="G4710" s="26">
        <v>547</v>
      </c>
      <c r="H4710" s="37">
        <v>0.45206611570247934</v>
      </c>
    </row>
    <row r="4711">
      <c r="A4711" s="26">
        <v>30</v>
      </c>
      <c r="B4711" s="24" t="str">
        <v>안성시</v>
      </c>
      <c r="C4711" s="24" t="str">
        <v>아파트 전월세</v>
      </c>
      <c r="D4711" s="24" t="str">
        <v>2025-12</v>
      </c>
      <c r="E4711" s="24" t="str">
        <v>비교 반영</v>
      </c>
      <c r="F4711" s="24" t="str">
        <v>그 외 비교 반영월</v>
      </c>
      <c r="G4711" s="26">
        <v>954</v>
      </c>
      <c r="H4711" s="37">
        <v>0.5470183486238532</v>
      </c>
    </row>
    <row r="4712">
      <c r="A4712" s="26">
        <v>30</v>
      </c>
      <c r="B4712" s="24" t="str">
        <v>안성시</v>
      </c>
      <c r="C4712" s="24" t="str">
        <v>아파트 전월세</v>
      </c>
      <c r="D4712" s="24" t="str">
        <v>2026-01</v>
      </c>
      <c r="E4712" s="24" t="str">
        <v>비교 반영</v>
      </c>
      <c r="F4712" s="24" t="str">
        <v>직전 비교기간</v>
      </c>
      <c r="G4712" s="26">
        <v>835</v>
      </c>
      <c r="H4712" s="37">
        <v>0.46440489432703</v>
      </c>
    </row>
    <row r="4713">
      <c r="A4713" s="26">
        <v>30</v>
      </c>
      <c r="B4713" s="24" t="str">
        <v>안성시</v>
      </c>
      <c r="C4713" s="24" t="str">
        <v>아파트 전월세</v>
      </c>
      <c r="D4713" s="24" t="str">
        <v>2026-02</v>
      </c>
      <c r="E4713" s="24" t="str">
        <v>비교 반영</v>
      </c>
      <c r="F4713" s="24" t="str">
        <v>직전 비교기간</v>
      </c>
      <c r="G4713" s="26">
        <v>594</v>
      </c>
      <c r="H4713" s="37">
        <v>0.45068285280728376</v>
      </c>
    </row>
    <row r="4714">
      <c r="A4714" s="26">
        <v>30</v>
      </c>
      <c r="B4714" s="24" t="str">
        <v>안성시</v>
      </c>
      <c r="C4714" s="24" t="str">
        <v>아파트 전월세</v>
      </c>
      <c r="D4714" s="24" t="str">
        <v>2026-03</v>
      </c>
      <c r="E4714" s="24" t="str">
        <v>비교 반영</v>
      </c>
      <c r="F4714" s="24" t="str">
        <v>직전 비교기간</v>
      </c>
      <c r="G4714" s="26">
        <v>558</v>
      </c>
      <c r="H4714" s="37">
        <v>0.3276570757486788</v>
      </c>
    </row>
    <row r="4715">
      <c r="A4715" s="26">
        <v>30</v>
      </c>
      <c r="B4715" s="24" t="str">
        <v>안성시</v>
      </c>
      <c r="C4715" s="24" t="str">
        <v>아파트 전월세</v>
      </c>
      <c r="D4715" s="24" t="str">
        <v>2026-04</v>
      </c>
      <c r="E4715" s="24" t="str">
        <v>비교 반영</v>
      </c>
      <c r="F4715" s="24" t="str">
        <v>최근 비교기간</v>
      </c>
      <c r="G4715" s="26">
        <v>453</v>
      </c>
      <c r="H4715" s="37">
        <v>0.35753749013417524</v>
      </c>
    </row>
    <row r="4716">
      <c r="A4716" s="26">
        <v>30</v>
      </c>
      <c r="B4716" s="24" t="str">
        <v>안성시</v>
      </c>
      <c r="C4716" s="24" t="str">
        <v>아파트 전월세</v>
      </c>
      <c r="D4716" s="24" t="str">
        <v>2026-05</v>
      </c>
      <c r="E4716" s="24" t="str">
        <v>비교 반영</v>
      </c>
      <c r="F4716" s="24" t="str">
        <v>최근 비교기간</v>
      </c>
      <c r="G4716" s="26">
        <v>449</v>
      </c>
      <c r="H4716" s="37">
        <v>0.3294203961848863</v>
      </c>
    </row>
    <row r="4717">
      <c r="A4717" s="26">
        <v>30</v>
      </c>
      <c r="B4717" s="24" t="str">
        <v>안성시</v>
      </c>
      <c r="C4717" s="24" t="str">
        <v>아파트 전월세</v>
      </c>
      <c r="D4717" s="24" t="str">
        <v>2026-06</v>
      </c>
      <c r="E4717" s="24" t="str">
        <v>비교 반영</v>
      </c>
      <c r="F4717" s="24" t="str">
        <v>최근 비교기간</v>
      </c>
      <c r="G4717" s="26">
        <v>439</v>
      </c>
      <c r="H4717" s="37">
        <v>0.3540322580645161</v>
      </c>
    </row>
    <row r="4718">
      <c r="A4718" s="30">
        <v>30</v>
      </c>
      <c r="B4718" s="30" t="str">
        <v>안성시</v>
      </c>
      <c r="C4718" s="30" t="str">
        <v>아파트 전월세</v>
      </c>
      <c r="D4718" s="30" t="str">
        <v>2026-07</v>
      </c>
      <c r="E4718" s="30" t="str">
        <v>집계 중</v>
      </c>
      <c r="F4718" s="30" t="str">
        <v>집계 중 월</v>
      </c>
      <c r="G4718" s="32">
        <v>474</v>
      </c>
      <c r="H4718" s="43">
        <v>0.4575289575289575</v>
      </c>
    </row>
    <row r="4719">
      <c r="A4719" s="26">
        <v>30</v>
      </c>
      <c r="B4719" s="24" t="str">
        <v>안성시</v>
      </c>
      <c r="C4719" s="24" t="str">
        <v>토지</v>
      </c>
      <c r="D4719" s="24" t="str">
        <v>2025-08</v>
      </c>
      <c r="E4719" s="24" t="str">
        <v>비교 반영</v>
      </c>
      <c r="F4719" s="24" t="str">
        <v>그 외 비교 반영월</v>
      </c>
      <c r="G4719" s="26">
        <v>286</v>
      </c>
      <c r="H4719" s="37">
        <v>0.23893065998329155</v>
      </c>
    </row>
    <row r="4720">
      <c r="A4720" s="26">
        <v>30</v>
      </c>
      <c r="B4720" s="24" t="str">
        <v>안성시</v>
      </c>
      <c r="C4720" s="24" t="str">
        <v>토지</v>
      </c>
      <c r="D4720" s="24" t="str">
        <v>2025-09</v>
      </c>
      <c r="E4720" s="24" t="str">
        <v>비교 반영</v>
      </c>
      <c r="F4720" s="24" t="str">
        <v>그 외 비교 반영월</v>
      </c>
      <c r="G4720" s="26">
        <v>276</v>
      </c>
      <c r="H4720" s="37">
        <v>0.19841840402588065</v>
      </c>
    </row>
    <row r="4721">
      <c r="A4721" s="26">
        <v>30</v>
      </c>
      <c r="B4721" s="24" t="str">
        <v>안성시</v>
      </c>
      <c r="C4721" s="24" t="str">
        <v>토지</v>
      </c>
      <c r="D4721" s="24" t="str">
        <v>2025-10</v>
      </c>
      <c r="E4721" s="24" t="str">
        <v>비교 반영</v>
      </c>
      <c r="F4721" s="24" t="str">
        <v>그 외 비교 반영월</v>
      </c>
      <c r="G4721" s="26">
        <v>341</v>
      </c>
      <c r="H4721" s="37">
        <v>0.2641363284275755</v>
      </c>
    </row>
    <row r="4722">
      <c r="A4722" s="26">
        <v>30</v>
      </c>
      <c r="B4722" s="24" t="str">
        <v>안성시</v>
      </c>
      <c r="C4722" s="24" t="str">
        <v>토지</v>
      </c>
      <c r="D4722" s="24" t="str">
        <v>2025-11</v>
      </c>
      <c r="E4722" s="24" t="str">
        <v>비교 반영</v>
      </c>
      <c r="F4722" s="24" t="str">
        <v>그 외 비교 반영월</v>
      </c>
      <c r="G4722" s="26">
        <v>244</v>
      </c>
      <c r="H4722" s="37">
        <v>0.20165289256198346</v>
      </c>
    </row>
    <row r="4723">
      <c r="A4723" s="26">
        <v>30</v>
      </c>
      <c r="B4723" s="24" t="str">
        <v>안성시</v>
      </c>
      <c r="C4723" s="24" t="str">
        <v>토지</v>
      </c>
      <c r="D4723" s="24" t="str">
        <v>2025-12</v>
      </c>
      <c r="E4723" s="24" t="str">
        <v>비교 반영</v>
      </c>
      <c r="F4723" s="24" t="str">
        <v>그 외 비교 반영월</v>
      </c>
      <c r="G4723" s="26">
        <v>212</v>
      </c>
      <c r="H4723" s="37">
        <v>0.12155963302752294</v>
      </c>
    </row>
    <row r="4724">
      <c r="A4724" s="26">
        <v>30</v>
      </c>
      <c r="B4724" s="24" t="str">
        <v>안성시</v>
      </c>
      <c r="C4724" s="24" t="str">
        <v>토지</v>
      </c>
      <c r="D4724" s="24" t="str">
        <v>2026-01</v>
      </c>
      <c r="E4724" s="24" t="str">
        <v>비교 반영</v>
      </c>
      <c r="F4724" s="24" t="str">
        <v>직전 비교기간</v>
      </c>
      <c r="G4724" s="26">
        <v>281</v>
      </c>
      <c r="H4724" s="37">
        <v>0.15628476084538376</v>
      </c>
    </row>
    <row r="4725">
      <c r="A4725" s="26">
        <v>30</v>
      </c>
      <c r="B4725" s="24" t="str">
        <v>안성시</v>
      </c>
      <c r="C4725" s="24" t="str">
        <v>토지</v>
      </c>
      <c r="D4725" s="24" t="str">
        <v>2026-02</v>
      </c>
      <c r="E4725" s="24" t="str">
        <v>비교 반영</v>
      </c>
      <c r="F4725" s="24" t="str">
        <v>직전 비교기간</v>
      </c>
      <c r="G4725" s="26">
        <v>141</v>
      </c>
      <c r="H4725" s="37">
        <v>0.10698027314112292</v>
      </c>
    </row>
    <row r="4726">
      <c r="A4726" s="26">
        <v>30</v>
      </c>
      <c r="B4726" s="24" t="str">
        <v>안성시</v>
      </c>
      <c r="C4726" s="24" t="str">
        <v>토지</v>
      </c>
      <c r="D4726" s="24" t="str">
        <v>2026-03</v>
      </c>
      <c r="E4726" s="24" t="str">
        <v>비교 반영</v>
      </c>
      <c r="F4726" s="24" t="str">
        <v>직전 비교기간</v>
      </c>
      <c r="G4726" s="26">
        <v>548</v>
      </c>
      <c r="H4726" s="37">
        <v>0.3217850851438638</v>
      </c>
    </row>
    <row r="4727">
      <c r="A4727" s="26">
        <v>30</v>
      </c>
      <c r="B4727" s="24" t="str">
        <v>안성시</v>
      </c>
      <c r="C4727" s="24" t="str">
        <v>토지</v>
      </c>
      <c r="D4727" s="24" t="str">
        <v>2026-04</v>
      </c>
      <c r="E4727" s="24" t="str">
        <v>비교 반영</v>
      </c>
      <c r="F4727" s="24" t="str">
        <v>최근 비교기간</v>
      </c>
      <c r="G4727" s="26">
        <v>313</v>
      </c>
      <c r="H4727" s="37">
        <v>0.24704025256511444</v>
      </c>
    </row>
    <row r="4728">
      <c r="A4728" s="26">
        <v>30</v>
      </c>
      <c r="B4728" s="24" t="str">
        <v>안성시</v>
      </c>
      <c r="C4728" s="24" t="str">
        <v>토지</v>
      </c>
      <c r="D4728" s="24" t="str">
        <v>2026-05</v>
      </c>
      <c r="E4728" s="24" t="str">
        <v>비교 반영</v>
      </c>
      <c r="F4728" s="24" t="str">
        <v>최근 비교기간</v>
      </c>
      <c r="G4728" s="26">
        <v>462</v>
      </c>
      <c r="H4728" s="37">
        <v>0.338958180484226</v>
      </c>
    </row>
    <row r="4729">
      <c r="A4729" s="26">
        <v>30</v>
      </c>
      <c r="B4729" s="24" t="str">
        <v>안성시</v>
      </c>
      <c r="C4729" s="24" t="str">
        <v>토지</v>
      </c>
      <c r="D4729" s="24" t="str">
        <v>2026-06</v>
      </c>
      <c r="E4729" s="24" t="str">
        <v>비교 반영</v>
      </c>
      <c r="F4729" s="24" t="str">
        <v>최근 비교기간</v>
      </c>
      <c r="G4729" s="26">
        <v>371</v>
      </c>
      <c r="H4729" s="37">
        <v>0.2991935483870968</v>
      </c>
    </row>
    <row r="4730">
      <c r="A4730" s="30">
        <v>30</v>
      </c>
      <c r="B4730" s="30" t="str">
        <v>안성시</v>
      </c>
      <c r="C4730" s="30" t="str">
        <v>토지</v>
      </c>
      <c r="D4730" s="30" t="str">
        <v>2026-07</v>
      </c>
      <c r="E4730" s="30" t="str">
        <v>집계 중</v>
      </c>
      <c r="F4730" s="30" t="str">
        <v>집계 중 월</v>
      </c>
      <c r="G4730" s="32">
        <v>160</v>
      </c>
      <c r="H4730" s="43">
        <v>0.15444015444015444</v>
      </c>
    </row>
    <row r="4731">
      <c r="A4731" s="26">
        <v>30</v>
      </c>
      <c r="B4731" s="24" t="str">
        <v>안성시</v>
      </c>
      <c r="C4731" s="24" t="str">
        <v>아파트 매매</v>
      </c>
      <c r="D4731" s="24" t="str">
        <v>2025-08</v>
      </c>
      <c r="E4731" s="24" t="str">
        <v>비교 반영</v>
      </c>
      <c r="F4731" s="24" t="str">
        <v>그 외 비교 반영월</v>
      </c>
      <c r="G4731" s="26">
        <v>131</v>
      </c>
      <c r="H4731" s="37">
        <v>0.10944026733500417</v>
      </c>
    </row>
    <row r="4732">
      <c r="A4732" s="26">
        <v>30</v>
      </c>
      <c r="B4732" s="24" t="str">
        <v>안성시</v>
      </c>
      <c r="C4732" s="24" t="str">
        <v>아파트 매매</v>
      </c>
      <c r="D4732" s="24" t="str">
        <v>2025-09</v>
      </c>
      <c r="E4732" s="24" t="str">
        <v>비교 반영</v>
      </c>
      <c r="F4732" s="24" t="str">
        <v>그 외 비교 반영월</v>
      </c>
      <c r="G4732" s="26">
        <v>165</v>
      </c>
      <c r="H4732" s="37">
        <v>0.1186196980589504</v>
      </c>
    </row>
    <row r="4733">
      <c r="A4733" s="26">
        <v>30</v>
      </c>
      <c r="B4733" s="24" t="str">
        <v>안성시</v>
      </c>
      <c r="C4733" s="24" t="str">
        <v>아파트 매매</v>
      </c>
      <c r="D4733" s="24" t="str">
        <v>2025-10</v>
      </c>
      <c r="E4733" s="24" t="str">
        <v>비교 반영</v>
      </c>
      <c r="F4733" s="24" t="str">
        <v>그 외 비교 반영월</v>
      </c>
      <c r="G4733" s="26">
        <v>158</v>
      </c>
      <c r="H4733" s="37">
        <v>0.12238574748257165</v>
      </c>
    </row>
    <row r="4734">
      <c r="A4734" s="26">
        <v>30</v>
      </c>
      <c r="B4734" s="24" t="str">
        <v>안성시</v>
      </c>
      <c r="C4734" s="24" t="str">
        <v>아파트 매매</v>
      </c>
      <c r="D4734" s="24" t="str">
        <v>2025-11</v>
      </c>
      <c r="E4734" s="24" t="str">
        <v>비교 반영</v>
      </c>
      <c r="F4734" s="24" t="str">
        <v>그 외 비교 반영월</v>
      </c>
      <c r="G4734" s="26">
        <v>201</v>
      </c>
      <c r="H4734" s="37">
        <v>0.16611570247933885</v>
      </c>
    </row>
    <row r="4735">
      <c r="A4735" s="26">
        <v>30</v>
      </c>
      <c r="B4735" s="24" t="str">
        <v>안성시</v>
      </c>
      <c r="C4735" s="24" t="str">
        <v>아파트 매매</v>
      </c>
      <c r="D4735" s="24" t="str">
        <v>2025-12</v>
      </c>
      <c r="E4735" s="24" t="str">
        <v>비교 반영</v>
      </c>
      <c r="F4735" s="24" t="str">
        <v>그 외 비교 반영월</v>
      </c>
      <c r="G4735" s="26">
        <v>163</v>
      </c>
      <c r="H4735" s="37">
        <v>0.09346330275229357</v>
      </c>
    </row>
    <row r="4736">
      <c r="A4736" s="26">
        <v>30</v>
      </c>
      <c r="B4736" s="24" t="str">
        <v>안성시</v>
      </c>
      <c r="C4736" s="24" t="str">
        <v>아파트 매매</v>
      </c>
      <c r="D4736" s="24" t="str">
        <v>2026-01</v>
      </c>
      <c r="E4736" s="24" t="str">
        <v>비교 반영</v>
      </c>
      <c r="F4736" s="24" t="str">
        <v>직전 비교기간</v>
      </c>
      <c r="G4736" s="26">
        <v>204</v>
      </c>
      <c r="H4736" s="37">
        <v>0.11345939933259176</v>
      </c>
    </row>
    <row r="4737">
      <c r="A4737" s="26">
        <v>30</v>
      </c>
      <c r="B4737" s="24" t="str">
        <v>안성시</v>
      </c>
      <c r="C4737" s="24" t="str">
        <v>아파트 매매</v>
      </c>
      <c r="D4737" s="24" t="str">
        <v>2026-02</v>
      </c>
      <c r="E4737" s="24" t="str">
        <v>비교 반영</v>
      </c>
      <c r="F4737" s="24" t="str">
        <v>직전 비교기간</v>
      </c>
      <c r="G4737" s="26">
        <v>151</v>
      </c>
      <c r="H4737" s="37">
        <v>0.11456752655538695</v>
      </c>
    </row>
    <row r="4738">
      <c r="A4738" s="26">
        <v>30</v>
      </c>
      <c r="B4738" s="24" t="str">
        <v>안성시</v>
      </c>
      <c r="C4738" s="24" t="str">
        <v>아파트 매매</v>
      </c>
      <c r="D4738" s="24" t="str">
        <v>2026-03</v>
      </c>
      <c r="E4738" s="24" t="str">
        <v>비교 반영</v>
      </c>
      <c r="F4738" s="24" t="str">
        <v>직전 비교기간</v>
      </c>
      <c r="G4738" s="26">
        <v>233</v>
      </c>
      <c r="H4738" s="37">
        <v>0.13681738109219024</v>
      </c>
    </row>
    <row r="4739">
      <c r="A4739" s="26">
        <v>30</v>
      </c>
      <c r="B4739" s="24" t="str">
        <v>안성시</v>
      </c>
      <c r="C4739" s="24" t="str">
        <v>아파트 매매</v>
      </c>
      <c r="D4739" s="24" t="str">
        <v>2026-04</v>
      </c>
      <c r="E4739" s="24" t="str">
        <v>비교 반영</v>
      </c>
      <c r="F4739" s="24" t="str">
        <v>최근 비교기간</v>
      </c>
      <c r="G4739" s="26">
        <v>187</v>
      </c>
      <c r="H4739" s="37">
        <v>0.14759273875295975</v>
      </c>
    </row>
    <row r="4740">
      <c r="A4740" s="26">
        <v>30</v>
      </c>
      <c r="B4740" s="24" t="str">
        <v>안성시</v>
      </c>
      <c r="C4740" s="24" t="str">
        <v>아파트 매매</v>
      </c>
      <c r="D4740" s="24" t="str">
        <v>2026-05</v>
      </c>
      <c r="E4740" s="24" t="str">
        <v>비교 반영</v>
      </c>
      <c r="F4740" s="24" t="str">
        <v>최근 비교기간</v>
      </c>
      <c r="G4740" s="26">
        <v>183</v>
      </c>
      <c r="H4740" s="37">
        <v>0.13426265590608952</v>
      </c>
    </row>
    <row r="4741">
      <c r="A4741" s="26">
        <v>30</v>
      </c>
      <c r="B4741" s="24" t="str">
        <v>안성시</v>
      </c>
      <c r="C4741" s="24" t="str">
        <v>아파트 매매</v>
      </c>
      <c r="D4741" s="24" t="str">
        <v>2026-06</v>
      </c>
      <c r="E4741" s="24" t="str">
        <v>비교 반영</v>
      </c>
      <c r="F4741" s="24" t="str">
        <v>최근 비교기간</v>
      </c>
      <c r="G4741" s="26">
        <v>169</v>
      </c>
      <c r="H4741" s="37">
        <v>0.13629032258064516</v>
      </c>
    </row>
    <row r="4742">
      <c r="A4742" s="30">
        <v>30</v>
      </c>
      <c r="B4742" s="30" t="str">
        <v>안성시</v>
      </c>
      <c r="C4742" s="30" t="str">
        <v>아파트 매매</v>
      </c>
      <c r="D4742" s="30" t="str">
        <v>2026-07</v>
      </c>
      <c r="E4742" s="30" t="str">
        <v>집계 중</v>
      </c>
      <c r="F4742" s="30" t="str">
        <v>집계 중 월</v>
      </c>
      <c r="G4742" s="32">
        <v>152</v>
      </c>
      <c r="H4742" s="43">
        <v>0.14671814671814673</v>
      </c>
    </row>
    <row r="4743">
      <c r="A4743" s="26">
        <v>30</v>
      </c>
      <c r="B4743" s="24" t="str">
        <v>안성시</v>
      </c>
      <c r="C4743" s="24" t="str">
        <v>다가구 전월세</v>
      </c>
      <c r="D4743" s="24" t="str">
        <v>2025-08</v>
      </c>
      <c r="E4743" s="24" t="str">
        <v>비교 반영</v>
      </c>
      <c r="F4743" s="24" t="str">
        <v>그 외 비교 반영월</v>
      </c>
      <c r="G4743" s="26">
        <v>162</v>
      </c>
      <c r="H4743" s="37">
        <v>0.13533834586466165</v>
      </c>
    </row>
    <row r="4744">
      <c r="A4744" s="26">
        <v>30</v>
      </c>
      <c r="B4744" s="24" t="str">
        <v>안성시</v>
      </c>
      <c r="C4744" s="24" t="str">
        <v>다가구 전월세</v>
      </c>
      <c r="D4744" s="24" t="str">
        <v>2025-09</v>
      </c>
      <c r="E4744" s="24" t="str">
        <v>비교 반영</v>
      </c>
      <c r="F4744" s="24" t="str">
        <v>그 외 비교 반영월</v>
      </c>
      <c r="G4744" s="26">
        <v>153</v>
      </c>
      <c r="H4744" s="37">
        <v>0.10999281092739037</v>
      </c>
    </row>
    <row r="4745">
      <c r="A4745" s="26">
        <v>30</v>
      </c>
      <c r="B4745" s="24" t="str">
        <v>안성시</v>
      </c>
      <c r="C4745" s="24" t="str">
        <v>다가구 전월세</v>
      </c>
      <c r="D4745" s="24" t="str">
        <v>2025-10</v>
      </c>
      <c r="E4745" s="24" t="str">
        <v>비교 반영</v>
      </c>
      <c r="F4745" s="24" t="str">
        <v>그 외 비교 반영월</v>
      </c>
      <c r="G4745" s="26">
        <v>147</v>
      </c>
      <c r="H4745" s="37">
        <v>0.11386522075910147</v>
      </c>
    </row>
    <row r="4746">
      <c r="A4746" s="26">
        <v>30</v>
      </c>
      <c r="B4746" s="24" t="str">
        <v>안성시</v>
      </c>
      <c r="C4746" s="24" t="str">
        <v>다가구 전월세</v>
      </c>
      <c r="D4746" s="24" t="str">
        <v>2025-11</v>
      </c>
      <c r="E4746" s="24" t="str">
        <v>비교 반영</v>
      </c>
      <c r="F4746" s="24" t="str">
        <v>그 외 비교 반영월</v>
      </c>
      <c r="G4746" s="26">
        <v>116</v>
      </c>
      <c r="H4746" s="37">
        <v>0.09586776859504133</v>
      </c>
    </row>
    <row r="4747">
      <c r="A4747" s="26">
        <v>30</v>
      </c>
      <c r="B4747" s="24" t="str">
        <v>안성시</v>
      </c>
      <c r="C4747" s="24" t="str">
        <v>다가구 전월세</v>
      </c>
      <c r="D4747" s="24" t="str">
        <v>2025-12</v>
      </c>
      <c r="E4747" s="24" t="str">
        <v>비교 반영</v>
      </c>
      <c r="F4747" s="24" t="str">
        <v>그 외 비교 반영월</v>
      </c>
      <c r="G4747" s="26">
        <v>296</v>
      </c>
      <c r="H4747" s="37">
        <v>0.16972477064220184</v>
      </c>
    </row>
    <row r="4748">
      <c r="A4748" s="26">
        <v>30</v>
      </c>
      <c r="B4748" s="24" t="str">
        <v>안성시</v>
      </c>
      <c r="C4748" s="24" t="str">
        <v>다가구 전월세</v>
      </c>
      <c r="D4748" s="24" t="str">
        <v>2026-01</v>
      </c>
      <c r="E4748" s="24" t="str">
        <v>비교 반영</v>
      </c>
      <c r="F4748" s="24" t="str">
        <v>직전 비교기간</v>
      </c>
      <c r="G4748" s="26">
        <v>343</v>
      </c>
      <c r="H4748" s="37">
        <v>0.19076751946607343</v>
      </c>
    </row>
    <row r="4749">
      <c r="A4749" s="26">
        <v>30</v>
      </c>
      <c r="B4749" s="24" t="str">
        <v>안성시</v>
      </c>
      <c r="C4749" s="24" t="str">
        <v>다가구 전월세</v>
      </c>
      <c r="D4749" s="24" t="str">
        <v>2026-02</v>
      </c>
      <c r="E4749" s="24" t="str">
        <v>비교 반영</v>
      </c>
      <c r="F4749" s="24" t="str">
        <v>직전 비교기간</v>
      </c>
      <c r="G4749" s="26">
        <v>322</v>
      </c>
      <c r="H4749" s="37">
        <v>0.24430955993930198</v>
      </c>
    </row>
    <row r="4750">
      <c r="A4750" s="26">
        <v>30</v>
      </c>
      <c r="B4750" s="24" t="str">
        <v>안성시</v>
      </c>
      <c r="C4750" s="24" t="str">
        <v>다가구 전월세</v>
      </c>
      <c r="D4750" s="24" t="str">
        <v>2026-03</v>
      </c>
      <c r="E4750" s="24" t="str">
        <v>비교 반영</v>
      </c>
      <c r="F4750" s="24" t="str">
        <v>직전 비교기간</v>
      </c>
      <c r="G4750" s="26">
        <v>217</v>
      </c>
      <c r="H4750" s="37">
        <v>0.12742219612448621</v>
      </c>
    </row>
    <row r="4751">
      <c r="A4751" s="26">
        <v>30</v>
      </c>
      <c r="B4751" s="24" t="str">
        <v>안성시</v>
      </c>
      <c r="C4751" s="24" t="str">
        <v>다가구 전월세</v>
      </c>
      <c r="D4751" s="24" t="str">
        <v>2026-04</v>
      </c>
      <c r="E4751" s="24" t="str">
        <v>비교 반영</v>
      </c>
      <c r="F4751" s="24" t="str">
        <v>최근 비교기간</v>
      </c>
      <c r="G4751" s="26">
        <v>196</v>
      </c>
      <c r="H4751" s="37">
        <v>0.15469613259668508</v>
      </c>
    </row>
    <row r="4752">
      <c r="A4752" s="26">
        <v>30</v>
      </c>
      <c r="B4752" s="24" t="str">
        <v>안성시</v>
      </c>
      <c r="C4752" s="24" t="str">
        <v>다가구 전월세</v>
      </c>
      <c r="D4752" s="24" t="str">
        <v>2026-05</v>
      </c>
      <c r="E4752" s="24" t="str">
        <v>비교 반영</v>
      </c>
      <c r="F4752" s="24" t="str">
        <v>최근 비교기간</v>
      </c>
      <c r="G4752" s="26">
        <v>158</v>
      </c>
      <c r="H4752" s="37">
        <v>0.11592076302274394</v>
      </c>
    </row>
    <row r="4753">
      <c r="A4753" s="26">
        <v>30</v>
      </c>
      <c r="B4753" s="24" t="str">
        <v>안성시</v>
      </c>
      <c r="C4753" s="24" t="str">
        <v>다가구 전월세</v>
      </c>
      <c r="D4753" s="24" t="str">
        <v>2026-06</v>
      </c>
      <c r="E4753" s="24" t="str">
        <v>비교 반영</v>
      </c>
      <c r="F4753" s="24" t="str">
        <v>최근 비교기간</v>
      </c>
      <c r="G4753" s="26">
        <v>138</v>
      </c>
      <c r="H4753" s="37">
        <v>0.11129032258064517</v>
      </c>
    </row>
    <row r="4754">
      <c r="A4754" s="30">
        <v>30</v>
      </c>
      <c r="B4754" s="30" t="str">
        <v>안성시</v>
      </c>
      <c r="C4754" s="30" t="str">
        <v>다가구 전월세</v>
      </c>
      <c r="D4754" s="30" t="str">
        <v>2026-07</v>
      </c>
      <c r="E4754" s="30" t="str">
        <v>집계 중</v>
      </c>
      <c r="F4754" s="30" t="str">
        <v>집계 중 월</v>
      </c>
      <c r="G4754" s="32">
        <v>142</v>
      </c>
      <c r="H4754" s="43">
        <v>0.13706563706563707</v>
      </c>
    </row>
    <row r="4755">
      <c r="A4755" s="26">
        <v>30</v>
      </c>
      <c r="B4755" s="24" t="str">
        <v>안성시</v>
      </c>
      <c r="C4755" s="24" t="str">
        <v>다세대 전월세</v>
      </c>
      <c r="D4755" s="24" t="str">
        <v>2025-08</v>
      </c>
      <c r="E4755" s="24" t="str">
        <v>비교 반영</v>
      </c>
      <c r="F4755" s="24" t="str">
        <v>그 외 비교 반영월</v>
      </c>
      <c r="G4755" s="26">
        <v>45</v>
      </c>
      <c r="H4755" s="37">
        <v>0.03759398496240601</v>
      </c>
    </row>
    <row r="4756">
      <c r="A4756" s="26">
        <v>30</v>
      </c>
      <c r="B4756" s="24" t="str">
        <v>안성시</v>
      </c>
      <c r="C4756" s="24" t="str">
        <v>다세대 전월세</v>
      </c>
      <c r="D4756" s="24" t="str">
        <v>2025-09</v>
      </c>
      <c r="E4756" s="24" t="str">
        <v>비교 반영</v>
      </c>
      <c r="F4756" s="24" t="str">
        <v>그 외 비교 반영월</v>
      </c>
      <c r="G4756" s="26">
        <v>39</v>
      </c>
      <c r="H4756" s="37">
        <v>0.028037383177570093</v>
      </c>
    </row>
    <row r="4757">
      <c r="A4757" s="26">
        <v>30</v>
      </c>
      <c r="B4757" s="24" t="str">
        <v>안성시</v>
      </c>
      <c r="C4757" s="24" t="str">
        <v>다세대 전월세</v>
      </c>
      <c r="D4757" s="24" t="str">
        <v>2025-10</v>
      </c>
      <c r="E4757" s="24" t="str">
        <v>비교 반영</v>
      </c>
      <c r="F4757" s="24" t="str">
        <v>그 외 비교 반영월</v>
      </c>
      <c r="G4757" s="26">
        <v>42</v>
      </c>
      <c r="H4757" s="37">
        <v>0.032532920216886134</v>
      </c>
    </row>
    <row r="4758">
      <c r="A4758" s="26">
        <v>30</v>
      </c>
      <c r="B4758" s="24" t="str">
        <v>안성시</v>
      </c>
      <c r="C4758" s="24" t="str">
        <v>다세대 전월세</v>
      </c>
      <c r="D4758" s="24" t="str">
        <v>2025-11</v>
      </c>
      <c r="E4758" s="24" t="str">
        <v>비교 반영</v>
      </c>
      <c r="F4758" s="24" t="str">
        <v>그 외 비교 반영월</v>
      </c>
      <c r="G4758" s="26">
        <v>36</v>
      </c>
      <c r="H4758" s="37">
        <v>0.02975206611570248</v>
      </c>
    </row>
    <row r="4759">
      <c r="A4759" s="26">
        <v>30</v>
      </c>
      <c r="B4759" s="24" t="str">
        <v>안성시</v>
      </c>
      <c r="C4759" s="24" t="str">
        <v>다세대 전월세</v>
      </c>
      <c r="D4759" s="24" t="str">
        <v>2025-12</v>
      </c>
      <c r="E4759" s="24" t="str">
        <v>비교 반영</v>
      </c>
      <c r="F4759" s="24" t="str">
        <v>그 외 비교 반영월</v>
      </c>
      <c r="G4759" s="26">
        <v>60</v>
      </c>
      <c r="H4759" s="37">
        <v>0.034403669724770644</v>
      </c>
    </row>
    <row r="4760">
      <c r="A4760" s="26">
        <v>30</v>
      </c>
      <c r="B4760" s="24" t="str">
        <v>안성시</v>
      </c>
      <c r="C4760" s="24" t="str">
        <v>다세대 전월세</v>
      </c>
      <c r="D4760" s="24" t="str">
        <v>2026-01</v>
      </c>
      <c r="E4760" s="24" t="str">
        <v>비교 반영</v>
      </c>
      <c r="F4760" s="24" t="str">
        <v>직전 비교기간</v>
      </c>
      <c r="G4760" s="26">
        <v>59</v>
      </c>
      <c r="H4760" s="37">
        <v>0.03281423804226919</v>
      </c>
    </row>
    <row r="4761">
      <c r="A4761" s="26">
        <v>30</v>
      </c>
      <c r="B4761" s="24" t="str">
        <v>안성시</v>
      </c>
      <c r="C4761" s="24" t="str">
        <v>다세대 전월세</v>
      </c>
      <c r="D4761" s="24" t="str">
        <v>2026-02</v>
      </c>
      <c r="E4761" s="24" t="str">
        <v>비교 반영</v>
      </c>
      <c r="F4761" s="24" t="str">
        <v>직전 비교기간</v>
      </c>
      <c r="G4761" s="26">
        <v>48</v>
      </c>
      <c r="H4761" s="37">
        <v>0.036418816388467376</v>
      </c>
    </row>
    <row r="4762">
      <c r="A4762" s="26">
        <v>30</v>
      </c>
      <c r="B4762" s="24" t="str">
        <v>안성시</v>
      </c>
      <c r="C4762" s="24" t="str">
        <v>다세대 전월세</v>
      </c>
      <c r="D4762" s="24" t="str">
        <v>2026-03</v>
      </c>
      <c r="E4762" s="24" t="str">
        <v>비교 반영</v>
      </c>
      <c r="F4762" s="24" t="str">
        <v>직전 비교기간</v>
      </c>
      <c r="G4762" s="26">
        <v>50</v>
      </c>
      <c r="H4762" s="37">
        <v>0.029359953024075163</v>
      </c>
    </row>
    <row r="4763">
      <c r="A4763" s="26">
        <v>30</v>
      </c>
      <c r="B4763" s="24" t="str">
        <v>안성시</v>
      </c>
      <c r="C4763" s="24" t="str">
        <v>다세대 전월세</v>
      </c>
      <c r="D4763" s="24" t="str">
        <v>2026-04</v>
      </c>
      <c r="E4763" s="24" t="str">
        <v>비교 반영</v>
      </c>
      <c r="F4763" s="24" t="str">
        <v>최근 비교기간</v>
      </c>
      <c r="G4763" s="26">
        <v>42</v>
      </c>
      <c r="H4763" s="37">
        <v>0.03314917127071823</v>
      </c>
    </row>
    <row r="4764">
      <c r="A4764" s="26">
        <v>30</v>
      </c>
      <c r="B4764" s="24" t="str">
        <v>안성시</v>
      </c>
      <c r="C4764" s="24" t="str">
        <v>다세대 전월세</v>
      </c>
      <c r="D4764" s="24" t="str">
        <v>2026-05</v>
      </c>
      <c r="E4764" s="24" t="str">
        <v>비교 반영</v>
      </c>
      <c r="F4764" s="24" t="str">
        <v>최근 비교기간</v>
      </c>
      <c r="G4764" s="26">
        <v>36</v>
      </c>
      <c r="H4764" s="37">
        <v>0.02641232575201761</v>
      </c>
    </row>
    <row r="4765">
      <c r="A4765" s="26">
        <v>30</v>
      </c>
      <c r="B4765" s="24" t="str">
        <v>안성시</v>
      </c>
      <c r="C4765" s="24" t="str">
        <v>다세대 전월세</v>
      </c>
      <c r="D4765" s="24" t="str">
        <v>2026-06</v>
      </c>
      <c r="E4765" s="24" t="str">
        <v>비교 반영</v>
      </c>
      <c r="F4765" s="24" t="str">
        <v>최근 비교기간</v>
      </c>
      <c r="G4765" s="26">
        <v>46</v>
      </c>
      <c r="H4765" s="37">
        <v>0.037096774193548385</v>
      </c>
    </row>
    <row r="4766">
      <c r="A4766" s="30">
        <v>30</v>
      </c>
      <c r="B4766" s="30" t="str">
        <v>안성시</v>
      </c>
      <c r="C4766" s="30" t="str">
        <v>다세대 전월세</v>
      </c>
      <c r="D4766" s="30" t="str">
        <v>2026-07</v>
      </c>
      <c r="E4766" s="30" t="str">
        <v>집계 중</v>
      </c>
      <c r="F4766" s="30" t="str">
        <v>집계 중 월</v>
      </c>
      <c r="G4766" s="32">
        <v>45</v>
      </c>
      <c r="H4766" s="43">
        <v>0.04343629343629344</v>
      </c>
    </row>
    <row r="4767">
      <c r="A4767" s="26">
        <v>30</v>
      </c>
      <c r="B4767" s="24" t="str">
        <v>안성시</v>
      </c>
      <c r="C4767" s="24" t="str">
        <v>다세대 매매</v>
      </c>
      <c r="D4767" s="24" t="str">
        <v>2025-08</v>
      </c>
      <c r="E4767" s="24" t="str">
        <v>비교 반영</v>
      </c>
      <c r="F4767" s="24" t="str">
        <v>그 외 비교 반영월</v>
      </c>
      <c r="G4767" s="26">
        <v>16</v>
      </c>
      <c r="H4767" s="37">
        <v>0.013366750208855471</v>
      </c>
    </row>
    <row r="4768">
      <c r="A4768" s="26">
        <v>30</v>
      </c>
      <c r="B4768" s="24" t="str">
        <v>안성시</v>
      </c>
      <c r="C4768" s="24" t="str">
        <v>다세대 매매</v>
      </c>
      <c r="D4768" s="24" t="str">
        <v>2025-09</v>
      </c>
      <c r="E4768" s="24" t="str">
        <v>비교 반영</v>
      </c>
      <c r="F4768" s="24" t="str">
        <v>그 외 비교 반영월</v>
      </c>
      <c r="G4768" s="26">
        <v>10</v>
      </c>
      <c r="H4768" s="37">
        <v>0.007189072609633357</v>
      </c>
    </row>
    <row r="4769">
      <c r="A4769" s="26">
        <v>30</v>
      </c>
      <c r="B4769" s="24" t="str">
        <v>안성시</v>
      </c>
      <c r="C4769" s="24" t="str">
        <v>다세대 매매</v>
      </c>
      <c r="D4769" s="24" t="str">
        <v>2025-10</v>
      </c>
      <c r="E4769" s="24" t="str">
        <v>비교 반영</v>
      </c>
      <c r="F4769" s="24" t="str">
        <v>그 외 비교 반영월</v>
      </c>
      <c r="G4769" s="26">
        <v>10</v>
      </c>
      <c r="H4769" s="37">
        <v>0.0077459333849728895</v>
      </c>
    </row>
    <row r="4770">
      <c r="A4770" s="26">
        <v>30</v>
      </c>
      <c r="B4770" s="24" t="str">
        <v>안성시</v>
      </c>
      <c r="C4770" s="24" t="str">
        <v>다세대 매매</v>
      </c>
      <c r="D4770" s="24" t="str">
        <v>2025-11</v>
      </c>
      <c r="E4770" s="24" t="str">
        <v>비교 반영</v>
      </c>
      <c r="F4770" s="24" t="str">
        <v>그 외 비교 반영월</v>
      </c>
      <c r="G4770" s="26">
        <v>18</v>
      </c>
      <c r="H4770" s="37">
        <v>0.01487603305785124</v>
      </c>
    </row>
    <row r="4771">
      <c r="A4771" s="26">
        <v>30</v>
      </c>
      <c r="B4771" s="24" t="str">
        <v>안성시</v>
      </c>
      <c r="C4771" s="24" t="str">
        <v>다세대 매매</v>
      </c>
      <c r="D4771" s="24" t="str">
        <v>2025-12</v>
      </c>
      <c r="E4771" s="24" t="str">
        <v>비교 반영</v>
      </c>
      <c r="F4771" s="24" t="str">
        <v>그 외 비교 반영월</v>
      </c>
      <c r="G4771" s="26">
        <v>20</v>
      </c>
      <c r="H4771" s="37">
        <v>0.011467889908256881</v>
      </c>
    </row>
    <row r="4772">
      <c r="A4772" s="26">
        <v>30</v>
      </c>
      <c r="B4772" s="24" t="str">
        <v>안성시</v>
      </c>
      <c r="C4772" s="24" t="str">
        <v>다세대 매매</v>
      </c>
      <c r="D4772" s="24" t="str">
        <v>2026-01</v>
      </c>
      <c r="E4772" s="24" t="str">
        <v>비교 반영</v>
      </c>
      <c r="F4772" s="24" t="str">
        <v>직전 비교기간</v>
      </c>
      <c r="G4772" s="26">
        <v>15</v>
      </c>
      <c r="H4772" s="37">
        <v>0.008342602892102336</v>
      </c>
    </row>
    <row r="4773">
      <c r="A4773" s="26">
        <v>30</v>
      </c>
      <c r="B4773" s="24" t="str">
        <v>안성시</v>
      </c>
      <c r="C4773" s="24" t="str">
        <v>다세대 매매</v>
      </c>
      <c r="D4773" s="24" t="str">
        <v>2026-02</v>
      </c>
      <c r="E4773" s="24" t="str">
        <v>비교 반영</v>
      </c>
      <c r="F4773" s="24" t="str">
        <v>직전 비교기간</v>
      </c>
      <c r="G4773" s="26">
        <v>14</v>
      </c>
      <c r="H4773" s="37">
        <v>0.010622154779969651</v>
      </c>
    </row>
    <row r="4774">
      <c r="A4774" s="26">
        <v>30</v>
      </c>
      <c r="B4774" s="24" t="str">
        <v>안성시</v>
      </c>
      <c r="C4774" s="24" t="str">
        <v>다세대 매매</v>
      </c>
      <c r="D4774" s="24" t="str">
        <v>2026-03</v>
      </c>
      <c r="E4774" s="24" t="str">
        <v>비교 반영</v>
      </c>
      <c r="F4774" s="24" t="str">
        <v>직전 비교기간</v>
      </c>
      <c r="G4774" s="26">
        <v>26</v>
      </c>
      <c r="H4774" s="37">
        <v>0.015267175572519083</v>
      </c>
    </row>
    <row r="4775">
      <c r="A4775" s="26">
        <v>30</v>
      </c>
      <c r="B4775" s="24" t="str">
        <v>안성시</v>
      </c>
      <c r="C4775" s="24" t="str">
        <v>다세대 매매</v>
      </c>
      <c r="D4775" s="24" t="str">
        <v>2026-04</v>
      </c>
      <c r="E4775" s="24" t="str">
        <v>비교 반영</v>
      </c>
      <c r="F4775" s="24" t="str">
        <v>최근 비교기간</v>
      </c>
      <c r="G4775" s="26">
        <v>24</v>
      </c>
      <c r="H4775" s="37">
        <v>0.018942383583267563</v>
      </c>
    </row>
    <row r="4776">
      <c r="A4776" s="26">
        <v>30</v>
      </c>
      <c r="B4776" s="24" t="str">
        <v>안성시</v>
      </c>
      <c r="C4776" s="24" t="str">
        <v>다세대 매매</v>
      </c>
      <c r="D4776" s="24" t="str">
        <v>2026-05</v>
      </c>
      <c r="E4776" s="24" t="str">
        <v>비교 반영</v>
      </c>
      <c r="F4776" s="24" t="str">
        <v>최근 비교기간</v>
      </c>
      <c r="G4776" s="26">
        <v>22</v>
      </c>
      <c r="H4776" s="37">
        <v>0.016140865737344093</v>
      </c>
    </row>
    <row r="4777">
      <c r="A4777" s="26">
        <v>30</v>
      </c>
      <c r="B4777" s="24" t="str">
        <v>안성시</v>
      </c>
      <c r="C4777" s="24" t="str">
        <v>다세대 매매</v>
      </c>
      <c r="D4777" s="24" t="str">
        <v>2026-06</v>
      </c>
      <c r="E4777" s="24" t="str">
        <v>비교 반영</v>
      </c>
      <c r="F4777" s="24" t="str">
        <v>최근 비교기간</v>
      </c>
      <c r="G4777" s="26">
        <v>22</v>
      </c>
      <c r="H4777" s="37">
        <v>0.017741935483870968</v>
      </c>
    </row>
    <row r="4778">
      <c r="A4778" s="30">
        <v>30</v>
      </c>
      <c r="B4778" s="30" t="str">
        <v>안성시</v>
      </c>
      <c r="C4778" s="30" t="str">
        <v>다세대 매매</v>
      </c>
      <c r="D4778" s="30" t="str">
        <v>2026-07</v>
      </c>
      <c r="E4778" s="30" t="str">
        <v>집계 중</v>
      </c>
      <c r="F4778" s="30" t="str">
        <v>집계 중 월</v>
      </c>
      <c r="G4778" s="32">
        <v>13</v>
      </c>
      <c r="H4778" s="43">
        <v>0.012548262548262547</v>
      </c>
    </row>
    <row r="4779">
      <c r="A4779" s="26">
        <v>30</v>
      </c>
      <c r="B4779" s="24" t="str">
        <v>안성시</v>
      </c>
      <c r="C4779" s="24" t="str">
        <v>다가구 매매</v>
      </c>
      <c r="D4779" s="24" t="str">
        <v>2025-08</v>
      </c>
      <c r="E4779" s="24" t="str">
        <v>비교 반영</v>
      </c>
      <c r="F4779" s="24" t="str">
        <v>그 외 비교 반영월</v>
      </c>
      <c r="G4779" s="26">
        <v>13</v>
      </c>
      <c r="H4779" s="37">
        <v>0.01086048454469507</v>
      </c>
    </row>
    <row r="4780">
      <c r="A4780" s="26">
        <v>30</v>
      </c>
      <c r="B4780" s="24" t="str">
        <v>안성시</v>
      </c>
      <c r="C4780" s="24" t="str">
        <v>다가구 매매</v>
      </c>
      <c r="D4780" s="24" t="str">
        <v>2025-09</v>
      </c>
      <c r="E4780" s="24" t="str">
        <v>비교 반영</v>
      </c>
      <c r="F4780" s="24" t="str">
        <v>그 외 비교 반영월</v>
      </c>
      <c r="G4780" s="26">
        <v>14</v>
      </c>
      <c r="H4780" s="37">
        <v>0.010064701653486701</v>
      </c>
    </row>
    <row r="4781">
      <c r="A4781" s="26">
        <v>30</v>
      </c>
      <c r="B4781" s="24" t="str">
        <v>안성시</v>
      </c>
      <c r="C4781" s="24" t="str">
        <v>다가구 매매</v>
      </c>
      <c r="D4781" s="24" t="str">
        <v>2025-10</v>
      </c>
      <c r="E4781" s="24" t="str">
        <v>비교 반영</v>
      </c>
      <c r="F4781" s="24" t="str">
        <v>그 외 비교 반영월</v>
      </c>
      <c r="G4781" s="26">
        <v>18</v>
      </c>
      <c r="H4781" s="37">
        <v>0.013942680092951201</v>
      </c>
    </row>
    <row r="4782">
      <c r="A4782" s="26">
        <v>30</v>
      </c>
      <c r="B4782" s="24" t="str">
        <v>안성시</v>
      </c>
      <c r="C4782" s="24" t="str">
        <v>다가구 매매</v>
      </c>
      <c r="D4782" s="24" t="str">
        <v>2025-11</v>
      </c>
      <c r="E4782" s="24" t="str">
        <v>비교 반영</v>
      </c>
      <c r="F4782" s="24" t="str">
        <v>그 외 비교 반영월</v>
      </c>
      <c r="G4782" s="26">
        <v>12</v>
      </c>
      <c r="H4782" s="37">
        <v>0.009917355371900827</v>
      </c>
    </row>
    <row r="4783">
      <c r="A4783" s="26">
        <v>30</v>
      </c>
      <c r="B4783" s="24" t="str">
        <v>안성시</v>
      </c>
      <c r="C4783" s="24" t="str">
        <v>다가구 매매</v>
      </c>
      <c r="D4783" s="24" t="str">
        <v>2025-12</v>
      </c>
      <c r="E4783" s="24" t="str">
        <v>비교 반영</v>
      </c>
      <c r="F4783" s="24" t="str">
        <v>그 외 비교 반영월</v>
      </c>
      <c r="G4783" s="26">
        <v>10</v>
      </c>
      <c r="H4783" s="37">
        <v>0.005733944954128441</v>
      </c>
    </row>
    <row r="4784">
      <c r="A4784" s="26">
        <v>30</v>
      </c>
      <c r="B4784" s="24" t="str">
        <v>안성시</v>
      </c>
      <c r="C4784" s="24" t="str">
        <v>다가구 매매</v>
      </c>
      <c r="D4784" s="24" t="str">
        <v>2026-01</v>
      </c>
      <c r="E4784" s="24" t="str">
        <v>비교 반영</v>
      </c>
      <c r="F4784" s="24" t="str">
        <v>직전 비교기간</v>
      </c>
      <c r="G4784" s="26">
        <v>14</v>
      </c>
      <c r="H4784" s="37">
        <v>0.00778642936596218</v>
      </c>
    </row>
    <row r="4785">
      <c r="A4785" s="26">
        <v>30</v>
      </c>
      <c r="B4785" s="24" t="str">
        <v>안성시</v>
      </c>
      <c r="C4785" s="24" t="str">
        <v>다가구 매매</v>
      </c>
      <c r="D4785" s="24" t="str">
        <v>2026-02</v>
      </c>
      <c r="E4785" s="24" t="str">
        <v>비교 반영</v>
      </c>
      <c r="F4785" s="24" t="str">
        <v>직전 비교기간</v>
      </c>
      <c r="G4785" s="26">
        <v>14</v>
      </c>
      <c r="H4785" s="37">
        <v>0.010622154779969651</v>
      </c>
    </row>
    <row r="4786">
      <c r="A4786" s="26">
        <v>30</v>
      </c>
      <c r="B4786" s="24" t="str">
        <v>안성시</v>
      </c>
      <c r="C4786" s="24" t="str">
        <v>다가구 매매</v>
      </c>
      <c r="D4786" s="24" t="str">
        <v>2026-03</v>
      </c>
      <c r="E4786" s="24" t="str">
        <v>비교 반영</v>
      </c>
      <c r="F4786" s="24" t="str">
        <v>직전 비교기간</v>
      </c>
      <c r="G4786" s="26">
        <v>27</v>
      </c>
      <c r="H4786" s="37">
        <v>0.015854374633000587</v>
      </c>
    </row>
    <row r="4787">
      <c r="A4787" s="26">
        <v>30</v>
      </c>
      <c r="B4787" s="24" t="str">
        <v>안성시</v>
      </c>
      <c r="C4787" s="24" t="str">
        <v>다가구 매매</v>
      </c>
      <c r="D4787" s="24" t="str">
        <v>2026-04</v>
      </c>
      <c r="E4787" s="24" t="str">
        <v>비교 반영</v>
      </c>
      <c r="F4787" s="24" t="str">
        <v>최근 비교기간</v>
      </c>
      <c r="G4787" s="26">
        <v>18</v>
      </c>
      <c r="H4787" s="37">
        <v>0.014206787687450671</v>
      </c>
    </row>
    <row r="4788">
      <c r="A4788" s="26">
        <v>30</v>
      </c>
      <c r="B4788" s="24" t="str">
        <v>안성시</v>
      </c>
      <c r="C4788" s="24" t="str">
        <v>다가구 매매</v>
      </c>
      <c r="D4788" s="24" t="str">
        <v>2026-05</v>
      </c>
      <c r="E4788" s="24" t="str">
        <v>비교 반영</v>
      </c>
      <c r="F4788" s="24" t="str">
        <v>최근 비교기간</v>
      </c>
      <c r="G4788" s="26">
        <v>17</v>
      </c>
      <c r="H4788" s="37">
        <v>0.012472487160674981</v>
      </c>
    </row>
    <row r="4789">
      <c r="A4789" s="26">
        <v>30</v>
      </c>
      <c r="B4789" s="24" t="str">
        <v>안성시</v>
      </c>
      <c r="C4789" s="24" t="str">
        <v>다가구 매매</v>
      </c>
      <c r="D4789" s="24" t="str">
        <v>2026-06</v>
      </c>
      <c r="E4789" s="24" t="str">
        <v>비교 반영</v>
      </c>
      <c r="F4789" s="24" t="str">
        <v>최근 비교기간</v>
      </c>
      <c r="G4789" s="26">
        <v>17</v>
      </c>
      <c r="H4789" s="37">
        <v>0.013709677419354839</v>
      </c>
    </row>
    <row r="4790">
      <c r="A4790" s="30">
        <v>30</v>
      </c>
      <c r="B4790" s="30" t="str">
        <v>안성시</v>
      </c>
      <c r="C4790" s="30" t="str">
        <v>다가구 매매</v>
      </c>
      <c r="D4790" s="30" t="str">
        <v>2026-07</v>
      </c>
      <c r="E4790" s="30" t="str">
        <v>집계 중</v>
      </c>
      <c r="F4790" s="30" t="str">
        <v>집계 중 월</v>
      </c>
      <c r="G4790" s="32">
        <v>14</v>
      </c>
      <c r="H4790" s="43">
        <v>0.013513513513513514</v>
      </c>
    </row>
    <row r="4791">
      <c r="A4791" s="26">
        <v>30</v>
      </c>
      <c r="B4791" s="24" t="str">
        <v>안성시</v>
      </c>
      <c r="C4791" s="24" t="str">
        <v>상가</v>
      </c>
      <c r="D4791" s="24" t="str">
        <v>2025-08</v>
      </c>
      <c r="E4791" s="24" t="str">
        <v>비교 반영</v>
      </c>
      <c r="F4791" s="24" t="str">
        <v>그 외 비교 반영월</v>
      </c>
      <c r="G4791" s="26">
        <v>8</v>
      </c>
      <c r="H4791" s="37">
        <v>0.006683375104427736</v>
      </c>
    </row>
    <row r="4792">
      <c r="A4792" s="26">
        <v>30</v>
      </c>
      <c r="B4792" s="24" t="str">
        <v>안성시</v>
      </c>
      <c r="C4792" s="24" t="str">
        <v>상가</v>
      </c>
      <c r="D4792" s="24" t="str">
        <v>2025-09</v>
      </c>
      <c r="E4792" s="24" t="str">
        <v>비교 반영</v>
      </c>
      <c r="F4792" s="24" t="str">
        <v>그 외 비교 반영월</v>
      </c>
      <c r="G4792" s="26">
        <v>37</v>
      </c>
      <c r="H4792" s="37">
        <v>0.026599568655643422</v>
      </c>
    </row>
    <row r="4793">
      <c r="A4793" s="26">
        <v>30</v>
      </c>
      <c r="B4793" s="24" t="str">
        <v>안성시</v>
      </c>
      <c r="C4793" s="24" t="str">
        <v>상가</v>
      </c>
      <c r="D4793" s="24" t="str">
        <v>2025-10</v>
      </c>
      <c r="E4793" s="24" t="str">
        <v>비교 반영</v>
      </c>
      <c r="F4793" s="24" t="str">
        <v>그 외 비교 반영월</v>
      </c>
      <c r="G4793" s="26">
        <v>18</v>
      </c>
      <c r="H4793" s="37">
        <v>0.013942680092951201</v>
      </c>
    </row>
    <row r="4794">
      <c r="A4794" s="26">
        <v>30</v>
      </c>
      <c r="B4794" s="24" t="str">
        <v>안성시</v>
      </c>
      <c r="C4794" s="24" t="str">
        <v>상가</v>
      </c>
      <c r="D4794" s="24" t="str">
        <v>2025-11</v>
      </c>
      <c r="E4794" s="24" t="str">
        <v>비교 반영</v>
      </c>
      <c r="F4794" s="24" t="str">
        <v>그 외 비교 반영월</v>
      </c>
      <c r="G4794" s="26">
        <v>9</v>
      </c>
      <c r="H4794" s="37">
        <v>0.00743801652892562</v>
      </c>
    </row>
    <row r="4795">
      <c r="A4795" s="26">
        <v>30</v>
      </c>
      <c r="B4795" s="24" t="str">
        <v>안성시</v>
      </c>
      <c r="C4795" s="24" t="str">
        <v>상가</v>
      </c>
      <c r="D4795" s="24" t="str">
        <v>2025-12</v>
      </c>
      <c r="E4795" s="24" t="str">
        <v>비교 반영</v>
      </c>
      <c r="F4795" s="24" t="str">
        <v>그 외 비교 반영월</v>
      </c>
      <c r="G4795" s="26">
        <v>11</v>
      </c>
      <c r="H4795" s="37">
        <v>0.006307339449541285</v>
      </c>
    </row>
    <row r="4796">
      <c r="A4796" s="26">
        <v>30</v>
      </c>
      <c r="B4796" s="24" t="str">
        <v>안성시</v>
      </c>
      <c r="C4796" s="24" t="str">
        <v>상가</v>
      </c>
      <c r="D4796" s="24" t="str">
        <v>2026-01</v>
      </c>
      <c r="E4796" s="24" t="str">
        <v>비교 반영</v>
      </c>
      <c r="F4796" s="24" t="str">
        <v>직전 비교기간</v>
      </c>
      <c r="G4796" s="26">
        <v>10</v>
      </c>
      <c r="H4796" s="37">
        <v>0.0055617352614015575</v>
      </c>
    </row>
    <row r="4797">
      <c r="A4797" s="26">
        <v>30</v>
      </c>
      <c r="B4797" s="24" t="str">
        <v>안성시</v>
      </c>
      <c r="C4797" s="24" t="str">
        <v>상가</v>
      </c>
      <c r="D4797" s="24" t="str">
        <v>2026-02</v>
      </c>
      <c r="E4797" s="24" t="str">
        <v>비교 반영</v>
      </c>
      <c r="F4797" s="24" t="str">
        <v>직전 비교기간</v>
      </c>
      <c r="G4797" s="26">
        <v>8</v>
      </c>
      <c r="H4797" s="37">
        <v>0.006069802731411229</v>
      </c>
    </row>
    <row r="4798">
      <c r="A4798" s="26">
        <v>30</v>
      </c>
      <c r="B4798" s="24" t="str">
        <v>안성시</v>
      </c>
      <c r="C4798" s="24" t="str">
        <v>상가</v>
      </c>
      <c r="D4798" s="24" t="str">
        <v>2026-03</v>
      </c>
      <c r="E4798" s="24" t="str">
        <v>비교 반영</v>
      </c>
      <c r="F4798" s="24" t="str">
        <v>직전 비교기간</v>
      </c>
      <c r="G4798" s="26">
        <v>6</v>
      </c>
      <c r="H4798" s="37">
        <v>0.0035231943628890195</v>
      </c>
    </row>
    <row r="4799">
      <c r="A4799" s="26">
        <v>30</v>
      </c>
      <c r="B4799" s="24" t="str">
        <v>안성시</v>
      </c>
      <c r="C4799" s="24" t="str">
        <v>상가</v>
      </c>
      <c r="D4799" s="24" t="str">
        <v>2026-04</v>
      </c>
      <c r="E4799" s="24" t="str">
        <v>비교 반영</v>
      </c>
      <c r="F4799" s="24" t="str">
        <v>최근 비교기간</v>
      </c>
      <c r="G4799" s="26">
        <v>15</v>
      </c>
      <c r="H4799" s="37">
        <v>0.011838989739542225</v>
      </c>
    </row>
    <row r="4800">
      <c r="A4800" s="26">
        <v>30</v>
      </c>
      <c r="B4800" s="24" t="str">
        <v>안성시</v>
      </c>
      <c r="C4800" s="24" t="str">
        <v>상가</v>
      </c>
      <c r="D4800" s="24" t="str">
        <v>2026-05</v>
      </c>
      <c r="E4800" s="24" t="str">
        <v>비교 반영</v>
      </c>
      <c r="F4800" s="24" t="str">
        <v>최근 비교기간</v>
      </c>
      <c r="G4800" s="26">
        <v>16</v>
      </c>
      <c r="H4800" s="37">
        <v>0.01173881144534116</v>
      </c>
    </row>
    <row r="4801">
      <c r="A4801" s="26">
        <v>30</v>
      </c>
      <c r="B4801" s="24" t="str">
        <v>안성시</v>
      </c>
      <c r="C4801" s="24" t="str">
        <v>상가</v>
      </c>
      <c r="D4801" s="24" t="str">
        <v>2026-06</v>
      </c>
      <c r="E4801" s="24" t="str">
        <v>비교 반영</v>
      </c>
      <c r="F4801" s="24" t="str">
        <v>최근 비교기간</v>
      </c>
      <c r="G4801" s="26">
        <v>15</v>
      </c>
      <c r="H4801" s="37">
        <v>0.012096774193548387</v>
      </c>
    </row>
    <row r="4802">
      <c r="A4802" s="30">
        <v>30</v>
      </c>
      <c r="B4802" s="30" t="str">
        <v>안성시</v>
      </c>
      <c r="C4802" s="30" t="str">
        <v>상가</v>
      </c>
      <c r="D4802" s="30" t="str">
        <v>2026-07</v>
      </c>
      <c r="E4802" s="30" t="str">
        <v>집계 중</v>
      </c>
      <c r="F4802" s="30" t="str">
        <v>집계 중 월</v>
      </c>
      <c r="G4802" s="32">
        <v>3</v>
      </c>
      <c r="H4802" s="43">
        <v>0.0028957528957528956</v>
      </c>
    </row>
    <row r="4803">
      <c r="A4803" s="26">
        <v>30</v>
      </c>
      <c r="B4803" s="24" t="str">
        <v>안성시</v>
      </c>
      <c r="C4803" s="24" t="str">
        <v>분양권</v>
      </c>
      <c r="D4803" s="24" t="str">
        <v>2025-08</v>
      </c>
      <c r="E4803" s="24" t="str">
        <v>비교 반영</v>
      </c>
      <c r="F4803" s="24" t="str">
        <v>그 외 비교 반영월</v>
      </c>
      <c r="G4803" s="26">
        <v>3</v>
      </c>
      <c r="H4803" s="37">
        <v>0.002506265664160401</v>
      </c>
    </row>
    <row r="4804">
      <c r="A4804" s="26">
        <v>30</v>
      </c>
      <c r="B4804" s="24" t="str">
        <v>안성시</v>
      </c>
      <c r="C4804" s="24" t="str">
        <v>분양권</v>
      </c>
      <c r="D4804" s="24" t="str">
        <v>2025-09</v>
      </c>
      <c r="E4804" s="24" t="str">
        <v>비교 반영</v>
      </c>
      <c r="F4804" s="24" t="str">
        <v>그 외 비교 반영월</v>
      </c>
      <c r="G4804" s="26">
        <v>11</v>
      </c>
      <c r="H4804" s="37">
        <v>0.007907979870596693</v>
      </c>
    </row>
    <row r="4805">
      <c r="A4805" s="26">
        <v>30</v>
      </c>
      <c r="B4805" s="24" t="str">
        <v>안성시</v>
      </c>
      <c r="C4805" s="24" t="str">
        <v>분양권</v>
      </c>
      <c r="D4805" s="24" t="str">
        <v>2025-10</v>
      </c>
      <c r="E4805" s="24" t="str">
        <v>비교 반영</v>
      </c>
      <c r="F4805" s="24" t="str">
        <v>그 외 비교 반영월</v>
      </c>
      <c r="G4805" s="26">
        <v>7</v>
      </c>
      <c r="H4805" s="37">
        <v>0.005422153369481022</v>
      </c>
    </row>
    <row r="4806">
      <c r="A4806" s="26">
        <v>30</v>
      </c>
      <c r="B4806" s="24" t="str">
        <v>안성시</v>
      </c>
      <c r="C4806" s="24" t="str">
        <v>분양권</v>
      </c>
      <c r="D4806" s="24" t="str">
        <v>2025-11</v>
      </c>
      <c r="E4806" s="24" t="str">
        <v>비교 반영</v>
      </c>
      <c r="F4806" s="24" t="str">
        <v>그 외 비교 반영월</v>
      </c>
      <c r="G4806" s="26">
        <v>9</v>
      </c>
      <c r="H4806" s="37">
        <v>0.00743801652892562</v>
      </c>
    </row>
    <row r="4807">
      <c r="A4807" s="26">
        <v>30</v>
      </c>
      <c r="B4807" s="24" t="str">
        <v>안성시</v>
      </c>
      <c r="C4807" s="24" t="str">
        <v>분양권</v>
      </c>
      <c r="D4807" s="24" t="str">
        <v>2025-12</v>
      </c>
      <c r="E4807" s="24" t="str">
        <v>비교 반영</v>
      </c>
      <c r="F4807" s="24" t="str">
        <v>그 외 비교 반영월</v>
      </c>
      <c r="G4807" s="26">
        <v>6</v>
      </c>
      <c r="H4807" s="37">
        <v>0.0034403669724770644</v>
      </c>
    </row>
    <row r="4808">
      <c r="A4808" s="26">
        <v>30</v>
      </c>
      <c r="B4808" s="24" t="str">
        <v>안성시</v>
      </c>
      <c r="C4808" s="24" t="str">
        <v>분양권</v>
      </c>
      <c r="D4808" s="24" t="str">
        <v>2026-01</v>
      </c>
      <c r="E4808" s="24" t="str">
        <v>비교 반영</v>
      </c>
      <c r="F4808" s="24" t="str">
        <v>직전 비교기간</v>
      </c>
      <c r="G4808" s="26">
        <v>10</v>
      </c>
      <c r="H4808" s="37">
        <v>0.0055617352614015575</v>
      </c>
    </row>
    <row r="4809">
      <c r="A4809" s="26">
        <v>30</v>
      </c>
      <c r="B4809" s="24" t="str">
        <v>안성시</v>
      </c>
      <c r="C4809" s="24" t="str">
        <v>분양권</v>
      </c>
      <c r="D4809" s="24" t="str">
        <v>2026-02</v>
      </c>
      <c r="E4809" s="24" t="str">
        <v>비교 반영</v>
      </c>
      <c r="F4809" s="24" t="str">
        <v>직전 비교기간</v>
      </c>
      <c r="G4809" s="26">
        <v>7</v>
      </c>
      <c r="H4809" s="37">
        <v>0.005311077389984826</v>
      </c>
    </row>
    <row r="4810">
      <c r="A4810" s="26">
        <v>30</v>
      </c>
      <c r="B4810" s="24" t="str">
        <v>안성시</v>
      </c>
      <c r="C4810" s="24" t="str">
        <v>분양권</v>
      </c>
      <c r="D4810" s="24" t="str">
        <v>2026-03</v>
      </c>
      <c r="E4810" s="24" t="str">
        <v>비교 반영</v>
      </c>
      <c r="F4810" s="24" t="str">
        <v>직전 비교기간</v>
      </c>
      <c r="G4810" s="26">
        <v>18</v>
      </c>
      <c r="H4810" s="37">
        <v>0.010569583088667059</v>
      </c>
    </row>
    <row r="4811">
      <c r="A4811" s="26">
        <v>30</v>
      </c>
      <c r="B4811" s="24" t="str">
        <v>안성시</v>
      </c>
      <c r="C4811" s="24" t="str">
        <v>분양권</v>
      </c>
      <c r="D4811" s="24" t="str">
        <v>2026-04</v>
      </c>
      <c r="E4811" s="24" t="str">
        <v>비교 반영</v>
      </c>
      <c r="F4811" s="24" t="str">
        <v>최근 비교기간</v>
      </c>
      <c r="G4811" s="26">
        <v>12</v>
      </c>
      <c r="H4811" s="37">
        <v>0.009471191791633781</v>
      </c>
    </row>
    <row r="4812">
      <c r="A4812" s="26">
        <v>30</v>
      </c>
      <c r="B4812" s="24" t="str">
        <v>안성시</v>
      </c>
      <c r="C4812" s="24" t="str">
        <v>분양권</v>
      </c>
      <c r="D4812" s="24" t="str">
        <v>2026-05</v>
      </c>
      <c r="E4812" s="24" t="str">
        <v>비교 반영</v>
      </c>
      <c r="F4812" s="24" t="str">
        <v>최근 비교기간</v>
      </c>
      <c r="G4812" s="26">
        <v>12</v>
      </c>
      <c r="H4812" s="37">
        <v>0.00880410858400587</v>
      </c>
    </row>
    <row r="4813">
      <c r="A4813" s="26">
        <v>30</v>
      </c>
      <c r="B4813" s="24" t="str">
        <v>안성시</v>
      </c>
      <c r="C4813" s="24" t="str">
        <v>분양권</v>
      </c>
      <c r="D4813" s="24" t="str">
        <v>2026-06</v>
      </c>
      <c r="E4813" s="24" t="str">
        <v>비교 반영</v>
      </c>
      <c r="F4813" s="24" t="str">
        <v>최근 비교기간</v>
      </c>
      <c r="G4813" s="26">
        <v>7</v>
      </c>
      <c r="H4813" s="37">
        <v>0.00564516129032258</v>
      </c>
    </row>
    <row r="4814">
      <c r="A4814" s="30">
        <v>30</v>
      </c>
      <c r="B4814" s="30" t="str">
        <v>안성시</v>
      </c>
      <c r="C4814" s="30" t="str">
        <v>분양권</v>
      </c>
      <c r="D4814" s="30" t="str">
        <v>2026-07</v>
      </c>
      <c r="E4814" s="30" t="str">
        <v>집계 중</v>
      </c>
      <c r="F4814" s="30" t="str">
        <v>집계 중 월</v>
      </c>
      <c r="G4814" s="32">
        <v>10</v>
      </c>
      <c r="H4814" s="43">
        <v>0.009652509652509652</v>
      </c>
    </row>
    <row r="4815">
      <c r="A4815" s="26">
        <v>30</v>
      </c>
      <c r="B4815" s="24" t="str">
        <v>안성시</v>
      </c>
      <c r="C4815" s="24" t="str">
        <v>오피스텔 전월세</v>
      </c>
      <c r="D4815" s="24" t="str">
        <v>2025-08</v>
      </c>
      <c r="E4815" s="24" t="str">
        <v>비교 반영</v>
      </c>
      <c r="F4815" s="24" t="str">
        <v>그 외 비교 반영월</v>
      </c>
      <c r="G4815" s="26">
        <v>16</v>
      </c>
      <c r="H4815" s="37">
        <v>0.013366750208855471</v>
      </c>
    </row>
    <row r="4816">
      <c r="A4816" s="26">
        <v>30</v>
      </c>
      <c r="B4816" s="24" t="str">
        <v>안성시</v>
      </c>
      <c r="C4816" s="24" t="str">
        <v>오피스텔 전월세</v>
      </c>
      <c r="D4816" s="24" t="str">
        <v>2025-09</v>
      </c>
      <c r="E4816" s="24" t="str">
        <v>비교 반영</v>
      </c>
      <c r="F4816" s="24" t="str">
        <v>그 외 비교 반영월</v>
      </c>
      <c r="G4816" s="26">
        <v>3</v>
      </c>
      <c r="H4816" s="37">
        <v>0.002156721782890007</v>
      </c>
    </row>
    <row r="4817">
      <c r="A4817" s="26">
        <v>30</v>
      </c>
      <c r="B4817" s="24" t="str">
        <v>안성시</v>
      </c>
      <c r="C4817" s="24" t="str">
        <v>오피스텔 전월세</v>
      </c>
      <c r="D4817" s="24" t="str">
        <v>2025-10</v>
      </c>
      <c r="E4817" s="24" t="str">
        <v>비교 반영</v>
      </c>
      <c r="F4817" s="24" t="str">
        <v>그 외 비교 반영월</v>
      </c>
      <c r="G4817" s="26">
        <v>7</v>
      </c>
      <c r="H4817" s="37">
        <v>0.005422153369481022</v>
      </c>
    </row>
    <row r="4818">
      <c r="A4818" s="26">
        <v>30</v>
      </c>
      <c r="B4818" s="24" t="str">
        <v>안성시</v>
      </c>
      <c r="C4818" s="24" t="str">
        <v>오피스텔 전월세</v>
      </c>
      <c r="D4818" s="24" t="str">
        <v>2025-11</v>
      </c>
      <c r="E4818" s="24" t="str">
        <v>비교 반영</v>
      </c>
      <c r="F4818" s="24" t="str">
        <v>그 외 비교 반영월</v>
      </c>
      <c r="G4818" s="26">
        <v>11</v>
      </c>
      <c r="H4818" s="37">
        <v>0.00909090909090909</v>
      </c>
    </row>
    <row r="4819">
      <c r="A4819" s="26">
        <v>30</v>
      </c>
      <c r="B4819" s="24" t="str">
        <v>안성시</v>
      </c>
      <c r="C4819" s="24" t="str">
        <v>오피스텔 전월세</v>
      </c>
      <c r="D4819" s="24" t="str">
        <v>2025-12</v>
      </c>
      <c r="E4819" s="24" t="str">
        <v>비교 반영</v>
      </c>
      <c r="F4819" s="24" t="str">
        <v>그 외 비교 반영월</v>
      </c>
      <c r="G4819" s="26">
        <v>6</v>
      </c>
      <c r="H4819" s="37">
        <v>0.0034403669724770644</v>
      </c>
    </row>
    <row r="4820">
      <c r="A4820" s="26">
        <v>30</v>
      </c>
      <c r="B4820" s="24" t="str">
        <v>안성시</v>
      </c>
      <c r="C4820" s="24" t="str">
        <v>오피스텔 전월세</v>
      </c>
      <c r="D4820" s="24" t="str">
        <v>2026-01</v>
      </c>
      <c r="E4820" s="24" t="str">
        <v>비교 반영</v>
      </c>
      <c r="F4820" s="24" t="str">
        <v>직전 비교기간</v>
      </c>
      <c r="G4820" s="26">
        <v>14</v>
      </c>
      <c r="H4820" s="37">
        <v>0.00778642936596218</v>
      </c>
    </row>
    <row r="4821">
      <c r="A4821" s="26">
        <v>30</v>
      </c>
      <c r="B4821" s="24" t="str">
        <v>안성시</v>
      </c>
      <c r="C4821" s="24" t="str">
        <v>오피스텔 전월세</v>
      </c>
      <c r="D4821" s="24" t="str">
        <v>2026-02</v>
      </c>
      <c r="E4821" s="24" t="str">
        <v>비교 반영</v>
      </c>
      <c r="F4821" s="24" t="str">
        <v>직전 비교기간</v>
      </c>
      <c r="G4821" s="26">
        <v>12</v>
      </c>
      <c r="H4821" s="37">
        <v>0.009104704097116844</v>
      </c>
    </row>
    <row r="4822">
      <c r="A4822" s="26">
        <v>30</v>
      </c>
      <c r="B4822" s="24" t="str">
        <v>안성시</v>
      </c>
      <c r="C4822" s="24" t="str">
        <v>오피스텔 전월세</v>
      </c>
      <c r="D4822" s="24" t="str">
        <v>2026-03</v>
      </c>
      <c r="E4822" s="24" t="str">
        <v>비교 반영</v>
      </c>
      <c r="F4822" s="24" t="str">
        <v>직전 비교기간</v>
      </c>
      <c r="G4822" s="26">
        <v>10</v>
      </c>
      <c r="H4822" s="37">
        <v>0.005871990604815032</v>
      </c>
    </row>
    <row r="4823">
      <c r="A4823" s="26">
        <v>30</v>
      </c>
      <c r="B4823" s="24" t="str">
        <v>안성시</v>
      </c>
      <c r="C4823" s="24" t="str">
        <v>오피스텔 전월세</v>
      </c>
      <c r="D4823" s="24" t="str">
        <v>2026-04</v>
      </c>
      <c r="E4823" s="24" t="str">
        <v>비교 반영</v>
      </c>
      <c r="F4823" s="24" t="str">
        <v>최근 비교기간</v>
      </c>
      <c r="G4823" s="26">
        <v>5</v>
      </c>
      <c r="H4823" s="37">
        <v>0.003946329913180742</v>
      </c>
    </row>
    <row r="4824">
      <c r="A4824" s="26">
        <v>30</v>
      </c>
      <c r="B4824" s="24" t="str">
        <v>안성시</v>
      </c>
      <c r="C4824" s="24" t="str">
        <v>오피스텔 전월세</v>
      </c>
      <c r="D4824" s="24" t="str">
        <v>2026-05</v>
      </c>
      <c r="E4824" s="24" t="str">
        <v>비교 반영</v>
      </c>
      <c r="F4824" s="24" t="str">
        <v>최근 비교기간</v>
      </c>
      <c r="G4824" s="26">
        <v>3</v>
      </c>
      <c r="H4824" s="37">
        <v>0.0022010271460014674</v>
      </c>
    </row>
    <row r="4825">
      <c r="A4825" s="26">
        <v>30</v>
      </c>
      <c r="B4825" s="24" t="str">
        <v>안성시</v>
      </c>
      <c r="C4825" s="24" t="str">
        <v>오피스텔 전월세</v>
      </c>
      <c r="D4825" s="24" t="str">
        <v>2026-06</v>
      </c>
      <c r="E4825" s="24" t="str">
        <v>비교 반영</v>
      </c>
      <c r="F4825" s="24" t="str">
        <v>최근 비교기간</v>
      </c>
      <c r="G4825" s="26">
        <v>10</v>
      </c>
      <c r="H4825" s="37">
        <v>0.008064516129032258</v>
      </c>
    </row>
    <row r="4826">
      <c r="A4826" s="30">
        <v>30</v>
      </c>
      <c r="B4826" s="30" t="str">
        <v>안성시</v>
      </c>
      <c r="C4826" s="30" t="str">
        <v>오피스텔 전월세</v>
      </c>
      <c r="D4826" s="30" t="str">
        <v>2026-07</v>
      </c>
      <c r="E4826" s="30" t="str">
        <v>집계 중</v>
      </c>
      <c r="F4826" s="30" t="str">
        <v>집계 중 월</v>
      </c>
      <c r="G4826" s="32">
        <v>8</v>
      </c>
      <c r="H4826" s="43">
        <v>0.007722007722007722</v>
      </c>
    </row>
    <row r="4827">
      <c r="A4827" s="26">
        <v>30</v>
      </c>
      <c r="B4827" s="24" t="str">
        <v>안성시</v>
      </c>
      <c r="C4827" s="24" t="str">
        <v>공장창고</v>
      </c>
      <c r="D4827" s="24" t="str">
        <v>2025-08</v>
      </c>
      <c r="E4827" s="24" t="str">
        <v>비교 반영</v>
      </c>
      <c r="F4827" s="24" t="str">
        <v>그 외 비교 반영월</v>
      </c>
      <c r="G4827" s="26">
        <v>10</v>
      </c>
      <c r="H4827" s="37">
        <v>0.00835421888053467</v>
      </c>
    </row>
    <row r="4828">
      <c r="A4828" s="26">
        <v>30</v>
      </c>
      <c r="B4828" s="24" t="str">
        <v>안성시</v>
      </c>
      <c r="C4828" s="24" t="str">
        <v>공장창고</v>
      </c>
      <c r="D4828" s="24" t="str">
        <v>2025-09</v>
      </c>
      <c r="E4828" s="24" t="str">
        <v>비교 반영</v>
      </c>
      <c r="F4828" s="24" t="str">
        <v>그 외 비교 반영월</v>
      </c>
      <c r="G4828" s="26">
        <v>6</v>
      </c>
      <c r="H4828" s="37">
        <v>0.004313443565780014</v>
      </c>
    </row>
    <row r="4829">
      <c r="A4829" s="26">
        <v>30</v>
      </c>
      <c r="B4829" s="24" t="str">
        <v>안성시</v>
      </c>
      <c r="C4829" s="24" t="str">
        <v>공장창고</v>
      </c>
      <c r="D4829" s="24" t="str">
        <v>2025-10</v>
      </c>
      <c r="E4829" s="24" t="str">
        <v>비교 반영</v>
      </c>
      <c r="F4829" s="24" t="str">
        <v>그 외 비교 반영월</v>
      </c>
      <c r="G4829" s="26">
        <v>4</v>
      </c>
      <c r="H4829" s="37">
        <v>0.003098373353989156</v>
      </c>
    </row>
    <row r="4830">
      <c r="A4830" s="26">
        <v>30</v>
      </c>
      <c r="B4830" s="24" t="str">
        <v>안성시</v>
      </c>
      <c r="C4830" s="24" t="str">
        <v>공장창고</v>
      </c>
      <c r="D4830" s="24" t="str">
        <v>2025-11</v>
      </c>
      <c r="E4830" s="24" t="str">
        <v>비교 반영</v>
      </c>
      <c r="F4830" s="24" t="str">
        <v>그 외 비교 반영월</v>
      </c>
      <c r="G4830" s="26">
        <v>7</v>
      </c>
      <c r="H4830" s="37">
        <v>0.005785123966942148</v>
      </c>
    </row>
    <row r="4831">
      <c r="A4831" s="26">
        <v>30</v>
      </c>
      <c r="B4831" s="24" t="str">
        <v>안성시</v>
      </c>
      <c r="C4831" s="24" t="str">
        <v>공장창고</v>
      </c>
      <c r="D4831" s="24" t="str">
        <v>2025-12</v>
      </c>
      <c r="E4831" s="24" t="str">
        <v>비교 반영</v>
      </c>
      <c r="F4831" s="24" t="str">
        <v>그 외 비교 반영월</v>
      </c>
      <c r="G4831" s="26">
        <v>4</v>
      </c>
      <c r="H4831" s="37">
        <v>0.0022935779816513763</v>
      </c>
    </row>
    <row r="4832">
      <c r="A4832" s="26">
        <v>30</v>
      </c>
      <c r="B4832" s="24" t="str">
        <v>안성시</v>
      </c>
      <c r="C4832" s="24" t="str">
        <v>공장창고</v>
      </c>
      <c r="D4832" s="24" t="str">
        <v>2026-01</v>
      </c>
      <c r="E4832" s="24" t="str">
        <v>비교 반영</v>
      </c>
      <c r="F4832" s="24" t="str">
        <v>직전 비교기간</v>
      </c>
      <c r="G4832" s="26">
        <v>10</v>
      </c>
      <c r="H4832" s="37">
        <v>0.0055617352614015575</v>
      </c>
    </row>
    <row r="4833">
      <c r="A4833" s="26">
        <v>30</v>
      </c>
      <c r="B4833" s="24" t="str">
        <v>안성시</v>
      </c>
      <c r="C4833" s="24" t="str">
        <v>공장창고</v>
      </c>
      <c r="D4833" s="24" t="str">
        <v>2026-02</v>
      </c>
      <c r="E4833" s="24" t="str">
        <v>비교 반영</v>
      </c>
      <c r="F4833" s="24" t="str">
        <v>직전 비교기간</v>
      </c>
      <c r="G4833" s="26">
        <v>6</v>
      </c>
      <c r="H4833" s="37">
        <v>0.004552352048558422</v>
      </c>
    </row>
    <row r="4834">
      <c r="A4834" s="26">
        <v>30</v>
      </c>
      <c r="B4834" s="24" t="str">
        <v>안성시</v>
      </c>
      <c r="C4834" s="24" t="str">
        <v>공장창고</v>
      </c>
      <c r="D4834" s="24" t="str">
        <v>2026-03</v>
      </c>
      <c r="E4834" s="24" t="str">
        <v>비교 반영</v>
      </c>
      <c r="F4834" s="24" t="str">
        <v>직전 비교기간</v>
      </c>
      <c r="G4834" s="26">
        <v>8</v>
      </c>
      <c r="H4834" s="37">
        <v>0.004697592483852026</v>
      </c>
    </row>
    <row r="4835">
      <c r="A4835" s="26">
        <v>30</v>
      </c>
      <c r="B4835" s="24" t="str">
        <v>안성시</v>
      </c>
      <c r="C4835" s="24" t="str">
        <v>공장창고</v>
      </c>
      <c r="D4835" s="24" t="str">
        <v>2026-04</v>
      </c>
      <c r="E4835" s="24" t="str">
        <v>비교 반영</v>
      </c>
      <c r="F4835" s="24" t="str">
        <v>최근 비교기간</v>
      </c>
      <c r="G4835" s="26">
        <v>2</v>
      </c>
      <c r="H4835" s="37">
        <v>0.0015785319652722968</v>
      </c>
    </row>
    <row r="4836">
      <c r="A4836" s="26">
        <v>30</v>
      </c>
      <c r="B4836" s="24" t="str">
        <v>안성시</v>
      </c>
      <c r="C4836" s="24" t="str">
        <v>공장창고</v>
      </c>
      <c r="D4836" s="24" t="str">
        <v>2026-05</v>
      </c>
      <c r="E4836" s="24" t="str">
        <v>비교 반영</v>
      </c>
      <c r="F4836" s="24" t="str">
        <v>최근 비교기간</v>
      </c>
      <c r="G4836" s="26">
        <v>3</v>
      </c>
      <c r="H4836" s="37">
        <v>0.0022010271460014674</v>
      </c>
    </row>
    <row r="4837">
      <c r="A4837" s="26">
        <v>30</v>
      </c>
      <c r="B4837" s="24" t="str">
        <v>안성시</v>
      </c>
      <c r="C4837" s="24" t="str">
        <v>공장창고</v>
      </c>
      <c r="D4837" s="24" t="str">
        <v>2026-06</v>
      </c>
      <c r="E4837" s="24" t="str">
        <v>비교 반영</v>
      </c>
      <c r="F4837" s="24" t="str">
        <v>최근 비교기간</v>
      </c>
      <c r="G4837" s="26">
        <v>4</v>
      </c>
      <c r="H4837" s="37">
        <v>0.0032258064516129032</v>
      </c>
    </row>
    <row r="4838">
      <c r="A4838" s="30">
        <v>30</v>
      </c>
      <c r="B4838" s="30" t="str">
        <v>안성시</v>
      </c>
      <c r="C4838" s="30" t="str">
        <v>공장창고</v>
      </c>
      <c r="D4838" s="30" t="str">
        <v>2026-07</v>
      </c>
      <c r="E4838" s="30" t="str">
        <v>집계 중</v>
      </c>
      <c r="F4838" s="30" t="str">
        <v>집계 중 월</v>
      </c>
      <c r="G4838" s="32">
        <v>12</v>
      </c>
      <c r="H4838" s="43">
        <v>0.011583011583011582</v>
      </c>
    </row>
    <row r="4839">
      <c r="A4839" s="26">
        <v>30</v>
      </c>
      <c r="B4839" s="24" t="str">
        <v>안성시</v>
      </c>
      <c r="C4839" s="24" t="str">
        <v>오피스텔 매매</v>
      </c>
      <c r="D4839" s="24" t="str">
        <v>2025-08</v>
      </c>
      <c r="E4839" s="24" t="str">
        <v>비교 반영</v>
      </c>
      <c r="F4839" s="24" t="str">
        <v>그 외 비교 반영월</v>
      </c>
      <c r="G4839" s="26">
        <v>8</v>
      </c>
      <c r="H4839" s="37">
        <v>0.006683375104427736</v>
      </c>
    </row>
    <row r="4840">
      <c r="A4840" s="26">
        <v>30</v>
      </c>
      <c r="B4840" s="24" t="str">
        <v>안성시</v>
      </c>
      <c r="C4840" s="24" t="str">
        <v>오피스텔 매매</v>
      </c>
      <c r="D4840" s="24" t="str">
        <v>2025-09</v>
      </c>
      <c r="E4840" s="24" t="str">
        <v>비교 반영</v>
      </c>
      <c r="F4840" s="24" t="str">
        <v>그 외 비교 반영월</v>
      </c>
      <c r="G4840" s="26">
        <v>3</v>
      </c>
      <c r="H4840" s="37">
        <v>0.002156721782890007</v>
      </c>
    </row>
    <row r="4841">
      <c r="A4841" s="26">
        <v>30</v>
      </c>
      <c r="B4841" s="24" t="str">
        <v>안성시</v>
      </c>
      <c r="C4841" s="24" t="str">
        <v>오피스텔 매매</v>
      </c>
      <c r="D4841" s="24" t="str">
        <v>2025-10</v>
      </c>
      <c r="E4841" s="24" t="str">
        <v>비교 반영</v>
      </c>
      <c r="F4841" s="24" t="str">
        <v>그 외 비교 반영월</v>
      </c>
      <c r="G4841" s="26">
        <v>2</v>
      </c>
      <c r="H4841" s="37">
        <v>0.001549186676994578</v>
      </c>
    </row>
    <row r="4842">
      <c r="A4842" s="26">
        <v>30</v>
      </c>
      <c r="B4842" s="24" t="str">
        <v>안성시</v>
      </c>
      <c r="C4842" s="24" t="str">
        <v>오피스텔 매매</v>
      </c>
      <c r="D4842" s="24" t="str">
        <v>2025-11</v>
      </c>
      <c r="E4842" s="24" t="str">
        <v>비교 반영</v>
      </c>
      <c r="F4842" s="24" t="str">
        <v>그 외 비교 반영월</v>
      </c>
      <c r="G4842" s="26">
        <v>0</v>
      </c>
      <c r="H4842" s="37">
        <v>0</v>
      </c>
    </row>
    <row r="4843">
      <c r="A4843" s="26">
        <v>30</v>
      </c>
      <c r="B4843" s="24" t="str">
        <v>안성시</v>
      </c>
      <c r="C4843" s="24" t="str">
        <v>오피스텔 매매</v>
      </c>
      <c r="D4843" s="24" t="str">
        <v>2025-12</v>
      </c>
      <c r="E4843" s="24" t="str">
        <v>비교 반영</v>
      </c>
      <c r="F4843" s="24" t="str">
        <v>그 외 비교 반영월</v>
      </c>
      <c r="G4843" s="26">
        <v>2</v>
      </c>
      <c r="H4843" s="37">
        <v>0.0011467889908256881</v>
      </c>
    </row>
    <row r="4844">
      <c r="A4844" s="26">
        <v>30</v>
      </c>
      <c r="B4844" s="24" t="str">
        <v>안성시</v>
      </c>
      <c r="C4844" s="24" t="str">
        <v>오피스텔 매매</v>
      </c>
      <c r="D4844" s="24" t="str">
        <v>2026-01</v>
      </c>
      <c r="E4844" s="24" t="str">
        <v>비교 반영</v>
      </c>
      <c r="F4844" s="24" t="str">
        <v>직전 비교기간</v>
      </c>
      <c r="G4844" s="26">
        <v>3</v>
      </c>
      <c r="H4844" s="37">
        <v>0.0016685205784204673</v>
      </c>
    </row>
    <row r="4845">
      <c r="A4845" s="26">
        <v>30</v>
      </c>
      <c r="B4845" s="24" t="str">
        <v>안성시</v>
      </c>
      <c r="C4845" s="24" t="str">
        <v>오피스텔 매매</v>
      </c>
      <c r="D4845" s="24" t="str">
        <v>2026-02</v>
      </c>
      <c r="E4845" s="24" t="str">
        <v>비교 반영</v>
      </c>
      <c r="F4845" s="24" t="str">
        <v>직전 비교기간</v>
      </c>
      <c r="G4845" s="26">
        <v>1</v>
      </c>
      <c r="H4845" s="37">
        <v>0.0007587253414264037</v>
      </c>
    </row>
    <row r="4846">
      <c r="A4846" s="26">
        <v>30</v>
      </c>
      <c r="B4846" s="24" t="str">
        <v>안성시</v>
      </c>
      <c r="C4846" s="24" t="str">
        <v>오피스텔 매매</v>
      </c>
      <c r="D4846" s="24" t="str">
        <v>2026-03</v>
      </c>
      <c r="E4846" s="24" t="str">
        <v>비교 반영</v>
      </c>
      <c r="F4846" s="24" t="str">
        <v>직전 비교기간</v>
      </c>
      <c r="G4846" s="26">
        <v>2</v>
      </c>
      <c r="H4846" s="37">
        <v>0.0011743981209630064</v>
      </c>
    </row>
    <row r="4847">
      <c r="A4847" s="26">
        <v>30</v>
      </c>
      <c r="B4847" s="24" t="str">
        <v>안성시</v>
      </c>
      <c r="C4847" s="24" t="str">
        <v>오피스텔 매매</v>
      </c>
      <c r="D4847" s="24" t="str">
        <v>2026-04</v>
      </c>
      <c r="E4847" s="24" t="str">
        <v>비교 반영</v>
      </c>
      <c r="F4847" s="24" t="str">
        <v>최근 비교기간</v>
      </c>
      <c r="G4847" s="26">
        <v>0</v>
      </c>
      <c r="H4847" s="37">
        <v>0</v>
      </c>
    </row>
    <row r="4848">
      <c r="A4848" s="26">
        <v>30</v>
      </c>
      <c r="B4848" s="24" t="str">
        <v>안성시</v>
      </c>
      <c r="C4848" s="24" t="str">
        <v>오피스텔 매매</v>
      </c>
      <c r="D4848" s="24" t="str">
        <v>2026-05</v>
      </c>
      <c r="E4848" s="24" t="str">
        <v>비교 반영</v>
      </c>
      <c r="F4848" s="24" t="str">
        <v>최근 비교기간</v>
      </c>
      <c r="G4848" s="26">
        <v>2</v>
      </c>
      <c r="H4848" s="37">
        <v>0.001467351430667645</v>
      </c>
    </row>
    <row r="4849">
      <c r="A4849" s="26">
        <v>30</v>
      </c>
      <c r="B4849" s="24" t="str">
        <v>안성시</v>
      </c>
      <c r="C4849" s="24" t="str">
        <v>오피스텔 매매</v>
      </c>
      <c r="D4849" s="24" t="str">
        <v>2026-06</v>
      </c>
      <c r="E4849" s="24" t="str">
        <v>비교 반영</v>
      </c>
      <c r="F4849" s="24" t="str">
        <v>최근 비교기간</v>
      </c>
      <c r="G4849" s="26">
        <v>2</v>
      </c>
      <c r="H4849" s="37">
        <v>0.0016129032258064516</v>
      </c>
    </row>
    <row r="4850">
      <c r="A4850" s="30">
        <v>30</v>
      </c>
      <c r="B4850" s="30" t="str">
        <v>안성시</v>
      </c>
      <c r="C4850" s="30" t="str">
        <v>오피스텔 매매</v>
      </c>
      <c r="D4850" s="30" t="str">
        <v>2026-07</v>
      </c>
      <c r="E4850" s="30" t="str">
        <v>집계 중</v>
      </c>
      <c r="F4850" s="30" t="str">
        <v>집계 중 월</v>
      </c>
      <c r="G4850" s="32">
        <v>3</v>
      </c>
      <c r="H4850" s="43">
        <v>0.0028957528957528956</v>
      </c>
    </row>
    <row r="4851">
      <c r="A4851" s="26">
        <v>31</v>
      </c>
      <c r="B4851" s="24" t="str">
        <v>수원시 장안구</v>
      </c>
      <c r="C4851" s="24" t="str">
        <v>아파트 전월세</v>
      </c>
      <c r="D4851" s="24" t="str">
        <v>2025-08</v>
      </c>
      <c r="E4851" s="24" t="str">
        <v>비교 반영</v>
      </c>
      <c r="F4851" s="24" t="str">
        <v>그 외 비교 반영월</v>
      </c>
      <c r="G4851" s="26">
        <v>412</v>
      </c>
      <c r="H4851" s="37">
        <v>0.32339089481946626</v>
      </c>
    </row>
    <row r="4852">
      <c r="A4852" s="26">
        <v>31</v>
      </c>
      <c r="B4852" s="24" t="str">
        <v>수원시 장안구</v>
      </c>
      <c r="C4852" s="24" t="str">
        <v>아파트 전월세</v>
      </c>
      <c r="D4852" s="24" t="str">
        <v>2025-09</v>
      </c>
      <c r="E4852" s="24" t="str">
        <v>비교 반영</v>
      </c>
      <c r="F4852" s="24" t="str">
        <v>그 외 비교 반영월</v>
      </c>
      <c r="G4852" s="26">
        <v>462</v>
      </c>
      <c r="H4852" s="37">
        <v>0.37591537835638733</v>
      </c>
    </row>
    <row r="4853">
      <c r="A4853" s="26">
        <v>31</v>
      </c>
      <c r="B4853" s="24" t="str">
        <v>수원시 장안구</v>
      </c>
      <c r="C4853" s="24" t="str">
        <v>아파트 전월세</v>
      </c>
      <c r="D4853" s="24" t="str">
        <v>2025-10</v>
      </c>
      <c r="E4853" s="24" t="str">
        <v>비교 반영</v>
      </c>
      <c r="F4853" s="24" t="str">
        <v>그 외 비교 반영월</v>
      </c>
      <c r="G4853" s="26">
        <v>391</v>
      </c>
      <c r="H4853" s="37">
        <v>0.33079526226734346</v>
      </c>
    </row>
    <row r="4854">
      <c r="A4854" s="26">
        <v>31</v>
      </c>
      <c r="B4854" s="24" t="str">
        <v>수원시 장안구</v>
      </c>
      <c r="C4854" s="24" t="str">
        <v>아파트 전월세</v>
      </c>
      <c r="D4854" s="24" t="str">
        <v>2025-11</v>
      </c>
      <c r="E4854" s="24" t="str">
        <v>비교 반영</v>
      </c>
      <c r="F4854" s="24" t="str">
        <v>그 외 비교 반영월</v>
      </c>
      <c r="G4854" s="26">
        <v>417</v>
      </c>
      <c r="H4854" s="37">
        <v>0.31259370314842577</v>
      </c>
    </row>
    <row r="4855">
      <c r="A4855" s="26">
        <v>31</v>
      </c>
      <c r="B4855" s="24" t="str">
        <v>수원시 장안구</v>
      </c>
      <c r="C4855" s="24" t="str">
        <v>아파트 전월세</v>
      </c>
      <c r="D4855" s="24" t="str">
        <v>2025-12</v>
      </c>
      <c r="E4855" s="24" t="str">
        <v>비교 반영</v>
      </c>
      <c r="F4855" s="24" t="str">
        <v>그 외 비교 반영월</v>
      </c>
      <c r="G4855" s="26">
        <v>427</v>
      </c>
      <c r="H4855" s="37">
        <v>0.25477326968973746</v>
      </c>
    </row>
    <row r="4856">
      <c r="A4856" s="26">
        <v>31</v>
      </c>
      <c r="B4856" s="24" t="str">
        <v>수원시 장안구</v>
      </c>
      <c r="C4856" s="24" t="str">
        <v>아파트 전월세</v>
      </c>
      <c r="D4856" s="24" t="str">
        <v>2026-01</v>
      </c>
      <c r="E4856" s="24" t="str">
        <v>비교 반영</v>
      </c>
      <c r="F4856" s="24" t="str">
        <v>직전 비교기간</v>
      </c>
      <c r="G4856" s="26">
        <v>436</v>
      </c>
      <c r="H4856" s="37">
        <v>0.28183581124757595</v>
      </c>
    </row>
    <row r="4857">
      <c r="A4857" s="26">
        <v>31</v>
      </c>
      <c r="B4857" s="24" t="str">
        <v>수원시 장안구</v>
      </c>
      <c r="C4857" s="24" t="str">
        <v>아파트 전월세</v>
      </c>
      <c r="D4857" s="24" t="str">
        <v>2026-02</v>
      </c>
      <c r="E4857" s="24" t="str">
        <v>비교 반영</v>
      </c>
      <c r="F4857" s="24" t="str">
        <v>직전 비교기간</v>
      </c>
      <c r="G4857" s="26">
        <v>340</v>
      </c>
      <c r="H4857" s="37">
        <v>0.22895622895622897</v>
      </c>
    </row>
    <row r="4858">
      <c r="A4858" s="26">
        <v>31</v>
      </c>
      <c r="B4858" s="24" t="str">
        <v>수원시 장안구</v>
      </c>
      <c r="C4858" s="24" t="str">
        <v>아파트 전월세</v>
      </c>
      <c r="D4858" s="24" t="str">
        <v>2026-03</v>
      </c>
      <c r="E4858" s="24" t="str">
        <v>비교 반영</v>
      </c>
      <c r="F4858" s="24" t="str">
        <v>직전 비교기간</v>
      </c>
      <c r="G4858" s="26">
        <v>435</v>
      </c>
      <c r="H4858" s="37">
        <v>0.31798245614035087</v>
      </c>
    </row>
    <row r="4859">
      <c r="A4859" s="26">
        <v>31</v>
      </c>
      <c r="B4859" s="24" t="str">
        <v>수원시 장안구</v>
      </c>
      <c r="C4859" s="24" t="str">
        <v>아파트 전월세</v>
      </c>
      <c r="D4859" s="24" t="str">
        <v>2026-04</v>
      </c>
      <c r="E4859" s="24" t="str">
        <v>비교 반영</v>
      </c>
      <c r="F4859" s="24" t="str">
        <v>최근 비교기간</v>
      </c>
      <c r="G4859" s="26">
        <v>340</v>
      </c>
      <c r="H4859" s="37">
        <v>0.30115146147032773</v>
      </c>
    </row>
    <row r="4860">
      <c r="A4860" s="26">
        <v>31</v>
      </c>
      <c r="B4860" s="24" t="str">
        <v>수원시 장안구</v>
      </c>
      <c r="C4860" s="24" t="str">
        <v>아파트 전월세</v>
      </c>
      <c r="D4860" s="24" t="str">
        <v>2026-05</v>
      </c>
      <c r="E4860" s="24" t="str">
        <v>비교 반영</v>
      </c>
      <c r="F4860" s="24" t="str">
        <v>최근 비교기간</v>
      </c>
      <c r="G4860" s="26">
        <v>372</v>
      </c>
      <c r="H4860" s="37">
        <v>0.26859205776173284</v>
      </c>
    </row>
    <row r="4861">
      <c r="A4861" s="26">
        <v>31</v>
      </c>
      <c r="B4861" s="24" t="str">
        <v>수원시 장안구</v>
      </c>
      <c r="C4861" s="24" t="str">
        <v>아파트 전월세</v>
      </c>
      <c r="D4861" s="24" t="str">
        <v>2026-06</v>
      </c>
      <c r="E4861" s="24" t="str">
        <v>비교 반영</v>
      </c>
      <c r="F4861" s="24" t="str">
        <v>최근 비교기간</v>
      </c>
      <c r="G4861" s="26">
        <v>315</v>
      </c>
      <c r="H4861" s="37">
        <v>0.2640402347024308</v>
      </c>
    </row>
    <row r="4862">
      <c r="A4862" s="30">
        <v>31</v>
      </c>
      <c r="B4862" s="30" t="str">
        <v>수원시 장안구</v>
      </c>
      <c r="C4862" s="30" t="str">
        <v>아파트 전월세</v>
      </c>
      <c r="D4862" s="30" t="str">
        <v>2026-07</v>
      </c>
      <c r="E4862" s="30" t="str">
        <v>집계 중</v>
      </c>
      <c r="F4862" s="30" t="str">
        <v>집계 중 월</v>
      </c>
      <c r="G4862" s="32">
        <v>303</v>
      </c>
      <c r="H4862" s="43">
        <v>0.28055555555555556</v>
      </c>
    </row>
    <row r="4863">
      <c r="A4863" s="26">
        <v>31</v>
      </c>
      <c r="B4863" s="24" t="str">
        <v>수원시 장안구</v>
      </c>
      <c r="C4863" s="24" t="str">
        <v>다가구 전월세</v>
      </c>
      <c r="D4863" s="24" t="str">
        <v>2025-08</v>
      </c>
      <c r="E4863" s="24" t="str">
        <v>비교 반영</v>
      </c>
      <c r="F4863" s="24" t="str">
        <v>그 외 비교 반영월</v>
      </c>
      <c r="G4863" s="26">
        <v>385</v>
      </c>
      <c r="H4863" s="37">
        <v>0.3021978021978022</v>
      </c>
    </row>
    <row r="4864">
      <c r="A4864" s="26">
        <v>31</v>
      </c>
      <c r="B4864" s="24" t="str">
        <v>수원시 장안구</v>
      </c>
      <c r="C4864" s="24" t="str">
        <v>다가구 전월세</v>
      </c>
      <c r="D4864" s="24" t="str">
        <v>2025-09</v>
      </c>
      <c r="E4864" s="24" t="str">
        <v>비교 반영</v>
      </c>
      <c r="F4864" s="24" t="str">
        <v>그 외 비교 반영월</v>
      </c>
      <c r="G4864" s="26">
        <v>292</v>
      </c>
      <c r="H4864" s="37">
        <v>0.23759153783563874</v>
      </c>
    </row>
    <row r="4865">
      <c r="A4865" s="26">
        <v>31</v>
      </c>
      <c r="B4865" s="24" t="str">
        <v>수원시 장안구</v>
      </c>
      <c r="C4865" s="24" t="str">
        <v>다가구 전월세</v>
      </c>
      <c r="D4865" s="24" t="str">
        <v>2025-10</v>
      </c>
      <c r="E4865" s="24" t="str">
        <v>비교 반영</v>
      </c>
      <c r="F4865" s="24" t="str">
        <v>그 외 비교 반영월</v>
      </c>
      <c r="G4865" s="26">
        <v>311</v>
      </c>
      <c r="H4865" s="37">
        <v>0.26311336717428085</v>
      </c>
    </row>
    <row r="4866">
      <c r="A4866" s="26">
        <v>31</v>
      </c>
      <c r="B4866" s="24" t="str">
        <v>수원시 장안구</v>
      </c>
      <c r="C4866" s="24" t="str">
        <v>다가구 전월세</v>
      </c>
      <c r="D4866" s="24" t="str">
        <v>2025-11</v>
      </c>
      <c r="E4866" s="24" t="str">
        <v>비교 반영</v>
      </c>
      <c r="F4866" s="24" t="str">
        <v>그 외 비교 반영월</v>
      </c>
      <c r="G4866" s="26">
        <v>400</v>
      </c>
      <c r="H4866" s="37">
        <v>0.29985007496251875</v>
      </c>
    </row>
    <row r="4867">
      <c r="A4867" s="26">
        <v>31</v>
      </c>
      <c r="B4867" s="24" t="str">
        <v>수원시 장안구</v>
      </c>
      <c r="C4867" s="24" t="str">
        <v>다가구 전월세</v>
      </c>
      <c r="D4867" s="24" t="str">
        <v>2025-12</v>
      </c>
      <c r="E4867" s="24" t="str">
        <v>비교 반영</v>
      </c>
      <c r="F4867" s="24" t="str">
        <v>그 외 비교 반영월</v>
      </c>
      <c r="G4867" s="26">
        <v>614</v>
      </c>
      <c r="H4867" s="37">
        <v>0.36634844868735084</v>
      </c>
    </row>
    <row r="4868">
      <c r="A4868" s="26">
        <v>31</v>
      </c>
      <c r="B4868" s="24" t="str">
        <v>수원시 장안구</v>
      </c>
      <c r="C4868" s="24" t="str">
        <v>다가구 전월세</v>
      </c>
      <c r="D4868" s="24" t="str">
        <v>2026-01</v>
      </c>
      <c r="E4868" s="24" t="str">
        <v>비교 반영</v>
      </c>
      <c r="F4868" s="24" t="str">
        <v>직전 비교기간</v>
      </c>
      <c r="G4868" s="26">
        <v>544</v>
      </c>
      <c r="H4868" s="37">
        <v>0.3516483516483517</v>
      </c>
    </row>
    <row r="4869">
      <c r="A4869" s="26">
        <v>31</v>
      </c>
      <c r="B4869" s="24" t="str">
        <v>수원시 장안구</v>
      </c>
      <c r="C4869" s="24" t="str">
        <v>다가구 전월세</v>
      </c>
      <c r="D4869" s="24" t="str">
        <v>2026-02</v>
      </c>
      <c r="E4869" s="24" t="str">
        <v>비교 반영</v>
      </c>
      <c r="F4869" s="24" t="str">
        <v>직전 비교기간</v>
      </c>
      <c r="G4869" s="26">
        <v>507</v>
      </c>
      <c r="H4869" s="37">
        <v>0.3414141414141414</v>
      </c>
    </row>
    <row r="4870">
      <c r="A4870" s="26">
        <v>31</v>
      </c>
      <c r="B4870" s="24" t="str">
        <v>수원시 장안구</v>
      </c>
      <c r="C4870" s="24" t="str">
        <v>다가구 전월세</v>
      </c>
      <c r="D4870" s="24" t="str">
        <v>2026-03</v>
      </c>
      <c r="E4870" s="24" t="str">
        <v>비교 반영</v>
      </c>
      <c r="F4870" s="24" t="str">
        <v>직전 비교기간</v>
      </c>
      <c r="G4870" s="26">
        <v>360</v>
      </c>
      <c r="H4870" s="37">
        <v>0.2631578947368421</v>
      </c>
    </row>
    <row r="4871">
      <c r="A4871" s="26">
        <v>31</v>
      </c>
      <c r="B4871" s="24" t="str">
        <v>수원시 장안구</v>
      </c>
      <c r="C4871" s="24" t="str">
        <v>다가구 전월세</v>
      </c>
      <c r="D4871" s="24" t="str">
        <v>2026-04</v>
      </c>
      <c r="E4871" s="24" t="str">
        <v>비교 반영</v>
      </c>
      <c r="F4871" s="24" t="str">
        <v>최근 비교기간</v>
      </c>
      <c r="G4871" s="26">
        <v>283</v>
      </c>
      <c r="H4871" s="37">
        <v>0.25066430469441986</v>
      </c>
    </row>
    <row r="4872">
      <c r="A4872" s="26">
        <v>31</v>
      </c>
      <c r="B4872" s="24" t="str">
        <v>수원시 장안구</v>
      </c>
      <c r="C4872" s="24" t="str">
        <v>다가구 전월세</v>
      </c>
      <c r="D4872" s="24" t="str">
        <v>2026-05</v>
      </c>
      <c r="E4872" s="24" t="str">
        <v>비교 반영</v>
      </c>
      <c r="F4872" s="24" t="str">
        <v>최근 비교기간</v>
      </c>
      <c r="G4872" s="26">
        <v>298</v>
      </c>
      <c r="H4872" s="37">
        <v>0.21516245487364621</v>
      </c>
    </row>
    <row r="4873">
      <c r="A4873" s="26">
        <v>31</v>
      </c>
      <c r="B4873" s="24" t="str">
        <v>수원시 장안구</v>
      </c>
      <c r="C4873" s="24" t="str">
        <v>다가구 전월세</v>
      </c>
      <c r="D4873" s="24" t="str">
        <v>2026-06</v>
      </c>
      <c r="E4873" s="24" t="str">
        <v>비교 반영</v>
      </c>
      <c r="F4873" s="24" t="str">
        <v>최근 비교기간</v>
      </c>
      <c r="G4873" s="26">
        <v>315</v>
      </c>
      <c r="H4873" s="37">
        <v>0.2640402347024308</v>
      </c>
    </row>
    <row r="4874">
      <c r="A4874" s="30">
        <v>31</v>
      </c>
      <c r="B4874" s="30" t="str">
        <v>수원시 장안구</v>
      </c>
      <c r="C4874" s="30" t="str">
        <v>다가구 전월세</v>
      </c>
      <c r="D4874" s="30" t="str">
        <v>2026-07</v>
      </c>
      <c r="E4874" s="30" t="str">
        <v>집계 중</v>
      </c>
      <c r="F4874" s="30" t="str">
        <v>집계 중 월</v>
      </c>
      <c r="G4874" s="32">
        <v>264</v>
      </c>
      <c r="H4874" s="43">
        <v>0.24444444444444444</v>
      </c>
    </row>
    <row r="4875">
      <c r="A4875" s="26">
        <v>31</v>
      </c>
      <c r="B4875" s="24" t="str">
        <v>수원시 장안구</v>
      </c>
      <c r="C4875" s="24" t="str">
        <v>아파트 매매</v>
      </c>
      <c r="D4875" s="24" t="str">
        <v>2025-08</v>
      </c>
      <c r="E4875" s="24" t="str">
        <v>비교 반영</v>
      </c>
      <c r="F4875" s="24" t="str">
        <v>그 외 비교 반영월</v>
      </c>
      <c r="G4875" s="26">
        <v>167</v>
      </c>
      <c r="H4875" s="37">
        <v>0.13108320251177394</v>
      </c>
    </row>
    <row r="4876">
      <c r="A4876" s="26">
        <v>31</v>
      </c>
      <c r="B4876" s="24" t="str">
        <v>수원시 장안구</v>
      </c>
      <c r="C4876" s="24" t="str">
        <v>아파트 매매</v>
      </c>
      <c r="D4876" s="24" t="str">
        <v>2025-09</v>
      </c>
      <c r="E4876" s="24" t="str">
        <v>비교 반영</v>
      </c>
      <c r="F4876" s="24" t="str">
        <v>그 외 비교 반영월</v>
      </c>
      <c r="G4876" s="26">
        <v>211</v>
      </c>
      <c r="H4876" s="37">
        <v>0.17168429617575265</v>
      </c>
    </row>
    <row r="4877">
      <c r="A4877" s="26">
        <v>31</v>
      </c>
      <c r="B4877" s="24" t="str">
        <v>수원시 장안구</v>
      </c>
      <c r="C4877" s="24" t="str">
        <v>아파트 매매</v>
      </c>
      <c r="D4877" s="24" t="str">
        <v>2025-10</v>
      </c>
      <c r="E4877" s="24" t="str">
        <v>비교 반영</v>
      </c>
      <c r="F4877" s="24" t="str">
        <v>그 외 비교 반영월</v>
      </c>
      <c r="G4877" s="26">
        <v>209</v>
      </c>
      <c r="H4877" s="37">
        <v>0.17681895093062605</v>
      </c>
    </row>
    <row r="4878">
      <c r="A4878" s="26">
        <v>31</v>
      </c>
      <c r="B4878" s="24" t="str">
        <v>수원시 장안구</v>
      </c>
      <c r="C4878" s="24" t="str">
        <v>아파트 매매</v>
      </c>
      <c r="D4878" s="24" t="str">
        <v>2025-11</v>
      </c>
      <c r="E4878" s="24" t="str">
        <v>비교 반영</v>
      </c>
      <c r="F4878" s="24" t="str">
        <v>그 외 비교 반영월</v>
      </c>
      <c r="G4878" s="26">
        <v>111</v>
      </c>
      <c r="H4878" s="37">
        <v>0.08320839580209895</v>
      </c>
    </row>
    <row r="4879">
      <c r="A4879" s="26">
        <v>31</v>
      </c>
      <c r="B4879" s="24" t="str">
        <v>수원시 장안구</v>
      </c>
      <c r="C4879" s="24" t="str">
        <v>아파트 매매</v>
      </c>
      <c r="D4879" s="24" t="str">
        <v>2025-12</v>
      </c>
      <c r="E4879" s="24" t="str">
        <v>비교 반영</v>
      </c>
      <c r="F4879" s="24" t="str">
        <v>그 외 비교 반영월</v>
      </c>
      <c r="G4879" s="26">
        <v>187</v>
      </c>
      <c r="H4879" s="37">
        <v>0.11157517899761336</v>
      </c>
    </row>
    <row r="4880">
      <c r="A4880" s="26">
        <v>31</v>
      </c>
      <c r="B4880" s="24" t="str">
        <v>수원시 장안구</v>
      </c>
      <c r="C4880" s="24" t="str">
        <v>아파트 매매</v>
      </c>
      <c r="D4880" s="24" t="str">
        <v>2026-01</v>
      </c>
      <c r="E4880" s="24" t="str">
        <v>비교 반영</v>
      </c>
      <c r="F4880" s="24" t="str">
        <v>직전 비교기간</v>
      </c>
      <c r="G4880" s="26">
        <v>180</v>
      </c>
      <c r="H4880" s="37">
        <v>0.11635423400129283</v>
      </c>
    </row>
    <row r="4881">
      <c r="A4881" s="26">
        <v>31</v>
      </c>
      <c r="B4881" s="24" t="str">
        <v>수원시 장안구</v>
      </c>
      <c r="C4881" s="24" t="str">
        <v>아파트 매매</v>
      </c>
      <c r="D4881" s="24" t="str">
        <v>2026-02</v>
      </c>
      <c r="E4881" s="24" t="str">
        <v>비교 반영</v>
      </c>
      <c r="F4881" s="24" t="str">
        <v>직전 비교기간</v>
      </c>
      <c r="G4881" s="26">
        <v>259</v>
      </c>
      <c r="H4881" s="37">
        <v>0.1744107744107744</v>
      </c>
    </row>
    <row r="4882">
      <c r="A4882" s="26">
        <v>31</v>
      </c>
      <c r="B4882" s="24" t="str">
        <v>수원시 장안구</v>
      </c>
      <c r="C4882" s="24" t="str">
        <v>아파트 매매</v>
      </c>
      <c r="D4882" s="24" t="str">
        <v>2026-03</v>
      </c>
      <c r="E4882" s="24" t="str">
        <v>비교 반영</v>
      </c>
      <c r="F4882" s="24" t="str">
        <v>직전 비교기간</v>
      </c>
      <c r="G4882" s="26">
        <v>248</v>
      </c>
      <c r="H4882" s="37">
        <v>0.18128654970760233</v>
      </c>
    </row>
    <row r="4883">
      <c r="A4883" s="26">
        <v>31</v>
      </c>
      <c r="B4883" s="24" t="str">
        <v>수원시 장안구</v>
      </c>
      <c r="C4883" s="24" t="str">
        <v>아파트 매매</v>
      </c>
      <c r="D4883" s="24" t="str">
        <v>2026-04</v>
      </c>
      <c r="E4883" s="24" t="str">
        <v>비교 반영</v>
      </c>
      <c r="F4883" s="24" t="str">
        <v>최근 비교기간</v>
      </c>
      <c r="G4883" s="26">
        <v>233</v>
      </c>
      <c r="H4883" s="37">
        <v>0.20637732506643047</v>
      </c>
    </row>
    <row r="4884">
      <c r="A4884" s="26">
        <v>31</v>
      </c>
      <c r="B4884" s="24" t="str">
        <v>수원시 장안구</v>
      </c>
      <c r="C4884" s="24" t="str">
        <v>아파트 매매</v>
      </c>
      <c r="D4884" s="24" t="str">
        <v>2026-05</v>
      </c>
      <c r="E4884" s="24" t="str">
        <v>비교 반영</v>
      </c>
      <c r="F4884" s="24" t="str">
        <v>최근 비교기간</v>
      </c>
      <c r="G4884" s="26">
        <v>377</v>
      </c>
      <c r="H4884" s="37">
        <v>0.27220216606498193</v>
      </c>
    </row>
    <row r="4885">
      <c r="A4885" s="26">
        <v>31</v>
      </c>
      <c r="B4885" s="24" t="str">
        <v>수원시 장안구</v>
      </c>
      <c r="C4885" s="24" t="str">
        <v>아파트 매매</v>
      </c>
      <c r="D4885" s="24" t="str">
        <v>2026-06</v>
      </c>
      <c r="E4885" s="24" t="str">
        <v>비교 반영</v>
      </c>
      <c r="F4885" s="24" t="str">
        <v>최근 비교기간</v>
      </c>
      <c r="G4885" s="26">
        <v>263</v>
      </c>
      <c r="H4885" s="37">
        <v>0.22045264040234702</v>
      </c>
    </row>
    <row r="4886">
      <c r="A4886" s="30">
        <v>31</v>
      </c>
      <c r="B4886" s="30" t="str">
        <v>수원시 장안구</v>
      </c>
      <c r="C4886" s="30" t="str">
        <v>아파트 매매</v>
      </c>
      <c r="D4886" s="30" t="str">
        <v>2026-07</v>
      </c>
      <c r="E4886" s="30" t="str">
        <v>집계 중</v>
      </c>
      <c r="F4886" s="30" t="str">
        <v>집계 중 월</v>
      </c>
      <c r="G4886" s="32">
        <v>293</v>
      </c>
      <c r="H4886" s="43">
        <v>0.2712962962962963</v>
      </c>
    </row>
    <row r="4887">
      <c r="A4887" s="26">
        <v>31</v>
      </c>
      <c r="B4887" s="24" t="str">
        <v>수원시 장안구</v>
      </c>
      <c r="C4887" s="24" t="str">
        <v>다세대 전월세</v>
      </c>
      <c r="D4887" s="24" t="str">
        <v>2025-08</v>
      </c>
      <c r="E4887" s="24" t="str">
        <v>비교 반영</v>
      </c>
      <c r="F4887" s="24" t="str">
        <v>그 외 비교 반영월</v>
      </c>
      <c r="G4887" s="26">
        <v>165</v>
      </c>
      <c r="H4887" s="37">
        <v>0.12951334379905807</v>
      </c>
    </row>
    <row r="4888">
      <c r="A4888" s="26">
        <v>31</v>
      </c>
      <c r="B4888" s="24" t="str">
        <v>수원시 장안구</v>
      </c>
      <c r="C4888" s="24" t="str">
        <v>다세대 전월세</v>
      </c>
      <c r="D4888" s="24" t="str">
        <v>2025-09</v>
      </c>
      <c r="E4888" s="24" t="str">
        <v>비교 반영</v>
      </c>
      <c r="F4888" s="24" t="str">
        <v>그 외 비교 반영월</v>
      </c>
      <c r="G4888" s="26">
        <v>148</v>
      </c>
      <c r="H4888" s="37">
        <v>0.12042310821806347</v>
      </c>
    </row>
    <row r="4889">
      <c r="A4889" s="26">
        <v>31</v>
      </c>
      <c r="B4889" s="24" t="str">
        <v>수원시 장안구</v>
      </c>
      <c r="C4889" s="24" t="str">
        <v>다세대 전월세</v>
      </c>
      <c r="D4889" s="24" t="str">
        <v>2025-10</v>
      </c>
      <c r="E4889" s="24" t="str">
        <v>비교 반영</v>
      </c>
      <c r="F4889" s="24" t="str">
        <v>그 외 비교 반영월</v>
      </c>
      <c r="G4889" s="26">
        <v>158</v>
      </c>
      <c r="H4889" s="37">
        <v>0.13367174280879865</v>
      </c>
    </row>
    <row r="4890">
      <c r="A4890" s="26">
        <v>31</v>
      </c>
      <c r="B4890" s="24" t="str">
        <v>수원시 장안구</v>
      </c>
      <c r="C4890" s="24" t="str">
        <v>다세대 전월세</v>
      </c>
      <c r="D4890" s="24" t="str">
        <v>2025-11</v>
      </c>
      <c r="E4890" s="24" t="str">
        <v>비교 반영</v>
      </c>
      <c r="F4890" s="24" t="str">
        <v>그 외 비교 반영월</v>
      </c>
      <c r="G4890" s="26">
        <v>276</v>
      </c>
      <c r="H4890" s="37">
        <v>0.20689655172413793</v>
      </c>
    </row>
    <row r="4891">
      <c r="A4891" s="26">
        <v>31</v>
      </c>
      <c r="B4891" s="24" t="str">
        <v>수원시 장안구</v>
      </c>
      <c r="C4891" s="24" t="str">
        <v>다세대 전월세</v>
      </c>
      <c r="D4891" s="24" t="str">
        <v>2025-12</v>
      </c>
      <c r="E4891" s="24" t="str">
        <v>비교 반영</v>
      </c>
      <c r="F4891" s="24" t="str">
        <v>그 외 비교 반영월</v>
      </c>
      <c r="G4891" s="26">
        <v>300</v>
      </c>
      <c r="H4891" s="37">
        <v>0.17899761336515513</v>
      </c>
    </row>
    <row r="4892">
      <c r="A4892" s="26">
        <v>31</v>
      </c>
      <c r="B4892" s="24" t="str">
        <v>수원시 장안구</v>
      </c>
      <c r="C4892" s="24" t="str">
        <v>다세대 전월세</v>
      </c>
      <c r="D4892" s="24" t="str">
        <v>2026-01</v>
      </c>
      <c r="E4892" s="24" t="str">
        <v>비교 반영</v>
      </c>
      <c r="F4892" s="24" t="str">
        <v>직전 비교기간</v>
      </c>
      <c r="G4892" s="26">
        <v>240</v>
      </c>
      <c r="H4892" s="37">
        <v>0.15513897866839044</v>
      </c>
    </row>
    <row r="4893">
      <c r="A4893" s="26">
        <v>31</v>
      </c>
      <c r="B4893" s="24" t="str">
        <v>수원시 장안구</v>
      </c>
      <c r="C4893" s="24" t="str">
        <v>다세대 전월세</v>
      </c>
      <c r="D4893" s="24" t="str">
        <v>2026-02</v>
      </c>
      <c r="E4893" s="24" t="str">
        <v>비교 반영</v>
      </c>
      <c r="F4893" s="24" t="str">
        <v>직전 비교기간</v>
      </c>
      <c r="G4893" s="26">
        <v>221</v>
      </c>
      <c r="H4893" s="37">
        <v>0.14882154882154883</v>
      </c>
    </row>
    <row r="4894">
      <c r="A4894" s="26">
        <v>31</v>
      </c>
      <c r="B4894" s="24" t="str">
        <v>수원시 장안구</v>
      </c>
      <c r="C4894" s="24" t="str">
        <v>다세대 전월세</v>
      </c>
      <c r="D4894" s="24" t="str">
        <v>2026-03</v>
      </c>
      <c r="E4894" s="24" t="str">
        <v>비교 반영</v>
      </c>
      <c r="F4894" s="24" t="str">
        <v>직전 비교기간</v>
      </c>
      <c r="G4894" s="26">
        <v>176</v>
      </c>
      <c r="H4894" s="37">
        <v>0.1286549707602339</v>
      </c>
    </row>
    <row r="4895">
      <c r="A4895" s="26">
        <v>31</v>
      </c>
      <c r="B4895" s="24" t="str">
        <v>수원시 장안구</v>
      </c>
      <c r="C4895" s="24" t="str">
        <v>다세대 전월세</v>
      </c>
      <c r="D4895" s="24" t="str">
        <v>2026-04</v>
      </c>
      <c r="E4895" s="24" t="str">
        <v>비교 반영</v>
      </c>
      <c r="F4895" s="24" t="str">
        <v>최근 비교기간</v>
      </c>
      <c r="G4895" s="26">
        <v>131</v>
      </c>
      <c r="H4895" s="37">
        <v>0.11603188662533215</v>
      </c>
    </row>
    <row r="4896">
      <c r="A4896" s="26">
        <v>31</v>
      </c>
      <c r="B4896" s="24" t="str">
        <v>수원시 장안구</v>
      </c>
      <c r="C4896" s="24" t="str">
        <v>다세대 전월세</v>
      </c>
      <c r="D4896" s="24" t="str">
        <v>2026-05</v>
      </c>
      <c r="E4896" s="24" t="str">
        <v>비교 반영</v>
      </c>
      <c r="F4896" s="24" t="str">
        <v>최근 비교기간</v>
      </c>
      <c r="G4896" s="26">
        <v>171</v>
      </c>
      <c r="H4896" s="37">
        <v>0.12346570397111914</v>
      </c>
    </row>
    <row r="4897">
      <c r="A4897" s="26">
        <v>31</v>
      </c>
      <c r="B4897" s="24" t="str">
        <v>수원시 장안구</v>
      </c>
      <c r="C4897" s="24" t="str">
        <v>다세대 전월세</v>
      </c>
      <c r="D4897" s="24" t="str">
        <v>2026-06</v>
      </c>
      <c r="E4897" s="24" t="str">
        <v>비교 반영</v>
      </c>
      <c r="F4897" s="24" t="str">
        <v>최근 비교기간</v>
      </c>
      <c r="G4897" s="26">
        <v>174</v>
      </c>
      <c r="H4897" s="37">
        <v>0.14585079631181894</v>
      </c>
    </row>
    <row r="4898">
      <c r="A4898" s="30">
        <v>31</v>
      </c>
      <c r="B4898" s="30" t="str">
        <v>수원시 장안구</v>
      </c>
      <c r="C4898" s="30" t="str">
        <v>다세대 전월세</v>
      </c>
      <c r="D4898" s="30" t="str">
        <v>2026-07</v>
      </c>
      <c r="E4898" s="30" t="str">
        <v>집계 중</v>
      </c>
      <c r="F4898" s="30" t="str">
        <v>집계 중 월</v>
      </c>
      <c r="G4898" s="32">
        <v>124</v>
      </c>
      <c r="H4898" s="43">
        <v>0.11481481481481481</v>
      </c>
    </row>
    <row r="4899">
      <c r="A4899" s="26">
        <v>31</v>
      </c>
      <c r="B4899" s="24" t="str">
        <v>수원시 장안구</v>
      </c>
      <c r="C4899" s="24" t="str">
        <v>다세대 매매</v>
      </c>
      <c r="D4899" s="24" t="str">
        <v>2025-08</v>
      </c>
      <c r="E4899" s="24" t="str">
        <v>비교 반영</v>
      </c>
      <c r="F4899" s="24" t="str">
        <v>그 외 비교 반영월</v>
      </c>
      <c r="G4899" s="26">
        <v>55</v>
      </c>
      <c r="H4899" s="37">
        <v>0.04317111459968603</v>
      </c>
    </row>
    <row r="4900">
      <c r="A4900" s="26">
        <v>31</v>
      </c>
      <c r="B4900" s="24" t="str">
        <v>수원시 장안구</v>
      </c>
      <c r="C4900" s="24" t="str">
        <v>다세대 매매</v>
      </c>
      <c r="D4900" s="24" t="str">
        <v>2025-09</v>
      </c>
      <c r="E4900" s="24" t="str">
        <v>비교 반영</v>
      </c>
      <c r="F4900" s="24" t="str">
        <v>그 외 비교 반영월</v>
      </c>
      <c r="G4900" s="26">
        <v>52</v>
      </c>
      <c r="H4900" s="37">
        <v>0.04231082180634662</v>
      </c>
    </row>
    <row r="4901">
      <c r="A4901" s="26">
        <v>31</v>
      </c>
      <c r="B4901" s="24" t="str">
        <v>수원시 장안구</v>
      </c>
      <c r="C4901" s="24" t="str">
        <v>다세대 매매</v>
      </c>
      <c r="D4901" s="24" t="str">
        <v>2025-10</v>
      </c>
      <c r="E4901" s="24" t="str">
        <v>비교 반영</v>
      </c>
      <c r="F4901" s="24" t="str">
        <v>그 외 비교 반영월</v>
      </c>
      <c r="G4901" s="26">
        <v>67</v>
      </c>
      <c r="H4901" s="37">
        <v>0.05668358714043993</v>
      </c>
    </row>
    <row r="4902">
      <c r="A4902" s="26">
        <v>31</v>
      </c>
      <c r="B4902" s="24" t="str">
        <v>수원시 장안구</v>
      </c>
      <c r="C4902" s="24" t="str">
        <v>다세대 매매</v>
      </c>
      <c r="D4902" s="24" t="str">
        <v>2025-11</v>
      </c>
      <c r="E4902" s="24" t="str">
        <v>비교 반영</v>
      </c>
      <c r="F4902" s="24" t="str">
        <v>그 외 비교 반영월</v>
      </c>
      <c r="G4902" s="26">
        <v>32</v>
      </c>
      <c r="H4902" s="37">
        <v>0.0239880059970015</v>
      </c>
    </row>
    <row r="4903">
      <c r="A4903" s="26">
        <v>31</v>
      </c>
      <c r="B4903" s="24" t="str">
        <v>수원시 장안구</v>
      </c>
      <c r="C4903" s="24" t="str">
        <v>다세대 매매</v>
      </c>
      <c r="D4903" s="24" t="str">
        <v>2025-12</v>
      </c>
      <c r="E4903" s="24" t="str">
        <v>비교 반영</v>
      </c>
      <c r="F4903" s="24" t="str">
        <v>그 외 비교 반영월</v>
      </c>
      <c r="G4903" s="26">
        <v>39</v>
      </c>
      <c r="H4903" s="37">
        <v>0.023269689737470168</v>
      </c>
    </row>
    <row r="4904">
      <c r="A4904" s="26">
        <v>31</v>
      </c>
      <c r="B4904" s="24" t="str">
        <v>수원시 장안구</v>
      </c>
      <c r="C4904" s="24" t="str">
        <v>다세대 매매</v>
      </c>
      <c r="D4904" s="24" t="str">
        <v>2026-01</v>
      </c>
      <c r="E4904" s="24" t="str">
        <v>비교 반영</v>
      </c>
      <c r="F4904" s="24" t="str">
        <v>직전 비교기간</v>
      </c>
      <c r="G4904" s="26">
        <v>39</v>
      </c>
      <c r="H4904" s="37">
        <v>0.025210084033613446</v>
      </c>
    </row>
    <row r="4905">
      <c r="A4905" s="26">
        <v>31</v>
      </c>
      <c r="B4905" s="24" t="str">
        <v>수원시 장안구</v>
      </c>
      <c r="C4905" s="24" t="str">
        <v>다세대 매매</v>
      </c>
      <c r="D4905" s="24" t="str">
        <v>2026-02</v>
      </c>
      <c r="E4905" s="24" t="str">
        <v>비교 반영</v>
      </c>
      <c r="F4905" s="24" t="str">
        <v>직전 비교기간</v>
      </c>
      <c r="G4905" s="26">
        <v>40</v>
      </c>
      <c r="H4905" s="37">
        <v>0.026936026936026935</v>
      </c>
    </row>
    <row r="4906">
      <c r="A4906" s="26">
        <v>31</v>
      </c>
      <c r="B4906" s="24" t="str">
        <v>수원시 장안구</v>
      </c>
      <c r="C4906" s="24" t="str">
        <v>다세대 매매</v>
      </c>
      <c r="D4906" s="24" t="str">
        <v>2026-03</v>
      </c>
      <c r="E4906" s="24" t="str">
        <v>비교 반영</v>
      </c>
      <c r="F4906" s="24" t="str">
        <v>직전 비교기간</v>
      </c>
      <c r="G4906" s="26">
        <v>65</v>
      </c>
      <c r="H4906" s="37">
        <v>0.04751461988304093</v>
      </c>
    </row>
    <row r="4907">
      <c r="A4907" s="26">
        <v>31</v>
      </c>
      <c r="B4907" s="24" t="str">
        <v>수원시 장안구</v>
      </c>
      <c r="C4907" s="24" t="str">
        <v>다세대 매매</v>
      </c>
      <c r="D4907" s="24" t="str">
        <v>2026-04</v>
      </c>
      <c r="E4907" s="24" t="str">
        <v>비교 반영</v>
      </c>
      <c r="F4907" s="24" t="str">
        <v>최근 비교기간</v>
      </c>
      <c r="G4907" s="26">
        <v>66</v>
      </c>
      <c r="H4907" s="37">
        <v>0.05845881310894597</v>
      </c>
    </row>
    <row r="4908">
      <c r="A4908" s="26">
        <v>31</v>
      </c>
      <c r="B4908" s="24" t="str">
        <v>수원시 장안구</v>
      </c>
      <c r="C4908" s="24" t="str">
        <v>다세대 매매</v>
      </c>
      <c r="D4908" s="24" t="str">
        <v>2026-05</v>
      </c>
      <c r="E4908" s="24" t="str">
        <v>비교 반영</v>
      </c>
      <c r="F4908" s="24" t="str">
        <v>최근 비교기간</v>
      </c>
      <c r="G4908" s="26">
        <v>62</v>
      </c>
      <c r="H4908" s="37">
        <v>0.044765342960288806</v>
      </c>
    </row>
    <row r="4909">
      <c r="A4909" s="26">
        <v>31</v>
      </c>
      <c r="B4909" s="24" t="str">
        <v>수원시 장안구</v>
      </c>
      <c r="C4909" s="24" t="str">
        <v>다세대 매매</v>
      </c>
      <c r="D4909" s="24" t="str">
        <v>2026-06</v>
      </c>
      <c r="E4909" s="24" t="str">
        <v>비교 반영</v>
      </c>
      <c r="F4909" s="24" t="str">
        <v>최근 비교기간</v>
      </c>
      <c r="G4909" s="26">
        <v>42</v>
      </c>
      <c r="H4909" s="37">
        <v>0.03520536462699078</v>
      </c>
    </row>
    <row r="4910">
      <c r="A4910" s="30">
        <v>31</v>
      </c>
      <c r="B4910" s="30" t="str">
        <v>수원시 장안구</v>
      </c>
      <c r="C4910" s="30" t="str">
        <v>다세대 매매</v>
      </c>
      <c r="D4910" s="30" t="str">
        <v>2026-07</v>
      </c>
      <c r="E4910" s="30" t="str">
        <v>집계 중</v>
      </c>
      <c r="F4910" s="30" t="str">
        <v>집계 중 월</v>
      </c>
      <c r="G4910" s="32">
        <v>40</v>
      </c>
      <c r="H4910" s="43">
        <v>0.037037037037037035</v>
      </c>
    </row>
    <row r="4911">
      <c r="A4911" s="26">
        <v>31</v>
      </c>
      <c r="B4911" s="24" t="str">
        <v>수원시 장안구</v>
      </c>
      <c r="C4911" s="24" t="str">
        <v>토지</v>
      </c>
      <c r="D4911" s="24" t="str">
        <v>2025-08</v>
      </c>
      <c r="E4911" s="24" t="str">
        <v>비교 반영</v>
      </c>
      <c r="F4911" s="24" t="str">
        <v>그 외 비교 반영월</v>
      </c>
      <c r="G4911" s="26">
        <v>10</v>
      </c>
      <c r="H4911" s="37">
        <v>0.007849293563579277</v>
      </c>
    </row>
    <row r="4912">
      <c r="A4912" s="26">
        <v>31</v>
      </c>
      <c r="B4912" s="24" t="str">
        <v>수원시 장안구</v>
      </c>
      <c r="C4912" s="24" t="str">
        <v>토지</v>
      </c>
      <c r="D4912" s="24" t="str">
        <v>2025-09</v>
      </c>
      <c r="E4912" s="24" t="str">
        <v>비교 반영</v>
      </c>
      <c r="F4912" s="24" t="str">
        <v>그 외 비교 반영월</v>
      </c>
      <c r="G4912" s="26">
        <v>14</v>
      </c>
      <c r="H4912" s="37">
        <v>0.011391375101708706</v>
      </c>
    </row>
    <row r="4913">
      <c r="A4913" s="26">
        <v>31</v>
      </c>
      <c r="B4913" s="24" t="str">
        <v>수원시 장안구</v>
      </c>
      <c r="C4913" s="24" t="str">
        <v>토지</v>
      </c>
      <c r="D4913" s="24" t="str">
        <v>2025-10</v>
      </c>
      <c r="E4913" s="24" t="str">
        <v>비교 반영</v>
      </c>
      <c r="F4913" s="24" t="str">
        <v>그 외 비교 반영월</v>
      </c>
      <c r="G4913" s="26">
        <v>1</v>
      </c>
      <c r="H4913" s="37">
        <v>0.0008460236886632825</v>
      </c>
    </row>
    <row r="4914">
      <c r="A4914" s="26">
        <v>31</v>
      </c>
      <c r="B4914" s="24" t="str">
        <v>수원시 장안구</v>
      </c>
      <c r="C4914" s="24" t="str">
        <v>토지</v>
      </c>
      <c r="D4914" s="24" t="str">
        <v>2025-11</v>
      </c>
      <c r="E4914" s="24" t="str">
        <v>비교 반영</v>
      </c>
      <c r="F4914" s="24" t="str">
        <v>그 외 비교 반영월</v>
      </c>
      <c r="G4914" s="26">
        <v>24</v>
      </c>
      <c r="H4914" s="37">
        <v>0.017991004497751123</v>
      </c>
    </row>
    <row r="4915">
      <c r="A4915" s="26">
        <v>31</v>
      </c>
      <c r="B4915" s="24" t="str">
        <v>수원시 장안구</v>
      </c>
      <c r="C4915" s="24" t="str">
        <v>토지</v>
      </c>
      <c r="D4915" s="24" t="str">
        <v>2025-12</v>
      </c>
      <c r="E4915" s="24" t="str">
        <v>비교 반영</v>
      </c>
      <c r="F4915" s="24" t="str">
        <v>그 외 비교 반영월</v>
      </c>
      <c r="G4915" s="26">
        <v>42</v>
      </c>
      <c r="H4915" s="37">
        <v>0.025059665871121718</v>
      </c>
    </row>
    <row r="4916">
      <c r="A4916" s="26">
        <v>31</v>
      </c>
      <c r="B4916" s="24" t="str">
        <v>수원시 장안구</v>
      </c>
      <c r="C4916" s="24" t="str">
        <v>토지</v>
      </c>
      <c r="D4916" s="24" t="str">
        <v>2026-01</v>
      </c>
      <c r="E4916" s="24" t="str">
        <v>비교 반영</v>
      </c>
      <c r="F4916" s="24" t="str">
        <v>직전 비교기간</v>
      </c>
      <c r="G4916" s="26">
        <v>23</v>
      </c>
      <c r="H4916" s="37">
        <v>0.014867485455720749</v>
      </c>
    </row>
    <row r="4917">
      <c r="A4917" s="26">
        <v>31</v>
      </c>
      <c r="B4917" s="24" t="str">
        <v>수원시 장안구</v>
      </c>
      <c r="C4917" s="24" t="str">
        <v>토지</v>
      </c>
      <c r="D4917" s="24" t="str">
        <v>2026-02</v>
      </c>
      <c r="E4917" s="24" t="str">
        <v>비교 반영</v>
      </c>
      <c r="F4917" s="24" t="str">
        <v>직전 비교기간</v>
      </c>
      <c r="G4917" s="26">
        <v>59</v>
      </c>
      <c r="H4917" s="37">
        <v>0.03973063973063973</v>
      </c>
    </row>
    <row r="4918">
      <c r="A4918" s="26">
        <v>31</v>
      </c>
      <c r="B4918" s="24" t="str">
        <v>수원시 장안구</v>
      </c>
      <c r="C4918" s="24" t="str">
        <v>토지</v>
      </c>
      <c r="D4918" s="24" t="str">
        <v>2026-03</v>
      </c>
      <c r="E4918" s="24" t="str">
        <v>비교 반영</v>
      </c>
      <c r="F4918" s="24" t="str">
        <v>직전 비교기간</v>
      </c>
      <c r="G4918" s="26">
        <v>24</v>
      </c>
      <c r="H4918" s="37">
        <v>0.017543859649122806</v>
      </c>
    </row>
    <row r="4919">
      <c r="A4919" s="26">
        <v>31</v>
      </c>
      <c r="B4919" s="24" t="str">
        <v>수원시 장안구</v>
      </c>
      <c r="C4919" s="24" t="str">
        <v>토지</v>
      </c>
      <c r="D4919" s="24" t="str">
        <v>2026-04</v>
      </c>
      <c r="E4919" s="24" t="str">
        <v>비교 반영</v>
      </c>
      <c r="F4919" s="24" t="str">
        <v>최근 비교기간</v>
      </c>
      <c r="G4919" s="26">
        <v>25</v>
      </c>
      <c r="H4919" s="37">
        <v>0.022143489813994686</v>
      </c>
    </row>
    <row r="4920">
      <c r="A4920" s="26">
        <v>31</v>
      </c>
      <c r="B4920" s="24" t="str">
        <v>수원시 장안구</v>
      </c>
      <c r="C4920" s="24" t="str">
        <v>토지</v>
      </c>
      <c r="D4920" s="24" t="str">
        <v>2026-05</v>
      </c>
      <c r="E4920" s="24" t="str">
        <v>비교 반영</v>
      </c>
      <c r="F4920" s="24" t="str">
        <v>최근 비교기간</v>
      </c>
      <c r="G4920" s="26">
        <v>33</v>
      </c>
      <c r="H4920" s="37">
        <v>0.023826714801444042</v>
      </c>
    </row>
    <row r="4921">
      <c r="A4921" s="26">
        <v>31</v>
      </c>
      <c r="B4921" s="24" t="str">
        <v>수원시 장안구</v>
      </c>
      <c r="C4921" s="24" t="str">
        <v>토지</v>
      </c>
      <c r="D4921" s="24" t="str">
        <v>2026-06</v>
      </c>
      <c r="E4921" s="24" t="str">
        <v>비교 반영</v>
      </c>
      <c r="F4921" s="24" t="str">
        <v>최근 비교기간</v>
      </c>
      <c r="G4921" s="26">
        <v>39</v>
      </c>
      <c r="H4921" s="37">
        <v>0.03269069572506287</v>
      </c>
    </row>
    <row r="4922">
      <c r="A4922" s="30">
        <v>31</v>
      </c>
      <c r="B4922" s="30" t="str">
        <v>수원시 장안구</v>
      </c>
      <c r="C4922" s="30" t="str">
        <v>토지</v>
      </c>
      <c r="D4922" s="30" t="str">
        <v>2026-07</v>
      </c>
      <c r="E4922" s="30" t="str">
        <v>집계 중</v>
      </c>
      <c r="F4922" s="30" t="str">
        <v>집계 중 월</v>
      </c>
      <c r="G4922" s="32">
        <v>8</v>
      </c>
      <c r="H4922" s="43">
        <v>0.007407407407407408</v>
      </c>
    </row>
    <row r="4923">
      <c r="A4923" s="26">
        <v>31</v>
      </c>
      <c r="B4923" s="24" t="str">
        <v>수원시 장안구</v>
      </c>
      <c r="C4923" s="24" t="str">
        <v>오피스텔 전월세</v>
      </c>
      <c r="D4923" s="24" t="str">
        <v>2025-08</v>
      </c>
      <c r="E4923" s="24" t="str">
        <v>비교 반영</v>
      </c>
      <c r="F4923" s="24" t="str">
        <v>그 외 비교 반영월</v>
      </c>
      <c r="G4923" s="26">
        <v>41</v>
      </c>
      <c r="H4923" s="37">
        <v>0.03218210361067504</v>
      </c>
    </row>
    <row r="4924">
      <c r="A4924" s="26">
        <v>31</v>
      </c>
      <c r="B4924" s="24" t="str">
        <v>수원시 장안구</v>
      </c>
      <c r="C4924" s="24" t="str">
        <v>오피스텔 전월세</v>
      </c>
      <c r="D4924" s="24" t="str">
        <v>2025-09</v>
      </c>
      <c r="E4924" s="24" t="str">
        <v>비교 반영</v>
      </c>
      <c r="F4924" s="24" t="str">
        <v>그 외 비교 반영월</v>
      </c>
      <c r="G4924" s="26">
        <v>33</v>
      </c>
      <c r="H4924" s="37">
        <v>0.026851098454027666</v>
      </c>
    </row>
    <row r="4925">
      <c r="A4925" s="26">
        <v>31</v>
      </c>
      <c r="B4925" s="24" t="str">
        <v>수원시 장안구</v>
      </c>
      <c r="C4925" s="24" t="str">
        <v>오피스텔 전월세</v>
      </c>
      <c r="D4925" s="24" t="str">
        <v>2025-10</v>
      </c>
      <c r="E4925" s="24" t="str">
        <v>비교 반영</v>
      </c>
      <c r="F4925" s="24" t="str">
        <v>그 외 비교 반영월</v>
      </c>
      <c r="G4925" s="26">
        <v>23</v>
      </c>
      <c r="H4925" s="37">
        <v>0.0194585448392555</v>
      </c>
    </row>
    <row r="4926">
      <c r="A4926" s="26">
        <v>31</v>
      </c>
      <c r="B4926" s="24" t="str">
        <v>수원시 장안구</v>
      </c>
      <c r="C4926" s="24" t="str">
        <v>오피스텔 전월세</v>
      </c>
      <c r="D4926" s="24" t="str">
        <v>2025-11</v>
      </c>
      <c r="E4926" s="24" t="str">
        <v>비교 반영</v>
      </c>
      <c r="F4926" s="24" t="str">
        <v>그 외 비교 반영월</v>
      </c>
      <c r="G4926" s="26">
        <v>48</v>
      </c>
      <c r="H4926" s="37">
        <v>0.035982008995502246</v>
      </c>
    </row>
    <row r="4927">
      <c r="A4927" s="26">
        <v>31</v>
      </c>
      <c r="B4927" s="24" t="str">
        <v>수원시 장안구</v>
      </c>
      <c r="C4927" s="24" t="str">
        <v>오피스텔 전월세</v>
      </c>
      <c r="D4927" s="24" t="str">
        <v>2025-12</v>
      </c>
      <c r="E4927" s="24" t="str">
        <v>비교 반영</v>
      </c>
      <c r="F4927" s="24" t="str">
        <v>그 외 비교 반영월</v>
      </c>
      <c r="G4927" s="26">
        <v>55</v>
      </c>
      <c r="H4927" s="37">
        <v>0.03281622911694511</v>
      </c>
    </row>
    <row r="4928">
      <c r="A4928" s="26">
        <v>31</v>
      </c>
      <c r="B4928" s="24" t="str">
        <v>수원시 장안구</v>
      </c>
      <c r="C4928" s="24" t="str">
        <v>오피스텔 전월세</v>
      </c>
      <c r="D4928" s="24" t="str">
        <v>2026-01</v>
      </c>
      <c r="E4928" s="24" t="str">
        <v>비교 반영</v>
      </c>
      <c r="F4928" s="24" t="str">
        <v>직전 비교기간</v>
      </c>
      <c r="G4928" s="26">
        <v>54</v>
      </c>
      <c r="H4928" s="37">
        <v>0.03490627020038785</v>
      </c>
    </row>
    <row r="4929">
      <c r="A4929" s="26">
        <v>31</v>
      </c>
      <c r="B4929" s="24" t="str">
        <v>수원시 장안구</v>
      </c>
      <c r="C4929" s="24" t="str">
        <v>오피스텔 전월세</v>
      </c>
      <c r="D4929" s="24" t="str">
        <v>2026-02</v>
      </c>
      <c r="E4929" s="24" t="str">
        <v>비교 반영</v>
      </c>
      <c r="F4929" s="24" t="str">
        <v>직전 비교기간</v>
      </c>
      <c r="G4929" s="26">
        <v>42</v>
      </c>
      <c r="H4929" s="37">
        <v>0.028282828282828285</v>
      </c>
    </row>
    <row r="4930">
      <c r="A4930" s="26">
        <v>31</v>
      </c>
      <c r="B4930" s="24" t="str">
        <v>수원시 장안구</v>
      </c>
      <c r="C4930" s="24" t="str">
        <v>오피스텔 전월세</v>
      </c>
      <c r="D4930" s="24" t="str">
        <v>2026-03</v>
      </c>
      <c r="E4930" s="24" t="str">
        <v>비교 반영</v>
      </c>
      <c r="F4930" s="24" t="str">
        <v>직전 비교기간</v>
      </c>
      <c r="G4930" s="26">
        <v>39</v>
      </c>
      <c r="H4930" s="37">
        <v>0.02850877192982456</v>
      </c>
    </row>
    <row r="4931">
      <c r="A4931" s="26">
        <v>31</v>
      </c>
      <c r="B4931" s="24" t="str">
        <v>수원시 장안구</v>
      </c>
      <c r="C4931" s="24" t="str">
        <v>오피스텔 전월세</v>
      </c>
      <c r="D4931" s="24" t="str">
        <v>2026-04</v>
      </c>
      <c r="E4931" s="24" t="str">
        <v>비교 반영</v>
      </c>
      <c r="F4931" s="24" t="str">
        <v>최근 비교기간</v>
      </c>
      <c r="G4931" s="26">
        <v>29</v>
      </c>
      <c r="H4931" s="37">
        <v>0.025686448184233834</v>
      </c>
    </row>
    <row r="4932">
      <c r="A4932" s="26">
        <v>31</v>
      </c>
      <c r="B4932" s="24" t="str">
        <v>수원시 장안구</v>
      </c>
      <c r="C4932" s="24" t="str">
        <v>오피스텔 전월세</v>
      </c>
      <c r="D4932" s="24" t="str">
        <v>2026-05</v>
      </c>
      <c r="E4932" s="24" t="str">
        <v>비교 반영</v>
      </c>
      <c r="F4932" s="24" t="str">
        <v>최근 비교기간</v>
      </c>
      <c r="G4932" s="26">
        <v>30</v>
      </c>
      <c r="H4932" s="37">
        <v>0.021660649819494584</v>
      </c>
    </row>
    <row r="4933">
      <c r="A4933" s="26">
        <v>31</v>
      </c>
      <c r="B4933" s="24" t="str">
        <v>수원시 장안구</v>
      </c>
      <c r="C4933" s="24" t="str">
        <v>오피스텔 전월세</v>
      </c>
      <c r="D4933" s="24" t="str">
        <v>2026-06</v>
      </c>
      <c r="E4933" s="24" t="str">
        <v>비교 반영</v>
      </c>
      <c r="F4933" s="24" t="str">
        <v>최근 비교기간</v>
      </c>
      <c r="G4933" s="26">
        <v>27</v>
      </c>
      <c r="H4933" s="37">
        <v>0.022632020117351215</v>
      </c>
    </row>
    <row r="4934">
      <c r="A4934" s="30">
        <v>31</v>
      </c>
      <c r="B4934" s="30" t="str">
        <v>수원시 장안구</v>
      </c>
      <c r="C4934" s="30" t="str">
        <v>오피스텔 전월세</v>
      </c>
      <c r="D4934" s="30" t="str">
        <v>2026-07</v>
      </c>
      <c r="E4934" s="30" t="str">
        <v>집계 중</v>
      </c>
      <c r="F4934" s="30" t="str">
        <v>집계 중 월</v>
      </c>
      <c r="G4934" s="32">
        <v>21</v>
      </c>
      <c r="H4934" s="43">
        <v>0.019444444444444445</v>
      </c>
    </row>
    <row r="4935">
      <c r="A4935" s="26">
        <v>31</v>
      </c>
      <c r="B4935" s="24" t="str">
        <v>수원시 장안구</v>
      </c>
      <c r="C4935" s="24" t="str">
        <v>상가</v>
      </c>
      <c r="D4935" s="24" t="str">
        <v>2025-08</v>
      </c>
      <c r="E4935" s="24" t="str">
        <v>비교 반영</v>
      </c>
      <c r="F4935" s="24" t="str">
        <v>그 외 비교 반영월</v>
      </c>
      <c r="G4935" s="26">
        <v>28</v>
      </c>
      <c r="H4935" s="37">
        <v>0.02197802197802198</v>
      </c>
    </row>
    <row r="4936">
      <c r="A4936" s="26">
        <v>31</v>
      </c>
      <c r="B4936" s="24" t="str">
        <v>수원시 장안구</v>
      </c>
      <c r="C4936" s="24" t="str">
        <v>상가</v>
      </c>
      <c r="D4936" s="24" t="str">
        <v>2025-09</v>
      </c>
      <c r="E4936" s="24" t="str">
        <v>비교 반영</v>
      </c>
      <c r="F4936" s="24" t="str">
        <v>그 외 비교 반영월</v>
      </c>
      <c r="G4936" s="26">
        <v>5</v>
      </c>
      <c r="H4936" s="37">
        <v>0.0040683482506102524</v>
      </c>
    </row>
    <row r="4937">
      <c r="A4937" s="26">
        <v>31</v>
      </c>
      <c r="B4937" s="24" t="str">
        <v>수원시 장안구</v>
      </c>
      <c r="C4937" s="24" t="str">
        <v>상가</v>
      </c>
      <c r="D4937" s="24" t="str">
        <v>2025-10</v>
      </c>
      <c r="E4937" s="24" t="str">
        <v>비교 반영</v>
      </c>
      <c r="F4937" s="24" t="str">
        <v>그 외 비교 반영월</v>
      </c>
      <c r="G4937" s="26">
        <v>9</v>
      </c>
      <c r="H4937" s="37">
        <v>0.007614213197969543</v>
      </c>
    </row>
    <row r="4938">
      <c r="A4938" s="26">
        <v>31</v>
      </c>
      <c r="B4938" s="24" t="str">
        <v>수원시 장안구</v>
      </c>
      <c r="C4938" s="24" t="str">
        <v>상가</v>
      </c>
      <c r="D4938" s="24" t="str">
        <v>2025-11</v>
      </c>
      <c r="E4938" s="24" t="str">
        <v>비교 반영</v>
      </c>
      <c r="F4938" s="24" t="str">
        <v>그 외 비교 반영월</v>
      </c>
      <c r="G4938" s="26">
        <v>10</v>
      </c>
      <c r="H4938" s="37">
        <v>0.0074962518740629685</v>
      </c>
    </row>
    <row r="4939">
      <c r="A4939" s="26">
        <v>31</v>
      </c>
      <c r="B4939" s="24" t="str">
        <v>수원시 장안구</v>
      </c>
      <c r="C4939" s="24" t="str">
        <v>상가</v>
      </c>
      <c r="D4939" s="24" t="str">
        <v>2025-12</v>
      </c>
      <c r="E4939" s="24" t="str">
        <v>비교 반영</v>
      </c>
      <c r="F4939" s="24" t="str">
        <v>그 외 비교 반영월</v>
      </c>
      <c r="G4939" s="26">
        <v>3</v>
      </c>
      <c r="H4939" s="37">
        <v>0.0017899761336515514</v>
      </c>
    </row>
    <row r="4940">
      <c r="A4940" s="26">
        <v>31</v>
      </c>
      <c r="B4940" s="24" t="str">
        <v>수원시 장안구</v>
      </c>
      <c r="C4940" s="24" t="str">
        <v>상가</v>
      </c>
      <c r="D4940" s="24" t="str">
        <v>2026-01</v>
      </c>
      <c r="E4940" s="24" t="str">
        <v>비교 반영</v>
      </c>
      <c r="F4940" s="24" t="str">
        <v>직전 비교기간</v>
      </c>
      <c r="G4940" s="26">
        <v>17</v>
      </c>
      <c r="H4940" s="37">
        <v>0.01098901098901099</v>
      </c>
    </row>
    <row r="4941">
      <c r="A4941" s="26">
        <v>31</v>
      </c>
      <c r="B4941" s="24" t="str">
        <v>수원시 장안구</v>
      </c>
      <c r="C4941" s="24" t="str">
        <v>상가</v>
      </c>
      <c r="D4941" s="24" t="str">
        <v>2026-02</v>
      </c>
      <c r="E4941" s="24" t="str">
        <v>비교 반영</v>
      </c>
      <c r="F4941" s="24" t="str">
        <v>직전 비교기간</v>
      </c>
      <c r="G4941" s="26">
        <v>8</v>
      </c>
      <c r="H4941" s="37">
        <v>0.0053872053872053875</v>
      </c>
    </row>
    <row r="4942">
      <c r="A4942" s="26">
        <v>31</v>
      </c>
      <c r="B4942" s="24" t="str">
        <v>수원시 장안구</v>
      </c>
      <c r="C4942" s="24" t="str">
        <v>상가</v>
      </c>
      <c r="D4942" s="24" t="str">
        <v>2026-03</v>
      </c>
      <c r="E4942" s="24" t="str">
        <v>비교 반영</v>
      </c>
      <c r="F4942" s="24" t="str">
        <v>직전 비교기간</v>
      </c>
      <c r="G4942" s="26">
        <v>2</v>
      </c>
      <c r="H4942" s="37">
        <v>0.0014619883040935672</v>
      </c>
    </row>
    <row r="4943">
      <c r="A4943" s="26">
        <v>31</v>
      </c>
      <c r="B4943" s="24" t="str">
        <v>수원시 장안구</v>
      </c>
      <c r="C4943" s="24" t="str">
        <v>상가</v>
      </c>
      <c r="D4943" s="24" t="str">
        <v>2026-04</v>
      </c>
      <c r="E4943" s="24" t="str">
        <v>비교 반영</v>
      </c>
      <c r="F4943" s="24" t="str">
        <v>최근 비교기간</v>
      </c>
      <c r="G4943" s="26">
        <v>10</v>
      </c>
      <c r="H4943" s="37">
        <v>0.008857395925597875</v>
      </c>
    </row>
    <row r="4944">
      <c r="A4944" s="26">
        <v>31</v>
      </c>
      <c r="B4944" s="24" t="str">
        <v>수원시 장안구</v>
      </c>
      <c r="C4944" s="24" t="str">
        <v>상가</v>
      </c>
      <c r="D4944" s="24" t="str">
        <v>2026-05</v>
      </c>
      <c r="E4944" s="24" t="str">
        <v>비교 반영</v>
      </c>
      <c r="F4944" s="24" t="str">
        <v>최근 비교기간</v>
      </c>
      <c r="G4944" s="26">
        <v>17</v>
      </c>
      <c r="H4944" s="37">
        <v>0.01227436823104693</v>
      </c>
    </row>
    <row r="4945">
      <c r="A4945" s="26">
        <v>31</v>
      </c>
      <c r="B4945" s="24" t="str">
        <v>수원시 장안구</v>
      </c>
      <c r="C4945" s="24" t="str">
        <v>상가</v>
      </c>
      <c r="D4945" s="24" t="str">
        <v>2026-06</v>
      </c>
      <c r="E4945" s="24" t="str">
        <v>비교 반영</v>
      </c>
      <c r="F4945" s="24" t="str">
        <v>최근 비교기간</v>
      </c>
      <c r="G4945" s="26">
        <v>6</v>
      </c>
      <c r="H4945" s="37">
        <v>0.005029337803855826</v>
      </c>
    </row>
    <row r="4946">
      <c r="A4946" s="30">
        <v>31</v>
      </c>
      <c r="B4946" s="30" t="str">
        <v>수원시 장안구</v>
      </c>
      <c r="C4946" s="30" t="str">
        <v>상가</v>
      </c>
      <c r="D4946" s="30" t="str">
        <v>2026-07</v>
      </c>
      <c r="E4946" s="30" t="str">
        <v>집계 중</v>
      </c>
      <c r="F4946" s="30" t="str">
        <v>집계 중 월</v>
      </c>
      <c r="G4946" s="32">
        <v>6</v>
      </c>
      <c r="H4946" s="43">
        <v>0.005555555555555556</v>
      </c>
    </row>
    <row r="4947">
      <c r="A4947" s="26">
        <v>31</v>
      </c>
      <c r="B4947" s="24" t="str">
        <v>수원시 장안구</v>
      </c>
      <c r="C4947" s="24" t="str">
        <v>다가구 매매</v>
      </c>
      <c r="D4947" s="24" t="str">
        <v>2025-08</v>
      </c>
      <c r="E4947" s="24" t="str">
        <v>비교 반영</v>
      </c>
      <c r="F4947" s="24" t="str">
        <v>그 외 비교 반영월</v>
      </c>
      <c r="G4947" s="26">
        <v>4</v>
      </c>
      <c r="H4947" s="37">
        <v>0.0031397174254317113</v>
      </c>
    </row>
    <row r="4948">
      <c r="A4948" s="26">
        <v>31</v>
      </c>
      <c r="B4948" s="24" t="str">
        <v>수원시 장안구</v>
      </c>
      <c r="C4948" s="24" t="str">
        <v>다가구 매매</v>
      </c>
      <c r="D4948" s="24" t="str">
        <v>2025-09</v>
      </c>
      <c r="E4948" s="24" t="str">
        <v>비교 반영</v>
      </c>
      <c r="F4948" s="24" t="str">
        <v>그 외 비교 반영월</v>
      </c>
      <c r="G4948" s="26">
        <v>9</v>
      </c>
      <c r="H4948" s="37">
        <v>0.007323026851098454</v>
      </c>
    </row>
    <row r="4949">
      <c r="A4949" s="26">
        <v>31</v>
      </c>
      <c r="B4949" s="24" t="str">
        <v>수원시 장안구</v>
      </c>
      <c r="C4949" s="24" t="str">
        <v>다가구 매매</v>
      </c>
      <c r="D4949" s="24" t="str">
        <v>2025-10</v>
      </c>
      <c r="E4949" s="24" t="str">
        <v>비교 반영</v>
      </c>
      <c r="F4949" s="24" t="str">
        <v>그 외 비교 반영월</v>
      </c>
      <c r="G4949" s="26">
        <v>8</v>
      </c>
      <c r="H4949" s="37">
        <v>0.00676818950930626</v>
      </c>
    </row>
    <row r="4950">
      <c r="A4950" s="26">
        <v>31</v>
      </c>
      <c r="B4950" s="24" t="str">
        <v>수원시 장안구</v>
      </c>
      <c r="C4950" s="24" t="str">
        <v>다가구 매매</v>
      </c>
      <c r="D4950" s="24" t="str">
        <v>2025-11</v>
      </c>
      <c r="E4950" s="24" t="str">
        <v>비교 반영</v>
      </c>
      <c r="F4950" s="24" t="str">
        <v>그 외 비교 반영월</v>
      </c>
      <c r="G4950" s="26">
        <v>5</v>
      </c>
      <c r="H4950" s="37">
        <v>0.0037481259370314842</v>
      </c>
    </row>
    <row r="4951">
      <c r="A4951" s="26">
        <v>31</v>
      </c>
      <c r="B4951" s="24" t="str">
        <v>수원시 장안구</v>
      </c>
      <c r="C4951" s="24" t="str">
        <v>다가구 매매</v>
      </c>
      <c r="D4951" s="24" t="str">
        <v>2025-12</v>
      </c>
      <c r="E4951" s="24" t="str">
        <v>비교 반영</v>
      </c>
      <c r="F4951" s="24" t="str">
        <v>그 외 비교 반영월</v>
      </c>
      <c r="G4951" s="26">
        <v>5</v>
      </c>
      <c r="H4951" s="37">
        <v>0.0029832935560859188</v>
      </c>
    </row>
    <row r="4952">
      <c r="A4952" s="26">
        <v>31</v>
      </c>
      <c r="B4952" s="24" t="str">
        <v>수원시 장안구</v>
      </c>
      <c r="C4952" s="24" t="str">
        <v>다가구 매매</v>
      </c>
      <c r="D4952" s="24" t="str">
        <v>2026-01</v>
      </c>
      <c r="E4952" s="24" t="str">
        <v>비교 반영</v>
      </c>
      <c r="F4952" s="24" t="str">
        <v>직전 비교기간</v>
      </c>
      <c r="G4952" s="26">
        <v>3</v>
      </c>
      <c r="H4952" s="37">
        <v>0.0019392372333548805</v>
      </c>
    </row>
    <row r="4953">
      <c r="A4953" s="26">
        <v>31</v>
      </c>
      <c r="B4953" s="24" t="str">
        <v>수원시 장안구</v>
      </c>
      <c r="C4953" s="24" t="str">
        <v>다가구 매매</v>
      </c>
      <c r="D4953" s="24" t="str">
        <v>2026-02</v>
      </c>
      <c r="E4953" s="24" t="str">
        <v>비교 반영</v>
      </c>
      <c r="F4953" s="24" t="str">
        <v>직전 비교기간</v>
      </c>
      <c r="G4953" s="26">
        <v>4</v>
      </c>
      <c r="H4953" s="37">
        <v>0.0026936026936026937</v>
      </c>
    </row>
    <row r="4954">
      <c r="A4954" s="26">
        <v>31</v>
      </c>
      <c r="B4954" s="24" t="str">
        <v>수원시 장안구</v>
      </c>
      <c r="C4954" s="24" t="str">
        <v>다가구 매매</v>
      </c>
      <c r="D4954" s="24" t="str">
        <v>2026-03</v>
      </c>
      <c r="E4954" s="24" t="str">
        <v>비교 반영</v>
      </c>
      <c r="F4954" s="24" t="str">
        <v>직전 비교기간</v>
      </c>
      <c r="G4954" s="26">
        <v>8</v>
      </c>
      <c r="H4954" s="37">
        <v>0.005847953216374269</v>
      </c>
    </row>
    <row r="4955">
      <c r="A4955" s="26">
        <v>31</v>
      </c>
      <c r="B4955" s="24" t="str">
        <v>수원시 장안구</v>
      </c>
      <c r="C4955" s="24" t="str">
        <v>다가구 매매</v>
      </c>
      <c r="D4955" s="24" t="str">
        <v>2026-04</v>
      </c>
      <c r="E4955" s="24" t="str">
        <v>비교 반영</v>
      </c>
      <c r="F4955" s="24" t="str">
        <v>최근 비교기간</v>
      </c>
      <c r="G4955" s="26">
        <v>8</v>
      </c>
      <c r="H4955" s="37">
        <v>0.0070859167404783</v>
      </c>
    </row>
    <row r="4956">
      <c r="A4956" s="26">
        <v>31</v>
      </c>
      <c r="B4956" s="24" t="str">
        <v>수원시 장안구</v>
      </c>
      <c r="C4956" s="24" t="str">
        <v>다가구 매매</v>
      </c>
      <c r="D4956" s="24" t="str">
        <v>2026-05</v>
      </c>
      <c r="E4956" s="24" t="str">
        <v>비교 반영</v>
      </c>
      <c r="F4956" s="24" t="str">
        <v>최근 비교기간</v>
      </c>
      <c r="G4956" s="26">
        <v>13</v>
      </c>
      <c r="H4956" s="37">
        <v>0.009386281588447653</v>
      </c>
    </row>
    <row r="4957">
      <c r="A4957" s="26">
        <v>31</v>
      </c>
      <c r="B4957" s="24" t="str">
        <v>수원시 장안구</v>
      </c>
      <c r="C4957" s="24" t="str">
        <v>다가구 매매</v>
      </c>
      <c r="D4957" s="24" t="str">
        <v>2026-06</v>
      </c>
      <c r="E4957" s="24" t="str">
        <v>비교 반영</v>
      </c>
      <c r="F4957" s="24" t="str">
        <v>최근 비교기간</v>
      </c>
      <c r="G4957" s="26">
        <v>8</v>
      </c>
      <c r="H4957" s="37">
        <v>0.006705783738474434</v>
      </c>
    </row>
    <row r="4958">
      <c r="A4958" s="30">
        <v>31</v>
      </c>
      <c r="B4958" s="30" t="str">
        <v>수원시 장안구</v>
      </c>
      <c r="C4958" s="30" t="str">
        <v>다가구 매매</v>
      </c>
      <c r="D4958" s="30" t="str">
        <v>2026-07</v>
      </c>
      <c r="E4958" s="30" t="str">
        <v>집계 중</v>
      </c>
      <c r="F4958" s="30" t="str">
        <v>집계 중 월</v>
      </c>
      <c r="G4958" s="32">
        <v>7</v>
      </c>
      <c r="H4958" s="43">
        <v>0.006481481481481481</v>
      </c>
    </row>
    <row r="4959">
      <c r="A4959" s="26">
        <v>31</v>
      </c>
      <c r="B4959" s="24" t="str">
        <v>수원시 장안구</v>
      </c>
      <c r="C4959" s="24" t="str">
        <v>오피스텔 매매</v>
      </c>
      <c r="D4959" s="24" t="str">
        <v>2025-08</v>
      </c>
      <c r="E4959" s="24" t="str">
        <v>비교 반영</v>
      </c>
      <c r="F4959" s="24" t="str">
        <v>그 외 비교 반영월</v>
      </c>
      <c r="G4959" s="26">
        <v>7</v>
      </c>
      <c r="H4959" s="37">
        <v>0.005494505494505495</v>
      </c>
    </row>
    <row r="4960">
      <c r="A4960" s="26">
        <v>31</v>
      </c>
      <c r="B4960" s="24" t="str">
        <v>수원시 장안구</v>
      </c>
      <c r="C4960" s="24" t="str">
        <v>오피스텔 매매</v>
      </c>
      <c r="D4960" s="24" t="str">
        <v>2025-09</v>
      </c>
      <c r="E4960" s="24" t="str">
        <v>비교 반영</v>
      </c>
      <c r="F4960" s="24" t="str">
        <v>그 외 비교 반영월</v>
      </c>
      <c r="G4960" s="26">
        <v>3</v>
      </c>
      <c r="H4960" s="37">
        <v>0.0024410089503661514</v>
      </c>
    </row>
    <row r="4961">
      <c r="A4961" s="26">
        <v>31</v>
      </c>
      <c r="B4961" s="24" t="str">
        <v>수원시 장안구</v>
      </c>
      <c r="C4961" s="24" t="str">
        <v>오피스텔 매매</v>
      </c>
      <c r="D4961" s="24" t="str">
        <v>2025-10</v>
      </c>
      <c r="E4961" s="24" t="str">
        <v>비교 반영</v>
      </c>
      <c r="F4961" s="24" t="str">
        <v>그 외 비교 반영월</v>
      </c>
      <c r="G4961" s="26">
        <v>5</v>
      </c>
      <c r="H4961" s="37">
        <v>0.004230118443316413</v>
      </c>
    </row>
    <row r="4962">
      <c r="A4962" s="26">
        <v>31</v>
      </c>
      <c r="B4962" s="24" t="str">
        <v>수원시 장안구</v>
      </c>
      <c r="C4962" s="24" t="str">
        <v>오피스텔 매매</v>
      </c>
      <c r="D4962" s="24" t="str">
        <v>2025-11</v>
      </c>
      <c r="E4962" s="24" t="str">
        <v>비교 반영</v>
      </c>
      <c r="F4962" s="24" t="str">
        <v>그 외 비교 반영월</v>
      </c>
      <c r="G4962" s="26">
        <v>8</v>
      </c>
      <c r="H4962" s="37">
        <v>0.005997001499250375</v>
      </c>
    </row>
    <row r="4963">
      <c r="A4963" s="26">
        <v>31</v>
      </c>
      <c r="B4963" s="24" t="str">
        <v>수원시 장안구</v>
      </c>
      <c r="C4963" s="24" t="str">
        <v>오피스텔 매매</v>
      </c>
      <c r="D4963" s="24" t="str">
        <v>2025-12</v>
      </c>
      <c r="E4963" s="24" t="str">
        <v>비교 반영</v>
      </c>
      <c r="F4963" s="24" t="str">
        <v>그 외 비교 반영월</v>
      </c>
      <c r="G4963" s="26">
        <v>4</v>
      </c>
      <c r="H4963" s="37">
        <v>0.002386634844868735</v>
      </c>
    </row>
    <row r="4964">
      <c r="A4964" s="26">
        <v>31</v>
      </c>
      <c r="B4964" s="24" t="str">
        <v>수원시 장안구</v>
      </c>
      <c r="C4964" s="24" t="str">
        <v>오피스텔 매매</v>
      </c>
      <c r="D4964" s="24" t="str">
        <v>2026-01</v>
      </c>
      <c r="E4964" s="24" t="str">
        <v>비교 반영</v>
      </c>
      <c r="F4964" s="24" t="str">
        <v>직전 비교기간</v>
      </c>
      <c r="G4964" s="26">
        <v>11</v>
      </c>
      <c r="H4964" s="37">
        <v>0.007110536522301228</v>
      </c>
    </row>
    <row r="4965">
      <c r="A4965" s="26">
        <v>31</v>
      </c>
      <c r="B4965" s="24" t="str">
        <v>수원시 장안구</v>
      </c>
      <c r="C4965" s="24" t="str">
        <v>오피스텔 매매</v>
      </c>
      <c r="D4965" s="24" t="str">
        <v>2026-02</v>
      </c>
      <c r="E4965" s="24" t="str">
        <v>비교 반영</v>
      </c>
      <c r="F4965" s="24" t="str">
        <v>직전 비교기간</v>
      </c>
      <c r="G4965" s="26">
        <v>5</v>
      </c>
      <c r="H4965" s="37">
        <v>0.003367003367003367</v>
      </c>
    </row>
    <row r="4966">
      <c r="A4966" s="26">
        <v>31</v>
      </c>
      <c r="B4966" s="24" t="str">
        <v>수원시 장안구</v>
      </c>
      <c r="C4966" s="24" t="str">
        <v>오피스텔 매매</v>
      </c>
      <c r="D4966" s="24" t="str">
        <v>2026-03</v>
      </c>
      <c r="E4966" s="24" t="str">
        <v>비교 반영</v>
      </c>
      <c r="F4966" s="24" t="str">
        <v>직전 비교기간</v>
      </c>
      <c r="G4966" s="26">
        <v>10</v>
      </c>
      <c r="H4966" s="37">
        <v>0.007309941520467836</v>
      </c>
    </row>
    <row r="4967">
      <c r="A4967" s="26">
        <v>31</v>
      </c>
      <c r="B4967" s="24" t="str">
        <v>수원시 장안구</v>
      </c>
      <c r="C4967" s="24" t="str">
        <v>오피스텔 매매</v>
      </c>
      <c r="D4967" s="24" t="str">
        <v>2026-04</v>
      </c>
      <c r="E4967" s="24" t="str">
        <v>비교 반영</v>
      </c>
      <c r="F4967" s="24" t="str">
        <v>최근 비교기간</v>
      </c>
      <c r="G4967" s="26">
        <v>4</v>
      </c>
      <c r="H4967" s="37">
        <v>0.00354295837023915</v>
      </c>
    </row>
    <row r="4968">
      <c r="A4968" s="26">
        <v>31</v>
      </c>
      <c r="B4968" s="24" t="str">
        <v>수원시 장안구</v>
      </c>
      <c r="C4968" s="24" t="str">
        <v>오피스텔 매매</v>
      </c>
      <c r="D4968" s="24" t="str">
        <v>2026-05</v>
      </c>
      <c r="E4968" s="24" t="str">
        <v>비교 반영</v>
      </c>
      <c r="F4968" s="24" t="str">
        <v>최근 비교기간</v>
      </c>
      <c r="G4968" s="26">
        <v>11</v>
      </c>
      <c r="H4968" s="37">
        <v>0.007942238267148015</v>
      </c>
    </row>
    <row r="4969">
      <c r="A4969" s="26">
        <v>31</v>
      </c>
      <c r="B4969" s="24" t="str">
        <v>수원시 장안구</v>
      </c>
      <c r="C4969" s="24" t="str">
        <v>오피스텔 매매</v>
      </c>
      <c r="D4969" s="24" t="str">
        <v>2026-06</v>
      </c>
      <c r="E4969" s="24" t="str">
        <v>비교 반영</v>
      </c>
      <c r="F4969" s="24" t="str">
        <v>최근 비교기간</v>
      </c>
      <c r="G4969" s="26">
        <v>4</v>
      </c>
      <c r="H4969" s="37">
        <v>0.003352891869237217</v>
      </c>
    </row>
    <row r="4970">
      <c r="A4970" s="30">
        <v>31</v>
      </c>
      <c r="B4970" s="30" t="str">
        <v>수원시 장안구</v>
      </c>
      <c r="C4970" s="30" t="str">
        <v>오피스텔 매매</v>
      </c>
      <c r="D4970" s="30" t="str">
        <v>2026-07</v>
      </c>
      <c r="E4970" s="30" t="str">
        <v>집계 중</v>
      </c>
      <c r="F4970" s="30" t="str">
        <v>집계 중 월</v>
      </c>
      <c r="G4970" s="32">
        <v>11</v>
      </c>
      <c r="H4970" s="43">
        <v>0.010185185185185186</v>
      </c>
    </row>
    <row r="4971">
      <c r="A4971" s="26">
        <v>31</v>
      </c>
      <c r="B4971" s="24" t="str">
        <v>수원시 장안구</v>
      </c>
      <c r="C4971" s="24" t="str">
        <v>공장창고</v>
      </c>
      <c r="D4971" s="24" t="str">
        <v>2025-08</v>
      </c>
      <c r="E4971" s="24" t="str">
        <v>비교 반영</v>
      </c>
      <c r="F4971" s="24" t="str">
        <v>그 외 비교 반영월</v>
      </c>
      <c r="G4971" s="26">
        <v>0</v>
      </c>
      <c r="H4971" s="37">
        <v>0</v>
      </c>
    </row>
    <row r="4972">
      <c r="A4972" s="26">
        <v>31</v>
      </c>
      <c r="B4972" s="24" t="str">
        <v>수원시 장안구</v>
      </c>
      <c r="C4972" s="24" t="str">
        <v>공장창고</v>
      </c>
      <c r="D4972" s="24" t="str">
        <v>2025-09</v>
      </c>
      <c r="E4972" s="24" t="str">
        <v>비교 반영</v>
      </c>
      <c r="F4972" s="24" t="str">
        <v>그 외 비교 반영월</v>
      </c>
      <c r="G4972" s="26">
        <v>0</v>
      </c>
      <c r="H4972" s="37">
        <v>0</v>
      </c>
    </row>
    <row r="4973">
      <c r="A4973" s="26">
        <v>31</v>
      </c>
      <c r="B4973" s="24" t="str">
        <v>수원시 장안구</v>
      </c>
      <c r="C4973" s="24" t="str">
        <v>공장창고</v>
      </c>
      <c r="D4973" s="24" t="str">
        <v>2025-10</v>
      </c>
      <c r="E4973" s="24" t="str">
        <v>비교 반영</v>
      </c>
      <c r="F4973" s="24" t="str">
        <v>그 외 비교 반영월</v>
      </c>
      <c r="G4973" s="26">
        <v>0</v>
      </c>
      <c r="H4973" s="37">
        <v>0</v>
      </c>
    </row>
    <row r="4974">
      <c r="A4974" s="26">
        <v>31</v>
      </c>
      <c r="B4974" s="24" t="str">
        <v>수원시 장안구</v>
      </c>
      <c r="C4974" s="24" t="str">
        <v>공장창고</v>
      </c>
      <c r="D4974" s="24" t="str">
        <v>2025-11</v>
      </c>
      <c r="E4974" s="24" t="str">
        <v>비교 반영</v>
      </c>
      <c r="F4974" s="24" t="str">
        <v>그 외 비교 반영월</v>
      </c>
      <c r="G4974" s="26">
        <v>3</v>
      </c>
      <c r="H4974" s="37">
        <v>0.0022488755622188904</v>
      </c>
    </row>
    <row r="4975">
      <c r="A4975" s="26">
        <v>31</v>
      </c>
      <c r="B4975" s="24" t="str">
        <v>수원시 장안구</v>
      </c>
      <c r="C4975" s="24" t="str">
        <v>공장창고</v>
      </c>
      <c r="D4975" s="24" t="str">
        <v>2025-12</v>
      </c>
      <c r="E4975" s="24" t="str">
        <v>비교 반영</v>
      </c>
      <c r="F4975" s="24" t="str">
        <v>그 외 비교 반영월</v>
      </c>
      <c r="G4975" s="26">
        <v>0</v>
      </c>
      <c r="H4975" s="37">
        <v>0</v>
      </c>
    </row>
    <row r="4976">
      <c r="A4976" s="26">
        <v>31</v>
      </c>
      <c r="B4976" s="24" t="str">
        <v>수원시 장안구</v>
      </c>
      <c r="C4976" s="24" t="str">
        <v>공장창고</v>
      </c>
      <c r="D4976" s="24" t="str">
        <v>2026-01</v>
      </c>
      <c r="E4976" s="24" t="str">
        <v>비교 반영</v>
      </c>
      <c r="F4976" s="24" t="str">
        <v>직전 비교기간</v>
      </c>
      <c r="G4976" s="26">
        <v>0</v>
      </c>
      <c r="H4976" s="37">
        <v>0</v>
      </c>
    </row>
    <row r="4977">
      <c r="A4977" s="26">
        <v>31</v>
      </c>
      <c r="B4977" s="24" t="str">
        <v>수원시 장안구</v>
      </c>
      <c r="C4977" s="24" t="str">
        <v>공장창고</v>
      </c>
      <c r="D4977" s="24" t="str">
        <v>2026-02</v>
      </c>
      <c r="E4977" s="24" t="str">
        <v>비교 반영</v>
      </c>
      <c r="F4977" s="24" t="str">
        <v>직전 비교기간</v>
      </c>
      <c r="G4977" s="26">
        <v>0</v>
      </c>
      <c r="H4977" s="37">
        <v>0</v>
      </c>
    </row>
    <row r="4978">
      <c r="A4978" s="26">
        <v>31</v>
      </c>
      <c r="B4978" s="24" t="str">
        <v>수원시 장안구</v>
      </c>
      <c r="C4978" s="24" t="str">
        <v>공장창고</v>
      </c>
      <c r="D4978" s="24" t="str">
        <v>2026-03</v>
      </c>
      <c r="E4978" s="24" t="str">
        <v>비교 반영</v>
      </c>
      <c r="F4978" s="24" t="str">
        <v>직전 비교기간</v>
      </c>
      <c r="G4978" s="26">
        <v>0</v>
      </c>
      <c r="H4978" s="37">
        <v>0</v>
      </c>
    </row>
    <row r="4979">
      <c r="A4979" s="26">
        <v>31</v>
      </c>
      <c r="B4979" s="24" t="str">
        <v>수원시 장안구</v>
      </c>
      <c r="C4979" s="24" t="str">
        <v>공장창고</v>
      </c>
      <c r="D4979" s="24" t="str">
        <v>2026-04</v>
      </c>
      <c r="E4979" s="24" t="str">
        <v>비교 반영</v>
      </c>
      <c r="F4979" s="24" t="str">
        <v>최근 비교기간</v>
      </c>
      <c r="G4979" s="26">
        <v>0</v>
      </c>
      <c r="H4979" s="37">
        <v>0</v>
      </c>
    </row>
    <row r="4980">
      <c r="A4980" s="26">
        <v>31</v>
      </c>
      <c r="B4980" s="24" t="str">
        <v>수원시 장안구</v>
      </c>
      <c r="C4980" s="24" t="str">
        <v>공장창고</v>
      </c>
      <c r="D4980" s="24" t="str">
        <v>2026-05</v>
      </c>
      <c r="E4980" s="24" t="str">
        <v>비교 반영</v>
      </c>
      <c r="F4980" s="24" t="str">
        <v>최근 비교기간</v>
      </c>
      <c r="G4980" s="26">
        <v>1</v>
      </c>
      <c r="H4980" s="37">
        <v>0.0007220216606498195</v>
      </c>
    </row>
    <row r="4981">
      <c r="A4981" s="26">
        <v>31</v>
      </c>
      <c r="B4981" s="24" t="str">
        <v>수원시 장안구</v>
      </c>
      <c r="C4981" s="24" t="str">
        <v>공장창고</v>
      </c>
      <c r="D4981" s="24" t="str">
        <v>2026-06</v>
      </c>
      <c r="E4981" s="24" t="str">
        <v>비교 반영</v>
      </c>
      <c r="F4981" s="24" t="str">
        <v>최근 비교기간</v>
      </c>
      <c r="G4981" s="26">
        <v>0</v>
      </c>
      <c r="H4981" s="37">
        <v>0</v>
      </c>
    </row>
    <row r="4982">
      <c r="A4982" s="30">
        <v>31</v>
      </c>
      <c r="B4982" s="30" t="str">
        <v>수원시 장안구</v>
      </c>
      <c r="C4982" s="30" t="str">
        <v>공장창고</v>
      </c>
      <c r="D4982" s="30" t="str">
        <v>2026-07</v>
      </c>
      <c r="E4982" s="30" t="str">
        <v>집계 중</v>
      </c>
      <c r="F4982" s="30" t="str">
        <v>집계 중 월</v>
      </c>
      <c r="G4982" s="32">
        <v>3</v>
      </c>
      <c r="H4982" s="43">
        <v>0.002777777777777778</v>
      </c>
    </row>
    <row r="4983">
      <c r="A4983" s="26">
        <v>31</v>
      </c>
      <c r="B4983" s="24" t="str">
        <v>수원시 장안구</v>
      </c>
      <c r="C4983" s="24" t="str">
        <v>분양권</v>
      </c>
      <c r="D4983" s="24" t="str">
        <v>2025-08</v>
      </c>
      <c r="E4983" s="24" t="str">
        <v>비교 반영</v>
      </c>
      <c r="F4983" s="24" t="str">
        <v>그 외 비교 반영월</v>
      </c>
      <c r="G4983" s="26">
        <v>0</v>
      </c>
      <c r="H4983" s="37">
        <v>0</v>
      </c>
    </row>
    <row r="4984">
      <c r="A4984" s="26">
        <v>31</v>
      </c>
      <c r="B4984" s="24" t="str">
        <v>수원시 장안구</v>
      </c>
      <c r="C4984" s="24" t="str">
        <v>분양권</v>
      </c>
      <c r="D4984" s="24" t="str">
        <v>2025-09</v>
      </c>
      <c r="E4984" s="24" t="str">
        <v>비교 반영</v>
      </c>
      <c r="F4984" s="24" t="str">
        <v>그 외 비교 반영월</v>
      </c>
      <c r="G4984" s="26">
        <v>0</v>
      </c>
      <c r="H4984" s="37">
        <v>0</v>
      </c>
    </row>
    <row r="4985">
      <c r="A4985" s="26">
        <v>31</v>
      </c>
      <c r="B4985" s="24" t="str">
        <v>수원시 장안구</v>
      </c>
      <c r="C4985" s="24" t="str">
        <v>분양권</v>
      </c>
      <c r="D4985" s="24" t="str">
        <v>2025-10</v>
      </c>
      <c r="E4985" s="24" t="str">
        <v>비교 반영</v>
      </c>
      <c r="F4985" s="24" t="str">
        <v>그 외 비교 반영월</v>
      </c>
      <c r="G4985" s="26">
        <v>0</v>
      </c>
      <c r="H4985" s="37">
        <v>0</v>
      </c>
    </row>
    <row r="4986">
      <c r="A4986" s="26">
        <v>31</v>
      </c>
      <c r="B4986" s="24" t="str">
        <v>수원시 장안구</v>
      </c>
      <c r="C4986" s="24" t="str">
        <v>분양권</v>
      </c>
      <c r="D4986" s="24" t="str">
        <v>2025-11</v>
      </c>
      <c r="E4986" s="24" t="str">
        <v>비교 반영</v>
      </c>
      <c r="F4986" s="24" t="str">
        <v>그 외 비교 반영월</v>
      </c>
      <c r="G4986" s="26">
        <v>0</v>
      </c>
      <c r="H4986" s="37">
        <v>0</v>
      </c>
    </row>
    <row r="4987">
      <c r="A4987" s="26">
        <v>31</v>
      </c>
      <c r="B4987" s="24" t="str">
        <v>수원시 장안구</v>
      </c>
      <c r="C4987" s="24" t="str">
        <v>분양권</v>
      </c>
      <c r="D4987" s="24" t="str">
        <v>2025-12</v>
      </c>
      <c r="E4987" s="24" t="str">
        <v>비교 반영</v>
      </c>
      <c r="F4987" s="24" t="str">
        <v>그 외 비교 반영월</v>
      </c>
      <c r="G4987" s="26">
        <v>0</v>
      </c>
      <c r="H4987" s="37">
        <v>0</v>
      </c>
    </row>
    <row r="4988">
      <c r="A4988" s="26">
        <v>31</v>
      </c>
      <c r="B4988" s="24" t="str">
        <v>수원시 장안구</v>
      </c>
      <c r="C4988" s="24" t="str">
        <v>분양권</v>
      </c>
      <c r="D4988" s="24" t="str">
        <v>2026-01</v>
      </c>
      <c r="E4988" s="24" t="str">
        <v>비교 반영</v>
      </c>
      <c r="F4988" s="24" t="str">
        <v>직전 비교기간</v>
      </c>
      <c r="G4988" s="26">
        <v>0</v>
      </c>
      <c r="H4988" s="37">
        <v>0</v>
      </c>
    </row>
    <row r="4989">
      <c r="A4989" s="26">
        <v>31</v>
      </c>
      <c r="B4989" s="24" t="str">
        <v>수원시 장안구</v>
      </c>
      <c r="C4989" s="24" t="str">
        <v>분양권</v>
      </c>
      <c r="D4989" s="24" t="str">
        <v>2026-02</v>
      </c>
      <c r="E4989" s="24" t="str">
        <v>비교 반영</v>
      </c>
      <c r="F4989" s="24" t="str">
        <v>직전 비교기간</v>
      </c>
      <c r="G4989" s="26">
        <v>0</v>
      </c>
      <c r="H4989" s="37">
        <v>0</v>
      </c>
    </row>
    <row r="4990">
      <c r="A4990" s="26">
        <v>31</v>
      </c>
      <c r="B4990" s="24" t="str">
        <v>수원시 장안구</v>
      </c>
      <c r="C4990" s="24" t="str">
        <v>분양권</v>
      </c>
      <c r="D4990" s="24" t="str">
        <v>2026-03</v>
      </c>
      <c r="E4990" s="24" t="str">
        <v>비교 반영</v>
      </c>
      <c r="F4990" s="24" t="str">
        <v>직전 비교기간</v>
      </c>
      <c r="G4990" s="26">
        <v>1</v>
      </c>
      <c r="H4990" s="37">
        <v>0.0007309941520467836</v>
      </c>
    </row>
    <row r="4991">
      <c r="A4991" s="26">
        <v>31</v>
      </c>
      <c r="B4991" s="24" t="str">
        <v>수원시 장안구</v>
      </c>
      <c r="C4991" s="24" t="str">
        <v>분양권</v>
      </c>
      <c r="D4991" s="24" t="str">
        <v>2026-04</v>
      </c>
      <c r="E4991" s="24" t="str">
        <v>비교 반영</v>
      </c>
      <c r="F4991" s="24" t="str">
        <v>최근 비교기간</v>
      </c>
      <c r="G4991" s="26">
        <v>0</v>
      </c>
      <c r="H4991" s="37">
        <v>0</v>
      </c>
    </row>
    <row r="4992">
      <c r="A4992" s="26">
        <v>31</v>
      </c>
      <c r="B4992" s="24" t="str">
        <v>수원시 장안구</v>
      </c>
      <c r="C4992" s="24" t="str">
        <v>분양권</v>
      </c>
      <c r="D4992" s="24" t="str">
        <v>2026-05</v>
      </c>
      <c r="E4992" s="24" t="str">
        <v>비교 반영</v>
      </c>
      <c r="F4992" s="24" t="str">
        <v>최근 비교기간</v>
      </c>
      <c r="G4992" s="26">
        <v>0</v>
      </c>
      <c r="H4992" s="37">
        <v>0</v>
      </c>
    </row>
    <row r="4993">
      <c r="A4993" s="26">
        <v>31</v>
      </c>
      <c r="B4993" s="24" t="str">
        <v>수원시 장안구</v>
      </c>
      <c r="C4993" s="24" t="str">
        <v>분양권</v>
      </c>
      <c r="D4993" s="24" t="str">
        <v>2026-06</v>
      </c>
      <c r="E4993" s="24" t="str">
        <v>비교 반영</v>
      </c>
      <c r="F4993" s="24" t="str">
        <v>최근 비교기간</v>
      </c>
      <c r="G4993" s="26">
        <v>0</v>
      </c>
      <c r="H4993" s="37">
        <v>0</v>
      </c>
    </row>
    <row r="4994">
      <c r="A4994" s="30">
        <v>31</v>
      </c>
      <c r="B4994" s="30" t="str">
        <v>수원시 장안구</v>
      </c>
      <c r="C4994" s="30" t="str">
        <v>분양권</v>
      </c>
      <c r="D4994" s="30" t="str">
        <v>2026-07</v>
      </c>
      <c r="E4994" s="30" t="str">
        <v>집계 중</v>
      </c>
      <c r="F4994" s="30" t="str">
        <v>집계 중 월</v>
      </c>
      <c r="G4994" s="32">
        <v>0</v>
      </c>
      <c r="H4994" s="43">
        <v>0</v>
      </c>
    </row>
    <row r="4995">
      <c r="A4995" s="26">
        <v>32</v>
      </c>
      <c r="B4995" s="24" t="str">
        <v>고양시 일산서구</v>
      </c>
      <c r="C4995" s="24" t="str">
        <v>아파트 전월세</v>
      </c>
      <c r="D4995" s="24" t="str">
        <v>2025-08</v>
      </c>
      <c r="E4995" s="24" t="str">
        <v>비교 반영</v>
      </c>
      <c r="F4995" s="24" t="str">
        <v>그 외 비교 반영월</v>
      </c>
      <c r="G4995" s="26">
        <v>577</v>
      </c>
      <c r="H4995" s="37">
        <v>0.5039301310043668</v>
      </c>
    </row>
    <row r="4996">
      <c r="A4996" s="26">
        <v>32</v>
      </c>
      <c r="B4996" s="24" t="str">
        <v>고양시 일산서구</v>
      </c>
      <c r="C4996" s="24" t="str">
        <v>아파트 전월세</v>
      </c>
      <c r="D4996" s="24" t="str">
        <v>2025-09</v>
      </c>
      <c r="E4996" s="24" t="str">
        <v>비교 반영</v>
      </c>
      <c r="F4996" s="24" t="str">
        <v>그 외 비교 반영월</v>
      </c>
      <c r="G4996" s="26">
        <v>688</v>
      </c>
      <c r="H4996" s="37">
        <v>0.5486443381180224</v>
      </c>
    </row>
    <row r="4997">
      <c r="A4997" s="26">
        <v>32</v>
      </c>
      <c r="B4997" s="24" t="str">
        <v>고양시 일산서구</v>
      </c>
      <c r="C4997" s="24" t="str">
        <v>아파트 전월세</v>
      </c>
      <c r="D4997" s="24" t="str">
        <v>2025-10</v>
      </c>
      <c r="E4997" s="24" t="str">
        <v>비교 반영</v>
      </c>
      <c r="F4997" s="24" t="str">
        <v>그 외 비교 반영월</v>
      </c>
      <c r="G4997" s="26">
        <v>594</v>
      </c>
      <c r="H4997" s="37">
        <v>0.5059625212947189</v>
      </c>
    </row>
    <row r="4998">
      <c r="A4998" s="26">
        <v>32</v>
      </c>
      <c r="B4998" s="24" t="str">
        <v>고양시 일산서구</v>
      </c>
      <c r="C4998" s="24" t="str">
        <v>아파트 전월세</v>
      </c>
      <c r="D4998" s="24" t="str">
        <v>2025-11</v>
      </c>
      <c r="E4998" s="24" t="str">
        <v>비교 반영</v>
      </c>
      <c r="F4998" s="24" t="str">
        <v>그 외 비교 반영월</v>
      </c>
      <c r="G4998" s="26">
        <v>639</v>
      </c>
      <c r="H4998" s="37">
        <v>0.504739336492891</v>
      </c>
    </row>
    <row r="4999">
      <c r="A4999" s="26">
        <v>32</v>
      </c>
      <c r="B4999" s="24" t="str">
        <v>고양시 일산서구</v>
      </c>
      <c r="C4999" s="24" t="str">
        <v>아파트 전월세</v>
      </c>
      <c r="D4999" s="24" t="str">
        <v>2025-12</v>
      </c>
      <c r="E4999" s="24" t="str">
        <v>비교 반영</v>
      </c>
      <c r="F4999" s="24" t="str">
        <v>그 외 비교 반영월</v>
      </c>
      <c r="G4999" s="26">
        <v>624</v>
      </c>
      <c r="H4999" s="37">
        <v>0.5328778821520068</v>
      </c>
    </row>
    <row r="5000">
      <c r="A5000" s="26">
        <v>32</v>
      </c>
      <c r="B5000" s="24" t="str">
        <v>고양시 일산서구</v>
      </c>
      <c r="C5000" s="24" t="str">
        <v>아파트 전월세</v>
      </c>
      <c r="D5000" s="24" t="str">
        <v>2026-01</v>
      </c>
      <c r="E5000" s="24" t="str">
        <v>비교 반영</v>
      </c>
      <c r="F5000" s="24" t="str">
        <v>직전 비교기간</v>
      </c>
      <c r="G5000" s="26">
        <v>704</v>
      </c>
      <c r="H5000" s="37">
        <v>0.5245901639344263</v>
      </c>
    </row>
    <row r="5001">
      <c r="A5001" s="26">
        <v>32</v>
      </c>
      <c r="B5001" s="24" t="str">
        <v>고양시 일산서구</v>
      </c>
      <c r="C5001" s="24" t="str">
        <v>아파트 전월세</v>
      </c>
      <c r="D5001" s="24" t="str">
        <v>2026-02</v>
      </c>
      <c r="E5001" s="24" t="str">
        <v>비교 반영</v>
      </c>
      <c r="F5001" s="24" t="str">
        <v>직전 비교기간</v>
      </c>
      <c r="G5001" s="26">
        <v>573</v>
      </c>
      <c r="H5001" s="37">
        <v>0.5097864768683275</v>
      </c>
    </row>
    <row r="5002">
      <c r="A5002" s="26">
        <v>32</v>
      </c>
      <c r="B5002" s="24" t="str">
        <v>고양시 일산서구</v>
      </c>
      <c r="C5002" s="24" t="str">
        <v>아파트 전월세</v>
      </c>
      <c r="D5002" s="24" t="str">
        <v>2026-03</v>
      </c>
      <c r="E5002" s="24" t="str">
        <v>비교 반영</v>
      </c>
      <c r="F5002" s="24" t="str">
        <v>직전 비교기간</v>
      </c>
      <c r="G5002" s="26">
        <v>698</v>
      </c>
      <c r="H5002" s="37">
        <v>0.5</v>
      </c>
    </row>
    <row r="5003">
      <c r="A5003" s="26">
        <v>32</v>
      </c>
      <c r="B5003" s="24" t="str">
        <v>고양시 일산서구</v>
      </c>
      <c r="C5003" s="24" t="str">
        <v>아파트 전월세</v>
      </c>
      <c r="D5003" s="24" t="str">
        <v>2026-04</v>
      </c>
      <c r="E5003" s="24" t="str">
        <v>비교 반영</v>
      </c>
      <c r="F5003" s="24" t="str">
        <v>최근 비교기간</v>
      </c>
      <c r="G5003" s="26">
        <v>538</v>
      </c>
      <c r="H5003" s="37">
        <v>0.45324347093513057</v>
      </c>
    </row>
    <row r="5004">
      <c r="A5004" s="26">
        <v>32</v>
      </c>
      <c r="B5004" s="24" t="str">
        <v>고양시 일산서구</v>
      </c>
      <c r="C5004" s="24" t="str">
        <v>아파트 전월세</v>
      </c>
      <c r="D5004" s="24" t="str">
        <v>2026-05</v>
      </c>
      <c r="E5004" s="24" t="str">
        <v>비교 반영</v>
      </c>
      <c r="F5004" s="24" t="str">
        <v>최근 비교기간</v>
      </c>
      <c r="G5004" s="26">
        <v>550</v>
      </c>
      <c r="H5004" s="37">
        <v>0.44570502431118314</v>
      </c>
    </row>
    <row r="5005">
      <c r="A5005" s="26">
        <v>32</v>
      </c>
      <c r="B5005" s="24" t="str">
        <v>고양시 일산서구</v>
      </c>
      <c r="C5005" s="24" t="str">
        <v>아파트 전월세</v>
      </c>
      <c r="D5005" s="24" t="str">
        <v>2026-06</v>
      </c>
      <c r="E5005" s="24" t="str">
        <v>비교 반영</v>
      </c>
      <c r="F5005" s="24" t="str">
        <v>최근 비교기간</v>
      </c>
      <c r="G5005" s="26">
        <v>568</v>
      </c>
      <c r="H5005" s="37">
        <v>0.4536741214057508</v>
      </c>
    </row>
    <row r="5006">
      <c r="A5006" s="30">
        <v>32</v>
      </c>
      <c r="B5006" s="30" t="str">
        <v>고양시 일산서구</v>
      </c>
      <c r="C5006" s="30" t="str">
        <v>아파트 전월세</v>
      </c>
      <c r="D5006" s="30" t="str">
        <v>2026-07</v>
      </c>
      <c r="E5006" s="30" t="str">
        <v>집계 중</v>
      </c>
      <c r="F5006" s="30" t="str">
        <v>집계 중 월</v>
      </c>
      <c r="G5006" s="32">
        <v>532</v>
      </c>
      <c r="H5006" s="43">
        <v>0.4958061509785648</v>
      </c>
    </row>
    <row r="5007">
      <c r="A5007" s="26">
        <v>32</v>
      </c>
      <c r="B5007" s="24" t="str">
        <v>고양시 일산서구</v>
      </c>
      <c r="C5007" s="24" t="str">
        <v>아파트 매매</v>
      </c>
      <c r="D5007" s="24" t="str">
        <v>2025-08</v>
      </c>
      <c r="E5007" s="24" t="str">
        <v>비교 반영</v>
      </c>
      <c r="F5007" s="24" t="str">
        <v>그 외 비교 반영월</v>
      </c>
      <c r="G5007" s="26">
        <v>173</v>
      </c>
      <c r="H5007" s="37">
        <v>0.15109170305676856</v>
      </c>
    </row>
    <row r="5008">
      <c r="A5008" s="26">
        <v>32</v>
      </c>
      <c r="B5008" s="24" t="str">
        <v>고양시 일산서구</v>
      </c>
      <c r="C5008" s="24" t="str">
        <v>아파트 매매</v>
      </c>
      <c r="D5008" s="24" t="str">
        <v>2025-09</v>
      </c>
      <c r="E5008" s="24" t="str">
        <v>비교 반영</v>
      </c>
      <c r="F5008" s="24" t="str">
        <v>그 외 비교 반영월</v>
      </c>
      <c r="G5008" s="26">
        <v>233</v>
      </c>
      <c r="H5008" s="37">
        <v>0.18580542264752792</v>
      </c>
    </row>
    <row r="5009">
      <c r="A5009" s="26">
        <v>32</v>
      </c>
      <c r="B5009" s="24" t="str">
        <v>고양시 일산서구</v>
      </c>
      <c r="C5009" s="24" t="str">
        <v>아파트 매매</v>
      </c>
      <c r="D5009" s="24" t="str">
        <v>2025-10</v>
      </c>
      <c r="E5009" s="24" t="str">
        <v>비교 반영</v>
      </c>
      <c r="F5009" s="24" t="str">
        <v>그 외 비교 반영월</v>
      </c>
      <c r="G5009" s="26">
        <v>246</v>
      </c>
      <c r="H5009" s="37">
        <v>0.20954003407155025</v>
      </c>
    </row>
    <row r="5010">
      <c r="A5010" s="26">
        <v>32</v>
      </c>
      <c r="B5010" s="24" t="str">
        <v>고양시 일산서구</v>
      </c>
      <c r="C5010" s="24" t="str">
        <v>아파트 매매</v>
      </c>
      <c r="D5010" s="24" t="str">
        <v>2025-11</v>
      </c>
      <c r="E5010" s="24" t="str">
        <v>비교 반영</v>
      </c>
      <c r="F5010" s="24" t="str">
        <v>그 외 비교 반영월</v>
      </c>
      <c r="G5010" s="26">
        <v>276</v>
      </c>
      <c r="H5010" s="37">
        <v>0.21800947867298578</v>
      </c>
    </row>
    <row r="5011">
      <c r="A5011" s="26">
        <v>32</v>
      </c>
      <c r="B5011" s="24" t="str">
        <v>고양시 일산서구</v>
      </c>
      <c r="C5011" s="24" t="str">
        <v>아파트 매매</v>
      </c>
      <c r="D5011" s="24" t="str">
        <v>2025-12</v>
      </c>
      <c r="E5011" s="24" t="str">
        <v>비교 반영</v>
      </c>
      <c r="F5011" s="24" t="str">
        <v>그 외 비교 반영월</v>
      </c>
      <c r="G5011" s="26">
        <v>192</v>
      </c>
      <c r="H5011" s="37">
        <v>0.16396242527754057</v>
      </c>
    </row>
    <row r="5012">
      <c r="A5012" s="26">
        <v>32</v>
      </c>
      <c r="B5012" s="24" t="str">
        <v>고양시 일산서구</v>
      </c>
      <c r="C5012" s="24" t="str">
        <v>아파트 매매</v>
      </c>
      <c r="D5012" s="24" t="str">
        <v>2026-01</v>
      </c>
      <c r="E5012" s="24" t="str">
        <v>비교 반영</v>
      </c>
      <c r="F5012" s="24" t="str">
        <v>직전 비교기간</v>
      </c>
      <c r="G5012" s="26">
        <v>245</v>
      </c>
      <c r="H5012" s="37">
        <v>0.1825633383010432</v>
      </c>
    </row>
    <row r="5013">
      <c r="A5013" s="26">
        <v>32</v>
      </c>
      <c r="B5013" s="24" t="str">
        <v>고양시 일산서구</v>
      </c>
      <c r="C5013" s="24" t="str">
        <v>아파트 매매</v>
      </c>
      <c r="D5013" s="24" t="str">
        <v>2026-02</v>
      </c>
      <c r="E5013" s="24" t="str">
        <v>비교 반영</v>
      </c>
      <c r="F5013" s="24" t="str">
        <v>직전 비교기간</v>
      </c>
      <c r="G5013" s="26">
        <v>193</v>
      </c>
      <c r="H5013" s="37">
        <v>0.17170818505338079</v>
      </c>
    </row>
    <row r="5014">
      <c r="A5014" s="26">
        <v>32</v>
      </c>
      <c r="B5014" s="24" t="str">
        <v>고양시 일산서구</v>
      </c>
      <c r="C5014" s="24" t="str">
        <v>아파트 매매</v>
      </c>
      <c r="D5014" s="24" t="str">
        <v>2026-03</v>
      </c>
      <c r="E5014" s="24" t="str">
        <v>비교 반영</v>
      </c>
      <c r="F5014" s="24" t="str">
        <v>직전 비교기간</v>
      </c>
      <c r="G5014" s="26">
        <v>264</v>
      </c>
      <c r="H5014" s="37">
        <v>0.18911174785100288</v>
      </c>
    </row>
    <row r="5015">
      <c r="A5015" s="26">
        <v>32</v>
      </c>
      <c r="B5015" s="24" t="str">
        <v>고양시 일산서구</v>
      </c>
      <c r="C5015" s="24" t="str">
        <v>아파트 매매</v>
      </c>
      <c r="D5015" s="24" t="str">
        <v>2026-04</v>
      </c>
      <c r="E5015" s="24" t="str">
        <v>비교 반영</v>
      </c>
      <c r="F5015" s="24" t="str">
        <v>최근 비교기간</v>
      </c>
      <c r="G5015" s="26">
        <v>275</v>
      </c>
      <c r="H5015" s="37">
        <v>0.2316764953664701</v>
      </c>
    </row>
    <row r="5016">
      <c r="A5016" s="26">
        <v>32</v>
      </c>
      <c r="B5016" s="24" t="str">
        <v>고양시 일산서구</v>
      </c>
      <c r="C5016" s="24" t="str">
        <v>아파트 매매</v>
      </c>
      <c r="D5016" s="24" t="str">
        <v>2026-05</v>
      </c>
      <c r="E5016" s="24" t="str">
        <v>비교 반영</v>
      </c>
      <c r="F5016" s="24" t="str">
        <v>최근 비교기간</v>
      </c>
      <c r="G5016" s="26">
        <v>319</v>
      </c>
      <c r="H5016" s="37">
        <v>0.2585089141004862</v>
      </c>
    </row>
    <row r="5017">
      <c r="A5017" s="26">
        <v>32</v>
      </c>
      <c r="B5017" s="24" t="str">
        <v>고양시 일산서구</v>
      </c>
      <c r="C5017" s="24" t="str">
        <v>아파트 매매</v>
      </c>
      <c r="D5017" s="24" t="str">
        <v>2026-06</v>
      </c>
      <c r="E5017" s="24" t="str">
        <v>비교 반영</v>
      </c>
      <c r="F5017" s="24" t="str">
        <v>최근 비교기간</v>
      </c>
      <c r="G5017" s="26">
        <v>304</v>
      </c>
      <c r="H5017" s="37">
        <v>0.24281150159744408</v>
      </c>
    </row>
    <row r="5018">
      <c r="A5018" s="30">
        <v>32</v>
      </c>
      <c r="B5018" s="30" t="str">
        <v>고양시 일산서구</v>
      </c>
      <c r="C5018" s="30" t="str">
        <v>아파트 매매</v>
      </c>
      <c r="D5018" s="30" t="str">
        <v>2026-07</v>
      </c>
      <c r="E5018" s="30" t="str">
        <v>집계 중</v>
      </c>
      <c r="F5018" s="30" t="str">
        <v>집계 중 월</v>
      </c>
      <c r="G5018" s="32">
        <v>243</v>
      </c>
      <c r="H5018" s="43">
        <v>0.22646784715750232</v>
      </c>
    </row>
    <row r="5019">
      <c r="A5019" s="26">
        <v>32</v>
      </c>
      <c r="B5019" s="24" t="str">
        <v>고양시 일산서구</v>
      </c>
      <c r="C5019" s="24" t="str">
        <v>다가구 전월세</v>
      </c>
      <c r="D5019" s="24" t="str">
        <v>2025-08</v>
      </c>
      <c r="E5019" s="24" t="str">
        <v>비교 반영</v>
      </c>
      <c r="F5019" s="24" t="str">
        <v>그 외 비교 반영월</v>
      </c>
      <c r="G5019" s="26">
        <v>141</v>
      </c>
      <c r="H5019" s="37">
        <v>0.12314410480349346</v>
      </c>
    </row>
    <row r="5020">
      <c r="A5020" s="26">
        <v>32</v>
      </c>
      <c r="B5020" s="24" t="str">
        <v>고양시 일산서구</v>
      </c>
      <c r="C5020" s="24" t="str">
        <v>다가구 전월세</v>
      </c>
      <c r="D5020" s="24" t="str">
        <v>2025-09</v>
      </c>
      <c r="E5020" s="24" t="str">
        <v>비교 반영</v>
      </c>
      <c r="F5020" s="24" t="str">
        <v>그 외 비교 반영월</v>
      </c>
      <c r="G5020" s="26">
        <v>120</v>
      </c>
      <c r="H5020" s="37">
        <v>0.09569377990430622</v>
      </c>
    </row>
    <row r="5021">
      <c r="A5021" s="26">
        <v>32</v>
      </c>
      <c r="B5021" s="24" t="str">
        <v>고양시 일산서구</v>
      </c>
      <c r="C5021" s="24" t="str">
        <v>다가구 전월세</v>
      </c>
      <c r="D5021" s="24" t="str">
        <v>2025-10</v>
      </c>
      <c r="E5021" s="24" t="str">
        <v>비교 반영</v>
      </c>
      <c r="F5021" s="24" t="str">
        <v>그 외 비교 반영월</v>
      </c>
      <c r="G5021" s="26">
        <v>104</v>
      </c>
      <c r="H5021" s="37">
        <v>0.08858603066439523</v>
      </c>
    </row>
    <row r="5022">
      <c r="A5022" s="26">
        <v>32</v>
      </c>
      <c r="B5022" s="24" t="str">
        <v>고양시 일산서구</v>
      </c>
      <c r="C5022" s="24" t="str">
        <v>다가구 전월세</v>
      </c>
      <c r="D5022" s="24" t="str">
        <v>2025-11</v>
      </c>
      <c r="E5022" s="24" t="str">
        <v>비교 반영</v>
      </c>
      <c r="F5022" s="24" t="str">
        <v>그 외 비교 반영월</v>
      </c>
      <c r="G5022" s="26">
        <v>113</v>
      </c>
      <c r="H5022" s="37">
        <v>0.08925750394944708</v>
      </c>
    </row>
    <row r="5023">
      <c r="A5023" s="26">
        <v>32</v>
      </c>
      <c r="B5023" s="24" t="str">
        <v>고양시 일산서구</v>
      </c>
      <c r="C5023" s="24" t="str">
        <v>다가구 전월세</v>
      </c>
      <c r="D5023" s="24" t="str">
        <v>2025-12</v>
      </c>
      <c r="E5023" s="24" t="str">
        <v>비교 반영</v>
      </c>
      <c r="F5023" s="24" t="str">
        <v>그 외 비교 반영월</v>
      </c>
      <c r="G5023" s="26">
        <v>122</v>
      </c>
      <c r="H5023" s="37">
        <v>0.10418445772843724</v>
      </c>
    </row>
    <row r="5024">
      <c r="A5024" s="26">
        <v>32</v>
      </c>
      <c r="B5024" s="24" t="str">
        <v>고양시 일산서구</v>
      </c>
      <c r="C5024" s="24" t="str">
        <v>다가구 전월세</v>
      </c>
      <c r="D5024" s="24" t="str">
        <v>2026-01</v>
      </c>
      <c r="E5024" s="24" t="str">
        <v>비교 반영</v>
      </c>
      <c r="F5024" s="24" t="str">
        <v>직전 비교기간</v>
      </c>
      <c r="G5024" s="26">
        <v>112</v>
      </c>
      <c r="H5024" s="37">
        <v>0.08345752608047691</v>
      </c>
    </row>
    <row r="5025">
      <c r="A5025" s="26">
        <v>32</v>
      </c>
      <c r="B5025" s="24" t="str">
        <v>고양시 일산서구</v>
      </c>
      <c r="C5025" s="24" t="str">
        <v>다가구 전월세</v>
      </c>
      <c r="D5025" s="24" t="str">
        <v>2026-02</v>
      </c>
      <c r="E5025" s="24" t="str">
        <v>비교 반영</v>
      </c>
      <c r="F5025" s="24" t="str">
        <v>직전 비교기간</v>
      </c>
      <c r="G5025" s="26">
        <v>145</v>
      </c>
      <c r="H5025" s="37">
        <v>0.1290035587188612</v>
      </c>
    </row>
    <row r="5026">
      <c r="A5026" s="26">
        <v>32</v>
      </c>
      <c r="B5026" s="24" t="str">
        <v>고양시 일산서구</v>
      </c>
      <c r="C5026" s="24" t="str">
        <v>다가구 전월세</v>
      </c>
      <c r="D5026" s="24" t="str">
        <v>2026-03</v>
      </c>
      <c r="E5026" s="24" t="str">
        <v>비교 반영</v>
      </c>
      <c r="F5026" s="24" t="str">
        <v>직전 비교기간</v>
      </c>
      <c r="G5026" s="26">
        <v>167</v>
      </c>
      <c r="H5026" s="37">
        <v>0.11962750716332378</v>
      </c>
    </row>
    <row r="5027">
      <c r="A5027" s="26">
        <v>32</v>
      </c>
      <c r="B5027" s="24" t="str">
        <v>고양시 일산서구</v>
      </c>
      <c r="C5027" s="24" t="str">
        <v>다가구 전월세</v>
      </c>
      <c r="D5027" s="24" t="str">
        <v>2026-04</v>
      </c>
      <c r="E5027" s="24" t="str">
        <v>비교 반영</v>
      </c>
      <c r="F5027" s="24" t="str">
        <v>최근 비교기간</v>
      </c>
      <c r="G5027" s="26">
        <v>138</v>
      </c>
      <c r="H5027" s="37">
        <v>0.11625947767481044</v>
      </c>
    </row>
    <row r="5028">
      <c r="A5028" s="26">
        <v>32</v>
      </c>
      <c r="B5028" s="24" t="str">
        <v>고양시 일산서구</v>
      </c>
      <c r="C5028" s="24" t="str">
        <v>다가구 전월세</v>
      </c>
      <c r="D5028" s="24" t="str">
        <v>2026-05</v>
      </c>
      <c r="E5028" s="24" t="str">
        <v>비교 반영</v>
      </c>
      <c r="F5028" s="24" t="str">
        <v>최근 비교기간</v>
      </c>
      <c r="G5028" s="26">
        <v>143</v>
      </c>
      <c r="H5028" s="37">
        <v>0.11588330632090761</v>
      </c>
    </row>
    <row r="5029">
      <c r="A5029" s="26">
        <v>32</v>
      </c>
      <c r="B5029" s="24" t="str">
        <v>고양시 일산서구</v>
      </c>
      <c r="C5029" s="24" t="str">
        <v>다가구 전월세</v>
      </c>
      <c r="D5029" s="24" t="str">
        <v>2026-06</v>
      </c>
      <c r="E5029" s="24" t="str">
        <v>비교 반영</v>
      </c>
      <c r="F5029" s="24" t="str">
        <v>최근 비교기간</v>
      </c>
      <c r="G5029" s="26">
        <v>127</v>
      </c>
      <c r="H5029" s="37">
        <v>0.10143769968051118</v>
      </c>
    </row>
    <row r="5030">
      <c r="A5030" s="30">
        <v>32</v>
      </c>
      <c r="B5030" s="30" t="str">
        <v>고양시 일산서구</v>
      </c>
      <c r="C5030" s="30" t="str">
        <v>다가구 전월세</v>
      </c>
      <c r="D5030" s="30" t="str">
        <v>2026-07</v>
      </c>
      <c r="E5030" s="30" t="str">
        <v>집계 중</v>
      </c>
      <c r="F5030" s="30" t="str">
        <v>집계 중 월</v>
      </c>
      <c r="G5030" s="32">
        <v>101</v>
      </c>
      <c r="H5030" s="43">
        <v>0.09412861136999068</v>
      </c>
    </row>
    <row r="5031">
      <c r="A5031" s="26">
        <v>32</v>
      </c>
      <c r="B5031" s="24" t="str">
        <v>고양시 일산서구</v>
      </c>
      <c r="C5031" s="24" t="str">
        <v>오피스텔 전월세</v>
      </c>
      <c r="D5031" s="24" t="str">
        <v>2025-08</v>
      </c>
      <c r="E5031" s="24" t="str">
        <v>비교 반영</v>
      </c>
      <c r="F5031" s="24" t="str">
        <v>그 외 비교 반영월</v>
      </c>
      <c r="G5031" s="26">
        <v>177</v>
      </c>
      <c r="H5031" s="37">
        <v>0.15458515283842794</v>
      </c>
    </row>
    <row r="5032">
      <c r="A5032" s="26">
        <v>32</v>
      </c>
      <c r="B5032" s="24" t="str">
        <v>고양시 일산서구</v>
      </c>
      <c r="C5032" s="24" t="str">
        <v>오피스텔 전월세</v>
      </c>
      <c r="D5032" s="24" t="str">
        <v>2025-09</v>
      </c>
      <c r="E5032" s="24" t="str">
        <v>비교 반영</v>
      </c>
      <c r="F5032" s="24" t="str">
        <v>그 외 비교 반영월</v>
      </c>
      <c r="G5032" s="26">
        <v>108</v>
      </c>
      <c r="H5032" s="37">
        <v>0.0861244019138756</v>
      </c>
    </row>
    <row r="5033">
      <c r="A5033" s="26">
        <v>32</v>
      </c>
      <c r="B5033" s="24" t="str">
        <v>고양시 일산서구</v>
      </c>
      <c r="C5033" s="24" t="str">
        <v>오피스텔 전월세</v>
      </c>
      <c r="D5033" s="24" t="str">
        <v>2025-10</v>
      </c>
      <c r="E5033" s="24" t="str">
        <v>비교 반영</v>
      </c>
      <c r="F5033" s="24" t="str">
        <v>그 외 비교 반영월</v>
      </c>
      <c r="G5033" s="26">
        <v>131</v>
      </c>
      <c r="H5033" s="37">
        <v>0.11158432708688246</v>
      </c>
    </row>
    <row r="5034">
      <c r="A5034" s="26">
        <v>32</v>
      </c>
      <c r="B5034" s="24" t="str">
        <v>고양시 일산서구</v>
      </c>
      <c r="C5034" s="24" t="str">
        <v>오피스텔 전월세</v>
      </c>
      <c r="D5034" s="24" t="str">
        <v>2025-11</v>
      </c>
      <c r="E5034" s="24" t="str">
        <v>비교 반영</v>
      </c>
      <c r="F5034" s="24" t="str">
        <v>그 외 비교 반영월</v>
      </c>
      <c r="G5034" s="26">
        <v>131</v>
      </c>
      <c r="H5034" s="37">
        <v>0.10347551342812006</v>
      </c>
    </row>
    <row r="5035">
      <c r="A5035" s="26">
        <v>32</v>
      </c>
      <c r="B5035" s="24" t="str">
        <v>고양시 일산서구</v>
      </c>
      <c r="C5035" s="24" t="str">
        <v>오피스텔 전월세</v>
      </c>
      <c r="D5035" s="24" t="str">
        <v>2025-12</v>
      </c>
      <c r="E5035" s="24" t="str">
        <v>비교 반영</v>
      </c>
      <c r="F5035" s="24" t="str">
        <v>그 외 비교 반영월</v>
      </c>
      <c r="G5035" s="26">
        <v>151</v>
      </c>
      <c r="H5035" s="37">
        <v>0.12894961571306576</v>
      </c>
    </row>
    <row r="5036">
      <c r="A5036" s="26">
        <v>32</v>
      </c>
      <c r="B5036" s="24" t="str">
        <v>고양시 일산서구</v>
      </c>
      <c r="C5036" s="24" t="str">
        <v>오피스텔 전월세</v>
      </c>
      <c r="D5036" s="24" t="str">
        <v>2026-01</v>
      </c>
      <c r="E5036" s="24" t="str">
        <v>비교 반영</v>
      </c>
      <c r="F5036" s="24" t="str">
        <v>직전 비교기간</v>
      </c>
      <c r="G5036" s="26">
        <v>169</v>
      </c>
      <c r="H5036" s="37">
        <v>0.12593144560357675</v>
      </c>
    </row>
    <row r="5037">
      <c r="A5037" s="26">
        <v>32</v>
      </c>
      <c r="B5037" s="24" t="str">
        <v>고양시 일산서구</v>
      </c>
      <c r="C5037" s="24" t="str">
        <v>오피스텔 전월세</v>
      </c>
      <c r="D5037" s="24" t="str">
        <v>2026-02</v>
      </c>
      <c r="E5037" s="24" t="str">
        <v>비교 반영</v>
      </c>
      <c r="F5037" s="24" t="str">
        <v>직전 비교기간</v>
      </c>
      <c r="G5037" s="26">
        <v>131</v>
      </c>
      <c r="H5037" s="37">
        <v>0.11654804270462633</v>
      </c>
    </row>
    <row r="5038">
      <c r="A5038" s="26">
        <v>32</v>
      </c>
      <c r="B5038" s="24" t="str">
        <v>고양시 일산서구</v>
      </c>
      <c r="C5038" s="24" t="str">
        <v>오피스텔 전월세</v>
      </c>
      <c r="D5038" s="24" t="str">
        <v>2026-03</v>
      </c>
      <c r="E5038" s="24" t="str">
        <v>비교 반영</v>
      </c>
      <c r="F5038" s="24" t="str">
        <v>직전 비교기간</v>
      </c>
      <c r="G5038" s="26">
        <v>145</v>
      </c>
      <c r="H5038" s="37">
        <v>0.10386819484240688</v>
      </c>
    </row>
    <row r="5039">
      <c r="A5039" s="26">
        <v>32</v>
      </c>
      <c r="B5039" s="24" t="str">
        <v>고양시 일산서구</v>
      </c>
      <c r="C5039" s="24" t="str">
        <v>오피스텔 전월세</v>
      </c>
      <c r="D5039" s="24" t="str">
        <v>2026-04</v>
      </c>
      <c r="E5039" s="24" t="str">
        <v>비교 반영</v>
      </c>
      <c r="F5039" s="24" t="str">
        <v>최근 비교기간</v>
      </c>
      <c r="G5039" s="26">
        <v>109</v>
      </c>
      <c r="H5039" s="37">
        <v>0.09182813816343724</v>
      </c>
    </row>
    <row r="5040">
      <c r="A5040" s="26">
        <v>32</v>
      </c>
      <c r="B5040" s="24" t="str">
        <v>고양시 일산서구</v>
      </c>
      <c r="C5040" s="24" t="str">
        <v>오피스텔 전월세</v>
      </c>
      <c r="D5040" s="24" t="str">
        <v>2026-05</v>
      </c>
      <c r="E5040" s="24" t="str">
        <v>비교 반영</v>
      </c>
      <c r="F5040" s="24" t="str">
        <v>최근 비교기간</v>
      </c>
      <c r="G5040" s="26">
        <v>134</v>
      </c>
      <c r="H5040" s="37">
        <v>0.1085899513776337</v>
      </c>
    </row>
    <row r="5041">
      <c r="A5041" s="26">
        <v>32</v>
      </c>
      <c r="B5041" s="24" t="str">
        <v>고양시 일산서구</v>
      </c>
      <c r="C5041" s="24" t="str">
        <v>오피스텔 전월세</v>
      </c>
      <c r="D5041" s="24" t="str">
        <v>2026-06</v>
      </c>
      <c r="E5041" s="24" t="str">
        <v>비교 반영</v>
      </c>
      <c r="F5041" s="24" t="str">
        <v>최근 비교기간</v>
      </c>
      <c r="G5041" s="26">
        <v>158</v>
      </c>
      <c r="H5041" s="37">
        <v>0.12619808306709265</v>
      </c>
    </row>
    <row r="5042">
      <c r="A5042" s="30">
        <v>32</v>
      </c>
      <c r="B5042" s="30" t="str">
        <v>고양시 일산서구</v>
      </c>
      <c r="C5042" s="30" t="str">
        <v>오피스텔 전월세</v>
      </c>
      <c r="D5042" s="30" t="str">
        <v>2026-07</v>
      </c>
      <c r="E5042" s="30" t="str">
        <v>집계 중</v>
      </c>
      <c r="F5042" s="30" t="str">
        <v>집계 중 월</v>
      </c>
      <c r="G5042" s="32">
        <v>119</v>
      </c>
      <c r="H5042" s="43">
        <v>0.11090400745573159</v>
      </c>
    </row>
    <row r="5043">
      <c r="A5043" s="26">
        <v>32</v>
      </c>
      <c r="B5043" s="24" t="str">
        <v>고양시 일산서구</v>
      </c>
      <c r="C5043" s="24" t="str">
        <v>다세대 전월세</v>
      </c>
      <c r="D5043" s="24" t="str">
        <v>2025-08</v>
      </c>
      <c r="E5043" s="24" t="str">
        <v>비교 반영</v>
      </c>
      <c r="F5043" s="24" t="str">
        <v>그 외 비교 반영월</v>
      </c>
      <c r="G5043" s="26">
        <v>22</v>
      </c>
      <c r="H5043" s="37">
        <v>0.01921397379912664</v>
      </c>
    </row>
    <row r="5044">
      <c r="A5044" s="26">
        <v>32</v>
      </c>
      <c r="B5044" s="24" t="str">
        <v>고양시 일산서구</v>
      </c>
      <c r="C5044" s="24" t="str">
        <v>다세대 전월세</v>
      </c>
      <c r="D5044" s="24" t="str">
        <v>2025-09</v>
      </c>
      <c r="E5044" s="24" t="str">
        <v>비교 반영</v>
      </c>
      <c r="F5044" s="24" t="str">
        <v>그 외 비교 반영월</v>
      </c>
      <c r="G5044" s="26">
        <v>36</v>
      </c>
      <c r="H5044" s="37">
        <v>0.028708133971291867</v>
      </c>
    </row>
    <row r="5045">
      <c r="A5045" s="26">
        <v>32</v>
      </c>
      <c r="B5045" s="24" t="str">
        <v>고양시 일산서구</v>
      </c>
      <c r="C5045" s="24" t="str">
        <v>다세대 전월세</v>
      </c>
      <c r="D5045" s="24" t="str">
        <v>2025-10</v>
      </c>
      <c r="E5045" s="24" t="str">
        <v>비교 반영</v>
      </c>
      <c r="F5045" s="24" t="str">
        <v>그 외 비교 반영월</v>
      </c>
      <c r="G5045" s="26">
        <v>28</v>
      </c>
      <c r="H5045" s="37">
        <v>0.02385008517887564</v>
      </c>
    </row>
    <row r="5046">
      <c r="A5046" s="26">
        <v>32</v>
      </c>
      <c r="B5046" s="24" t="str">
        <v>고양시 일산서구</v>
      </c>
      <c r="C5046" s="24" t="str">
        <v>다세대 전월세</v>
      </c>
      <c r="D5046" s="24" t="str">
        <v>2025-11</v>
      </c>
      <c r="E5046" s="24" t="str">
        <v>비교 반영</v>
      </c>
      <c r="F5046" s="24" t="str">
        <v>그 외 비교 반영월</v>
      </c>
      <c r="G5046" s="26">
        <v>35</v>
      </c>
      <c r="H5046" s="37">
        <v>0.02764612954186414</v>
      </c>
    </row>
    <row r="5047">
      <c r="A5047" s="26">
        <v>32</v>
      </c>
      <c r="B5047" s="24" t="str">
        <v>고양시 일산서구</v>
      </c>
      <c r="C5047" s="24" t="str">
        <v>다세대 전월세</v>
      </c>
      <c r="D5047" s="24" t="str">
        <v>2025-12</v>
      </c>
      <c r="E5047" s="24" t="str">
        <v>비교 반영</v>
      </c>
      <c r="F5047" s="24" t="str">
        <v>그 외 비교 반영월</v>
      </c>
      <c r="G5047" s="26">
        <v>30</v>
      </c>
      <c r="H5047" s="37">
        <v>0.025619128949615714</v>
      </c>
    </row>
    <row r="5048">
      <c r="A5048" s="26">
        <v>32</v>
      </c>
      <c r="B5048" s="24" t="str">
        <v>고양시 일산서구</v>
      </c>
      <c r="C5048" s="24" t="str">
        <v>다세대 전월세</v>
      </c>
      <c r="D5048" s="24" t="str">
        <v>2026-01</v>
      </c>
      <c r="E5048" s="24" t="str">
        <v>비교 반영</v>
      </c>
      <c r="F5048" s="24" t="str">
        <v>직전 비교기간</v>
      </c>
      <c r="G5048" s="26">
        <v>40</v>
      </c>
      <c r="H5048" s="37">
        <v>0.029806259314456036</v>
      </c>
    </row>
    <row r="5049">
      <c r="A5049" s="26">
        <v>32</v>
      </c>
      <c r="B5049" s="24" t="str">
        <v>고양시 일산서구</v>
      </c>
      <c r="C5049" s="24" t="str">
        <v>다세대 전월세</v>
      </c>
      <c r="D5049" s="24" t="str">
        <v>2026-02</v>
      </c>
      <c r="E5049" s="24" t="str">
        <v>비교 반영</v>
      </c>
      <c r="F5049" s="24" t="str">
        <v>직전 비교기간</v>
      </c>
      <c r="G5049" s="26">
        <v>26</v>
      </c>
      <c r="H5049" s="37">
        <v>0.023131672597864767</v>
      </c>
    </row>
    <row r="5050">
      <c r="A5050" s="26">
        <v>32</v>
      </c>
      <c r="B5050" s="24" t="str">
        <v>고양시 일산서구</v>
      </c>
      <c r="C5050" s="24" t="str">
        <v>다세대 전월세</v>
      </c>
      <c r="D5050" s="24" t="str">
        <v>2026-03</v>
      </c>
      <c r="E5050" s="24" t="str">
        <v>비교 반영</v>
      </c>
      <c r="F5050" s="24" t="str">
        <v>직전 비교기간</v>
      </c>
      <c r="G5050" s="26">
        <v>57</v>
      </c>
      <c r="H5050" s="37">
        <v>0.04083094555873926</v>
      </c>
    </row>
    <row r="5051">
      <c r="A5051" s="26">
        <v>32</v>
      </c>
      <c r="B5051" s="24" t="str">
        <v>고양시 일산서구</v>
      </c>
      <c r="C5051" s="24" t="str">
        <v>다세대 전월세</v>
      </c>
      <c r="D5051" s="24" t="str">
        <v>2026-04</v>
      </c>
      <c r="E5051" s="24" t="str">
        <v>비교 반영</v>
      </c>
      <c r="F5051" s="24" t="str">
        <v>최근 비교기간</v>
      </c>
      <c r="G5051" s="26">
        <v>39</v>
      </c>
      <c r="H5051" s="37">
        <v>0.03285593934288121</v>
      </c>
    </row>
    <row r="5052">
      <c r="A5052" s="26">
        <v>32</v>
      </c>
      <c r="B5052" s="24" t="str">
        <v>고양시 일산서구</v>
      </c>
      <c r="C5052" s="24" t="str">
        <v>다세대 전월세</v>
      </c>
      <c r="D5052" s="24" t="str">
        <v>2026-05</v>
      </c>
      <c r="E5052" s="24" t="str">
        <v>비교 반영</v>
      </c>
      <c r="F5052" s="24" t="str">
        <v>최근 비교기간</v>
      </c>
      <c r="G5052" s="26">
        <v>32</v>
      </c>
      <c r="H5052" s="37">
        <v>0.02593192868719611</v>
      </c>
    </row>
    <row r="5053">
      <c r="A5053" s="26">
        <v>32</v>
      </c>
      <c r="B5053" s="24" t="str">
        <v>고양시 일산서구</v>
      </c>
      <c r="C5053" s="24" t="str">
        <v>다세대 전월세</v>
      </c>
      <c r="D5053" s="24" t="str">
        <v>2026-06</v>
      </c>
      <c r="E5053" s="24" t="str">
        <v>비교 반영</v>
      </c>
      <c r="F5053" s="24" t="str">
        <v>최근 비교기간</v>
      </c>
      <c r="G5053" s="26">
        <v>41</v>
      </c>
      <c r="H5053" s="37">
        <v>0.03274760383386582</v>
      </c>
    </row>
    <row r="5054">
      <c r="A5054" s="30">
        <v>32</v>
      </c>
      <c r="B5054" s="30" t="str">
        <v>고양시 일산서구</v>
      </c>
      <c r="C5054" s="30" t="str">
        <v>다세대 전월세</v>
      </c>
      <c r="D5054" s="30" t="str">
        <v>2026-07</v>
      </c>
      <c r="E5054" s="30" t="str">
        <v>집계 중</v>
      </c>
      <c r="F5054" s="30" t="str">
        <v>집계 중 월</v>
      </c>
      <c r="G5054" s="32">
        <v>24</v>
      </c>
      <c r="H5054" s="43">
        <v>0.022367194780987885</v>
      </c>
    </row>
    <row r="5055">
      <c r="A5055" s="26">
        <v>32</v>
      </c>
      <c r="B5055" s="24" t="str">
        <v>고양시 일산서구</v>
      </c>
      <c r="C5055" s="24" t="str">
        <v>오피스텔 매매</v>
      </c>
      <c r="D5055" s="24" t="str">
        <v>2025-08</v>
      </c>
      <c r="E5055" s="24" t="str">
        <v>비교 반영</v>
      </c>
      <c r="F5055" s="24" t="str">
        <v>그 외 비교 반영월</v>
      </c>
      <c r="G5055" s="26">
        <v>8</v>
      </c>
      <c r="H5055" s="37">
        <v>0.0069868995633187774</v>
      </c>
    </row>
    <row r="5056">
      <c r="A5056" s="26">
        <v>32</v>
      </c>
      <c r="B5056" s="24" t="str">
        <v>고양시 일산서구</v>
      </c>
      <c r="C5056" s="24" t="str">
        <v>오피스텔 매매</v>
      </c>
      <c r="D5056" s="24" t="str">
        <v>2025-09</v>
      </c>
      <c r="E5056" s="24" t="str">
        <v>비교 반영</v>
      </c>
      <c r="F5056" s="24" t="str">
        <v>그 외 비교 반영월</v>
      </c>
      <c r="G5056" s="26">
        <v>20</v>
      </c>
      <c r="H5056" s="37">
        <v>0.01594896331738437</v>
      </c>
    </row>
    <row r="5057">
      <c r="A5057" s="26">
        <v>32</v>
      </c>
      <c r="B5057" s="24" t="str">
        <v>고양시 일산서구</v>
      </c>
      <c r="C5057" s="24" t="str">
        <v>오피스텔 매매</v>
      </c>
      <c r="D5057" s="24" t="str">
        <v>2025-10</v>
      </c>
      <c r="E5057" s="24" t="str">
        <v>비교 반영</v>
      </c>
      <c r="F5057" s="24" t="str">
        <v>그 외 비교 반영월</v>
      </c>
      <c r="G5057" s="26">
        <v>19</v>
      </c>
      <c r="H5057" s="37">
        <v>0.016183986371379896</v>
      </c>
    </row>
    <row r="5058">
      <c r="A5058" s="26">
        <v>32</v>
      </c>
      <c r="B5058" s="24" t="str">
        <v>고양시 일산서구</v>
      </c>
      <c r="C5058" s="24" t="str">
        <v>오피스텔 매매</v>
      </c>
      <c r="D5058" s="24" t="str">
        <v>2025-11</v>
      </c>
      <c r="E5058" s="24" t="str">
        <v>비교 반영</v>
      </c>
      <c r="F5058" s="24" t="str">
        <v>그 외 비교 반영월</v>
      </c>
      <c r="G5058" s="26">
        <v>27</v>
      </c>
      <c r="H5058" s="37">
        <v>0.02132701421800948</v>
      </c>
    </row>
    <row r="5059">
      <c r="A5059" s="26">
        <v>32</v>
      </c>
      <c r="B5059" s="24" t="str">
        <v>고양시 일산서구</v>
      </c>
      <c r="C5059" s="24" t="str">
        <v>오피스텔 매매</v>
      </c>
      <c r="D5059" s="24" t="str">
        <v>2025-12</v>
      </c>
      <c r="E5059" s="24" t="str">
        <v>비교 반영</v>
      </c>
      <c r="F5059" s="24" t="str">
        <v>그 외 비교 반영월</v>
      </c>
      <c r="G5059" s="26">
        <v>17</v>
      </c>
      <c r="H5059" s="37">
        <v>0.014517506404782237</v>
      </c>
    </row>
    <row r="5060">
      <c r="A5060" s="26">
        <v>32</v>
      </c>
      <c r="B5060" s="24" t="str">
        <v>고양시 일산서구</v>
      </c>
      <c r="C5060" s="24" t="str">
        <v>오피스텔 매매</v>
      </c>
      <c r="D5060" s="24" t="str">
        <v>2026-01</v>
      </c>
      <c r="E5060" s="24" t="str">
        <v>비교 반영</v>
      </c>
      <c r="F5060" s="24" t="str">
        <v>직전 비교기간</v>
      </c>
      <c r="G5060" s="26">
        <v>20</v>
      </c>
      <c r="H5060" s="37">
        <v>0.014903129657228018</v>
      </c>
    </row>
    <row r="5061">
      <c r="A5061" s="26">
        <v>32</v>
      </c>
      <c r="B5061" s="24" t="str">
        <v>고양시 일산서구</v>
      </c>
      <c r="C5061" s="24" t="str">
        <v>오피스텔 매매</v>
      </c>
      <c r="D5061" s="24" t="str">
        <v>2026-02</v>
      </c>
      <c r="E5061" s="24" t="str">
        <v>비교 반영</v>
      </c>
      <c r="F5061" s="24" t="str">
        <v>직전 비교기간</v>
      </c>
      <c r="G5061" s="26">
        <v>13</v>
      </c>
      <c r="H5061" s="37">
        <v>0.011565836298932384</v>
      </c>
    </row>
    <row r="5062">
      <c r="A5062" s="26">
        <v>32</v>
      </c>
      <c r="B5062" s="24" t="str">
        <v>고양시 일산서구</v>
      </c>
      <c r="C5062" s="24" t="str">
        <v>오피스텔 매매</v>
      </c>
      <c r="D5062" s="24" t="str">
        <v>2026-03</v>
      </c>
      <c r="E5062" s="24" t="str">
        <v>비교 반영</v>
      </c>
      <c r="F5062" s="24" t="str">
        <v>직전 비교기간</v>
      </c>
      <c r="G5062" s="26">
        <v>16</v>
      </c>
      <c r="H5062" s="37">
        <v>0.011461318051575931</v>
      </c>
    </row>
    <row r="5063">
      <c r="A5063" s="26">
        <v>32</v>
      </c>
      <c r="B5063" s="24" t="str">
        <v>고양시 일산서구</v>
      </c>
      <c r="C5063" s="24" t="str">
        <v>오피스텔 매매</v>
      </c>
      <c r="D5063" s="24" t="str">
        <v>2026-04</v>
      </c>
      <c r="E5063" s="24" t="str">
        <v>비교 반영</v>
      </c>
      <c r="F5063" s="24" t="str">
        <v>최근 비교기간</v>
      </c>
      <c r="G5063" s="26">
        <v>22</v>
      </c>
      <c r="H5063" s="37">
        <v>0.018534119629317607</v>
      </c>
    </row>
    <row r="5064">
      <c r="A5064" s="26">
        <v>32</v>
      </c>
      <c r="B5064" s="24" t="str">
        <v>고양시 일산서구</v>
      </c>
      <c r="C5064" s="24" t="str">
        <v>오피스텔 매매</v>
      </c>
      <c r="D5064" s="24" t="str">
        <v>2026-05</v>
      </c>
      <c r="E5064" s="24" t="str">
        <v>비교 반영</v>
      </c>
      <c r="F5064" s="24" t="str">
        <v>최근 비교기간</v>
      </c>
      <c r="G5064" s="26">
        <v>19</v>
      </c>
      <c r="H5064" s="37">
        <v>0.01539708265802269</v>
      </c>
    </row>
    <row r="5065">
      <c r="A5065" s="26">
        <v>32</v>
      </c>
      <c r="B5065" s="24" t="str">
        <v>고양시 일산서구</v>
      </c>
      <c r="C5065" s="24" t="str">
        <v>오피스텔 매매</v>
      </c>
      <c r="D5065" s="24" t="str">
        <v>2026-06</v>
      </c>
      <c r="E5065" s="24" t="str">
        <v>비교 반영</v>
      </c>
      <c r="F5065" s="24" t="str">
        <v>최근 비교기간</v>
      </c>
      <c r="G5065" s="26">
        <v>13</v>
      </c>
      <c r="H5065" s="37">
        <v>0.010383386581469648</v>
      </c>
    </row>
    <row r="5066">
      <c r="A5066" s="30">
        <v>32</v>
      </c>
      <c r="B5066" s="30" t="str">
        <v>고양시 일산서구</v>
      </c>
      <c r="C5066" s="30" t="str">
        <v>오피스텔 매매</v>
      </c>
      <c r="D5066" s="30" t="str">
        <v>2026-07</v>
      </c>
      <c r="E5066" s="30" t="str">
        <v>집계 중</v>
      </c>
      <c r="F5066" s="30" t="str">
        <v>집계 중 월</v>
      </c>
      <c r="G5066" s="32">
        <v>14</v>
      </c>
      <c r="H5066" s="43">
        <v>0.0130475302889096</v>
      </c>
    </row>
    <row r="5067">
      <c r="A5067" s="26">
        <v>32</v>
      </c>
      <c r="B5067" s="24" t="str">
        <v>고양시 일산서구</v>
      </c>
      <c r="C5067" s="24" t="str">
        <v>다세대 매매</v>
      </c>
      <c r="D5067" s="24" t="str">
        <v>2025-08</v>
      </c>
      <c r="E5067" s="24" t="str">
        <v>비교 반영</v>
      </c>
      <c r="F5067" s="24" t="str">
        <v>그 외 비교 반영월</v>
      </c>
      <c r="G5067" s="26">
        <v>6</v>
      </c>
      <c r="H5067" s="37">
        <v>0.005240174672489083</v>
      </c>
    </row>
    <row r="5068">
      <c r="A5068" s="26">
        <v>32</v>
      </c>
      <c r="B5068" s="24" t="str">
        <v>고양시 일산서구</v>
      </c>
      <c r="C5068" s="24" t="str">
        <v>다세대 매매</v>
      </c>
      <c r="D5068" s="24" t="str">
        <v>2025-09</v>
      </c>
      <c r="E5068" s="24" t="str">
        <v>비교 반영</v>
      </c>
      <c r="F5068" s="24" t="str">
        <v>그 외 비교 반영월</v>
      </c>
      <c r="G5068" s="26">
        <v>13</v>
      </c>
      <c r="H5068" s="37">
        <v>0.01036682615629984</v>
      </c>
    </row>
    <row r="5069">
      <c r="A5069" s="26">
        <v>32</v>
      </c>
      <c r="B5069" s="24" t="str">
        <v>고양시 일산서구</v>
      </c>
      <c r="C5069" s="24" t="str">
        <v>다세대 매매</v>
      </c>
      <c r="D5069" s="24" t="str">
        <v>2025-10</v>
      </c>
      <c r="E5069" s="24" t="str">
        <v>비교 반영</v>
      </c>
      <c r="F5069" s="24" t="str">
        <v>그 외 비교 반영월</v>
      </c>
      <c r="G5069" s="26">
        <v>9</v>
      </c>
      <c r="H5069" s="37">
        <v>0.007666098807495741</v>
      </c>
    </row>
    <row r="5070">
      <c r="A5070" s="26">
        <v>32</v>
      </c>
      <c r="B5070" s="24" t="str">
        <v>고양시 일산서구</v>
      </c>
      <c r="C5070" s="24" t="str">
        <v>다세대 매매</v>
      </c>
      <c r="D5070" s="24" t="str">
        <v>2025-11</v>
      </c>
      <c r="E5070" s="24" t="str">
        <v>비교 반영</v>
      </c>
      <c r="F5070" s="24" t="str">
        <v>그 외 비교 반영월</v>
      </c>
      <c r="G5070" s="26">
        <v>20</v>
      </c>
      <c r="H5070" s="37">
        <v>0.01579778830963665</v>
      </c>
    </row>
    <row r="5071">
      <c r="A5071" s="26">
        <v>32</v>
      </c>
      <c r="B5071" s="24" t="str">
        <v>고양시 일산서구</v>
      </c>
      <c r="C5071" s="24" t="str">
        <v>다세대 매매</v>
      </c>
      <c r="D5071" s="24" t="str">
        <v>2025-12</v>
      </c>
      <c r="E5071" s="24" t="str">
        <v>비교 반영</v>
      </c>
      <c r="F5071" s="24" t="str">
        <v>그 외 비교 반영월</v>
      </c>
      <c r="G5071" s="26">
        <v>10</v>
      </c>
      <c r="H5071" s="37">
        <v>0.008539709649871904</v>
      </c>
    </row>
    <row r="5072">
      <c r="A5072" s="26">
        <v>32</v>
      </c>
      <c r="B5072" s="24" t="str">
        <v>고양시 일산서구</v>
      </c>
      <c r="C5072" s="24" t="str">
        <v>다세대 매매</v>
      </c>
      <c r="D5072" s="24" t="str">
        <v>2026-01</v>
      </c>
      <c r="E5072" s="24" t="str">
        <v>비교 반영</v>
      </c>
      <c r="F5072" s="24" t="str">
        <v>직전 비교기간</v>
      </c>
      <c r="G5072" s="26">
        <v>14</v>
      </c>
      <c r="H5072" s="37">
        <v>0.010432190760059613</v>
      </c>
    </row>
    <row r="5073">
      <c r="A5073" s="26">
        <v>32</v>
      </c>
      <c r="B5073" s="24" t="str">
        <v>고양시 일산서구</v>
      </c>
      <c r="C5073" s="24" t="str">
        <v>다세대 매매</v>
      </c>
      <c r="D5073" s="24" t="str">
        <v>2026-02</v>
      </c>
      <c r="E5073" s="24" t="str">
        <v>비교 반영</v>
      </c>
      <c r="F5073" s="24" t="str">
        <v>직전 비교기간</v>
      </c>
      <c r="G5073" s="26">
        <v>14</v>
      </c>
      <c r="H5073" s="37">
        <v>0.012455516014234875</v>
      </c>
    </row>
    <row r="5074">
      <c r="A5074" s="26">
        <v>32</v>
      </c>
      <c r="B5074" s="24" t="str">
        <v>고양시 일산서구</v>
      </c>
      <c r="C5074" s="24" t="str">
        <v>다세대 매매</v>
      </c>
      <c r="D5074" s="24" t="str">
        <v>2026-03</v>
      </c>
      <c r="E5074" s="24" t="str">
        <v>비교 반영</v>
      </c>
      <c r="F5074" s="24" t="str">
        <v>직전 비교기간</v>
      </c>
      <c r="G5074" s="26">
        <v>16</v>
      </c>
      <c r="H5074" s="37">
        <v>0.011461318051575931</v>
      </c>
    </row>
    <row r="5075">
      <c r="A5075" s="26">
        <v>32</v>
      </c>
      <c r="B5075" s="24" t="str">
        <v>고양시 일산서구</v>
      </c>
      <c r="C5075" s="24" t="str">
        <v>다세대 매매</v>
      </c>
      <c r="D5075" s="24" t="str">
        <v>2026-04</v>
      </c>
      <c r="E5075" s="24" t="str">
        <v>비교 반영</v>
      </c>
      <c r="F5075" s="24" t="str">
        <v>최근 비교기간</v>
      </c>
      <c r="G5075" s="26">
        <v>18</v>
      </c>
      <c r="H5075" s="37">
        <v>0.015164279696714406</v>
      </c>
    </row>
    <row r="5076">
      <c r="A5076" s="26">
        <v>32</v>
      </c>
      <c r="B5076" s="24" t="str">
        <v>고양시 일산서구</v>
      </c>
      <c r="C5076" s="24" t="str">
        <v>다세대 매매</v>
      </c>
      <c r="D5076" s="24" t="str">
        <v>2026-05</v>
      </c>
      <c r="E5076" s="24" t="str">
        <v>비교 반영</v>
      </c>
      <c r="F5076" s="24" t="str">
        <v>최근 비교기간</v>
      </c>
      <c r="G5076" s="26">
        <v>20</v>
      </c>
      <c r="H5076" s="37">
        <v>0.01620745542949757</v>
      </c>
    </row>
    <row r="5077">
      <c r="A5077" s="26">
        <v>32</v>
      </c>
      <c r="B5077" s="24" t="str">
        <v>고양시 일산서구</v>
      </c>
      <c r="C5077" s="24" t="str">
        <v>다세대 매매</v>
      </c>
      <c r="D5077" s="24" t="str">
        <v>2026-06</v>
      </c>
      <c r="E5077" s="24" t="str">
        <v>비교 반영</v>
      </c>
      <c r="F5077" s="24" t="str">
        <v>최근 비교기간</v>
      </c>
      <c r="G5077" s="26">
        <v>11</v>
      </c>
      <c r="H5077" s="37">
        <v>0.00878594249201278</v>
      </c>
    </row>
    <row r="5078">
      <c r="A5078" s="30">
        <v>32</v>
      </c>
      <c r="B5078" s="30" t="str">
        <v>고양시 일산서구</v>
      </c>
      <c r="C5078" s="30" t="str">
        <v>다세대 매매</v>
      </c>
      <c r="D5078" s="30" t="str">
        <v>2026-07</v>
      </c>
      <c r="E5078" s="30" t="str">
        <v>집계 중</v>
      </c>
      <c r="F5078" s="30" t="str">
        <v>집계 중 월</v>
      </c>
      <c r="G5078" s="32">
        <v>14</v>
      </c>
      <c r="H5078" s="43">
        <v>0.0130475302889096</v>
      </c>
    </row>
    <row r="5079">
      <c r="A5079" s="26">
        <v>32</v>
      </c>
      <c r="B5079" s="24" t="str">
        <v>고양시 일산서구</v>
      </c>
      <c r="C5079" s="24" t="str">
        <v>상가</v>
      </c>
      <c r="D5079" s="24" t="str">
        <v>2025-08</v>
      </c>
      <c r="E5079" s="24" t="str">
        <v>비교 반영</v>
      </c>
      <c r="F5079" s="24" t="str">
        <v>그 외 비교 반영월</v>
      </c>
      <c r="G5079" s="26">
        <v>22</v>
      </c>
      <c r="H5079" s="37">
        <v>0.01921397379912664</v>
      </c>
    </row>
    <row r="5080">
      <c r="A5080" s="26">
        <v>32</v>
      </c>
      <c r="B5080" s="24" t="str">
        <v>고양시 일산서구</v>
      </c>
      <c r="C5080" s="24" t="str">
        <v>상가</v>
      </c>
      <c r="D5080" s="24" t="str">
        <v>2025-09</v>
      </c>
      <c r="E5080" s="24" t="str">
        <v>비교 반영</v>
      </c>
      <c r="F5080" s="24" t="str">
        <v>그 외 비교 반영월</v>
      </c>
      <c r="G5080" s="26">
        <v>26</v>
      </c>
      <c r="H5080" s="37">
        <v>0.02073365231259968</v>
      </c>
    </row>
    <row r="5081">
      <c r="A5081" s="26">
        <v>32</v>
      </c>
      <c r="B5081" s="24" t="str">
        <v>고양시 일산서구</v>
      </c>
      <c r="C5081" s="24" t="str">
        <v>상가</v>
      </c>
      <c r="D5081" s="24" t="str">
        <v>2025-10</v>
      </c>
      <c r="E5081" s="24" t="str">
        <v>비교 반영</v>
      </c>
      <c r="F5081" s="24" t="str">
        <v>그 외 비교 반영월</v>
      </c>
      <c r="G5081" s="26">
        <v>25</v>
      </c>
      <c r="H5081" s="37">
        <v>0.02129471890971039</v>
      </c>
    </row>
    <row r="5082">
      <c r="A5082" s="26">
        <v>32</v>
      </c>
      <c r="B5082" s="24" t="str">
        <v>고양시 일산서구</v>
      </c>
      <c r="C5082" s="24" t="str">
        <v>상가</v>
      </c>
      <c r="D5082" s="24" t="str">
        <v>2025-11</v>
      </c>
      <c r="E5082" s="24" t="str">
        <v>비교 반영</v>
      </c>
      <c r="F5082" s="24" t="str">
        <v>그 외 비교 반영월</v>
      </c>
      <c r="G5082" s="26">
        <v>13</v>
      </c>
      <c r="H5082" s="37">
        <v>0.010268562401263823</v>
      </c>
    </row>
    <row r="5083">
      <c r="A5083" s="26">
        <v>32</v>
      </c>
      <c r="B5083" s="24" t="str">
        <v>고양시 일산서구</v>
      </c>
      <c r="C5083" s="24" t="str">
        <v>상가</v>
      </c>
      <c r="D5083" s="24" t="str">
        <v>2025-12</v>
      </c>
      <c r="E5083" s="24" t="str">
        <v>비교 반영</v>
      </c>
      <c r="F5083" s="24" t="str">
        <v>그 외 비교 반영월</v>
      </c>
      <c r="G5083" s="26">
        <v>9</v>
      </c>
      <c r="H5083" s="37">
        <v>0.007685738684884714</v>
      </c>
    </row>
    <row r="5084">
      <c r="A5084" s="26">
        <v>32</v>
      </c>
      <c r="B5084" s="24" t="str">
        <v>고양시 일산서구</v>
      </c>
      <c r="C5084" s="24" t="str">
        <v>상가</v>
      </c>
      <c r="D5084" s="24" t="str">
        <v>2026-01</v>
      </c>
      <c r="E5084" s="24" t="str">
        <v>비교 반영</v>
      </c>
      <c r="F5084" s="24" t="str">
        <v>직전 비교기간</v>
      </c>
      <c r="G5084" s="26">
        <v>20</v>
      </c>
      <c r="H5084" s="37">
        <v>0.014903129657228018</v>
      </c>
    </row>
    <row r="5085">
      <c r="A5085" s="26">
        <v>32</v>
      </c>
      <c r="B5085" s="24" t="str">
        <v>고양시 일산서구</v>
      </c>
      <c r="C5085" s="24" t="str">
        <v>상가</v>
      </c>
      <c r="D5085" s="24" t="str">
        <v>2026-02</v>
      </c>
      <c r="E5085" s="24" t="str">
        <v>비교 반영</v>
      </c>
      <c r="F5085" s="24" t="str">
        <v>직전 비교기간</v>
      </c>
      <c r="G5085" s="26">
        <v>12</v>
      </c>
      <c r="H5085" s="37">
        <v>0.010676156583629894</v>
      </c>
    </row>
    <row r="5086">
      <c r="A5086" s="26">
        <v>32</v>
      </c>
      <c r="B5086" s="24" t="str">
        <v>고양시 일산서구</v>
      </c>
      <c r="C5086" s="24" t="str">
        <v>상가</v>
      </c>
      <c r="D5086" s="24" t="str">
        <v>2026-03</v>
      </c>
      <c r="E5086" s="24" t="str">
        <v>비교 반영</v>
      </c>
      <c r="F5086" s="24" t="str">
        <v>직전 비교기간</v>
      </c>
      <c r="G5086" s="26">
        <v>18</v>
      </c>
      <c r="H5086" s="37">
        <v>0.012893982808022923</v>
      </c>
    </row>
    <row r="5087">
      <c r="A5087" s="26">
        <v>32</v>
      </c>
      <c r="B5087" s="24" t="str">
        <v>고양시 일산서구</v>
      </c>
      <c r="C5087" s="24" t="str">
        <v>상가</v>
      </c>
      <c r="D5087" s="24" t="str">
        <v>2026-04</v>
      </c>
      <c r="E5087" s="24" t="str">
        <v>비교 반영</v>
      </c>
      <c r="F5087" s="24" t="str">
        <v>최근 비교기간</v>
      </c>
      <c r="G5087" s="26">
        <v>18</v>
      </c>
      <c r="H5087" s="37">
        <v>0.015164279696714406</v>
      </c>
    </row>
    <row r="5088">
      <c r="A5088" s="26">
        <v>32</v>
      </c>
      <c r="B5088" s="24" t="str">
        <v>고양시 일산서구</v>
      </c>
      <c r="C5088" s="24" t="str">
        <v>상가</v>
      </c>
      <c r="D5088" s="24" t="str">
        <v>2026-05</v>
      </c>
      <c r="E5088" s="24" t="str">
        <v>비교 반영</v>
      </c>
      <c r="F5088" s="24" t="str">
        <v>최근 비교기간</v>
      </c>
      <c r="G5088" s="26">
        <v>10</v>
      </c>
      <c r="H5088" s="37">
        <v>0.008103727714748784</v>
      </c>
    </row>
    <row r="5089">
      <c r="A5089" s="26">
        <v>32</v>
      </c>
      <c r="B5089" s="24" t="str">
        <v>고양시 일산서구</v>
      </c>
      <c r="C5089" s="24" t="str">
        <v>상가</v>
      </c>
      <c r="D5089" s="24" t="str">
        <v>2026-06</v>
      </c>
      <c r="E5089" s="24" t="str">
        <v>비교 반영</v>
      </c>
      <c r="F5089" s="24" t="str">
        <v>최근 비교기간</v>
      </c>
      <c r="G5089" s="26">
        <v>15</v>
      </c>
      <c r="H5089" s="37">
        <v>0.011980830670926517</v>
      </c>
    </row>
    <row r="5090">
      <c r="A5090" s="30">
        <v>32</v>
      </c>
      <c r="B5090" s="30" t="str">
        <v>고양시 일산서구</v>
      </c>
      <c r="C5090" s="30" t="str">
        <v>상가</v>
      </c>
      <c r="D5090" s="30" t="str">
        <v>2026-07</v>
      </c>
      <c r="E5090" s="30" t="str">
        <v>집계 중</v>
      </c>
      <c r="F5090" s="30" t="str">
        <v>집계 중 월</v>
      </c>
      <c r="G5090" s="32">
        <v>13</v>
      </c>
      <c r="H5090" s="43">
        <v>0.012115563839701771</v>
      </c>
    </row>
    <row r="5091">
      <c r="A5091" s="26">
        <v>32</v>
      </c>
      <c r="B5091" s="24" t="str">
        <v>고양시 일산서구</v>
      </c>
      <c r="C5091" s="24" t="str">
        <v>토지</v>
      </c>
      <c r="D5091" s="24" t="str">
        <v>2025-08</v>
      </c>
      <c r="E5091" s="24" t="str">
        <v>비교 반영</v>
      </c>
      <c r="F5091" s="24" t="str">
        <v>그 외 비교 반영월</v>
      </c>
      <c r="G5091" s="26">
        <v>17</v>
      </c>
      <c r="H5091" s="37">
        <v>0.014847161572052401</v>
      </c>
    </row>
    <row r="5092">
      <c r="A5092" s="26">
        <v>32</v>
      </c>
      <c r="B5092" s="24" t="str">
        <v>고양시 일산서구</v>
      </c>
      <c r="C5092" s="24" t="str">
        <v>토지</v>
      </c>
      <c r="D5092" s="24" t="str">
        <v>2025-09</v>
      </c>
      <c r="E5092" s="24" t="str">
        <v>비교 반영</v>
      </c>
      <c r="F5092" s="24" t="str">
        <v>그 외 비교 반영월</v>
      </c>
      <c r="G5092" s="26">
        <v>8</v>
      </c>
      <c r="H5092" s="37">
        <v>0.006379585326953748</v>
      </c>
    </row>
    <row r="5093">
      <c r="A5093" s="26">
        <v>32</v>
      </c>
      <c r="B5093" s="24" t="str">
        <v>고양시 일산서구</v>
      </c>
      <c r="C5093" s="24" t="str">
        <v>토지</v>
      </c>
      <c r="D5093" s="24" t="str">
        <v>2025-10</v>
      </c>
      <c r="E5093" s="24" t="str">
        <v>비교 반영</v>
      </c>
      <c r="F5093" s="24" t="str">
        <v>그 외 비교 반영월</v>
      </c>
      <c r="G5093" s="26">
        <v>14</v>
      </c>
      <c r="H5093" s="37">
        <v>0.01192504258943782</v>
      </c>
    </row>
    <row r="5094">
      <c r="A5094" s="26">
        <v>32</v>
      </c>
      <c r="B5094" s="24" t="str">
        <v>고양시 일산서구</v>
      </c>
      <c r="C5094" s="24" t="str">
        <v>토지</v>
      </c>
      <c r="D5094" s="24" t="str">
        <v>2025-11</v>
      </c>
      <c r="E5094" s="24" t="str">
        <v>비교 반영</v>
      </c>
      <c r="F5094" s="24" t="str">
        <v>그 외 비교 반영월</v>
      </c>
      <c r="G5094" s="26">
        <v>10</v>
      </c>
      <c r="H5094" s="37">
        <v>0.007898894154818325</v>
      </c>
    </row>
    <row r="5095">
      <c r="A5095" s="26">
        <v>32</v>
      </c>
      <c r="B5095" s="24" t="str">
        <v>고양시 일산서구</v>
      </c>
      <c r="C5095" s="24" t="str">
        <v>토지</v>
      </c>
      <c r="D5095" s="24" t="str">
        <v>2025-12</v>
      </c>
      <c r="E5095" s="24" t="str">
        <v>비교 반영</v>
      </c>
      <c r="F5095" s="24" t="str">
        <v>그 외 비교 반영월</v>
      </c>
      <c r="G5095" s="26">
        <v>14</v>
      </c>
      <c r="H5095" s="37">
        <v>0.011955593509820665</v>
      </c>
    </row>
    <row r="5096">
      <c r="A5096" s="26">
        <v>32</v>
      </c>
      <c r="B5096" s="24" t="str">
        <v>고양시 일산서구</v>
      </c>
      <c r="C5096" s="24" t="str">
        <v>토지</v>
      </c>
      <c r="D5096" s="24" t="str">
        <v>2026-01</v>
      </c>
      <c r="E5096" s="24" t="str">
        <v>비교 반영</v>
      </c>
      <c r="F5096" s="24" t="str">
        <v>직전 비교기간</v>
      </c>
      <c r="G5096" s="26">
        <v>17</v>
      </c>
      <c r="H5096" s="37">
        <v>0.012667660208643815</v>
      </c>
    </row>
    <row r="5097">
      <c r="A5097" s="26">
        <v>32</v>
      </c>
      <c r="B5097" s="24" t="str">
        <v>고양시 일산서구</v>
      </c>
      <c r="C5097" s="24" t="str">
        <v>토지</v>
      </c>
      <c r="D5097" s="24" t="str">
        <v>2026-02</v>
      </c>
      <c r="E5097" s="24" t="str">
        <v>비교 반영</v>
      </c>
      <c r="F5097" s="24" t="str">
        <v>직전 비교기간</v>
      </c>
      <c r="G5097" s="26">
        <v>15</v>
      </c>
      <c r="H5097" s="37">
        <v>0.013345195729537367</v>
      </c>
    </row>
    <row r="5098">
      <c r="A5098" s="26">
        <v>32</v>
      </c>
      <c r="B5098" s="24" t="str">
        <v>고양시 일산서구</v>
      </c>
      <c r="C5098" s="24" t="str">
        <v>토지</v>
      </c>
      <c r="D5098" s="24" t="str">
        <v>2026-03</v>
      </c>
      <c r="E5098" s="24" t="str">
        <v>비교 반영</v>
      </c>
      <c r="F5098" s="24" t="str">
        <v>직전 비교기간</v>
      </c>
      <c r="G5098" s="26">
        <v>9</v>
      </c>
      <c r="H5098" s="37">
        <v>0.0064469914040114614</v>
      </c>
    </row>
    <row r="5099">
      <c r="A5099" s="26">
        <v>32</v>
      </c>
      <c r="B5099" s="24" t="str">
        <v>고양시 일산서구</v>
      </c>
      <c r="C5099" s="24" t="str">
        <v>토지</v>
      </c>
      <c r="D5099" s="24" t="str">
        <v>2026-04</v>
      </c>
      <c r="E5099" s="24" t="str">
        <v>비교 반영</v>
      </c>
      <c r="F5099" s="24" t="str">
        <v>최근 비교기간</v>
      </c>
      <c r="G5099" s="26">
        <v>25</v>
      </c>
      <c r="H5099" s="37">
        <v>0.02106149957877001</v>
      </c>
    </row>
    <row r="5100">
      <c r="A5100" s="26">
        <v>32</v>
      </c>
      <c r="B5100" s="24" t="str">
        <v>고양시 일산서구</v>
      </c>
      <c r="C5100" s="24" t="str">
        <v>토지</v>
      </c>
      <c r="D5100" s="24" t="str">
        <v>2026-05</v>
      </c>
      <c r="E5100" s="24" t="str">
        <v>비교 반영</v>
      </c>
      <c r="F5100" s="24" t="str">
        <v>최근 비교기간</v>
      </c>
      <c r="G5100" s="26">
        <v>6</v>
      </c>
      <c r="H5100" s="37">
        <v>0.004862236628849271</v>
      </c>
    </row>
    <row r="5101">
      <c r="A5101" s="26">
        <v>32</v>
      </c>
      <c r="B5101" s="24" t="str">
        <v>고양시 일산서구</v>
      </c>
      <c r="C5101" s="24" t="str">
        <v>토지</v>
      </c>
      <c r="D5101" s="24" t="str">
        <v>2026-06</v>
      </c>
      <c r="E5101" s="24" t="str">
        <v>비교 반영</v>
      </c>
      <c r="F5101" s="24" t="str">
        <v>최근 비교기간</v>
      </c>
      <c r="G5101" s="26">
        <v>11</v>
      </c>
      <c r="H5101" s="37">
        <v>0.00878594249201278</v>
      </c>
    </row>
    <row r="5102">
      <c r="A5102" s="30">
        <v>32</v>
      </c>
      <c r="B5102" s="30" t="str">
        <v>고양시 일산서구</v>
      </c>
      <c r="C5102" s="30" t="str">
        <v>토지</v>
      </c>
      <c r="D5102" s="30" t="str">
        <v>2026-07</v>
      </c>
      <c r="E5102" s="30" t="str">
        <v>집계 중</v>
      </c>
      <c r="F5102" s="30" t="str">
        <v>집계 중 월</v>
      </c>
      <c r="G5102" s="32">
        <v>12</v>
      </c>
      <c r="H5102" s="43">
        <v>0.011183597390493943</v>
      </c>
    </row>
    <row r="5103">
      <c r="A5103" s="26">
        <v>32</v>
      </c>
      <c r="B5103" s="24" t="str">
        <v>고양시 일산서구</v>
      </c>
      <c r="C5103" s="24" t="str">
        <v>다가구 매매</v>
      </c>
      <c r="D5103" s="24" t="str">
        <v>2025-08</v>
      </c>
      <c r="E5103" s="24" t="str">
        <v>비교 반영</v>
      </c>
      <c r="F5103" s="24" t="str">
        <v>그 외 비교 반영월</v>
      </c>
      <c r="G5103" s="26">
        <v>0</v>
      </c>
      <c r="H5103" s="37">
        <v>0</v>
      </c>
    </row>
    <row r="5104">
      <c r="A5104" s="26">
        <v>32</v>
      </c>
      <c r="B5104" s="24" t="str">
        <v>고양시 일산서구</v>
      </c>
      <c r="C5104" s="24" t="str">
        <v>다가구 매매</v>
      </c>
      <c r="D5104" s="24" t="str">
        <v>2025-09</v>
      </c>
      <c r="E5104" s="24" t="str">
        <v>비교 반영</v>
      </c>
      <c r="F5104" s="24" t="str">
        <v>그 외 비교 반영월</v>
      </c>
      <c r="G5104" s="26">
        <v>1</v>
      </c>
      <c r="H5104" s="37">
        <v>0.0007974481658692185</v>
      </c>
    </row>
    <row r="5105">
      <c r="A5105" s="26">
        <v>32</v>
      </c>
      <c r="B5105" s="24" t="str">
        <v>고양시 일산서구</v>
      </c>
      <c r="C5105" s="24" t="str">
        <v>다가구 매매</v>
      </c>
      <c r="D5105" s="24" t="str">
        <v>2025-10</v>
      </c>
      <c r="E5105" s="24" t="str">
        <v>비교 반영</v>
      </c>
      <c r="F5105" s="24" t="str">
        <v>그 외 비교 반영월</v>
      </c>
      <c r="G5105" s="26">
        <v>1</v>
      </c>
      <c r="H5105" s="37">
        <v>0.0008517887563884157</v>
      </c>
    </row>
    <row r="5106">
      <c r="A5106" s="26">
        <v>32</v>
      </c>
      <c r="B5106" s="24" t="str">
        <v>고양시 일산서구</v>
      </c>
      <c r="C5106" s="24" t="str">
        <v>다가구 매매</v>
      </c>
      <c r="D5106" s="24" t="str">
        <v>2025-11</v>
      </c>
      <c r="E5106" s="24" t="str">
        <v>비교 반영</v>
      </c>
      <c r="F5106" s="24" t="str">
        <v>그 외 비교 반영월</v>
      </c>
      <c r="G5106" s="26">
        <v>1</v>
      </c>
      <c r="H5106" s="37">
        <v>0.0007898894154818325</v>
      </c>
    </row>
    <row r="5107">
      <c r="A5107" s="26">
        <v>32</v>
      </c>
      <c r="B5107" s="24" t="str">
        <v>고양시 일산서구</v>
      </c>
      <c r="C5107" s="24" t="str">
        <v>다가구 매매</v>
      </c>
      <c r="D5107" s="24" t="str">
        <v>2025-12</v>
      </c>
      <c r="E5107" s="24" t="str">
        <v>비교 반영</v>
      </c>
      <c r="F5107" s="24" t="str">
        <v>그 외 비교 반영월</v>
      </c>
      <c r="G5107" s="26">
        <v>2</v>
      </c>
      <c r="H5107" s="37">
        <v>0.0017079419299743809</v>
      </c>
    </row>
    <row r="5108">
      <c r="A5108" s="26">
        <v>32</v>
      </c>
      <c r="B5108" s="24" t="str">
        <v>고양시 일산서구</v>
      </c>
      <c r="C5108" s="24" t="str">
        <v>다가구 매매</v>
      </c>
      <c r="D5108" s="24" t="str">
        <v>2026-01</v>
      </c>
      <c r="E5108" s="24" t="str">
        <v>비교 반영</v>
      </c>
      <c r="F5108" s="24" t="str">
        <v>직전 비교기간</v>
      </c>
      <c r="G5108" s="26">
        <v>0</v>
      </c>
      <c r="H5108" s="37">
        <v>0</v>
      </c>
    </row>
    <row r="5109">
      <c r="A5109" s="26">
        <v>32</v>
      </c>
      <c r="B5109" s="24" t="str">
        <v>고양시 일산서구</v>
      </c>
      <c r="C5109" s="24" t="str">
        <v>다가구 매매</v>
      </c>
      <c r="D5109" s="24" t="str">
        <v>2026-02</v>
      </c>
      <c r="E5109" s="24" t="str">
        <v>비교 반영</v>
      </c>
      <c r="F5109" s="24" t="str">
        <v>직전 비교기간</v>
      </c>
      <c r="G5109" s="26">
        <v>1</v>
      </c>
      <c r="H5109" s="37">
        <v>0.0008896797153024911</v>
      </c>
    </row>
    <row r="5110">
      <c r="A5110" s="26">
        <v>32</v>
      </c>
      <c r="B5110" s="24" t="str">
        <v>고양시 일산서구</v>
      </c>
      <c r="C5110" s="24" t="str">
        <v>다가구 매매</v>
      </c>
      <c r="D5110" s="24" t="str">
        <v>2026-03</v>
      </c>
      <c r="E5110" s="24" t="str">
        <v>비교 반영</v>
      </c>
      <c r="F5110" s="24" t="str">
        <v>직전 비교기간</v>
      </c>
      <c r="G5110" s="26">
        <v>3</v>
      </c>
      <c r="H5110" s="37">
        <v>0.002148997134670487</v>
      </c>
    </row>
    <row r="5111">
      <c r="A5111" s="26">
        <v>32</v>
      </c>
      <c r="B5111" s="24" t="str">
        <v>고양시 일산서구</v>
      </c>
      <c r="C5111" s="24" t="str">
        <v>다가구 매매</v>
      </c>
      <c r="D5111" s="24" t="str">
        <v>2026-04</v>
      </c>
      <c r="E5111" s="24" t="str">
        <v>비교 반영</v>
      </c>
      <c r="F5111" s="24" t="str">
        <v>최근 비교기간</v>
      </c>
      <c r="G5111" s="26">
        <v>2</v>
      </c>
      <c r="H5111" s="37">
        <v>0.0016849199663016006</v>
      </c>
    </row>
    <row r="5112">
      <c r="A5112" s="26">
        <v>32</v>
      </c>
      <c r="B5112" s="24" t="str">
        <v>고양시 일산서구</v>
      </c>
      <c r="C5112" s="24" t="str">
        <v>다가구 매매</v>
      </c>
      <c r="D5112" s="24" t="str">
        <v>2026-05</v>
      </c>
      <c r="E5112" s="24" t="str">
        <v>비교 반영</v>
      </c>
      <c r="F5112" s="24" t="str">
        <v>최근 비교기간</v>
      </c>
      <c r="G5112" s="26">
        <v>1</v>
      </c>
      <c r="H5112" s="37">
        <v>0.0008103727714748784</v>
      </c>
    </row>
    <row r="5113">
      <c r="A5113" s="26">
        <v>32</v>
      </c>
      <c r="B5113" s="24" t="str">
        <v>고양시 일산서구</v>
      </c>
      <c r="C5113" s="24" t="str">
        <v>다가구 매매</v>
      </c>
      <c r="D5113" s="24" t="str">
        <v>2026-06</v>
      </c>
      <c r="E5113" s="24" t="str">
        <v>비교 반영</v>
      </c>
      <c r="F5113" s="24" t="str">
        <v>최근 비교기간</v>
      </c>
      <c r="G5113" s="26">
        <v>3</v>
      </c>
      <c r="H5113" s="37">
        <v>0.0023961661341853034</v>
      </c>
    </row>
    <row r="5114">
      <c r="A5114" s="30">
        <v>32</v>
      </c>
      <c r="B5114" s="30" t="str">
        <v>고양시 일산서구</v>
      </c>
      <c r="C5114" s="30" t="str">
        <v>다가구 매매</v>
      </c>
      <c r="D5114" s="30" t="str">
        <v>2026-07</v>
      </c>
      <c r="E5114" s="30" t="str">
        <v>집계 중</v>
      </c>
      <c r="F5114" s="30" t="str">
        <v>집계 중 월</v>
      </c>
      <c r="G5114" s="32">
        <v>0</v>
      </c>
      <c r="H5114" s="43">
        <v>0</v>
      </c>
    </row>
    <row r="5115">
      <c r="A5115" s="26">
        <v>32</v>
      </c>
      <c r="B5115" s="24" t="str">
        <v>고양시 일산서구</v>
      </c>
      <c r="C5115" s="24" t="str">
        <v>공장창고</v>
      </c>
      <c r="D5115" s="24" t="str">
        <v>2025-08</v>
      </c>
      <c r="E5115" s="24" t="str">
        <v>비교 반영</v>
      </c>
      <c r="F5115" s="24" t="str">
        <v>그 외 비교 반영월</v>
      </c>
      <c r="G5115" s="26">
        <v>2</v>
      </c>
      <c r="H5115" s="37">
        <v>0.0017467248908296944</v>
      </c>
    </row>
    <row r="5116">
      <c r="A5116" s="26">
        <v>32</v>
      </c>
      <c r="B5116" s="24" t="str">
        <v>고양시 일산서구</v>
      </c>
      <c r="C5116" s="24" t="str">
        <v>공장창고</v>
      </c>
      <c r="D5116" s="24" t="str">
        <v>2025-09</v>
      </c>
      <c r="E5116" s="24" t="str">
        <v>비교 반영</v>
      </c>
      <c r="F5116" s="24" t="str">
        <v>그 외 비교 반영월</v>
      </c>
      <c r="G5116" s="26">
        <v>1</v>
      </c>
      <c r="H5116" s="37">
        <v>0.0007974481658692185</v>
      </c>
    </row>
    <row r="5117">
      <c r="A5117" s="26">
        <v>32</v>
      </c>
      <c r="B5117" s="24" t="str">
        <v>고양시 일산서구</v>
      </c>
      <c r="C5117" s="24" t="str">
        <v>공장창고</v>
      </c>
      <c r="D5117" s="24" t="str">
        <v>2025-10</v>
      </c>
      <c r="E5117" s="24" t="str">
        <v>비교 반영</v>
      </c>
      <c r="F5117" s="24" t="str">
        <v>그 외 비교 반영월</v>
      </c>
      <c r="G5117" s="26">
        <v>3</v>
      </c>
      <c r="H5117" s="37">
        <v>0.002555366269165247</v>
      </c>
    </row>
    <row r="5118">
      <c r="A5118" s="26">
        <v>32</v>
      </c>
      <c r="B5118" s="24" t="str">
        <v>고양시 일산서구</v>
      </c>
      <c r="C5118" s="24" t="str">
        <v>공장창고</v>
      </c>
      <c r="D5118" s="24" t="str">
        <v>2025-11</v>
      </c>
      <c r="E5118" s="24" t="str">
        <v>비교 반영</v>
      </c>
      <c r="F5118" s="24" t="str">
        <v>그 외 비교 반영월</v>
      </c>
      <c r="G5118" s="26">
        <v>1</v>
      </c>
      <c r="H5118" s="37">
        <v>0.0007898894154818325</v>
      </c>
    </row>
    <row r="5119">
      <c r="A5119" s="26">
        <v>32</v>
      </c>
      <c r="B5119" s="24" t="str">
        <v>고양시 일산서구</v>
      </c>
      <c r="C5119" s="24" t="str">
        <v>공장창고</v>
      </c>
      <c r="D5119" s="24" t="str">
        <v>2025-12</v>
      </c>
      <c r="E5119" s="24" t="str">
        <v>비교 반영</v>
      </c>
      <c r="F5119" s="24" t="str">
        <v>그 외 비교 반영월</v>
      </c>
      <c r="G5119" s="26">
        <v>0</v>
      </c>
      <c r="H5119" s="37">
        <v>0</v>
      </c>
    </row>
    <row r="5120">
      <c r="A5120" s="26">
        <v>32</v>
      </c>
      <c r="B5120" s="24" t="str">
        <v>고양시 일산서구</v>
      </c>
      <c r="C5120" s="24" t="str">
        <v>공장창고</v>
      </c>
      <c r="D5120" s="24" t="str">
        <v>2026-01</v>
      </c>
      <c r="E5120" s="24" t="str">
        <v>비교 반영</v>
      </c>
      <c r="F5120" s="24" t="str">
        <v>직전 비교기간</v>
      </c>
      <c r="G5120" s="26">
        <v>1</v>
      </c>
      <c r="H5120" s="37">
        <v>0.0007451564828614009</v>
      </c>
    </row>
    <row r="5121">
      <c r="A5121" s="26">
        <v>32</v>
      </c>
      <c r="B5121" s="24" t="str">
        <v>고양시 일산서구</v>
      </c>
      <c r="C5121" s="24" t="str">
        <v>공장창고</v>
      </c>
      <c r="D5121" s="24" t="str">
        <v>2026-02</v>
      </c>
      <c r="E5121" s="24" t="str">
        <v>비교 반영</v>
      </c>
      <c r="F5121" s="24" t="str">
        <v>직전 비교기간</v>
      </c>
      <c r="G5121" s="26">
        <v>1</v>
      </c>
      <c r="H5121" s="37">
        <v>0.0008896797153024911</v>
      </c>
    </row>
    <row r="5122">
      <c r="A5122" s="26">
        <v>32</v>
      </c>
      <c r="B5122" s="24" t="str">
        <v>고양시 일산서구</v>
      </c>
      <c r="C5122" s="24" t="str">
        <v>공장창고</v>
      </c>
      <c r="D5122" s="24" t="str">
        <v>2026-03</v>
      </c>
      <c r="E5122" s="24" t="str">
        <v>비교 반영</v>
      </c>
      <c r="F5122" s="24" t="str">
        <v>직전 비교기간</v>
      </c>
      <c r="G5122" s="26">
        <v>3</v>
      </c>
      <c r="H5122" s="37">
        <v>0.002148997134670487</v>
      </c>
    </row>
    <row r="5123">
      <c r="A5123" s="26">
        <v>32</v>
      </c>
      <c r="B5123" s="24" t="str">
        <v>고양시 일산서구</v>
      </c>
      <c r="C5123" s="24" t="str">
        <v>공장창고</v>
      </c>
      <c r="D5123" s="24" t="str">
        <v>2026-04</v>
      </c>
      <c r="E5123" s="24" t="str">
        <v>비교 반영</v>
      </c>
      <c r="F5123" s="24" t="str">
        <v>최근 비교기간</v>
      </c>
      <c r="G5123" s="26">
        <v>3</v>
      </c>
      <c r="H5123" s="37">
        <v>0.002527379949452401</v>
      </c>
    </row>
    <row r="5124">
      <c r="A5124" s="26">
        <v>32</v>
      </c>
      <c r="B5124" s="24" t="str">
        <v>고양시 일산서구</v>
      </c>
      <c r="C5124" s="24" t="str">
        <v>공장창고</v>
      </c>
      <c r="D5124" s="24" t="str">
        <v>2026-05</v>
      </c>
      <c r="E5124" s="24" t="str">
        <v>비교 반영</v>
      </c>
      <c r="F5124" s="24" t="str">
        <v>최근 비교기간</v>
      </c>
      <c r="G5124" s="26">
        <v>0</v>
      </c>
      <c r="H5124" s="37">
        <v>0</v>
      </c>
    </row>
    <row r="5125">
      <c r="A5125" s="26">
        <v>32</v>
      </c>
      <c r="B5125" s="24" t="str">
        <v>고양시 일산서구</v>
      </c>
      <c r="C5125" s="24" t="str">
        <v>공장창고</v>
      </c>
      <c r="D5125" s="24" t="str">
        <v>2026-06</v>
      </c>
      <c r="E5125" s="24" t="str">
        <v>비교 반영</v>
      </c>
      <c r="F5125" s="24" t="str">
        <v>최근 비교기간</v>
      </c>
      <c r="G5125" s="26">
        <v>1</v>
      </c>
      <c r="H5125" s="37">
        <v>0.0007987220447284345</v>
      </c>
    </row>
    <row r="5126">
      <c r="A5126" s="30">
        <v>32</v>
      </c>
      <c r="B5126" s="30" t="str">
        <v>고양시 일산서구</v>
      </c>
      <c r="C5126" s="30" t="str">
        <v>공장창고</v>
      </c>
      <c r="D5126" s="30" t="str">
        <v>2026-07</v>
      </c>
      <c r="E5126" s="30" t="str">
        <v>집계 중</v>
      </c>
      <c r="F5126" s="30" t="str">
        <v>집계 중 월</v>
      </c>
      <c r="G5126" s="32">
        <v>1</v>
      </c>
      <c r="H5126" s="43">
        <v>0.0009319664492078285</v>
      </c>
    </row>
    <row r="5127">
      <c r="A5127" s="26">
        <v>33</v>
      </c>
      <c r="B5127" s="24" t="str">
        <v>성남시 중원구</v>
      </c>
      <c r="C5127" s="24" t="str">
        <v>다가구 전월세</v>
      </c>
      <c r="D5127" s="24" t="str">
        <v>2025-08</v>
      </c>
      <c r="E5127" s="24" t="str">
        <v>비교 반영</v>
      </c>
      <c r="F5127" s="24" t="str">
        <v>그 외 비교 반영월</v>
      </c>
      <c r="G5127" s="26">
        <v>280</v>
      </c>
      <c r="H5127" s="37">
        <v>0.26095060577819196</v>
      </c>
    </row>
    <row r="5128">
      <c r="A5128" s="26">
        <v>33</v>
      </c>
      <c r="B5128" s="24" t="str">
        <v>성남시 중원구</v>
      </c>
      <c r="C5128" s="24" t="str">
        <v>다가구 전월세</v>
      </c>
      <c r="D5128" s="24" t="str">
        <v>2025-09</v>
      </c>
      <c r="E5128" s="24" t="str">
        <v>비교 반영</v>
      </c>
      <c r="F5128" s="24" t="str">
        <v>그 외 비교 반영월</v>
      </c>
      <c r="G5128" s="26">
        <v>290</v>
      </c>
      <c r="H5128" s="37">
        <v>0.23311897106109325</v>
      </c>
    </row>
    <row r="5129">
      <c r="A5129" s="26">
        <v>33</v>
      </c>
      <c r="B5129" s="24" t="str">
        <v>성남시 중원구</v>
      </c>
      <c r="C5129" s="24" t="str">
        <v>다가구 전월세</v>
      </c>
      <c r="D5129" s="24" t="str">
        <v>2025-10</v>
      </c>
      <c r="E5129" s="24" t="str">
        <v>비교 반영</v>
      </c>
      <c r="F5129" s="24" t="str">
        <v>그 외 비교 반영월</v>
      </c>
      <c r="G5129" s="26">
        <v>242</v>
      </c>
      <c r="H5129" s="37">
        <v>0.2001654259718776</v>
      </c>
    </row>
    <row r="5130">
      <c r="A5130" s="26">
        <v>33</v>
      </c>
      <c r="B5130" s="24" t="str">
        <v>성남시 중원구</v>
      </c>
      <c r="C5130" s="24" t="str">
        <v>다가구 전월세</v>
      </c>
      <c r="D5130" s="24" t="str">
        <v>2025-11</v>
      </c>
      <c r="E5130" s="24" t="str">
        <v>비교 반영</v>
      </c>
      <c r="F5130" s="24" t="str">
        <v>그 외 비교 반영월</v>
      </c>
      <c r="G5130" s="26">
        <v>288</v>
      </c>
      <c r="H5130" s="37">
        <v>0.29003021148036257</v>
      </c>
    </row>
    <row r="5131">
      <c r="A5131" s="26">
        <v>33</v>
      </c>
      <c r="B5131" s="24" t="str">
        <v>성남시 중원구</v>
      </c>
      <c r="C5131" s="24" t="str">
        <v>다가구 전월세</v>
      </c>
      <c r="D5131" s="24" t="str">
        <v>2025-12</v>
      </c>
      <c r="E5131" s="24" t="str">
        <v>비교 반영</v>
      </c>
      <c r="F5131" s="24" t="str">
        <v>그 외 비교 반영월</v>
      </c>
      <c r="G5131" s="26">
        <v>209</v>
      </c>
      <c r="H5131" s="37">
        <v>0.19298245614035087</v>
      </c>
    </row>
    <row r="5132">
      <c r="A5132" s="26">
        <v>33</v>
      </c>
      <c r="B5132" s="24" t="str">
        <v>성남시 중원구</v>
      </c>
      <c r="C5132" s="24" t="str">
        <v>다가구 전월세</v>
      </c>
      <c r="D5132" s="24" t="str">
        <v>2026-01</v>
      </c>
      <c r="E5132" s="24" t="str">
        <v>비교 반영</v>
      </c>
      <c r="F5132" s="24" t="str">
        <v>직전 비교기간</v>
      </c>
      <c r="G5132" s="26">
        <v>279</v>
      </c>
      <c r="H5132" s="37">
        <v>0.21024868123587037</v>
      </c>
    </row>
    <row r="5133">
      <c r="A5133" s="26">
        <v>33</v>
      </c>
      <c r="B5133" s="24" t="str">
        <v>성남시 중원구</v>
      </c>
      <c r="C5133" s="24" t="str">
        <v>다가구 전월세</v>
      </c>
      <c r="D5133" s="24" t="str">
        <v>2026-02</v>
      </c>
      <c r="E5133" s="24" t="str">
        <v>비교 반영</v>
      </c>
      <c r="F5133" s="24" t="str">
        <v>직전 비교기간</v>
      </c>
      <c r="G5133" s="26">
        <v>270</v>
      </c>
      <c r="H5133" s="37">
        <v>0.242152466367713</v>
      </c>
    </row>
    <row r="5134">
      <c r="A5134" s="26">
        <v>33</v>
      </c>
      <c r="B5134" s="24" t="str">
        <v>성남시 중원구</v>
      </c>
      <c r="C5134" s="24" t="str">
        <v>다가구 전월세</v>
      </c>
      <c r="D5134" s="24" t="str">
        <v>2026-03</v>
      </c>
      <c r="E5134" s="24" t="str">
        <v>비교 반영</v>
      </c>
      <c r="F5134" s="24" t="str">
        <v>직전 비교기간</v>
      </c>
      <c r="G5134" s="26">
        <v>349</v>
      </c>
      <c r="H5134" s="37">
        <v>0.2622088655146506</v>
      </c>
    </row>
    <row r="5135">
      <c r="A5135" s="26">
        <v>33</v>
      </c>
      <c r="B5135" s="24" t="str">
        <v>성남시 중원구</v>
      </c>
      <c r="C5135" s="24" t="str">
        <v>다가구 전월세</v>
      </c>
      <c r="D5135" s="24" t="str">
        <v>2026-04</v>
      </c>
      <c r="E5135" s="24" t="str">
        <v>비교 반영</v>
      </c>
      <c r="F5135" s="24" t="str">
        <v>최근 비교기간</v>
      </c>
      <c r="G5135" s="26">
        <v>321</v>
      </c>
      <c r="H5135" s="37">
        <v>0.2592891760904685</v>
      </c>
    </row>
    <row r="5136">
      <c r="A5136" s="26">
        <v>33</v>
      </c>
      <c r="B5136" s="24" t="str">
        <v>성남시 중원구</v>
      </c>
      <c r="C5136" s="24" t="str">
        <v>다가구 전월세</v>
      </c>
      <c r="D5136" s="24" t="str">
        <v>2026-05</v>
      </c>
      <c r="E5136" s="24" t="str">
        <v>비교 반영</v>
      </c>
      <c r="F5136" s="24" t="str">
        <v>최근 비교기간</v>
      </c>
      <c r="G5136" s="26">
        <v>288</v>
      </c>
      <c r="H5136" s="37">
        <v>0.23113964686998395</v>
      </c>
    </row>
    <row r="5137">
      <c r="A5137" s="26">
        <v>33</v>
      </c>
      <c r="B5137" s="24" t="str">
        <v>성남시 중원구</v>
      </c>
      <c r="C5137" s="24" t="str">
        <v>다가구 전월세</v>
      </c>
      <c r="D5137" s="24" t="str">
        <v>2026-06</v>
      </c>
      <c r="E5137" s="24" t="str">
        <v>비교 반영</v>
      </c>
      <c r="F5137" s="24" t="str">
        <v>최근 비교기간</v>
      </c>
      <c r="G5137" s="26">
        <v>284</v>
      </c>
      <c r="H5137" s="37">
        <v>0.2581818181818182</v>
      </c>
    </row>
    <row r="5138">
      <c r="A5138" s="30">
        <v>33</v>
      </c>
      <c r="B5138" s="30" t="str">
        <v>성남시 중원구</v>
      </c>
      <c r="C5138" s="30" t="str">
        <v>다가구 전월세</v>
      </c>
      <c r="D5138" s="30" t="str">
        <v>2026-07</v>
      </c>
      <c r="E5138" s="30" t="str">
        <v>집계 중</v>
      </c>
      <c r="F5138" s="30" t="str">
        <v>집계 중 월</v>
      </c>
      <c r="G5138" s="32">
        <v>229</v>
      </c>
      <c r="H5138" s="43">
        <v>0.221256038647343</v>
      </c>
    </row>
    <row r="5139">
      <c r="A5139" s="26">
        <v>33</v>
      </c>
      <c r="B5139" s="24" t="str">
        <v>성남시 중원구</v>
      </c>
      <c r="C5139" s="24" t="str">
        <v>아파트 전월세</v>
      </c>
      <c r="D5139" s="24" t="str">
        <v>2025-08</v>
      </c>
      <c r="E5139" s="24" t="str">
        <v>비교 반영</v>
      </c>
      <c r="F5139" s="24" t="str">
        <v>그 외 비교 반영월</v>
      </c>
      <c r="G5139" s="26">
        <v>302</v>
      </c>
      <c r="H5139" s="37">
        <v>0.2814538676607642</v>
      </c>
    </row>
    <row r="5140">
      <c r="A5140" s="26">
        <v>33</v>
      </c>
      <c r="B5140" s="24" t="str">
        <v>성남시 중원구</v>
      </c>
      <c r="C5140" s="24" t="str">
        <v>아파트 전월세</v>
      </c>
      <c r="D5140" s="24" t="str">
        <v>2025-09</v>
      </c>
      <c r="E5140" s="24" t="str">
        <v>비교 반영</v>
      </c>
      <c r="F5140" s="24" t="str">
        <v>그 외 비교 반영월</v>
      </c>
      <c r="G5140" s="26">
        <v>248</v>
      </c>
      <c r="H5140" s="37">
        <v>0.19935691318327975</v>
      </c>
    </row>
    <row r="5141">
      <c r="A5141" s="26">
        <v>33</v>
      </c>
      <c r="B5141" s="24" t="str">
        <v>성남시 중원구</v>
      </c>
      <c r="C5141" s="24" t="str">
        <v>아파트 전월세</v>
      </c>
      <c r="D5141" s="24" t="str">
        <v>2025-10</v>
      </c>
      <c r="E5141" s="24" t="str">
        <v>비교 반영</v>
      </c>
      <c r="F5141" s="24" t="str">
        <v>그 외 비교 반영월</v>
      </c>
      <c r="G5141" s="26">
        <v>256</v>
      </c>
      <c r="H5141" s="37">
        <v>0.21174524400330852</v>
      </c>
    </row>
    <row r="5142">
      <c r="A5142" s="26">
        <v>33</v>
      </c>
      <c r="B5142" s="24" t="str">
        <v>성남시 중원구</v>
      </c>
      <c r="C5142" s="24" t="str">
        <v>아파트 전월세</v>
      </c>
      <c r="D5142" s="24" t="str">
        <v>2025-11</v>
      </c>
      <c r="E5142" s="24" t="str">
        <v>비교 반영</v>
      </c>
      <c r="F5142" s="24" t="str">
        <v>그 외 비교 반영월</v>
      </c>
      <c r="G5142" s="26">
        <v>233</v>
      </c>
      <c r="H5142" s="37">
        <v>0.23464249748237664</v>
      </c>
    </row>
    <row r="5143">
      <c r="A5143" s="26">
        <v>33</v>
      </c>
      <c r="B5143" s="24" t="str">
        <v>성남시 중원구</v>
      </c>
      <c r="C5143" s="24" t="str">
        <v>아파트 전월세</v>
      </c>
      <c r="D5143" s="24" t="str">
        <v>2025-12</v>
      </c>
      <c r="E5143" s="24" t="str">
        <v>비교 반영</v>
      </c>
      <c r="F5143" s="24" t="str">
        <v>그 외 비교 반영월</v>
      </c>
      <c r="G5143" s="26">
        <v>243</v>
      </c>
      <c r="H5143" s="37">
        <v>0.22437673130193905</v>
      </c>
    </row>
    <row r="5144">
      <c r="A5144" s="26">
        <v>33</v>
      </c>
      <c r="B5144" s="24" t="str">
        <v>성남시 중원구</v>
      </c>
      <c r="C5144" s="24" t="str">
        <v>아파트 전월세</v>
      </c>
      <c r="D5144" s="24" t="str">
        <v>2026-01</v>
      </c>
      <c r="E5144" s="24" t="str">
        <v>비교 반영</v>
      </c>
      <c r="F5144" s="24" t="str">
        <v>직전 비교기간</v>
      </c>
      <c r="G5144" s="26">
        <v>266</v>
      </c>
      <c r="H5144" s="37">
        <v>0.2004521477015825</v>
      </c>
    </row>
    <row r="5145">
      <c r="A5145" s="26">
        <v>33</v>
      </c>
      <c r="B5145" s="24" t="str">
        <v>성남시 중원구</v>
      </c>
      <c r="C5145" s="24" t="str">
        <v>아파트 전월세</v>
      </c>
      <c r="D5145" s="24" t="str">
        <v>2026-02</v>
      </c>
      <c r="E5145" s="24" t="str">
        <v>비교 반영</v>
      </c>
      <c r="F5145" s="24" t="str">
        <v>직전 비교기간</v>
      </c>
      <c r="G5145" s="26">
        <v>197</v>
      </c>
      <c r="H5145" s="37">
        <v>0.17668161434977578</v>
      </c>
    </row>
    <row r="5146">
      <c r="A5146" s="26">
        <v>33</v>
      </c>
      <c r="B5146" s="24" t="str">
        <v>성남시 중원구</v>
      </c>
      <c r="C5146" s="24" t="str">
        <v>아파트 전월세</v>
      </c>
      <c r="D5146" s="24" t="str">
        <v>2026-03</v>
      </c>
      <c r="E5146" s="24" t="str">
        <v>비교 반영</v>
      </c>
      <c r="F5146" s="24" t="str">
        <v>직전 비교기간</v>
      </c>
      <c r="G5146" s="26">
        <v>229</v>
      </c>
      <c r="H5146" s="37">
        <v>0.1720510894064613</v>
      </c>
    </row>
    <row r="5147">
      <c r="A5147" s="26">
        <v>33</v>
      </c>
      <c r="B5147" s="24" t="str">
        <v>성남시 중원구</v>
      </c>
      <c r="C5147" s="24" t="str">
        <v>아파트 전월세</v>
      </c>
      <c r="D5147" s="24" t="str">
        <v>2026-04</v>
      </c>
      <c r="E5147" s="24" t="str">
        <v>비교 반영</v>
      </c>
      <c r="F5147" s="24" t="str">
        <v>최근 비교기간</v>
      </c>
      <c r="G5147" s="26">
        <v>222</v>
      </c>
      <c r="H5147" s="37">
        <v>0.17932148626817448</v>
      </c>
    </row>
    <row r="5148">
      <c r="A5148" s="26">
        <v>33</v>
      </c>
      <c r="B5148" s="24" t="str">
        <v>성남시 중원구</v>
      </c>
      <c r="C5148" s="24" t="str">
        <v>아파트 전월세</v>
      </c>
      <c r="D5148" s="24" t="str">
        <v>2026-05</v>
      </c>
      <c r="E5148" s="24" t="str">
        <v>비교 반영</v>
      </c>
      <c r="F5148" s="24" t="str">
        <v>최근 비교기간</v>
      </c>
      <c r="G5148" s="26">
        <v>197</v>
      </c>
      <c r="H5148" s="37">
        <v>0.1581059390048154</v>
      </c>
    </row>
    <row r="5149">
      <c r="A5149" s="26">
        <v>33</v>
      </c>
      <c r="B5149" s="24" t="str">
        <v>성남시 중원구</v>
      </c>
      <c r="C5149" s="24" t="str">
        <v>아파트 전월세</v>
      </c>
      <c r="D5149" s="24" t="str">
        <v>2026-06</v>
      </c>
      <c r="E5149" s="24" t="str">
        <v>비교 반영</v>
      </c>
      <c r="F5149" s="24" t="str">
        <v>최근 비교기간</v>
      </c>
      <c r="G5149" s="26">
        <v>184</v>
      </c>
      <c r="H5149" s="37">
        <v>0.16727272727272727</v>
      </c>
    </row>
    <row r="5150">
      <c r="A5150" s="30">
        <v>33</v>
      </c>
      <c r="B5150" s="30" t="str">
        <v>성남시 중원구</v>
      </c>
      <c r="C5150" s="30" t="str">
        <v>아파트 전월세</v>
      </c>
      <c r="D5150" s="30" t="str">
        <v>2026-07</v>
      </c>
      <c r="E5150" s="30" t="str">
        <v>집계 중</v>
      </c>
      <c r="F5150" s="30" t="str">
        <v>집계 중 월</v>
      </c>
      <c r="G5150" s="32">
        <v>181</v>
      </c>
      <c r="H5150" s="43">
        <v>0.1748792270531401</v>
      </c>
    </row>
    <row r="5151">
      <c r="A5151" s="26">
        <v>33</v>
      </c>
      <c r="B5151" s="24" t="str">
        <v>성남시 중원구</v>
      </c>
      <c r="C5151" s="24" t="str">
        <v>다세대 전월세</v>
      </c>
      <c r="D5151" s="24" t="str">
        <v>2025-08</v>
      </c>
      <c r="E5151" s="24" t="str">
        <v>비교 반영</v>
      </c>
      <c r="F5151" s="24" t="str">
        <v>그 외 비교 반영월</v>
      </c>
      <c r="G5151" s="26">
        <v>161</v>
      </c>
      <c r="H5151" s="37">
        <v>0.1500465983224604</v>
      </c>
    </row>
    <row r="5152">
      <c r="A5152" s="26">
        <v>33</v>
      </c>
      <c r="B5152" s="24" t="str">
        <v>성남시 중원구</v>
      </c>
      <c r="C5152" s="24" t="str">
        <v>다세대 전월세</v>
      </c>
      <c r="D5152" s="24" t="str">
        <v>2025-09</v>
      </c>
      <c r="E5152" s="24" t="str">
        <v>비교 반영</v>
      </c>
      <c r="F5152" s="24" t="str">
        <v>그 외 비교 반영월</v>
      </c>
      <c r="G5152" s="26">
        <v>176</v>
      </c>
      <c r="H5152" s="37">
        <v>0.1414790996784566</v>
      </c>
    </row>
    <row r="5153">
      <c r="A5153" s="26">
        <v>33</v>
      </c>
      <c r="B5153" s="24" t="str">
        <v>성남시 중원구</v>
      </c>
      <c r="C5153" s="24" t="str">
        <v>다세대 전월세</v>
      </c>
      <c r="D5153" s="24" t="str">
        <v>2025-10</v>
      </c>
      <c r="E5153" s="24" t="str">
        <v>비교 반영</v>
      </c>
      <c r="F5153" s="24" t="str">
        <v>그 외 비교 반영월</v>
      </c>
      <c r="G5153" s="26">
        <v>150</v>
      </c>
      <c r="H5153" s="37">
        <v>0.12406947890818859</v>
      </c>
    </row>
    <row r="5154">
      <c r="A5154" s="26">
        <v>33</v>
      </c>
      <c r="B5154" s="24" t="str">
        <v>성남시 중원구</v>
      </c>
      <c r="C5154" s="24" t="str">
        <v>다세대 전월세</v>
      </c>
      <c r="D5154" s="24" t="str">
        <v>2025-11</v>
      </c>
      <c r="E5154" s="24" t="str">
        <v>비교 반영</v>
      </c>
      <c r="F5154" s="24" t="str">
        <v>그 외 비교 반영월</v>
      </c>
      <c r="G5154" s="26">
        <v>174</v>
      </c>
      <c r="H5154" s="37">
        <v>0.17522658610271905</v>
      </c>
    </row>
    <row r="5155">
      <c r="A5155" s="26">
        <v>33</v>
      </c>
      <c r="B5155" s="24" t="str">
        <v>성남시 중원구</v>
      </c>
      <c r="C5155" s="24" t="str">
        <v>다세대 전월세</v>
      </c>
      <c r="D5155" s="24" t="str">
        <v>2025-12</v>
      </c>
      <c r="E5155" s="24" t="str">
        <v>비교 반영</v>
      </c>
      <c r="F5155" s="24" t="str">
        <v>그 외 비교 반영월</v>
      </c>
      <c r="G5155" s="26">
        <v>176</v>
      </c>
      <c r="H5155" s="37">
        <v>0.16251154201292706</v>
      </c>
    </row>
    <row r="5156">
      <c r="A5156" s="26">
        <v>33</v>
      </c>
      <c r="B5156" s="24" t="str">
        <v>성남시 중원구</v>
      </c>
      <c r="C5156" s="24" t="str">
        <v>다세대 전월세</v>
      </c>
      <c r="D5156" s="24" t="str">
        <v>2026-01</v>
      </c>
      <c r="E5156" s="24" t="str">
        <v>비교 반영</v>
      </c>
      <c r="F5156" s="24" t="str">
        <v>직전 비교기간</v>
      </c>
      <c r="G5156" s="26">
        <v>172</v>
      </c>
      <c r="H5156" s="37">
        <v>0.12961567445365485</v>
      </c>
    </row>
    <row r="5157">
      <c r="A5157" s="26">
        <v>33</v>
      </c>
      <c r="B5157" s="24" t="str">
        <v>성남시 중원구</v>
      </c>
      <c r="C5157" s="24" t="str">
        <v>다세대 전월세</v>
      </c>
      <c r="D5157" s="24" t="str">
        <v>2026-02</v>
      </c>
      <c r="E5157" s="24" t="str">
        <v>비교 반영</v>
      </c>
      <c r="F5157" s="24" t="str">
        <v>직전 비교기간</v>
      </c>
      <c r="G5157" s="26">
        <v>176</v>
      </c>
      <c r="H5157" s="37">
        <v>0.15784753363228698</v>
      </c>
    </row>
    <row r="5158">
      <c r="A5158" s="26">
        <v>33</v>
      </c>
      <c r="B5158" s="24" t="str">
        <v>성남시 중원구</v>
      </c>
      <c r="C5158" s="24" t="str">
        <v>다세대 전월세</v>
      </c>
      <c r="D5158" s="24" t="str">
        <v>2026-03</v>
      </c>
      <c r="E5158" s="24" t="str">
        <v>비교 반영</v>
      </c>
      <c r="F5158" s="24" t="str">
        <v>직전 비교기간</v>
      </c>
      <c r="G5158" s="26">
        <v>246</v>
      </c>
      <c r="H5158" s="37">
        <v>0.18482344102178813</v>
      </c>
    </row>
    <row r="5159">
      <c r="A5159" s="26">
        <v>33</v>
      </c>
      <c r="B5159" s="24" t="str">
        <v>성남시 중원구</v>
      </c>
      <c r="C5159" s="24" t="str">
        <v>다세대 전월세</v>
      </c>
      <c r="D5159" s="24" t="str">
        <v>2026-04</v>
      </c>
      <c r="E5159" s="24" t="str">
        <v>비교 반영</v>
      </c>
      <c r="F5159" s="24" t="str">
        <v>최근 비교기간</v>
      </c>
      <c r="G5159" s="26">
        <v>216</v>
      </c>
      <c r="H5159" s="37">
        <v>0.17447495961227788</v>
      </c>
    </row>
    <row r="5160">
      <c r="A5160" s="26">
        <v>33</v>
      </c>
      <c r="B5160" s="24" t="str">
        <v>성남시 중원구</v>
      </c>
      <c r="C5160" s="24" t="str">
        <v>다세대 전월세</v>
      </c>
      <c r="D5160" s="24" t="str">
        <v>2026-05</v>
      </c>
      <c r="E5160" s="24" t="str">
        <v>비교 반영</v>
      </c>
      <c r="F5160" s="24" t="str">
        <v>최근 비교기간</v>
      </c>
      <c r="G5160" s="26">
        <v>199</v>
      </c>
      <c r="H5160" s="37">
        <v>0.15971107544141253</v>
      </c>
    </row>
    <row r="5161">
      <c r="A5161" s="26">
        <v>33</v>
      </c>
      <c r="B5161" s="24" t="str">
        <v>성남시 중원구</v>
      </c>
      <c r="C5161" s="24" t="str">
        <v>다세대 전월세</v>
      </c>
      <c r="D5161" s="24" t="str">
        <v>2026-06</v>
      </c>
      <c r="E5161" s="24" t="str">
        <v>비교 반영</v>
      </c>
      <c r="F5161" s="24" t="str">
        <v>최근 비교기간</v>
      </c>
      <c r="G5161" s="26">
        <v>160</v>
      </c>
      <c r="H5161" s="37">
        <v>0.14545454545454545</v>
      </c>
    </row>
    <row r="5162">
      <c r="A5162" s="30">
        <v>33</v>
      </c>
      <c r="B5162" s="30" t="str">
        <v>성남시 중원구</v>
      </c>
      <c r="C5162" s="30" t="str">
        <v>다세대 전월세</v>
      </c>
      <c r="D5162" s="30" t="str">
        <v>2026-07</v>
      </c>
      <c r="E5162" s="30" t="str">
        <v>집계 중</v>
      </c>
      <c r="F5162" s="30" t="str">
        <v>집계 중 월</v>
      </c>
      <c r="G5162" s="32">
        <v>147</v>
      </c>
      <c r="H5162" s="43">
        <v>0.14202898550724638</v>
      </c>
    </row>
    <row r="5163">
      <c r="A5163" s="26">
        <v>33</v>
      </c>
      <c r="B5163" s="24" t="str">
        <v>성남시 중원구</v>
      </c>
      <c r="C5163" s="24" t="str">
        <v>아파트 매매</v>
      </c>
      <c r="D5163" s="24" t="str">
        <v>2025-08</v>
      </c>
      <c r="E5163" s="24" t="str">
        <v>비교 반영</v>
      </c>
      <c r="F5163" s="24" t="str">
        <v>그 외 비교 반영월</v>
      </c>
      <c r="G5163" s="26">
        <v>92</v>
      </c>
      <c r="H5163" s="37">
        <v>0.08574091332712022</v>
      </c>
    </row>
    <row r="5164">
      <c r="A5164" s="26">
        <v>33</v>
      </c>
      <c r="B5164" s="24" t="str">
        <v>성남시 중원구</v>
      </c>
      <c r="C5164" s="24" t="str">
        <v>아파트 매매</v>
      </c>
      <c r="D5164" s="24" t="str">
        <v>2025-09</v>
      </c>
      <c r="E5164" s="24" t="str">
        <v>비교 반영</v>
      </c>
      <c r="F5164" s="24" t="str">
        <v>그 외 비교 반영월</v>
      </c>
      <c r="G5164" s="26">
        <v>268</v>
      </c>
      <c r="H5164" s="37">
        <v>0.21543408360128619</v>
      </c>
    </row>
    <row r="5165">
      <c r="A5165" s="26">
        <v>33</v>
      </c>
      <c r="B5165" s="24" t="str">
        <v>성남시 중원구</v>
      </c>
      <c r="C5165" s="24" t="str">
        <v>아파트 매매</v>
      </c>
      <c r="D5165" s="24" t="str">
        <v>2025-10</v>
      </c>
      <c r="E5165" s="24" t="str">
        <v>비교 반영</v>
      </c>
      <c r="F5165" s="24" t="str">
        <v>그 외 비교 반영월</v>
      </c>
      <c r="G5165" s="26">
        <v>182</v>
      </c>
      <c r="H5165" s="37">
        <v>0.15053763440860216</v>
      </c>
    </row>
    <row r="5166">
      <c r="A5166" s="26">
        <v>33</v>
      </c>
      <c r="B5166" s="24" t="str">
        <v>성남시 중원구</v>
      </c>
      <c r="C5166" s="24" t="str">
        <v>아파트 매매</v>
      </c>
      <c r="D5166" s="24" t="str">
        <v>2025-11</v>
      </c>
      <c r="E5166" s="24" t="str">
        <v>비교 반영</v>
      </c>
      <c r="F5166" s="24" t="str">
        <v>그 외 비교 반영월</v>
      </c>
      <c r="G5166" s="26">
        <v>36</v>
      </c>
      <c r="H5166" s="37">
        <v>0.03625377643504532</v>
      </c>
    </row>
    <row r="5167">
      <c r="A5167" s="26">
        <v>33</v>
      </c>
      <c r="B5167" s="24" t="str">
        <v>성남시 중원구</v>
      </c>
      <c r="C5167" s="24" t="str">
        <v>아파트 매매</v>
      </c>
      <c r="D5167" s="24" t="str">
        <v>2025-12</v>
      </c>
      <c r="E5167" s="24" t="str">
        <v>비교 반영</v>
      </c>
      <c r="F5167" s="24" t="str">
        <v>그 외 비교 반영월</v>
      </c>
      <c r="G5167" s="26">
        <v>129</v>
      </c>
      <c r="H5167" s="37">
        <v>0.11911357340720222</v>
      </c>
    </row>
    <row r="5168">
      <c r="A5168" s="26">
        <v>33</v>
      </c>
      <c r="B5168" s="24" t="str">
        <v>성남시 중원구</v>
      </c>
      <c r="C5168" s="24" t="str">
        <v>아파트 매매</v>
      </c>
      <c r="D5168" s="24" t="str">
        <v>2026-01</v>
      </c>
      <c r="E5168" s="24" t="str">
        <v>비교 반영</v>
      </c>
      <c r="F5168" s="24" t="str">
        <v>직전 비교기간</v>
      </c>
      <c r="G5168" s="26">
        <v>178</v>
      </c>
      <c r="H5168" s="37">
        <v>0.13413715146948002</v>
      </c>
    </row>
    <row r="5169">
      <c r="A5169" s="26">
        <v>33</v>
      </c>
      <c r="B5169" s="24" t="str">
        <v>성남시 중원구</v>
      </c>
      <c r="C5169" s="24" t="str">
        <v>아파트 매매</v>
      </c>
      <c r="D5169" s="24" t="str">
        <v>2026-02</v>
      </c>
      <c r="E5169" s="24" t="str">
        <v>비교 반영</v>
      </c>
      <c r="F5169" s="24" t="str">
        <v>직전 비교기간</v>
      </c>
      <c r="G5169" s="26">
        <v>148</v>
      </c>
      <c r="H5169" s="37">
        <v>0.13273542600896862</v>
      </c>
    </row>
    <row r="5170">
      <c r="A5170" s="26">
        <v>33</v>
      </c>
      <c r="B5170" s="24" t="str">
        <v>성남시 중원구</v>
      </c>
      <c r="C5170" s="24" t="str">
        <v>아파트 매매</v>
      </c>
      <c r="D5170" s="24" t="str">
        <v>2026-03</v>
      </c>
      <c r="E5170" s="24" t="str">
        <v>비교 반영</v>
      </c>
      <c r="F5170" s="24" t="str">
        <v>직전 비교기간</v>
      </c>
      <c r="G5170" s="26">
        <v>135</v>
      </c>
      <c r="H5170" s="37">
        <v>0.10142749812171299</v>
      </c>
    </row>
    <row r="5171">
      <c r="A5171" s="26">
        <v>33</v>
      </c>
      <c r="B5171" s="24" t="str">
        <v>성남시 중원구</v>
      </c>
      <c r="C5171" s="24" t="str">
        <v>아파트 매매</v>
      </c>
      <c r="D5171" s="24" t="str">
        <v>2026-04</v>
      </c>
      <c r="E5171" s="24" t="str">
        <v>비교 반영</v>
      </c>
      <c r="F5171" s="24" t="str">
        <v>최근 비교기간</v>
      </c>
      <c r="G5171" s="26">
        <v>109</v>
      </c>
      <c r="H5171" s="37">
        <v>0.08804523424878836</v>
      </c>
    </row>
    <row r="5172">
      <c r="A5172" s="26">
        <v>33</v>
      </c>
      <c r="B5172" s="24" t="str">
        <v>성남시 중원구</v>
      </c>
      <c r="C5172" s="24" t="str">
        <v>아파트 매매</v>
      </c>
      <c r="D5172" s="24" t="str">
        <v>2026-05</v>
      </c>
      <c r="E5172" s="24" t="str">
        <v>비교 반영</v>
      </c>
      <c r="F5172" s="24" t="str">
        <v>최근 비교기간</v>
      </c>
      <c r="G5172" s="26">
        <v>231</v>
      </c>
      <c r="H5172" s="37">
        <v>0.1853932584269663</v>
      </c>
    </row>
    <row r="5173">
      <c r="A5173" s="26">
        <v>33</v>
      </c>
      <c r="B5173" s="24" t="str">
        <v>성남시 중원구</v>
      </c>
      <c r="C5173" s="24" t="str">
        <v>아파트 매매</v>
      </c>
      <c r="D5173" s="24" t="str">
        <v>2026-06</v>
      </c>
      <c r="E5173" s="24" t="str">
        <v>비교 반영</v>
      </c>
      <c r="F5173" s="24" t="str">
        <v>최근 비교기간</v>
      </c>
      <c r="G5173" s="26">
        <v>157</v>
      </c>
      <c r="H5173" s="37">
        <v>0.14272727272727273</v>
      </c>
    </row>
    <row r="5174">
      <c r="A5174" s="30">
        <v>33</v>
      </c>
      <c r="B5174" s="30" t="str">
        <v>성남시 중원구</v>
      </c>
      <c r="C5174" s="30" t="str">
        <v>아파트 매매</v>
      </c>
      <c r="D5174" s="30" t="str">
        <v>2026-07</v>
      </c>
      <c r="E5174" s="30" t="str">
        <v>집계 중</v>
      </c>
      <c r="F5174" s="30" t="str">
        <v>집계 중 월</v>
      </c>
      <c r="G5174" s="32">
        <v>133</v>
      </c>
      <c r="H5174" s="43">
        <v>0.1285024154589372</v>
      </c>
    </row>
    <row r="5175">
      <c r="A5175" s="26">
        <v>33</v>
      </c>
      <c r="B5175" s="24" t="str">
        <v>성남시 중원구</v>
      </c>
      <c r="C5175" s="24" t="str">
        <v>오피스텔 전월세</v>
      </c>
      <c r="D5175" s="24" t="str">
        <v>2025-08</v>
      </c>
      <c r="E5175" s="24" t="str">
        <v>비교 반영</v>
      </c>
      <c r="F5175" s="24" t="str">
        <v>그 외 비교 반영월</v>
      </c>
      <c r="G5175" s="26">
        <v>137</v>
      </c>
      <c r="H5175" s="37">
        <v>0.1276794035414725</v>
      </c>
    </row>
    <row r="5176">
      <c r="A5176" s="26">
        <v>33</v>
      </c>
      <c r="B5176" s="24" t="str">
        <v>성남시 중원구</v>
      </c>
      <c r="C5176" s="24" t="str">
        <v>오피스텔 전월세</v>
      </c>
      <c r="D5176" s="24" t="str">
        <v>2025-09</v>
      </c>
      <c r="E5176" s="24" t="str">
        <v>비교 반영</v>
      </c>
      <c r="F5176" s="24" t="str">
        <v>그 외 비교 반영월</v>
      </c>
      <c r="G5176" s="26">
        <v>115</v>
      </c>
      <c r="H5176" s="37">
        <v>0.09244372990353698</v>
      </c>
    </row>
    <row r="5177">
      <c r="A5177" s="26">
        <v>33</v>
      </c>
      <c r="B5177" s="24" t="str">
        <v>성남시 중원구</v>
      </c>
      <c r="C5177" s="24" t="str">
        <v>오피스텔 전월세</v>
      </c>
      <c r="D5177" s="24" t="str">
        <v>2025-10</v>
      </c>
      <c r="E5177" s="24" t="str">
        <v>비교 반영</v>
      </c>
      <c r="F5177" s="24" t="str">
        <v>그 외 비교 반영월</v>
      </c>
      <c r="G5177" s="26">
        <v>123</v>
      </c>
      <c r="H5177" s="37">
        <v>0.10173697270471464</v>
      </c>
    </row>
    <row r="5178">
      <c r="A5178" s="26">
        <v>33</v>
      </c>
      <c r="B5178" s="24" t="str">
        <v>성남시 중원구</v>
      </c>
      <c r="C5178" s="24" t="str">
        <v>오피스텔 전월세</v>
      </c>
      <c r="D5178" s="24" t="str">
        <v>2025-11</v>
      </c>
      <c r="E5178" s="24" t="str">
        <v>비교 반영</v>
      </c>
      <c r="F5178" s="24" t="str">
        <v>그 외 비교 반영월</v>
      </c>
      <c r="G5178" s="26">
        <v>128</v>
      </c>
      <c r="H5178" s="37">
        <v>0.12890231621349446</v>
      </c>
    </row>
    <row r="5179">
      <c r="A5179" s="26">
        <v>33</v>
      </c>
      <c r="B5179" s="24" t="str">
        <v>성남시 중원구</v>
      </c>
      <c r="C5179" s="24" t="str">
        <v>오피스텔 전월세</v>
      </c>
      <c r="D5179" s="24" t="str">
        <v>2025-12</v>
      </c>
      <c r="E5179" s="24" t="str">
        <v>비교 반영</v>
      </c>
      <c r="F5179" s="24" t="str">
        <v>그 외 비교 반영월</v>
      </c>
      <c r="G5179" s="26">
        <v>159</v>
      </c>
      <c r="H5179" s="37">
        <v>0.14681440443213298</v>
      </c>
    </row>
    <row r="5180">
      <c r="A5180" s="26">
        <v>33</v>
      </c>
      <c r="B5180" s="24" t="str">
        <v>성남시 중원구</v>
      </c>
      <c r="C5180" s="24" t="str">
        <v>오피스텔 전월세</v>
      </c>
      <c r="D5180" s="24" t="str">
        <v>2026-01</v>
      </c>
      <c r="E5180" s="24" t="str">
        <v>비교 반영</v>
      </c>
      <c r="F5180" s="24" t="str">
        <v>직전 비교기간</v>
      </c>
      <c r="G5180" s="26">
        <v>154</v>
      </c>
      <c r="H5180" s="37">
        <v>0.11605124340617935</v>
      </c>
    </row>
    <row r="5181">
      <c r="A5181" s="26">
        <v>33</v>
      </c>
      <c r="B5181" s="24" t="str">
        <v>성남시 중원구</v>
      </c>
      <c r="C5181" s="24" t="str">
        <v>오피스텔 전월세</v>
      </c>
      <c r="D5181" s="24" t="str">
        <v>2026-02</v>
      </c>
      <c r="E5181" s="24" t="str">
        <v>비교 반영</v>
      </c>
      <c r="F5181" s="24" t="str">
        <v>직전 비교기간</v>
      </c>
      <c r="G5181" s="26">
        <v>160</v>
      </c>
      <c r="H5181" s="37">
        <v>0.14349775784753363</v>
      </c>
    </row>
    <row r="5182">
      <c r="A5182" s="26">
        <v>33</v>
      </c>
      <c r="B5182" s="24" t="str">
        <v>성남시 중원구</v>
      </c>
      <c r="C5182" s="24" t="str">
        <v>오피스텔 전월세</v>
      </c>
      <c r="D5182" s="24" t="str">
        <v>2026-03</v>
      </c>
      <c r="E5182" s="24" t="str">
        <v>비교 반영</v>
      </c>
      <c r="F5182" s="24" t="str">
        <v>직전 비교기간</v>
      </c>
      <c r="G5182" s="26">
        <v>149</v>
      </c>
      <c r="H5182" s="37">
        <v>0.11194590533433509</v>
      </c>
    </row>
    <row r="5183">
      <c r="A5183" s="26">
        <v>33</v>
      </c>
      <c r="B5183" s="24" t="str">
        <v>성남시 중원구</v>
      </c>
      <c r="C5183" s="24" t="str">
        <v>오피스텔 전월세</v>
      </c>
      <c r="D5183" s="24" t="str">
        <v>2026-04</v>
      </c>
      <c r="E5183" s="24" t="str">
        <v>비교 반영</v>
      </c>
      <c r="F5183" s="24" t="str">
        <v>최근 비교기간</v>
      </c>
      <c r="G5183" s="26">
        <v>123</v>
      </c>
      <c r="H5183" s="37">
        <v>0.09935379644588045</v>
      </c>
    </row>
    <row r="5184">
      <c r="A5184" s="26">
        <v>33</v>
      </c>
      <c r="B5184" s="24" t="str">
        <v>성남시 중원구</v>
      </c>
      <c r="C5184" s="24" t="str">
        <v>오피스텔 전월세</v>
      </c>
      <c r="D5184" s="24" t="str">
        <v>2026-05</v>
      </c>
      <c r="E5184" s="24" t="str">
        <v>비교 반영</v>
      </c>
      <c r="F5184" s="24" t="str">
        <v>최근 비교기간</v>
      </c>
      <c r="G5184" s="26">
        <v>137</v>
      </c>
      <c r="H5184" s="37">
        <v>0.10995184590690209</v>
      </c>
    </row>
    <row r="5185">
      <c r="A5185" s="26">
        <v>33</v>
      </c>
      <c r="B5185" s="24" t="str">
        <v>성남시 중원구</v>
      </c>
      <c r="C5185" s="24" t="str">
        <v>오피스텔 전월세</v>
      </c>
      <c r="D5185" s="24" t="str">
        <v>2026-06</v>
      </c>
      <c r="E5185" s="24" t="str">
        <v>비교 반영</v>
      </c>
      <c r="F5185" s="24" t="str">
        <v>최근 비교기간</v>
      </c>
      <c r="G5185" s="26">
        <v>127</v>
      </c>
      <c r="H5185" s="37">
        <v>0.11545454545454545</v>
      </c>
    </row>
    <row r="5186">
      <c r="A5186" s="30">
        <v>33</v>
      </c>
      <c r="B5186" s="30" t="str">
        <v>성남시 중원구</v>
      </c>
      <c r="C5186" s="30" t="str">
        <v>오피스텔 전월세</v>
      </c>
      <c r="D5186" s="30" t="str">
        <v>2026-07</v>
      </c>
      <c r="E5186" s="30" t="str">
        <v>집계 중</v>
      </c>
      <c r="F5186" s="30" t="str">
        <v>집계 중 월</v>
      </c>
      <c r="G5186" s="32">
        <v>99</v>
      </c>
      <c r="H5186" s="43">
        <v>0.09565217391304348</v>
      </c>
    </row>
    <row r="5187">
      <c r="A5187" s="26">
        <v>33</v>
      </c>
      <c r="B5187" s="24" t="str">
        <v>성남시 중원구</v>
      </c>
      <c r="C5187" s="24" t="str">
        <v>다세대 매매</v>
      </c>
      <c r="D5187" s="24" t="str">
        <v>2025-08</v>
      </c>
      <c r="E5187" s="24" t="str">
        <v>비교 반영</v>
      </c>
      <c r="F5187" s="24" t="str">
        <v>그 외 비교 반영월</v>
      </c>
      <c r="G5187" s="26">
        <v>43</v>
      </c>
      <c r="H5187" s="37">
        <v>0.04007455731593663</v>
      </c>
    </row>
    <row r="5188">
      <c r="A5188" s="26">
        <v>33</v>
      </c>
      <c r="B5188" s="24" t="str">
        <v>성남시 중원구</v>
      </c>
      <c r="C5188" s="24" t="str">
        <v>다세대 매매</v>
      </c>
      <c r="D5188" s="24" t="str">
        <v>2025-09</v>
      </c>
      <c r="E5188" s="24" t="str">
        <v>비교 반영</v>
      </c>
      <c r="F5188" s="24" t="str">
        <v>그 외 비교 반영월</v>
      </c>
      <c r="G5188" s="26">
        <v>75</v>
      </c>
      <c r="H5188" s="37">
        <v>0.06028938906752412</v>
      </c>
    </row>
    <row r="5189">
      <c r="A5189" s="26">
        <v>33</v>
      </c>
      <c r="B5189" s="24" t="str">
        <v>성남시 중원구</v>
      </c>
      <c r="C5189" s="24" t="str">
        <v>다세대 매매</v>
      </c>
      <c r="D5189" s="24" t="str">
        <v>2025-10</v>
      </c>
      <c r="E5189" s="24" t="str">
        <v>비교 반영</v>
      </c>
      <c r="F5189" s="24" t="str">
        <v>그 외 비교 반영월</v>
      </c>
      <c r="G5189" s="26">
        <v>54</v>
      </c>
      <c r="H5189" s="37">
        <v>0.04466501240694789</v>
      </c>
    </row>
    <row r="5190">
      <c r="A5190" s="26">
        <v>33</v>
      </c>
      <c r="B5190" s="24" t="str">
        <v>성남시 중원구</v>
      </c>
      <c r="C5190" s="24" t="str">
        <v>다세대 매매</v>
      </c>
      <c r="D5190" s="24" t="str">
        <v>2025-11</v>
      </c>
      <c r="E5190" s="24" t="str">
        <v>비교 반영</v>
      </c>
      <c r="F5190" s="24" t="str">
        <v>그 외 비교 반영월</v>
      </c>
      <c r="G5190" s="26">
        <v>56</v>
      </c>
      <c r="H5190" s="37">
        <v>0.05639476334340383</v>
      </c>
    </row>
    <row r="5191">
      <c r="A5191" s="26">
        <v>33</v>
      </c>
      <c r="B5191" s="24" t="str">
        <v>성남시 중원구</v>
      </c>
      <c r="C5191" s="24" t="str">
        <v>다세대 매매</v>
      </c>
      <c r="D5191" s="24" t="str">
        <v>2025-12</v>
      </c>
      <c r="E5191" s="24" t="str">
        <v>비교 반영</v>
      </c>
      <c r="F5191" s="24" t="str">
        <v>그 외 비교 반영월</v>
      </c>
      <c r="G5191" s="26">
        <v>66</v>
      </c>
      <c r="H5191" s="37">
        <v>0.060941828254847646</v>
      </c>
    </row>
    <row r="5192">
      <c r="A5192" s="26">
        <v>33</v>
      </c>
      <c r="B5192" s="24" t="str">
        <v>성남시 중원구</v>
      </c>
      <c r="C5192" s="24" t="str">
        <v>다세대 매매</v>
      </c>
      <c r="D5192" s="24" t="str">
        <v>2026-01</v>
      </c>
      <c r="E5192" s="24" t="str">
        <v>비교 반영</v>
      </c>
      <c r="F5192" s="24" t="str">
        <v>직전 비교기간</v>
      </c>
      <c r="G5192" s="26">
        <v>97</v>
      </c>
      <c r="H5192" s="37">
        <v>0.07309721175584025</v>
      </c>
    </row>
    <row r="5193">
      <c r="A5193" s="26">
        <v>33</v>
      </c>
      <c r="B5193" s="24" t="str">
        <v>성남시 중원구</v>
      </c>
      <c r="C5193" s="24" t="str">
        <v>다세대 매매</v>
      </c>
      <c r="D5193" s="24" t="str">
        <v>2026-02</v>
      </c>
      <c r="E5193" s="24" t="str">
        <v>비교 반영</v>
      </c>
      <c r="F5193" s="24" t="str">
        <v>직전 비교기간</v>
      </c>
      <c r="G5193" s="26">
        <v>79</v>
      </c>
      <c r="H5193" s="37">
        <v>0.07085201793721974</v>
      </c>
    </row>
    <row r="5194">
      <c r="A5194" s="26">
        <v>33</v>
      </c>
      <c r="B5194" s="24" t="str">
        <v>성남시 중원구</v>
      </c>
      <c r="C5194" s="24" t="str">
        <v>다세대 매매</v>
      </c>
      <c r="D5194" s="24" t="str">
        <v>2026-03</v>
      </c>
      <c r="E5194" s="24" t="str">
        <v>비교 반영</v>
      </c>
      <c r="F5194" s="24" t="str">
        <v>직전 비교기간</v>
      </c>
      <c r="G5194" s="26">
        <v>126</v>
      </c>
      <c r="H5194" s="37">
        <v>0.0946656649135988</v>
      </c>
    </row>
    <row r="5195">
      <c r="A5195" s="26">
        <v>33</v>
      </c>
      <c r="B5195" s="24" t="str">
        <v>성남시 중원구</v>
      </c>
      <c r="C5195" s="24" t="str">
        <v>다세대 매매</v>
      </c>
      <c r="D5195" s="24" t="str">
        <v>2026-04</v>
      </c>
      <c r="E5195" s="24" t="str">
        <v>비교 반영</v>
      </c>
      <c r="F5195" s="24" t="str">
        <v>최근 비교기간</v>
      </c>
      <c r="G5195" s="26">
        <v>140</v>
      </c>
      <c r="H5195" s="37">
        <v>0.11308562197092084</v>
      </c>
    </row>
    <row r="5196">
      <c r="A5196" s="26">
        <v>33</v>
      </c>
      <c r="B5196" s="24" t="str">
        <v>성남시 중원구</v>
      </c>
      <c r="C5196" s="24" t="str">
        <v>다세대 매매</v>
      </c>
      <c r="D5196" s="24" t="str">
        <v>2026-05</v>
      </c>
      <c r="E5196" s="24" t="str">
        <v>비교 반영</v>
      </c>
      <c r="F5196" s="24" t="str">
        <v>최근 비교기간</v>
      </c>
      <c r="G5196" s="26">
        <v>111</v>
      </c>
      <c r="H5196" s="37">
        <v>0.08908507223113965</v>
      </c>
    </row>
    <row r="5197">
      <c r="A5197" s="26">
        <v>33</v>
      </c>
      <c r="B5197" s="24" t="str">
        <v>성남시 중원구</v>
      </c>
      <c r="C5197" s="24" t="str">
        <v>다세대 매매</v>
      </c>
      <c r="D5197" s="24" t="str">
        <v>2026-06</v>
      </c>
      <c r="E5197" s="24" t="str">
        <v>비교 반영</v>
      </c>
      <c r="F5197" s="24" t="str">
        <v>최근 비교기간</v>
      </c>
      <c r="G5197" s="26">
        <v>89</v>
      </c>
      <c r="H5197" s="37">
        <v>0.0809090909090909</v>
      </c>
    </row>
    <row r="5198">
      <c r="A5198" s="30">
        <v>33</v>
      </c>
      <c r="B5198" s="30" t="str">
        <v>성남시 중원구</v>
      </c>
      <c r="C5198" s="30" t="str">
        <v>다세대 매매</v>
      </c>
      <c r="D5198" s="30" t="str">
        <v>2026-07</v>
      </c>
      <c r="E5198" s="30" t="str">
        <v>집계 중</v>
      </c>
      <c r="F5198" s="30" t="str">
        <v>집계 중 월</v>
      </c>
      <c r="G5198" s="32">
        <v>72</v>
      </c>
      <c r="H5198" s="43">
        <v>0.06956521739130435</v>
      </c>
    </row>
    <row r="5199">
      <c r="A5199" s="26">
        <v>33</v>
      </c>
      <c r="B5199" s="24" t="str">
        <v>성남시 중원구</v>
      </c>
      <c r="C5199" s="24" t="str">
        <v>공장창고</v>
      </c>
      <c r="D5199" s="24" t="str">
        <v>2025-08</v>
      </c>
      <c r="E5199" s="24" t="str">
        <v>비교 반영</v>
      </c>
      <c r="F5199" s="24" t="str">
        <v>그 외 비교 반영월</v>
      </c>
      <c r="G5199" s="26">
        <v>12</v>
      </c>
      <c r="H5199" s="37">
        <v>0.011183597390493943</v>
      </c>
    </row>
    <row r="5200">
      <c r="A5200" s="26">
        <v>33</v>
      </c>
      <c r="B5200" s="24" t="str">
        <v>성남시 중원구</v>
      </c>
      <c r="C5200" s="24" t="str">
        <v>공장창고</v>
      </c>
      <c r="D5200" s="24" t="str">
        <v>2025-09</v>
      </c>
      <c r="E5200" s="24" t="str">
        <v>비교 반영</v>
      </c>
      <c r="F5200" s="24" t="str">
        <v>그 외 비교 반영월</v>
      </c>
      <c r="G5200" s="26">
        <v>10</v>
      </c>
      <c r="H5200" s="37">
        <v>0.008038585209003215</v>
      </c>
    </row>
    <row r="5201">
      <c r="A5201" s="26">
        <v>33</v>
      </c>
      <c r="B5201" s="24" t="str">
        <v>성남시 중원구</v>
      </c>
      <c r="C5201" s="24" t="str">
        <v>공장창고</v>
      </c>
      <c r="D5201" s="24" t="str">
        <v>2025-10</v>
      </c>
      <c r="E5201" s="24" t="str">
        <v>비교 반영</v>
      </c>
      <c r="F5201" s="24" t="str">
        <v>그 외 비교 반영월</v>
      </c>
      <c r="G5201" s="26">
        <v>15</v>
      </c>
      <c r="H5201" s="37">
        <v>0.01240694789081886</v>
      </c>
    </row>
    <row r="5202">
      <c r="A5202" s="26">
        <v>33</v>
      </c>
      <c r="B5202" s="24" t="str">
        <v>성남시 중원구</v>
      </c>
      <c r="C5202" s="24" t="str">
        <v>공장창고</v>
      </c>
      <c r="D5202" s="24" t="str">
        <v>2025-11</v>
      </c>
      <c r="E5202" s="24" t="str">
        <v>비교 반영</v>
      </c>
      <c r="F5202" s="24" t="str">
        <v>그 외 비교 반영월</v>
      </c>
      <c r="G5202" s="26">
        <v>30</v>
      </c>
      <c r="H5202" s="37">
        <v>0.030211480362537766</v>
      </c>
    </row>
    <row r="5203">
      <c r="A5203" s="26">
        <v>33</v>
      </c>
      <c r="B5203" s="24" t="str">
        <v>성남시 중원구</v>
      </c>
      <c r="C5203" s="24" t="str">
        <v>공장창고</v>
      </c>
      <c r="D5203" s="24" t="str">
        <v>2025-12</v>
      </c>
      <c r="E5203" s="24" t="str">
        <v>비교 반영</v>
      </c>
      <c r="F5203" s="24" t="str">
        <v>그 외 비교 반영월</v>
      </c>
      <c r="G5203" s="26">
        <v>19</v>
      </c>
      <c r="H5203" s="37">
        <v>0.017543859649122806</v>
      </c>
    </row>
    <row r="5204">
      <c r="A5204" s="26">
        <v>33</v>
      </c>
      <c r="B5204" s="24" t="str">
        <v>성남시 중원구</v>
      </c>
      <c r="C5204" s="24" t="str">
        <v>공장창고</v>
      </c>
      <c r="D5204" s="24" t="str">
        <v>2026-01</v>
      </c>
      <c r="E5204" s="24" t="str">
        <v>비교 반영</v>
      </c>
      <c r="F5204" s="24" t="str">
        <v>직전 비교기간</v>
      </c>
      <c r="G5204" s="26">
        <v>75</v>
      </c>
      <c r="H5204" s="37">
        <v>0.05651846269781462</v>
      </c>
    </row>
    <row r="5205">
      <c r="A5205" s="26">
        <v>33</v>
      </c>
      <c r="B5205" s="24" t="str">
        <v>성남시 중원구</v>
      </c>
      <c r="C5205" s="24" t="str">
        <v>공장창고</v>
      </c>
      <c r="D5205" s="24" t="str">
        <v>2026-02</v>
      </c>
      <c r="E5205" s="24" t="str">
        <v>비교 반영</v>
      </c>
      <c r="F5205" s="24" t="str">
        <v>직전 비교기간</v>
      </c>
      <c r="G5205" s="26">
        <v>22</v>
      </c>
      <c r="H5205" s="37">
        <v>0.019730941704035873</v>
      </c>
    </row>
    <row r="5206">
      <c r="A5206" s="26">
        <v>33</v>
      </c>
      <c r="B5206" s="24" t="str">
        <v>성남시 중원구</v>
      </c>
      <c r="C5206" s="24" t="str">
        <v>공장창고</v>
      </c>
      <c r="D5206" s="24" t="str">
        <v>2026-03</v>
      </c>
      <c r="E5206" s="24" t="str">
        <v>비교 반영</v>
      </c>
      <c r="F5206" s="24" t="str">
        <v>직전 비교기간</v>
      </c>
      <c r="G5206" s="26">
        <v>14</v>
      </c>
      <c r="H5206" s="37">
        <v>0.010518407212622089</v>
      </c>
    </row>
    <row r="5207">
      <c r="A5207" s="26">
        <v>33</v>
      </c>
      <c r="B5207" s="24" t="str">
        <v>성남시 중원구</v>
      </c>
      <c r="C5207" s="24" t="str">
        <v>공장창고</v>
      </c>
      <c r="D5207" s="24" t="str">
        <v>2026-04</v>
      </c>
      <c r="E5207" s="24" t="str">
        <v>비교 반영</v>
      </c>
      <c r="F5207" s="24" t="str">
        <v>최근 비교기간</v>
      </c>
      <c r="G5207" s="26">
        <v>35</v>
      </c>
      <c r="H5207" s="37">
        <v>0.02827140549273021</v>
      </c>
    </row>
    <row r="5208">
      <c r="A5208" s="26">
        <v>33</v>
      </c>
      <c r="B5208" s="24" t="str">
        <v>성남시 중원구</v>
      </c>
      <c r="C5208" s="24" t="str">
        <v>공장창고</v>
      </c>
      <c r="D5208" s="24" t="str">
        <v>2026-05</v>
      </c>
      <c r="E5208" s="24" t="str">
        <v>비교 반영</v>
      </c>
      <c r="F5208" s="24" t="str">
        <v>최근 비교기간</v>
      </c>
      <c r="G5208" s="26">
        <v>19</v>
      </c>
      <c r="H5208" s="37">
        <v>0.015248796147672551</v>
      </c>
    </row>
    <row r="5209">
      <c r="A5209" s="26">
        <v>33</v>
      </c>
      <c r="B5209" s="24" t="str">
        <v>성남시 중원구</v>
      </c>
      <c r="C5209" s="24" t="str">
        <v>공장창고</v>
      </c>
      <c r="D5209" s="24" t="str">
        <v>2026-06</v>
      </c>
      <c r="E5209" s="24" t="str">
        <v>비교 반영</v>
      </c>
      <c r="F5209" s="24" t="str">
        <v>최근 비교기간</v>
      </c>
      <c r="G5209" s="26">
        <v>20</v>
      </c>
      <c r="H5209" s="37">
        <v>0.01818181818181818</v>
      </c>
    </row>
    <row r="5210">
      <c r="A5210" s="30">
        <v>33</v>
      </c>
      <c r="B5210" s="30" t="str">
        <v>성남시 중원구</v>
      </c>
      <c r="C5210" s="30" t="str">
        <v>공장창고</v>
      </c>
      <c r="D5210" s="30" t="str">
        <v>2026-07</v>
      </c>
      <c r="E5210" s="30" t="str">
        <v>집계 중</v>
      </c>
      <c r="F5210" s="30" t="str">
        <v>집계 중 월</v>
      </c>
      <c r="G5210" s="32">
        <v>19</v>
      </c>
      <c r="H5210" s="43">
        <v>0.018357487922705314</v>
      </c>
    </row>
    <row r="5211">
      <c r="A5211" s="26">
        <v>33</v>
      </c>
      <c r="B5211" s="24" t="str">
        <v>성남시 중원구</v>
      </c>
      <c r="C5211" s="24" t="str">
        <v>오피스텔 매매</v>
      </c>
      <c r="D5211" s="24" t="str">
        <v>2025-08</v>
      </c>
      <c r="E5211" s="24" t="str">
        <v>비교 반영</v>
      </c>
      <c r="F5211" s="24" t="str">
        <v>그 외 비교 반영월</v>
      </c>
      <c r="G5211" s="26">
        <v>14</v>
      </c>
      <c r="H5211" s="37">
        <v>0.0130475302889096</v>
      </c>
    </row>
    <row r="5212">
      <c r="A5212" s="26">
        <v>33</v>
      </c>
      <c r="B5212" s="24" t="str">
        <v>성남시 중원구</v>
      </c>
      <c r="C5212" s="24" t="str">
        <v>오피스텔 매매</v>
      </c>
      <c r="D5212" s="24" t="str">
        <v>2025-09</v>
      </c>
      <c r="E5212" s="24" t="str">
        <v>비교 반영</v>
      </c>
      <c r="F5212" s="24" t="str">
        <v>그 외 비교 반영월</v>
      </c>
      <c r="G5212" s="26">
        <v>20</v>
      </c>
      <c r="H5212" s="37">
        <v>0.01607717041800643</v>
      </c>
    </row>
    <row r="5213">
      <c r="A5213" s="26">
        <v>33</v>
      </c>
      <c r="B5213" s="24" t="str">
        <v>성남시 중원구</v>
      </c>
      <c r="C5213" s="24" t="str">
        <v>오피스텔 매매</v>
      </c>
      <c r="D5213" s="24" t="str">
        <v>2025-10</v>
      </c>
      <c r="E5213" s="24" t="str">
        <v>비교 반영</v>
      </c>
      <c r="F5213" s="24" t="str">
        <v>그 외 비교 반영월</v>
      </c>
      <c r="G5213" s="26">
        <v>19</v>
      </c>
      <c r="H5213" s="37">
        <v>0.015715467328370553</v>
      </c>
    </row>
    <row r="5214">
      <c r="A5214" s="26">
        <v>33</v>
      </c>
      <c r="B5214" s="24" t="str">
        <v>성남시 중원구</v>
      </c>
      <c r="C5214" s="24" t="str">
        <v>오피스텔 매매</v>
      </c>
      <c r="D5214" s="24" t="str">
        <v>2025-11</v>
      </c>
      <c r="E5214" s="24" t="str">
        <v>비교 반영</v>
      </c>
      <c r="F5214" s="24" t="str">
        <v>그 외 비교 반영월</v>
      </c>
      <c r="G5214" s="26">
        <v>17</v>
      </c>
      <c r="H5214" s="37">
        <v>0.017119838872104734</v>
      </c>
    </row>
    <row r="5215">
      <c r="A5215" s="26">
        <v>33</v>
      </c>
      <c r="B5215" s="24" t="str">
        <v>성남시 중원구</v>
      </c>
      <c r="C5215" s="24" t="str">
        <v>오피스텔 매매</v>
      </c>
      <c r="D5215" s="24" t="str">
        <v>2025-12</v>
      </c>
      <c r="E5215" s="24" t="str">
        <v>비교 반영</v>
      </c>
      <c r="F5215" s="24" t="str">
        <v>그 외 비교 반영월</v>
      </c>
      <c r="G5215" s="26">
        <v>23</v>
      </c>
      <c r="H5215" s="37">
        <v>0.02123730378578024</v>
      </c>
    </row>
    <row r="5216">
      <c r="A5216" s="26">
        <v>33</v>
      </c>
      <c r="B5216" s="24" t="str">
        <v>성남시 중원구</v>
      </c>
      <c r="C5216" s="24" t="str">
        <v>오피스텔 매매</v>
      </c>
      <c r="D5216" s="24" t="str">
        <v>2026-01</v>
      </c>
      <c r="E5216" s="24" t="str">
        <v>비교 반영</v>
      </c>
      <c r="F5216" s="24" t="str">
        <v>직전 비교기간</v>
      </c>
      <c r="G5216" s="26">
        <v>26</v>
      </c>
      <c r="H5216" s="37">
        <v>0.019593067068575734</v>
      </c>
    </row>
    <row r="5217">
      <c r="A5217" s="26">
        <v>33</v>
      </c>
      <c r="B5217" s="24" t="str">
        <v>성남시 중원구</v>
      </c>
      <c r="C5217" s="24" t="str">
        <v>오피스텔 매매</v>
      </c>
      <c r="D5217" s="24" t="str">
        <v>2026-02</v>
      </c>
      <c r="E5217" s="24" t="str">
        <v>비교 반영</v>
      </c>
      <c r="F5217" s="24" t="str">
        <v>직전 비교기간</v>
      </c>
      <c r="G5217" s="26">
        <v>19</v>
      </c>
      <c r="H5217" s="37">
        <v>0.017040358744394617</v>
      </c>
    </row>
    <row r="5218">
      <c r="A5218" s="26">
        <v>33</v>
      </c>
      <c r="B5218" s="24" t="str">
        <v>성남시 중원구</v>
      </c>
      <c r="C5218" s="24" t="str">
        <v>오피스텔 매매</v>
      </c>
      <c r="D5218" s="24" t="str">
        <v>2026-03</v>
      </c>
      <c r="E5218" s="24" t="str">
        <v>비교 반영</v>
      </c>
      <c r="F5218" s="24" t="str">
        <v>직전 비교기간</v>
      </c>
      <c r="G5218" s="26">
        <v>35</v>
      </c>
      <c r="H5218" s="37">
        <v>0.02629601803155522</v>
      </c>
    </row>
    <row r="5219">
      <c r="A5219" s="26">
        <v>33</v>
      </c>
      <c r="B5219" s="24" t="str">
        <v>성남시 중원구</v>
      </c>
      <c r="C5219" s="24" t="str">
        <v>오피스텔 매매</v>
      </c>
      <c r="D5219" s="24" t="str">
        <v>2026-04</v>
      </c>
      <c r="E5219" s="24" t="str">
        <v>비교 반영</v>
      </c>
      <c r="F5219" s="24" t="str">
        <v>최근 비교기간</v>
      </c>
      <c r="G5219" s="26">
        <v>28</v>
      </c>
      <c r="H5219" s="37">
        <v>0.022617124394184167</v>
      </c>
    </row>
    <row r="5220">
      <c r="A5220" s="26">
        <v>33</v>
      </c>
      <c r="B5220" s="24" t="str">
        <v>성남시 중원구</v>
      </c>
      <c r="C5220" s="24" t="str">
        <v>오피스텔 매매</v>
      </c>
      <c r="D5220" s="24" t="str">
        <v>2026-05</v>
      </c>
      <c r="E5220" s="24" t="str">
        <v>비교 반영</v>
      </c>
      <c r="F5220" s="24" t="str">
        <v>최근 비교기간</v>
      </c>
      <c r="G5220" s="26">
        <v>21</v>
      </c>
      <c r="H5220" s="37">
        <v>0.016853932584269662</v>
      </c>
    </row>
    <row r="5221">
      <c r="A5221" s="26">
        <v>33</v>
      </c>
      <c r="B5221" s="24" t="str">
        <v>성남시 중원구</v>
      </c>
      <c r="C5221" s="24" t="str">
        <v>오피스텔 매매</v>
      </c>
      <c r="D5221" s="24" t="str">
        <v>2026-06</v>
      </c>
      <c r="E5221" s="24" t="str">
        <v>비교 반영</v>
      </c>
      <c r="F5221" s="24" t="str">
        <v>최근 비교기간</v>
      </c>
      <c r="G5221" s="26">
        <v>21</v>
      </c>
      <c r="H5221" s="37">
        <v>0.019090909090909092</v>
      </c>
    </row>
    <row r="5222">
      <c r="A5222" s="30">
        <v>33</v>
      </c>
      <c r="B5222" s="30" t="str">
        <v>성남시 중원구</v>
      </c>
      <c r="C5222" s="30" t="str">
        <v>오피스텔 매매</v>
      </c>
      <c r="D5222" s="30" t="str">
        <v>2026-07</v>
      </c>
      <c r="E5222" s="30" t="str">
        <v>집계 중</v>
      </c>
      <c r="F5222" s="30" t="str">
        <v>집계 중 월</v>
      </c>
      <c r="G5222" s="32">
        <v>66</v>
      </c>
      <c r="H5222" s="43">
        <v>0.06376811594202898</v>
      </c>
    </row>
    <row r="5223">
      <c r="A5223" s="26">
        <v>33</v>
      </c>
      <c r="B5223" s="24" t="str">
        <v>성남시 중원구</v>
      </c>
      <c r="C5223" s="24" t="str">
        <v>다가구 매매</v>
      </c>
      <c r="D5223" s="24" t="str">
        <v>2025-08</v>
      </c>
      <c r="E5223" s="24" t="str">
        <v>비교 반영</v>
      </c>
      <c r="F5223" s="24" t="str">
        <v>그 외 비교 반영월</v>
      </c>
      <c r="G5223" s="26">
        <v>6</v>
      </c>
      <c r="H5223" s="37">
        <v>0.005591798695246971</v>
      </c>
    </row>
    <row r="5224">
      <c r="A5224" s="26">
        <v>33</v>
      </c>
      <c r="B5224" s="24" t="str">
        <v>성남시 중원구</v>
      </c>
      <c r="C5224" s="24" t="str">
        <v>다가구 매매</v>
      </c>
      <c r="D5224" s="24" t="str">
        <v>2025-09</v>
      </c>
      <c r="E5224" s="24" t="str">
        <v>비교 반영</v>
      </c>
      <c r="F5224" s="24" t="str">
        <v>그 외 비교 반영월</v>
      </c>
      <c r="G5224" s="26">
        <v>17</v>
      </c>
      <c r="H5224" s="37">
        <v>0.013665594855305467</v>
      </c>
    </row>
    <row r="5225">
      <c r="A5225" s="26">
        <v>33</v>
      </c>
      <c r="B5225" s="24" t="str">
        <v>성남시 중원구</v>
      </c>
      <c r="C5225" s="24" t="str">
        <v>다가구 매매</v>
      </c>
      <c r="D5225" s="24" t="str">
        <v>2025-10</v>
      </c>
      <c r="E5225" s="24" t="str">
        <v>비교 반영</v>
      </c>
      <c r="F5225" s="24" t="str">
        <v>그 외 비교 반영월</v>
      </c>
      <c r="G5225" s="26">
        <v>19</v>
      </c>
      <c r="H5225" s="37">
        <v>0.015715467328370553</v>
      </c>
    </row>
    <row r="5226">
      <c r="A5226" s="26">
        <v>33</v>
      </c>
      <c r="B5226" s="24" t="str">
        <v>성남시 중원구</v>
      </c>
      <c r="C5226" s="24" t="str">
        <v>다가구 매매</v>
      </c>
      <c r="D5226" s="24" t="str">
        <v>2025-11</v>
      </c>
      <c r="E5226" s="24" t="str">
        <v>비교 반영</v>
      </c>
      <c r="F5226" s="24" t="str">
        <v>그 외 비교 반영월</v>
      </c>
      <c r="G5226" s="26">
        <v>8</v>
      </c>
      <c r="H5226" s="37">
        <v>0.008056394763343404</v>
      </c>
    </row>
    <row r="5227">
      <c r="A5227" s="26">
        <v>33</v>
      </c>
      <c r="B5227" s="24" t="str">
        <v>성남시 중원구</v>
      </c>
      <c r="C5227" s="24" t="str">
        <v>다가구 매매</v>
      </c>
      <c r="D5227" s="24" t="str">
        <v>2025-12</v>
      </c>
      <c r="E5227" s="24" t="str">
        <v>비교 반영</v>
      </c>
      <c r="F5227" s="24" t="str">
        <v>그 외 비교 반영월</v>
      </c>
      <c r="G5227" s="26">
        <v>8</v>
      </c>
      <c r="H5227" s="37">
        <v>0.007386888273314866</v>
      </c>
    </row>
    <row r="5228">
      <c r="A5228" s="26">
        <v>33</v>
      </c>
      <c r="B5228" s="24" t="str">
        <v>성남시 중원구</v>
      </c>
      <c r="C5228" s="24" t="str">
        <v>다가구 매매</v>
      </c>
      <c r="D5228" s="24" t="str">
        <v>2026-01</v>
      </c>
      <c r="E5228" s="24" t="str">
        <v>비교 반영</v>
      </c>
      <c r="F5228" s="24" t="str">
        <v>직전 비교기간</v>
      </c>
      <c r="G5228" s="26">
        <v>20</v>
      </c>
      <c r="H5228" s="37">
        <v>0.015071590052750565</v>
      </c>
    </row>
    <row r="5229">
      <c r="A5229" s="26">
        <v>33</v>
      </c>
      <c r="B5229" s="24" t="str">
        <v>성남시 중원구</v>
      </c>
      <c r="C5229" s="24" t="str">
        <v>다가구 매매</v>
      </c>
      <c r="D5229" s="24" t="str">
        <v>2026-02</v>
      </c>
      <c r="E5229" s="24" t="str">
        <v>비교 반영</v>
      </c>
      <c r="F5229" s="24" t="str">
        <v>직전 비교기간</v>
      </c>
      <c r="G5229" s="26">
        <v>16</v>
      </c>
      <c r="H5229" s="37">
        <v>0.014349775784753363</v>
      </c>
    </row>
    <row r="5230">
      <c r="A5230" s="26">
        <v>33</v>
      </c>
      <c r="B5230" s="24" t="str">
        <v>성남시 중원구</v>
      </c>
      <c r="C5230" s="24" t="str">
        <v>다가구 매매</v>
      </c>
      <c r="D5230" s="24" t="str">
        <v>2026-03</v>
      </c>
      <c r="E5230" s="24" t="str">
        <v>비교 반영</v>
      </c>
      <c r="F5230" s="24" t="str">
        <v>직전 비교기간</v>
      </c>
      <c r="G5230" s="26">
        <v>18</v>
      </c>
      <c r="H5230" s="37">
        <v>0.013523666416228399</v>
      </c>
    </row>
    <row r="5231">
      <c r="A5231" s="26">
        <v>33</v>
      </c>
      <c r="B5231" s="24" t="str">
        <v>성남시 중원구</v>
      </c>
      <c r="C5231" s="24" t="str">
        <v>다가구 매매</v>
      </c>
      <c r="D5231" s="24" t="str">
        <v>2026-04</v>
      </c>
      <c r="E5231" s="24" t="str">
        <v>비교 반영</v>
      </c>
      <c r="F5231" s="24" t="str">
        <v>최근 비교기간</v>
      </c>
      <c r="G5231" s="26">
        <v>14</v>
      </c>
      <c r="H5231" s="37">
        <v>0.011308562197092083</v>
      </c>
    </row>
    <row r="5232">
      <c r="A5232" s="26">
        <v>33</v>
      </c>
      <c r="B5232" s="24" t="str">
        <v>성남시 중원구</v>
      </c>
      <c r="C5232" s="24" t="str">
        <v>다가구 매매</v>
      </c>
      <c r="D5232" s="24" t="str">
        <v>2026-05</v>
      </c>
      <c r="E5232" s="24" t="str">
        <v>비교 반영</v>
      </c>
      <c r="F5232" s="24" t="str">
        <v>최근 비교기간</v>
      </c>
      <c r="G5232" s="26">
        <v>21</v>
      </c>
      <c r="H5232" s="37">
        <v>0.016853932584269662</v>
      </c>
    </row>
    <row r="5233">
      <c r="A5233" s="26">
        <v>33</v>
      </c>
      <c r="B5233" s="24" t="str">
        <v>성남시 중원구</v>
      </c>
      <c r="C5233" s="24" t="str">
        <v>다가구 매매</v>
      </c>
      <c r="D5233" s="24" t="str">
        <v>2026-06</v>
      </c>
      <c r="E5233" s="24" t="str">
        <v>비교 반영</v>
      </c>
      <c r="F5233" s="24" t="str">
        <v>최근 비교기간</v>
      </c>
      <c r="G5233" s="26">
        <v>22</v>
      </c>
      <c r="H5233" s="37">
        <v>0.02</v>
      </c>
    </row>
    <row r="5234">
      <c r="A5234" s="30">
        <v>33</v>
      </c>
      <c r="B5234" s="30" t="str">
        <v>성남시 중원구</v>
      </c>
      <c r="C5234" s="30" t="str">
        <v>다가구 매매</v>
      </c>
      <c r="D5234" s="30" t="str">
        <v>2026-07</v>
      </c>
      <c r="E5234" s="30" t="str">
        <v>집계 중</v>
      </c>
      <c r="F5234" s="30" t="str">
        <v>집계 중 월</v>
      </c>
      <c r="G5234" s="32">
        <v>24</v>
      </c>
      <c r="H5234" s="43">
        <v>0.02318840579710145</v>
      </c>
    </row>
    <row r="5235">
      <c r="A5235" s="26">
        <v>33</v>
      </c>
      <c r="B5235" s="24" t="str">
        <v>성남시 중원구</v>
      </c>
      <c r="C5235" s="24" t="str">
        <v>상가</v>
      </c>
      <c r="D5235" s="24" t="str">
        <v>2025-08</v>
      </c>
      <c r="E5235" s="24" t="str">
        <v>비교 반영</v>
      </c>
      <c r="F5235" s="24" t="str">
        <v>그 외 비교 반영월</v>
      </c>
      <c r="G5235" s="26">
        <v>22</v>
      </c>
      <c r="H5235" s="37">
        <v>0.02050326188257223</v>
      </c>
    </row>
    <row r="5236">
      <c r="A5236" s="26">
        <v>33</v>
      </c>
      <c r="B5236" s="24" t="str">
        <v>성남시 중원구</v>
      </c>
      <c r="C5236" s="24" t="str">
        <v>상가</v>
      </c>
      <c r="D5236" s="24" t="str">
        <v>2025-09</v>
      </c>
      <c r="E5236" s="24" t="str">
        <v>비교 반영</v>
      </c>
      <c r="F5236" s="24" t="str">
        <v>그 외 비교 반영월</v>
      </c>
      <c r="G5236" s="26">
        <v>11</v>
      </c>
      <c r="H5236" s="37">
        <v>0.008842443729903537</v>
      </c>
    </row>
    <row r="5237">
      <c r="A5237" s="26">
        <v>33</v>
      </c>
      <c r="B5237" s="24" t="str">
        <v>성남시 중원구</v>
      </c>
      <c r="C5237" s="24" t="str">
        <v>상가</v>
      </c>
      <c r="D5237" s="24" t="str">
        <v>2025-10</v>
      </c>
      <c r="E5237" s="24" t="str">
        <v>비교 반영</v>
      </c>
      <c r="F5237" s="24" t="str">
        <v>그 외 비교 반영월</v>
      </c>
      <c r="G5237" s="26">
        <v>19</v>
      </c>
      <c r="H5237" s="37">
        <v>0.015715467328370553</v>
      </c>
    </row>
    <row r="5238">
      <c r="A5238" s="26">
        <v>33</v>
      </c>
      <c r="B5238" s="24" t="str">
        <v>성남시 중원구</v>
      </c>
      <c r="C5238" s="24" t="str">
        <v>상가</v>
      </c>
      <c r="D5238" s="24" t="str">
        <v>2025-11</v>
      </c>
      <c r="E5238" s="24" t="str">
        <v>비교 반영</v>
      </c>
      <c r="F5238" s="24" t="str">
        <v>그 외 비교 반영월</v>
      </c>
      <c r="G5238" s="26">
        <v>13</v>
      </c>
      <c r="H5238" s="37">
        <v>0.013091641490433032</v>
      </c>
    </row>
    <row r="5239">
      <c r="A5239" s="26">
        <v>33</v>
      </c>
      <c r="B5239" s="24" t="str">
        <v>성남시 중원구</v>
      </c>
      <c r="C5239" s="24" t="str">
        <v>상가</v>
      </c>
      <c r="D5239" s="24" t="str">
        <v>2025-12</v>
      </c>
      <c r="E5239" s="24" t="str">
        <v>비교 반영</v>
      </c>
      <c r="F5239" s="24" t="str">
        <v>그 외 비교 반영월</v>
      </c>
      <c r="G5239" s="26">
        <v>14</v>
      </c>
      <c r="H5239" s="37">
        <v>0.012927054478301015</v>
      </c>
    </row>
    <row r="5240">
      <c r="A5240" s="26">
        <v>33</v>
      </c>
      <c r="B5240" s="24" t="str">
        <v>성남시 중원구</v>
      </c>
      <c r="C5240" s="24" t="str">
        <v>상가</v>
      </c>
      <c r="D5240" s="24" t="str">
        <v>2026-01</v>
      </c>
      <c r="E5240" s="24" t="str">
        <v>비교 반영</v>
      </c>
      <c r="F5240" s="24" t="str">
        <v>직전 비교기간</v>
      </c>
      <c r="G5240" s="26">
        <v>12</v>
      </c>
      <c r="H5240" s="37">
        <v>0.00904295403165034</v>
      </c>
    </row>
    <row r="5241">
      <c r="A5241" s="26">
        <v>33</v>
      </c>
      <c r="B5241" s="24" t="str">
        <v>성남시 중원구</v>
      </c>
      <c r="C5241" s="24" t="str">
        <v>상가</v>
      </c>
      <c r="D5241" s="24" t="str">
        <v>2026-02</v>
      </c>
      <c r="E5241" s="24" t="str">
        <v>비교 반영</v>
      </c>
      <c r="F5241" s="24" t="str">
        <v>직전 비교기간</v>
      </c>
      <c r="G5241" s="26">
        <v>7</v>
      </c>
      <c r="H5241" s="37">
        <v>0.006278026905829596</v>
      </c>
    </row>
    <row r="5242">
      <c r="A5242" s="26">
        <v>33</v>
      </c>
      <c r="B5242" s="24" t="str">
        <v>성남시 중원구</v>
      </c>
      <c r="C5242" s="24" t="str">
        <v>상가</v>
      </c>
      <c r="D5242" s="24" t="str">
        <v>2026-03</v>
      </c>
      <c r="E5242" s="24" t="str">
        <v>비교 반영</v>
      </c>
      <c r="F5242" s="24" t="str">
        <v>직전 비교기간</v>
      </c>
      <c r="G5242" s="26">
        <v>13</v>
      </c>
      <c r="H5242" s="37">
        <v>0.009767092411720512</v>
      </c>
    </row>
    <row r="5243">
      <c r="A5243" s="26">
        <v>33</v>
      </c>
      <c r="B5243" s="24" t="str">
        <v>성남시 중원구</v>
      </c>
      <c r="C5243" s="24" t="str">
        <v>상가</v>
      </c>
      <c r="D5243" s="24" t="str">
        <v>2026-04</v>
      </c>
      <c r="E5243" s="24" t="str">
        <v>비교 반영</v>
      </c>
      <c r="F5243" s="24" t="str">
        <v>최근 비교기간</v>
      </c>
      <c r="G5243" s="26">
        <v>12</v>
      </c>
      <c r="H5243" s="37">
        <v>0.009693053311793215</v>
      </c>
    </row>
    <row r="5244">
      <c r="A5244" s="26">
        <v>33</v>
      </c>
      <c r="B5244" s="24" t="str">
        <v>성남시 중원구</v>
      </c>
      <c r="C5244" s="24" t="str">
        <v>상가</v>
      </c>
      <c r="D5244" s="24" t="str">
        <v>2026-05</v>
      </c>
      <c r="E5244" s="24" t="str">
        <v>비교 반영</v>
      </c>
      <c r="F5244" s="24" t="str">
        <v>최근 비교기간</v>
      </c>
      <c r="G5244" s="26">
        <v>11</v>
      </c>
      <c r="H5244" s="37">
        <v>0.00882825040128411</v>
      </c>
    </row>
    <row r="5245">
      <c r="A5245" s="26">
        <v>33</v>
      </c>
      <c r="B5245" s="24" t="str">
        <v>성남시 중원구</v>
      </c>
      <c r="C5245" s="24" t="str">
        <v>상가</v>
      </c>
      <c r="D5245" s="24" t="str">
        <v>2026-06</v>
      </c>
      <c r="E5245" s="24" t="str">
        <v>비교 반영</v>
      </c>
      <c r="F5245" s="24" t="str">
        <v>최근 비교기간</v>
      </c>
      <c r="G5245" s="26">
        <v>12</v>
      </c>
      <c r="H5245" s="37">
        <v>0.01090909090909091</v>
      </c>
    </row>
    <row r="5246">
      <c r="A5246" s="30">
        <v>33</v>
      </c>
      <c r="B5246" s="30" t="str">
        <v>성남시 중원구</v>
      </c>
      <c r="C5246" s="30" t="str">
        <v>상가</v>
      </c>
      <c r="D5246" s="30" t="str">
        <v>2026-07</v>
      </c>
      <c r="E5246" s="30" t="str">
        <v>집계 중</v>
      </c>
      <c r="F5246" s="30" t="str">
        <v>집계 중 월</v>
      </c>
      <c r="G5246" s="32">
        <v>12</v>
      </c>
      <c r="H5246" s="43">
        <v>0.011594202898550725</v>
      </c>
    </row>
    <row r="5247">
      <c r="A5247" s="26">
        <v>33</v>
      </c>
      <c r="B5247" s="24" t="str">
        <v>성남시 중원구</v>
      </c>
      <c r="C5247" s="24" t="str">
        <v>분양권</v>
      </c>
      <c r="D5247" s="24" t="str">
        <v>2025-08</v>
      </c>
      <c r="E5247" s="24" t="str">
        <v>비교 반영</v>
      </c>
      <c r="F5247" s="24" t="str">
        <v>그 외 비교 반영월</v>
      </c>
      <c r="G5247" s="26">
        <v>0</v>
      </c>
      <c r="H5247" s="37">
        <v>0</v>
      </c>
    </row>
    <row r="5248">
      <c r="A5248" s="26">
        <v>33</v>
      </c>
      <c r="B5248" s="24" t="str">
        <v>성남시 중원구</v>
      </c>
      <c r="C5248" s="24" t="str">
        <v>분양권</v>
      </c>
      <c r="D5248" s="24" t="str">
        <v>2025-09</v>
      </c>
      <c r="E5248" s="24" t="str">
        <v>비교 반영</v>
      </c>
      <c r="F5248" s="24" t="str">
        <v>그 외 비교 반영월</v>
      </c>
      <c r="G5248" s="26">
        <v>0</v>
      </c>
      <c r="H5248" s="37">
        <v>0</v>
      </c>
    </row>
    <row r="5249">
      <c r="A5249" s="26">
        <v>33</v>
      </c>
      <c r="B5249" s="24" t="str">
        <v>성남시 중원구</v>
      </c>
      <c r="C5249" s="24" t="str">
        <v>분양권</v>
      </c>
      <c r="D5249" s="24" t="str">
        <v>2025-10</v>
      </c>
      <c r="E5249" s="24" t="str">
        <v>비교 반영</v>
      </c>
      <c r="F5249" s="24" t="str">
        <v>그 외 비교 반영월</v>
      </c>
      <c r="G5249" s="26">
        <v>103</v>
      </c>
      <c r="H5249" s="37">
        <v>0.08519437551695616</v>
      </c>
    </row>
    <row r="5250">
      <c r="A5250" s="26">
        <v>33</v>
      </c>
      <c r="B5250" s="24" t="str">
        <v>성남시 중원구</v>
      </c>
      <c r="C5250" s="24" t="str">
        <v>분양권</v>
      </c>
      <c r="D5250" s="24" t="str">
        <v>2025-11</v>
      </c>
      <c r="E5250" s="24" t="str">
        <v>비교 반영</v>
      </c>
      <c r="F5250" s="24" t="str">
        <v>그 외 비교 반영월</v>
      </c>
      <c r="G5250" s="26">
        <v>8</v>
      </c>
      <c r="H5250" s="37">
        <v>0.008056394763343404</v>
      </c>
    </row>
    <row r="5251">
      <c r="A5251" s="26">
        <v>33</v>
      </c>
      <c r="B5251" s="24" t="str">
        <v>성남시 중원구</v>
      </c>
      <c r="C5251" s="24" t="str">
        <v>분양권</v>
      </c>
      <c r="D5251" s="24" t="str">
        <v>2025-12</v>
      </c>
      <c r="E5251" s="24" t="str">
        <v>비교 반영</v>
      </c>
      <c r="F5251" s="24" t="str">
        <v>그 외 비교 반영월</v>
      </c>
      <c r="G5251" s="26">
        <v>31</v>
      </c>
      <c r="H5251" s="37">
        <v>0.028624192059095107</v>
      </c>
    </row>
    <row r="5252">
      <c r="A5252" s="26">
        <v>33</v>
      </c>
      <c r="B5252" s="24" t="str">
        <v>성남시 중원구</v>
      </c>
      <c r="C5252" s="24" t="str">
        <v>분양권</v>
      </c>
      <c r="D5252" s="24" t="str">
        <v>2026-01</v>
      </c>
      <c r="E5252" s="24" t="str">
        <v>비교 반영</v>
      </c>
      <c r="F5252" s="24" t="str">
        <v>직전 비교기간</v>
      </c>
      <c r="G5252" s="26">
        <v>46</v>
      </c>
      <c r="H5252" s="37">
        <v>0.0346646571213263</v>
      </c>
    </row>
    <row r="5253">
      <c r="A5253" s="26">
        <v>33</v>
      </c>
      <c r="B5253" s="24" t="str">
        <v>성남시 중원구</v>
      </c>
      <c r="C5253" s="24" t="str">
        <v>분양권</v>
      </c>
      <c r="D5253" s="24" t="str">
        <v>2026-02</v>
      </c>
      <c r="E5253" s="24" t="str">
        <v>비교 반영</v>
      </c>
      <c r="F5253" s="24" t="str">
        <v>직전 비교기간</v>
      </c>
      <c r="G5253" s="26">
        <v>17</v>
      </c>
      <c r="H5253" s="37">
        <v>0.015246636771300448</v>
      </c>
    </row>
    <row r="5254">
      <c r="A5254" s="26">
        <v>33</v>
      </c>
      <c r="B5254" s="24" t="str">
        <v>성남시 중원구</v>
      </c>
      <c r="C5254" s="24" t="str">
        <v>분양권</v>
      </c>
      <c r="D5254" s="24" t="str">
        <v>2026-03</v>
      </c>
      <c r="E5254" s="24" t="str">
        <v>비교 반영</v>
      </c>
      <c r="F5254" s="24" t="str">
        <v>직전 비교기간</v>
      </c>
      <c r="G5254" s="26">
        <v>6</v>
      </c>
      <c r="H5254" s="37">
        <v>0.004507888805409466</v>
      </c>
    </row>
    <row r="5255">
      <c r="A5255" s="26">
        <v>33</v>
      </c>
      <c r="B5255" s="24" t="str">
        <v>성남시 중원구</v>
      </c>
      <c r="C5255" s="24" t="str">
        <v>분양권</v>
      </c>
      <c r="D5255" s="24" t="str">
        <v>2026-04</v>
      </c>
      <c r="E5255" s="24" t="str">
        <v>비교 반영</v>
      </c>
      <c r="F5255" s="24" t="str">
        <v>최근 비교기간</v>
      </c>
      <c r="G5255" s="26">
        <v>10</v>
      </c>
      <c r="H5255" s="37">
        <v>0.008077544426494346</v>
      </c>
    </row>
    <row r="5256">
      <c r="A5256" s="26">
        <v>33</v>
      </c>
      <c r="B5256" s="24" t="str">
        <v>성남시 중원구</v>
      </c>
      <c r="C5256" s="24" t="str">
        <v>분양권</v>
      </c>
      <c r="D5256" s="24" t="str">
        <v>2026-05</v>
      </c>
      <c r="E5256" s="24" t="str">
        <v>비교 반영</v>
      </c>
      <c r="F5256" s="24" t="str">
        <v>최근 비교기간</v>
      </c>
      <c r="G5256" s="26">
        <v>4</v>
      </c>
      <c r="H5256" s="37">
        <v>0.0032102728731942215</v>
      </c>
    </row>
    <row r="5257">
      <c r="A5257" s="26">
        <v>33</v>
      </c>
      <c r="B5257" s="24" t="str">
        <v>성남시 중원구</v>
      </c>
      <c r="C5257" s="24" t="str">
        <v>분양권</v>
      </c>
      <c r="D5257" s="24" t="str">
        <v>2026-06</v>
      </c>
      <c r="E5257" s="24" t="str">
        <v>비교 반영</v>
      </c>
      <c r="F5257" s="24" t="str">
        <v>최근 비교기간</v>
      </c>
      <c r="G5257" s="26">
        <v>17</v>
      </c>
      <c r="H5257" s="37">
        <v>0.015454545454545455</v>
      </c>
    </row>
    <row r="5258">
      <c r="A5258" s="30">
        <v>33</v>
      </c>
      <c r="B5258" s="30" t="str">
        <v>성남시 중원구</v>
      </c>
      <c r="C5258" s="30" t="str">
        <v>분양권</v>
      </c>
      <c r="D5258" s="30" t="str">
        <v>2026-07</v>
      </c>
      <c r="E5258" s="30" t="str">
        <v>집계 중</v>
      </c>
      <c r="F5258" s="30" t="str">
        <v>집계 중 월</v>
      </c>
      <c r="G5258" s="32">
        <v>7</v>
      </c>
      <c r="H5258" s="43">
        <v>0.00676328502415459</v>
      </c>
    </row>
    <row r="5259">
      <c r="A5259" s="26">
        <v>33</v>
      </c>
      <c r="B5259" s="24" t="str">
        <v>성남시 중원구</v>
      </c>
      <c r="C5259" s="24" t="str">
        <v>토지</v>
      </c>
      <c r="D5259" s="24" t="str">
        <v>2025-08</v>
      </c>
      <c r="E5259" s="24" t="str">
        <v>비교 반영</v>
      </c>
      <c r="F5259" s="24" t="str">
        <v>그 외 비교 반영월</v>
      </c>
      <c r="G5259" s="26">
        <v>4</v>
      </c>
      <c r="H5259" s="37">
        <v>0.003727865796831314</v>
      </c>
    </row>
    <row r="5260">
      <c r="A5260" s="26">
        <v>33</v>
      </c>
      <c r="B5260" s="24" t="str">
        <v>성남시 중원구</v>
      </c>
      <c r="C5260" s="24" t="str">
        <v>토지</v>
      </c>
      <c r="D5260" s="24" t="str">
        <v>2025-09</v>
      </c>
      <c r="E5260" s="24" t="str">
        <v>비교 반영</v>
      </c>
      <c r="F5260" s="24" t="str">
        <v>그 외 비교 반영월</v>
      </c>
      <c r="G5260" s="26">
        <v>14</v>
      </c>
      <c r="H5260" s="37">
        <v>0.011254019292604502</v>
      </c>
    </row>
    <row r="5261">
      <c r="A5261" s="26">
        <v>33</v>
      </c>
      <c r="B5261" s="24" t="str">
        <v>성남시 중원구</v>
      </c>
      <c r="C5261" s="24" t="str">
        <v>토지</v>
      </c>
      <c r="D5261" s="24" t="str">
        <v>2025-10</v>
      </c>
      <c r="E5261" s="24" t="str">
        <v>비교 반영</v>
      </c>
      <c r="F5261" s="24" t="str">
        <v>그 외 비교 반영월</v>
      </c>
      <c r="G5261" s="26">
        <v>27</v>
      </c>
      <c r="H5261" s="37">
        <v>0.022332506203473945</v>
      </c>
    </row>
    <row r="5262">
      <c r="A5262" s="26">
        <v>33</v>
      </c>
      <c r="B5262" s="24" t="str">
        <v>성남시 중원구</v>
      </c>
      <c r="C5262" s="24" t="str">
        <v>토지</v>
      </c>
      <c r="D5262" s="24" t="str">
        <v>2025-11</v>
      </c>
      <c r="E5262" s="24" t="str">
        <v>비교 반영</v>
      </c>
      <c r="F5262" s="24" t="str">
        <v>그 외 비교 반영월</v>
      </c>
      <c r="G5262" s="26">
        <v>2</v>
      </c>
      <c r="H5262" s="37">
        <v>0.002014098690835851</v>
      </c>
    </row>
    <row r="5263">
      <c r="A5263" s="26">
        <v>33</v>
      </c>
      <c r="B5263" s="24" t="str">
        <v>성남시 중원구</v>
      </c>
      <c r="C5263" s="24" t="str">
        <v>토지</v>
      </c>
      <c r="D5263" s="24" t="str">
        <v>2025-12</v>
      </c>
      <c r="E5263" s="24" t="str">
        <v>비교 반영</v>
      </c>
      <c r="F5263" s="24" t="str">
        <v>그 외 비교 반영월</v>
      </c>
      <c r="G5263" s="26">
        <v>6</v>
      </c>
      <c r="H5263" s="37">
        <v>0.00554016620498615</v>
      </c>
    </row>
    <row r="5264">
      <c r="A5264" s="26">
        <v>33</v>
      </c>
      <c r="B5264" s="24" t="str">
        <v>성남시 중원구</v>
      </c>
      <c r="C5264" s="24" t="str">
        <v>토지</v>
      </c>
      <c r="D5264" s="24" t="str">
        <v>2026-01</v>
      </c>
      <c r="E5264" s="24" t="str">
        <v>비교 반영</v>
      </c>
      <c r="F5264" s="24" t="str">
        <v>직전 비교기간</v>
      </c>
      <c r="G5264" s="26">
        <v>2</v>
      </c>
      <c r="H5264" s="37">
        <v>0.0015071590052750565</v>
      </c>
    </row>
    <row r="5265">
      <c r="A5265" s="26">
        <v>33</v>
      </c>
      <c r="B5265" s="24" t="str">
        <v>성남시 중원구</v>
      </c>
      <c r="C5265" s="24" t="str">
        <v>토지</v>
      </c>
      <c r="D5265" s="24" t="str">
        <v>2026-02</v>
      </c>
      <c r="E5265" s="24" t="str">
        <v>비교 반영</v>
      </c>
      <c r="F5265" s="24" t="str">
        <v>직전 비교기간</v>
      </c>
      <c r="G5265" s="26">
        <v>4</v>
      </c>
      <c r="H5265" s="37">
        <v>0.003587443946188341</v>
      </c>
    </row>
    <row r="5266">
      <c r="A5266" s="26">
        <v>33</v>
      </c>
      <c r="B5266" s="24" t="str">
        <v>성남시 중원구</v>
      </c>
      <c r="C5266" s="24" t="str">
        <v>토지</v>
      </c>
      <c r="D5266" s="24" t="str">
        <v>2026-03</v>
      </c>
      <c r="E5266" s="24" t="str">
        <v>비교 반영</v>
      </c>
      <c r="F5266" s="24" t="str">
        <v>직전 비교기간</v>
      </c>
      <c r="G5266" s="26">
        <v>11</v>
      </c>
      <c r="H5266" s="37">
        <v>0.008264462809917356</v>
      </c>
    </row>
    <row r="5267">
      <c r="A5267" s="26">
        <v>33</v>
      </c>
      <c r="B5267" s="24" t="str">
        <v>성남시 중원구</v>
      </c>
      <c r="C5267" s="24" t="str">
        <v>토지</v>
      </c>
      <c r="D5267" s="24" t="str">
        <v>2026-04</v>
      </c>
      <c r="E5267" s="24" t="str">
        <v>비교 반영</v>
      </c>
      <c r="F5267" s="24" t="str">
        <v>최근 비교기간</v>
      </c>
      <c r="G5267" s="26">
        <v>8</v>
      </c>
      <c r="H5267" s="37">
        <v>0.006462035541195477</v>
      </c>
    </row>
    <row r="5268">
      <c r="A5268" s="26">
        <v>33</v>
      </c>
      <c r="B5268" s="24" t="str">
        <v>성남시 중원구</v>
      </c>
      <c r="C5268" s="24" t="str">
        <v>토지</v>
      </c>
      <c r="D5268" s="24" t="str">
        <v>2026-05</v>
      </c>
      <c r="E5268" s="24" t="str">
        <v>비교 반영</v>
      </c>
      <c r="F5268" s="24" t="str">
        <v>최근 비교기간</v>
      </c>
      <c r="G5268" s="26">
        <v>7</v>
      </c>
      <c r="H5268" s="37">
        <v>0.0056179775280898875</v>
      </c>
    </row>
    <row r="5269">
      <c r="A5269" s="26">
        <v>33</v>
      </c>
      <c r="B5269" s="24" t="str">
        <v>성남시 중원구</v>
      </c>
      <c r="C5269" s="24" t="str">
        <v>토지</v>
      </c>
      <c r="D5269" s="24" t="str">
        <v>2026-06</v>
      </c>
      <c r="E5269" s="24" t="str">
        <v>비교 반영</v>
      </c>
      <c r="F5269" s="24" t="str">
        <v>최근 비교기간</v>
      </c>
      <c r="G5269" s="26">
        <v>7</v>
      </c>
      <c r="H5269" s="37">
        <v>0.006363636363636364</v>
      </c>
    </row>
    <row r="5270">
      <c r="A5270" s="30">
        <v>33</v>
      </c>
      <c r="B5270" s="30" t="str">
        <v>성남시 중원구</v>
      </c>
      <c r="C5270" s="30" t="str">
        <v>토지</v>
      </c>
      <c r="D5270" s="30" t="str">
        <v>2026-07</v>
      </c>
      <c r="E5270" s="30" t="str">
        <v>집계 중</v>
      </c>
      <c r="F5270" s="30" t="str">
        <v>집계 중 월</v>
      </c>
      <c r="G5270" s="32">
        <v>46</v>
      </c>
      <c r="H5270" s="43">
        <v>0.044444444444444446</v>
      </c>
    </row>
    <row r="5271">
      <c r="A5271" s="26">
        <v>34</v>
      </c>
      <c r="B5271" s="24" t="str">
        <v>구리시</v>
      </c>
      <c r="C5271" s="24" t="str">
        <v>아파트 전월세</v>
      </c>
      <c r="D5271" s="24" t="str">
        <v>2025-08</v>
      </c>
      <c r="E5271" s="24" t="str">
        <v>비교 반영</v>
      </c>
      <c r="F5271" s="24" t="str">
        <v>그 외 비교 반영월</v>
      </c>
      <c r="G5271" s="26">
        <v>300</v>
      </c>
      <c r="H5271" s="37">
        <v>0.3250270855904659</v>
      </c>
    </row>
    <row r="5272">
      <c r="A5272" s="26">
        <v>34</v>
      </c>
      <c r="B5272" s="24" t="str">
        <v>구리시</v>
      </c>
      <c r="C5272" s="24" t="str">
        <v>아파트 전월세</v>
      </c>
      <c r="D5272" s="24" t="str">
        <v>2025-09</v>
      </c>
      <c r="E5272" s="24" t="str">
        <v>비교 반영</v>
      </c>
      <c r="F5272" s="24" t="str">
        <v>그 외 비교 반영월</v>
      </c>
      <c r="G5272" s="26">
        <v>373</v>
      </c>
      <c r="H5272" s="37">
        <v>0.3579654510556622</v>
      </c>
    </row>
    <row r="5273">
      <c r="A5273" s="26">
        <v>34</v>
      </c>
      <c r="B5273" s="24" t="str">
        <v>구리시</v>
      </c>
      <c r="C5273" s="24" t="str">
        <v>아파트 전월세</v>
      </c>
      <c r="D5273" s="24" t="str">
        <v>2025-10</v>
      </c>
      <c r="E5273" s="24" t="str">
        <v>비교 반영</v>
      </c>
      <c r="F5273" s="24" t="str">
        <v>그 외 비교 반영월</v>
      </c>
      <c r="G5273" s="26">
        <v>390</v>
      </c>
      <c r="H5273" s="37">
        <v>0.3035019455252918</v>
      </c>
    </row>
    <row r="5274">
      <c r="A5274" s="26">
        <v>34</v>
      </c>
      <c r="B5274" s="24" t="str">
        <v>구리시</v>
      </c>
      <c r="C5274" s="24" t="str">
        <v>아파트 전월세</v>
      </c>
      <c r="D5274" s="24" t="str">
        <v>2025-11</v>
      </c>
      <c r="E5274" s="24" t="str">
        <v>비교 반영</v>
      </c>
      <c r="F5274" s="24" t="str">
        <v>그 외 비교 반영월</v>
      </c>
      <c r="G5274" s="26">
        <v>345</v>
      </c>
      <c r="H5274" s="37">
        <v>0.3094170403587444</v>
      </c>
    </row>
    <row r="5275">
      <c r="A5275" s="26">
        <v>34</v>
      </c>
      <c r="B5275" s="24" t="str">
        <v>구리시</v>
      </c>
      <c r="C5275" s="24" t="str">
        <v>아파트 전월세</v>
      </c>
      <c r="D5275" s="24" t="str">
        <v>2025-12</v>
      </c>
      <c r="E5275" s="24" t="str">
        <v>비교 반영</v>
      </c>
      <c r="F5275" s="24" t="str">
        <v>그 외 비교 반영월</v>
      </c>
      <c r="G5275" s="26">
        <v>399</v>
      </c>
      <c r="H5275" s="37">
        <v>0.35092348284960423</v>
      </c>
    </row>
    <row r="5276">
      <c r="A5276" s="26">
        <v>34</v>
      </c>
      <c r="B5276" s="24" t="str">
        <v>구리시</v>
      </c>
      <c r="C5276" s="24" t="str">
        <v>아파트 전월세</v>
      </c>
      <c r="D5276" s="24" t="str">
        <v>2026-01</v>
      </c>
      <c r="E5276" s="24" t="str">
        <v>비교 반영</v>
      </c>
      <c r="F5276" s="24" t="str">
        <v>직전 비교기간</v>
      </c>
      <c r="G5276" s="26">
        <v>449</v>
      </c>
      <c r="H5276" s="37">
        <v>0.29539473684210527</v>
      </c>
    </row>
    <row r="5277">
      <c r="A5277" s="26">
        <v>34</v>
      </c>
      <c r="B5277" s="24" t="str">
        <v>구리시</v>
      </c>
      <c r="C5277" s="24" t="str">
        <v>아파트 전월세</v>
      </c>
      <c r="D5277" s="24" t="str">
        <v>2026-02</v>
      </c>
      <c r="E5277" s="24" t="str">
        <v>비교 반영</v>
      </c>
      <c r="F5277" s="24" t="str">
        <v>직전 비교기간</v>
      </c>
      <c r="G5277" s="26">
        <v>436</v>
      </c>
      <c r="H5277" s="37">
        <v>0.341425215348473</v>
      </c>
    </row>
    <row r="5278">
      <c r="A5278" s="26">
        <v>34</v>
      </c>
      <c r="B5278" s="24" t="str">
        <v>구리시</v>
      </c>
      <c r="C5278" s="24" t="str">
        <v>아파트 전월세</v>
      </c>
      <c r="D5278" s="24" t="str">
        <v>2026-03</v>
      </c>
      <c r="E5278" s="24" t="str">
        <v>비교 반영</v>
      </c>
      <c r="F5278" s="24" t="str">
        <v>직전 비교기간</v>
      </c>
      <c r="G5278" s="26">
        <v>470</v>
      </c>
      <c r="H5278" s="37">
        <v>0.32147742818057456</v>
      </c>
    </row>
    <row r="5279">
      <c r="A5279" s="26">
        <v>34</v>
      </c>
      <c r="B5279" s="24" t="str">
        <v>구리시</v>
      </c>
      <c r="C5279" s="24" t="str">
        <v>아파트 전월세</v>
      </c>
      <c r="D5279" s="24" t="str">
        <v>2026-04</v>
      </c>
      <c r="E5279" s="24" t="str">
        <v>비교 반영</v>
      </c>
      <c r="F5279" s="24" t="str">
        <v>최근 비교기간</v>
      </c>
      <c r="G5279" s="26">
        <v>310</v>
      </c>
      <c r="H5279" s="37">
        <v>0.2807971014492754</v>
      </c>
    </row>
    <row r="5280">
      <c r="A5280" s="26">
        <v>34</v>
      </c>
      <c r="B5280" s="24" t="str">
        <v>구리시</v>
      </c>
      <c r="C5280" s="24" t="str">
        <v>아파트 전월세</v>
      </c>
      <c r="D5280" s="24" t="str">
        <v>2026-05</v>
      </c>
      <c r="E5280" s="24" t="str">
        <v>비교 반영</v>
      </c>
      <c r="F5280" s="24" t="str">
        <v>최근 비교기간</v>
      </c>
      <c r="G5280" s="26">
        <v>373</v>
      </c>
      <c r="H5280" s="37">
        <v>0.3196229648671808</v>
      </c>
    </row>
    <row r="5281">
      <c r="A5281" s="26">
        <v>34</v>
      </c>
      <c r="B5281" s="24" t="str">
        <v>구리시</v>
      </c>
      <c r="C5281" s="24" t="str">
        <v>아파트 전월세</v>
      </c>
      <c r="D5281" s="24" t="str">
        <v>2026-06</v>
      </c>
      <c r="E5281" s="24" t="str">
        <v>비교 반영</v>
      </c>
      <c r="F5281" s="24" t="str">
        <v>최근 비교기간</v>
      </c>
      <c r="G5281" s="26">
        <v>357</v>
      </c>
      <c r="H5281" s="37">
        <v>0.28288431061806657</v>
      </c>
    </row>
    <row r="5282">
      <c r="A5282" s="30">
        <v>34</v>
      </c>
      <c r="B5282" s="30" t="str">
        <v>구리시</v>
      </c>
      <c r="C5282" s="30" t="str">
        <v>아파트 전월세</v>
      </c>
      <c r="D5282" s="30" t="str">
        <v>2026-07</v>
      </c>
      <c r="E5282" s="30" t="str">
        <v>집계 중</v>
      </c>
      <c r="F5282" s="30" t="str">
        <v>집계 중 월</v>
      </c>
      <c r="G5282" s="32">
        <v>340</v>
      </c>
      <c r="H5282" s="43">
        <v>0.46831955922865015</v>
      </c>
    </row>
    <row r="5283">
      <c r="A5283" s="26">
        <v>34</v>
      </c>
      <c r="B5283" s="24" t="str">
        <v>구리시</v>
      </c>
      <c r="C5283" s="24" t="str">
        <v>아파트 매매</v>
      </c>
      <c r="D5283" s="24" t="str">
        <v>2025-08</v>
      </c>
      <c r="E5283" s="24" t="str">
        <v>비교 반영</v>
      </c>
      <c r="F5283" s="24" t="str">
        <v>그 외 비교 반영월</v>
      </c>
      <c r="G5283" s="26">
        <v>169</v>
      </c>
      <c r="H5283" s="37">
        <v>0.18309859154929578</v>
      </c>
    </row>
    <row r="5284">
      <c r="A5284" s="26">
        <v>34</v>
      </c>
      <c r="B5284" s="24" t="str">
        <v>구리시</v>
      </c>
      <c r="C5284" s="24" t="str">
        <v>아파트 매매</v>
      </c>
      <c r="D5284" s="24" t="str">
        <v>2025-09</v>
      </c>
      <c r="E5284" s="24" t="str">
        <v>비교 반영</v>
      </c>
      <c r="F5284" s="24" t="str">
        <v>그 외 비교 반영월</v>
      </c>
      <c r="G5284" s="26">
        <v>210</v>
      </c>
      <c r="H5284" s="37">
        <v>0.20153550863723607</v>
      </c>
    </row>
    <row r="5285">
      <c r="A5285" s="26">
        <v>34</v>
      </c>
      <c r="B5285" s="24" t="str">
        <v>구리시</v>
      </c>
      <c r="C5285" s="24" t="str">
        <v>아파트 매매</v>
      </c>
      <c r="D5285" s="24" t="str">
        <v>2025-10</v>
      </c>
      <c r="E5285" s="24" t="str">
        <v>비교 반영</v>
      </c>
      <c r="F5285" s="24" t="str">
        <v>그 외 비교 반영월</v>
      </c>
      <c r="G5285" s="26">
        <v>435</v>
      </c>
      <c r="H5285" s="37">
        <v>0.33852140077821014</v>
      </c>
    </row>
    <row r="5286">
      <c r="A5286" s="26">
        <v>34</v>
      </c>
      <c r="B5286" s="24" t="str">
        <v>구리시</v>
      </c>
      <c r="C5286" s="24" t="str">
        <v>아파트 매매</v>
      </c>
      <c r="D5286" s="24" t="str">
        <v>2025-11</v>
      </c>
      <c r="E5286" s="24" t="str">
        <v>비교 반영</v>
      </c>
      <c r="F5286" s="24" t="str">
        <v>그 외 비교 반영월</v>
      </c>
      <c r="G5286" s="26">
        <v>353</v>
      </c>
      <c r="H5286" s="37">
        <v>0.3165919282511211</v>
      </c>
    </row>
    <row r="5287">
      <c r="A5287" s="26">
        <v>34</v>
      </c>
      <c r="B5287" s="24" t="str">
        <v>구리시</v>
      </c>
      <c r="C5287" s="24" t="str">
        <v>아파트 매매</v>
      </c>
      <c r="D5287" s="24" t="str">
        <v>2025-12</v>
      </c>
      <c r="E5287" s="24" t="str">
        <v>비교 반영</v>
      </c>
      <c r="F5287" s="24" t="str">
        <v>그 외 비교 반영월</v>
      </c>
      <c r="G5287" s="26">
        <v>317</v>
      </c>
      <c r="H5287" s="37">
        <v>0.27880386983289357</v>
      </c>
    </row>
    <row r="5288">
      <c r="A5288" s="26">
        <v>34</v>
      </c>
      <c r="B5288" s="24" t="str">
        <v>구리시</v>
      </c>
      <c r="C5288" s="24" t="str">
        <v>아파트 매매</v>
      </c>
      <c r="D5288" s="24" t="str">
        <v>2026-01</v>
      </c>
      <c r="E5288" s="24" t="str">
        <v>비교 반영</v>
      </c>
      <c r="F5288" s="24" t="str">
        <v>직전 비교기간</v>
      </c>
      <c r="G5288" s="26">
        <v>599</v>
      </c>
      <c r="H5288" s="37">
        <v>0.39407894736842103</v>
      </c>
    </row>
    <row r="5289">
      <c r="A5289" s="26">
        <v>34</v>
      </c>
      <c r="B5289" s="24" t="str">
        <v>구리시</v>
      </c>
      <c r="C5289" s="24" t="str">
        <v>아파트 매매</v>
      </c>
      <c r="D5289" s="24" t="str">
        <v>2026-02</v>
      </c>
      <c r="E5289" s="24" t="str">
        <v>비교 반영</v>
      </c>
      <c r="F5289" s="24" t="str">
        <v>직전 비교기간</v>
      </c>
      <c r="G5289" s="26">
        <v>375</v>
      </c>
      <c r="H5289" s="37">
        <v>0.2936570086139389</v>
      </c>
    </row>
    <row r="5290">
      <c r="A5290" s="26">
        <v>34</v>
      </c>
      <c r="B5290" s="24" t="str">
        <v>구리시</v>
      </c>
      <c r="C5290" s="24" t="str">
        <v>아파트 매매</v>
      </c>
      <c r="D5290" s="24" t="str">
        <v>2026-03</v>
      </c>
      <c r="E5290" s="24" t="str">
        <v>비교 반영</v>
      </c>
      <c r="F5290" s="24" t="str">
        <v>직전 비교기간</v>
      </c>
      <c r="G5290" s="26">
        <v>418</v>
      </c>
      <c r="H5290" s="37">
        <v>0.2859097127222982</v>
      </c>
    </row>
    <row r="5291">
      <c r="A5291" s="26">
        <v>34</v>
      </c>
      <c r="B5291" s="24" t="str">
        <v>구리시</v>
      </c>
      <c r="C5291" s="24" t="str">
        <v>아파트 매매</v>
      </c>
      <c r="D5291" s="24" t="str">
        <v>2026-04</v>
      </c>
      <c r="E5291" s="24" t="str">
        <v>비교 반영</v>
      </c>
      <c r="F5291" s="24" t="str">
        <v>최근 비교기간</v>
      </c>
      <c r="G5291" s="26">
        <v>270</v>
      </c>
      <c r="H5291" s="37">
        <v>0.24456521739130435</v>
      </c>
    </row>
    <row r="5292">
      <c r="A5292" s="26">
        <v>34</v>
      </c>
      <c r="B5292" s="24" t="str">
        <v>구리시</v>
      </c>
      <c r="C5292" s="24" t="str">
        <v>아파트 매매</v>
      </c>
      <c r="D5292" s="24" t="str">
        <v>2026-05</v>
      </c>
      <c r="E5292" s="24" t="str">
        <v>비교 반영</v>
      </c>
      <c r="F5292" s="24" t="str">
        <v>최근 비교기간</v>
      </c>
      <c r="G5292" s="26">
        <v>311</v>
      </c>
      <c r="H5292" s="37">
        <v>0.26649528706083975</v>
      </c>
    </row>
    <row r="5293">
      <c r="A5293" s="26">
        <v>34</v>
      </c>
      <c r="B5293" s="24" t="str">
        <v>구리시</v>
      </c>
      <c r="C5293" s="24" t="str">
        <v>아파트 매매</v>
      </c>
      <c r="D5293" s="24" t="str">
        <v>2026-06</v>
      </c>
      <c r="E5293" s="24" t="str">
        <v>비교 반영</v>
      </c>
      <c r="F5293" s="24" t="str">
        <v>최근 비교기간</v>
      </c>
      <c r="G5293" s="26">
        <v>421</v>
      </c>
      <c r="H5293" s="37">
        <v>0.3335974643423138</v>
      </c>
    </row>
    <row r="5294">
      <c r="A5294" s="30">
        <v>34</v>
      </c>
      <c r="B5294" s="30" t="str">
        <v>구리시</v>
      </c>
      <c r="C5294" s="30" t="str">
        <v>아파트 매매</v>
      </c>
      <c r="D5294" s="30" t="str">
        <v>2026-07</v>
      </c>
      <c r="E5294" s="30" t="str">
        <v>집계 중</v>
      </c>
      <c r="F5294" s="30" t="str">
        <v>집계 중 월</v>
      </c>
      <c r="G5294" s="32">
        <v>67</v>
      </c>
      <c r="H5294" s="43">
        <v>0.09228650137741047</v>
      </c>
    </row>
    <row r="5295">
      <c r="A5295" s="26">
        <v>34</v>
      </c>
      <c r="B5295" s="24" t="str">
        <v>구리시</v>
      </c>
      <c r="C5295" s="24" t="str">
        <v>다가구 전월세</v>
      </c>
      <c r="D5295" s="24" t="str">
        <v>2025-08</v>
      </c>
      <c r="E5295" s="24" t="str">
        <v>비교 반영</v>
      </c>
      <c r="F5295" s="24" t="str">
        <v>그 외 비교 반영월</v>
      </c>
      <c r="G5295" s="26">
        <v>178</v>
      </c>
      <c r="H5295" s="37">
        <v>0.19284940411700974</v>
      </c>
    </row>
    <row r="5296">
      <c r="A5296" s="26">
        <v>34</v>
      </c>
      <c r="B5296" s="24" t="str">
        <v>구리시</v>
      </c>
      <c r="C5296" s="24" t="str">
        <v>다가구 전월세</v>
      </c>
      <c r="D5296" s="24" t="str">
        <v>2025-09</v>
      </c>
      <c r="E5296" s="24" t="str">
        <v>비교 반영</v>
      </c>
      <c r="F5296" s="24" t="str">
        <v>그 외 비교 반영월</v>
      </c>
      <c r="G5296" s="26">
        <v>182</v>
      </c>
      <c r="H5296" s="37">
        <v>0.1746641074856046</v>
      </c>
    </row>
    <row r="5297">
      <c r="A5297" s="26">
        <v>34</v>
      </c>
      <c r="B5297" s="24" t="str">
        <v>구리시</v>
      </c>
      <c r="C5297" s="24" t="str">
        <v>다가구 전월세</v>
      </c>
      <c r="D5297" s="24" t="str">
        <v>2025-10</v>
      </c>
      <c r="E5297" s="24" t="str">
        <v>비교 반영</v>
      </c>
      <c r="F5297" s="24" t="str">
        <v>그 외 비교 반영월</v>
      </c>
      <c r="G5297" s="26">
        <v>171</v>
      </c>
      <c r="H5297" s="37">
        <v>0.1330739299610895</v>
      </c>
    </row>
    <row r="5298">
      <c r="A5298" s="26">
        <v>34</v>
      </c>
      <c r="B5298" s="24" t="str">
        <v>구리시</v>
      </c>
      <c r="C5298" s="24" t="str">
        <v>다가구 전월세</v>
      </c>
      <c r="D5298" s="24" t="str">
        <v>2025-11</v>
      </c>
      <c r="E5298" s="24" t="str">
        <v>비교 반영</v>
      </c>
      <c r="F5298" s="24" t="str">
        <v>그 외 비교 반영월</v>
      </c>
      <c r="G5298" s="26">
        <v>165</v>
      </c>
      <c r="H5298" s="37">
        <v>0.14798206278026907</v>
      </c>
    </row>
    <row r="5299">
      <c r="A5299" s="26">
        <v>34</v>
      </c>
      <c r="B5299" s="24" t="str">
        <v>구리시</v>
      </c>
      <c r="C5299" s="24" t="str">
        <v>다가구 전월세</v>
      </c>
      <c r="D5299" s="24" t="str">
        <v>2025-12</v>
      </c>
      <c r="E5299" s="24" t="str">
        <v>비교 반영</v>
      </c>
      <c r="F5299" s="24" t="str">
        <v>그 외 비교 반영월</v>
      </c>
      <c r="G5299" s="26">
        <v>152</v>
      </c>
      <c r="H5299" s="37">
        <v>0.13368513632365875</v>
      </c>
    </row>
    <row r="5300">
      <c r="A5300" s="26">
        <v>34</v>
      </c>
      <c r="B5300" s="24" t="str">
        <v>구리시</v>
      </c>
      <c r="C5300" s="24" t="str">
        <v>다가구 전월세</v>
      </c>
      <c r="D5300" s="24" t="str">
        <v>2026-01</v>
      </c>
      <c r="E5300" s="24" t="str">
        <v>비교 반영</v>
      </c>
      <c r="F5300" s="24" t="str">
        <v>직전 비교기간</v>
      </c>
      <c r="G5300" s="26">
        <v>171</v>
      </c>
      <c r="H5300" s="37">
        <v>0.1125</v>
      </c>
    </row>
    <row r="5301">
      <c r="A5301" s="26">
        <v>34</v>
      </c>
      <c r="B5301" s="24" t="str">
        <v>구리시</v>
      </c>
      <c r="C5301" s="24" t="str">
        <v>다가구 전월세</v>
      </c>
      <c r="D5301" s="24" t="str">
        <v>2026-02</v>
      </c>
      <c r="E5301" s="24" t="str">
        <v>비교 반영</v>
      </c>
      <c r="F5301" s="24" t="str">
        <v>직전 비교기간</v>
      </c>
      <c r="G5301" s="26">
        <v>156</v>
      </c>
      <c r="H5301" s="37">
        <v>0.12216131558339859</v>
      </c>
    </row>
    <row r="5302">
      <c r="A5302" s="26">
        <v>34</v>
      </c>
      <c r="B5302" s="24" t="str">
        <v>구리시</v>
      </c>
      <c r="C5302" s="24" t="str">
        <v>다가구 전월세</v>
      </c>
      <c r="D5302" s="24" t="str">
        <v>2026-03</v>
      </c>
      <c r="E5302" s="24" t="str">
        <v>비교 반영</v>
      </c>
      <c r="F5302" s="24" t="str">
        <v>직전 비교기간</v>
      </c>
      <c r="G5302" s="26">
        <v>243</v>
      </c>
      <c r="H5302" s="37">
        <v>0.1662106703146375</v>
      </c>
    </row>
    <row r="5303">
      <c r="A5303" s="26">
        <v>34</v>
      </c>
      <c r="B5303" s="24" t="str">
        <v>구리시</v>
      </c>
      <c r="C5303" s="24" t="str">
        <v>다가구 전월세</v>
      </c>
      <c r="D5303" s="24" t="str">
        <v>2026-04</v>
      </c>
      <c r="E5303" s="24" t="str">
        <v>비교 반영</v>
      </c>
      <c r="F5303" s="24" t="str">
        <v>최근 비교기간</v>
      </c>
      <c r="G5303" s="26">
        <v>194</v>
      </c>
      <c r="H5303" s="37">
        <v>0.17572463768115942</v>
      </c>
    </row>
    <row r="5304">
      <c r="A5304" s="26">
        <v>34</v>
      </c>
      <c r="B5304" s="24" t="str">
        <v>구리시</v>
      </c>
      <c r="C5304" s="24" t="str">
        <v>다가구 전월세</v>
      </c>
      <c r="D5304" s="24" t="str">
        <v>2026-05</v>
      </c>
      <c r="E5304" s="24" t="str">
        <v>비교 반영</v>
      </c>
      <c r="F5304" s="24" t="str">
        <v>최근 비교기간</v>
      </c>
      <c r="G5304" s="26">
        <v>172</v>
      </c>
      <c r="H5304" s="37">
        <v>0.14738646101113967</v>
      </c>
    </row>
    <row r="5305">
      <c r="A5305" s="26">
        <v>34</v>
      </c>
      <c r="B5305" s="24" t="str">
        <v>구리시</v>
      </c>
      <c r="C5305" s="24" t="str">
        <v>다가구 전월세</v>
      </c>
      <c r="D5305" s="24" t="str">
        <v>2026-06</v>
      </c>
      <c r="E5305" s="24" t="str">
        <v>비교 반영</v>
      </c>
      <c r="F5305" s="24" t="str">
        <v>최근 비교기간</v>
      </c>
      <c r="G5305" s="26">
        <v>171</v>
      </c>
      <c r="H5305" s="37">
        <v>0.13549920760697307</v>
      </c>
    </row>
    <row r="5306">
      <c r="A5306" s="30">
        <v>34</v>
      </c>
      <c r="B5306" s="30" t="str">
        <v>구리시</v>
      </c>
      <c r="C5306" s="30" t="str">
        <v>다가구 전월세</v>
      </c>
      <c r="D5306" s="30" t="str">
        <v>2026-07</v>
      </c>
      <c r="E5306" s="30" t="str">
        <v>집계 중</v>
      </c>
      <c r="F5306" s="30" t="str">
        <v>집계 중 월</v>
      </c>
      <c r="G5306" s="32">
        <v>150</v>
      </c>
      <c r="H5306" s="43">
        <v>0.2066115702479339</v>
      </c>
    </row>
    <row r="5307">
      <c r="A5307" s="26">
        <v>34</v>
      </c>
      <c r="B5307" s="24" t="str">
        <v>구리시</v>
      </c>
      <c r="C5307" s="24" t="str">
        <v>오피스텔 전월세</v>
      </c>
      <c r="D5307" s="24" t="str">
        <v>2025-08</v>
      </c>
      <c r="E5307" s="24" t="str">
        <v>비교 반영</v>
      </c>
      <c r="F5307" s="24" t="str">
        <v>그 외 비교 반영월</v>
      </c>
      <c r="G5307" s="26">
        <v>129</v>
      </c>
      <c r="H5307" s="37">
        <v>0.13976164680390032</v>
      </c>
    </row>
    <row r="5308">
      <c r="A5308" s="26">
        <v>34</v>
      </c>
      <c r="B5308" s="24" t="str">
        <v>구리시</v>
      </c>
      <c r="C5308" s="24" t="str">
        <v>오피스텔 전월세</v>
      </c>
      <c r="D5308" s="24" t="str">
        <v>2025-09</v>
      </c>
      <c r="E5308" s="24" t="str">
        <v>비교 반영</v>
      </c>
      <c r="F5308" s="24" t="str">
        <v>그 외 비교 반영월</v>
      </c>
      <c r="G5308" s="26">
        <v>116</v>
      </c>
      <c r="H5308" s="37">
        <v>0.11132437619961612</v>
      </c>
    </row>
    <row r="5309">
      <c r="A5309" s="26">
        <v>34</v>
      </c>
      <c r="B5309" s="24" t="str">
        <v>구리시</v>
      </c>
      <c r="C5309" s="24" t="str">
        <v>오피스텔 전월세</v>
      </c>
      <c r="D5309" s="24" t="str">
        <v>2025-10</v>
      </c>
      <c r="E5309" s="24" t="str">
        <v>비교 반영</v>
      </c>
      <c r="F5309" s="24" t="str">
        <v>그 외 비교 반영월</v>
      </c>
      <c r="G5309" s="26">
        <v>136</v>
      </c>
      <c r="H5309" s="37">
        <v>0.10583657587548638</v>
      </c>
    </row>
    <row r="5310">
      <c r="A5310" s="26">
        <v>34</v>
      </c>
      <c r="B5310" s="24" t="str">
        <v>구리시</v>
      </c>
      <c r="C5310" s="24" t="str">
        <v>오피스텔 전월세</v>
      </c>
      <c r="D5310" s="24" t="str">
        <v>2025-11</v>
      </c>
      <c r="E5310" s="24" t="str">
        <v>비교 반영</v>
      </c>
      <c r="F5310" s="24" t="str">
        <v>그 외 비교 반영월</v>
      </c>
      <c r="G5310" s="26">
        <v>112</v>
      </c>
      <c r="H5310" s="37">
        <v>0.10044843049327354</v>
      </c>
    </row>
    <row r="5311">
      <c r="A5311" s="26">
        <v>34</v>
      </c>
      <c r="B5311" s="24" t="str">
        <v>구리시</v>
      </c>
      <c r="C5311" s="24" t="str">
        <v>오피스텔 전월세</v>
      </c>
      <c r="D5311" s="24" t="str">
        <v>2025-12</v>
      </c>
      <c r="E5311" s="24" t="str">
        <v>비교 반영</v>
      </c>
      <c r="F5311" s="24" t="str">
        <v>그 외 비교 반영월</v>
      </c>
      <c r="G5311" s="26">
        <v>118</v>
      </c>
      <c r="H5311" s="37">
        <v>0.10378188214599825</v>
      </c>
    </row>
    <row r="5312">
      <c r="A5312" s="26">
        <v>34</v>
      </c>
      <c r="B5312" s="24" t="str">
        <v>구리시</v>
      </c>
      <c r="C5312" s="24" t="str">
        <v>오피스텔 전월세</v>
      </c>
      <c r="D5312" s="24" t="str">
        <v>2026-01</v>
      </c>
      <c r="E5312" s="24" t="str">
        <v>비교 반영</v>
      </c>
      <c r="F5312" s="24" t="str">
        <v>직전 비교기간</v>
      </c>
      <c r="G5312" s="26">
        <v>105</v>
      </c>
      <c r="H5312" s="37">
        <v>0.06907894736842106</v>
      </c>
    </row>
    <row r="5313">
      <c r="A5313" s="26">
        <v>34</v>
      </c>
      <c r="B5313" s="24" t="str">
        <v>구리시</v>
      </c>
      <c r="C5313" s="24" t="str">
        <v>오피스텔 전월세</v>
      </c>
      <c r="D5313" s="24" t="str">
        <v>2026-02</v>
      </c>
      <c r="E5313" s="24" t="str">
        <v>비교 반영</v>
      </c>
      <c r="F5313" s="24" t="str">
        <v>직전 비교기간</v>
      </c>
      <c r="G5313" s="26">
        <v>129</v>
      </c>
      <c r="H5313" s="37">
        <v>0.10101801096319499</v>
      </c>
    </row>
    <row r="5314">
      <c r="A5314" s="26">
        <v>34</v>
      </c>
      <c r="B5314" s="24" t="str">
        <v>구리시</v>
      </c>
      <c r="C5314" s="24" t="str">
        <v>오피스텔 전월세</v>
      </c>
      <c r="D5314" s="24" t="str">
        <v>2026-03</v>
      </c>
      <c r="E5314" s="24" t="str">
        <v>비교 반영</v>
      </c>
      <c r="F5314" s="24" t="str">
        <v>직전 비교기간</v>
      </c>
      <c r="G5314" s="26">
        <v>85</v>
      </c>
      <c r="H5314" s="37">
        <v>0.05813953488372093</v>
      </c>
    </row>
    <row r="5315">
      <c r="A5315" s="26">
        <v>34</v>
      </c>
      <c r="B5315" s="24" t="str">
        <v>구리시</v>
      </c>
      <c r="C5315" s="24" t="str">
        <v>오피스텔 전월세</v>
      </c>
      <c r="D5315" s="24" t="str">
        <v>2026-04</v>
      </c>
      <c r="E5315" s="24" t="str">
        <v>비교 반영</v>
      </c>
      <c r="F5315" s="24" t="str">
        <v>최근 비교기간</v>
      </c>
      <c r="G5315" s="26">
        <v>119</v>
      </c>
      <c r="H5315" s="37">
        <v>0.10778985507246377</v>
      </c>
    </row>
    <row r="5316">
      <c r="A5316" s="26">
        <v>34</v>
      </c>
      <c r="B5316" s="24" t="str">
        <v>구리시</v>
      </c>
      <c r="C5316" s="24" t="str">
        <v>오피스텔 전월세</v>
      </c>
      <c r="D5316" s="24" t="str">
        <v>2026-05</v>
      </c>
      <c r="E5316" s="24" t="str">
        <v>비교 반영</v>
      </c>
      <c r="F5316" s="24" t="str">
        <v>최근 비교기간</v>
      </c>
      <c r="G5316" s="26">
        <v>85</v>
      </c>
      <c r="H5316" s="37">
        <v>0.0728363324764353</v>
      </c>
    </row>
    <row r="5317">
      <c r="A5317" s="26">
        <v>34</v>
      </c>
      <c r="B5317" s="24" t="str">
        <v>구리시</v>
      </c>
      <c r="C5317" s="24" t="str">
        <v>오피스텔 전월세</v>
      </c>
      <c r="D5317" s="24" t="str">
        <v>2026-06</v>
      </c>
      <c r="E5317" s="24" t="str">
        <v>비교 반영</v>
      </c>
      <c r="F5317" s="24" t="str">
        <v>최근 비교기간</v>
      </c>
      <c r="G5317" s="26">
        <v>86</v>
      </c>
      <c r="H5317" s="37">
        <v>0.06814580031695722</v>
      </c>
    </row>
    <row r="5318">
      <c r="A5318" s="30">
        <v>34</v>
      </c>
      <c r="B5318" s="30" t="str">
        <v>구리시</v>
      </c>
      <c r="C5318" s="30" t="str">
        <v>오피스텔 전월세</v>
      </c>
      <c r="D5318" s="30" t="str">
        <v>2026-07</v>
      </c>
      <c r="E5318" s="30" t="str">
        <v>집계 중</v>
      </c>
      <c r="F5318" s="30" t="str">
        <v>집계 중 월</v>
      </c>
      <c r="G5318" s="32">
        <v>79</v>
      </c>
      <c r="H5318" s="43">
        <v>0.10881542699724518</v>
      </c>
    </row>
    <row r="5319">
      <c r="A5319" s="26">
        <v>34</v>
      </c>
      <c r="B5319" s="24" t="str">
        <v>구리시</v>
      </c>
      <c r="C5319" s="24" t="str">
        <v>다세대 전월세</v>
      </c>
      <c r="D5319" s="24" t="str">
        <v>2025-08</v>
      </c>
      <c r="E5319" s="24" t="str">
        <v>비교 반영</v>
      </c>
      <c r="F5319" s="24" t="str">
        <v>그 외 비교 반영월</v>
      </c>
      <c r="G5319" s="26">
        <v>65</v>
      </c>
      <c r="H5319" s="37">
        <v>0.07042253521126761</v>
      </c>
    </row>
    <row r="5320">
      <c r="A5320" s="26">
        <v>34</v>
      </c>
      <c r="B5320" s="24" t="str">
        <v>구리시</v>
      </c>
      <c r="C5320" s="24" t="str">
        <v>다세대 전월세</v>
      </c>
      <c r="D5320" s="24" t="str">
        <v>2025-09</v>
      </c>
      <c r="E5320" s="24" t="str">
        <v>비교 반영</v>
      </c>
      <c r="F5320" s="24" t="str">
        <v>그 외 비교 반영월</v>
      </c>
      <c r="G5320" s="26">
        <v>74</v>
      </c>
      <c r="H5320" s="37">
        <v>0.0710172744721689</v>
      </c>
    </row>
    <row r="5321">
      <c r="A5321" s="26">
        <v>34</v>
      </c>
      <c r="B5321" s="24" t="str">
        <v>구리시</v>
      </c>
      <c r="C5321" s="24" t="str">
        <v>다세대 전월세</v>
      </c>
      <c r="D5321" s="24" t="str">
        <v>2025-10</v>
      </c>
      <c r="E5321" s="24" t="str">
        <v>비교 반영</v>
      </c>
      <c r="F5321" s="24" t="str">
        <v>그 외 비교 반영월</v>
      </c>
      <c r="G5321" s="26">
        <v>51</v>
      </c>
      <c r="H5321" s="37">
        <v>0.03968871595330739</v>
      </c>
    </row>
    <row r="5322">
      <c r="A5322" s="26">
        <v>34</v>
      </c>
      <c r="B5322" s="24" t="str">
        <v>구리시</v>
      </c>
      <c r="C5322" s="24" t="str">
        <v>다세대 전월세</v>
      </c>
      <c r="D5322" s="24" t="str">
        <v>2025-11</v>
      </c>
      <c r="E5322" s="24" t="str">
        <v>비교 반영</v>
      </c>
      <c r="F5322" s="24" t="str">
        <v>그 외 비교 반영월</v>
      </c>
      <c r="G5322" s="26">
        <v>56</v>
      </c>
      <c r="H5322" s="37">
        <v>0.05022421524663677</v>
      </c>
    </row>
    <row r="5323">
      <c r="A5323" s="26">
        <v>34</v>
      </c>
      <c r="B5323" s="24" t="str">
        <v>구리시</v>
      </c>
      <c r="C5323" s="24" t="str">
        <v>다세대 전월세</v>
      </c>
      <c r="D5323" s="24" t="str">
        <v>2025-12</v>
      </c>
      <c r="E5323" s="24" t="str">
        <v>비교 반영</v>
      </c>
      <c r="F5323" s="24" t="str">
        <v>그 외 비교 반영월</v>
      </c>
      <c r="G5323" s="26">
        <v>62</v>
      </c>
      <c r="H5323" s="37">
        <v>0.05452946350043975</v>
      </c>
    </row>
    <row r="5324">
      <c r="A5324" s="26">
        <v>34</v>
      </c>
      <c r="B5324" s="24" t="str">
        <v>구리시</v>
      </c>
      <c r="C5324" s="24" t="str">
        <v>다세대 전월세</v>
      </c>
      <c r="D5324" s="24" t="str">
        <v>2026-01</v>
      </c>
      <c r="E5324" s="24" t="str">
        <v>비교 반영</v>
      </c>
      <c r="F5324" s="24" t="str">
        <v>직전 비교기간</v>
      </c>
      <c r="G5324" s="26">
        <v>79</v>
      </c>
      <c r="H5324" s="37">
        <v>0.05197368421052632</v>
      </c>
    </row>
    <row r="5325">
      <c r="A5325" s="26">
        <v>34</v>
      </c>
      <c r="B5325" s="24" t="str">
        <v>구리시</v>
      </c>
      <c r="C5325" s="24" t="str">
        <v>다세대 전월세</v>
      </c>
      <c r="D5325" s="24" t="str">
        <v>2026-02</v>
      </c>
      <c r="E5325" s="24" t="str">
        <v>비교 반영</v>
      </c>
      <c r="F5325" s="24" t="str">
        <v>직전 비교기간</v>
      </c>
      <c r="G5325" s="26">
        <v>84</v>
      </c>
      <c r="H5325" s="37">
        <v>0.06577916992952232</v>
      </c>
    </row>
    <row r="5326">
      <c r="A5326" s="26">
        <v>34</v>
      </c>
      <c r="B5326" s="24" t="str">
        <v>구리시</v>
      </c>
      <c r="C5326" s="24" t="str">
        <v>다세대 전월세</v>
      </c>
      <c r="D5326" s="24" t="str">
        <v>2026-03</v>
      </c>
      <c r="E5326" s="24" t="str">
        <v>비교 반영</v>
      </c>
      <c r="F5326" s="24" t="str">
        <v>직전 비교기간</v>
      </c>
      <c r="G5326" s="26">
        <v>123</v>
      </c>
      <c r="H5326" s="37">
        <v>0.08413132694938441</v>
      </c>
    </row>
    <row r="5327">
      <c r="A5327" s="26">
        <v>34</v>
      </c>
      <c r="B5327" s="24" t="str">
        <v>구리시</v>
      </c>
      <c r="C5327" s="24" t="str">
        <v>다세대 전월세</v>
      </c>
      <c r="D5327" s="24" t="str">
        <v>2026-04</v>
      </c>
      <c r="E5327" s="24" t="str">
        <v>비교 반영</v>
      </c>
      <c r="F5327" s="24" t="str">
        <v>최근 비교기간</v>
      </c>
      <c r="G5327" s="26">
        <v>98</v>
      </c>
      <c r="H5327" s="37">
        <v>0.08876811594202899</v>
      </c>
    </row>
    <row r="5328">
      <c r="A5328" s="26">
        <v>34</v>
      </c>
      <c r="B5328" s="24" t="str">
        <v>구리시</v>
      </c>
      <c r="C5328" s="24" t="str">
        <v>다세대 전월세</v>
      </c>
      <c r="D5328" s="24" t="str">
        <v>2026-05</v>
      </c>
      <c r="E5328" s="24" t="str">
        <v>비교 반영</v>
      </c>
      <c r="F5328" s="24" t="str">
        <v>최근 비교기간</v>
      </c>
      <c r="G5328" s="26">
        <v>77</v>
      </c>
      <c r="H5328" s="37">
        <v>0.06598114824335904</v>
      </c>
    </row>
    <row r="5329">
      <c r="A5329" s="26">
        <v>34</v>
      </c>
      <c r="B5329" s="24" t="str">
        <v>구리시</v>
      </c>
      <c r="C5329" s="24" t="str">
        <v>다세대 전월세</v>
      </c>
      <c r="D5329" s="24" t="str">
        <v>2026-06</v>
      </c>
      <c r="E5329" s="24" t="str">
        <v>비교 반영</v>
      </c>
      <c r="F5329" s="24" t="str">
        <v>최근 비교기간</v>
      </c>
      <c r="G5329" s="26">
        <v>81</v>
      </c>
      <c r="H5329" s="37">
        <v>0.06418383518225039</v>
      </c>
    </row>
    <row r="5330">
      <c r="A5330" s="30">
        <v>34</v>
      </c>
      <c r="B5330" s="30" t="str">
        <v>구리시</v>
      </c>
      <c r="C5330" s="30" t="str">
        <v>다세대 전월세</v>
      </c>
      <c r="D5330" s="30" t="str">
        <v>2026-07</v>
      </c>
      <c r="E5330" s="30" t="str">
        <v>집계 중</v>
      </c>
      <c r="F5330" s="30" t="str">
        <v>집계 중 월</v>
      </c>
      <c r="G5330" s="32">
        <v>39</v>
      </c>
      <c r="H5330" s="43">
        <v>0.05371900826446281</v>
      </c>
    </row>
    <row r="5331">
      <c r="A5331" s="26">
        <v>34</v>
      </c>
      <c r="B5331" s="24" t="str">
        <v>구리시</v>
      </c>
      <c r="C5331" s="24" t="str">
        <v>다세대 매매</v>
      </c>
      <c r="D5331" s="24" t="str">
        <v>2025-08</v>
      </c>
      <c r="E5331" s="24" t="str">
        <v>비교 반영</v>
      </c>
      <c r="F5331" s="24" t="str">
        <v>그 외 비교 반영월</v>
      </c>
      <c r="G5331" s="26">
        <v>16</v>
      </c>
      <c r="H5331" s="37">
        <v>0.01733477789815818</v>
      </c>
    </row>
    <row r="5332">
      <c r="A5332" s="26">
        <v>34</v>
      </c>
      <c r="B5332" s="24" t="str">
        <v>구리시</v>
      </c>
      <c r="C5332" s="24" t="str">
        <v>다세대 매매</v>
      </c>
      <c r="D5332" s="24" t="str">
        <v>2025-09</v>
      </c>
      <c r="E5332" s="24" t="str">
        <v>비교 반영</v>
      </c>
      <c r="F5332" s="24" t="str">
        <v>그 외 비교 반영월</v>
      </c>
      <c r="G5332" s="26">
        <v>30</v>
      </c>
      <c r="H5332" s="37">
        <v>0.028790786948176585</v>
      </c>
    </row>
    <row r="5333">
      <c r="A5333" s="26">
        <v>34</v>
      </c>
      <c r="B5333" s="24" t="str">
        <v>구리시</v>
      </c>
      <c r="C5333" s="24" t="str">
        <v>다세대 매매</v>
      </c>
      <c r="D5333" s="24" t="str">
        <v>2025-10</v>
      </c>
      <c r="E5333" s="24" t="str">
        <v>비교 반영</v>
      </c>
      <c r="F5333" s="24" t="str">
        <v>그 외 비교 반영월</v>
      </c>
      <c r="G5333" s="26">
        <v>38</v>
      </c>
      <c r="H5333" s="37">
        <v>0.029571984435797664</v>
      </c>
    </row>
    <row r="5334">
      <c r="A5334" s="26">
        <v>34</v>
      </c>
      <c r="B5334" s="24" t="str">
        <v>구리시</v>
      </c>
      <c r="C5334" s="24" t="str">
        <v>다세대 매매</v>
      </c>
      <c r="D5334" s="24" t="str">
        <v>2025-11</v>
      </c>
      <c r="E5334" s="24" t="str">
        <v>비교 반영</v>
      </c>
      <c r="F5334" s="24" t="str">
        <v>그 외 비교 반영월</v>
      </c>
      <c r="G5334" s="26">
        <v>33</v>
      </c>
      <c r="H5334" s="37">
        <v>0.029596412556053813</v>
      </c>
    </row>
    <row r="5335">
      <c r="A5335" s="26">
        <v>34</v>
      </c>
      <c r="B5335" s="24" t="str">
        <v>구리시</v>
      </c>
      <c r="C5335" s="24" t="str">
        <v>다세대 매매</v>
      </c>
      <c r="D5335" s="24" t="str">
        <v>2025-12</v>
      </c>
      <c r="E5335" s="24" t="str">
        <v>비교 반영</v>
      </c>
      <c r="F5335" s="24" t="str">
        <v>그 외 비교 반영월</v>
      </c>
      <c r="G5335" s="26">
        <v>51</v>
      </c>
      <c r="H5335" s="37">
        <v>0.044854881266490766</v>
      </c>
    </row>
    <row r="5336">
      <c r="A5336" s="26">
        <v>34</v>
      </c>
      <c r="B5336" s="24" t="str">
        <v>구리시</v>
      </c>
      <c r="C5336" s="24" t="str">
        <v>다세대 매매</v>
      </c>
      <c r="D5336" s="24" t="str">
        <v>2026-01</v>
      </c>
      <c r="E5336" s="24" t="str">
        <v>비교 반영</v>
      </c>
      <c r="F5336" s="24" t="str">
        <v>직전 비교기간</v>
      </c>
      <c r="G5336" s="26">
        <v>51</v>
      </c>
      <c r="H5336" s="37">
        <v>0.03355263157894737</v>
      </c>
    </row>
    <row r="5337">
      <c r="A5337" s="26">
        <v>34</v>
      </c>
      <c r="B5337" s="24" t="str">
        <v>구리시</v>
      </c>
      <c r="C5337" s="24" t="str">
        <v>다세대 매매</v>
      </c>
      <c r="D5337" s="24" t="str">
        <v>2026-02</v>
      </c>
      <c r="E5337" s="24" t="str">
        <v>비교 반영</v>
      </c>
      <c r="F5337" s="24" t="str">
        <v>직전 비교기간</v>
      </c>
      <c r="G5337" s="26">
        <v>50</v>
      </c>
      <c r="H5337" s="37">
        <v>0.03915426781519186</v>
      </c>
    </row>
    <row r="5338">
      <c r="A5338" s="26">
        <v>34</v>
      </c>
      <c r="B5338" s="24" t="str">
        <v>구리시</v>
      </c>
      <c r="C5338" s="24" t="str">
        <v>다세대 매매</v>
      </c>
      <c r="D5338" s="24" t="str">
        <v>2026-03</v>
      </c>
      <c r="E5338" s="24" t="str">
        <v>비교 반영</v>
      </c>
      <c r="F5338" s="24" t="str">
        <v>직전 비교기간</v>
      </c>
      <c r="G5338" s="26">
        <v>54</v>
      </c>
      <c r="H5338" s="37">
        <v>0.036935704514363885</v>
      </c>
    </row>
    <row r="5339">
      <c r="A5339" s="26">
        <v>34</v>
      </c>
      <c r="B5339" s="24" t="str">
        <v>구리시</v>
      </c>
      <c r="C5339" s="24" t="str">
        <v>다세대 매매</v>
      </c>
      <c r="D5339" s="24" t="str">
        <v>2026-04</v>
      </c>
      <c r="E5339" s="24" t="str">
        <v>비교 반영</v>
      </c>
      <c r="F5339" s="24" t="str">
        <v>최근 비교기간</v>
      </c>
      <c r="G5339" s="26">
        <v>50</v>
      </c>
      <c r="H5339" s="37">
        <v>0.04528985507246377</v>
      </c>
    </row>
    <row r="5340">
      <c r="A5340" s="26">
        <v>34</v>
      </c>
      <c r="B5340" s="24" t="str">
        <v>구리시</v>
      </c>
      <c r="C5340" s="24" t="str">
        <v>다세대 매매</v>
      </c>
      <c r="D5340" s="24" t="str">
        <v>2026-05</v>
      </c>
      <c r="E5340" s="24" t="str">
        <v>비교 반영</v>
      </c>
      <c r="F5340" s="24" t="str">
        <v>최근 비교기간</v>
      </c>
      <c r="G5340" s="26">
        <v>51</v>
      </c>
      <c r="H5340" s="37">
        <v>0.043701799485861184</v>
      </c>
    </row>
    <row r="5341">
      <c r="A5341" s="26">
        <v>34</v>
      </c>
      <c r="B5341" s="24" t="str">
        <v>구리시</v>
      </c>
      <c r="C5341" s="24" t="str">
        <v>다세대 매매</v>
      </c>
      <c r="D5341" s="24" t="str">
        <v>2026-06</v>
      </c>
      <c r="E5341" s="24" t="str">
        <v>비교 반영</v>
      </c>
      <c r="F5341" s="24" t="str">
        <v>최근 비교기간</v>
      </c>
      <c r="G5341" s="26">
        <v>66</v>
      </c>
      <c r="H5341" s="37">
        <v>0.05229793977812995</v>
      </c>
    </row>
    <row r="5342">
      <c r="A5342" s="30">
        <v>34</v>
      </c>
      <c r="B5342" s="30" t="str">
        <v>구리시</v>
      </c>
      <c r="C5342" s="30" t="str">
        <v>다세대 매매</v>
      </c>
      <c r="D5342" s="30" t="str">
        <v>2026-07</v>
      </c>
      <c r="E5342" s="30" t="str">
        <v>집계 중</v>
      </c>
      <c r="F5342" s="30" t="str">
        <v>집계 중 월</v>
      </c>
      <c r="G5342" s="32">
        <v>23</v>
      </c>
      <c r="H5342" s="43">
        <v>0.03168044077134986</v>
      </c>
    </row>
    <row r="5343">
      <c r="A5343" s="26">
        <v>34</v>
      </c>
      <c r="B5343" s="24" t="str">
        <v>구리시</v>
      </c>
      <c r="C5343" s="24" t="str">
        <v>상가</v>
      </c>
      <c r="D5343" s="24" t="str">
        <v>2025-08</v>
      </c>
      <c r="E5343" s="24" t="str">
        <v>비교 반영</v>
      </c>
      <c r="F5343" s="24" t="str">
        <v>그 외 비교 반영월</v>
      </c>
      <c r="G5343" s="26">
        <v>9</v>
      </c>
      <c r="H5343" s="37">
        <v>0.009750812567713976</v>
      </c>
    </row>
    <row r="5344">
      <c r="A5344" s="26">
        <v>34</v>
      </c>
      <c r="B5344" s="24" t="str">
        <v>구리시</v>
      </c>
      <c r="C5344" s="24" t="str">
        <v>상가</v>
      </c>
      <c r="D5344" s="24" t="str">
        <v>2025-09</v>
      </c>
      <c r="E5344" s="24" t="str">
        <v>비교 반영</v>
      </c>
      <c r="F5344" s="24" t="str">
        <v>그 외 비교 반영월</v>
      </c>
      <c r="G5344" s="26">
        <v>15</v>
      </c>
      <c r="H5344" s="37">
        <v>0.014395393474088292</v>
      </c>
    </row>
    <row r="5345">
      <c r="A5345" s="26">
        <v>34</v>
      </c>
      <c r="B5345" s="24" t="str">
        <v>구리시</v>
      </c>
      <c r="C5345" s="24" t="str">
        <v>상가</v>
      </c>
      <c r="D5345" s="24" t="str">
        <v>2025-10</v>
      </c>
      <c r="E5345" s="24" t="str">
        <v>비교 반영</v>
      </c>
      <c r="F5345" s="24" t="str">
        <v>그 외 비교 반영월</v>
      </c>
      <c r="G5345" s="26">
        <v>8</v>
      </c>
      <c r="H5345" s="37">
        <v>0.0062256809338521405</v>
      </c>
    </row>
    <row r="5346">
      <c r="A5346" s="26">
        <v>34</v>
      </c>
      <c r="B5346" s="24" t="str">
        <v>구리시</v>
      </c>
      <c r="C5346" s="24" t="str">
        <v>상가</v>
      </c>
      <c r="D5346" s="24" t="str">
        <v>2025-11</v>
      </c>
      <c r="E5346" s="24" t="str">
        <v>비교 반영</v>
      </c>
      <c r="F5346" s="24" t="str">
        <v>그 외 비교 반영월</v>
      </c>
      <c r="G5346" s="26">
        <v>9</v>
      </c>
      <c r="H5346" s="37">
        <v>0.008071748878923767</v>
      </c>
    </row>
    <row r="5347">
      <c r="A5347" s="26">
        <v>34</v>
      </c>
      <c r="B5347" s="24" t="str">
        <v>구리시</v>
      </c>
      <c r="C5347" s="24" t="str">
        <v>상가</v>
      </c>
      <c r="D5347" s="24" t="str">
        <v>2025-12</v>
      </c>
      <c r="E5347" s="24" t="str">
        <v>비교 반영</v>
      </c>
      <c r="F5347" s="24" t="str">
        <v>그 외 비교 반영월</v>
      </c>
      <c r="G5347" s="26">
        <v>6</v>
      </c>
      <c r="H5347" s="37">
        <v>0.005277044854881266</v>
      </c>
    </row>
    <row r="5348">
      <c r="A5348" s="26">
        <v>34</v>
      </c>
      <c r="B5348" s="24" t="str">
        <v>구리시</v>
      </c>
      <c r="C5348" s="24" t="str">
        <v>상가</v>
      </c>
      <c r="D5348" s="24" t="str">
        <v>2026-01</v>
      </c>
      <c r="E5348" s="24" t="str">
        <v>비교 반영</v>
      </c>
      <c r="F5348" s="24" t="str">
        <v>직전 비교기간</v>
      </c>
      <c r="G5348" s="26">
        <v>18</v>
      </c>
      <c r="H5348" s="37">
        <v>0.011842105263157895</v>
      </c>
    </row>
    <row r="5349">
      <c r="A5349" s="26">
        <v>34</v>
      </c>
      <c r="B5349" s="24" t="str">
        <v>구리시</v>
      </c>
      <c r="C5349" s="24" t="str">
        <v>상가</v>
      </c>
      <c r="D5349" s="24" t="str">
        <v>2026-02</v>
      </c>
      <c r="E5349" s="24" t="str">
        <v>비교 반영</v>
      </c>
      <c r="F5349" s="24" t="str">
        <v>직전 비교기간</v>
      </c>
      <c r="G5349" s="26">
        <v>12</v>
      </c>
      <c r="H5349" s="37">
        <v>0.009397024275646046</v>
      </c>
    </row>
    <row r="5350">
      <c r="A5350" s="26">
        <v>34</v>
      </c>
      <c r="B5350" s="24" t="str">
        <v>구리시</v>
      </c>
      <c r="C5350" s="24" t="str">
        <v>상가</v>
      </c>
      <c r="D5350" s="24" t="str">
        <v>2026-03</v>
      </c>
      <c r="E5350" s="24" t="str">
        <v>비교 반영</v>
      </c>
      <c r="F5350" s="24" t="str">
        <v>직전 비교기간</v>
      </c>
      <c r="G5350" s="26">
        <v>11</v>
      </c>
      <c r="H5350" s="37">
        <v>0.007523939808481532</v>
      </c>
    </row>
    <row r="5351">
      <c r="A5351" s="26">
        <v>34</v>
      </c>
      <c r="B5351" s="24" t="str">
        <v>구리시</v>
      </c>
      <c r="C5351" s="24" t="str">
        <v>상가</v>
      </c>
      <c r="D5351" s="24" t="str">
        <v>2026-04</v>
      </c>
      <c r="E5351" s="24" t="str">
        <v>비교 반영</v>
      </c>
      <c r="F5351" s="24" t="str">
        <v>최근 비교기간</v>
      </c>
      <c r="G5351" s="26">
        <v>21</v>
      </c>
      <c r="H5351" s="37">
        <v>0.019021739130434784</v>
      </c>
    </row>
    <row r="5352">
      <c r="A5352" s="26">
        <v>34</v>
      </c>
      <c r="B5352" s="24" t="str">
        <v>구리시</v>
      </c>
      <c r="C5352" s="24" t="str">
        <v>상가</v>
      </c>
      <c r="D5352" s="24" t="str">
        <v>2026-05</v>
      </c>
      <c r="E5352" s="24" t="str">
        <v>비교 반영</v>
      </c>
      <c r="F5352" s="24" t="str">
        <v>최근 비교기간</v>
      </c>
      <c r="G5352" s="26">
        <v>49</v>
      </c>
      <c r="H5352" s="37">
        <v>0.04198800342759212</v>
      </c>
    </row>
    <row r="5353">
      <c r="A5353" s="26">
        <v>34</v>
      </c>
      <c r="B5353" s="24" t="str">
        <v>구리시</v>
      </c>
      <c r="C5353" s="24" t="str">
        <v>상가</v>
      </c>
      <c r="D5353" s="24" t="str">
        <v>2026-06</v>
      </c>
      <c r="E5353" s="24" t="str">
        <v>비교 반영</v>
      </c>
      <c r="F5353" s="24" t="str">
        <v>최근 비교기간</v>
      </c>
      <c r="G5353" s="26">
        <v>25</v>
      </c>
      <c r="H5353" s="37">
        <v>0.019809825673534072</v>
      </c>
    </row>
    <row r="5354">
      <c r="A5354" s="30">
        <v>34</v>
      </c>
      <c r="B5354" s="30" t="str">
        <v>구리시</v>
      </c>
      <c r="C5354" s="30" t="str">
        <v>상가</v>
      </c>
      <c r="D5354" s="30" t="str">
        <v>2026-07</v>
      </c>
      <c r="E5354" s="30" t="str">
        <v>집계 중</v>
      </c>
      <c r="F5354" s="30" t="str">
        <v>집계 중 월</v>
      </c>
      <c r="G5354" s="32">
        <v>13</v>
      </c>
      <c r="H5354" s="43">
        <v>0.01790633608815427</v>
      </c>
    </row>
    <row r="5355">
      <c r="A5355" s="26">
        <v>34</v>
      </c>
      <c r="B5355" s="24" t="str">
        <v>구리시</v>
      </c>
      <c r="C5355" s="24" t="str">
        <v>분양권</v>
      </c>
      <c r="D5355" s="24" t="str">
        <v>2025-08</v>
      </c>
      <c r="E5355" s="24" t="str">
        <v>비교 반영</v>
      </c>
      <c r="F5355" s="24" t="str">
        <v>그 외 비교 반영월</v>
      </c>
      <c r="G5355" s="26">
        <v>0</v>
      </c>
      <c r="H5355" s="37">
        <v>0</v>
      </c>
    </row>
    <row r="5356">
      <c r="A5356" s="26">
        <v>34</v>
      </c>
      <c r="B5356" s="24" t="str">
        <v>구리시</v>
      </c>
      <c r="C5356" s="24" t="str">
        <v>분양권</v>
      </c>
      <c r="D5356" s="24" t="str">
        <v>2025-09</v>
      </c>
      <c r="E5356" s="24" t="str">
        <v>비교 반영</v>
      </c>
      <c r="F5356" s="24" t="str">
        <v>그 외 비교 반영월</v>
      </c>
      <c r="G5356" s="26">
        <v>1</v>
      </c>
      <c r="H5356" s="37">
        <v>0.0009596928982725527</v>
      </c>
    </row>
    <row r="5357">
      <c r="A5357" s="26">
        <v>34</v>
      </c>
      <c r="B5357" s="24" t="str">
        <v>구리시</v>
      </c>
      <c r="C5357" s="24" t="str">
        <v>분양권</v>
      </c>
      <c r="D5357" s="24" t="str">
        <v>2025-10</v>
      </c>
      <c r="E5357" s="24" t="str">
        <v>비교 반영</v>
      </c>
      <c r="F5357" s="24" t="str">
        <v>그 외 비교 반영월</v>
      </c>
      <c r="G5357" s="26">
        <v>4</v>
      </c>
      <c r="H5357" s="37">
        <v>0.0031128404669260703</v>
      </c>
    </row>
    <row r="5358">
      <c r="A5358" s="26">
        <v>34</v>
      </c>
      <c r="B5358" s="24" t="str">
        <v>구리시</v>
      </c>
      <c r="C5358" s="24" t="str">
        <v>분양권</v>
      </c>
      <c r="D5358" s="24" t="str">
        <v>2025-11</v>
      </c>
      <c r="E5358" s="24" t="str">
        <v>비교 반영</v>
      </c>
      <c r="F5358" s="24" t="str">
        <v>그 외 비교 반영월</v>
      </c>
      <c r="G5358" s="26">
        <v>3</v>
      </c>
      <c r="H5358" s="37">
        <v>0.0026905829596412557</v>
      </c>
    </row>
    <row r="5359">
      <c r="A5359" s="26">
        <v>34</v>
      </c>
      <c r="B5359" s="24" t="str">
        <v>구리시</v>
      </c>
      <c r="C5359" s="24" t="str">
        <v>분양권</v>
      </c>
      <c r="D5359" s="24" t="str">
        <v>2025-12</v>
      </c>
      <c r="E5359" s="24" t="str">
        <v>비교 반영</v>
      </c>
      <c r="F5359" s="24" t="str">
        <v>그 외 비교 반영월</v>
      </c>
      <c r="G5359" s="26">
        <v>2</v>
      </c>
      <c r="H5359" s="37">
        <v>0.001759014951627089</v>
      </c>
    </row>
    <row r="5360">
      <c r="A5360" s="26">
        <v>34</v>
      </c>
      <c r="B5360" s="24" t="str">
        <v>구리시</v>
      </c>
      <c r="C5360" s="24" t="str">
        <v>분양권</v>
      </c>
      <c r="D5360" s="24" t="str">
        <v>2026-01</v>
      </c>
      <c r="E5360" s="24" t="str">
        <v>비교 반영</v>
      </c>
      <c r="F5360" s="24" t="str">
        <v>직전 비교기간</v>
      </c>
      <c r="G5360" s="26">
        <v>4</v>
      </c>
      <c r="H5360" s="37">
        <v>0.002631578947368421</v>
      </c>
    </row>
    <row r="5361">
      <c r="A5361" s="26">
        <v>34</v>
      </c>
      <c r="B5361" s="24" t="str">
        <v>구리시</v>
      </c>
      <c r="C5361" s="24" t="str">
        <v>분양권</v>
      </c>
      <c r="D5361" s="24" t="str">
        <v>2026-02</v>
      </c>
      <c r="E5361" s="24" t="str">
        <v>비교 반영</v>
      </c>
      <c r="F5361" s="24" t="str">
        <v>직전 비교기간</v>
      </c>
      <c r="G5361" s="26">
        <v>1</v>
      </c>
      <c r="H5361" s="37">
        <v>0.0007830853563038371</v>
      </c>
    </row>
    <row r="5362">
      <c r="A5362" s="26">
        <v>34</v>
      </c>
      <c r="B5362" s="24" t="str">
        <v>구리시</v>
      </c>
      <c r="C5362" s="24" t="str">
        <v>분양권</v>
      </c>
      <c r="D5362" s="24" t="str">
        <v>2026-03</v>
      </c>
      <c r="E5362" s="24" t="str">
        <v>비교 반영</v>
      </c>
      <c r="F5362" s="24" t="str">
        <v>직전 비교기간</v>
      </c>
      <c r="G5362" s="26">
        <v>5</v>
      </c>
      <c r="H5362" s="37">
        <v>0.003419972640218878</v>
      </c>
    </row>
    <row r="5363">
      <c r="A5363" s="26">
        <v>34</v>
      </c>
      <c r="B5363" s="24" t="str">
        <v>구리시</v>
      </c>
      <c r="C5363" s="24" t="str">
        <v>분양권</v>
      </c>
      <c r="D5363" s="24" t="str">
        <v>2026-04</v>
      </c>
      <c r="E5363" s="24" t="str">
        <v>비교 반영</v>
      </c>
      <c r="F5363" s="24" t="str">
        <v>최근 비교기간</v>
      </c>
      <c r="G5363" s="26">
        <v>8</v>
      </c>
      <c r="H5363" s="37">
        <v>0.007246376811594203</v>
      </c>
    </row>
    <row r="5364">
      <c r="A5364" s="26">
        <v>34</v>
      </c>
      <c r="B5364" s="24" t="str">
        <v>구리시</v>
      </c>
      <c r="C5364" s="24" t="str">
        <v>분양권</v>
      </c>
      <c r="D5364" s="24" t="str">
        <v>2026-05</v>
      </c>
      <c r="E5364" s="24" t="str">
        <v>비교 반영</v>
      </c>
      <c r="F5364" s="24" t="str">
        <v>최근 비교기간</v>
      </c>
      <c r="G5364" s="26">
        <v>20</v>
      </c>
      <c r="H5364" s="37">
        <v>0.01713796058269066</v>
      </c>
    </row>
    <row r="5365">
      <c r="A5365" s="26">
        <v>34</v>
      </c>
      <c r="B5365" s="24" t="str">
        <v>구리시</v>
      </c>
      <c r="C5365" s="24" t="str">
        <v>분양권</v>
      </c>
      <c r="D5365" s="24" t="str">
        <v>2026-06</v>
      </c>
      <c r="E5365" s="24" t="str">
        <v>비교 반영</v>
      </c>
      <c r="F5365" s="24" t="str">
        <v>최근 비교기간</v>
      </c>
      <c r="G5365" s="26">
        <v>22</v>
      </c>
      <c r="H5365" s="37">
        <v>0.017432646592709985</v>
      </c>
    </row>
    <row r="5366">
      <c r="A5366" s="30">
        <v>34</v>
      </c>
      <c r="B5366" s="30" t="str">
        <v>구리시</v>
      </c>
      <c r="C5366" s="30" t="str">
        <v>분양권</v>
      </c>
      <c r="D5366" s="30" t="str">
        <v>2026-07</v>
      </c>
      <c r="E5366" s="30" t="str">
        <v>집계 중</v>
      </c>
      <c r="F5366" s="30" t="str">
        <v>집계 중 월</v>
      </c>
      <c r="G5366" s="32">
        <v>1</v>
      </c>
      <c r="H5366" s="43">
        <v>0.0013774104683195593</v>
      </c>
    </row>
    <row r="5367">
      <c r="A5367" s="26">
        <v>34</v>
      </c>
      <c r="B5367" s="24" t="str">
        <v>구리시</v>
      </c>
      <c r="C5367" s="24" t="str">
        <v>오피스텔 매매</v>
      </c>
      <c r="D5367" s="24" t="str">
        <v>2025-08</v>
      </c>
      <c r="E5367" s="24" t="str">
        <v>비교 반영</v>
      </c>
      <c r="F5367" s="24" t="str">
        <v>그 외 비교 반영월</v>
      </c>
      <c r="G5367" s="26">
        <v>21</v>
      </c>
      <c r="H5367" s="37">
        <v>0.02275189599133261</v>
      </c>
    </row>
    <row r="5368">
      <c r="A5368" s="26">
        <v>34</v>
      </c>
      <c r="B5368" s="24" t="str">
        <v>구리시</v>
      </c>
      <c r="C5368" s="24" t="str">
        <v>오피스텔 매매</v>
      </c>
      <c r="D5368" s="24" t="str">
        <v>2025-09</v>
      </c>
      <c r="E5368" s="24" t="str">
        <v>비교 반영</v>
      </c>
      <c r="F5368" s="24" t="str">
        <v>그 외 비교 반영월</v>
      </c>
      <c r="G5368" s="26">
        <v>10</v>
      </c>
      <c r="H5368" s="37">
        <v>0.009596928982725527</v>
      </c>
    </row>
    <row r="5369">
      <c r="A5369" s="26">
        <v>34</v>
      </c>
      <c r="B5369" s="24" t="str">
        <v>구리시</v>
      </c>
      <c r="C5369" s="24" t="str">
        <v>오피스텔 매매</v>
      </c>
      <c r="D5369" s="24" t="str">
        <v>2025-10</v>
      </c>
      <c r="E5369" s="24" t="str">
        <v>비교 반영</v>
      </c>
      <c r="F5369" s="24" t="str">
        <v>그 외 비교 반영월</v>
      </c>
      <c r="G5369" s="26">
        <v>11</v>
      </c>
      <c r="H5369" s="37">
        <v>0.008560311284046693</v>
      </c>
    </row>
    <row r="5370">
      <c r="A5370" s="26">
        <v>34</v>
      </c>
      <c r="B5370" s="24" t="str">
        <v>구리시</v>
      </c>
      <c r="C5370" s="24" t="str">
        <v>오피스텔 매매</v>
      </c>
      <c r="D5370" s="24" t="str">
        <v>2025-11</v>
      </c>
      <c r="E5370" s="24" t="str">
        <v>비교 반영</v>
      </c>
      <c r="F5370" s="24" t="str">
        <v>그 외 비교 반영월</v>
      </c>
      <c r="G5370" s="26">
        <v>8</v>
      </c>
      <c r="H5370" s="37">
        <v>0.007174887892376682</v>
      </c>
    </row>
    <row r="5371">
      <c r="A5371" s="26">
        <v>34</v>
      </c>
      <c r="B5371" s="24" t="str">
        <v>구리시</v>
      </c>
      <c r="C5371" s="24" t="str">
        <v>오피스텔 매매</v>
      </c>
      <c r="D5371" s="24" t="str">
        <v>2025-12</v>
      </c>
      <c r="E5371" s="24" t="str">
        <v>비교 반영</v>
      </c>
      <c r="F5371" s="24" t="str">
        <v>그 외 비교 반영월</v>
      </c>
      <c r="G5371" s="26">
        <v>8</v>
      </c>
      <c r="H5371" s="37">
        <v>0.007036059806508356</v>
      </c>
    </row>
    <row r="5372">
      <c r="A5372" s="26">
        <v>34</v>
      </c>
      <c r="B5372" s="24" t="str">
        <v>구리시</v>
      </c>
      <c r="C5372" s="24" t="str">
        <v>오피스텔 매매</v>
      </c>
      <c r="D5372" s="24" t="str">
        <v>2026-01</v>
      </c>
      <c r="E5372" s="24" t="str">
        <v>비교 반영</v>
      </c>
      <c r="F5372" s="24" t="str">
        <v>직전 비교기간</v>
      </c>
      <c r="G5372" s="26">
        <v>8</v>
      </c>
      <c r="H5372" s="37">
        <v>0.005263157894736842</v>
      </c>
    </row>
    <row r="5373">
      <c r="A5373" s="26">
        <v>34</v>
      </c>
      <c r="B5373" s="24" t="str">
        <v>구리시</v>
      </c>
      <c r="C5373" s="24" t="str">
        <v>오피스텔 매매</v>
      </c>
      <c r="D5373" s="24" t="str">
        <v>2026-02</v>
      </c>
      <c r="E5373" s="24" t="str">
        <v>비교 반영</v>
      </c>
      <c r="F5373" s="24" t="str">
        <v>직전 비교기간</v>
      </c>
      <c r="G5373" s="26">
        <v>18</v>
      </c>
      <c r="H5373" s="37">
        <v>0.014095536413469069</v>
      </c>
    </row>
    <row r="5374">
      <c r="A5374" s="26">
        <v>34</v>
      </c>
      <c r="B5374" s="24" t="str">
        <v>구리시</v>
      </c>
      <c r="C5374" s="24" t="str">
        <v>오피스텔 매매</v>
      </c>
      <c r="D5374" s="24" t="str">
        <v>2026-03</v>
      </c>
      <c r="E5374" s="24" t="str">
        <v>비교 반영</v>
      </c>
      <c r="F5374" s="24" t="str">
        <v>직전 비교기간</v>
      </c>
      <c r="G5374" s="26">
        <v>16</v>
      </c>
      <c r="H5374" s="37">
        <v>0.01094391244870041</v>
      </c>
    </row>
    <row r="5375">
      <c r="A5375" s="26">
        <v>34</v>
      </c>
      <c r="B5375" s="24" t="str">
        <v>구리시</v>
      </c>
      <c r="C5375" s="24" t="str">
        <v>오피스텔 매매</v>
      </c>
      <c r="D5375" s="24" t="str">
        <v>2026-04</v>
      </c>
      <c r="E5375" s="24" t="str">
        <v>비교 반영</v>
      </c>
      <c r="F5375" s="24" t="str">
        <v>최근 비교기간</v>
      </c>
      <c r="G5375" s="26">
        <v>12</v>
      </c>
      <c r="H5375" s="37">
        <v>0.010869565217391304</v>
      </c>
    </row>
    <row r="5376">
      <c r="A5376" s="26">
        <v>34</v>
      </c>
      <c r="B5376" s="24" t="str">
        <v>구리시</v>
      </c>
      <c r="C5376" s="24" t="str">
        <v>오피스텔 매매</v>
      </c>
      <c r="D5376" s="24" t="str">
        <v>2026-05</v>
      </c>
      <c r="E5376" s="24" t="str">
        <v>비교 반영</v>
      </c>
      <c r="F5376" s="24" t="str">
        <v>최근 비교기간</v>
      </c>
      <c r="G5376" s="26">
        <v>6</v>
      </c>
      <c r="H5376" s="37">
        <v>0.005141388174807198</v>
      </c>
    </row>
    <row r="5377">
      <c r="A5377" s="26">
        <v>34</v>
      </c>
      <c r="B5377" s="24" t="str">
        <v>구리시</v>
      </c>
      <c r="C5377" s="24" t="str">
        <v>오피스텔 매매</v>
      </c>
      <c r="D5377" s="24" t="str">
        <v>2026-06</v>
      </c>
      <c r="E5377" s="24" t="str">
        <v>비교 반영</v>
      </c>
      <c r="F5377" s="24" t="str">
        <v>최근 비교기간</v>
      </c>
      <c r="G5377" s="26">
        <v>18</v>
      </c>
      <c r="H5377" s="37">
        <v>0.014263074484944533</v>
      </c>
    </row>
    <row r="5378">
      <c r="A5378" s="30">
        <v>34</v>
      </c>
      <c r="B5378" s="30" t="str">
        <v>구리시</v>
      </c>
      <c r="C5378" s="30" t="str">
        <v>오피스텔 매매</v>
      </c>
      <c r="D5378" s="30" t="str">
        <v>2026-07</v>
      </c>
      <c r="E5378" s="30" t="str">
        <v>집계 중</v>
      </c>
      <c r="F5378" s="30" t="str">
        <v>집계 중 월</v>
      </c>
      <c r="G5378" s="32">
        <v>5</v>
      </c>
      <c r="H5378" s="43">
        <v>0.006887052341597796</v>
      </c>
    </row>
    <row r="5379">
      <c r="A5379" s="26">
        <v>34</v>
      </c>
      <c r="B5379" s="24" t="str">
        <v>구리시</v>
      </c>
      <c r="C5379" s="24" t="str">
        <v>토지</v>
      </c>
      <c r="D5379" s="24" t="str">
        <v>2025-08</v>
      </c>
      <c r="E5379" s="24" t="str">
        <v>비교 반영</v>
      </c>
      <c r="F5379" s="24" t="str">
        <v>그 외 비교 반영월</v>
      </c>
      <c r="G5379" s="26">
        <v>30</v>
      </c>
      <c r="H5379" s="37">
        <v>0.032502708559046585</v>
      </c>
    </row>
    <row r="5380">
      <c r="A5380" s="26">
        <v>34</v>
      </c>
      <c r="B5380" s="24" t="str">
        <v>구리시</v>
      </c>
      <c r="C5380" s="24" t="str">
        <v>토지</v>
      </c>
      <c r="D5380" s="24" t="str">
        <v>2025-09</v>
      </c>
      <c r="E5380" s="24" t="str">
        <v>비교 반영</v>
      </c>
      <c r="F5380" s="24" t="str">
        <v>그 외 비교 반영월</v>
      </c>
      <c r="G5380" s="26">
        <v>25</v>
      </c>
      <c r="H5380" s="37">
        <v>0.02399232245681382</v>
      </c>
    </row>
    <row r="5381">
      <c r="A5381" s="26">
        <v>34</v>
      </c>
      <c r="B5381" s="24" t="str">
        <v>구리시</v>
      </c>
      <c r="C5381" s="24" t="str">
        <v>토지</v>
      </c>
      <c r="D5381" s="24" t="str">
        <v>2025-10</v>
      </c>
      <c r="E5381" s="24" t="str">
        <v>비교 반영</v>
      </c>
      <c r="F5381" s="24" t="str">
        <v>그 외 비교 반영월</v>
      </c>
      <c r="G5381" s="26">
        <v>26</v>
      </c>
      <c r="H5381" s="37">
        <v>0.020233463035019456</v>
      </c>
    </row>
    <row r="5382">
      <c r="A5382" s="26">
        <v>34</v>
      </c>
      <c r="B5382" s="24" t="str">
        <v>구리시</v>
      </c>
      <c r="C5382" s="24" t="str">
        <v>토지</v>
      </c>
      <c r="D5382" s="24" t="str">
        <v>2025-11</v>
      </c>
      <c r="E5382" s="24" t="str">
        <v>비교 반영</v>
      </c>
      <c r="F5382" s="24" t="str">
        <v>그 외 비교 반영월</v>
      </c>
      <c r="G5382" s="26">
        <v>27</v>
      </c>
      <c r="H5382" s="37">
        <v>0.0242152466367713</v>
      </c>
    </row>
    <row r="5383">
      <c r="A5383" s="26">
        <v>34</v>
      </c>
      <c r="B5383" s="24" t="str">
        <v>구리시</v>
      </c>
      <c r="C5383" s="24" t="str">
        <v>토지</v>
      </c>
      <c r="D5383" s="24" t="str">
        <v>2025-12</v>
      </c>
      <c r="E5383" s="24" t="str">
        <v>비교 반영</v>
      </c>
      <c r="F5383" s="24" t="str">
        <v>그 외 비교 반영월</v>
      </c>
      <c r="G5383" s="26">
        <v>17</v>
      </c>
      <c r="H5383" s="37">
        <v>0.014951627088830254</v>
      </c>
    </row>
    <row r="5384">
      <c r="A5384" s="26">
        <v>34</v>
      </c>
      <c r="B5384" s="24" t="str">
        <v>구리시</v>
      </c>
      <c r="C5384" s="24" t="str">
        <v>토지</v>
      </c>
      <c r="D5384" s="24" t="str">
        <v>2026-01</v>
      </c>
      <c r="E5384" s="24" t="str">
        <v>비교 반영</v>
      </c>
      <c r="F5384" s="24" t="str">
        <v>직전 비교기간</v>
      </c>
      <c r="G5384" s="26">
        <v>26</v>
      </c>
      <c r="H5384" s="37">
        <v>0.017105263157894738</v>
      </c>
    </row>
    <row r="5385">
      <c r="A5385" s="26">
        <v>34</v>
      </c>
      <c r="B5385" s="24" t="str">
        <v>구리시</v>
      </c>
      <c r="C5385" s="24" t="str">
        <v>토지</v>
      </c>
      <c r="D5385" s="24" t="str">
        <v>2026-02</v>
      </c>
      <c r="E5385" s="24" t="str">
        <v>비교 반영</v>
      </c>
      <c r="F5385" s="24" t="str">
        <v>직전 비교기간</v>
      </c>
      <c r="G5385" s="26">
        <v>12</v>
      </c>
      <c r="H5385" s="37">
        <v>0.009397024275646046</v>
      </c>
    </row>
    <row r="5386">
      <c r="A5386" s="26">
        <v>34</v>
      </c>
      <c r="B5386" s="24" t="str">
        <v>구리시</v>
      </c>
      <c r="C5386" s="24" t="str">
        <v>토지</v>
      </c>
      <c r="D5386" s="24" t="str">
        <v>2026-03</v>
      </c>
      <c r="E5386" s="24" t="str">
        <v>비교 반영</v>
      </c>
      <c r="F5386" s="24" t="str">
        <v>직전 비교기간</v>
      </c>
      <c r="G5386" s="26">
        <v>21</v>
      </c>
      <c r="H5386" s="37">
        <v>0.014363885088919288</v>
      </c>
    </row>
    <row r="5387">
      <c r="A5387" s="26">
        <v>34</v>
      </c>
      <c r="B5387" s="24" t="str">
        <v>구리시</v>
      </c>
      <c r="C5387" s="24" t="str">
        <v>토지</v>
      </c>
      <c r="D5387" s="24" t="str">
        <v>2026-04</v>
      </c>
      <c r="E5387" s="24" t="str">
        <v>비교 반영</v>
      </c>
      <c r="F5387" s="24" t="str">
        <v>최근 비교기간</v>
      </c>
      <c r="G5387" s="26">
        <v>16</v>
      </c>
      <c r="H5387" s="37">
        <v>0.014492753623188406</v>
      </c>
    </row>
    <row r="5388">
      <c r="A5388" s="26">
        <v>34</v>
      </c>
      <c r="B5388" s="24" t="str">
        <v>구리시</v>
      </c>
      <c r="C5388" s="24" t="str">
        <v>토지</v>
      </c>
      <c r="D5388" s="24" t="str">
        <v>2026-05</v>
      </c>
      <c r="E5388" s="24" t="str">
        <v>비교 반영</v>
      </c>
      <c r="F5388" s="24" t="str">
        <v>최근 비교기간</v>
      </c>
      <c r="G5388" s="26">
        <v>8</v>
      </c>
      <c r="H5388" s="37">
        <v>0.006855184233076264</v>
      </c>
    </row>
    <row r="5389">
      <c r="A5389" s="26">
        <v>34</v>
      </c>
      <c r="B5389" s="24" t="str">
        <v>구리시</v>
      </c>
      <c r="C5389" s="24" t="str">
        <v>토지</v>
      </c>
      <c r="D5389" s="24" t="str">
        <v>2026-06</v>
      </c>
      <c r="E5389" s="24" t="str">
        <v>비교 반영</v>
      </c>
      <c r="F5389" s="24" t="str">
        <v>최근 비교기간</v>
      </c>
      <c r="G5389" s="26">
        <v>8</v>
      </c>
      <c r="H5389" s="37">
        <v>0.006339144215530904</v>
      </c>
    </row>
    <row r="5390">
      <c r="A5390" s="30">
        <v>34</v>
      </c>
      <c r="B5390" s="30" t="str">
        <v>구리시</v>
      </c>
      <c r="C5390" s="30" t="str">
        <v>토지</v>
      </c>
      <c r="D5390" s="30" t="str">
        <v>2026-07</v>
      </c>
      <c r="E5390" s="30" t="str">
        <v>집계 중</v>
      </c>
      <c r="F5390" s="30" t="str">
        <v>집계 중 월</v>
      </c>
      <c r="G5390" s="32">
        <v>5</v>
      </c>
      <c r="H5390" s="43">
        <v>0.006887052341597796</v>
      </c>
    </row>
    <row r="5391">
      <c r="A5391" s="26">
        <v>34</v>
      </c>
      <c r="B5391" s="24" t="str">
        <v>구리시</v>
      </c>
      <c r="C5391" s="24" t="str">
        <v>다가구 매매</v>
      </c>
      <c r="D5391" s="24" t="str">
        <v>2025-08</v>
      </c>
      <c r="E5391" s="24" t="str">
        <v>비교 반영</v>
      </c>
      <c r="F5391" s="24" t="str">
        <v>그 외 비교 반영월</v>
      </c>
      <c r="G5391" s="26">
        <v>5</v>
      </c>
      <c r="H5391" s="37">
        <v>0.005417118093174431</v>
      </c>
    </row>
    <row r="5392">
      <c r="A5392" s="26">
        <v>34</v>
      </c>
      <c r="B5392" s="24" t="str">
        <v>구리시</v>
      </c>
      <c r="C5392" s="24" t="str">
        <v>다가구 매매</v>
      </c>
      <c r="D5392" s="24" t="str">
        <v>2025-09</v>
      </c>
      <c r="E5392" s="24" t="str">
        <v>비교 반영</v>
      </c>
      <c r="F5392" s="24" t="str">
        <v>그 외 비교 반영월</v>
      </c>
      <c r="G5392" s="26">
        <v>2</v>
      </c>
      <c r="H5392" s="37">
        <v>0.0019193857965451055</v>
      </c>
    </row>
    <row r="5393">
      <c r="A5393" s="26">
        <v>34</v>
      </c>
      <c r="B5393" s="24" t="str">
        <v>구리시</v>
      </c>
      <c r="C5393" s="24" t="str">
        <v>다가구 매매</v>
      </c>
      <c r="D5393" s="24" t="str">
        <v>2025-10</v>
      </c>
      <c r="E5393" s="24" t="str">
        <v>비교 반영</v>
      </c>
      <c r="F5393" s="24" t="str">
        <v>그 외 비교 반영월</v>
      </c>
      <c r="G5393" s="26">
        <v>7</v>
      </c>
      <c r="H5393" s="37">
        <v>0.005447470817120622</v>
      </c>
    </row>
    <row r="5394">
      <c r="A5394" s="26">
        <v>34</v>
      </c>
      <c r="B5394" s="24" t="str">
        <v>구리시</v>
      </c>
      <c r="C5394" s="24" t="str">
        <v>다가구 매매</v>
      </c>
      <c r="D5394" s="24" t="str">
        <v>2025-11</v>
      </c>
      <c r="E5394" s="24" t="str">
        <v>비교 반영</v>
      </c>
      <c r="F5394" s="24" t="str">
        <v>그 외 비교 반영월</v>
      </c>
      <c r="G5394" s="26">
        <v>3</v>
      </c>
      <c r="H5394" s="37">
        <v>0.0026905829596412557</v>
      </c>
    </row>
    <row r="5395">
      <c r="A5395" s="26">
        <v>34</v>
      </c>
      <c r="B5395" s="24" t="str">
        <v>구리시</v>
      </c>
      <c r="C5395" s="24" t="str">
        <v>다가구 매매</v>
      </c>
      <c r="D5395" s="24" t="str">
        <v>2025-12</v>
      </c>
      <c r="E5395" s="24" t="str">
        <v>비교 반영</v>
      </c>
      <c r="F5395" s="24" t="str">
        <v>그 외 비교 반영월</v>
      </c>
      <c r="G5395" s="26">
        <v>4</v>
      </c>
      <c r="H5395" s="37">
        <v>0.003518029903254178</v>
      </c>
    </row>
    <row r="5396">
      <c r="A5396" s="26">
        <v>34</v>
      </c>
      <c r="B5396" s="24" t="str">
        <v>구리시</v>
      </c>
      <c r="C5396" s="24" t="str">
        <v>다가구 매매</v>
      </c>
      <c r="D5396" s="24" t="str">
        <v>2026-01</v>
      </c>
      <c r="E5396" s="24" t="str">
        <v>비교 반영</v>
      </c>
      <c r="F5396" s="24" t="str">
        <v>직전 비교기간</v>
      </c>
      <c r="G5396" s="26">
        <v>6</v>
      </c>
      <c r="H5396" s="37">
        <v>0.003947368421052632</v>
      </c>
    </row>
    <row r="5397">
      <c r="A5397" s="26">
        <v>34</v>
      </c>
      <c r="B5397" s="24" t="str">
        <v>구리시</v>
      </c>
      <c r="C5397" s="24" t="str">
        <v>다가구 매매</v>
      </c>
      <c r="D5397" s="24" t="str">
        <v>2026-02</v>
      </c>
      <c r="E5397" s="24" t="str">
        <v>비교 반영</v>
      </c>
      <c r="F5397" s="24" t="str">
        <v>직전 비교기간</v>
      </c>
      <c r="G5397" s="26">
        <v>3</v>
      </c>
      <c r="H5397" s="37">
        <v>0.0023492560689115116</v>
      </c>
    </row>
    <row r="5398">
      <c r="A5398" s="26">
        <v>34</v>
      </c>
      <c r="B5398" s="24" t="str">
        <v>구리시</v>
      </c>
      <c r="C5398" s="24" t="str">
        <v>다가구 매매</v>
      </c>
      <c r="D5398" s="24" t="str">
        <v>2026-03</v>
      </c>
      <c r="E5398" s="24" t="str">
        <v>비교 반영</v>
      </c>
      <c r="F5398" s="24" t="str">
        <v>직전 비교기간</v>
      </c>
      <c r="G5398" s="26">
        <v>11</v>
      </c>
      <c r="H5398" s="37">
        <v>0.007523939808481532</v>
      </c>
    </row>
    <row r="5399">
      <c r="A5399" s="26">
        <v>34</v>
      </c>
      <c r="B5399" s="24" t="str">
        <v>구리시</v>
      </c>
      <c r="C5399" s="24" t="str">
        <v>다가구 매매</v>
      </c>
      <c r="D5399" s="24" t="str">
        <v>2026-04</v>
      </c>
      <c r="E5399" s="24" t="str">
        <v>비교 반영</v>
      </c>
      <c r="F5399" s="24" t="str">
        <v>최근 비교기간</v>
      </c>
      <c r="G5399" s="26">
        <v>5</v>
      </c>
      <c r="H5399" s="37">
        <v>0.004528985507246377</v>
      </c>
    </row>
    <row r="5400">
      <c r="A5400" s="26">
        <v>34</v>
      </c>
      <c r="B5400" s="24" t="str">
        <v>구리시</v>
      </c>
      <c r="C5400" s="24" t="str">
        <v>다가구 매매</v>
      </c>
      <c r="D5400" s="24" t="str">
        <v>2026-05</v>
      </c>
      <c r="E5400" s="24" t="str">
        <v>비교 반영</v>
      </c>
      <c r="F5400" s="24" t="str">
        <v>최근 비교기간</v>
      </c>
      <c r="G5400" s="26">
        <v>5</v>
      </c>
      <c r="H5400" s="37">
        <v>0.004284490145672665</v>
      </c>
    </row>
    <row r="5401">
      <c r="A5401" s="26">
        <v>34</v>
      </c>
      <c r="B5401" s="24" t="str">
        <v>구리시</v>
      </c>
      <c r="C5401" s="24" t="str">
        <v>다가구 매매</v>
      </c>
      <c r="D5401" s="24" t="str">
        <v>2026-06</v>
      </c>
      <c r="E5401" s="24" t="str">
        <v>비교 반영</v>
      </c>
      <c r="F5401" s="24" t="str">
        <v>최근 비교기간</v>
      </c>
      <c r="G5401" s="26">
        <v>6</v>
      </c>
      <c r="H5401" s="37">
        <v>0.004754358161648178</v>
      </c>
    </row>
    <row r="5402">
      <c r="A5402" s="30">
        <v>34</v>
      </c>
      <c r="B5402" s="30" t="str">
        <v>구리시</v>
      </c>
      <c r="C5402" s="30" t="str">
        <v>다가구 매매</v>
      </c>
      <c r="D5402" s="30" t="str">
        <v>2026-07</v>
      </c>
      <c r="E5402" s="30" t="str">
        <v>집계 중</v>
      </c>
      <c r="F5402" s="30" t="str">
        <v>집계 중 월</v>
      </c>
      <c r="G5402" s="32">
        <v>3</v>
      </c>
      <c r="H5402" s="43">
        <v>0.004132231404958678</v>
      </c>
    </row>
    <row r="5403">
      <c r="A5403" s="26">
        <v>34</v>
      </c>
      <c r="B5403" s="24" t="str">
        <v>구리시</v>
      </c>
      <c r="C5403" s="24" t="str">
        <v>공장창고</v>
      </c>
      <c r="D5403" s="24" t="str">
        <v>2025-08</v>
      </c>
      <c r="E5403" s="24" t="str">
        <v>비교 반영</v>
      </c>
      <c r="F5403" s="24" t="str">
        <v>그 외 비교 반영월</v>
      </c>
      <c r="G5403" s="26">
        <v>1</v>
      </c>
      <c r="H5403" s="37">
        <v>0.0010834236186348862</v>
      </c>
    </row>
    <row r="5404">
      <c r="A5404" s="26">
        <v>34</v>
      </c>
      <c r="B5404" s="24" t="str">
        <v>구리시</v>
      </c>
      <c r="C5404" s="24" t="str">
        <v>공장창고</v>
      </c>
      <c r="D5404" s="24" t="str">
        <v>2025-09</v>
      </c>
      <c r="E5404" s="24" t="str">
        <v>비교 반영</v>
      </c>
      <c r="F5404" s="24" t="str">
        <v>그 외 비교 반영월</v>
      </c>
      <c r="G5404" s="26">
        <v>4</v>
      </c>
      <c r="H5404" s="37">
        <v>0.003838771593090211</v>
      </c>
    </row>
    <row r="5405">
      <c r="A5405" s="26">
        <v>34</v>
      </c>
      <c r="B5405" s="24" t="str">
        <v>구리시</v>
      </c>
      <c r="C5405" s="24" t="str">
        <v>공장창고</v>
      </c>
      <c r="D5405" s="24" t="str">
        <v>2025-10</v>
      </c>
      <c r="E5405" s="24" t="str">
        <v>비교 반영</v>
      </c>
      <c r="F5405" s="24" t="str">
        <v>그 외 비교 반영월</v>
      </c>
      <c r="G5405" s="26">
        <v>8</v>
      </c>
      <c r="H5405" s="37">
        <v>0.0062256809338521405</v>
      </c>
    </row>
    <row r="5406">
      <c r="A5406" s="26">
        <v>34</v>
      </c>
      <c r="B5406" s="24" t="str">
        <v>구리시</v>
      </c>
      <c r="C5406" s="24" t="str">
        <v>공장창고</v>
      </c>
      <c r="D5406" s="24" t="str">
        <v>2025-11</v>
      </c>
      <c r="E5406" s="24" t="str">
        <v>비교 반영</v>
      </c>
      <c r="F5406" s="24" t="str">
        <v>그 외 비교 반영월</v>
      </c>
      <c r="G5406" s="26">
        <v>1</v>
      </c>
      <c r="H5406" s="37">
        <v>0.0008968609865470852</v>
      </c>
    </row>
    <row r="5407">
      <c r="A5407" s="26">
        <v>34</v>
      </c>
      <c r="B5407" s="24" t="str">
        <v>구리시</v>
      </c>
      <c r="C5407" s="24" t="str">
        <v>공장창고</v>
      </c>
      <c r="D5407" s="24" t="str">
        <v>2025-12</v>
      </c>
      <c r="E5407" s="24" t="str">
        <v>비교 반영</v>
      </c>
      <c r="F5407" s="24" t="str">
        <v>그 외 비교 반영월</v>
      </c>
      <c r="G5407" s="26">
        <v>1</v>
      </c>
      <c r="H5407" s="37">
        <v>0.0008795074758135445</v>
      </c>
    </row>
    <row r="5408">
      <c r="A5408" s="26">
        <v>34</v>
      </c>
      <c r="B5408" s="24" t="str">
        <v>구리시</v>
      </c>
      <c r="C5408" s="24" t="str">
        <v>공장창고</v>
      </c>
      <c r="D5408" s="24" t="str">
        <v>2026-01</v>
      </c>
      <c r="E5408" s="24" t="str">
        <v>비교 반영</v>
      </c>
      <c r="F5408" s="24" t="str">
        <v>직전 비교기간</v>
      </c>
      <c r="G5408" s="26">
        <v>4</v>
      </c>
      <c r="H5408" s="37">
        <v>0.002631578947368421</v>
      </c>
    </row>
    <row r="5409">
      <c r="A5409" s="26">
        <v>34</v>
      </c>
      <c r="B5409" s="24" t="str">
        <v>구리시</v>
      </c>
      <c r="C5409" s="24" t="str">
        <v>공장창고</v>
      </c>
      <c r="D5409" s="24" t="str">
        <v>2026-02</v>
      </c>
      <c r="E5409" s="24" t="str">
        <v>비교 반영</v>
      </c>
      <c r="F5409" s="24" t="str">
        <v>직전 비교기간</v>
      </c>
      <c r="G5409" s="26">
        <v>1</v>
      </c>
      <c r="H5409" s="37">
        <v>0.0007830853563038371</v>
      </c>
    </row>
    <row r="5410">
      <c r="A5410" s="26">
        <v>34</v>
      </c>
      <c r="B5410" s="24" t="str">
        <v>구리시</v>
      </c>
      <c r="C5410" s="24" t="str">
        <v>공장창고</v>
      </c>
      <c r="D5410" s="24" t="str">
        <v>2026-03</v>
      </c>
      <c r="E5410" s="24" t="str">
        <v>비교 반영</v>
      </c>
      <c r="F5410" s="24" t="str">
        <v>직전 비교기간</v>
      </c>
      <c r="G5410" s="26">
        <v>5</v>
      </c>
      <c r="H5410" s="37">
        <v>0.003419972640218878</v>
      </c>
    </row>
    <row r="5411">
      <c r="A5411" s="26">
        <v>34</v>
      </c>
      <c r="B5411" s="24" t="str">
        <v>구리시</v>
      </c>
      <c r="C5411" s="24" t="str">
        <v>공장창고</v>
      </c>
      <c r="D5411" s="24" t="str">
        <v>2026-04</v>
      </c>
      <c r="E5411" s="24" t="str">
        <v>비교 반영</v>
      </c>
      <c r="F5411" s="24" t="str">
        <v>최근 비교기간</v>
      </c>
      <c r="G5411" s="26">
        <v>1</v>
      </c>
      <c r="H5411" s="37">
        <v>0.0009057971014492754</v>
      </c>
    </row>
    <row r="5412">
      <c r="A5412" s="26">
        <v>34</v>
      </c>
      <c r="B5412" s="24" t="str">
        <v>구리시</v>
      </c>
      <c r="C5412" s="24" t="str">
        <v>공장창고</v>
      </c>
      <c r="D5412" s="24" t="str">
        <v>2026-05</v>
      </c>
      <c r="E5412" s="24" t="str">
        <v>비교 반영</v>
      </c>
      <c r="F5412" s="24" t="str">
        <v>최근 비교기간</v>
      </c>
      <c r="G5412" s="26">
        <v>10</v>
      </c>
      <c r="H5412" s="37">
        <v>0.00856898029134533</v>
      </c>
    </row>
    <row r="5413">
      <c r="A5413" s="26">
        <v>34</v>
      </c>
      <c r="B5413" s="24" t="str">
        <v>구리시</v>
      </c>
      <c r="C5413" s="24" t="str">
        <v>공장창고</v>
      </c>
      <c r="D5413" s="24" t="str">
        <v>2026-06</v>
      </c>
      <c r="E5413" s="24" t="str">
        <v>비교 반영</v>
      </c>
      <c r="F5413" s="24" t="str">
        <v>최근 비교기간</v>
      </c>
      <c r="G5413" s="26">
        <v>1</v>
      </c>
      <c r="H5413" s="37">
        <v>0.000792393026941363</v>
      </c>
    </row>
    <row r="5414">
      <c r="A5414" s="30">
        <v>34</v>
      </c>
      <c r="B5414" s="30" t="str">
        <v>구리시</v>
      </c>
      <c r="C5414" s="30" t="str">
        <v>공장창고</v>
      </c>
      <c r="D5414" s="30" t="str">
        <v>2026-07</v>
      </c>
      <c r="E5414" s="30" t="str">
        <v>집계 중</v>
      </c>
      <c r="F5414" s="30" t="str">
        <v>집계 중 월</v>
      </c>
      <c r="G5414" s="32">
        <v>1</v>
      </c>
      <c r="H5414" s="43">
        <v>0.0013774104683195593</v>
      </c>
    </row>
    <row r="5415">
      <c r="A5415" s="26">
        <v>35</v>
      </c>
      <c r="B5415" s="24" t="str">
        <v>안양시 만안구</v>
      </c>
      <c r="C5415" s="24" t="str">
        <v>아파트 매매</v>
      </c>
      <c r="D5415" s="24" t="str">
        <v>2025-08</v>
      </c>
      <c r="E5415" s="24" t="str">
        <v>비교 반영</v>
      </c>
      <c r="F5415" s="24" t="str">
        <v>그 외 비교 반영월</v>
      </c>
      <c r="G5415" s="26">
        <v>139</v>
      </c>
      <c r="H5415" s="37">
        <v>0.15513392857142858</v>
      </c>
    </row>
    <row r="5416">
      <c r="A5416" s="26">
        <v>35</v>
      </c>
      <c r="B5416" s="24" t="str">
        <v>안양시 만안구</v>
      </c>
      <c r="C5416" s="24" t="str">
        <v>아파트 매매</v>
      </c>
      <c r="D5416" s="24" t="str">
        <v>2025-09</v>
      </c>
      <c r="E5416" s="24" t="str">
        <v>비교 반영</v>
      </c>
      <c r="F5416" s="24" t="str">
        <v>그 외 비교 반영월</v>
      </c>
      <c r="G5416" s="26">
        <v>200</v>
      </c>
      <c r="H5416" s="37">
        <v>0.1834862385321101</v>
      </c>
    </row>
    <row r="5417">
      <c r="A5417" s="26">
        <v>35</v>
      </c>
      <c r="B5417" s="24" t="str">
        <v>안양시 만안구</v>
      </c>
      <c r="C5417" s="24" t="str">
        <v>아파트 매매</v>
      </c>
      <c r="D5417" s="24" t="str">
        <v>2025-10</v>
      </c>
      <c r="E5417" s="24" t="str">
        <v>비교 반영</v>
      </c>
      <c r="F5417" s="24" t="str">
        <v>그 외 비교 반영월</v>
      </c>
      <c r="G5417" s="26">
        <v>281</v>
      </c>
      <c r="H5417" s="37">
        <v>0.2633552014995314</v>
      </c>
    </row>
    <row r="5418">
      <c r="A5418" s="26">
        <v>35</v>
      </c>
      <c r="B5418" s="24" t="str">
        <v>안양시 만안구</v>
      </c>
      <c r="C5418" s="24" t="str">
        <v>아파트 매매</v>
      </c>
      <c r="D5418" s="24" t="str">
        <v>2025-11</v>
      </c>
      <c r="E5418" s="24" t="str">
        <v>비교 반영</v>
      </c>
      <c r="F5418" s="24" t="str">
        <v>그 외 비교 반영월</v>
      </c>
      <c r="G5418" s="26">
        <v>239</v>
      </c>
      <c r="H5418" s="37">
        <v>0.2304725168756027</v>
      </c>
    </row>
    <row r="5419">
      <c r="A5419" s="26">
        <v>35</v>
      </c>
      <c r="B5419" s="24" t="str">
        <v>안양시 만안구</v>
      </c>
      <c r="C5419" s="24" t="str">
        <v>아파트 매매</v>
      </c>
      <c r="D5419" s="24" t="str">
        <v>2025-12</v>
      </c>
      <c r="E5419" s="24" t="str">
        <v>비교 반영</v>
      </c>
      <c r="F5419" s="24" t="str">
        <v>그 외 비교 반영월</v>
      </c>
      <c r="G5419" s="26">
        <v>225</v>
      </c>
      <c r="H5419" s="37">
        <v>0.21676300578034682</v>
      </c>
    </row>
    <row r="5420">
      <c r="A5420" s="26">
        <v>35</v>
      </c>
      <c r="B5420" s="24" t="str">
        <v>안양시 만안구</v>
      </c>
      <c r="C5420" s="24" t="str">
        <v>아파트 매매</v>
      </c>
      <c r="D5420" s="24" t="str">
        <v>2026-01</v>
      </c>
      <c r="E5420" s="24" t="str">
        <v>비교 반영</v>
      </c>
      <c r="F5420" s="24" t="str">
        <v>직전 비교기간</v>
      </c>
      <c r="G5420" s="26">
        <v>340</v>
      </c>
      <c r="H5420" s="37">
        <v>0.2552552552552553</v>
      </c>
    </row>
    <row r="5421">
      <c r="A5421" s="26">
        <v>35</v>
      </c>
      <c r="B5421" s="24" t="str">
        <v>안양시 만안구</v>
      </c>
      <c r="C5421" s="24" t="str">
        <v>아파트 매매</v>
      </c>
      <c r="D5421" s="24" t="str">
        <v>2026-02</v>
      </c>
      <c r="E5421" s="24" t="str">
        <v>비교 반영</v>
      </c>
      <c r="F5421" s="24" t="str">
        <v>직전 비교기간</v>
      </c>
      <c r="G5421" s="26">
        <v>241</v>
      </c>
      <c r="H5421" s="37">
        <v>0.20993031358885017</v>
      </c>
    </row>
    <row r="5422">
      <c r="A5422" s="26">
        <v>35</v>
      </c>
      <c r="B5422" s="24" t="str">
        <v>안양시 만안구</v>
      </c>
      <c r="C5422" s="24" t="str">
        <v>아파트 매매</v>
      </c>
      <c r="D5422" s="24" t="str">
        <v>2026-03</v>
      </c>
      <c r="E5422" s="24" t="str">
        <v>비교 반영</v>
      </c>
      <c r="F5422" s="24" t="str">
        <v>직전 비교기간</v>
      </c>
      <c r="G5422" s="26">
        <v>289</v>
      </c>
      <c r="H5422" s="37">
        <v>0.24204355108877723</v>
      </c>
    </row>
    <row r="5423">
      <c r="A5423" s="26">
        <v>35</v>
      </c>
      <c r="B5423" s="24" t="str">
        <v>안양시 만안구</v>
      </c>
      <c r="C5423" s="24" t="str">
        <v>아파트 매매</v>
      </c>
      <c r="D5423" s="24" t="str">
        <v>2026-04</v>
      </c>
      <c r="E5423" s="24" t="str">
        <v>비교 반영</v>
      </c>
      <c r="F5423" s="24" t="str">
        <v>최근 비교기간</v>
      </c>
      <c r="G5423" s="26">
        <v>250</v>
      </c>
      <c r="H5423" s="37">
        <v>0.20815986677768525</v>
      </c>
    </row>
    <row r="5424">
      <c r="A5424" s="26">
        <v>35</v>
      </c>
      <c r="B5424" s="24" t="str">
        <v>안양시 만안구</v>
      </c>
      <c r="C5424" s="24" t="str">
        <v>아파트 매매</v>
      </c>
      <c r="D5424" s="24" t="str">
        <v>2026-05</v>
      </c>
      <c r="E5424" s="24" t="str">
        <v>비교 반영</v>
      </c>
      <c r="F5424" s="24" t="str">
        <v>최근 비교기간</v>
      </c>
      <c r="G5424" s="26">
        <v>268</v>
      </c>
      <c r="H5424" s="37">
        <v>0.2407906558849955</v>
      </c>
    </row>
    <row r="5425">
      <c r="A5425" s="26">
        <v>35</v>
      </c>
      <c r="B5425" s="24" t="str">
        <v>안양시 만안구</v>
      </c>
      <c r="C5425" s="24" t="str">
        <v>아파트 매매</v>
      </c>
      <c r="D5425" s="24" t="str">
        <v>2026-06</v>
      </c>
      <c r="E5425" s="24" t="str">
        <v>비교 반영</v>
      </c>
      <c r="F5425" s="24" t="str">
        <v>최근 비교기간</v>
      </c>
      <c r="G5425" s="26">
        <v>307</v>
      </c>
      <c r="H5425" s="37">
        <v>0.2839962997224792</v>
      </c>
    </row>
    <row r="5426">
      <c r="A5426" s="30">
        <v>35</v>
      </c>
      <c r="B5426" s="30" t="str">
        <v>안양시 만안구</v>
      </c>
      <c r="C5426" s="30" t="str">
        <v>아파트 매매</v>
      </c>
      <c r="D5426" s="30" t="str">
        <v>2026-07</v>
      </c>
      <c r="E5426" s="30" t="str">
        <v>집계 중</v>
      </c>
      <c r="F5426" s="30" t="str">
        <v>집계 중 월</v>
      </c>
      <c r="G5426" s="32">
        <v>301</v>
      </c>
      <c r="H5426" s="43">
        <v>0.3268186753528773</v>
      </c>
    </row>
    <row r="5427">
      <c r="A5427" s="26">
        <v>35</v>
      </c>
      <c r="B5427" s="24" t="str">
        <v>안양시 만안구</v>
      </c>
      <c r="C5427" s="24" t="str">
        <v>아파트 전월세</v>
      </c>
      <c r="D5427" s="24" t="str">
        <v>2025-08</v>
      </c>
      <c r="E5427" s="24" t="str">
        <v>비교 반영</v>
      </c>
      <c r="F5427" s="24" t="str">
        <v>그 외 비교 반영월</v>
      </c>
      <c r="G5427" s="26">
        <v>229</v>
      </c>
      <c r="H5427" s="37">
        <v>0.25558035714285715</v>
      </c>
    </row>
    <row r="5428">
      <c r="A5428" s="26">
        <v>35</v>
      </c>
      <c r="B5428" s="24" t="str">
        <v>안양시 만안구</v>
      </c>
      <c r="C5428" s="24" t="str">
        <v>아파트 전월세</v>
      </c>
      <c r="D5428" s="24" t="str">
        <v>2025-09</v>
      </c>
      <c r="E5428" s="24" t="str">
        <v>비교 반영</v>
      </c>
      <c r="F5428" s="24" t="str">
        <v>그 외 비교 반영월</v>
      </c>
      <c r="G5428" s="26">
        <v>212</v>
      </c>
      <c r="H5428" s="37">
        <v>0.1944954128440367</v>
      </c>
    </row>
    <row r="5429">
      <c r="A5429" s="26">
        <v>35</v>
      </c>
      <c r="B5429" s="24" t="str">
        <v>안양시 만안구</v>
      </c>
      <c r="C5429" s="24" t="str">
        <v>아파트 전월세</v>
      </c>
      <c r="D5429" s="24" t="str">
        <v>2025-10</v>
      </c>
      <c r="E5429" s="24" t="str">
        <v>비교 반영</v>
      </c>
      <c r="F5429" s="24" t="str">
        <v>그 외 비교 반영월</v>
      </c>
      <c r="G5429" s="26">
        <v>221</v>
      </c>
      <c r="H5429" s="37">
        <v>0.20712277413308341</v>
      </c>
    </row>
    <row r="5430">
      <c r="A5430" s="26">
        <v>35</v>
      </c>
      <c r="B5430" s="24" t="str">
        <v>안양시 만안구</v>
      </c>
      <c r="C5430" s="24" t="str">
        <v>아파트 전월세</v>
      </c>
      <c r="D5430" s="24" t="str">
        <v>2025-11</v>
      </c>
      <c r="E5430" s="24" t="str">
        <v>비교 반영</v>
      </c>
      <c r="F5430" s="24" t="str">
        <v>그 외 비교 반영월</v>
      </c>
      <c r="G5430" s="26">
        <v>240</v>
      </c>
      <c r="H5430" s="37">
        <v>0.23143683702989393</v>
      </c>
    </row>
    <row r="5431">
      <c r="A5431" s="26">
        <v>35</v>
      </c>
      <c r="B5431" s="24" t="str">
        <v>안양시 만안구</v>
      </c>
      <c r="C5431" s="24" t="str">
        <v>아파트 전월세</v>
      </c>
      <c r="D5431" s="24" t="str">
        <v>2025-12</v>
      </c>
      <c r="E5431" s="24" t="str">
        <v>비교 반영</v>
      </c>
      <c r="F5431" s="24" t="str">
        <v>그 외 비교 반영월</v>
      </c>
      <c r="G5431" s="26">
        <v>240</v>
      </c>
      <c r="H5431" s="37">
        <v>0.23121387283236994</v>
      </c>
    </row>
    <row r="5432">
      <c r="A5432" s="26">
        <v>35</v>
      </c>
      <c r="B5432" s="24" t="str">
        <v>안양시 만안구</v>
      </c>
      <c r="C5432" s="24" t="str">
        <v>아파트 전월세</v>
      </c>
      <c r="D5432" s="24" t="str">
        <v>2026-01</v>
      </c>
      <c r="E5432" s="24" t="str">
        <v>비교 반영</v>
      </c>
      <c r="F5432" s="24" t="str">
        <v>직전 비교기간</v>
      </c>
      <c r="G5432" s="26">
        <v>252</v>
      </c>
      <c r="H5432" s="37">
        <v>0.1891891891891892</v>
      </c>
    </row>
    <row r="5433">
      <c r="A5433" s="26">
        <v>35</v>
      </c>
      <c r="B5433" s="24" t="str">
        <v>안양시 만안구</v>
      </c>
      <c r="C5433" s="24" t="str">
        <v>아파트 전월세</v>
      </c>
      <c r="D5433" s="24" t="str">
        <v>2026-02</v>
      </c>
      <c r="E5433" s="24" t="str">
        <v>비교 반영</v>
      </c>
      <c r="F5433" s="24" t="str">
        <v>직전 비교기간</v>
      </c>
      <c r="G5433" s="26">
        <v>212</v>
      </c>
      <c r="H5433" s="37">
        <v>0.18466898954703834</v>
      </c>
    </row>
    <row r="5434">
      <c r="A5434" s="26">
        <v>35</v>
      </c>
      <c r="B5434" s="24" t="str">
        <v>안양시 만안구</v>
      </c>
      <c r="C5434" s="24" t="str">
        <v>아파트 전월세</v>
      </c>
      <c r="D5434" s="24" t="str">
        <v>2026-03</v>
      </c>
      <c r="E5434" s="24" t="str">
        <v>비교 반영</v>
      </c>
      <c r="F5434" s="24" t="str">
        <v>직전 비교기간</v>
      </c>
      <c r="G5434" s="26">
        <v>280</v>
      </c>
      <c r="H5434" s="37">
        <v>0.23450586264656617</v>
      </c>
    </row>
    <row r="5435">
      <c r="A5435" s="26">
        <v>35</v>
      </c>
      <c r="B5435" s="24" t="str">
        <v>안양시 만안구</v>
      </c>
      <c r="C5435" s="24" t="str">
        <v>아파트 전월세</v>
      </c>
      <c r="D5435" s="24" t="str">
        <v>2026-04</v>
      </c>
      <c r="E5435" s="24" t="str">
        <v>비교 반영</v>
      </c>
      <c r="F5435" s="24" t="str">
        <v>최근 비교기간</v>
      </c>
      <c r="G5435" s="26">
        <v>174</v>
      </c>
      <c r="H5435" s="37">
        <v>0.14487926727726894</v>
      </c>
    </row>
    <row r="5436">
      <c r="A5436" s="26">
        <v>35</v>
      </c>
      <c r="B5436" s="24" t="str">
        <v>안양시 만안구</v>
      </c>
      <c r="C5436" s="24" t="str">
        <v>아파트 전월세</v>
      </c>
      <c r="D5436" s="24" t="str">
        <v>2026-05</v>
      </c>
      <c r="E5436" s="24" t="str">
        <v>비교 반영</v>
      </c>
      <c r="F5436" s="24" t="str">
        <v>최근 비교기간</v>
      </c>
      <c r="G5436" s="26">
        <v>198</v>
      </c>
      <c r="H5436" s="37">
        <v>0.1778975741239892</v>
      </c>
    </row>
    <row r="5437">
      <c r="A5437" s="26">
        <v>35</v>
      </c>
      <c r="B5437" s="24" t="str">
        <v>안양시 만안구</v>
      </c>
      <c r="C5437" s="24" t="str">
        <v>아파트 전월세</v>
      </c>
      <c r="D5437" s="24" t="str">
        <v>2026-06</v>
      </c>
      <c r="E5437" s="24" t="str">
        <v>비교 반영</v>
      </c>
      <c r="F5437" s="24" t="str">
        <v>최근 비교기간</v>
      </c>
      <c r="G5437" s="26">
        <v>230</v>
      </c>
      <c r="H5437" s="37">
        <v>0.2127659574468085</v>
      </c>
    </row>
    <row r="5438">
      <c r="A5438" s="30">
        <v>35</v>
      </c>
      <c r="B5438" s="30" t="str">
        <v>안양시 만안구</v>
      </c>
      <c r="C5438" s="30" t="str">
        <v>아파트 전월세</v>
      </c>
      <c r="D5438" s="30" t="str">
        <v>2026-07</v>
      </c>
      <c r="E5438" s="30" t="str">
        <v>집계 중</v>
      </c>
      <c r="F5438" s="30" t="str">
        <v>집계 중 월</v>
      </c>
      <c r="G5438" s="32">
        <v>183</v>
      </c>
      <c r="H5438" s="43">
        <v>0.1986970684039088</v>
      </c>
    </row>
    <row r="5439">
      <c r="A5439" s="26">
        <v>35</v>
      </c>
      <c r="B5439" s="24" t="str">
        <v>안양시 만안구</v>
      </c>
      <c r="C5439" s="24" t="str">
        <v>오피스텔 전월세</v>
      </c>
      <c r="D5439" s="24" t="str">
        <v>2025-08</v>
      </c>
      <c r="E5439" s="24" t="str">
        <v>비교 반영</v>
      </c>
      <c r="F5439" s="24" t="str">
        <v>그 외 비교 반영월</v>
      </c>
      <c r="G5439" s="26">
        <v>103</v>
      </c>
      <c r="H5439" s="37">
        <v>0.11495535714285714</v>
      </c>
    </row>
    <row r="5440">
      <c r="A5440" s="26">
        <v>35</v>
      </c>
      <c r="B5440" s="24" t="str">
        <v>안양시 만안구</v>
      </c>
      <c r="C5440" s="24" t="str">
        <v>오피스텔 전월세</v>
      </c>
      <c r="D5440" s="24" t="str">
        <v>2025-09</v>
      </c>
      <c r="E5440" s="24" t="str">
        <v>비교 반영</v>
      </c>
      <c r="F5440" s="24" t="str">
        <v>그 외 비교 반영월</v>
      </c>
      <c r="G5440" s="26">
        <v>104</v>
      </c>
      <c r="H5440" s="37">
        <v>0.09541284403669725</v>
      </c>
    </row>
    <row r="5441">
      <c r="A5441" s="26">
        <v>35</v>
      </c>
      <c r="B5441" s="24" t="str">
        <v>안양시 만안구</v>
      </c>
      <c r="C5441" s="24" t="str">
        <v>오피스텔 전월세</v>
      </c>
      <c r="D5441" s="24" t="str">
        <v>2025-10</v>
      </c>
      <c r="E5441" s="24" t="str">
        <v>비교 반영</v>
      </c>
      <c r="F5441" s="24" t="str">
        <v>그 외 비교 반영월</v>
      </c>
      <c r="G5441" s="26">
        <v>147</v>
      </c>
      <c r="H5441" s="37">
        <v>0.13776944704779756</v>
      </c>
    </row>
    <row r="5442">
      <c r="A5442" s="26">
        <v>35</v>
      </c>
      <c r="B5442" s="24" t="str">
        <v>안양시 만안구</v>
      </c>
      <c r="C5442" s="24" t="str">
        <v>오피스텔 전월세</v>
      </c>
      <c r="D5442" s="24" t="str">
        <v>2025-11</v>
      </c>
      <c r="E5442" s="24" t="str">
        <v>비교 반영</v>
      </c>
      <c r="F5442" s="24" t="str">
        <v>그 외 비교 반영월</v>
      </c>
      <c r="G5442" s="26">
        <v>130</v>
      </c>
      <c r="H5442" s="37">
        <v>0.1253616200578592</v>
      </c>
    </row>
    <row r="5443">
      <c r="A5443" s="26">
        <v>35</v>
      </c>
      <c r="B5443" s="24" t="str">
        <v>안양시 만안구</v>
      </c>
      <c r="C5443" s="24" t="str">
        <v>오피스텔 전월세</v>
      </c>
      <c r="D5443" s="24" t="str">
        <v>2025-12</v>
      </c>
      <c r="E5443" s="24" t="str">
        <v>비교 반영</v>
      </c>
      <c r="F5443" s="24" t="str">
        <v>그 외 비교 반영월</v>
      </c>
      <c r="G5443" s="26">
        <v>108</v>
      </c>
      <c r="H5443" s="37">
        <v>0.10404624277456648</v>
      </c>
    </row>
    <row r="5444">
      <c r="A5444" s="26">
        <v>35</v>
      </c>
      <c r="B5444" s="24" t="str">
        <v>안양시 만안구</v>
      </c>
      <c r="C5444" s="24" t="str">
        <v>오피스텔 전월세</v>
      </c>
      <c r="D5444" s="24" t="str">
        <v>2026-01</v>
      </c>
      <c r="E5444" s="24" t="str">
        <v>비교 반영</v>
      </c>
      <c r="F5444" s="24" t="str">
        <v>직전 비교기간</v>
      </c>
      <c r="G5444" s="26">
        <v>132</v>
      </c>
      <c r="H5444" s="37">
        <v>0.0990990990990991</v>
      </c>
    </row>
    <row r="5445">
      <c r="A5445" s="26">
        <v>35</v>
      </c>
      <c r="B5445" s="24" t="str">
        <v>안양시 만안구</v>
      </c>
      <c r="C5445" s="24" t="str">
        <v>오피스텔 전월세</v>
      </c>
      <c r="D5445" s="24" t="str">
        <v>2026-02</v>
      </c>
      <c r="E5445" s="24" t="str">
        <v>비교 반영</v>
      </c>
      <c r="F5445" s="24" t="str">
        <v>직전 비교기간</v>
      </c>
      <c r="G5445" s="26">
        <v>114</v>
      </c>
      <c r="H5445" s="37">
        <v>0.09930313588850175</v>
      </c>
    </row>
    <row r="5446">
      <c r="A5446" s="26">
        <v>35</v>
      </c>
      <c r="B5446" s="24" t="str">
        <v>안양시 만안구</v>
      </c>
      <c r="C5446" s="24" t="str">
        <v>오피스텔 전월세</v>
      </c>
      <c r="D5446" s="24" t="str">
        <v>2026-03</v>
      </c>
      <c r="E5446" s="24" t="str">
        <v>비교 반영</v>
      </c>
      <c r="F5446" s="24" t="str">
        <v>직전 비교기간</v>
      </c>
      <c r="G5446" s="26">
        <v>170</v>
      </c>
      <c r="H5446" s="37">
        <v>0.1423785594639866</v>
      </c>
    </row>
    <row r="5447">
      <c r="A5447" s="26">
        <v>35</v>
      </c>
      <c r="B5447" s="24" t="str">
        <v>안양시 만안구</v>
      </c>
      <c r="C5447" s="24" t="str">
        <v>오피스텔 전월세</v>
      </c>
      <c r="D5447" s="24" t="str">
        <v>2026-04</v>
      </c>
      <c r="E5447" s="24" t="str">
        <v>비교 반영</v>
      </c>
      <c r="F5447" s="24" t="str">
        <v>최근 비교기간</v>
      </c>
      <c r="G5447" s="26">
        <v>314</v>
      </c>
      <c r="H5447" s="37">
        <v>0.2614487926727727</v>
      </c>
    </row>
    <row r="5448">
      <c r="A5448" s="26">
        <v>35</v>
      </c>
      <c r="B5448" s="24" t="str">
        <v>안양시 만안구</v>
      </c>
      <c r="C5448" s="24" t="str">
        <v>오피스텔 전월세</v>
      </c>
      <c r="D5448" s="24" t="str">
        <v>2026-05</v>
      </c>
      <c r="E5448" s="24" t="str">
        <v>비교 반영</v>
      </c>
      <c r="F5448" s="24" t="str">
        <v>최근 비교기간</v>
      </c>
      <c r="G5448" s="26">
        <v>174</v>
      </c>
      <c r="H5448" s="37">
        <v>0.15633423180592992</v>
      </c>
    </row>
    <row r="5449">
      <c r="A5449" s="26">
        <v>35</v>
      </c>
      <c r="B5449" s="24" t="str">
        <v>안양시 만안구</v>
      </c>
      <c r="C5449" s="24" t="str">
        <v>오피스텔 전월세</v>
      </c>
      <c r="D5449" s="24" t="str">
        <v>2026-06</v>
      </c>
      <c r="E5449" s="24" t="str">
        <v>비교 반영</v>
      </c>
      <c r="F5449" s="24" t="str">
        <v>최근 비교기간</v>
      </c>
      <c r="G5449" s="26">
        <v>111</v>
      </c>
      <c r="H5449" s="37">
        <v>0.1026827012025902</v>
      </c>
    </row>
    <row r="5450">
      <c r="A5450" s="30">
        <v>35</v>
      </c>
      <c r="B5450" s="30" t="str">
        <v>안양시 만안구</v>
      </c>
      <c r="C5450" s="30" t="str">
        <v>오피스텔 전월세</v>
      </c>
      <c r="D5450" s="30" t="str">
        <v>2026-07</v>
      </c>
      <c r="E5450" s="30" t="str">
        <v>집계 중</v>
      </c>
      <c r="F5450" s="30" t="str">
        <v>집계 중 월</v>
      </c>
      <c r="G5450" s="32">
        <v>96</v>
      </c>
      <c r="H5450" s="43">
        <v>0.10423452768729642</v>
      </c>
    </row>
    <row r="5451">
      <c r="A5451" s="26">
        <v>35</v>
      </c>
      <c r="B5451" s="24" t="str">
        <v>안양시 만안구</v>
      </c>
      <c r="C5451" s="24" t="str">
        <v>다가구 전월세</v>
      </c>
      <c r="D5451" s="24" t="str">
        <v>2025-08</v>
      </c>
      <c r="E5451" s="24" t="str">
        <v>비교 반영</v>
      </c>
      <c r="F5451" s="24" t="str">
        <v>그 외 비교 반영월</v>
      </c>
      <c r="G5451" s="26">
        <v>169</v>
      </c>
      <c r="H5451" s="37">
        <v>0.18861607142857142</v>
      </c>
    </row>
    <row r="5452">
      <c r="A5452" s="26">
        <v>35</v>
      </c>
      <c r="B5452" s="24" t="str">
        <v>안양시 만안구</v>
      </c>
      <c r="C5452" s="24" t="str">
        <v>다가구 전월세</v>
      </c>
      <c r="D5452" s="24" t="str">
        <v>2025-09</v>
      </c>
      <c r="E5452" s="24" t="str">
        <v>비교 반영</v>
      </c>
      <c r="F5452" s="24" t="str">
        <v>그 외 비교 반영월</v>
      </c>
      <c r="G5452" s="26">
        <v>170</v>
      </c>
      <c r="H5452" s="37">
        <v>0.1559633027522936</v>
      </c>
    </row>
    <row r="5453">
      <c r="A5453" s="26">
        <v>35</v>
      </c>
      <c r="B5453" s="24" t="str">
        <v>안양시 만안구</v>
      </c>
      <c r="C5453" s="24" t="str">
        <v>다가구 전월세</v>
      </c>
      <c r="D5453" s="24" t="str">
        <v>2025-10</v>
      </c>
      <c r="E5453" s="24" t="str">
        <v>비교 반영</v>
      </c>
      <c r="F5453" s="24" t="str">
        <v>그 외 비교 반영월</v>
      </c>
      <c r="G5453" s="26">
        <v>159</v>
      </c>
      <c r="H5453" s="37">
        <v>0.14901593252108716</v>
      </c>
    </row>
    <row r="5454">
      <c r="A5454" s="26">
        <v>35</v>
      </c>
      <c r="B5454" s="24" t="str">
        <v>안양시 만안구</v>
      </c>
      <c r="C5454" s="24" t="str">
        <v>다가구 전월세</v>
      </c>
      <c r="D5454" s="24" t="str">
        <v>2025-11</v>
      </c>
      <c r="E5454" s="24" t="str">
        <v>비교 반영</v>
      </c>
      <c r="F5454" s="24" t="str">
        <v>그 외 비교 반영월</v>
      </c>
      <c r="G5454" s="26">
        <v>143</v>
      </c>
      <c r="H5454" s="37">
        <v>0.13789778206364514</v>
      </c>
    </row>
    <row r="5455">
      <c r="A5455" s="26">
        <v>35</v>
      </c>
      <c r="B5455" s="24" t="str">
        <v>안양시 만안구</v>
      </c>
      <c r="C5455" s="24" t="str">
        <v>다가구 전월세</v>
      </c>
      <c r="D5455" s="24" t="str">
        <v>2025-12</v>
      </c>
      <c r="E5455" s="24" t="str">
        <v>비교 반영</v>
      </c>
      <c r="F5455" s="24" t="str">
        <v>그 외 비교 반영월</v>
      </c>
      <c r="G5455" s="26">
        <v>155</v>
      </c>
      <c r="H5455" s="37">
        <v>0.14932562620423892</v>
      </c>
    </row>
    <row r="5456">
      <c r="A5456" s="26">
        <v>35</v>
      </c>
      <c r="B5456" s="24" t="str">
        <v>안양시 만안구</v>
      </c>
      <c r="C5456" s="24" t="str">
        <v>다가구 전월세</v>
      </c>
      <c r="D5456" s="24" t="str">
        <v>2026-01</v>
      </c>
      <c r="E5456" s="24" t="str">
        <v>비교 반영</v>
      </c>
      <c r="F5456" s="24" t="str">
        <v>직전 비교기간</v>
      </c>
      <c r="G5456" s="26">
        <v>179</v>
      </c>
      <c r="H5456" s="37">
        <v>0.13438438438438438</v>
      </c>
    </row>
    <row r="5457">
      <c r="A5457" s="26">
        <v>35</v>
      </c>
      <c r="B5457" s="24" t="str">
        <v>안양시 만안구</v>
      </c>
      <c r="C5457" s="24" t="str">
        <v>다가구 전월세</v>
      </c>
      <c r="D5457" s="24" t="str">
        <v>2026-02</v>
      </c>
      <c r="E5457" s="24" t="str">
        <v>비교 반영</v>
      </c>
      <c r="F5457" s="24" t="str">
        <v>직전 비교기간</v>
      </c>
      <c r="G5457" s="26">
        <v>151</v>
      </c>
      <c r="H5457" s="37">
        <v>0.13153310104529617</v>
      </c>
    </row>
    <row r="5458">
      <c r="A5458" s="26">
        <v>35</v>
      </c>
      <c r="B5458" s="24" t="str">
        <v>안양시 만안구</v>
      </c>
      <c r="C5458" s="24" t="str">
        <v>다가구 전월세</v>
      </c>
      <c r="D5458" s="24" t="str">
        <v>2026-03</v>
      </c>
      <c r="E5458" s="24" t="str">
        <v>비교 반영</v>
      </c>
      <c r="F5458" s="24" t="str">
        <v>직전 비교기간</v>
      </c>
      <c r="G5458" s="26">
        <v>181</v>
      </c>
      <c r="H5458" s="37">
        <v>0.15159128978224456</v>
      </c>
    </row>
    <row r="5459">
      <c r="A5459" s="26">
        <v>35</v>
      </c>
      <c r="B5459" s="24" t="str">
        <v>안양시 만안구</v>
      </c>
      <c r="C5459" s="24" t="str">
        <v>다가구 전월세</v>
      </c>
      <c r="D5459" s="24" t="str">
        <v>2026-04</v>
      </c>
      <c r="E5459" s="24" t="str">
        <v>비교 반영</v>
      </c>
      <c r="F5459" s="24" t="str">
        <v>최근 비교기간</v>
      </c>
      <c r="G5459" s="26">
        <v>167</v>
      </c>
      <c r="H5459" s="37">
        <v>0.13905079100749376</v>
      </c>
    </row>
    <row r="5460">
      <c r="A5460" s="26">
        <v>35</v>
      </c>
      <c r="B5460" s="24" t="str">
        <v>안양시 만안구</v>
      </c>
      <c r="C5460" s="24" t="str">
        <v>다가구 전월세</v>
      </c>
      <c r="D5460" s="24" t="str">
        <v>2026-05</v>
      </c>
      <c r="E5460" s="24" t="str">
        <v>비교 반영</v>
      </c>
      <c r="F5460" s="24" t="str">
        <v>최근 비교기간</v>
      </c>
      <c r="G5460" s="26">
        <v>223</v>
      </c>
      <c r="H5460" s="37">
        <v>0.20035938903863432</v>
      </c>
    </row>
    <row r="5461">
      <c r="A5461" s="26">
        <v>35</v>
      </c>
      <c r="B5461" s="24" t="str">
        <v>안양시 만안구</v>
      </c>
      <c r="C5461" s="24" t="str">
        <v>다가구 전월세</v>
      </c>
      <c r="D5461" s="24" t="str">
        <v>2026-06</v>
      </c>
      <c r="E5461" s="24" t="str">
        <v>비교 반영</v>
      </c>
      <c r="F5461" s="24" t="str">
        <v>최근 비교기간</v>
      </c>
      <c r="G5461" s="26">
        <v>163</v>
      </c>
      <c r="H5461" s="37">
        <v>0.150786308973173</v>
      </c>
    </row>
    <row r="5462">
      <c r="A5462" s="30">
        <v>35</v>
      </c>
      <c r="B5462" s="30" t="str">
        <v>안양시 만안구</v>
      </c>
      <c r="C5462" s="30" t="str">
        <v>다가구 전월세</v>
      </c>
      <c r="D5462" s="30" t="str">
        <v>2026-07</v>
      </c>
      <c r="E5462" s="30" t="str">
        <v>집계 중</v>
      </c>
      <c r="F5462" s="30" t="str">
        <v>집계 중 월</v>
      </c>
      <c r="G5462" s="32">
        <v>129</v>
      </c>
      <c r="H5462" s="43">
        <v>0.14006514657980457</v>
      </c>
    </row>
    <row r="5463">
      <c r="A5463" s="26">
        <v>35</v>
      </c>
      <c r="B5463" s="24" t="str">
        <v>안양시 만안구</v>
      </c>
      <c r="C5463" s="24" t="str">
        <v>다세대 전월세</v>
      </c>
      <c r="D5463" s="24" t="str">
        <v>2025-08</v>
      </c>
      <c r="E5463" s="24" t="str">
        <v>비교 반영</v>
      </c>
      <c r="F5463" s="24" t="str">
        <v>그 외 비교 반영월</v>
      </c>
      <c r="G5463" s="26">
        <v>153</v>
      </c>
      <c r="H5463" s="37">
        <v>0.17075892857142858</v>
      </c>
    </row>
    <row r="5464">
      <c r="A5464" s="26">
        <v>35</v>
      </c>
      <c r="B5464" s="24" t="str">
        <v>안양시 만안구</v>
      </c>
      <c r="C5464" s="24" t="str">
        <v>다세대 전월세</v>
      </c>
      <c r="D5464" s="24" t="str">
        <v>2025-09</v>
      </c>
      <c r="E5464" s="24" t="str">
        <v>비교 반영</v>
      </c>
      <c r="F5464" s="24" t="str">
        <v>그 외 비교 반영월</v>
      </c>
      <c r="G5464" s="26">
        <v>144</v>
      </c>
      <c r="H5464" s="37">
        <v>0.13211009174311927</v>
      </c>
    </row>
    <row r="5465">
      <c r="A5465" s="26">
        <v>35</v>
      </c>
      <c r="B5465" s="24" t="str">
        <v>안양시 만안구</v>
      </c>
      <c r="C5465" s="24" t="str">
        <v>다세대 전월세</v>
      </c>
      <c r="D5465" s="24" t="str">
        <v>2025-10</v>
      </c>
      <c r="E5465" s="24" t="str">
        <v>비교 반영</v>
      </c>
      <c r="F5465" s="24" t="str">
        <v>그 외 비교 반영월</v>
      </c>
      <c r="G5465" s="26">
        <v>127</v>
      </c>
      <c r="H5465" s="37">
        <v>0.1190253045923149</v>
      </c>
    </row>
    <row r="5466">
      <c r="A5466" s="26">
        <v>35</v>
      </c>
      <c r="B5466" s="24" t="str">
        <v>안양시 만안구</v>
      </c>
      <c r="C5466" s="24" t="str">
        <v>다세대 전월세</v>
      </c>
      <c r="D5466" s="24" t="str">
        <v>2025-11</v>
      </c>
      <c r="E5466" s="24" t="str">
        <v>비교 반영</v>
      </c>
      <c r="F5466" s="24" t="str">
        <v>그 외 비교 반영월</v>
      </c>
      <c r="G5466" s="26">
        <v>140</v>
      </c>
      <c r="H5466" s="37">
        <v>0.13500482160077146</v>
      </c>
    </row>
    <row r="5467">
      <c r="A5467" s="26">
        <v>35</v>
      </c>
      <c r="B5467" s="24" t="str">
        <v>안양시 만안구</v>
      </c>
      <c r="C5467" s="24" t="str">
        <v>다세대 전월세</v>
      </c>
      <c r="D5467" s="24" t="str">
        <v>2025-12</v>
      </c>
      <c r="E5467" s="24" t="str">
        <v>비교 반영</v>
      </c>
      <c r="F5467" s="24" t="str">
        <v>그 외 비교 반영월</v>
      </c>
      <c r="G5467" s="26">
        <v>166</v>
      </c>
      <c r="H5467" s="37">
        <v>0.1599229287090559</v>
      </c>
    </row>
    <row r="5468">
      <c r="A5468" s="26">
        <v>35</v>
      </c>
      <c r="B5468" s="24" t="str">
        <v>안양시 만안구</v>
      </c>
      <c r="C5468" s="24" t="str">
        <v>다세대 전월세</v>
      </c>
      <c r="D5468" s="24" t="str">
        <v>2026-01</v>
      </c>
      <c r="E5468" s="24" t="str">
        <v>비교 반영</v>
      </c>
      <c r="F5468" s="24" t="str">
        <v>직전 비교기간</v>
      </c>
      <c r="G5468" s="26">
        <v>163</v>
      </c>
      <c r="H5468" s="37">
        <v>0.12237237237237238</v>
      </c>
    </row>
    <row r="5469">
      <c r="A5469" s="26">
        <v>35</v>
      </c>
      <c r="B5469" s="24" t="str">
        <v>안양시 만안구</v>
      </c>
      <c r="C5469" s="24" t="str">
        <v>다세대 전월세</v>
      </c>
      <c r="D5469" s="24" t="str">
        <v>2026-02</v>
      </c>
      <c r="E5469" s="24" t="str">
        <v>비교 반영</v>
      </c>
      <c r="F5469" s="24" t="str">
        <v>직전 비교기간</v>
      </c>
      <c r="G5469" s="26">
        <v>170</v>
      </c>
      <c r="H5469" s="37">
        <v>0.1480836236933798</v>
      </c>
    </row>
    <row r="5470">
      <c r="A5470" s="26">
        <v>35</v>
      </c>
      <c r="B5470" s="24" t="str">
        <v>안양시 만안구</v>
      </c>
      <c r="C5470" s="24" t="str">
        <v>다세대 전월세</v>
      </c>
      <c r="D5470" s="24" t="str">
        <v>2026-03</v>
      </c>
      <c r="E5470" s="24" t="str">
        <v>비교 반영</v>
      </c>
      <c r="F5470" s="24" t="str">
        <v>직전 비교기간</v>
      </c>
      <c r="G5470" s="26">
        <v>147</v>
      </c>
      <c r="H5470" s="37">
        <v>0.12311557788944724</v>
      </c>
    </row>
    <row r="5471">
      <c r="A5471" s="26">
        <v>35</v>
      </c>
      <c r="B5471" s="24" t="str">
        <v>안양시 만안구</v>
      </c>
      <c r="C5471" s="24" t="str">
        <v>다세대 전월세</v>
      </c>
      <c r="D5471" s="24" t="str">
        <v>2026-04</v>
      </c>
      <c r="E5471" s="24" t="str">
        <v>비교 반영</v>
      </c>
      <c r="F5471" s="24" t="str">
        <v>최근 비교기간</v>
      </c>
      <c r="G5471" s="26">
        <v>166</v>
      </c>
      <c r="H5471" s="37">
        <v>0.13821815154038303</v>
      </c>
    </row>
    <row r="5472">
      <c r="A5472" s="26">
        <v>35</v>
      </c>
      <c r="B5472" s="24" t="str">
        <v>안양시 만안구</v>
      </c>
      <c r="C5472" s="24" t="str">
        <v>다세대 전월세</v>
      </c>
      <c r="D5472" s="24" t="str">
        <v>2026-05</v>
      </c>
      <c r="E5472" s="24" t="str">
        <v>비교 반영</v>
      </c>
      <c r="F5472" s="24" t="str">
        <v>최근 비교기간</v>
      </c>
      <c r="G5472" s="26">
        <v>140</v>
      </c>
      <c r="H5472" s="37">
        <v>0.12578616352201258</v>
      </c>
    </row>
    <row r="5473">
      <c r="A5473" s="26">
        <v>35</v>
      </c>
      <c r="B5473" s="24" t="str">
        <v>안양시 만안구</v>
      </c>
      <c r="C5473" s="24" t="str">
        <v>다세대 전월세</v>
      </c>
      <c r="D5473" s="24" t="str">
        <v>2026-06</v>
      </c>
      <c r="E5473" s="24" t="str">
        <v>비교 반영</v>
      </c>
      <c r="F5473" s="24" t="str">
        <v>최근 비교기간</v>
      </c>
      <c r="G5473" s="26">
        <v>150</v>
      </c>
      <c r="H5473" s="37">
        <v>0.13876040703052728</v>
      </c>
    </row>
    <row r="5474">
      <c r="A5474" s="30">
        <v>35</v>
      </c>
      <c r="B5474" s="30" t="str">
        <v>안양시 만안구</v>
      </c>
      <c r="C5474" s="30" t="str">
        <v>다세대 전월세</v>
      </c>
      <c r="D5474" s="30" t="str">
        <v>2026-07</v>
      </c>
      <c r="E5474" s="30" t="str">
        <v>집계 중</v>
      </c>
      <c r="F5474" s="30" t="str">
        <v>집계 중 월</v>
      </c>
      <c r="G5474" s="32">
        <v>113</v>
      </c>
      <c r="H5474" s="43">
        <v>0.12269272529858849</v>
      </c>
    </row>
    <row r="5475">
      <c r="A5475" s="26">
        <v>35</v>
      </c>
      <c r="B5475" s="24" t="str">
        <v>안양시 만안구</v>
      </c>
      <c r="C5475" s="24" t="str">
        <v>다세대 매매</v>
      </c>
      <c r="D5475" s="24" t="str">
        <v>2025-08</v>
      </c>
      <c r="E5475" s="24" t="str">
        <v>비교 반영</v>
      </c>
      <c r="F5475" s="24" t="str">
        <v>그 외 비교 반영월</v>
      </c>
      <c r="G5475" s="26">
        <v>53</v>
      </c>
      <c r="H5475" s="37">
        <v>0.05915178571428571</v>
      </c>
    </row>
    <row r="5476">
      <c r="A5476" s="26">
        <v>35</v>
      </c>
      <c r="B5476" s="24" t="str">
        <v>안양시 만안구</v>
      </c>
      <c r="C5476" s="24" t="str">
        <v>다세대 매매</v>
      </c>
      <c r="D5476" s="24" t="str">
        <v>2025-09</v>
      </c>
      <c r="E5476" s="24" t="str">
        <v>비교 반영</v>
      </c>
      <c r="F5476" s="24" t="str">
        <v>그 외 비교 반영월</v>
      </c>
      <c r="G5476" s="26">
        <v>59</v>
      </c>
      <c r="H5476" s="37">
        <v>0.05412844036697248</v>
      </c>
    </row>
    <row r="5477">
      <c r="A5477" s="26">
        <v>35</v>
      </c>
      <c r="B5477" s="24" t="str">
        <v>안양시 만안구</v>
      </c>
      <c r="C5477" s="24" t="str">
        <v>다세대 매매</v>
      </c>
      <c r="D5477" s="24" t="str">
        <v>2025-10</v>
      </c>
      <c r="E5477" s="24" t="str">
        <v>비교 반영</v>
      </c>
      <c r="F5477" s="24" t="str">
        <v>그 외 비교 반영월</v>
      </c>
      <c r="G5477" s="26">
        <v>73</v>
      </c>
      <c r="H5477" s="37">
        <v>0.06841611996251172</v>
      </c>
    </row>
    <row r="5478">
      <c r="A5478" s="26">
        <v>35</v>
      </c>
      <c r="B5478" s="24" t="str">
        <v>안양시 만안구</v>
      </c>
      <c r="C5478" s="24" t="str">
        <v>다세대 매매</v>
      </c>
      <c r="D5478" s="24" t="str">
        <v>2025-11</v>
      </c>
      <c r="E5478" s="24" t="str">
        <v>비교 반영</v>
      </c>
      <c r="F5478" s="24" t="str">
        <v>그 외 비교 반영월</v>
      </c>
      <c r="G5478" s="26">
        <v>81</v>
      </c>
      <c r="H5478" s="37">
        <v>0.0781099324975892</v>
      </c>
    </row>
    <row r="5479">
      <c r="A5479" s="26">
        <v>35</v>
      </c>
      <c r="B5479" s="24" t="str">
        <v>안양시 만안구</v>
      </c>
      <c r="C5479" s="24" t="str">
        <v>다세대 매매</v>
      </c>
      <c r="D5479" s="24" t="str">
        <v>2025-12</v>
      </c>
      <c r="E5479" s="24" t="str">
        <v>비교 반영</v>
      </c>
      <c r="F5479" s="24" t="str">
        <v>그 외 비교 반영월</v>
      </c>
      <c r="G5479" s="26">
        <v>96</v>
      </c>
      <c r="H5479" s="37">
        <v>0.09248554913294797</v>
      </c>
    </row>
    <row r="5480">
      <c r="A5480" s="26">
        <v>35</v>
      </c>
      <c r="B5480" s="24" t="str">
        <v>안양시 만안구</v>
      </c>
      <c r="C5480" s="24" t="str">
        <v>다세대 매매</v>
      </c>
      <c r="D5480" s="24" t="str">
        <v>2026-01</v>
      </c>
      <c r="E5480" s="24" t="str">
        <v>비교 반영</v>
      </c>
      <c r="F5480" s="24" t="str">
        <v>직전 비교기간</v>
      </c>
      <c r="G5480" s="26">
        <v>115</v>
      </c>
      <c r="H5480" s="37">
        <v>0.08633633633633633</v>
      </c>
    </row>
    <row r="5481">
      <c r="A5481" s="26">
        <v>35</v>
      </c>
      <c r="B5481" s="24" t="str">
        <v>안양시 만안구</v>
      </c>
      <c r="C5481" s="24" t="str">
        <v>다세대 매매</v>
      </c>
      <c r="D5481" s="24" t="str">
        <v>2026-02</v>
      </c>
      <c r="E5481" s="24" t="str">
        <v>비교 반영</v>
      </c>
      <c r="F5481" s="24" t="str">
        <v>직전 비교기간</v>
      </c>
      <c r="G5481" s="26">
        <v>66</v>
      </c>
      <c r="H5481" s="37">
        <v>0.05749128919860627</v>
      </c>
    </row>
    <row r="5482">
      <c r="A5482" s="26">
        <v>35</v>
      </c>
      <c r="B5482" s="24" t="str">
        <v>안양시 만안구</v>
      </c>
      <c r="C5482" s="24" t="str">
        <v>다세대 매매</v>
      </c>
      <c r="D5482" s="24" t="str">
        <v>2026-03</v>
      </c>
      <c r="E5482" s="24" t="str">
        <v>비교 반영</v>
      </c>
      <c r="F5482" s="24" t="str">
        <v>직전 비교기간</v>
      </c>
      <c r="G5482" s="26">
        <v>69</v>
      </c>
      <c r="H5482" s="37">
        <v>0.05778894472361809</v>
      </c>
    </row>
    <row r="5483">
      <c r="A5483" s="26">
        <v>35</v>
      </c>
      <c r="B5483" s="24" t="str">
        <v>안양시 만안구</v>
      </c>
      <c r="C5483" s="24" t="str">
        <v>다세대 매매</v>
      </c>
      <c r="D5483" s="24" t="str">
        <v>2026-04</v>
      </c>
      <c r="E5483" s="24" t="str">
        <v>비교 반영</v>
      </c>
      <c r="F5483" s="24" t="str">
        <v>최근 비교기간</v>
      </c>
      <c r="G5483" s="26">
        <v>77</v>
      </c>
      <c r="H5483" s="37">
        <v>0.06411323896752706</v>
      </c>
    </row>
    <row r="5484">
      <c r="A5484" s="26">
        <v>35</v>
      </c>
      <c r="B5484" s="24" t="str">
        <v>안양시 만안구</v>
      </c>
      <c r="C5484" s="24" t="str">
        <v>다세대 매매</v>
      </c>
      <c r="D5484" s="24" t="str">
        <v>2026-05</v>
      </c>
      <c r="E5484" s="24" t="str">
        <v>비교 반영</v>
      </c>
      <c r="F5484" s="24" t="str">
        <v>최근 비교기간</v>
      </c>
      <c r="G5484" s="26">
        <v>61</v>
      </c>
      <c r="H5484" s="37">
        <v>0.05480682839173405</v>
      </c>
    </row>
    <row r="5485">
      <c r="A5485" s="26">
        <v>35</v>
      </c>
      <c r="B5485" s="24" t="str">
        <v>안양시 만안구</v>
      </c>
      <c r="C5485" s="24" t="str">
        <v>다세대 매매</v>
      </c>
      <c r="D5485" s="24" t="str">
        <v>2026-06</v>
      </c>
      <c r="E5485" s="24" t="str">
        <v>비교 반영</v>
      </c>
      <c r="F5485" s="24" t="str">
        <v>최근 비교기간</v>
      </c>
      <c r="G5485" s="26">
        <v>77</v>
      </c>
      <c r="H5485" s="37">
        <v>0.07123034227567067</v>
      </c>
    </row>
    <row r="5486">
      <c r="A5486" s="30">
        <v>35</v>
      </c>
      <c r="B5486" s="30" t="str">
        <v>안양시 만안구</v>
      </c>
      <c r="C5486" s="30" t="str">
        <v>다세대 매매</v>
      </c>
      <c r="D5486" s="30" t="str">
        <v>2026-07</v>
      </c>
      <c r="E5486" s="30" t="str">
        <v>집계 중</v>
      </c>
      <c r="F5486" s="30" t="str">
        <v>집계 중 월</v>
      </c>
      <c r="G5486" s="32">
        <v>53</v>
      </c>
      <c r="H5486" s="43">
        <v>0.05754614549402823</v>
      </c>
    </row>
    <row r="5487">
      <c r="A5487" s="26">
        <v>35</v>
      </c>
      <c r="B5487" s="24" t="str">
        <v>안양시 만안구</v>
      </c>
      <c r="C5487" s="24" t="str">
        <v>오피스텔 매매</v>
      </c>
      <c r="D5487" s="24" t="str">
        <v>2025-08</v>
      </c>
      <c r="E5487" s="24" t="str">
        <v>비교 반영</v>
      </c>
      <c r="F5487" s="24" t="str">
        <v>그 외 비교 반영월</v>
      </c>
      <c r="G5487" s="26">
        <v>23</v>
      </c>
      <c r="H5487" s="37">
        <v>0.025669642857142856</v>
      </c>
    </row>
    <row r="5488">
      <c r="A5488" s="26">
        <v>35</v>
      </c>
      <c r="B5488" s="24" t="str">
        <v>안양시 만안구</v>
      </c>
      <c r="C5488" s="24" t="str">
        <v>오피스텔 매매</v>
      </c>
      <c r="D5488" s="24" t="str">
        <v>2025-09</v>
      </c>
      <c r="E5488" s="24" t="str">
        <v>비교 반영</v>
      </c>
      <c r="F5488" s="24" t="str">
        <v>그 외 비교 반영월</v>
      </c>
      <c r="G5488" s="26">
        <v>162</v>
      </c>
      <c r="H5488" s="37">
        <v>0.14862385321100918</v>
      </c>
    </row>
    <row r="5489">
      <c r="A5489" s="26">
        <v>35</v>
      </c>
      <c r="B5489" s="24" t="str">
        <v>안양시 만안구</v>
      </c>
      <c r="C5489" s="24" t="str">
        <v>오피스텔 매매</v>
      </c>
      <c r="D5489" s="24" t="str">
        <v>2025-10</v>
      </c>
      <c r="E5489" s="24" t="str">
        <v>비교 반영</v>
      </c>
      <c r="F5489" s="24" t="str">
        <v>그 외 비교 반영월</v>
      </c>
      <c r="G5489" s="26">
        <v>17</v>
      </c>
      <c r="H5489" s="37">
        <v>0.015932521087160263</v>
      </c>
    </row>
    <row r="5490">
      <c r="A5490" s="26">
        <v>35</v>
      </c>
      <c r="B5490" s="24" t="str">
        <v>안양시 만안구</v>
      </c>
      <c r="C5490" s="24" t="str">
        <v>오피스텔 매매</v>
      </c>
      <c r="D5490" s="24" t="str">
        <v>2025-11</v>
      </c>
      <c r="E5490" s="24" t="str">
        <v>비교 반영</v>
      </c>
      <c r="F5490" s="24" t="str">
        <v>그 외 비교 반영월</v>
      </c>
      <c r="G5490" s="26">
        <v>15</v>
      </c>
      <c r="H5490" s="37">
        <v>0.01446480231436837</v>
      </c>
    </row>
    <row r="5491">
      <c r="A5491" s="26">
        <v>35</v>
      </c>
      <c r="B5491" s="24" t="str">
        <v>안양시 만안구</v>
      </c>
      <c r="C5491" s="24" t="str">
        <v>오피스텔 매매</v>
      </c>
      <c r="D5491" s="24" t="str">
        <v>2025-12</v>
      </c>
      <c r="E5491" s="24" t="str">
        <v>비교 반영</v>
      </c>
      <c r="F5491" s="24" t="str">
        <v>그 외 비교 반영월</v>
      </c>
      <c r="G5491" s="26">
        <v>14</v>
      </c>
      <c r="H5491" s="37">
        <v>0.01348747591522158</v>
      </c>
    </row>
    <row r="5492">
      <c r="A5492" s="26">
        <v>35</v>
      </c>
      <c r="B5492" s="24" t="str">
        <v>안양시 만안구</v>
      </c>
      <c r="C5492" s="24" t="str">
        <v>오피스텔 매매</v>
      </c>
      <c r="D5492" s="24" t="str">
        <v>2026-01</v>
      </c>
      <c r="E5492" s="24" t="str">
        <v>비교 반영</v>
      </c>
      <c r="F5492" s="24" t="str">
        <v>직전 비교기간</v>
      </c>
      <c r="G5492" s="26">
        <v>15</v>
      </c>
      <c r="H5492" s="37">
        <v>0.01126126126126126</v>
      </c>
    </row>
    <row r="5493">
      <c r="A5493" s="26">
        <v>35</v>
      </c>
      <c r="B5493" s="24" t="str">
        <v>안양시 만안구</v>
      </c>
      <c r="C5493" s="24" t="str">
        <v>오피스텔 매매</v>
      </c>
      <c r="D5493" s="24" t="str">
        <v>2026-02</v>
      </c>
      <c r="E5493" s="24" t="str">
        <v>비교 반영</v>
      </c>
      <c r="F5493" s="24" t="str">
        <v>직전 비교기간</v>
      </c>
      <c r="G5493" s="26">
        <v>156</v>
      </c>
      <c r="H5493" s="37">
        <v>0.13588850174216027</v>
      </c>
    </row>
    <row r="5494">
      <c r="A5494" s="26">
        <v>35</v>
      </c>
      <c r="B5494" s="24" t="str">
        <v>안양시 만안구</v>
      </c>
      <c r="C5494" s="24" t="str">
        <v>오피스텔 매매</v>
      </c>
      <c r="D5494" s="24" t="str">
        <v>2026-03</v>
      </c>
      <c r="E5494" s="24" t="str">
        <v>비교 반영</v>
      </c>
      <c r="F5494" s="24" t="str">
        <v>직전 비교기간</v>
      </c>
      <c r="G5494" s="26">
        <v>13</v>
      </c>
      <c r="H5494" s="37">
        <v>0.010887772194304857</v>
      </c>
    </row>
    <row r="5495">
      <c r="A5495" s="26">
        <v>35</v>
      </c>
      <c r="B5495" s="24" t="str">
        <v>안양시 만안구</v>
      </c>
      <c r="C5495" s="24" t="str">
        <v>오피스텔 매매</v>
      </c>
      <c r="D5495" s="24" t="str">
        <v>2026-04</v>
      </c>
      <c r="E5495" s="24" t="str">
        <v>비교 반영</v>
      </c>
      <c r="F5495" s="24" t="str">
        <v>최근 비교기간</v>
      </c>
      <c r="G5495" s="26">
        <v>22</v>
      </c>
      <c r="H5495" s="37">
        <v>0.018318068276436304</v>
      </c>
    </row>
    <row r="5496">
      <c r="A5496" s="26">
        <v>35</v>
      </c>
      <c r="B5496" s="24" t="str">
        <v>안양시 만안구</v>
      </c>
      <c r="C5496" s="24" t="str">
        <v>오피스텔 매매</v>
      </c>
      <c r="D5496" s="24" t="str">
        <v>2026-05</v>
      </c>
      <c r="E5496" s="24" t="str">
        <v>비교 반영</v>
      </c>
      <c r="F5496" s="24" t="str">
        <v>최근 비교기간</v>
      </c>
      <c r="G5496" s="26">
        <v>23</v>
      </c>
      <c r="H5496" s="37">
        <v>0.020664869721473494</v>
      </c>
    </row>
    <row r="5497">
      <c r="A5497" s="26">
        <v>35</v>
      </c>
      <c r="B5497" s="24" t="str">
        <v>안양시 만안구</v>
      </c>
      <c r="C5497" s="24" t="str">
        <v>오피스텔 매매</v>
      </c>
      <c r="D5497" s="24" t="str">
        <v>2026-06</v>
      </c>
      <c r="E5497" s="24" t="str">
        <v>비교 반영</v>
      </c>
      <c r="F5497" s="24" t="str">
        <v>최근 비교기간</v>
      </c>
      <c r="G5497" s="26">
        <v>16</v>
      </c>
      <c r="H5497" s="37">
        <v>0.014801110083256245</v>
      </c>
    </row>
    <row r="5498">
      <c r="A5498" s="30">
        <v>35</v>
      </c>
      <c r="B5498" s="30" t="str">
        <v>안양시 만안구</v>
      </c>
      <c r="C5498" s="30" t="str">
        <v>오피스텔 매매</v>
      </c>
      <c r="D5498" s="30" t="str">
        <v>2026-07</v>
      </c>
      <c r="E5498" s="30" t="str">
        <v>집계 중</v>
      </c>
      <c r="F5498" s="30" t="str">
        <v>집계 중 월</v>
      </c>
      <c r="G5498" s="32">
        <v>18</v>
      </c>
      <c r="H5498" s="43">
        <v>0.019543973941368076</v>
      </c>
    </row>
    <row r="5499">
      <c r="A5499" s="26">
        <v>35</v>
      </c>
      <c r="B5499" s="24" t="str">
        <v>안양시 만안구</v>
      </c>
      <c r="C5499" s="24" t="str">
        <v>상가</v>
      </c>
      <c r="D5499" s="24" t="str">
        <v>2025-08</v>
      </c>
      <c r="E5499" s="24" t="str">
        <v>비교 반영</v>
      </c>
      <c r="F5499" s="24" t="str">
        <v>그 외 비교 반영월</v>
      </c>
      <c r="G5499" s="26">
        <v>7</v>
      </c>
      <c r="H5499" s="37">
        <v>0.0078125</v>
      </c>
    </row>
    <row r="5500">
      <c r="A5500" s="26">
        <v>35</v>
      </c>
      <c r="B5500" s="24" t="str">
        <v>안양시 만안구</v>
      </c>
      <c r="C5500" s="24" t="str">
        <v>상가</v>
      </c>
      <c r="D5500" s="24" t="str">
        <v>2025-09</v>
      </c>
      <c r="E5500" s="24" t="str">
        <v>비교 반영</v>
      </c>
      <c r="F5500" s="24" t="str">
        <v>그 외 비교 반영월</v>
      </c>
      <c r="G5500" s="26">
        <v>13</v>
      </c>
      <c r="H5500" s="37">
        <v>0.011926605504587157</v>
      </c>
    </row>
    <row r="5501">
      <c r="A5501" s="26">
        <v>35</v>
      </c>
      <c r="B5501" s="24" t="str">
        <v>안양시 만안구</v>
      </c>
      <c r="C5501" s="24" t="str">
        <v>상가</v>
      </c>
      <c r="D5501" s="24" t="str">
        <v>2025-10</v>
      </c>
      <c r="E5501" s="24" t="str">
        <v>비교 반영</v>
      </c>
      <c r="F5501" s="24" t="str">
        <v>그 외 비교 반영월</v>
      </c>
      <c r="G5501" s="26">
        <v>9</v>
      </c>
      <c r="H5501" s="37">
        <v>0.008434864104967198</v>
      </c>
    </row>
    <row r="5502">
      <c r="A5502" s="26">
        <v>35</v>
      </c>
      <c r="B5502" s="24" t="str">
        <v>안양시 만안구</v>
      </c>
      <c r="C5502" s="24" t="str">
        <v>상가</v>
      </c>
      <c r="D5502" s="24" t="str">
        <v>2025-11</v>
      </c>
      <c r="E5502" s="24" t="str">
        <v>비교 반영</v>
      </c>
      <c r="F5502" s="24" t="str">
        <v>그 외 비교 반영월</v>
      </c>
      <c r="G5502" s="26">
        <v>17</v>
      </c>
      <c r="H5502" s="37">
        <v>0.01639344262295082</v>
      </c>
    </row>
    <row r="5503">
      <c r="A5503" s="26">
        <v>35</v>
      </c>
      <c r="B5503" s="24" t="str">
        <v>안양시 만안구</v>
      </c>
      <c r="C5503" s="24" t="str">
        <v>상가</v>
      </c>
      <c r="D5503" s="24" t="str">
        <v>2025-12</v>
      </c>
      <c r="E5503" s="24" t="str">
        <v>비교 반영</v>
      </c>
      <c r="F5503" s="24" t="str">
        <v>그 외 비교 반영월</v>
      </c>
      <c r="G5503" s="26">
        <v>9</v>
      </c>
      <c r="H5503" s="37">
        <v>0.008670520231213872</v>
      </c>
    </row>
    <row r="5504">
      <c r="A5504" s="26">
        <v>35</v>
      </c>
      <c r="B5504" s="24" t="str">
        <v>안양시 만안구</v>
      </c>
      <c r="C5504" s="24" t="str">
        <v>상가</v>
      </c>
      <c r="D5504" s="24" t="str">
        <v>2026-01</v>
      </c>
      <c r="E5504" s="24" t="str">
        <v>비교 반영</v>
      </c>
      <c r="F5504" s="24" t="str">
        <v>직전 비교기간</v>
      </c>
      <c r="G5504" s="26">
        <v>103</v>
      </c>
      <c r="H5504" s="37">
        <v>0.07732732732732733</v>
      </c>
    </row>
    <row r="5505">
      <c r="A5505" s="26">
        <v>35</v>
      </c>
      <c r="B5505" s="24" t="str">
        <v>안양시 만안구</v>
      </c>
      <c r="C5505" s="24" t="str">
        <v>상가</v>
      </c>
      <c r="D5505" s="24" t="str">
        <v>2026-02</v>
      </c>
      <c r="E5505" s="24" t="str">
        <v>비교 반영</v>
      </c>
      <c r="F5505" s="24" t="str">
        <v>직전 비교기간</v>
      </c>
      <c r="G5505" s="26">
        <v>12</v>
      </c>
      <c r="H5505" s="37">
        <v>0.010452961672473868</v>
      </c>
    </row>
    <row r="5506">
      <c r="A5506" s="26">
        <v>35</v>
      </c>
      <c r="B5506" s="24" t="str">
        <v>안양시 만안구</v>
      </c>
      <c r="C5506" s="24" t="str">
        <v>상가</v>
      </c>
      <c r="D5506" s="24" t="str">
        <v>2026-03</v>
      </c>
      <c r="E5506" s="24" t="str">
        <v>비교 반영</v>
      </c>
      <c r="F5506" s="24" t="str">
        <v>직전 비교기간</v>
      </c>
      <c r="G5506" s="26">
        <v>12</v>
      </c>
      <c r="H5506" s="37">
        <v>0.010050251256281407</v>
      </c>
    </row>
    <row r="5507">
      <c r="A5507" s="26">
        <v>35</v>
      </c>
      <c r="B5507" s="24" t="str">
        <v>안양시 만안구</v>
      </c>
      <c r="C5507" s="24" t="str">
        <v>상가</v>
      </c>
      <c r="D5507" s="24" t="str">
        <v>2026-04</v>
      </c>
      <c r="E5507" s="24" t="str">
        <v>비교 반영</v>
      </c>
      <c r="F5507" s="24" t="str">
        <v>최근 비교기간</v>
      </c>
      <c r="G5507" s="26">
        <v>13</v>
      </c>
      <c r="H5507" s="37">
        <v>0.010824313072439634</v>
      </c>
    </row>
    <row r="5508">
      <c r="A5508" s="26">
        <v>35</v>
      </c>
      <c r="B5508" s="24" t="str">
        <v>안양시 만안구</v>
      </c>
      <c r="C5508" s="24" t="str">
        <v>상가</v>
      </c>
      <c r="D5508" s="24" t="str">
        <v>2026-05</v>
      </c>
      <c r="E5508" s="24" t="str">
        <v>비교 반영</v>
      </c>
      <c r="F5508" s="24" t="str">
        <v>최근 비교기간</v>
      </c>
      <c r="G5508" s="26">
        <v>6</v>
      </c>
      <c r="H5508" s="37">
        <v>0.005390835579514825</v>
      </c>
    </row>
    <row r="5509">
      <c r="A5509" s="26">
        <v>35</v>
      </c>
      <c r="B5509" s="24" t="str">
        <v>안양시 만안구</v>
      </c>
      <c r="C5509" s="24" t="str">
        <v>상가</v>
      </c>
      <c r="D5509" s="24" t="str">
        <v>2026-06</v>
      </c>
      <c r="E5509" s="24" t="str">
        <v>비교 반영</v>
      </c>
      <c r="F5509" s="24" t="str">
        <v>최근 비교기간</v>
      </c>
      <c r="G5509" s="26">
        <v>5</v>
      </c>
      <c r="H5509" s="37">
        <v>0.004625346901017576</v>
      </c>
    </row>
    <row r="5510">
      <c r="A5510" s="30">
        <v>35</v>
      </c>
      <c r="B5510" s="30" t="str">
        <v>안양시 만안구</v>
      </c>
      <c r="C5510" s="30" t="str">
        <v>상가</v>
      </c>
      <c r="D5510" s="30" t="str">
        <v>2026-07</v>
      </c>
      <c r="E5510" s="30" t="str">
        <v>집계 중</v>
      </c>
      <c r="F5510" s="30" t="str">
        <v>집계 중 월</v>
      </c>
      <c r="G5510" s="32">
        <v>4</v>
      </c>
      <c r="H5510" s="43">
        <v>0.004343105320304018</v>
      </c>
    </row>
    <row r="5511">
      <c r="A5511" s="26">
        <v>35</v>
      </c>
      <c r="B5511" s="24" t="str">
        <v>안양시 만안구</v>
      </c>
      <c r="C5511" s="24" t="str">
        <v>공장창고</v>
      </c>
      <c r="D5511" s="24" t="str">
        <v>2025-08</v>
      </c>
      <c r="E5511" s="24" t="str">
        <v>비교 반영</v>
      </c>
      <c r="F5511" s="24" t="str">
        <v>그 외 비교 반영월</v>
      </c>
      <c r="G5511" s="26">
        <v>4</v>
      </c>
      <c r="H5511" s="37">
        <v>0.004464285714285714</v>
      </c>
    </row>
    <row r="5512">
      <c r="A5512" s="26">
        <v>35</v>
      </c>
      <c r="B5512" s="24" t="str">
        <v>안양시 만안구</v>
      </c>
      <c r="C5512" s="24" t="str">
        <v>공장창고</v>
      </c>
      <c r="D5512" s="24" t="str">
        <v>2025-09</v>
      </c>
      <c r="E5512" s="24" t="str">
        <v>비교 반영</v>
      </c>
      <c r="F5512" s="24" t="str">
        <v>그 외 비교 반영월</v>
      </c>
      <c r="G5512" s="26">
        <v>10</v>
      </c>
      <c r="H5512" s="37">
        <v>0.009174311926605505</v>
      </c>
    </row>
    <row r="5513">
      <c r="A5513" s="26">
        <v>35</v>
      </c>
      <c r="B5513" s="24" t="str">
        <v>안양시 만안구</v>
      </c>
      <c r="C5513" s="24" t="str">
        <v>공장창고</v>
      </c>
      <c r="D5513" s="24" t="str">
        <v>2025-10</v>
      </c>
      <c r="E5513" s="24" t="str">
        <v>비교 반영</v>
      </c>
      <c r="F5513" s="24" t="str">
        <v>그 외 비교 반영월</v>
      </c>
      <c r="G5513" s="26">
        <v>9</v>
      </c>
      <c r="H5513" s="37">
        <v>0.008434864104967198</v>
      </c>
    </row>
    <row r="5514">
      <c r="A5514" s="26">
        <v>35</v>
      </c>
      <c r="B5514" s="24" t="str">
        <v>안양시 만안구</v>
      </c>
      <c r="C5514" s="24" t="str">
        <v>공장창고</v>
      </c>
      <c r="D5514" s="24" t="str">
        <v>2025-11</v>
      </c>
      <c r="E5514" s="24" t="str">
        <v>비교 반영</v>
      </c>
      <c r="F5514" s="24" t="str">
        <v>그 외 비교 반영월</v>
      </c>
      <c r="G5514" s="26">
        <v>4</v>
      </c>
      <c r="H5514" s="37">
        <v>0.003857280617164899</v>
      </c>
    </row>
    <row r="5515">
      <c r="A5515" s="26">
        <v>35</v>
      </c>
      <c r="B5515" s="24" t="str">
        <v>안양시 만안구</v>
      </c>
      <c r="C5515" s="24" t="str">
        <v>공장창고</v>
      </c>
      <c r="D5515" s="24" t="str">
        <v>2025-12</v>
      </c>
      <c r="E5515" s="24" t="str">
        <v>비교 반영</v>
      </c>
      <c r="F5515" s="24" t="str">
        <v>그 외 비교 반영월</v>
      </c>
      <c r="G5515" s="26">
        <v>3</v>
      </c>
      <c r="H5515" s="37">
        <v>0.002890173410404624</v>
      </c>
    </row>
    <row r="5516">
      <c r="A5516" s="26">
        <v>35</v>
      </c>
      <c r="B5516" s="24" t="str">
        <v>안양시 만안구</v>
      </c>
      <c r="C5516" s="24" t="str">
        <v>공장창고</v>
      </c>
      <c r="D5516" s="24" t="str">
        <v>2026-01</v>
      </c>
      <c r="E5516" s="24" t="str">
        <v>비교 반영</v>
      </c>
      <c r="F5516" s="24" t="str">
        <v>직전 비교기간</v>
      </c>
      <c r="G5516" s="26">
        <v>4</v>
      </c>
      <c r="H5516" s="37">
        <v>0.003003003003003003</v>
      </c>
    </row>
    <row r="5517">
      <c r="A5517" s="26">
        <v>35</v>
      </c>
      <c r="B5517" s="24" t="str">
        <v>안양시 만안구</v>
      </c>
      <c r="C5517" s="24" t="str">
        <v>공장창고</v>
      </c>
      <c r="D5517" s="24" t="str">
        <v>2026-02</v>
      </c>
      <c r="E5517" s="24" t="str">
        <v>비교 반영</v>
      </c>
      <c r="F5517" s="24" t="str">
        <v>직전 비교기간</v>
      </c>
      <c r="G5517" s="26">
        <v>9</v>
      </c>
      <c r="H5517" s="37">
        <v>0.0078397212543554</v>
      </c>
    </row>
    <row r="5518">
      <c r="A5518" s="26">
        <v>35</v>
      </c>
      <c r="B5518" s="24" t="str">
        <v>안양시 만안구</v>
      </c>
      <c r="C5518" s="24" t="str">
        <v>공장창고</v>
      </c>
      <c r="D5518" s="24" t="str">
        <v>2026-03</v>
      </c>
      <c r="E5518" s="24" t="str">
        <v>비교 반영</v>
      </c>
      <c r="F5518" s="24" t="str">
        <v>직전 비교기간</v>
      </c>
      <c r="G5518" s="26">
        <v>13</v>
      </c>
      <c r="H5518" s="37">
        <v>0.010887772194304857</v>
      </c>
    </row>
    <row r="5519">
      <c r="A5519" s="26">
        <v>35</v>
      </c>
      <c r="B5519" s="24" t="str">
        <v>안양시 만안구</v>
      </c>
      <c r="C5519" s="24" t="str">
        <v>공장창고</v>
      </c>
      <c r="D5519" s="24" t="str">
        <v>2026-04</v>
      </c>
      <c r="E5519" s="24" t="str">
        <v>비교 반영</v>
      </c>
      <c r="F5519" s="24" t="str">
        <v>최근 비교기간</v>
      </c>
      <c r="G5519" s="26">
        <v>4</v>
      </c>
      <c r="H5519" s="37">
        <v>0.0033305578684429643</v>
      </c>
    </row>
    <row r="5520">
      <c r="A5520" s="26">
        <v>35</v>
      </c>
      <c r="B5520" s="24" t="str">
        <v>안양시 만안구</v>
      </c>
      <c r="C5520" s="24" t="str">
        <v>공장창고</v>
      </c>
      <c r="D5520" s="24" t="str">
        <v>2026-05</v>
      </c>
      <c r="E5520" s="24" t="str">
        <v>비교 반영</v>
      </c>
      <c r="F5520" s="24" t="str">
        <v>최근 비교기간</v>
      </c>
      <c r="G5520" s="26">
        <v>4</v>
      </c>
      <c r="H5520" s="37">
        <v>0.0035938903863432167</v>
      </c>
    </row>
    <row r="5521">
      <c r="A5521" s="26">
        <v>35</v>
      </c>
      <c r="B5521" s="24" t="str">
        <v>안양시 만안구</v>
      </c>
      <c r="C5521" s="24" t="str">
        <v>공장창고</v>
      </c>
      <c r="D5521" s="24" t="str">
        <v>2026-06</v>
      </c>
      <c r="E5521" s="24" t="str">
        <v>비교 반영</v>
      </c>
      <c r="F5521" s="24" t="str">
        <v>최근 비교기간</v>
      </c>
      <c r="G5521" s="26">
        <v>9</v>
      </c>
      <c r="H5521" s="37">
        <v>0.008325624421831638</v>
      </c>
    </row>
    <row r="5522">
      <c r="A5522" s="30">
        <v>35</v>
      </c>
      <c r="B5522" s="30" t="str">
        <v>안양시 만안구</v>
      </c>
      <c r="C5522" s="30" t="str">
        <v>공장창고</v>
      </c>
      <c r="D5522" s="30" t="str">
        <v>2026-07</v>
      </c>
      <c r="E5522" s="30" t="str">
        <v>집계 중</v>
      </c>
      <c r="F5522" s="30" t="str">
        <v>집계 중 월</v>
      </c>
      <c r="G5522" s="32">
        <v>7</v>
      </c>
      <c r="H5522" s="43">
        <v>0.00760043431053203</v>
      </c>
    </row>
    <row r="5523">
      <c r="A5523" s="26">
        <v>35</v>
      </c>
      <c r="B5523" s="24" t="str">
        <v>안양시 만안구</v>
      </c>
      <c r="C5523" s="24" t="str">
        <v>토지</v>
      </c>
      <c r="D5523" s="24" t="str">
        <v>2025-08</v>
      </c>
      <c r="E5523" s="24" t="str">
        <v>비교 반영</v>
      </c>
      <c r="F5523" s="24" t="str">
        <v>그 외 비교 반영월</v>
      </c>
      <c r="G5523" s="26">
        <v>12</v>
      </c>
      <c r="H5523" s="37">
        <v>0.013392857142857142</v>
      </c>
    </row>
    <row r="5524">
      <c r="A5524" s="26">
        <v>35</v>
      </c>
      <c r="B5524" s="24" t="str">
        <v>안양시 만안구</v>
      </c>
      <c r="C5524" s="24" t="str">
        <v>토지</v>
      </c>
      <c r="D5524" s="24" t="str">
        <v>2025-09</v>
      </c>
      <c r="E5524" s="24" t="str">
        <v>비교 반영</v>
      </c>
      <c r="F5524" s="24" t="str">
        <v>그 외 비교 반영월</v>
      </c>
      <c r="G5524" s="26">
        <v>9</v>
      </c>
      <c r="H5524" s="37">
        <v>0.008256880733944955</v>
      </c>
    </row>
    <row r="5525">
      <c r="A5525" s="26">
        <v>35</v>
      </c>
      <c r="B5525" s="24" t="str">
        <v>안양시 만안구</v>
      </c>
      <c r="C5525" s="24" t="str">
        <v>토지</v>
      </c>
      <c r="D5525" s="24" t="str">
        <v>2025-10</v>
      </c>
      <c r="E5525" s="24" t="str">
        <v>비교 반영</v>
      </c>
      <c r="F5525" s="24" t="str">
        <v>그 외 비교 반영월</v>
      </c>
      <c r="G5525" s="26">
        <v>11</v>
      </c>
      <c r="H5525" s="37">
        <v>0.010309278350515464</v>
      </c>
    </row>
    <row r="5526">
      <c r="A5526" s="26">
        <v>35</v>
      </c>
      <c r="B5526" s="24" t="str">
        <v>안양시 만안구</v>
      </c>
      <c r="C5526" s="24" t="str">
        <v>토지</v>
      </c>
      <c r="D5526" s="24" t="str">
        <v>2025-11</v>
      </c>
      <c r="E5526" s="24" t="str">
        <v>비교 반영</v>
      </c>
      <c r="F5526" s="24" t="str">
        <v>그 외 비교 반영월</v>
      </c>
      <c r="G5526" s="26">
        <v>14</v>
      </c>
      <c r="H5526" s="37">
        <v>0.013500482160077145</v>
      </c>
    </row>
    <row r="5527">
      <c r="A5527" s="26">
        <v>35</v>
      </c>
      <c r="B5527" s="24" t="str">
        <v>안양시 만안구</v>
      </c>
      <c r="C5527" s="24" t="str">
        <v>토지</v>
      </c>
      <c r="D5527" s="24" t="str">
        <v>2025-12</v>
      </c>
      <c r="E5527" s="24" t="str">
        <v>비교 반영</v>
      </c>
      <c r="F5527" s="24" t="str">
        <v>그 외 비교 반영월</v>
      </c>
      <c r="G5527" s="26">
        <v>12</v>
      </c>
      <c r="H5527" s="37">
        <v>0.011560693641618497</v>
      </c>
    </row>
    <row r="5528">
      <c r="A5528" s="26">
        <v>35</v>
      </c>
      <c r="B5528" s="24" t="str">
        <v>안양시 만안구</v>
      </c>
      <c r="C5528" s="24" t="str">
        <v>토지</v>
      </c>
      <c r="D5528" s="24" t="str">
        <v>2026-01</v>
      </c>
      <c r="E5528" s="24" t="str">
        <v>비교 반영</v>
      </c>
      <c r="F5528" s="24" t="str">
        <v>직전 비교기간</v>
      </c>
      <c r="G5528" s="26">
        <v>6</v>
      </c>
      <c r="H5528" s="37">
        <v>0.0045045045045045045</v>
      </c>
    </row>
    <row r="5529">
      <c r="A5529" s="26">
        <v>35</v>
      </c>
      <c r="B5529" s="24" t="str">
        <v>안양시 만안구</v>
      </c>
      <c r="C5529" s="24" t="str">
        <v>토지</v>
      </c>
      <c r="D5529" s="24" t="str">
        <v>2026-02</v>
      </c>
      <c r="E5529" s="24" t="str">
        <v>비교 반영</v>
      </c>
      <c r="F5529" s="24" t="str">
        <v>직전 비교기간</v>
      </c>
      <c r="G5529" s="26">
        <v>8</v>
      </c>
      <c r="H5529" s="37">
        <v>0.006968641114982578</v>
      </c>
    </row>
    <row r="5530">
      <c r="A5530" s="26">
        <v>35</v>
      </c>
      <c r="B5530" s="24" t="str">
        <v>안양시 만안구</v>
      </c>
      <c r="C5530" s="24" t="str">
        <v>토지</v>
      </c>
      <c r="D5530" s="24" t="str">
        <v>2026-03</v>
      </c>
      <c r="E5530" s="24" t="str">
        <v>비교 반영</v>
      </c>
      <c r="F5530" s="24" t="str">
        <v>직전 비교기간</v>
      </c>
      <c r="G5530" s="26">
        <v>6</v>
      </c>
      <c r="H5530" s="37">
        <v>0.005025125628140704</v>
      </c>
    </row>
    <row r="5531">
      <c r="A5531" s="26">
        <v>35</v>
      </c>
      <c r="B5531" s="24" t="str">
        <v>안양시 만안구</v>
      </c>
      <c r="C5531" s="24" t="str">
        <v>토지</v>
      </c>
      <c r="D5531" s="24" t="str">
        <v>2026-04</v>
      </c>
      <c r="E5531" s="24" t="str">
        <v>비교 반영</v>
      </c>
      <c r="F5531" s="24" t="str">
        <v>최근 비교기간</v>
      </c>
      <c r="G5531" s="26">
        <v>3</v>
      </c>
      <c r="H5531" s="37">
        <v>0.002497918401332223</v>
      </c>
    </row>
    <row r="5532">
      <c r="A5532" s="26">
        <v>35</v>
      </c>
      <c r="B5532" s="24" t="str">
        <v>안양시 만안구</v>
      </c>
      <c r="C5532" s="24" t="str">
        <v>토지</v>
      </c>
      <c r="D5532" s="24" t="str">
        <v>2026-05</v>
      </c>
      <c r="E5532" s="24" t="str">
        <v>비교 반영</v>
      </c>
      <c r="F5532" s="24" t="str">
        <v>최근 비교기간</v>
      </c>
      <c r="G5532" s="26">
        <v>8</v>
      </c>
      <c r="H5532" s="37">
        <v>0.0071877807726864335</v>
      </c>
    </row>
    <row r="5533">
      <c r="A5533" s="26">
        <v>35</v>
      </c>
      <c r="B5533" s="24" t="str">
        <v>안양시 만안구</v>
      </c>
      <c r="C5533" s="24" t="str">
        <v>토지</v>
      </c>
      <c r="D5533" s="24" t="str">
        <v>2026-06</v>
      </c>
      <c r="E5533" s="24" t="str">
        <v>비교 반영</v>
      </c>
      <c r="F5533" s="24" t="str">
        <v>최근 비교기간</v>
      </c>
      <c r="G5533" s="26">
        <v>6</v>
      </c>
      <c r="H5533" s="37">
        <v>0.005550416281221091</v>
      </c>
    </row>
    <row r="5534">
      <c r="A5534" s="30">
        <v>35</v>
      </c>
      <c r="B5534" s="30" t="str">
        <v>안양시 만안구</v>
      </c>
      <c r="C5534" s="30" t="str">
        <v>토지</v>
      </c>
      <c r="D5534" s="30" t="str">
        <v>2026-07</v>
      </c>
      <c r="E5534" s="30" t="str">
        <v>집계 중</v>
      </c>
      <c r="F5534" s="30" t="str">
        <v>집계 중 월</v>
      </c>
      <c r="G5534" s="32">
        <v>12</v>
      </c>
      <c r="H5534" s="43">
        <v>0.013029315960912053</v>
      </c>
    </row>
    <row r="5535">
      <c r="A5535" s="26">
        <v>35</v>
      </c>
      <c r="B5535" s="24" t="str">
        <v>안양시 만안구</v>
      </c>
      <c r="C5535" s="24" t="str">
        <v>분양권</v>
      </c>
      <c r="D5535" s="24" t="str">
        <v>2025-08</v>
      </c>
      <c r="E5535" s="24" t="str">
        <v>비교 반영</v>
      </c>
      <c r="F5535" s="24" t="str">
        <v>그 외 비교 반영월</v>
      </c>
      <c r="G5535" s="26">
        <v>1</v>
      </c>
      <c r="H5535" s="37">
        <v>0.0011160714285714285</v>
      </c>
    </row>
    <row r="5536">
      <c r="A5536" s="26">
        <v>35</v>
      </c>
      <c r="B5536" s="24" t="str">
        <v>안양시 만안구</v>
      </c>
      <c r="C5536" s="24" t="str">
        <v>분양권</v>
      </c>
      <c r="D5536" s="24" t="str">
        <v>2025-09</v>
      </c>
      <c r="E5536" s="24" t="str">
        <v>비교 반영</v>
      </c>
      <c r="F5536" s="24" t="str">
        <v>그 외 비교 반영월</v>
      </c>
      <c r="G5536" s="26">
        <v>3</v>
      </c>
      <c r="H5536" s="37">
        <v>0.0027522935779816515</v>
      </c>
    </row>
    <row r="5537">
      <c r="A5537" s="26">
        <v>35</v>
      </c>
      <c r="B5537" s="24" t="str">
        <v>안양시 만안구</v>
      </c>
      <c r="C5537" s="24" t="str">
        <v>분양권</v>
      </c>
      <c r="D5537" s="24" t="str">
        <v>2025-10</v>
      </c>
      <c r="E5537" s="24" t="str">
        <v>비교 반영</v>
      </c>
      <c r="F5537" s="24" t="str">
        <v>그 외 비교 반영월</v>
      </c>
      <c r="G5537" s="26">
        <v>9</v>
      </c>
      <c r="H5537" s="37">
        <v>0.008434864104967198</v>
      </c>
    </row>
    <row r="5538">
      <c r="A5538" s="26">
        <v>35</v>
      </c>
      <c r="B5538" s="24" t="str">
        <v>안양시 만안구</v>
      </c>
      <c r="C5538" s="24" t="str">
        <v>분양권</v>
      </c>
      <c r="D5538" s="24" t="str">
        <v>2025-11</v>
      </c>
      <c r="E5538" s="24" t="str">
        <v>비교 반영</v>
      </c>
      <c r="F5538" s="24" t="str">
        <v>그 외 비교 반영월</v>
      </c>
      <c r="G5538" s="26">
        <v>9</v>
      </c>
      <c r="H5538" s="37">
        <v>0.008678881388621022</v>
      </c>
    </row>
    <row r="5539">
      <c r="A5539" s="26">
        <v>35</v>
      </c>
      <c r="B5539" s="24" t="str">
        <v>안양시 만안구</v>
      </c>
      <c r="C5539" s="24" t="str">
        <v>분양권</v>
      </c>
      <c r="D5539" s="24" t="str">
        <v>2025-12</v>
      </c>
      <c r="E5539" s="24" t="str">
        <v>비교 반영</v>
      </c>
      <c r="F5539" s="24" t="str">
        <v>그 외 비교 반영월</v>
      </c>
      <c r="G5539" s="26">
        <v>3</v>
      </c>
      <c r="H5539" s="37">
        <v>0.002890173410404624</v>
      </c>
    </row>
    <row r="5540">
      <c r="A5540" s="26">
        <v>35</v>
      </c>
      <c r="B5540" s="24" t="str">
        <v>안양시 만안구</v>
      </c>
      <c r="C5540" s="24" t="str">
        <v>분양권</v>
      </c>
      <c r="D5540" s="24" t="str">
        <v>2026-01</v>
      </c>
      <c r="E5540" s="24" t="str">
        <v>비교 반영</v>
      </c>
      <c r="F5540" s="24" t="str">
        <v>직전 비교기간</v>
      </c>
      <c r="G5540" s="26">
        <v>16</v>
      </c>
      <c r="H5540" s="37">
        <v>0.012012012012012012</v>
      </c>
    </row>
    <row r="5541">
      <c r="A5541" s="26">
        <v>35</v>
      </c>
      <c r="B5541" s="24" t="str">
        <v>안양시 만안구</v>
      </c>
      <c r="C5541" s="24" t="str">
        <v>분양권</v>
      </c>
      <c r="D5541" s="24" t="str">
        <v>2026-02</v>
      </c>
      <c r="E5541" s="24" t="str">
        <v>비교 반영</v>
      </c>
      <c r="F5541" s="24" t="str">
        <v>직전 비교기간</v>
      </c>
      <c r="G5541" s="26">
        <v>6</v>
      </c>
      <c r="H5541" s="37">
        <v>0.005226480836236934</v>
      </c>
    </row>
    <row r="5542">
      <c r="A5542" s="26">
        <v>35</v>
      </c>
      <c r="B5542" s="24" t="str">
        <v>안양시 만안구</v>
      </c>
      <c r="C5542" s="24" t="str">
        <v>분양권</v>
      </c>
      <c r="D5542" s="24" t="str">
        <v>2026-03</v>
      </c>
      <c r="E5542" s="24" t="str">
        <v>비교 반영</v>
      </c>
      <c r="F5542" s="24" t="str">
        <v>직전 비교기간</v>
      </c>
      <c r="G5542" s="26">
        <v>8</v>
      </c>
      <c r="H5542" s="37">
        <v>0.006700167504187605</v>
      </c>
    </row>
    <row r="5543">
      <c r="A5543" s="26">
        <v>35</v>
      </c>
      <c r="B5543" s="24" t="str">
        <v>안양시 만안구</v>
      </c>
      <c r="C5543" s="24" t="str">
        <v>분양권</v>
      </c>
      <c r="D5543" s="24" t="str">
        <v>2026-04</v>
      </c>
      <c r="E5543" s="24" t="str">
        <v>비교 반영</v>
      </c>
      <c r="F5543" s="24" t="str">
        <v>최근 비교기간</v>
      </c>
      <c r="G5543" s="26">
        <v>8</v>
      </c>
      <c r="H5543" s="37">
        <v>0.006661115736885929</v>
      </c>
    </row>
    <row r="5544">
      <c r="A5544" s="26">
        <v>35</v>
      </c>
      <c r="B5544" s="24" t="str">
        <v>안양시 만안구</v>
      </c>
      <c r="C5544" s="24" t="str">
        <v>분양권</v>
      </c>
      <c r="D5544" s="24" t="str">
        <v>2026-05</v>
      </c>
      <c r="E5544" s="24" t="str">
        <v>비교 반영</v>
      </c>
      <c r="F5544" s="24" t="str">
        <v>최근 비교기간</v>
      </c>
      <c r="G5544" s="26">
        <v>4</v>
      </c>
      <c r="H5544" s="37">
        <v>0.0035938903863432167</v>
      </c>
    </row>
    <row r="5545">
      <c r="A5545" s="26">
        <v>35</v>
      </c>
      <c r="B5545" s="24" t="str">
        <v>안양시 만안구</v>
      </c>
      <c r="C5545" s="24" t="str">
        <v>분양권</v>
      </c>
      <c r="D5545" s="24" t="str">
        <v>2026-06</v>
      </c>
      <c r="E5545" s="24" t="str">
        <v>비교 반영</v>
      </c>
      <c r="F5545" s="24" t="str">
        <v>최근 비교기간</v>
      </c>
      <c r="G5545" s="26">
        <v>5</v>
      </c>
      <c r="H5545" s="37">
        <v>0.004625346901017576</v>
      </c>
    </row>
    <row r="5546">
      <c r="A5546" s="30">
        <v>35</v>
      </c>
      <c r="B5546" s="30" t="str">
        <v>안양시 만안구</v>
      </c>
      <c r="C5546" s="30" t="str">
        <v>분양권</v>
      </c>
      <c r="D5546" s="30" t="str">
        <v>2026-07</v>
      </c>
      <c r="E5546" s="30" t="str">
        <v>집계 중</v>
      </c>
      <c r="F5546" s="30" t="str">
        <v>집계 중 월</v>
      </c>
      <c r="G5546" s="32">
        <v>1</v>
      </c>
      <c r="H5546" s="43">
        <v>0.0010857763300760044</v>
      </c>
    </row>
    <row r="5547">
      <c r="A5547" s="26">
        <v>35</v>
      </c>
      <c r="B5547" s="24" t="str">
        <v>안양시 만안구</v>
      </c>
      <c r="C5547" s="24" t="str">
        <v>다가구 매매</v>
      </c>
      <c r="D5547" s="24" t="str">
        <v>2025-08</v>
      </c>
      <c r="E5547" s="24" t="str">
        <v>비교 반영</v>
      </c>
      <c r="F5547" s="24" t="str">
        <v>그 외 비교 반영월</v>
      </c>
      <c r="G5547" s="26">
        <v>3</v>
      </c>
      <c r="H5547" s="37">
        <v>0.0033482142857142855</v>
      </c>
    </row>
    <row r="5548">
      <c r="A5548" s="26">
        <v>35</v>
      </c>
      <c r="B5548" s="24" t="str">
        <v>안양시 만안구</v>
      </c>
      <c r="C5548" s="24" t="str">
        <v>다가구 매매</v>
      </c>
      <c r="D5548" s="24" t="str">
        <v>2025-09</v>
      </c>
      <c r="E5548" s="24" t="str">
        <v>비교 반영</v>
      </c>
      <c r="F5548" s="24" t="str">
        <v>그 외 비교 반영월</v>
      </c>
      <c r="G5548" s="26">
        <v>4</v>
      </c>
      <c r="H5548" s="37">
        <v>0.003669724770642202</v>
      </c>
    </row>
    <row r="5549">
      <c r="A5549" s="26">
        <v>35</v>
      </c>
      <c r="B5549" s="24" t="str">
        <v>안양시 만안구</v>
      </c>
      <c r="C5549" s="24" t="str">
        <v>다가구 매매</v>
      </c>
      <c r="D5549" s="24" t="str">
        <v>2025-10</v>
      </c>
      <c r="E5549" s="24" t="str">
        <v>비교 반영</v>
      </c>
      <c r="F5549" s="24" t="str">
        <v>그 외 비교 반영월</v>
      </c>
      <c r="G5549" s="26">
        <v>4</v>
      </c>
      <c r="H5549" s="37">
        <v>0.0037488284910965324</v>
      </c>
    </row>
    <row r="5550">
      <c r="A5550" s="26">
        <v>35</v>
      </c>
      <c r="B5550" s="24" t="str">
        <v>안양시 만안구</v>
      </c>
      <c r="C5550" s="24" t="str">
        <v>다가구 매매</v>
      </c>
      <c r="D5550" s="24" t="str">
        <v>2025-11</v>
      </c>
      <c r="E5550" s="24" t="str">
        <v>비교 반영</v>
      </c>
      <c r="F5550" s="24" t="str">
        <v>그 외 비교 반영월</v>
      </c>
      <c r="G5550" s="26">
        <v>5</v>
      </c>
      <c r="H5550" s="37">
        <v>0.0048216007714561235</v>
      </c>
    </row>
    <row r="5551">
      <c r="A5551" s="26">
        <v>35</v>
      </c>
      <c r="B5551" s="24" t="str">
        <v>안양시 만안구</v>
      </c>
      <c r="C5551" s="24" t="str">
        <v>다가구 매매</v>
      </c>
      <c r="D5551" s="24" t="str">
        <v>2025-12</v>
      </c>
      <c r="E5551" s="24" t="str">
        <v>비교 반영</v>
      </c>
      <c r="F5551" s="24" t="str">
        <v>그 외 비교 반영월</v>
      </c>
      <c r="G5551" s="26">
        <v>7</v>
      </c>
      <c r="H5551" s="37">
        <v>0.00674373795761079</v>
      </c>
    </row>
    <row r="5552">
      <c r="A5552" s="26">
        <v>35</v>
      </c>
      <c r="B5552" s="24" t="str">
        <v>안양시 만안구</v>
      </c>
      <c r="C5552" s="24" t="str">
        <v>다가구 매매</v>
      </c>
      <c r="D5552" s="24" t="str">
        <v>2026-01</v>
      </c>
      <c r="E5552" s="24" t="str">
        <v>비교 반영</v>
      </c>
      <c r="F5552" s="24" t="str">
        <v>직전 비교기간</v>
      </c>
      <c r="G5552" s="26">
        <v>7</v>
      </c>
      <c r="H5552" s="37">
        <v>0.005255255255255256</v>
      </c>
    </row>
    <row r="5553">
      <c r="A5553" s="26">
        <v>35</v>
      </c>
      <c r="B5553" s="24" t="str">
        <v>안양시 만안구</v>
      </c>
      <c r="C5553" s="24" t="str">
        <v>다가구 매매</v>
      </c>
      <c r="D5553" s="24" t="str">
        <v>2026-02</v>
      </c>
      <c r="E5553" s="24" t="str">
        <v>비교 반영</v>
      </c>
      <c r="F5553" s="24" t="str">
        <v>직전 비교기간</v>
      </c>
      <c r="G5553" s="26">
        <v>3</v>
      </c>
      <c r="H5553" s="37">
        <v>0.002613240418118467</v>
      </c>
    </row>
    <row r="5554">
      <c r="A5554" s="26">
        <v>35</v>
      </c>
      <c r="B5554" s="24" t="str">
        <v>안양시 만안구</v>
      </c>
      <c r="C5554" s="24" t="str">
        <v>다가구 매매</v>
      </c>
      <c r="D5554" s="24" t="str">
        <v>2026-03</v>
      </c>
      <c r="E5554" s="24" t="str">
        <v>비교 반영</v>
      </c>
      <c r="F5554" s="24" t="str">
        <v>직전 비교기간</v>
      </c>
      <c r="G5554" s="26">
        <v>6</v>
      </c>
      <c r="H5554" s="37">
        <v>0.005025125628140704</v>
      </c>
    </row>
    <row r="5555">
      <c r="A5555" s="26">
        <v>35</v>
      </c>
      <c r="B5555" s="24" t="str">
        <v>안양시 만안구</v>
      </c>
      <c r="C5555" s="24" t="str">
        <v>다가구 매매</v>
      </c>
      <c r="D5555" s="24" t="str">
        <v>2026-04</v>
      </c>
      <c r="E5555" s="24" t="str">
        <v>비교 반영</v>
      </c>
      <c r="F5555" s="24" t="str">
        <v>최근 비교기간</v>
      </c>
      <c r="G5555" s="26">
        <v>3</v>
      </c>
      <c r="H5555" s="37">
        <v>0.002497918401332223</v>
      </c>
    </row>
    <row r="5556">
      <c r="A5556" s="26">
        <v>35</v>
      </c>
      <c r="B5556" s="24" t="str">
        <v>안양시 만안구</v>
      </c>
      <c r="C5556" s="24" t="str">
        <v>다가구 매매</v>
      </c>
      <c r="D5556" s="24" t="str">
        <v>2026-05</v>
      </c>
      <c r="E5556" s="24" t="str">
        <v>비교 반영</v>
      </c>
      <c r="F5556" s="24" t="str">
        <v>최근 비교기간</v>
      </c>
      <c r="G5556" s="26">
        <v>4</v>
      </c>
      <c r="H5556" s="37">
        <v>0.0035938903863432167</v>
      </c>
    </row>
    <row r="5557">
      <c r="A5557" s="26">
        <v>35</v>
      </c>
      <c r="B5557" s="24" t="str">
        <v>안양시 만안구</v>
      </c>
      <c r="C5557" s="24" t="str">
        <v>다가구 매매</v>
      </c>
      <c r="D5557" s="24" t="str">
        <v>2026-06</v>
      </c>
      <c r="E5557" s="24" t="str">
        <v>비교 반영</v>
      </c>
      <c r="F5557" s="24" t="str">
        <v>최근 비교기간</v>
      </c>
      <c r="G5557" s="26">
        <v>2</v>
      </c>
      <c r="H5557" s="37">
        <v>0.0018501387604070306</v>
      </c>
    </row>
    <row r="5558">
      <c r="A5558" s="30">
        <v>35</v>
      </c>
      <c r="B5558" s="30" t="str">
        <v>안양시 만안구</v>
      </c>
      <c r="C5558" s="30" t="str">
        <v>다가구 매매</v>
      </c>
      <c r="D5558" s="30" t="str">
        <v>2026-07</v>
      </c>
      <c r="E5558" s="30" t="str">
        <v>집계 중</v>
      </c>
      <c r="F5558" s="30" t="str">
        <v>집계 중 월</v>
      </c>
      <c r="G5558" s="32">
        <v>4</v>
      </c>
      <c r="H5558" s="43">
        <v>0.004343105320304018</v>
      </c>
    </row>
    <row r="5559">
      <c r="A5559" s="26">
        <v>36</v>
      </c>
      <c r="B5559" s="24" t="str">
        <v>화성시 병점구</v>
      </c>
      <c r="C5559" s="24" t="str">
        <v>아파트 전월세</v>
      </c>
      <c r="D5559" s="24" t="str">
        <v>2025-08</v>
      </c>
      <c r="E5559" s="24" t="str">
        <v>비교 반영</v>
      </c>
      <c r="F5559" s="24" t="str">
        <v>그 외 비교 반영월</v>
      </c>
      <c r="G5559" s="26">
        <v>406</v>
      </c>
      <c r="H5559" s="37">
        <v>0.45261984392419174</v>
      </c>
    </row>
    <row r="5560">
      <c r="A5560" s="26">
        <v>36</v>
      </c>
      <c r="B5560" s="24" t="str">
        <v>화성시 병점구</v>
      </c>
      <c r="C5560" s="24" t="str">
        <v>아파트 전월세</v>
      </c>
      <c r="D5560" s="24" t="str">
        <v>2025-09</v>
      </c>
      <c r="E5560" s="24" t="str">
        <v>비교 반영</v>
      </c>
      <c r="F5560" s="24" t="str">
        <v>그 외 비교 반영월</v>
      </c>
      <c r="G5560" s="26">
        <v>366</v>
      </c>
      <c r="H5560" s="37">
        <v>0.32360742705570295</v>
      </c>
    </row>
    <row r="5561">
      <c r="A5561" s="26">
        <v>36</v>
      </c>
      <c r="B5561" s="24" t="str">
        <v>화성시 병점구</v>
      </c>
      <c r="C5561" s="24" t="str">
        <v>아파트 전월세</v>
      </c>
      <c r="D5561" s="24" t="str">
        <v>2025-10</v>
      </c>
      <c r="E5561" s="24" t="str">
        <v>비교 반영</v>
      </c>
      <c r="F5561" s="24" t="str">
        <v>그 외 비교 반영월</v>
      </c>
      <c r="G5561" s="26">
        <v>301</v>
      </c>
      <c r="H5561" s="37">
        <v>0.33934611048478014</v>
      </c>
    </row>
    <row r="5562">
      <c r="A5562" s="26">
        <v>36</v>
      </c>
      <c r="B5562" s="24" t="str">
        <v>화성시 병점구</v>
      </c>
      <c r="C5562" s="24" t="str">
        <v>아파트 전월세</v>
      </c>
      <c r="D5562" s="24" t="str">
        <v>2025-11</v>
      </c>
      <c r="E5562" s="24" t="str">
        <v>비교 반영</v>
      </c>
      <c r="F5562" s="24" t="str">
        <v>그 외 비교 반영월</v>
      </c>
      <c r="G5562" s="26">
        <v>408</v>
      </c>
      <c r="H5562" s="37">
        <v>0.425</v>
      </c>
    </row>
    <row r="5563">
      <c r="A5563" s="26">
        <v>36</v>
      </c>
      <c r="B5563" s="24" t="str">
        <v>화성시 병점구</v>
      </c>
      <c r="C5563" s="24" t="str">
        <v>아파트 전월세</v>
      </c>
      <c r="D5563" s="24" t="str">
        <v>2025-12</v>
      </c>
      <c r="E5563" s="24" t="str">
        <v>비교 반영</v>
      </c>
      <c r="F5563" s="24" t="str">
        <v>그 외 비교 반영월</v>
      </c>
      <c r="G5563" s="26">
        <v>385</v>
      </c>
      <c r="H5563" s="37">
        <v>0.3538602941176471</v>
      </c>
    </row>
    <row r="5564">
      <c r="A5564" s="26">
        <v>36</v>
      </c>
      <c r="B5564" s="24" t="str">
        <v>화성시 병점구</v>
      </c>
      <c r="C5564" s="24" t="str">
        <v>아파트 전월세</v>
      </c>
      <c r="D5564" s="24" t="str">
        <v>2026-01</v>
      </c>
      <c r="E5564" s="24" t="str">
        <v>비교 반영</v>
      </c>
      <c r="F5564" s="24" t="str">
        <v>직전 비교기간</v>
      </c>
      <c r="G5564" s="26">
        <v>367</v>
      </c>
      <c r="H5564" s="37">
        <v>0.3495238095238095</v>
      </c>
    </row>
    <row r="5565">
      <c r="A5565" s="26">
        <v>36</v>
      </c>
      <c r="B5565" s="24" t="str">
        <v>화성시 병점구</v>
      </c>
      <c r="C5565" s="24" t="str">
        <v>아파트 전월세</v>
      </c>
      <c r="D5565" s="24" t="str">
        <v>2026-02</v>
      </c>
      <c r="E5565" s="24" t="str">
        <v>비교 반영</v>
      </c>
      <c r="F5565" s="24" t="str">
        <v>직전 비교기간</v>
      </c>
      <c r="G5565" s="26">
        <v>309</v>
      </c>
      <c r="H5565" s="37">
        <v>0.34448160535117056</v>
      </c>
    </row>
    <row r="5566">
      <c r="A5566" s="26">
        <v>36</v>
      </c>
      <c r="B5566" s="24" t="str">
        <v>화성시 병점구</v>
      </c>
      <c r="C5566" s="24" t="str">
        <v>아파트 전월세</v>
      </c>
      <c r="D5566" s="24" t="str">
        <v>2026-03</v>
      </c>
      <c r="E5566" s="24" t="str">
        <v>비교 반영</v>
      </c>
      <c r="F5566" s="24" t="str">
        <v>직전 비교기간</v>
      </c>
      <c r="G5566" s="26">
        <v>418</v>
      </c>
      <c r="H5566" s="37">
        <v>0.40192307692307694</v>
      </c>
    </row>
    <row r="5567">
      <c r="A5567" s="26">
        <v>36</v>
      </c>
      <c r="B5567" s="24" t="str">
        <v>화성시 병점구</v>
      </c>
      <c r="C5567" s="24" t="str">
        <v>아파트 전월세</v>
      </c>
      <c r="D5567" s="24" t="str">
        <v>2026-04</v>
      </c>
      <c r="E5567" s="24" t="str">
        <v>비교 반영</v>
      </c>
      <c r="F5567" s="24" t="str">
        <v>최근 비교기간</v>
      </c>
      <c r="G5567" s="26">
        <v>319</v>
      </c>
      <c r="H5567" s="37">
        <v>0.3393617021276596</v>
      </c>
    </row>
    <row r="5568">
      <c r="A5568" s="26">
        <v>36</v>
      </c>
      <c r="B5568" s="24" t="str">
        <v>화성시 병점구</v>
      </c>
      <c r="C5568" s="24" t="str">
        <v>아파트 전월세</v>
      </c>
      <c r="D5568" s="24" t="str">
        <v>2026-05</v>
      </c>
      <c r="E5568" s="24" t="str">
        <v>비교 반영</v>
      </c>
      <c r="F5568" s="24" t="str">
        <v>최근 비교기간</v>
      </c>
      <c r="G5568" s="26">
        <v>360</v>
      </c>
      <c r="H5568" s="37">
        <v>0.3761755485893417</v>
      </c>
    </row>
    <row r="5569">
      <c r="A5569" s="26">
        <v>36</v>
      </c>
      <c r="B5569" s="24" t="str">
        <v>화성시 병점구</v>
      </c>
      <c r="C5569" s="24" t="str">
        <v>아파트 전월세</v>
      </c>
      <c r="D5569" s="24" t="str">
        <v>2026-06</v>
      </c>
      <c r="E5569" s="24" t="str">
        <v>비교 반영</v>
      </c>
      <c r="F5569" s="24" t="str">
        <v>최근 비교기간</v>
      </c>
      <c r="G5569" s="26">
        <v>415</v>
      </c>
      <c r="H5569" s="37">
        <v>0.35714285714285715</v>
      </c>
    </row>
    <row r="5570">
      <c r="A5570" s="30">
        <v>36</v>
      </c>
      <c r="B5570" s="30" t="str">
        <v>화성시 병점구</v>
      </c>
      <c r="C5570" s="30" t="str">
        <v>아파트 전월세</v>
      </c>
      <c r="D5570" s="30" t="str">
        <v>2026-07</v>
      </c>
      <c r="E5570" s="30" t="str">
        <v>집계 중</v>
      </c>
      <c r="F5570" s="30" t="str">
        <v>집계 중 월</v>
      </c>
      <c r="G5570" s="32">
        <v>356</v>
      </c>
      <c r="H5570" s="43">
        <v>0.32100991884580704</v>
      </c>
    </row>
    <row r="5571">
      <c r="A5571" s="26">
        <v>36</v>
      </c>
      <c r="B5571" s="24" t="str">
        <v>화성시 병점구</v>
      </c>
      <c r="C5571" s="24" t="str">
        <v>아파트 매매</v>
      </c>
      <c r="D5571" s="24" t="str">
        <v>2025-08</v>
      </c>
      <c r="E5571" s="24" t="str">
        <v>비교 반영</v>
      </c>
      <c r="F5571" s="24" t="str">
        <v>그 외 비교 반영월</v>
      </c>
      <c r="G5571" s="26">
        <v>136</v>
      </c>
      <c r="H5571" s="37">
        <v>0.1516164994425864</v>
      </c>
    </row>
    <row r="5572">
      <c r="A5572" s="26">
        <v>36</v>
      </c>
      <c r="B5572" s="24" t="str">
        <v>화성시 병점구</v>
      </c>
      <c r="C5572" s="24" t="str">
        <v>아파트 매매</v>
      </c>
      <c r="D5572" s="24" t="str">
        <v>2025-09</v>
      </c>
      <c r="E5572" s="24" t="str">
        <v>비교 반영</v>
      </c>
      <c r="F5572" s="24" t="str">
        <v>그 외 비교 반영월</v>
      </c>
      <c r="G5572" s="26">
        <v>192</v>
      </c>
      <c r="H5572" s="37">
        <v>0.16976127320954906</v>
      </c>
    </row>
    <row r="5573">
      <c r="A5573" s="26">
        <v>36</v>
      </c>
      <c r="B5573" s="24" t="str">
        <v>화성시 병점구</v>
      </c>
      <c r="C5573" s="24" t="str">
        <v>아파트 매매</v>
      </c>
      <c r="D5573" s="24" t="str">
        <v>2025-10</v>
      </c>
      <c r="E5573" s="24" t="str">
        <v>비교 반영</v>
      </c>
      <c r="F5573" s="24" t="str">
        <v>그 외 비교 반영월</v>
      </c>
      <c r="G5573" s="26">
        <v>238</v>
      </c>
      <c r="H5573" s="37">
        <v>0.26832018038331457</v>
      </c>
    </row>
    <row r="5574">
      <c r="A5574" s="26">
        <v>36</v>
      </c>
      <c r="B5574" s="24" t="str">
        <v>화성시 병점구</v>
      </c>
      <c r="C5574" s="24" t="str">
        <v>아파트 매매</v>
      </c>
      <c r="D5574" s="24" t="str">
        <v>2025-11</v>
      </c>
      <c r="E5574" s="24" t="str">
        <v>비교 반영</v>
      </c>
      <c r="F5574" s="24" t="str">
        <v>그 외 비교 반영월</v>
      </c>
      <c r="G5574" s="26">
        <v>257</v>
      </c>
      <c r="H5574" s="37">
        <v>0.2677083333333333</v>
      </c>
    </row>
    <row r="5575">
      <c r="A5575" s="26">
        <v>36</v>
      </c>
      <c r="B5575" s="24" t="str">
        <v>화성시 병점구</v>
      </c>
      <c r="C5575" s="24" t="str">
        <v>아파트 매매</v>
      </c>
      <c r="D5575" s="24" t="str">
        <v>2025-12</v>
      </c>
      <c r="E5575" s="24" t="str">
        <v>비교 반영</v>
      </c>
      <c r="F5575" s="24" t="str">
        <v>그 외 비교 반영월</v>
      </c>
      <c r="G5575" s="26">
        <v>194</v>
      </c>
      <c r="H5575" s="37">
        <v>0.17830882352941177</v>
      </c>
    </row>
    <row r="5576">
      <c r="A5576" s="26">
        <v>36</v>
      </c>
      <c r="B5576" s="24" t="str">
        <v>화성시 병점구</v>
      </c>
      <c r="C5576" s="24" t="str">
        <v>아파트 매매</v>
      </c>
      <c r="D5576" s="24" t="str">
        <v>2026-01</v>
      </c>
      <c r="E5576" s="24" t="str">
        <v>비교 반영</v>
      </c>
      <c r="F5576" s="24" t="str">
        <v>직전 비교기간</v>
      </c>
      <c r="G5576" s="26">
        <v>238</v>
      </c>
      <c r="H5576" s="37">
        <v>0.22666666666666666</v>
      </c>
    </row>
    <row r="5577">
      <c r="A5577" s="26">
        <v>36</v>
      </c>
      <c r="B5577" s="24" t="str">
        <v>화성시 병점구</v>
      </c>
      <c r="C5577" s="24" t="str">
        <v>아파트 매매</v>
      </c>
      <c r="D5577" s="24" t="str">
        <v>2026-02</v>
      </c>
      <c r="E5577" s="24" t="str">
        <v>비교 반영</v>
      </c>
      <c r="F5577" s="24" t="str">
        <v>직전 비교기간</v>
      </c>
      <c r="G5577" s="26">
        <v>212</v>
      </c>
      <c r="H5577" s="37">
        <v>0.23634336677814938</v>
      </c>
    </row>
    <row r="5578">
      <c r="A5578" s="26">
        <v>36</v>
      </c>
      <c r="B5578" s="24" t="str">
        <v>화성시 병점구</v>
      </c>
      <c r="C5578" s="24" t="str">
        <v>아파트 매매</v>
      </c>
      <c r="D5578" s="24" t="str">
        <v>2026-03</v>
      </c>
      <c r="E5578" s="24" t="str">
        <v>비교 반영</v>
      </c>
      <c r="F5578" s="24" t="str">
        <v>직전 비교기간</v>
      </c>
      <c r="G5578" s="26">
        <v>285</v>
      </c>
      <c r="H5578" s="37">
        <v>0.27403846153846156</v>
      </c>
    </row>
    <row r="5579">
      <c r="A5579" s="26">
        <v>36</v>
      </c>
      <c r="B5579" s="24" t="str">
        <v>화성시 병점구</v>
      </c>
      <c r="C5579" s="24" t="str">
        <v>아파트 매매</v>
      </c>
      <c r="D5579" s="24" t="str">
        <v>2026-04</v>
      </c>
      <c r="E5579" s="24" t="str">
        <v>비교 반영</v>
      </c>
      <c r="F5579" s="24" t="str">
        <v>최근 비교기간</v>
      </c>
      <c r="G5579" s="26">
        <v>240</v>
      </c>
      <c r="H5579" s="37">
        <v>0.2553191489361702</v>
      </c>
    </row>
    <row r="5580">
      <c r="A5580" s="26">
        <v>36</v>
      </c>
      <c r="B5580" s="24" t="str">
        <v>화성시 병점구</v>
      </c>
      <c r="C5580" s="24" t="str">
        <v>아파트 매매</v>
      </c>
      <c r="D5580" s="24" t="str">
        <v>2026-05</v>
      </c>
      <c r="E5580" s="24" t="str">
        <v>비교 반영</v>
      </c>
      <c r="F5580" s="24" t="str">
        <v>최근 비교기간</v>
      </c>
      <c r="G5580" s="26">
        <v>288</v>
      </c>
      <c r="H5580" s="37">
        <v>0.30094043887147337</v>
      </c>
    </row>
    <row r="5581">
      <c r="A5581" s="26">
        <v>36</v>
      </c>
      <c r="B5581" s="24" t="str">
        <v>화성시 병점구</v>
      </c>
      <c r="C5581" s="24" t="str">
        <v>아파트 매매</v>
      </c>
      <c r="D5581" s="24" t="str">
        <v>2026-06</v>
      </c>
      <c r="E5581" s="24" t="str">
        <v>비교 반영</v>
      </c>
      <c r="F5581" s="24" t="str">
        <v>최근 비교기간</v>
      </c>
      <c r="G5581" s="26">
        <v>412</v>
      </c>
      <c r="H5581" s="37">
        <v>0.35456110154905335</v>
      </c>
    </row>
    <row r="5582">
      <c r="A5582" s="30">
        <v>36</v>
      </c>
      <c r="B5582" s="30" t="str">
        <v>화성시 병점구</v>
      </c>
      <c r="C5582" s="30" t="str">
        <v>아파트 매매</v>
      </c>
      <c r="D5582" s="30" t="str">
        <v>2026-07</v>
      </c>
      <c r="E5582" s="30" t="str">
        <v>집계 중</v>
      </c>
      <c r="F5582" s="30" t="str">
        <v>집계 중 월</v>
      </c>
      <c r="G5582" s="32">
        <v>482</v>
      </c>
      <c r="H5582" s="43">
        <v>0.43462578899909826</v>
      </c>
    </row>
    <row r="5583">
      <c r="A5583" s="26">
        <v>36</v>
      </c>
      <c r="B5583" s="24" t="str">
        <v>화성시 병점구</v>
      </c>
      <c r="C5583" s="24" t="str">
        <v>다가구 전월세</v>
      </c>
      <c r="D5583" s="24" t="str">
        <v>2025-08</v>
      </c>
      <c r="E5583" s="24" t="str">
        <v>비교 반영</v>
      </c>
      <c r="F5583" s="24" t="str">
        <v>그 외 비교 반영월</v>
      </c>
      <c r="G5583" s="26">
        <v>116</v>
      </c>
      <c r="H5583" s="37">
        <v>0.12931995540691194</v>
      </c>
    </row>
    <row r="5584">
      <c r="A5584" s="26">
        <v>36</v>
      </c>
      <c r="B5584" s="24" t="str">
        <v>화성시 병점구</v>
      </c>
      <c r="C5584" s="24" t="str">
        <v>다가구 전월세</v>
      </c>
      <c r="D5584" s="24" t="str">
        <v>2025-09</v>
      </c>
      <c r="E5584" s="24" t="str">
        <v>비교 반영</v>
      </c>
      <c r="F5584" s="24" t="str">
        <v>그 외 비교 반영월</v>
      </c>
      <c r="G5584" s="26">
        <v>94</v>
      </c>
      <c r="H5584" s="37">
        <v>0.08311229000884174</v>
      </c>
    </row>
    <row r="5585">
      <c r="A5585" s="26">
        <v>36</v>
      </c>
      <c r="B5585" s="24" t="str">
        <v>화성시 병점구</v>
      </c>
      <c r="C5585" s="24" t="str">
        <v>다가구 전월세</v>
      </c>
      <c r="D5585" s="24" t="str">
        <v>2025-10</v>
      </c>
      <c r="E5585" s="24" t="str">
        <v>비교 반영</v>
      </c>
      <c r="F5585" s="24" t="str">
        <v>그 외 비교 반영월</v>
      </c>
      <c r="G5585" s="26">
        <v>92</v>
      </c>
      <c r="H5585" s="37">
        <v>0.10372040586245772</v>
      </c>
    </row>
    <row r="5586">
      <c r="A5586" s="26">
        <v>36</v>
      </c>
      <c r="B5586" s="24" t="str">
        <v>화성시 병점구</v>
      </c>
      <c r="C5586" s="24" t="str">
        <v>다가구 전월세</v>
      </c>
      <c r="D5586" s="24" t="str">
        <v>2025-11</v>
      </c>
      <c r="E5586" s="24" t="str">
        <v>비교 반영</v>
      </c>
      <c r="F5586" s="24" t="str">
        <v>그 외 비교 반영월</v>
      </c>
      <c r="G5586" s="26">
        <v>83</v>
      </c>
      <c r="H5586" s="37">
        <v>0.08645833333333333</v>
      </c>
    </row>
    <row r="5587">
      <c r="A5587" s="26">
        <v>36</v>
      </c>
      <c r="B5587" s="24" t="str">
        <v>화성시 병점구</v>
      </c>
      <c r="C5587" s="24" t="str">
        <v>다가구 전월세</v>
      </c>
      <c r="D5587" s="24" t="str">
        <v>2025-12</v>
      </c>
      <c r="E5587" s="24" t="str">
        <v>비교 반영</v>
      </c>
      <c r="F5587" s="24" t="str">
        <v>그 외 비교 반영월</v>
      </c>
      <c r="G5587" s="26">
        <v>154</v>
      </c>
      <c r="H5587" s="37">
        <v>0.14154411764705882</v>
      </c>
    </row>
    <row r="5588">
      <c r="A5588" s="26">
        <v>36</v>
      </c>
      <c r="B5588" s="24" t="str">
        <v>화성시 병점구</v>
      </c>
      <c r="C5588" s="24" t="str">
        <v>다가구 전월세</v>
      </c>
      <c r="D5588" s="24" t="str">
        <v>2026-01</v>
      </c>
      <c r="E5588" s="24" t="str">
        <v>비교 반영</v>
      </c>
      <c r="F5588" s="24" t="str">
        <v>직전 비교기간</v>
      </c>
      <c r="G5588" s="26">
        <v>159</v>
      </c>
      <c r="H5588" s="37">
        <v>0.15142857142857144</v>
      </c>
    </row>
    <row r="5589">
      <c r="A5589" s="26">
        <v>36</v>
      </c>
      <c r="B5589" s="24" t="str">
        <v>화성시 병점구</v>
      </c>
      <c r="C5589" s="24" t="str">
        <v>다가구 전월세</v>
      </c>
      <c r="D5589" s="24" t="str">
        <v>2026-02</v>
      </c>
      <c r="E5589" s="24" t="str">
        <v>비교 반영</v>
      </c>
      <c r="F5589" s="24" t="str">
        <v>직전 비교기간</v>
      </c>
      <c r="G5589" s="26">
        <v>188</v>
      </c>
      <c r="H5589" s="37">
        <v>0.20958751393534003</v>
      </c>
    </row>
    <row r="5590">
      <c r="A5590" s="26">
        <v>36</v>
      </c>
      <c r="B5590" s="24" t="str">
        <v>화성시 병점구</v>
      </c>
      <c r="C5590" s="24" t="str">
        <v>다가구 전월세</v>
      </c>
      <c r="D5590" s="24" t="str">
        <v>2026-03</v>
      </c>
      <c r="E5590" s="24" t="str">
        <v>비교 반영</v>
      </c>
      <c r="F5590" s="24" t="str">
        <v>직전 비교기간</v>
      </c>
      <c r="G5590" s="26">
        <v>133</v>
      </c>
      <c r="H5590" s="37">
        <v>0.12788461538461537</v>
      </c>
    </row>
    <row r="5591">
      <c r="A5591" s="26">
        <v>36</v>
      </c>
      <c r="B5591" s="24" t="str">
        <v>화성시 병점구</v>
      </c>
      <c r="C5591" s="24" t="str">
        <v>다가구 전월세</v>
      </c>
      <c r="D5591" s="24" t="str">
        <v>2026-04</v>
      </c>
      <c r="E5591" s="24" t="str">
        <v>비교 반영</v>
      </c>
      <c r="F5591" s="24" t="str">
        <v>최근 비교기간</v>
      </c>
      <c r="G5591" s="26">
        <v>137</v>
      </c>
      <c r="H5591" s="37">
        <v>0.14574468085106382</v>
      </c>
    </row>
    <row r="5592">
      <c r="A5592" s="26">
        <v>36</v>
      </c>
      <c r="B5592" s="24" t="str">
        <v>화성시 병점구</v>
      </c>
      <c r="C5592" s="24" t="str">
        <v>다가구 전월세</v>
      </c>
      <c r="D5592" s="24" t="str">
        <v>2026-05</v>
      </c>
      <c r="E5592" s="24" t="str">
        <v>비교 반영</v>
      </c>
      <c r="F5592" s="24" t="str">
        <v>최근 비교기간</v>
      </c>
      <c r="G5592" s="26">
        <v>115</v>
      </c>
      <c r="H5592" s="37">
        <v>0.12016718913270637</v>
      </c>
    </row>
    <row r="5593">
      <c r="A5593" s="26">
        <v>36</v>
      </c>
      <c r="B5593" s="24" t="str">
        <v>화성시 병점구</v>
      </c>
      <c r="C5593" s="24" t="str">
        <v>다가구 전월세</v>
      </c>
      <c r="D5593" s="24" t="str">
        <v>2026-06</v>
      </c>
      <c r="E5593" s="24" t="str">
        <v>비교 반영</v>
      </c>
      <c r="F5593" s="24" t="str">
        <v>최근 비교기간</v>
      </c>
      <c r="G5593" s="26">
        <v>148</v>
      </c>
      <c r="H5593" s="37">
        <v>0.12736660929432014</v>
      </c>
    </row>
    <row r="5594">
      <c r="A5594" s="30">
        <v>36</v>
      </c>
      <c r="B5594" s="30" t="str">
        <v>화성시 병점구</v>
      </c>
      <c r="C5594" s="30" t="str">
        <v>다가구 전월세</v>
      </c>
      <c r="D5594" s="30" t="str">
        <v>2026-07</v>
      </c>
      <c r="E5594" s="30" t="str">
        <v>집계 중</v>
      </c>
      <c r="F5594" s="30" t="str">
        <v>집계 중 월</v>
      </c>
      <c r="G5594" s="32">
        <v>109</v>
      </c>
      <c r="H5594" s="43">
        <v>0.09828674481514878</v>
      </c>
    </row>
    <row r="5595">
      <c r="A5595" s="26">
        <v>36</v>
      </c>
      <c r="B5595" s="24" t="str">
        <v>화성시 병점구</v>
      </c>
      <c r="C5595" s="24" t="str">
        <v>다세대 전월세</v>
      </c>
      <c r="D5595" s="24" t="str">
        <v>2025-08</v>
      </c>
      <c r="E5595" s="24" t="str">
        <v>비교 반영</v>
      </c>
      <c r="F5595" s="24" t="str">
        <v>그 외 비교 반영월</v>
      </c>
      <c r="G5595" s="26">
        <v>91</v>
      </c>
      <c r="H5595" s="37">
        <v>0.10144927536231885</v>
      </c>
    </row>
    <row r="5596">
      <c r="A5596" s="26">
        <v>36</v>
      </c>
      <c r="B5596" s="24" t="str">
        <v>화성시 병점구</v>
      </c>
      <c r="C5596" s="24" t="str">
        <v>다세대 전월세</v>
      </c>
      <c r="D5596" s="24" t="str">
        <v>2025-09</v>
      </c>
      <c r="E5596" s="24" t="str">
        <v>비교 반영</v>
      </c>
      <c r="F5596" s="24" t="str">
        <v>그 외 비교 반영월</v>
      </c>
      <c r="G5596" s="26">
        <v>94</v>
      </c>
      <c r="H5596" s="37">
        <v>0.08311229000884174</v>
      </c>
    </row>
    <row r="5597">
      <c r="A5597" s="26">
        <v>36</v>
      </c>
      <c r="B5597" s="24" t="str">
        <v>화성시 병점구</v>
      </c>
      <c r="C5597" s="24" t="str">
        <v>다세대 전월세</v>
      </c>
      <c r="D5597" s="24" t="str">
        <v>2025-10</v>
      </c>
      <c r="E5597" s="24" t="str">
        <v>비교 반영</v>
      </c>
      <c r="F5597" s="24" t="str">
        <v>그 외 비교 반영월</v>
      </c>
      <c r="G5597" s="26">
        <v>98</v>
      </c>
      <c r="H5597" s="37">
        <v>0.1104847801578354</v>
      </c>
    </row>
    <row r="5598">
      <c r="A5598" s="26">
        <v>36</v>
      </c>
      <c r="B5598" s="24" t="str">
        <v>화성시 병점구</v>
      </c>
      <c r="C5598" s="24" t="str">
        <v>다세대 전월세</v>
      </c>
      <c r="D5598" s="24" t="str">
        <v>2025-11</v>
      </c>
      <c r="E5598" s="24" t="str">
        <v>비교 반영</v>
      </c>
      <c r="F5598" s="24" t="str">
        <v>그 외 비교 반영월</v>
      </c>
      <c r="G5598" s="26">
        <v>116</v>
      </c>
      <c r="H5598" s="37">
        <v>0.12083333333333333</v>
      </c>
    </row>
    <row r="5599">
      <c r="A5599" s="26">
        <v>36</v>
      </c>
      <c r="B5599" s="24" t="str">
        <v>화성시 병점구</v>
      </c>
      <c r="C5599" s="24" t="str">
        <v>다세대 전월세</v>
      </c>
      <c r="D5599" s="24" t="str">
        <v>2025-12</v>
      </c>
      <c r="E5599" s="24" t="str">
        <v>비교 반영</v>
      </c>
      <c r="F5599" s="24" t="str">
        <v>그 외 비교 반영월</v>
      </c>
      <c r="G5599" s="26">
        <v>108</v>
      </c>
      <c r="H5599" s="37">
        <v>0.09926470588235294</v>
      </c>
    </row>
    <row r="5600">
      <c r="A5600" s="26">
        <v>36</v>
      </c>
      <c r="B5600" s="24" t="str">
        <v>화성시 병점구</v>
      </c>
      <c r="C5600" s="24" t="str">
        <v>다세대 전월세</v>
      </c>
      <c r="D5600" s="24" t="str">
        <v>2026-01</v>
      </c>
      <c r="E5600" s="24" t="str">
        <v>비교 반영</v>
      </c>
      <c r="F5600" s="24" t="str">
        <v>직전 비교기간</v>
      </c>
      <c r="G5600" s="26">
        <v>133</v>
      </c>
      <c r="H5600" s="37">
        <v>0.12666666666666668</v>
      </c>
    </row>
    <row r="5601">
      <c r="A5601" s="26">
        <v>36</v>
      </c>
      <c r="B5601" s="24" t="str">
        <v>화성시 병점구</v>
      </c>
      <c r="C5601" s="24" t="str">
        <v>다세대 전월세</v>
      </c>
      <c r="D5601" s="24" t="str">
        <v>2026-02</v>
      </c>
      <c r="E5601" s="24" t="str">
        <v>비교 반영</v>
      </c>
      <c r="F5601" s="24" t="str">
        <v>직전 비교기간</v>
      </c>
      <c r="G5601" s="26">
        <v>102</v>
      </c>
      <c r="H5601" s="37">
        <v>0.11371237458193979</v>
      </c>
    </row>
    <row r="5602">
      <c r="A5602" s="26">
        <v>36</v>
      </c>
      <c r="B5602" s="24" t="str">
        <v>화성시 병점구</v>
      </c>
      <c r="C5602" s="24" t="str">
        <v>다세대 전월세</v>
      </c>
      <c r="D5602" s="24" t="str">
        <v>2026-03</v>
      </c>
      <c r="E5602" s="24" t="str">
        <v>비교 반영</v>
      </c>
      <c r="F5602" s="24" t="str">
        <v>직전 비교기간</v>
      </c>
      <c r="G5602" s="26">
        <v>110</v>
      </c>
      <c r="H5602" s="37">
        <v>0.10576923076923077</v>
      </c>
    </row>
    <row r="5603">
      <c r="A5603" s="26">
        <v>36</v>
      </c>
      <c r="B5603" s="24" t="str">
        <v>화성시 병점구</v>
      </c>
      <c r="C5603" s="24" t="str">
        <v>다세대 전월세</v>
      </c>
      <c r="D5603" s="24" t="str">
        <v>2026-04</v>
      </c>
      <c r="E5603" s="24" t="str">
        <v>비교 반영</v>
      </c>
      <c r="F5603" s="24" t="str">
        <v>최근 비교기간</v>
      </c>
      <c r="G5603" s="26">
        <v>104</v>
      </c>
      <c r="H5603" s="37">
        <v>0.11063829787234042</v>
      </c>
    </row>
    <row r="5604">
      <c r="A5604" s="26">
        <v>36</v>
      </c>
      <c r="B5604" s="24" t="str">
        <v>화성시 병점구</v>
      </c>
      <c r="C5604" s="24" t="str">
        <v>다세대 전월세</v>
      </c>
      <c r="D5604" s="24" t="str">
        <v>2026-05</v>
      </c>
      <c r="E5604" s="24" t="str">
        <v>비교 반영</v>
      </c>
      <c r="F5604" s="24" t="str">
        <v>최근 비교기간</v>
      </c>
      <c r="G5604" s="26">
        <v>90</v>
      </c>
      <c r="H5604" s="37">
        <v>0.09404388714733543</v>
      </c>
    </row>
    <row r="5605">
      <c r="A5605" s="26">
        <v>36</v>
      </c>
      <c r="B5605" s="24" t="str">
        <v>화성시 병점구</v>
      </c>
      <c r="C5605" s="24" t="str">
        <v>다세대 전월세</v>
      </c>
      <c r="D5605" s="24" t="str">
        <v>2026-06</v>
      </c>
      <c r="E5605" s="24" t="str">
        <v>비교 반영</v>
      </c>
      <c r="F5605" s="24" t="str">
        <v>최근 비교기간</v>
      </c>
      <c r="G5605" s="26">
        <v>77</v>
      </c>
      <c r="H5605" s="37">
        <v>0.06626506024096386</v>
      </c>
    </row>
    <row r="5606">
      <c r="A5606" s="30">
        <v>36</v>
      </c>
      <c r="B5606" s="30" t="str">
        <v>화성시 병점구</v>
      </c>
      <c r="C5606" s="30" t="str">
        <v>다세대 전월세</v>
      </c>
      <c r="D5606" s="30" t="str">
        <v>2026-07</v>
      </c>
      <c r="E5606" s="30" t="str">
        <v>집계 중</v>
      </c>
      <c r="F5606" s="30" t="str">
        <v>집계 중 월</v>
      </c>
      <c r="G5606" s="32">
        <v>58</v>
      </c>
      <c r="H5606" s="43">
        <v>0.05229936880072137</v>
      </c>
    </row>
    <row r="5607">
      <c r="A5607" s="26">
        <v>36</v>
      </c>
      <c r="B5607" s="24" t="str">
        <v>화성시 병점구</v>
      </c>
      <c r="C5607" s="24" t="str">
        <v>오피스텔 전월세</v>
      </c>
      <c r="D5607" s="24" t="str">
        <v>2025-08</v>
      </c>
      <c r="E5607" s="24" t="str">
        <v>비교 반영</v>
      </c>
      <c r="F5607" s="24" t="str">
        <v>그 외 비교 반영월</v>
      </c>
      <c r="G5607" s="26">
        <v>70</v>
      </c>
      <c r="H5607" s="37">
        <v>0.07803790412486064</v>
      </c>
    </row>
    <row r="5608">
      <c r="A5608" s="26">
        <v>36</v>
      </c>
      <c r="B5608" s="24" t="str">
        <v>화성시 병점구</v>
      </c>
      <c r="C5608" s="24" t="str">
        <v>오피스텔 전월세</v>
      </c>
      <c r="D5608" s="24" t="str">
        <v>2025-09</v>
      </c>
      <c r="E5608" s="24" t="str">
        <v>비교 반영</v>
      </c>
      <c r="F5608" s="24" t="str">
        <v>그 외 비교 반영월</v>
      </c>
      <c r="G5608" s="26">
        <v>59</v>
      </c>
      <c r="H5608" s="37">
        <v>0.052166224580017684</v>
      </c>
    </row>
    <row r="5609">
      <c r="A5609" s="26">
        <v>36</v>
      </c>
      <c r="B5609" s="24" t="str">
        <v>화성시 병점구</v>
      </c>
      <c r="C5609" s="24" t="str">
        <v>오피스텔 전월세</v>
      </c>
      <c r="D5609" s="24" t="str">
        <v>2025-10</v>
      </c>
      <c r="E5609" s="24" t="str">
        <v>비교 반영</v>
      </c>
      <c r="F5609" s="24" t="str">
        <v>그 외 비교 반영월</v>
      </c>
      <c r="G5609" s="26">
        <v>52</v>
      </c>
      <c r="H5609" s="37">
        <v>0.058624577226606536</v>
      </c>
    </row>
    <row r="5610">
      <c r="A5610" s="26">
        <v>36</v>
      </c>
      <c r="B5610" s="24" t="str">
        <v>화성시 병점구</v>
      </c>
      <c r="C5610" s="24" t="str">
        <v>오피스텔 전월세</v>
      </c>
      <c r="D5610" s="24" t="str">
        <v>2025-11</v>
      </c>
      <c r="E5610" s="24" t="str">
        <v>비교 반영</v>
      </c>
      <c r="F5610" s="24" t="str">
        <v>그 외 비교 반영월</v>
      </c>
      <c r="G5610" s="26">
        <v>62</v>
      </c>
      <c r="H5610" s="37">
        <v>0.06458333333333334</v>
      </c>
    </row>
    <row r="5611">
      <c r="A5611" s="26">
        <v>36</v>
      </c>
      <c r="B5611" s="24" t="str">
        <v>화성시 병점구</v>
      </c>
      <c r="C5611" s="24" t="str">
        <v>오피스텔 전월세</v>
      </c>
      <c r="D5611" s="24" t="str">
        <v>2025-12</v>
      </c>
      <c r="E5611" s="24" t="str">
        <v>비교 반영</v>
      </c>
      <c r="F5611" s="24" t="str">
        <v>그 외 비교 반영월</v>
      </c>
      <c r="G5611" s="26">
        <v>172</v>
      </c>
      <c r="H5611" s="37">
        <v>0.15808823529411764</v>
      </c>
    </row>
    <row r="5612">
      <c r="A5612" s="26">
        <v>36</v>
      </c>
      <c r="B5612" s="24" t="str">
        <v>화성시 병점구</v>
      </c>
      <c r="C5612" s="24" t="str">
        <v>오피스텔 전월세</v>
      </c>
      <c r="D5612" s="24" t="str">
        <v>2026-01</v>
      </c>
      <c r="E5612" s="24" t="str">
        <v>비교 반영</v>
      </c>
      <c r="F5612" s="24" t="str">
        <v>직전 비교기간</v>
      </c>
      <c r="G5612" s="26">
        <v>94</v>
      </c>
      <c r="H5612" s="37">
        <v>0.08952380952380952</v>
      </c>
    </row>
    <row r="5613">
      <c r="A5613" s="26">
        <v>36</v>
      </c>
      <c r="B5613" s="24" t="str">
        <v>화성시 병점구</v>
      </c>
      <c r="C5613" s="24" t="str">
        <v>오피스텔 전월세</v>
      </c>
      <c r="D5613" s="24" t="str">
        <v>2026-02</v>
      </c>
      <c r="E5613" s="24" t="str">
        <v>비교 반영</v>
      </c>
      <c r="F5613" s="24" t="str">
        <v>직전 비교기간</v>
      </c>
      <c r="G5613" s="26">
        <v>60</v>
      </c>
      <c r="H5613" s="37">
        <v>0.06688963210702341</v>
      </c>
    </row>
    <row r="5614">
      <c r="A5614" s="26">
        <v>36</v>
      </c>
      <c r="B5614" s="24" t="str">
        <v>화성시 병점구</v>
      </c>
      <c r="C5614" s="24" t="str">
        <v>오피스텔 전월세</v>
      </c>
      <c r="D5614" s="24" t="str">
        <v>2026-03</v>
      </c>
      <c r="E5614" s="24" t="str">
        <v>비교 반영</v>
      </c>
      <c r="F5614" s="24" t="str">
        <v>직전 비교기간</v>
      </c>
      <c r="G5614" s="26">
        <v>57</v>
      </c>
      <c r="H5614" s="37">
        <v>0.05480769230769231</v>
      </c>
    </row>
    <row r="5615">
      <c r="A5615" s="26">
        <v>36</v>
      </c>
      <c r="B5615" s="24" t="str">
        <v>화성시 병점구</v>
      </c>
      <c r="C5615" s="24" t="str">
        <v>오피스텔 전월세</v>
      </c>
      <c r="D5615" s="24" t="str">
        <v>2026-04</v>
      </c>
      <c r="E5615" s="24" t="str">
        <v>비교 반영</v>
      </c>
      <c r="F5615" s="24" t="str">
        <v>최근 비교기간</v>
      </c>
      <c r="G5615" s="26">
        <v>88</v>
      </c>
      <c r="H5615" s="37">
        <v>0.09361702127659574</v>
      </c>
    </row>
    <row r="5616">
      <c r="A5616" s="26">
        <v>36</v>
      </c>
      <c r="B5616" s="24" t="str">
        <v>화성시 병점구</v>
      </c>
      <c r="C5616" s="24" t="str">
        <v>오피스텔 전월세</v>
      </c>
      <c r="D5616" s="24" t="str">
        <v>2026-05</v>
      </c>
      <c r="E5616" s="24" t="str">
        <v>비교 반영</v>
      </c>
      <c r="F5616" s="24" t="str">
        <v>최근 비교기간</v>
      </c>
      <c r="G5616" s="26">
        <v>68</v>
      </c>
      <c r="H5616" s="37">
        <v>0.07105538140020899</v>
      </c>
    </row>
    <row r="5617">
      <c r="A5617" s="26">
        <v>36</v>
      </c>
      <c r="B5617" s="24" t="str">
        <v>화성시 병점구</v>
      </c>
      <c r="C5617" s="24" t="str">
        <v>오피스텔 전월세</v>
      </c>
      <c r="D5617" s="24" t="str">
        <v>2026-06</v>
      </c>
      <c r="E5617" s="24" t="str">
        <v>비교 반영</v>
      </c>
      <c r="F5617" s="24" t="str">
        <v>최근 비교기간</v>
      </c>
      <c r="G5617" s="26">
        <v>61</v>
      </c>
      <c r="H5617" s="37">
        <v>0.05249569707401033</v>
      </c>
    </row>
    <row r="5618">
      <c r="A5618" s="30">
        <v>36</v>
      </c>
      <c r="B5618" s="30" t="str">
        <v>화성시 병점구</v>
      </c>
      <c r="C5618" s="30" t="str">
        <v>오피스텔 전월세</v>
      </c>
      <c r="D5618" s="30" t="str">
        <v>2026-07</v>
      </c>
      <c r="E5618" s="30" t="str">
        <v>집계 중</v>
      </c>
      <c r="F5618" s="30" t="str">
        <v>집계 중 월</v>
      </c>
      <c r="G5618" s="32">
        <v>52</v>
      </c>
      <c r="H5618" s="43">
        <v>0.046889089269612265</v>
      </c>
    </row>
    <row r="5619">
      <c r="A5619" s="26">
        <v>36</v>
      </c>
      <c r="B5619" s="24" t="str">
        <v>화성시 병점구</v>
      </c>
      <c r="C5619" s="24" t="str">
        <v>토지</v>
      </c>
      <c r="D5619" s="24" t="str">
        <v>2025-08</v>
      </c>
      <c r="E5619" s="24" t="str">
        <v>비교 반영</v>
      </c>
      <c r="F5619" s="24" t="str">
        <v>그 외 비교 반영월</v>
      </c>
      <c r="G5619" s="26">
        <v>17</v>
      </c>
      <c r="H5619" s="37">
        <v>0.0189520624303233</v>
      </c>
    </row>
    <row r="5620">
      <c r="A5620" s="26">
        <v>36</v>
      </c>
      <c r="B5620" s="24" t="str">
        <v>화성시 병점구</v>
      </c>
      <c r="C5620" s="24" t="str">
        <v>토지</v>
      </c>
      <c r="D5620" s="24" t="str">
        <v>2025-09</v>
      </c>
      <c r="E5620" s="24" t="str">
        <v>비교 반영</v>
      </c>
      <c r="F5620" s="24" t="str">
        <v>그 외 비교 반영월</v>
      </c>
      <c r="G5620" s="26">
        <v>21</v>
      </c>
      <c r="H5620" s="37">
        <v>0.01856763925729443</v>
      </c>
    </row>
    <row r="5621">
      <c r="A5621" s="26">
        <v>36</v>
      </c>
      <c r="B5621" s="24" t="str">
        <v>화성시 병점구</v>
      </c>
      <c r="C5621" s="24" t="str">
        <v>토지</v>
      </c>
      <c r="D5621" s="24" t="str">
        <v>2025-10</v>
      </c>
      <c r="E5621" s="24" t="str">
        <v>비교 반영</v>
      </c>
      <c r="F5621" s="24" t="str">
        <v>그 외 비교 반영월</v>
      </c>
      <c r="G5621" s="26">
        <v>22</v>
      </c>
      <c r="H5621" s="37">
        <v>0.02480270574971815</v>
      </c>
    </row>
    <row r="5622">
      <c r="A5622" s="26">
        <v>36</v>
      </c>
      <c r="B5622" s="24" t="str">
        <v>화성시 병점구</v>
      </c>
      <c r="C5622" s="24" t="str">
        <v>토지</v>
      </c>
      <c r="D5622" s="24" t="str">
        <v>2025-11</v>
      </c>
      <c r="E5622" s="24" t="str">
        <v>비교 반영</v>
      </c>
      <c r="F5622" s="24" t="str">
        <v>그 외 비교 반영월</v>
      </c>
      <c r="G5622" s="26">
        <v>9</v>
      </c>
      <c r="H5622" s="37">
        <v>0.009375</v>
      </c>
    </row>
    <row r="5623">
      <c r="A5623" s="26">
        <v>36</v>
      </c>
      <c r="B5623" s="24" t="str">
        <v>화성시 병점구</v>
      </c>
      <c r="C5623" s="24" t="str">
        <v>토지</v>
      </c>
      <c r="D5623" s="24" t="str">
        <v>2025-12</v>
      </c>
      <c r="E5623" s="24" t="str">
        <v>비교 반영</v>
      </c>
      <c r="F5623" s="24" t="str">
        <v>그 외 비교 반영월</v>
      </c>
      <c r="G5623" s="26">
        <v>33</v>
      </c>
      <c r="H5623" s="37">
        <v>0.030330882352941176</v>
      </c>
    </row>
    <row r="5624">
      <c r="A5624" s="26">
        <v>36</v>
      </c>
      <c r="B5624" s="24" t="str">
        <v>화성시 병점구</v>
      </c>
      <c r="C5624" s="24" t="str">
        <v>토지</v>
      </c>
      <c r="D5624" s="24" t="str">
        <v>2026-01</v>
      </c>
      <c r="E5624" s="24" t="str">
        <v>비교 반영</v>
      </c>
      <c r="F5624" s="24" t="str">
        <v>직전 비교기간</v>
      </c>
      <c r="G5624" s="26">
        <v>30</v>
      </c>
      <c r="H5624" s="37">
        <v>0.02857142857142857</v>
      </c>
    </row>
    <row r="5625">
      <c r="A5625" s="26">
        <v>36</v>
      </c>
      <c r="B5625" s="24" t="str">
        <v>화성시 병점구</v>
      </c>
      <c r="C5625" s="24" t="str">
        <v>토지</v>
      </c>
      <c r="D5625" s="24" t="str">
        <v>2026-02</v>
      </c>
      <c r="E5625" s="24" t="str">
        <v>비교 반영</v>
      </c>
      <c r="F5625" s="24" t="str">
        <v>직전 비교기간</v>
      </c>
      <c r="G5625" s="26">
        <v>7</v>
      </c>
      <c r="H5625" s="37">
        <v>0.007803790412486065</v>
      </c>
    </row>
    <row r="5626">
      <c r="A5626" s="26">
        <v>36</v>
      </c>
      <c r="B5626" s="24" t="str">
        <v>화성시 병점구</v>
      </c>
      <c r="C5626" s="24" t="str">
        <v>토지</v>
      </c>
      <c r="D5626" s="24" t="str">
        <v>2026-03</v>
      </c>
      <c r="E5626" s="24" t="str">
        <v>비교 반영</v>
      </c>
      <c r="F5626" s="24" t="str">
        <v>직전 비교기간</v>
      </c>
      <c r="G5626" s="26">
        <v>7</v>
      </c>
      <c r="H5626" s="37">
        <v>0.006730769230769231</v>
      </c>
    </row>
    <row r="5627">
      <c r="A5627" s="26">
        <v>36</v>
      </c>
      <c r="B5627" s="24" t="str">
        <v>화성시 병점구</v>
      </c>
      <c r="C5627" s="24" t="str">
        <v>토지</v>
      </c>
      <c r="D5627" s="24" t="str">
        <v>2026-04</v>
      </c>
      <c r="E5627" s="24" t="str">
        <v>비교 반영</v>
      </c>
      <c r="F5627" s="24" t="str">
        <v>최근 비교기간</v>
      </c>
      <c r="G5627" s="26">
        <v>19</v>
      </c>
      <c r="H5627" s="37">
        <v>0.02021276595744681</v>
      </c>
    </row>
    <row r="5628">
      <c r="A5628" s="26">
        <v>36</v>
      </c>
      <c r="B5628" s="24" t="str">
        <v>화성시 병점구</v>
      </c>
      <c r="C5628" s="24" t="str">
        <v>토지</v>
      </c>
      <c r="D5628" s="24" t="str">
        <v>2026-05</v>
      </c>
      <c r="E5628" s="24" t="str">
        <v>비교 반영</v>
      </c>
      <c r="F5628" s="24" t="str">
        <v>최근 비교기간</v>
      </c>
      <c r="G5628" s="26">
        <v>18</v>
      </c>
      <c r="H5628" s="37">
        <v>0.018808777429467086</v>
      </c>
    </row>
    <row r="5629">
      <c r="A5629" s="26">
        <v>36</v>
      </c>
      <c r="B5629" s="24" t="str">
        <v>화성시 병점구</v>
      </c>
      <c r="C5629" s="24" t="str">
        <v>토지</v>
      </c>
      <c r="D5629" s="24" t="str">
        <v>2026-06</v>
      </c>
      <c r="E5629" s="24" t="str">
        <v>비교 반영</v>
      </c>
      <c r="F5629" s="24" t="str">
        <v>최근 비교기간</v>
      </c>
      <c r="G5629" s="26">
        <v>14</v>
      </c>
      <c r="H5629" s="37">
        <v>0.012048192771084338</v>
      </c>
    </row>
    <row r="5630">
      <c r="A5630" s="30">
        <v>36</v>
      </c>
      <c r="B5630" s="30" t="str">
        <v>화성시 병점구</v>
      </c>
      <c r="C5630" s="30" t="str">
        <v>토지</v>
      </c>
      <c r="D5630" s="30" t="str">
        <v>2026-07</v>
      </c>
      <c r="E5630" s="30" t="str">
        <v>집계 중</v>
      </c>
      <c r="F5630" s="30" t="str">
        <v>집계 중 월</v>
      </c>
      <c r="G5630" s="32">
        <v>6</v>
      </c>
      <c r="H5630" s="43">
        <v>0.005410279531109108</v>
      </c>
    </row>
    <row r="5631">
      <c r="A5631" s="26">
        <v>36</v>
      </c>
      <c r="B5631" s="24" t="str">
        <v>화성시 병점구</v>
      </c>
      <c r="C5631" s="24" t="str">
        <v>다세대 매매</v>
      </c>
      <c r="D5631" s="24" t="str">
        <v>2025-08</v>
      </c>
      <c r="E5631" s="24" t="str">
        <v>비교 반영</v>
      </c>
      <c r="F5631" s="24" t="str">
        <v>그 외 비교 반영월</v>
      </c>
      <c r="G5631" s="26">
        <v>8</v>
      </c>
      <c r="H5631" s="37">
        <v>0.008918617614269788</v>
      </c>
    </row>
    <row r="5632">
      <c r="A5632" s="26">
        <v>36</v>
      </c>
      <c r="B5632" s="24" t="str">
        <v>화성시 병점구</v>
      </c>
      <c r="C5632" s="24" t="str">
        <v>다세대 매매</v>
      </c>
      <c r="D5632" s="24" t="str">
        <v>2025-09</v>
      </c>
      <c r="E5632" s="24" t="str">
        <v>비교 반영</v>
      </c>
      <c r="F5632" s="24" t="str">
        <v>그 외 비교 반영월</v>
      </c>
      <c r="G5632" s="26">
        <v>6</v>
      </c>
      <c r="H5632" s="37">
        <v>0.005305039787798408</v>
      </c>
    </row>
    <row r="5633">
      <c r="A5633" s="26">
        <v>36</v>
      </c>
      <c r="B5633" s="24" t="str">
        <v>화성시 병점구</v>
      </c>
      <c r="C5633" s="24" t="str">
        <v>다세대 매매</v>
      </c>
      <c r="D5633" s="24" t="str">
        <v>2025-10</v>
      </c>
      <c r="E5633" s="24" t="str">
        <v>비교 반영</v>
      </c>
      <c r="F5633" s="24" t="str">
        <v>그 외 비교 반영월</v>
      </c>
      <c r="G5633" s="26">
        <v>54</v>
      </c>
      <c r="H5633" s="37">
        <v>0.060879368658399095</v>
      </c>
    </row>
    <row r="5634">
      <c r="A5634" s="26">
        <v>36</v>
      </c>
      <c r="B5634" s="24" t="str">
        <v>화성시 병점구</v>
      </c>
      <c r="C5634" s="24" t="str">
        <v>다세대 매매</v>
      </c>
      <c r="D5634" s="24" t="str">
        <v>2025-11</v>
      </c>
      <c r="E5634" s="24" t="str">
        <v>비교 반영</v>
      </c>
      <c r="F5634" s="24" t="str">
        <v>그 외 비교 반영월</v>
      </c>
      <c r="G5634" s="26">
        <v>8</v>
      </c>
      <c r="H5634" s="37">
        <v>0.008333333333333333</v>
      </c>
    </row>
    <row r="5635">
      <c r="A5635" s="26">
        <v>36</v>
      </c>
      <c r="B5635" s="24" t="str">
        <v>화성시 병점구</v>
      </c>
      <c r="C5635" s="24" t="str">
        <v>다세대 매매</v>
      </c>
      <c r="D5635" s="24" t="str">
        <v>2025-12</v>
      </c>
      <c r="E5635" s="24" t="str">
        <v>비교 반영</v>
      </c>
      <c r="F5635" s="24" t="str">
        <v>그 외 비교 반영월</v>
      </c>
      <c r="G5635" s="26">
        <v>29</v>
      </c>
      <c r="H5635" s="37">
        <v>0.02665441176470588</v>
      </c>
    </row>
    <row r="5636">
      <c r="A5636" s="26">
        <v>36</v>
      </c>
      <c r="B5636" s="24" t="str">
        <v>화성시 병점구</v>
      </c>
      <c r="C5636" s="24" t="str">
        <v>다세대 매매</v>
      </c>
      <c r="D5636" s="24" t="str">
        <v>2026-01</v>
      </c>
      <c r="E5636" s="24" t="str">
        <v>비교 반영</v>
      </c>
      <c r="F5636" s="24" t="str">
        <v>직전 비교기간</v>
      </c>
      <c r="G5636" s="26">
        <v>10</v>
      </c>
      <c r="H5636" s="37">
        <v>0.009523809523809525</v>
      </c>
    </row>
    <row r="5637">
      <c r="A5637" s="26">
        <v>36</v>
      </c>
      <c r="B5637" s="24" t="str">
        <v>화성시 병점구</v>
      </c>
      <c r="C5637" s="24" t="str">
        <v>다세대 매매</v>
      </c>
      <c r="D5637" s="24" t="str">
        <v>2026-02</v>
      </c>
      <c r="E5637" s="24" t="str">
        <v>비교 반영</v>
      </c>
      <c r="F5637" s="24" t="str">
        <v>직전 비교기간</v>
      </c>
      <c r="G5637" s="26">
        <v>9</v>
      </c>
      <c r="H5637" s="37">
        <v>0.010033444816053512</v>
      </c>
    </row>
    <row r="5638">
      <c r="A5638" s="26">
        <v>36</v>
      </c>
      <c r="B5638" s="24" t="str">
        <v>화성시 병점구</v>
      </c>
      <c r="C5638" s="24" t="str">
        <v>다세대 매매</v>
      </c>
      <c r="D5638" s="24" t="str">
        <v>2026-03</v>
      </c>
      <c r="E5638" s="24" t="str">
        <v>비교 반영</v>
      </c>
      <c r="F5638" s="24" t="str">
        <v>직전 비교기간</v>
      </c>
      <c r="G5638" s="26">
        <v>11</v>
      </c>
      <c r="H5638" s="37">
        <v>0.010576923076923078</v>
      </c>
    </row>
    <row r="5639">
      <c r="A5639" s="26">
        <v>36</v>
      </c>
      <c r="B5639" s="24" t="str">
        <v>화성시 병점구</v>
      </c>
      <c r="C5639" s="24" t="str">
        <v>다세대 매매</v>
      </c>
      <c r="D5639" s="24" t="str">
        <v>2026-04</v>
      </c>
      <c r="E5639" s="24" t="str">
        <v>비교 반영</v>
      </c>
      <c r="F5639" s="24" t="str">
        <v>최근 비교기간</v>
      </c>
      <c r="G5639" s="26">
        <v>12</v>
      </c>
      <c r="H5639" s="37">
        <v>0.01276595744680851</v>
      </c>
    </row>
    <row r="5640">
      <c r="A5640" s="26">
        <v>36</v>
      </c>
      <c r="B5640" s="24" t="str">
        <v>화성시 병점구</v>
      </c>
      <c r="C5640" s="24" t="str">
        <v>다세대 매매</v>
      </c>
      <c r="D5640" s="24" t="str">
        <v>2026-05</v>
      </c>
      <c r="E5640" s="24" t="str">
        <v>비교 반영</v>
      </c>
      <c r="F5640" s="24" t="str">
        <v>최근 비교기간</v>
      </c>
      <c r="G5640" s="26">
        <v>11</v>
      </c>
      <c r="H5640" s="37">
        <v>0.011494252873563218</v>
      </c>
    </row>
    <row r="5641">
      <c r="A5641" s="26">
        <v>36</v>
      </c>
      <c r="B5641" s="24" t="str">
        <v>화성시 병점구</v>
      </c>
      <c r="C5641" s="24" t="str">
        <v>다세대 매매</v>
      </c>
      <c r="D5641" s="24" t="str">
        <v>2026-06</v>
      </c>
      <c r="E5641" s="24" t="str">
        <v>비교 반영</v>
      </c>
      <c r="F5641" s="24" t="str">
        <v>최근 비교기간</v>
      </c>
      <c r="G5641" s="26">
        <v>22</v>
      </c>
      <c r="H5641" s="37">
        <v>0.0189328743545611</v>
      </c>
    </row>
    <row r="5642">
      <c r="A5642" s="30">
        <v>36</v>
      </c>
      <c r="B5642" s="30" t="str">
        <v>화성시 병점구</v>
      </c>
      <c r="C5642" s="30" t="str">
        <v>다세대 매매</v>
      </c>
      <c r="D5642" s="30" t="str">
        <v>2026-07</v>
      </c>
      <c r="E5642" s="30" t="str">
        <v>집계 중</v>
      </c>
      <c r="F5642" s="30" t="str">
        <v>집계 중 월</v>
      </c>
      <c r="G5642" s="32">
        <v>11</v>
      </c>
      <c r="H5642" s="43">
        <v>0.009918845807033363</v>
      </c>
    </row>
    <row r="5643">
      <c r="A5643" s="26">
        <v>36</v>
      </c>
      <c r="B5643" s="24" t="str">
        <v>화성시 병점구</v>
      </c>
      <c r="C5643" s="24" t="str">
        <v>상가</v>
      </c>
      <c r="D5643" s="24" t="str">
        <v>2025-08</v>
      </c>
      <c r="E5643" s="24" t="str">
        <v>비교 반영</v>
      </c>
      <c r="F5643" s="24" t="str">
        <v>그 외 비교 반영월</v>
      </c>
      <c r="G5643" s="26">
        <v>7</v>
      </c>
      <c r="H5643" s="37">
        <v>0.007803790412486065</v>
      </c>
    </row>
    <row r="5644">
      <c r="A5644" s="26">
        <v>36</v>
      </c>
      <c r="B5644" s="24" t="str">
        <v>화성시 병점구</v>
      </c>
      <c r="C5644" s="24" t="str">
        <v>상가</v>
      </c>
      <c r="D5644" s="24" t="str">
        <v>2025-09</v>
      </c>
      <c r="E5644" s="24" t="str">
        <v>비교 반영</v>
      </c>
      <c r="F5644" s="24" t="str">
        <v>그 외 비교 반영월</v>
      </c>
      <c r="G5644" s="26">
        <v>11</v>
      </c>
      <c r="H5644" s="37">
        <v>0.009725906277630416</v>
      </c>
    </row>
    <row r="5645">
      <c r="A5645" s="26">
        <v>36</v>
      </c>
      <c r="B5645" s="24" t="str">
        <v>화성시 병점구</v>
      </c>
      <c r="C5645" s="24" t="str">
        <v>상가</v>
      </c>
      <c r="D5645" s="24" t="str">
        <v>2025-10</v>
      </c>
      <c r="E5645" s="24" t="str">
        <v>비교 반영</v>
      </c>
      <c r="F5645" s="24" t="str">
        <v>그 외 비교 반영월</v>
      </c>
      <c r="G5645" s="26">
        <v>6</v>
      </c>
      <c r="H5645" s="37">
        <v>0.006764374295377677</v>
      </c>
    </row>
    <row r="5646">
      <c r="A5646" s="26">
        <v>36</v>
      </c>
      <c r="B5646" s="24" t="str">
        <v>화성시 병점구</v>
      </c>
      <c r="C5646" s="24" t="str">
        <v>상가</v>
      </c>
      <c r="D5646" s="24" t="str">
        <v>2025-11</v>
      </c>
      <c r="E5646" s="24" t="str">
        <v>비교 반영</v>
      </c>
      <c r="F5646" s="24" t="str">
        <v>그 외 비교 반영월</v>
      </c>
      <c r="G5646" s="26">
        <v>9</v>
      </c>
      <c r="H5646" s="37">
        <v>0.009375</v>
      </c>
    </row>
    <row r="5647">
      <c r="A5647" s="26">
        <v>36</v>
      </c>
      <c r="B5647" s="24" t="str">
        <v>화성시 병점구</v>
      </c>
      <c r="C5647" s="24" t="str">
        <v>상가</v>
      </c>
      <c r="D5647" s="24" t="str">
        <v>2025-12</v>
      </c>
      <c r="E5647" s="24" t="str">
        <v>비교 반영</v>
      </c>
      <c r="F5647" s="24" t="str">
        <v>그 외 비교 반영월</v>
      </c>
      <c r="G5647" s="26">
        <v>2</v>
      </c>
      <c r="H5647" s="37">
        <v>0.001838235294117647</v>
      </c>
    </row>
    <row r="5648">
      <c r="A5648" s="26">
        <v>36</v>
      </c>
      <c r="B5648" s="24" t="str">
        <v>화성시 병점구</v>
      </c>
      <c r="C5648" s="24" t="str">
        <v>상가</v>
      </c>
      <c r="D5648" s="24" t="str">
        <v>2026-01</v>
      </c>
      <c r="E5648" s="24" t="str">
        <v>비교 반영</v>
      </c>
      <c r="F5648" s="24" t="str">
        <v>직전 비교기간</v>
      </c>
      <c r="G5648" s="26">
        <v>13</v>
      </c>
      <c r="H5648" s="37">
        <v>0.012380952380952381</v>
      </c>
    </row>
    <row r="5649">
      <c r="A5649" s="26">
        <v>36</v>
      </c>
      <c r="B5649" s="24" t="str">
        <v>화성시 병점구</v>
      </c>
      <c r="C5649" s="24" t="str">
        <v>상가</v>
      </c>
      <c r="D5649" s="24" t="str">
        <v>2026-02</v>
      </c>
      <c r="E5649" s="24" t="str">
        <v>비교 반영</v>
      </c>
      <c r="F5649" s="24" t="str">
        <v>직전 비교기간</v>
      </c>
      <c r="G5649" s="26">
        <v>6</v>
      </c>
      <c r="H5649" s="37">
        <v>0.006688963210702341</v>
      </c>
    </row>
    <row r="5650">
      <c r="A5650" s="26">
        <v>36</v>
      </c>
      <c r="B5650" s="24" t="str">
        <v>화성시 병점구</v>
      </c>
      <c r="C5650" s="24" t="str">
        <v>상가</v>
      </c>
      <c r="D5650" s="24" t="str">
        <v>2026-03</v>
      </c>
      <c r="E5650" s="24" t="str">
        <v>비교 반영</v>
      </c>
      <c r="F5650" s="24" t="str">
        <v>직전 비교기간</v>
      </c>
      <c r="G5650" s="26">
        <v>8</v>
      </c>
      <c r="H5650" s="37">
        <v>0.007692307692307693</v>
      </c>
    </row>
    <row r="5651">
      <c r="A5651" s="26">
        <v>36</v>
      </c>
      <c r="B5651" s="24" t="str">
        <v>화성시 병점구</v>
      </c>
      <c r="C5651" s="24" t="str">
        <v>상가</v>
      </c>
      <c r="D5651" s="24" t="str">
        <v>2026-04</v>
      </c>
      <c r="E5651" s="24" t="str">
        <v>비교 반영</v>
      </c>
      <c r="F5651" s="24" t="str">
        <v>최근 비교기간</v>
      </c>
      <c r="G5651" s="26">
        <v>14</v>
      </c>
      <c r="H5651" s="37">
        <v>0.014893617021276596</v>
      </c>
    </row>
    <row r="5652">
      <c r="A5652" s="26">
        <v>36</v>
      </c>
      <c r="B5652" s="24" t="str">
        <v>화성시 병점구</v>
      </c>
      <c r="C5652" s="24" t="str">
        <v>상가</v>
      </c>
      <c r="D5652" s="24" t="str">
        <v>2026-05</v>
      </c>
      <c r="E5652" s="24" t="str">
        <v>비교 반영</v>
      </c>
      <c r="F5652" s="24" t="str">
        <v>최근 비교기간</v>
      </c>
      <c r="G5652" s="26">
        <v>5</v>
      </c>
      <c r="H5652" s="37">
        <v>0.00522466039707419</v>
      </c>
    </row>
    <row r="5653">
      <c r="A5653" s="26">
        <v>36</v>
      </c>
      <c r="B5653" s="24" t="str">
        <v>화성시 병점구</v>
      </c>
      <c r="C5653" s="24" t="str">
        <v>상가</v>
      </c>
      <c r="D5653" s="24" t="str">
        <v>2026-06</v>
      </c>
      <c r="E5653" s="24" t="str">
        <v>비교 반영</v>
      </c>
      <c r="F5653" s="24" t="str">
        <v>최근 비교기간</v>
      </c>
      <c r="G5653" s="26">
        <v>7</v>
      </c>
      <c r="H5653" s="37">
        <v>0.006024096385542169</v>
      </c>
    </row>
    <row r="5654">
      <c r="A5654" s="30">
        <v>36</v>
      </c>
      <c r="B5654" s="30" t="str">
        <v>화성시 병점구</v>
      </c>
      <c r="C5654" s="30" t="str">
        <v>상가</v>
      </c>
      <c r="D5654" s="30" t="str">
        <v>2026-07</v>
      </c>
      <c r="E5654" s="30" t="str">
        <v>집계 중</v>
      </c>
      <c r="F5654" s="30" t="str">
        <v>집계 중 월</v>
      </c>
      <c r="G5654" s="32">
        <v>10</v>
      </c>
      <c r="H5654" s="43">
        <v>0.009017132551848512</v>
      </c>
    </row>
    <row r="5655">
      <c r="A5655" s="26">
        <v>36</v>
      </c>
      <c r="B5655" s="24" t="str">
        <v>화성시 병점구</v>
      </c>
      <c r="C5655" s="24" t="str">
        <v>오피스텔 매매</v>
      </c>
      <c r="D5655" s="24" t="str">
        <v>2025-08</v>
      </c>
      <c r="E5655" s="24" t="str">
        <v>비교 반영</v>
      </c>
      <c r="F5655" s="24" t="str">
        <v>그 외 비교 반영월</v>
      </c>
      <c r="G5655" s="26">
        <v>44</v>
      </c>
      <c r="H5655" s="37">
        <v>0.04905239687848383</v>
      </c>
    </row>
    <row r="5656">
      <c r="A5656" s="26">
        <v>36</v>
      </c>
      <c r="B5656" s="24" t="str">
        <v>화성시 병점구</v>
      </c>
      <c r="C5656" s="24" t="str">
        <v>오피스텔 매매</v>
      </c>
      <c r="D5656" s="24" t="str">
        <v>2025-09</v>
      </c>
      <c r="E5656" s="24" t="str">
        <v>비교 반영</v>
      </c>
      <c r="F5656" s="24" t="str">
        <v>그 외 비교 반영월</v>
      </c>
      <c r="G5656" s="26">
        <v>284</v>
      </c>
      <c r="H5656" s="37">
        <v>0.251105216622458</v>
      </c>
    </row>
    <row r="5657">
      <c r="A5657" s="26">
        <v>36</v>
      </c>
      <c r="B5657" s="24" t="str">
        <v>화성시 병점구</v>
      </c>
      <c r="C5657" s="24" t="str">
        <v>오피스텔 매매</v>
      </c>
      <c r="D5657" s="24" t="str">
        <v>2025-10</v>
      </c>
      <c r="E5657" s="24" t="str">
        <v>비교 반영</v>
      </c>
      <c r="F5657" s="24" t="str">
        <v>그 외 비교 반영월</v>
      </c>
      <c r="G5657" s="26">
        <v>23</v>
      </c>
      <c r="H5657" s="37">
        <v>0.02593010146561443</v>
      </c>
    </row>
    <row r="5658">
      <c r="A5658" s="26">
        <v>36</v>
      </c>
      <c r="B5658" s="24" t="str">
        <v>화성시 병점구</v>
      </c>
      <c r="C5658" s="24" t="str">
        <v>오피스텔 매매</v>
      </c>
      <c r="D5658" s="24" t="str">
        <v>2025-11</v>
      </c>
      <c r="E5658" s="24" t="str">
        <v>비교 반영</v>
      </c>
      <c r="F5658" s="24" t="str">
        <v>그 외 비교 반영월</v>
      </c>
      <c r="G5658" s="26">
        <v>5</v>
      </c>
      <c r="H5658" s="37">
        <v>0.005208333333333333</v>
      </c>
    </row>
    <row r="5659">
      <c r="A5659" s="26">
        <v>36</v>
      </c>
      <c r="B5659" s="24" t="str">
        <v>화성시 병점구</v>
      </c>
      <c r="C5659" s="24" t="str">
        <v>오피스텔 매매</v>
      </c>
      <c r="D5659" s="24" t="str">
        <v>2025-12</v>
      </c>
      <c r="E5659" s="24" t="str">
        <v>비교 반영</v>
      </c>
      <c r="F5659" s="24" t="str">
        <v>그 외 비교 반영월</v>
      </c>
      <c r="G5659" s="26">
        <v>7</v>
      </c>
      <c r="H5659" s="37">
        <v>0.006433823529411764</v>
      </c>
    </row>
    <row r="5660">
      <c r="A5660" s="26">
        <v>36</v>
      </c>
      <c r="B5660" s="24" t="str">
        <v>화성시 병점구</v>
      </c>
      <c r="C5660" s="24" t="str">
        <v>오피스텔 매매</v>
      </c>
      <c r="D5660" s="24" t="str">
        <v>2026-01</v>
      </c>
      <c r="E5660" s="24" t="str">
        <v>비교 반영</v>
      </c>
      <c r="F5660" s="24" t="str">
        <v>직전 비교기간</v>
      </c>
      <c r="G5660" s="26">
        <v>6</v>
      </c>
      <c r="H5660" s="37">
        <v>0.005714285714285714</v>
      </c>
    </row>
    <row r="5661">
      <c r="A5661" s="26">
        <v>36</v>
      </c>
      <c r="B5661" s="24" t="str">
        <v>화성시 병점구</v>
      </c>
      <c r="C5661" s="24" t="str">
        <v>오피스텔 매매</v>
      </c>
      <c r="D5661" s="24" t="str">
        <v>2026-02</v>
      </c>
      <c r="E5661" s="24" t="str">
        <v>비교 반영</v>
      </c>
      <c r="F5661" s="24" t="str">
        <v>직전 비교기간</v>
      </c>
      <c r="G5661" s="26">
        <v>3</v>
      </c>
      <c r="H5661" s="37">
        <v>0.0033444816053511705</v>
      </c>
    </row>
    <row r="5662">
      <c r="A5662" s="26">
        <v>36</v>
      </c>
      <c r="B5662" s="24" t="str">
        <v>화성시 병점구</v>
      </c>
      <c r="C5662" s="24" t="str">
        <v>오피스텔 매매</v>
      </c>
      <c r="D5662" s="24" t="str">
        <v>2026-03</v>
      </c>
      <c r="E5662" s="24" t="str">
        <v>비교 반영</v>
      </c>
      <c r="F5662" s="24" t="str">
        <v>직전 비교기간</v>
      </c>
      <c r="G5662" s="26">
        <v>8</v>
      </c>
      <c r="H5662" s="37">
        <v>0.007692307692307693</v>
      </c>
    </row>
    <row r="5663">
      <c r="A5663" s="26">
        <v>36</v>
      </c>
      <c r="B5663" s="24" t="str">
        <v>화성시 병점구</v>
      </c>
      <c r="C5663" s="24" t="str">
        <v>오피스텔 매매</v>
      </c>
      <c r="D5663" s="24" t="str">
        <v>2026-04</v>
      </c>
      <c r="E5663" s="24" t="str">
        <v>비교 반영</v>
      </c>
      <c r="F5663" s="24" t="str">
        <v>최근 비교기간</v>
      </c>
      <c r="G5663" s="26">
        <v>3</v>
      </c>
      <c r="H5663" s="37">
        <v>0.0031914893617021275</v>
      </c>
    </row>
    <row r="5664">
      <c r="A5664" s="26">
        <v>36</v>
      </c>
      <c r="B5664" s="24" t="str">
        <v>화성시 병점구</v>
      </c>
      <c r="C5664" s="24" t="str">
        <v>오피스텔 매매</v>
      </c>
      <c r="D5664" s="24" t="str">
        <v>2026-05</v>
      </c>
      <c r="E5664" s="24" t="str">
        <v>비교 반영</v>
      </c>
      <c r="F5664" s="24" t="str">
        <v>최근 비교기간</v>
      </c>
      <c r="G5664" s="26">
        <v>2</v>
      </c>
      <c r="H5664" s="37">
        <v>0.0020898641588296763</v>
      </c>
    </row>
    <row r="5665">
      <c r="A5665" s="26">
        <v>36</v>
      </c>
      <c r="B5665" s="24" t="str">
        <v>화성시 병점구</v>
      </c>
      <c r="C5665" s="24" t="str">
        <v>오피스텔 매매</v>
      </c>
      <c r="D5665" s="24" t="str">
        <v>2026-06</v>
      </c>
      <c r="E5665" s="24" t="str">
        <v>비교 반영</v>
      </c>
      <c r="F5665" s="24" t="str">
        <v>최근 비교기간</v>
      </c>
      <c r="G5665" s="26">
        <v>1</v>
      </c>
      <c r="H5665" s="37">
        <v>0.0008605851979345956</v>
      </c>
    </row>
    <row r="5666">
      <c r="A5666" s="30">
        <v>36</v>
      </c>
      <c r="B5666" s="30" t="str">
        <v>화성시 병점구</v>
      </c>
      <c r="C5666" s="30" t="str">
        <v>오피스텔 매매</v>
      </c>
      <c r="D5666" s="30" t="str">
        <v>2026-07</v>
      </c>
      <c r="E5666" s="30" t="str">
        <v>집계 중</v>
      </c>
      <c r="F5666" s="30" t="str">
        <v>집계 중 월</v>
      </c>
      <c r="G5666" s="32">
        <v>21</v>
      </c>
      <c r="H5666" s="43">
        <v>0.018935978358881875</v>
      </c>
    </row>
    <row r="5667">
      <c r="A5667" s="26">
        <v>36</v>
      </c>
      <c r="B5667" s="24" t="str">
        <v>화성시 병점구</v>
      </c>
      <c r="C5667" s="24" t="str">
        <v>공장창고</v>
      </c>
      <c r="D5667" s="24" t="str">
        <v>2025-08</v>
      </c>
      <c r="E5667" s="24" t="str">
        <v>비교 반영</v>
      </c>
      <c r="F5667" s="24" t="str">
        <v>그 외 비교 반영월</v>
      </c>
      <c r="G5667" s="26">
        <v>1</v>
      </c>
      <c r="H5667" s="37">
        <v>0.0011148272017837235</v>
      </c>
    </row>
    <row r="5668">
      <c r="A5668" s="26">
        <v>36</v>
      </c>
      <c r="B5668" s="24" t="str">
        <v>화성시 병점구</v>
      </c>
      <c r="C5668" s="24" t="str">
        <v>공장창고</v>
      </c>
      <c r="D5668" s="24" t="str">
        <v>2025-09</v>
      </c>
      <c r="E5668" s="24" t="str">
        <v>비교 반영</v>
      </c>
      <c r="F5668" s="24" t="str">
        <v>그 외 비교 반영월</v>
      </c>
      <c r="G5668" s="26">
        <v>2</v>
      </c>
      <c r="H5668" s="37">
        <v>0.0017683465959328027</v>
      </c>
    </row>
    <row r="5669">
      <c r="A5669" s="26">
        <v>36</v>
      </c>
      <c r="B5669" s="24" t="str">
        <v>화성시 병점구</v>
      </c>
      <c r="C5669" s="24" t="str">
        <v>공장창고</v>
      </c>
      <c r="D5669" s="24" t="str">
        <v>2025-10</v>
      </c>
      <c r="E5669" s="24" t="str">
        <v>비교 반영</v>
      </c>
      <c r="F5669" s="24" t="str">
        <v>그 외 비교 반영월</v>
      </c>
      <c r="G5669" s="26">
        <v>1</v>
      </c>
      <c r="H5669" s="37">
        <v>0.0011273957158962795</v>
      </c>
    </row>
    <row r="5670">
      <c r="A5670" s="26">
        <v>36</v>
      </c>
      <c r="B5670" s="24" t="str">
        <v>화성시 병점구</v>
      </c>
      <c r="C5670" s="24" t="str">
        <v>공장창고</v>
      </c>
      <c r="D5670" s="24" t="str">
        <v>2025-11</v>
      </c>
      <c r="E5670" s="24" t="str">
        <v>비교 반영</v>
      </c>
      <c r="F5670" s="24" t="str">
        <v>그 외 비교 반영월</v>
      </c>
      <c r="G5670" s="26">
        <v>0</v>
      </c>
      <c r="H5670" s="37">
        <v>0</v>
      </c>
    </row>
    <row r="5671">
      <c r="A5671" s="26">
        <v>36</v>
      </c>
      <c r="B5671" s="24" t="str">
        <v>화성시 병점구</v>
      </c>
      <c r="C5671" s="24" t="str">
        <v>공장창고</v>
      </c>
      <c r="D5671" s="24" t="str">
        <v>2025-12</v>
      </c>
      <c r="E5671" s="24" t="str">
        <v>비교 반영</v>
      </c>
      <c r="F5671" s="24" t="str">
        <v>그 외 비교 반영월</v>
      </c>
      <c r="G5671" s="26">
        <v>1</v>
      </c>
      <c r="H5671" s="37">
        <v>0.0009191176470588235</v>
      </c>
    </row>
    <row r="5672">
      <c r="A5672" s="26">
        <v>36</v>
      </c>
      <c r="B5672" s="24" t="str">
        <v>화성시 병점구</v>
      </c>
      <c r="C5672" s="24" t="str">
        <v>공장창고</v>
      </c>
      <c r="D5672" s="24" t="str">
        <v>2026-01</v>
      </c>
      <c r="E5672" s="24" t="str">
        <v>비교 반영</v>
      </c>
      <c r="F5672" s="24" t="str">
        <v>직전 비교기간</v>
      </c>
      <c r="G5672" s="26">
        <v>0</v>
      </c>
      <c r="H5672" s="37">
        <v>0</v>
      </c>
    </row>
    <row r="5673">
      <c r="A5673" s="26">
        <v>36</v>
      </c>
      <c r="B5673" s="24" t="str">
        <v>화성시 병점구</v>
      </c>
      <c r="C5673" s="24" t="str">
        <v>공장창고</v>
      </c>
      <c r="D5673" s="24" t="str">
        <v>2026-02</v>
      </c>
      <c r="E5673" s="24" t="str">
        <v>비교 반영</v>
      </c>
      <c r="F5673" s="24" t="str">
        <v>직전 비교기간</v>
      </c>
      <c r="G5673" s="26">
        <v>0</v>
      </c>
      <c r="H5673" s="37">
        <v>0</v>
      </c>
    </row>
    <row r="5674">
      <c r="A5674" s="26">
        <v>36</v>
      </c>
      <c r="B5674" s="24" t="str">
        <v>화성시 병점구</v>
      </c>
      <c r="C5674" s="24" t="str">
        <v>공장창고</v>
      </c>
      <c r="D5674" s="24" t="str">
        <v>2026-03</v>
      </c>
      <c r="E5674" s="24" t="str">
        <v>비교 반영</v>
      </c>
      <c r="F5674" s="24" t="str">
        <v>직전 비교기간</v>
      </c>
      <c r="G5674" s="26">
        <v>1</v>
      </c>
      <c r="H5674" s="37">
        <v>0.0009615384615384616</v>
      </c>
    </row>
    <row r="5675">
      <c r="A5675" s="26">
        <v>36</v>
      </c>
      <c r="B5675" s="24" t="str">
        <v>화성시 병점구</v>
      </c>
      <c r="C5675" s="24" t="str">
        <v>공장창고</v>
      </c>
      <c r="D5675" s="24" t="str">
        <v>2026-04</v>
      </c>
      <c r="E5675" s="24" t="str">
        <v>비교 반영</v>
      </c>
      <c r="F5675" s="24" t="str">
        <v>최근 비교기간</v>
      </c>
      <c r="G5675" s="26">
        <v>2</v>
      </c>
      <c r="H5675" s="37">
        <v>0.002127659574468085</v>
      </c>
    </row>
    <row r="5676">
      <c r="A5676" s="26">
        <v>36</v>
      </c>
      <c r="B5676" s="24" t="str">
        <v>화성시 병점구</v>
      </c>
      <c r="C5676" s="24" t="str">
        <v>공장창고</v>
      </c>
      <c r="D5676" s="24" t="str">
        <v>2026-05</v>
      </c>
      <c r="E5676" s="24" t="str">
        <v>비교 반영</v>
      </c>
      <c r="F5676" s="24" t="str">
        <v>최근 비교기간</v>
      </c>
      <c r="G5676" s="26">
        <v>0</v>
      </c>
      <c r="H5676" s="37">
        <v>0</v>
      </c>
    </row>
    <row r="5677">
      <c r="A5677" s="26">
        <v>36</v>
      </c>
      <c r="B5677" s="24" t="str">
        <v>화성시 병점구</v>
      </c>
      <c r="C5677" s="24" t="str">
        <v>공장창고</v>
      </c>
      <c r="D5677" s="24" t="str">
        <v>2026-06</v>
      </c>
      <c r="E5677" s="24" t="str">
        <v>비교 반영</v>
      </c>
      <c r="F5677" s="24" t="str">
        <v>최근 비교기간</v>
      </c>
      <c r="G5677" s="26">
        <v>3</v>
      </c>
      <c r="H5677" s="37">
        <v>0.0025817555938037868</v>
      </c>
    </row>
    <row r="5678">
      <c r="A5678" s="30">
        <v>36</v>
      </c>
      <c r="B5678" s="30" t="str">
        <v>화성시 병점구</v>
      </c>
      <c r="C5678" s="30" t="str">
        <v>공장창고</v>
      </c>
      <c r="D5678" s="30" t="str">
        <v>2026-07</v>
      </c>
      <c r="E5678" s="30" t="str">
        <v>집계 중</v>
      </c>
      <c r="F5678" s="30" t="str">
        <v>집계 중 월</v>
      </c>
      <c r="G5678" s="32">
        <v>2</v>
      </c>
      <c r="H5678" s="43">
        <v>0.0018034265103697023</v>
      </c>
    </row>
    <row r="5679">
      <c r="A5679" s="26">
        <v>36</v>
      </c>
      <c r="B5679" s="24" t="str">
        <v>화성시 병점구</v>
      </c>
      <c r="C5679" s="24" t="str">
        <v>다가구 매매</v>
      </c>
      <c r="D5679" s="24" t="str">
        <v>2025-08</v>
      </c>
      <c r="E5679" s="24" t="str">
        <v>비교 반영</v>
      </c>
      <c r="F5679" s="24" t="str">
        <v>그 외 비교 반영월</v>
      </c>
      <c r="G5679" s="26">
        <v>1</v>
      </c>
      <c r="H5679" s="37">
        <v>0.0011148272017837235</v>
      </c>
    </row>
    <row r="5680">
      <c r="A5680" s="26">
        <v>36</v>
      </c>
      <c r="B5680" s="24" t="str">
        <v>화성시 병점구</v>
      </c>
      <c r="C5680" s="24" t="str">
        <v>다가구 매매</v>
      </c>
      <c r="D5680" s="24" t="str">
        <v>2025-09</v>
      </c>
      <c r="E5680" s="24" t="str">
        <v>비교 반영</v>
      </c>
      <c r="F5680" s="24" t="str">
        <v>그 외 비교 반영월</v>
      </c>
      <c r="G5680" s="26">
        <v>2</v>
      </c>
      <c r="H5680" s="37">
        <v>0.0017683465959328027</v>
      </c>
    </row>
    <row r="5681">
      <c r="A5681" s="26">
        <v>36</v>
      </c>
      <c r="B5681" s="24" t="str">
        <v>화성시 병점구</v>
      </c>
      <c r="C5681" s="24" t="str">
        <v>다가구 매매</v>
      </c>
      <c r="D5681" s="24" t="str">
        <v>2025-10</v>
      </c>
      <c r="E5681" s="24" t="str">
        <v>비교 반영</v>
      </c>
      <c r="F5681" s="24" t="str">
        <v>그 외 비교 반영월</v>
      </c>
      <c r="G5681" s="26">
        <v>0</v>
      </c>
      <c r="H5681" s="37">
        <v>0</v>
      </c>
    </row>
    <row r="5682">
      <c r="A5682" s="26">
        <v>36</v>
      </c>
      <c r="B5682" s="24" t="str">
        <v>화성시 병점구</v>
      </c>
      <c r="C5682" s="24" t="str">
        <v>다가구 매매</v>
      </c>
      <c r="D5682" s="24" t="str">
        <v>2025-11</v>
      </c>
      <c r="E5682" s="24" t="str">
        <v>비교 반영</v>
      </c>
      <c r="F5682" s="24" t="str">
        <v>그 외 비교 반영월</v>
      </c>
      <c r="G5682" s="26">
        <v>3</v>
      </c>
      <c r="H5682" s="37">
        <v>0.003125</v>
      </c>
    </row>
    <row r="5683">
      <c r="A5683" s="26">
        <v>36</v>
      </c>
      <c r="B5683" s="24" t="str">
        <v>화성시 병점구</v>
      </c>
      <c r="C5683" s="24" t="str">
        <v>다가구 매매</v>
      </c>
      <c r="D5683" s="24" t="str">
        <v>2025-12</v>
      </c>
      <c r="E5683" s="24" t="str">
        <v>비교 반영</v>
      </c>
      <c r="F5683" s="24" t="str">
        <v>그 외 비교 반영월</v>
      </c>
      <c r="G5683" s="26">
        <v>3</v>
      </c>
      <c r="H5683" s="37">
        <v>0.0027573529411764708</v>
      </c>
    </row>
    <row r="5684">
      <c r="A5684" s="26">
        <v>36</v>
      </c>
      <c r="B5684" s="24" t="str">
        <v>화성시 병점구</v>
      </c>
      <c r="C5684" s="24" t="str">
        <v>다가구 매매</v>
      </c>
      <c r="D5684" s="24" t="str">
        <v>2026-01</v>
      </c>
      <c r="E5684" s="24" t="str">
        <v>비교 반영</v>
      </c>
      <c r="F5684" s="24" t="str">
        <v>직전 비교기간</v>
      </c>
      <c r="G5684" s="26">
        <v>0</v>
      </c>
      <c r="H5684" s="37">
        <v>0</v>
      </c>
    </row>
    <row r="5685">
      <c r="A5685" s="26">
        <v>36</v>
      </c>
      <c r="B5685" s="24" t="str">
        <v>화성시 병점구</v>
      </c>
      <c r="C5685" s="24" t="str">
        <v>다가구 매매</v>
      </c>
      <c r="D5685" s="24" t="str">
        <v>2026-02</v>
      </c>
      <c r="E5685" s="24" t="str">
        <v>비교 반영</v>
      </c>
      <c r="F5685" s="24" t="str">
        <v>직전 비교기간</v>
      </c>
      <c r="G5685" s="26">
        <v>1</v>
      </c>
      <c r="H5685" s="37">
        <v>0.0011148272017837235</v>
      </c>
    </row>
    <row r="5686">
      <c r="A5686" s="26">
        <v>36</v>
      </c>
      <c r="B5686" s="24" t="str">
        <v>화성시 병점구</v>
      </c>
      <c r="C5686" s="24" t="str">
        <v>다가구 매매</v>
      </c>
      <c r="D5686" s="24" t="str">
        <v>2026-03</v>
      </c>
      <c r="E5686" s="24" t="str">
        <v>비교 반영</v>
      </c>
      <c r="F5686" s="24" t="str">
        <v>직전 비교기간</v>
      </c>
      <c r="G5686" s="26">
        <v>2</v>
      </c>
      <c r="H5686" s="37">
        <v>0.0019230769230769232</v>
      </c>
    </row>
    <row r="5687">
      <c r="A5687" s="26">
        <v>36</v>
      </c>
      <c r="B5687" s="24" t="str">
        <v>화성시 병점구</v>
      </c>
      <c r="C5687" s="24" t="str">
        <v>다가구 매매</v>
      </c>
      <c r="D5687" s="24" t="str">
        <v>2026-04</v>
      </c>
      <c r="E5687" s="24" t="str">
        <v>비교 반영</v>
      </c>
      <c r="F5687" s="24" t="str">
        <v>최근 비교기간</v>
      </c>
      <c r="G5687" s="26">
        <v>2</v>
      </c>
      <c r="H5687" s="37">
        <v>0.002127659574468085</v>
      </c>
    </row>
    <row r="5688">
      <c r="A5688" s="26">
        <v>36</v>
      </c>
      <c r="B5688" s="24" t="str">
        <v>화성시 병점구</v>
      </c>
      <c r="C5688" s="24" t="str">
        <v>다가구 매매</v>
      </c>
      <c r="D5688" s="24" t="str">
        <v>2026-05</v>
      </c>
      <c r="E5688" s="24" t="str">
        <v>비교 반영</v>
      </c>
      <c r="F5688" s="24" t="str">
        <v>최근 비교기간</v>
      </c>
      <c r="G5688" s="26">
        <v>0</v>
      </c>
      <c r="H5688" s="37">
        <v>0</v>
      </c>
    </row>
    <row r="5689">
      <c r="A5689" s="26">
        <v>36</v>
      </c>
      <c r="B5689" s="24" t="str">
        <v>화성시 병점구</v>
      </c>
      <c r="C5689" s="24" t="str">
        <v>다가구 매매</v>
      </c>
      <c r="D5689" s="24" t="str">
        <v>2026-06</v>
      </c>
      <c r="E5689" s="24" t="str">
        <v>비교 반영</v>
      </c>
      <c r="F5689" s="24" t="str">
        <v>최근 비교기간</v>
      </c>
      <c r="G5689" s="26">
        <v>2</v>
      </c>
      <c r="H5689" s="37">
        <v>0.0017211703958691911</v>
      </c>
    </row>
    <row r="5690">
      <c r="A5690" s="30">
        <v>36</v>
      </c>
      <c r="B5690" s="30" t="str">
        <v>화성시 병점구</v>
      </c>
      <c r="C5690" s="30" t="str">
        <v>다가구 매매</v>
      </c>
      <c r="D5690" s="30" t="str">
        <v>2026-07</v>
      </c>
      <c r="E5690" s="30" t="str">
        <v>집계 중</v>
      </c>
      <c r="F5690" s="30" t="str">
        <v>집계 중 월</v>
      </c>
      <c r="G5690" s="32">
        <v>2</v>
      </c>
      <c r="H5690" s="43">
        <v>0.0018034265103697023</v>
      </c>
    </row>
    <row r="5691">
      <c r="A5691" s="26">
        <v>37</v>
      </c>
      <c r="B5691" s="24" t="str">
        <v>부천시 소사구</v>
      </c>
      <c r="C5691" s="24" t="str">
        <v>아파트 매매</v>
      </c>
      <c r="D5691" s="24" t="str">
        <v>2025-08</v>
      </c>
      <c r="E5691" s="24" t="str">
        <v>비교 반영</v>
      </c>
      <c r="F5691" s="24" t="str">
        <v>그 외 비교 반영월</v>
      </c>
      <c r="G5691" s="26">
        <v>125</v>
      </c>
      <c r="H5691" s="37">
        <v>0.15078407720144751</v>
      </c>
    </row>
    <row r="5692">
      <c r="A5692" s="26">
        <v>37</v>
      </c>
      <c r="B5692" s="24" t="str">
        <v>부천시 소사구</v>
      </c>
      <c r="C5692" s="24" t="str">
        <v>아파트 매매</v>
      </c>
      <c r="D5692" s="24" t="str">
        <v>2025-09</v>
      </c>
      <c r="E5692" s="24" t="str">
        <v>비교 반영</v>
      </c>
      <c r="F5692" s="24" t="str">
        <v>그 외 비교 반영월</v>
      </c>
      <c r="G5692" s="26">
        <v>123</v>
      </c>
      <c r="H5692" s="37">
        <v>0.15222772277227722</v>
      </c>
    </row>
    <row r="5693">
      <c r="A5693" s="26">
        <v>37</v>
      </c>
      <c r="B5693" s="24" t="str">
        <v>부천시 소사구</v>
      </c>
      <c r="C5693" s="24" t="str">
        <v>아파트 매매</v>
      </c>
      <c r="D5693" s="24" t="str">
        <v>2025-10</v>
      </c>
      <c r="E5693" s="24" t="str">
        <v>비교 반영</v>
      </c>
      <c r="F5693" s="24" t="str">
        <v>그 외 비교 반영월</v>
      </c>
      <c r="G5693" s="26">
        <v>126</v>
      </c>
      <c r="H5693" s="37">
        <v>0.17746478873239438</v>
      </c>
    </row>
    <row r="5694">
      <c r="A5694" s="26">
        <v>37</v>
      </c>
      <c r="B5694" s="24" t="str">
        <v>부천시 소사구</v>
      </c>
      <c r="C5694" s="24" t="str">
        <v>아파트 매매</v>
      </c>
      <c r="D5694" s="24" t="str">
        <v>2025-11</v>
      </c>
      <c r="E5694" s="24" t="str">
        <v>비교 반영</v>
      </c>
      <c r="F5694" s="24" t="str">
        <v>그 외 비교 반영월</v>
      </c>
      <c r="G5694" s="26">
        <v>208</v>
      </c>
      <c r="H5694" s="37">
        <v>0.23609534619750283</v>
      </c>
    </row>
    <row r="5695">
      <c r="A5695" s="26">
        <v>37</v>
      </c>
      <c r="B5695" s="24" t="str">
        <v>부천시 소사구</v>
      </c>
      <c r="C5695" s="24" t="str">
        <v>아파트 매매</v>
      </c>
      <c r="D5695" s="24" t="str">
        <v>2025-12</v>
      </c>
      <c r="E5695" s="24" t="str">
        <v>비교 반영</v>
      </c>
      <c r="F5695" s="24" t="str">
        <v>그 외 비교 반영월</v>
      </c>
      <c r="G5695" s="26">
        <v>177</v>
      </c>
      <c r="H5695" s="37">
        <v>0.21611721611721613</v>
      </c>
    </row>
    <row r="5696">
      <c r="A5696" s="26">
        <v>37</v>
      </c>
      <c r="B5696" s="24" t="str">
        <v>부천시 소사구</v>
      </c>
      <c r="C5696" s="24" t="str">
        <v>아파트 매매</v>
      </c>
      <c r="D5696" s="24" t="str">
        <v>2026-01</v>
      </c>
      <c r="E5696" s="24" t="str">
        <v>비교 반영</v>
      </c>
      <c r="F5696" s="24" t="str">
        <v>직전 비교기간</v>
      </c>
      <c r="G5696" s="26">
        <v>225</v>
      </c>
      <c r="H5696" s="37">
        <v>0.24563318777292575</v>
      </c>
    </row>
    <row r="5697">
      <c r="A5697" s="26">
        <v>37</v>
      </c>
      <c r="B5697" s="24" t="str">
        <v>부천시 소사구</v>
      </c>
      <c r="C5697" s="24" t="str">
        <v>아파트 매매</v>
      </c>
      <c r="D5697" s="24" t="str">
        <v>2026-02</v>
      </c>
      <c r="E5697" s="24" t="str">
        <v>비교 반영</v>
      </c>
      <c r="F5697" s="24" t="str">
        <v>직전 비교기간</v>
      </c>
      <c r="G5697" s="26">
        <v>154</v>
      </c>
      <c r="H5697" s="37">
        <v>0.1961783439490446</v>
      </c>
    </row>
    <row r="5698">
      <c r="A5698" s="26">
        <v>37</v>
      </c>
      <c r="B5698" s="24" t="str">
        <v>부천시 소사구</v>
      </c>
      <c r="C5698" s="24" t="str">
        <v>아파트 매매</v>
      </c>
      <c r="D5698" s="24" t="str">
        <v>2026-03</v>
      </c>
      <c r="E5698" s="24" t="str">
        <v>비교 반영</v>
      </c>
      <c r="F5698" s="24" t="str">
        <v>직전 비교기간</v>
      </c>
      <c r="G5698" s="26">
        <v>226</v>
      </c>
      <c r="H5698" s="37">
        <v>0.22266009852216748</v>
      </c>
    </row>
    <row r="5699">
      <c r="A5699" s="26">
        <v>37</v>
      </c>
      <c r="B5699" s="24" t="str">
        <v>부천시 소사구</v>
      </c>
      <c r="C5699" s="24" t="str">
        <v>아파트 매매</v>
      </c>
      <c r="D5699" s="24" t="str">
        <v>2026-04</v>
      </c>
      <c r="E5699" s="24" t="str">
        <v>비교 반영</v>
      </c>
      <c r="F5699" s="24" t="str">
        <v>최근 비교기간</v>
      </c>
      <c r="G5699" s="26">
        <v>206</v>
      </c>
      <c r="H5699" s="37">
        <v>0.22914349276974416</v>
      </c>
    </row>
    <row r="5700">
      <c r="A5700" s="26">
        <v>37</v>
      </c>
      <c r="B5700" s="24" t="str">
        <v>부천시 소사구</v>
      </c>
      <c r="C5700" s="24" t="str">
        <v>아파트 매매</v>
      </c>
      <c r="D5700" s="24" t="str">
        <v>2026-05</v>
      </c>
      <c r="E5700" s="24" t="str">
        <v>비교 반영</v>
      </c>
      <c r="F5700" s="24" t="str">
        <v>최근 비교기간</v>
      </c>
      <c r="G5700" s="26">
        <v>260</v>
      </c>
      <c r="H5700" s="37">
        <v>0.27748132337246534</v>
      </c>
    </row>
    <row r="5701">
      <c r="A5701" s="26">
        <v>37</v>
      </c>
      <c r="B5701" s="24" t="str">
        <v>부천시 소사구</v>
      </c>
      <c r="C5701" s="24" t="str">
        <v>아파트 매매</v>
      </c>
      <c r="D5701" s="24" t="str">
        <v>2026-06</v>
      </c>
      <c r="E5701" s="24" t="str">
        <v>비교 반영</v>
      </c>
      <c r="F5701" s="24" t="str">
        <v>최근 비교기간</v>
      </c>
      <c r="G5701" s="26">
        <v>234</v>
      </c>
      <c r="H5701" s="37">
        <v>0.2752941176470588</v>
      </c>
    </row>
    <row r="5702">
      <c r="A5702" s="30">
        <v>37</v>
      </c>
      <c r="B5702" s="30" t="str">
        <v>부천시 소사구</v>
      </c>
      <c r="C5702" s="30" t="str">
        <v>아파트 매매</v>
      </c>
      <c r="D5702" s="30" t="str">
        <v>2026-07</v>
      </c>
      <c r="E5702" s="30" t="str">
        <v>집계 중</v>
      </c>
      <c r="F5702" s="30" t="str">
        <v>집계 중 월</v>
      </c>
      <c r="G5702" s="32">
        <v>227</v>
      </c>
      <c r="H5702" s="43">
        <v>0.2612197928653625</v>
      </c>
    </row>
    <row r="5703">
      <c r="A5703" s="26">
        <v>37</v>
      </c>
      <c r="B5703" s="24" t="str">
        <v>부천시 소사구</v>
      </c>
      <c r="C5703" s="24" t="str">
        <v>아파트 전월세</v>
      </c>
      <c r="D5703" s="24" t="str">
        <v>2025-08</v>
      </c>
      <c r="E5703" s="24" t="str">
        <v>비교 반영</v>
      </c>
      <c r="F5703" s="24" t="str">
        <v>그 외 비교 반영월</v>
      </c>
      <c r="G5703" s="26">
        <v>323</v>
      </c>
      <c r="H5703" s="37">
        <v>0.3896260554885404</v>
      </c>
    </row>
    <row r="5704">
      <c r="A5704" s="26">
        <v>37</v>
      </c>
      <c r="B5704" s="24" t="str">
        <v>부천시 소사구</v>
      </c>
      <c r="C5704" s="24" t="str">
        <v>아파트 전월세</v>
      </c>
      <c r="D5704" s="24" t="str">
        <v>2025-09</v>
      </c>
      <c r="E5704" s="24" t="str">
        <v>비교 반영</v>
      </c>
      <c r="F5704" s="24" t="str">
        <v>그 외 비교 반영월</v>
      </c>
      <c r="G5704" s="26">
        <v>283</v>
      </c>
      <c r="H5704" s="37">
        <v>0.3502475247524752</v>
      </c>
    </row>
    <row r="5705">
      <c r="A5705" s="26">
        <v>37</v>
      </c>
      <c r="B5705" s="24" t="str">
        <v>부천시 소사구</v>
      </c>
      <c r="C5705" s="24" t="str">
        <v>아파트 전월세</v>
      </c>
      <c r="D5705" s="24" t="str">
        <v>2025-10</v>
      </c>
      <c r="E5705" s="24" t="str">
        <v>비교 반영</v>
      </c>
      <c r="F5705" s="24" t="str">
        <v>그 외 비교 반영월</v>
      </c>
      <c r="G5705" s="26">
        <v>210</v>
      </c>
      <c r="H5705" s="37">
        <v>0.29577464788732394</v>
      </c>
    </row>
    <row r="5706">
      <c r="A5706" s="26">
        <v>37</v>
      </c>
      <c r="B5706" s="24" t="str">
        <v>부천시 소사구</v>
      </c>
      <c r="C5706" s="24" t="str">
        <v>아파트 전월세</v>
      </c>
      <c r="D5706" s="24" t="str">
        <v>2025-11</v>
      </c>
      <c r="E5706" s="24" t="str">
        <v>비교 반영</v>
      </c>
      <c r="F5706" s="24" t="str">
        <v>그 외 비교 반영월</v>
      </c>
      <c r="G5706" s="26">
        <v>279</v>
      </c>
      <c r="H5706" s="37">
        <v>0.3166855845629966</v>
      </c>
    </row>
    <row r="5707">
      <c r="A5707" s="26">
        <v>37</v>
      </c>
      <c r="B5707" s="24" t="str">
        <v>부천시 소사구</v>
      </c>
      <c r="C5707" s="24" t="str">
        <v>아파트 전월세</v>
      </c>
      <c r="D5707" s="24" t="str">
        <v>2025-12</v>
      </c>
      <c r="E5707" s="24" t="str">
        <v>비교 반영</v>
      </c>
      <c r="F5707" s="24" t="str">
        <v>그 외 비교 반영월</v>
      </c>
      <c r="G5707" s="26">
        <v>245</v>
      </c>
      <c r="H5707" s="37">
        <v>0.29914529914529914</v>
      </c>
    </row>
    <row r="5708">
      <c r="A5708" s="26">
        <v>37</v>
      </c>
      <c r="B5708" s="24" t="str">
        <v>부천시 소사구</v>
      </c>
      <c r="C5708" s="24" t="str">
        <v>아파트 전월세</v>
      </c>
      <c r="D5708" s="24" t="str">
        <v>2026-01</v>
      </c>
      <c r="E5708" s="24" t="str">
        <v>비교 반영</v>
      </c>
      <c r="F5708" s="24" t="str">
        <v>직전 비교기간</v>
      </c>
      <c r="G5708" s="26">
        <v>244</v>
      </c>
      <c r="H5708" s="37">
        <v>0.2663755458515284</v>
      </c>
    </row>
    <row r="5709">
      <c r="A5709" s="26">
        <v>37</v>
      </c>
      <c r="B5709" s="24" t="str">
        <v>부천시 소사구</v>
      </c>
      <c r="C5709" s="24" t="str">
        <v>아파트 전월세</v>
      </c>
      <c r="D5709" s="24" t="str">
        <v>2026-02</v>
      </c>
      <c r="E5709" s="24" t="str">
        <v>비교 반영</v>
      </c>
      <c r="F5709" s="24" t="str">
        <v>직전 비교기간</v>
      </c>
      <c r="G5709" s="26">
        <v>230</v>
      </c>
      <c r="H5709" s="37">
        <v>0.2929936305732484</v>
      </c>
    </row>
    <row r="5710">
      <c r="A5710" s="26">
        <v>37</v>
      </c>
      <c r="B5710" s="24" t="str">
        <v>부천시 소사구</v>
      </c>
      <c r="C5710" s="24" t="str">
        <v>아파트 전월세</v>
      </c>
      <c r="D5710" s="24" t="str">
        <v>2026-03</v>
      </c>
      <c r="E5710" s="24" t="str">
        <v>비교 반영</v>
      </c>
      <c r="F5710" s="24" t="str">
        <v>직전 비교기간</v>
      </c>
      <c r="G5710" s="26">
        <v>242</v>
      </c>
      <c r="H5710" s="37">
        <v>0.23842364532019705</v>
      </c>
    </row>
    <row r="5711">
      <c r="A5711" s="26">
        <v>37</v>
      </c>
      <c r="B5711" s="24" t="str">
        <v>부천시 소사구</v>
      </c>
      <c r="C5711" s="24" t="str">
        <v>아파트 전월세</v>
      </c>
      <c r="D5711" s="24" t="str">
        <v>2026-04</v>
      </c>
      <c r="E5711" s="24" t="str">
        <v>비교 반영</v>
      </c>
      <c r="F5711" s="24" t="str">
        <v>최근 비교기간</v>
      </c>
      <c r="G5711" s="26">
        <v>200</v>
      </c>
      <c r="H5711" s="37">
        <v>0.22246941045606228</v>
      </c>
    </row>
    <row r="5712">
      <c r="A5712" s="26">
        <v>37</v>
      </c>
      <c r="B5712" s="24" t="str">
        <v>부천시 소사구</v>
      </c>
      <c r="C5712" s="24" t="str">
        <v>아파트 전월세</v>
      </c>
      <c r="D5712" s="24" t="str">
        <v>2026-05</v>
      </c>
      <c r="E5712" s="24" t="str">
        <v>비교 반영</v>
      </c>
      <c r="F5712" s="24" t="str">
        <v>최근 비교기간</v>
      </c>
      <c r="G5712" s="26">
        <v>221</v>
      </c>
      <c r="H5712" s="37">
        <v>0.23585912486659552</v>
      </c>
    </row>
    <row r="5713">
      <c r="A5713" s="26">
        <v>37</v>
      </c>
      <c r="B5713" s="24" t="str">
        <v>부천시 소사구</v>
      </c>
      <c r="C5713" s="24" t="str">
        <v>아파트 전월세</v>
      </c>
      <c r="D5713" s="24" t="str">
        <v>2026-06</v>
      </c>
      <c r="E5713" s="24" t="str">
        <v>비교 반영</v>
      </c>
      <c r="F5713" s="24" t="str">
        <v>최근 비교기간</v>
      </c>
      <c r="G5713" s="26">
        <v>208</v>
      </c>
      <c r="H5713" s="37">
        <v>0.2447058823529412</v>
      </c>
    </row>
    <row r="5714">
      <c r="A5714" s="30">
        <v>37</v>
      </c>
      <c r="B5714" s="30" t="str">
        <v>부천시 소사구</v>
      </c>
      <c r="C5714" s="30" t="str">
        <v>아파트 전월세</v>
      </c>
      <c r="D5714" s="30" t="str">
        <v>2026-07</v>
      </c>
      <c r="E5714" s="30" t="str">
        <v>집계 중</v>
      </c>
      <c r="F5714" s="30" t="str">
        <v>집계 중 월</v>
      </c>
      <c r="G5714" s="32">
        <v>204</v>
      </c>
      <c r="H5714" s="43">
        <v>0.23475258918296893</v>
      </c>
    </row>
    <row r="5715">
      <c r="A5715" s="26">
        <v>37</v>
      </c>
      <c r="B5715" s="24" t="str">
        <v>부천시 소사구</v>
      </c>
      <c r="C5715" s="24" t="str">
        <v>다가구 전월세</v>
      </c>
      <c r="D5715" s="24" t="str">
        <v>2025-08</v>
      </c>
      <c r="E5715" s="24" t="str">
        <v>비교 반영</v>
      </c>
      <c r="F5715" s="24" t="str">
        <v>그 외 비교 반영월</v>
      </c>
      <c r="G5715" s="26">
        <v>152</v>
      </c>
      <c r="H5715" s="37">
        <v>0.18335343787696018</v>
      </c>
    </row>
    <row r="5716">
      <c r="A5716" s="26">
        <v>37</v>
      </c>
      <c r="B5716" s="24" t="str">
        <v>부천시 소사구</v>
      </c>
      <c r="C5716" s="24" t="str">
        <v>다가구 전월세</v>
      </c>
      <c r="D5716" s="24" t="str">
        <v>2025-09</v>
      </c>
      <c r="E5716" s="24" t="str">
        <v>비교 반영</v>
      </c>
      <c r="F5716" s="24" t="str">
        <v>그 외 비교 반영월</v>
      </c>
      <c r="G5716" s="26">
        <v>145</v>
      </c>
      <c r="H5716" s="37">
        <v>0.17945544554455445</v>
      </c>
    </row>
    <row r="5717">
      <c r="A5717" s="26">
        <v>37</v>
      </c>
      <c r="B5717" s="24" t="str">
        <v>부천시 소사구</v>
      </c>
      <c r="C5717" s="24" t="str">
        <v>다가구 전월세</v>
      </c>
      <c r="D5717" s="24" t="str">
        <v>2025-10</v>
      </c>
      <c r="E5717" s="24" t="str">
        <v>비교 반영</v>
      </c>
      <c r="F5717" s="24" t="str">
        <v>그 외 비교 반영월</v>
      </c>
      <c r="G5717" s="26">
        <v>118</v>
      </c>
      <c r="H5717" s="37">
        <v>0.16619718309859155</v>
      </c>
    </row>
    <row r="5718">
      <c r="A5718" s="26">
        <v>37</v>
      </c>
      <c r="B5718" s="24" t="str">
        <v>부천시 소사구</v>
      </c>
      <c r="C5718" s="24" t="str">
        <v>다가구 전월세</v>
      </c>
      <c r="D5718" s="24" t="str">
        <v>2025-11</v>
      </c>
      <c r="E5718" s="24" t="str">
        <v>비교 반영</v>
      </c>
      <c r="F5718" s="24" t="str">
        <v>그 외 비교 반영월</v>
      </c>
      <c r="G5718" s="26">
        <v>136</v>
      </c>
      <c r="H5718" s="37">
        <v>0.1543700340522134</v>
      </c>
    </row>
    <row r="5719">
      <c r="A5719" s="26">
        <v>37</v>
      </c>
      <c r="B5719" s="24" t="str">
        <v>부천시 소사구</v>
      </c>
      <c r="C5719" s="24" t="str">
        <v>다가구 전월세</v>
      </c>
      <c r="D5719" s="24" t="str">
        <v>2025-12</v>
      </c>
      <c r="E5719" s="24" t="str">
        <v>비교 반영</v>
      </c>
      <c r="F5719" s="24" t="str">
        <v>그 외 비교 반영월</v>
      </c>
      <c r="G5719" s="26">
        <v>142</v>
      </c>
      <c r="H5719" s="37">
        <v>0.17338217338217338</v>
      </c>
    </row>
    <row r="5720">
      <c r="A5720" s="26">
        <v>37</v>
      </c>
      <c r="B5720" s="24" t="str">
        <v>부천시 소사구</v>
      </c>
      <c r="C5720" s="24" t="str">
        <v>다가구 전월세</v>
      </c>
      <c r="D5720" s="24" t="str">
        <v>2026-01</v>
      </c>
      <c r="E5720" s="24" t="str">
        <v>비교 반영</v>
      </c>
      <c r="F5720" s="24" t="str">
        <v>직전 비교기간</v>
      </c>
      <c r="G5720" s="26">
        <v>120</v>
      </c>
      <c r="H5720" s="37">
        <v>0.13100436681222707</v>
      </c>
    </row>
    <row r="5721">
      <c r="A5721" s="26">
        <v>37</v>
      </c>
      <c r="B5721" s="24" t="str">
        <v>부천시 소사구</v>
      </c>
      <c r="C5721" s="24" t="str">
        <v>다가구 전월세</v>
      </c>
      <c r="D5721" s="24" t="str">
        <v>2026-02</v>
      </c>
      <c r="E5721" s="24" t="str">
        <v>비교 반영</v>
      </c>
      <c r="F5721" s="24" t="str">
        <v>직전 비교기간</v>
      </c>
      <c r="G5721" s="26">
        <v>146</v>
      </c>
      <c r="H5721" s="37">
        <v>0.1859872611464968</v>
      </c>
    </row>
    <row r="5722">
      <c r="A5722" s="26">
        <v>37</v>
      </c>
      <c r="B5722" s="24" t="str">
        <v>부천시 소사구</v>
      </c>
      <c r="C5722" s="24" t="str">
        <v>다가구 전월세</v>
      </c>
      <c r="D5722" s="24" t="str">
        <v>2026-03</v>
      </c>
      <c r="E5722" s="24" t="str">
        <v>비교 반영</v>
      </c>
      <c r="F5722" s="24" t="str">
        <v>직전 비교기간</v>
      </c>
      <c r="G5722" s="26">
        <v>200</v>
      </c>
      <c r="H5722" s="37">
        <v>0.19704433497536947</v>
      </c>
    </row>
    <row r="5723">
      <c r="A5723" s="26">
        <v>37</v>
      </c>
      <c r="B5723" s="24" t="str">
        <v>부천시 소사구</v>
      </c>
      <c r="C5723" s="24" t="str">
        <v>다가구 전월세</v>
      </c>
      <c r="D5723" s="24" t="str">
        <v>2026-04</v>
      </c>
      <c r="E5723" s="24" t="str">
        <v>비교 반영</v>
      </c>
      <c r="F5723" s="24" t="str">
        <v>최근 비교기간</v>
      </c>
      <c r="G5723" s="26">
        <v>190</v>
      </c>
      <c r="H5723" s="37">
        <v>0.21134593993325917</v>
      </c>
    </row>
    <row r="5724">
      <c r="A5724" s="26">
        <v>37</v>
      </c>
      <c r="B5724" s="24" t="str">
        <v>부천시 소사구</v>
      </c>
      <c r="C5724" s="24" t="str">
        <v>다가구 전월세</v>
      </c>
      <c r="D5724" s="24" t="str">
        <v>2026-05</v>
      </c>
      <c r="E5724" s="24" t="str">
        <v>비교 반영</v>
      </c>
      <c r="F5724" s="24" t="str">
        <v>최근 비교기간</v>
      </c>
      <c r="G5724" s="26">
        <v>186</v>
      </c>
      <c r="H5724" s="37">
        <v>0.19850586979722518</v>
      </c>
    </row>
    <row r="5725">
      <c r="A5725" s="26">
        <v>37</v>
      </c>
      <c r="B5725" s="24" t="str">
        <v>부천시 소사구</v>
      </c>
      <c r="C5725" s="24" t="str">
        <v>다가구 전월세</v>
      </c>
      <c r="D5725" s="24" t="str">
        <v>2026-06</v>
      </c>
      <c r="E5725" s="24" t="str">
        <v>비교 반영</v>
      </c>
      <c r="F5725" s="24" t="str">
        <v>최근 비교기간</v>
      </c>
      <c r="G5725" s="26">
        <v>141</v>
      </c>
      <c r="H5725" s="37">
        <v>0.16588235294117648</v>
      </c>
    </row>
    <row r="5726">
      <c r="A5726" s="30">
        <v>37</v>
      </c>
      <c r="B5726" s="30" t="str">
        <v>부천시 소사구</v>
      </c>
      <c r="C5726" s="30" t="str">
        <v>다가구 전월세</v>
      </c>
      <c r="D5726" s="30" t="str">
        <v>2026-07</v>
      </c>
      <c r="E5726" s="30" t="str">
        <v>집계 중</v>
      </c>
      <c r="F5726" s="30" t="str">
        <v>집계 중 월</v>
      </c>
      <c r="G5726" s="32">
        <v>155</v>
      </c>
      <c r="H5726" s="43">
        <v>0.17836593785960875</v>
      </c>
    </row>
    <row r="5727">
      <c r="A5727" s="26">
        <v>37</v>
      </c>
      <c r="B5727" s="24" t="str">
        <v>부천시 소사구</v>
      </c>
      <c r="C5727" s="24" t="str">
        <v>다세대 전월세</v>
      </c>
      <c r="D5727" s="24" t="str">
        <v>2025-08</v>
      </c>
      <c r="E5727" s="24" t="str">
        <v>비교 반영</v>
      </c>
      <c r="F5727" s="24" t="str">
        <v>그 외 비교 반영월</v>
      </c>
      <c r="G5727" s="26">
        <v>77</v>
      </c>
      <c r="H5727" s="37">
        <v>0.09288299155609167</v>
      </c>
    </row>
    <row r="5728">
      <c r="A5728" s="26">
        <v>37</v>
      </c>
      <c r="B5728" s="24" t="str">
        <v>부천시 소사구</v>
      </c>
      <c r="C5728" s="24" t="str">
        <v>다세대 전월세</v>
      </c>
      <c r="D5728" s="24" t="str">
        <v>2025-09</v>
      </c>
      <c r="E5728" s="24" t="str">
        <v>비교 반영</v>
      </c>
      <c r="F5728" s="24" t="str">
        <v>그 외 비교 반영월</v>
      </c>
      <c r="G5728" s="26">
        <v>87</v>
      </c>
      <c r="H5728" s="37">
        <v>0.10767326732673267</v>
      </c>
    </row>
    <row r="5729">
      <c r="A5729" s="26">
        <v>37</v>
      </c>
      <c r="B5729" s="24" t="str">
        <v>부천시 소사구</v>
      </c>
      <c r="C5729" s="24" t="str">
        <v>다세대 전월세</v>
      </c>
      <c r="D5729" s="24" t="str">
        <v>2025-10</v>
      </c>
      <c r="E5729" s="24" t="str">
        <v>비교 반영</v>
      </c>
      <c r="F5729" s="24" t="str">
        <v>그 외 비교 반영월</v>
      </c>
      <c r="G5729" s="26">
        <v>98</v>
      </c>
      <c r="H5729" s="37">
        <v>0.13802816901408452</v>
      </c>
    </row>
    <row r="5730">
      <c r="A5730" s="26">
        <v>37</v>
      </c>
      <c r="B5730" s="24" t="str">
        <v>부천시 소사구</v>
      </c>
      <c r="C5730" s="24" t="str">
        <v>다세대 전월세</v>
      </c>
      <c r="D5730" s="24" t="str">
        <v>2025-11</v>
      </c>
      <c r="E5730" s="24" t="str">
        <v>비교 반영</v>
      </c>
      <c r="F5730" s="24" t="str">
        <v>그 외 비교 반영월</v>
      </c>
      <c r="G5730" s="26">
        <v>85</v>
      </c>
      <c r="H5730" s="37">
        <v>0.09648127128263337</v>
      </c>
    </row>
    <row r="5731">
      <c r="A5731" s="26">
        <v>37</v>
      </c>
      <c r="B5731" s="24" t="str">
        <v>부천시 소사구</v>
      </c>
      <c r="C5731" s="24" t="str">
        <v>다세대 전월세</v>
      </c>
      <c r="D5731" s="24" t="str">
        <v>2025-12</v>
      </c>
      <c r="E5731" s="24" t="str">
        <v>비교 반영</v>
      </c>
      <c r="F5731" s="24" t="str">
        <v>그 외 비교 반영월</v>
      </c>
      <c r="G5731" s="26">
        <v>95</v>
      </c>
      <c r="H5731" s="37">
        <v>0.115995115995116</v>
      </c>
    </row>
    <row r="5732">
      <c r="A5732" s="26">
        <v>37</v>
      </c>
      <c r="B5732" s="24" t="str">
        <v>부천시 소사구</v>
      </c>
      <c r="C5732" s="24" t="str">
        <v>다세대 전월세</v>
      </c>
      <c r="D5732" s="24" t="str">
        <v>2026-01</v>
      </c>
      <c r="E5732" s="24" t="str">
        <v>비교 반영</v>
      </c>
      <c r="F5732" s="24" t="str">
        <v>직전 비교기간</v>
      </c>
      <c r="G5732" s="26">
        <v>96</v>
      </c>
      <c r="H5732" s="37">
        <v>0.10480349344978165</v>
      </c>
    </row>
    <row r="5733">
      <c r="A5733" s="26">
        <v>37</v>
      </c>
      <c r="B5733" s="24" t="str">
        <v>부천시 소사구</v>
      </c>
      <c r="C5733" s="24" t="str">
        <v>다세대 전월세</v>
      </c>
      <c r="D5733" s="24" t="str">
        <v>2026-02</v>
      </c>
      <c r="E5733" s="24" t="str">
        <v>비교 반영</v>
      </c>
      <c r="F5733" s="24" t="str">
        <v>직전 비교기간</v>
      </c>
      <c r="G5733" s="26">
        <v>91</v>
      </c>
      <c r="H5733" s="37">
        <v>0.1159235668789809</v>
      </c>
    </row>
    <row r="5734">
      <c r="A5734" s="26">
        <v>37</v>
      </c>
      <c r="B5734" s="24" t="str">
        <v>부천시 소사구</v>
      </c>
      <c r="C5734" s="24" t="str">
        <v>다세대 전월세</v>
      </c>
      <c r="D5734" s="24" t="str">
        <v>2026-03</v>
      </c>
      <c r="E5734" s="24" t="str">
        <v>비교 반영</v>
      </c>
      <c r="F5734" s="24" t="str">
        <v>직전 비교기간</v>
      </c>
      <c r="G5734" s="26">
        <v>120</v>
      </c>
      <c r="H5734" s="37">
        <v>0.11822660098522167</v>
      </c>
    </row>
    <row r="5735">
      <c r="A5735" s="26">
        <v>37</v>
      </c>
      <c r="B5735" s="24" t="str">
        <v>부천시 소사구</v>
      </c>
      <c r="C5735" s="24" t="str">
        <v>다세대 전월세</v>
      </c>
      <c r="D5735" s="24" t="str">
        <v>2026-04</v>
      </c>
      <c r="E5735" s="24" t="str">
        <v>비교 반영</v>
      </c>
      <c r="F5735" s="24" t="str">
        <v>최근 비교기간</v>
      </c>
      <c r="G5735" s="26">
        <v>104</v>
      </c>
      <c r="H5735" s="37">
        <v>0.11568409343715239</v>
      </c>
    </row>
    <row r="5736">
      <c r="A5736" s="26">
        <v>37</v>
      </c>
      <c r="B5736" s="24" t="str">
        <v>부천시 소사구</v>
      </c>
      <c r="C5736" s="24" t="str">
        <v>다세대 전월세</v>
      </c>
      <c r="D5736" s="24" t="str">
        <v>2026-05</v>
      </c>
      <c r="E5736" s="24" t="str">
        <v>비교 반영</v>
      </c>
      <c r="F5736" s="24" t="str">
        <v>최근 비교기간</v>
      </c>
      <c r="G5736" s="26">
        <v>104</v>
      </c>
      <c r="H5736" s="37">
        <v>0.11099252934898612</v>
      </c>
    </row>
    <row r="5737">
      <c r="A5737" s="26">
        <v>37</v>
      </c>
      <c r="B5737" s="24" t="str">
        <v>부천시 소사구</v>
      </c>
      <c r="C5737" s="24" t="str">
        <v>다세대 전월세</v>
      </c>
      <c r="D5737" s="24" t="str">
        <v>2026-06</v>
      </c>
      <c r="E5737" s="24" t="str">
        <v>비교 반영</v>
      </c>
      <c r="F5737" s="24" t="str">
        <v>최근 비교기간</v>
      </c>
      <c r="G5737" s="26">
        <v>84</v>
      </c>
      <c r="H5737" s="37">
        <v>0.0988235294117647</v>
      </c>
    </row>
    <row r="5738">
      <c r="A5738" s="30">
        <v>37</v>
      </c>
      <c r="B5738" s="30" t="str">
        <v>부천시 소사구</v>
      </c>
      <c r="C5738" s="30" t="str">
        <v>다세대 전월세</v>
      </c>
      <c r="D5738" s="30" t="str">
        <v>2026-07</v>
      </c>
      <c r="E5738" s="30" t="str">
        <v>집계 중</v>
      </c>
      <c r="F5738" s="30" t="str">
        <v>집계 중 월</v>
      </c>
      <c r="G5738" s="32">
        <v>92</v>
      </c>
      <c r="H5738" s="43">
        <v>0.10586881472957423</v>
      </c>
    </row>
    <row r="5739">
      <c r="A5739" s="26">
        <v>37</v>
      </c>
      <c r="B5739" s="24" t="str">
        <v>부천시 소사구</v>
      </c>
      <c r="C5739" s="24" t="str">
        <v>다세대 매매</v>
      </c>
      <c r="D5739" s="24" t="str">
        <v>2025-08</v>
      </c>
      <c r="E5739" s="24" t="str">
        <v>비교 반영</v>
      </c>
      <c r="F5739" s="24" t="str">
        <v>그 외 비교 반영월</v>
      </c>
      <c r="G5739" s="26">
        <v>46</v>
      </c>
      <c r="H5739" s="37">
        <v>0.05548854041013269</v>
      </c>
    </row>
    <row r="5740">
      <c r="A5740" s="26">
        <v>37</v>
      </c>
      <c r="B5740" s="24" t="str">
        <v>부천시 소사구</v>
      </c>
      <c r="C5740" s="24" t="str">
        <v>다세대 매매</v>
      </c>
      <c r="D5740" s="24" t="str">
        <v>2025-09</v>
      </c>
      <c r="E5740" s="24" t="str">
        <v>비교 반영</v>
      </c>
      <c r="F5740" s="24" t="str">
        <v>그 외 비교 반영월</v>
      </c>
      <c r="G5740" s="26">
        <v>44</v>
      </c>
      <c r="H5740" s="37">
        <v>0.054455445544554455</v>
      </c>
    </row>
    <row r="5741">
      <c r="A5741" s="26">
        <v>37</v>
      </c>
      <c r="B5741" s="24" t="str">
        <v>부천시 소사구</v>
      </c>
      <c r="C5741" s="24" t="str">
        <v>다세대 매매</v>
      </c>
      <c r="D5741" s="24" t="str">
        <v>2025-10</v>
      </c>
      <c r="E5741" s="24" t="str">
        <v>비교 반영</v>
      </c>
      <c r="F5741" s="24" t="str">
        <v>그 외 비교 반영월</v>
      </c>
      <c r="G5741" s="26">
        <v>52</v>
      </c>
      <c r="H5741" s="37">
        <v>0.07323943661971831</v>
      </c>
    </row>
    <row r="5742">
      <c r="A5742" s="26">
        <v>37</v>
      </c>
      <c r="B5742" s="24" t="str">
        <v>부천시 소사구</v>
      </c>
      <c r="C5742" s="24" t="str">
        <v>다세대 매매</v>
      </c>
      <c r="D5742" s="24" t="str">
        <v>2025-11</v>
      </c>
      <c r="E5742" s="24" t="str">
        <v>비교 반영</v>
      </c>
      <c r="F5742" s="24" t="str">
        <v>그 외 비교 반영월</v>
      </c>
      <c r="G5742" s="26">
        <v>57</v>
      </c>
      <c r="H5742" s="37">
        <v>0.06469920544835414</v>
      </c>
    </row>
    <row r="5743">
      <c r="A5743" s="26">
        <v>37</v>
      </c>
      <c r="B5743" s="24" t="str">
        <v>부천시 소사구</v>
      </c>
      <c r="C5743" s="24" t="str">
        <v>다세대 매매</v>
      </c>
      <c r="D5743" s="24" t="str">
        <v>2025-12</v>
      </c>
      <c r="E5743" s="24" t="str">
        <v>비교 반영</v>
      </c>
      <c r="F5743" s="24" t="str">
        <v>그 외 비교 반영월</v>
      </c>
      <c r="G5743" s="26">
        <v>60</v>
      </c>
      <c r="H5743" s="37">
        <v>0.07326007326007326</v>
      </c>
    </row>
    <row r="5744">
      <c r="A5744" s="26">
        <v>37</v>
      </c>
      <c r="B5744" s="24" t="str">
        <v>부천시 소사구</v>
      </c>
      <c r="C5744" s="24" t="str">
        <v>다세대 매매</v>
      </c>
      <c r="D5744" s="24" t="str">
        <v>2026-01</v>
      </c>
      <c r="E5744" s="24" t="str">
        <v>비교 반영</v>
      </c>
      <c r="F5744" s="24" t="str">
        <v>직전 비교기간</v>
      </c>
      <c r="G5744" s="26">
        <v>56</v>
      </c>
      <c r="H5744" s="37">
        <v>0.0611353711790393</v>
      </c>
    </row>
    <row r="5745">
      <c r="A5745" s="26">
        <v>37</v>
      </c>
      <c r="B5745" s="24" t="str">
        <v>부천시 소사구</v>
      </c>
      <c r="C5745" s="24" t="str">
        <v>다세대 매매</v>
      </c>
      <c r="D5745" s="24" t="str">
        <v>2026-02</v>
      </c>
      <c r="E5745" s="24" t="str">
        <v>비교 반영</v>
      </c>
      <c r="F5745" s="24" t="str">
        <v>직전 비교기간</v>
      </c>
      <c r="G5745" s="26">
        <v>52</v>
      </c>
      <c r="H5745" s="37">
        <v>0.06624203821656051</v>
      </c>
    </row>
    <row r="5746">
      <c r="A5746" s="26">
        <v>37</v>
      </c>
      <c r="B5746" s="24" t="str">
        <v>부천시 소사구</v>
      </c>
      <c r="C5746" s="24" t="str">
        <v>다세대 매매</v>
      </c>
      <c r="D5746" s="24" t="str">
        <v>2026-03</v>
      </c>
      <c r="E5746" s="24" t="str">
        <v>비교 반영</v>
      </c>
      <c r="F5746" s="24" t="str">
        <v>직전 비교기간</v>
      </c>
      <c r="G5746" s="26">
        <v>82</v>
      </c>
      <c r="H5746" s="37">
        <v>0.08078817733990148</v>
      </c>
    </row>
    <row r="5747">
      <c r="A5747" s="26">
        <v>37</v>
      </c>
      <c r="B5747" s="24" t="str">
        <v>부천시 소사구</v>
      </c>
      <c r="C5747" s="24" t="str">
        <v>다세대 매매</v>
      </c>
      <c r="D5747" s="24" t="str">
        <v>2026-04</v>
      </c>
      <c r="E5747" s="24" t="str">
        <v>비교 반영</v>
      </c>
      <c r="F5747" s="24" t="str">
        <v>최근 비교기간</v>
      </c>
      <c r="G5747" s="26">
        <v>91</v>
      </c>
      <c r="H5747" s="37">
        <v>0.10122358175750834</v>
      </c>
    </row>
    <row r="5748">
      <c r="A5748" s="26">
        <v>37</v>
      </c>
      <c r="B5748" s="24" t="str">
        <v>부천시 소사구</v>
      </c>
      <c r="C5748" s="24" t="str">
        <v>다세대 매매</v>
      </c>
      <c r="D5748" s="24" t="str">
        <v>2026-05</v>
      </c>
      <c r="E5748" s="24" t="str">
        <v>비교 반영</v>
      </c>
      <c r="F5748" s="24" t="str">
        <v>최근 비교기간</v>
      </c>
      <c r="G5748" s="26">
        <v>65</v>
      </c>
      <c r="H5748" s="37">
        <v>0.06937033084311633</v>
      </c>
    </row>
    <row r="5749">
      <c r="A5749" s="26">
        <v>37</v>
      </c>
      <c r="B5749" s="24" t="str">
        <v>부천시 소사구</v>
      </c>
      <c r="C5749" s="24" t="str">
        <v>다세대 매매</v>
      </c>
      <c r="D5749" s="24" t="str">
        <v>2026-06</v>
      </c>
      <c r="E5749" s="24" t="str">
        <v>비교 반영</v>
      </c>
      <c r="F5749" s="24" t="str">
        <v>최근 비교기간</v>
      </c>
      <c r="G5749" s="26">
        <v>59</v>
      </c>
      <c r="H5749" s="37">
        <v>0.06941176470588235</v>
      </c>
    </row>
    <row r="5750">
      <c r="A5750" s="30">
        <v>37</v>
      </c>
      <c r="B5750" s="30" t="str">
        <v>부천시 소사구</v>
      </c>
      <c r="C5750" s="30" t="str">
        <v>다세대 매매</v>
      </c>
      <c r="D5750" s="30" t="str">
        <v>2026-07</v>
      </c>
      <c r="E5750" s="30" t="str">
        <v>집계 중</v>
      </c>
      <c r="F5750" s="30" t="str">
        <v>집계 중 월</v>
      </c>
      <c r="G5750" s="32">
        <v>68</v>
      </c>
      <c r="H5750" s="43">
        <v>0.07825086306098965</v>
      </c>
    </row>
    <row r="5751">
      <c r="A5751" s="26">
        <v>37</v>
      </c>
      <c r="B5751" s="24" t="str">
        <v>부천시 소사구</v>
      </c>
      <c r="C5751" s="24" t="str">
        <v>오피스텔 전월세</v>
      </c>
      <c r="D5751" s="24" t="str">
        <v>2025-08</v>
      </c>
      <c r="E5751" s="24" t="str">
        <v>비교 반영</v>
      </c>
      <c r="F5751" s="24" t="str">
        <v>그 외 비교 반영월</v>
      </c>
      <c r="G5751" s="26">
        <v>85</v>
      </c>
      <c r="H5751" s="37">
        <v>0.10253317249698432</v>
      </c>
    </row>
    <row r="5752">
      <c r="A5752" s="26">
        <v>37</v>
      </c>
      <c r="B5752" s="24" t="str">
        <v>부천시 소사구</v>
      </c>
      <c r="C5752" s="24" t="str">
        <v>오피스텔 전월세</v>
      </c>
      <c r="D5752" s="24" t="str">
        <v>2025-09</v>
      </c>
      <c r="E5752" s="24" t="str">
        <v>비교 반영</v>
      </c>
      <c r="F5752" s="24" t="str">
        <v>그 외 비교 반영월</v>
      </c>
      <c r="G5752" s="26">
        <v>81</v>
      </c>
      <c r="H5752" s="37">
        <v>0.10024752475247525</v>
      </c>
    </row>
    <row r="5753">
      <c r="A5753" s="26">
        <v>37</v>
      </c>
      <c r="B5753" s="24" t="str">
        <v>부천시 소사구</v>
      </c>
      <c r="C5753" s="24" t="str">
        <v>오피스텔 전월세</v>
      </c>
      <c r="D5753" s="24" t="str">
        <v>2025-10</v>
      </c>
      <c r="E5753" s="24" t="str">
        <v>비교 반영</v>
      </c>
      <c r="F5753" s="24" t="str">
        <v>그 외 비교 반영월</v>
      </c>
      <c r="G5753" s="26">
        <v>50</v>
      </c>
      <c r="H5753" s="37">
        <v>0.07042253521126761</v>
      </c>
    </row>
    <row r="5754">
      <c r="A5754" s="26">
        <v>37</v>
      </c>
      <c r="B5754" s="24" t="str">
        <v>부천시 소사구</v>
      </c>
      <c r="C5754" s="24" t="str">
        <v>오피스텔 전월세</v>
      </c>
      <c r="D5754" s="24" t="str">
        <v>2025-11</v>
      </c>
      <c r="E5754" s="24" t="str">
        <v>비교 반영</v>
      </c>
      <c r="F5754" s="24" t="str">
        <v>그 외 비교 반영월</v>
      </c>
      <c r="G5754" s="26">
        <v>62</v>
      </c>
      <c r="H5754" s="37">
        <v>0.07037457434733257</v>
      </c>
    </row>
    <row r="5755">
      <c r="A5755" s="26">
        <v>37</v>
      </c>
      <c r="B5755" s="24" t="str">
        <v>부천시 소사구</v>
      </c>
      <c r="C5755" s="24" t="str">
        <v>오피스텔 전월세</v>
      </c>
      <c r="D5755" s="24" t="str">
        <v>2025-12</v>
      </c>
      <c r="E5755" s="24" t="str">
        <v>비교 반영</v>
      </c>
      <c r="F5755" s="24" t="str">
        <v>그 외 비교 반영월</v>
      </c>
      <c r="G5755" s="26">
        <v>67</v>
      </c>
      <c r="H5755" s="37">
        <v>0.08180708180708181</v>
      </c>
    </row>
    <row r="5756">
      <c r="A5756" s="26">
        <v>37</v>
      </c>
      <c r="B5756" s="24" t="str">
        <v>부천시 소사구</v>
      </c>
      <c r="C5756" s="24" t="str">
        <v>오피스텔 전월세</v>
      </c>
      <c r="D5756" s="24" t="str">
        <v>2026-01</v>
      </c>
      <c r="E5756" s="24" t="str">
        <v>비교 반영</v>
      </c>
      <c r="F5756" s="24" t="str">
        <v>직전 비교기간</v>
      </c>
      <c r="G5756" s="26">
        <v>84</v>
      </c>
      <c r="H5756" s="37">
        <v>0.09170305676855896</v>
      </c>
    </row>
    <row r="5757">
      <c r="A5757" s="26">
        <v>37</v>
      </c>
      <c r="B5757" s="24" t="str">
        <v>부천시 소사구</v>
      </c>
      <c r="C5757" s="24" t="str">
        <v>오피스텔 전월세</v>
      </c>
      <c r="D5757" s="24" t="str">
        <v>2026-02</v>
      </c>
      <c r="E5757" s="24" t="str">
        <v>비교 반영</v>
      </c>
      <c r="F5757" s="24" t="str">
        <v>직전 비교기간</v>
      </c>
      <c r="G5757" s="26">
        <v>62</v>
      </c>
      <c r="H5757" s="37">
        <v>0.07898089171974522</v>
      </c>
    </row>
    <row r="5758">
      <c r="A5758" s="26">
        <v>37</v>
      </c>
      <c r="B5758" s="24" t="str">
        <v>부천시 소사구</v>
      </c>
      <c r="C5758" s="24" t="str">
        <v>오피스텔 전월세</v>
      </c>
      <c r="D5758" s="24" t="str">
        <v>2026-03</v>
      </c>
      <c r="E5758" s="24" t="str">
        <v>비교 반영</v>
      </c>
      <c r="F5758" s="24" t="str">
        <v>직전 비교기간</v>
      </c>
      <c r="G5758" s="26">
        <v>67</v>
      </c>
      <c r="H5758" s="37">
        <v>0.06600985221674877</v>
      </c>
    </row>
    <row r="5759">
      <c r="A5759" s="26">
        <v>37</v>
      </c>
      <c r="B5759" s="24" t="str">
        <v>부천시 소사구</v>
      </c>
      <c r="C5759" s="24" t="str">
        <v>오피스텔 전월세</v>
      </c>
      <c r="D5759" s="24" t="str">
        <v>2026-04</v>
      </c>
      <c r="E5759" s="24" t="str">
        <v>비교 반영</v>
      </c>
      <c r="F5759" s="24" t="str">
        <v>최근 비교기간</v>
      </c>
      <c r="G5759" s="26">
        <v>51</v>
      </c>
      <c r="H5759" s="37">
        <v>0.05672969966629588</v>
      </c>
    </row>
    <row r="5760">
      <c r="A5760" s="26">
        <v>37</v>
      </c>
      <c r="B5760" s="24" t="str">
        <v>부천시 소사구</v>
      </c>
      <c r="C5760" s="24" t="str">
        <v>오피스텔 전월세</v>
      </c>
      <c r="D5760" s="24" t="str">
        <v>2026-05</v>
      </c>
      <c r="E5760" s="24" t="str">
        <v>비교 반영</v>
      </c>
      <c r="F5760" s="24" t="str">
        <v>최근 비교기간</v>
      </c>
      <c r="G5760" s="26">
        <v>40</v>
      </c>
      <c r="H5760" s="37">
        <v>0.042689434364994665</v>
      </c>
    </row>
    <row r="5761">
      <c r="A5761" s="26">
        <v>37</v>
      </c>
      <c r="B5761" s="24" t="str">
        <v>부천시 소사구</v>
      </c>
      <c r="C5761" s="24" t="str">
        <v>오피스텔 전월세</v>
      </c>
      <c r="D5761" s="24" t="str">
        <v>2026-06</v>
      </c>
      <c r="E5761" s="24" t="str">
        <v>비교 반영</v>
      </c>
      <c r="F5761" s="24" t="str">
        <v>최근 비교기간</v>
      </c>
      <c r="G5761" s="26">
        <v>68</v>
      </c>
      <c r="H5761" s="37">
        <v>0.08</v>
      </c>
    </row>
    <row r="5762">
      <c r="A5762" s="30">
        <v>37</v>
      </c>
      <c r="B5762" s="30" t="str">
        <v>부천시 소사구</v>
      </c>
      <c r="C5762" s="30" t="str">
        <v>오피스텔 전월세</v>
      </c>
      <c r="D5762" s="30" t="str">
        <v>2026-07</v>
      </c>
      <c r="E5762" s="30" t="str">
        <v>집계 중</v>
      </c>
      <c r="F5762" s="30" t="str">
        <v>집계 중 월</v>
      </c>
      <c r="G5762" s="32">
        <v>55</v>
      </c>
      <c r="H5762" s="43">
        <v>0.06329113924050633</v>
      </c>
    </row>
    <row r="5763">
      <c r="A5763" s="26">
        <v>37</v>
      </c>
      <c r="B5763" s="24" t="str">
        <v>부천시 소사구</v>
      </c>
      <c r="C5763" s="24" t="str">
        <v>분양권</v>
      </c>
      <c r="D5763" s="24" t="str">
        <v>2025-08</v>
      </c>
      <c r="E5763" s="24" t="str">
        <v>비교 반영</v>
      </c>
      <c r="F5763" s="24" t="str">
        <v>그 외 비교 반영월</v>
      </c>
      <c r="G5763" s="26">
        <v>8</v>
      </c>
      <c r="H5763" s="37">
        <v>0.009650180940892641</v>
      </c>
    </row>
    <row r="5764">
      <c r="A5764" s="26">
        <v>37</v>
      </c>
      <c r="B5764" s="24" t="str">
        <v>부천시 소사구</v>
      </c>
      <c r="C5764" s="24" t="str">
        <v>분양권</v>
      </c>
      <c r="D5764" s="24" t="str">
        <v>2025-09</v>
      </c>
      <c r="E5764" s="24" t="str">
        <v>비교 반영</v>
      </c>
      <c r="F5764" s="24" t="str">
        <v>그 외 비교 반영월</v>
      </c>
      <c r="G5764" s="26">
        <v>15</v>
      </c>
      <c r="H5764" s="37">
        <v>0.018564356435643563</v>
      </c>
    </row>
    <row r="5765">
      <c r="A5765" s="26">
        <v>37</v>
      </c>
      <c r="B5765" s="24" t="str">
        <v>부천시 소사구</v>
      </c>
      <c r="C5765" s="24" t="str">
        <v>분양권</v>
      </c>
      <c r="D5765" s="24" t="str">
        <v>2025-10</v>
      </c>
      <c r="E5765" s="24" t="str">
        <v>비교 반영</v>
      </c>
      <c r="F5765" s="24" t="str">
        <v>그 외 비교 반영월</v>
      </c>
      <c r="G5765" s="26">
        <v>12</v>
      </c>
      <c r="H5765" s="37">
        <v>0.016901408450704224</v>
      </c>
    </row>
    <row r="5766">
      <c r="A5766" s="26">
        <v>37</v>
      </c>
      <c r="B5766" s="24" t="str">
        <v>부천시 소사구</v>
      </c>
      <c r="C5766" s="24" t="str">
        <v>분양권</v>
      </c>
      <c r="D5766" s="24" t="str">
        <v>2025-11</v>
      </c>
      <c r="E5766" s="24" t="str">
        <v>비교 반영</v>
      </c>
      <c r="F5766" s="24" t="str">
        <v>그 외 비교 반영월</v>
      </c>
      <c r="G5766" s="26">
        <v>15</v>
      </c>
      <c r="H5766" s="37">
        <v>0.0170261066969353</v>
      </c>
    </row>
    <row r="5767">
      <c r="A5767" s="26">
        <v>37</v>
      </c>
      <c r="B5767" s="24" t="str">
        <v>부천시 소사구</v>
      </c>
      <c r="C5767" s="24" t="str">
        <v>분양권</v>
      </c>
      <c r="D5767" s="24" t="str">
        <v>2025-12</v>
      </c>
      <c r="E5767" s="24" t="str">
        <v>비교 반영</v>
      </c>
      <c r="F5767" s="24" t="str">
        <v>그 외 비교 반영월</v>
      </c>
      <c r="G5767" s="26">
        <v>12</v>
      </c>
      <c r="H5767" s="37">
        <v>0.014652014652014652</v>
      </c>
    </row>
    <row r="5768">
      <c r="A5768" s="26">
        <v>37</v>
      </c>
      <c r="B5768" s="24" t="str">
        <v>부천시 소사구</v>
      </c>
      <c r="C5768" s="24" t="str">
        <v>분양권</v>
      </c>
      <c r="D5768" s="24" t="str">
        <v>2026-01</v>
      </c>
      <c r="E5768" s="24" t="str">
        <v>비교 반영</v>
      </c>
      <c r="F5768" s="24" t="str">
        <v>직전 비교기간</v>
      </c>
      <c r="G5768" s="26">
        <v>16</v>
      </c>
      <c r="H5768" s="37">
        <v>0.017467248908296942</v>
      </c>
    </row>
    <row r="5769">
      <c r="A5769" s="26">
        <v>37</v>
      </c>
      <c r="B5769" s="24" t="str">
        <v>부천시 소사구</v>
      </c>
      <c r="C5769" s="24" t="str">
        <v>분양권</v>
      </c>
      <c r="D5769" s="24" t="str">
        <v>2026-02</v>
      </c>
      <c r="E5769" s="24" t="str">
        <v>비교 반영</v>
      </c>
      <c r="F5769" s="24" t="str">
        <v>직전 비교기간</v>
      </c>
      <c r="G5769" s="26">
        <v>16</v>
      </c>
      <c r="H5769" s="37">
        <v>0.02038216560509554</v>
      </c>
    </row>
    <row r="5770">
      <c r="A5770" s="26">
        <v>37</v>
      </c>
      <c r="B5770" s="24" t="str">
        <v>부천시 소사구</v>
      </c>
      <c r="C5770" s="24" t="str">
        <v>분양권</v>
      </c>
      <c r="D5770" s="24" t="str">
        <v>2026-03</v>
      </c>
      <c r="E5770" s="24" t="str">
        <v>비교 반영</v>
      </c>
      <c r="F5770" s="24" t="str">
        <v>직전 비교기간</v>
      </c>
      <c r="G5770" s="26">
        <v>18</v>
      </c>
      <c r="H5770" s="37">
        <v>0.017733990147783252</v>
      </c>
    </row>
    <row r="5771">
      <c r="A5771" s="26">
        <v>37</v>
      </c>
      <c r="B5771" s="24" t="str">
        <v>부천시 소사구</v>
      </c>
      <c r="C5771" s="24" t="str">
        <v>분양권</v>
      </c>
      <c r="D5771" s="24" t="str">
        <v>2026-04</v>
      </c>
      <c r="E5771" s="24" t="str">
        <v>비교 반영</v>
      </c>
      <c r="F5771" s="24" t="str">
        <v>최근 비교기간</v>
      </c>
      <c r="G5771" s="26">
        <v>17</v>
      </c>
      <c r="H5771" s="37">
        <v>0.018909899888765295</v>
      </c>
    </row>
    <row r="5772">
      <c r="A5772" s="26">
        <v>37</v>
      </c>
      <c r="B5772" s="24" t="str">
        <v>부천시 소사구</v>
      </c>
      <c r="C5772" s="24" t="str">
        <v>분양권</v>
      </c>
      <c r="D5772" s="24" t="str">
        <v>2026-05</v>
      </c>
      <c r="E5772" s="24" t="str">
        <v>비교 반영</v>
      </c>
      <c r="F5772" s="24" t="str">
        <v>최근 비교기간</v>
      </c>
      <c r="G5772" s="26">
        <v>20</v>
      </c>
      <c r="H5772" s="37">
        <v>0.021344717182497332</v>
      </c>
    </row>
    <row r="5773">
      <c r="A5773" s="26">
        <v>37</v>
      </c>
      <c r="B5773" s="24" t="str">
        <v>부천시 소사구</v>
      </c>
      <c r="C5773" s="24" t="str">
        <v>분양권</v>
      </c>
      <c r="D5773" s="24" t="str">
        <v>2026-06</v>
      </c>
      <c r="E5773" s="24" t="str">
        <v>비교 반영</v>
      </c>
      <c r="F5773" s="24" t="str">
        <v>최근 비교기간</v>
      </c>
      <c r="G5773" s="26">
        <v>11</v>
      </c>
      <c r="H5773" s="37">
        <v>0.012941176470588235</v>
      </c>
    </row>
    <row r="5774">
      <c r="A5774" s="30">
        <v>37</v>
      </c>
      <c r="B5774" s="30" t="str">
        <v>부천시 소사구</v>
      </c>
      <c r="C5774" s="30" t="str">
        <v>분양권</v>
      </c>
      <c r="D5774" s="30" t="str">
        <v>2026-07</v>
      </c>
      <c r="E5774" s="30" t="str">
        <v>집계 중</v>
      </c>
      <c r="F5774" s="30" t="str">
        <v>집계 중 월</v>
      </c>
      <c r="G5774" s="32">
        <v>27</v>
      </c>
      <c r="H5774" s="43">
        <v>0.031070195627157654</v>
      </c>
    </row>
    <row r="5775">
      <c r="A5775" s="26">
        <v>37</v>
      </c>
      <c r="B5775" s="24" t="str">
        <v>부천시 소사구</v>
      </c>
      <c r="C5775" s="24" t="str">
        <v>토지</v>
      </c>
      <c r="D5775" s="24" t="str">
        <v>2025-08</v>
      </c>
      <c r="E5775" s="24" t="str">
        <v>비교 반영</v>
      </c>
      <c r="F5775" s="24" t="str">
        <v>그 외 비교 반영월</v>
      </c>
      <c r="G5775" s="26">
        <v>1</v>
      </c>
      <c r="H5775" s="37">
        <v>0.0012062726176115801</v>
      </c>
    </row>
    <row r="5776">
      <c r="A5776" s="26">
        <v>37</v>
      </c>
      <c r="B5776" s="24" t="str">
        <v>부천시 소사구</v>
      </c>
      <c r="C5776" s="24" t="str">
        <v>토지</v>
      </c>
      <c r="D5776" s="24" t="str">
        <v>2025-09</v>
      </c>
      <c r="E5776" s="24" t="str">
        <v>비교 반영</v>
      </c>
      <c r="F5776" s="24" t="str">
        <v>그 외 비교 반영월</v>
      </c>
      <c r="G5776" s="26">
        <v>4</v>
      </c>
      <c r="H5776" s="37">
        <v>0.0049504950495049506</v>
      </c>
    </row>
    <row r="5777">
      <c r="A5777" s="26">
        <v>37</v>
      </c>
      <c r="B5777" s="24" t="str">
        <v>부천시 소사구</v>
      </c>
      <c r="C5777" s="24" t="str">
        <v>토지</v>
      </c>
      <c r="D5777" s="24" t="str">
        <v>2025-10</v>
      </c>
      <c r="E5777" s="24" t="str">
        <v>비교 반영</v>
      </c>
      <c r="F5777" s="24" t="str">
        <v>그 외 비교 반영월</v>
      </c>
      <c r="G5777" s="26">
        <v>14</v>
      </c>
      <c r="H5777" s="37">
        <v>0.01971830985915493</v>
      </c>
    </row>
    <row r="5778">
      <c r="A5778" s="26">
        <v>37</v>
      </c>
      <c r="B5778" s="24" t="str">
        <v>부천시 소사구</v>
      </c>
      <c r="C5778" s="24" t="str">
        <v>토지</v>
      </c>
      <c r="D5778" s="24" t="str">
        <v>2025-11</v>
      </c>
      <c r="E5778" s="24" t="str">
        <v>비교 반영</v>
      </c>
      <c r="F5778" s="24" t="str">
        <v>그 외 비교 반영월</v>
      </c>
      <c r="G5778" s="26">
        <v>6</v>
      </c>
      <c r="H5778" s="37">
        <v>0.00681044267877412</v>
      </c>
    </row>
    <row r="5779">
      <c r="A5779" s="26">
        <v>37</v>
      </c>
      <c r="B5779" s="24" t="str">
        <v>부천시 소사구</v>
      </c>
      <c r="C5779" s="24" t="str">
        <v>토지</v>
      </c>
      <c r="D5779" s="24" t="str">
        <v>2025-12</v>
      </c>
      <c r="E5779" s="24" t="str">
        <v>비교 반영</v>
      </c>
      <c r="F5779" s="24" t="str">
        <v>그 외 비교 반영월</v>
      </c>
      <c r="G5779" s="26">
        <v>4</v>
      </c>
      <c r="H5779" s="37">
        <v>0.004884004884004884</v>
      </c>
    </row>
    <row r="5780">
      <c r="A5780" s="26">
        <v>37</v>
      </c>
      <c r="B5780" s="24" t="str">
        <v>부천시 소사구</v>
      </c>
      <c r="C5780" s="24" t="str">
        <v>토지</v>
      </c>
      <c r="D5780" s="24" t="str">
        <v>2026-01</v>
      </c>
      <c r="E5780" s="24" t="str">
        <v>비교 반영</v>
      </c>
      <c r="F5780" s="24" t="str">
        <v>직전 비교기간</v>
      </c>
      <c r="G5780" s="26">
        <v>41</v>
      </c>
      <c r="H5780" s="37">
        <v>0.04475982532751092</v>
      </c>
    </row>
    <row r="5781">
      <c r="A5781" s="26">
        <v>37</v>
      </c>
      <c r="B5781" s="24" t="str">
        <v>부천시 소사구</v>
      </c>
      <c r="C5781" s="24" t="str">
        <v>토지</v>
      </c>
      <c r="D5781" s="24" t="str">
        <v>2026-02</v>
      </c>
      <c r="E5781" s="24" t="str">
        <v>비교 반영</v>
      </c>
      <c r="F5781" s="24" t="str">
        <v>직전 비교기간</v>
      </c>
      <c r="G5781" s="26">
        <v>15</v>
      </c>
      <c r="H5781" s="37">
        <v>0.01910828025477707</v>
      </c>
    </row>
    <row r="5782">
      <c r="A5782" s="26">
        <v>37</v>
      </c>
      <c r="B5782" s="24" t="str">
        <v>부천시 소사구</v>
      </c>
      <c r="C5782" s="24" t="str">
        <v>토지</v>
      </c>
      <c r="D5782" s="24" t="str">
        <v>2026-03</v>
      </c>
      <c r="E5782" s="24" t="str">
        <v>비교 반영</v>
      </c>
      <c r="F5782" s="24" t="str">
        <v>직전 비교기간</v>
      </c>
      <c r="G5782" s="26">
        <v>31</v>
      </c>
      <c r="H5782" s="37">
        <v>0.030541871921182268</v>
      </c>
    </row>
    <row r="5783">
      <c r="A5783" s="26">
        <v>37</v>
      </c>
      <c r="B5783" s="24" t="str">
        <v>부천시 소사구</v>
      </c>
      <c r="C5783" s="24" t="str">
        <v>토지</v>
      </c>
      <c r="D5783" s="24" t="str">
        <v>2026-04</v>
      </c>
      <c r="E5783" s="24" t="str">
        <v>비교 반영</v>
      </c>
      <c r="F5783" s="24" t="str">
        <v>최근 비교기간</v>
      </c>
      <c r="G5783" s="26">
        <v>11</v>
      </c>
      <c r="H5783" s="37">
        <v>0.012235817575083427</v>
      </c>
    </row>
    <row r="5784">
      <c r="A5784" s="26">
        <v>37</v>
      </c>
      <c r="B5784" s="24" t="str">
        <v>부천시 소사구</v>
      </c>
      <c r="C5784" s="24" t="str">
        <v>토지</v>
      </c>
      <c r="D5784" s="24" t="str">
        <v>2026-05</v>
      </c>
      <c r="E5784" s="24" t="str">
        <v>비교 반영</v>
      </c>
      <c r="F5784" s="24" t="str">
        <v>최근 비교기간</v>
      </c>
      <c r="G5784" s="26">
        <v>8</v>
      </c>
      <c r="H5784" s="37">
        <v>0.008537886872998933</v>
      </c>
    </row>
    <row r="5785">
      <c r="A5785" s="26">
        <v>37</v>
      </c>
      <c r="B5785" s="24" t="str">
        <v>부천시 소사구</v>
      </c>
      <c r="C5785" s="24" t="str">
        <v>토지</v>
      </c>
      <c r="D5785" s="24" t="str">
        <v>2026-06</v>
      </c>
      <c r="E5785" s="24" t="str">
        <v>비교 반영</v>
      </c>
      <c r="F5785" s="24" t="str">
        <v>최근 비교기간</v>
      </c>
      <c r="G5785" s="26">
        <v>27</v>
      </c>
      <c r="H5785" s="37">
        <v>0.03176470588235294</v>
      </c>
    </row>
    <row r="5786">
      <c r="A5786" s="30">
        <v>37</v>
      </c>
      <c r="B5786" s="30" t="str">
        <v>부천시 소사구</v>
      </c>
      <c r="C5786" s="30" t="str">
        <v>토지</v>
      </c>
      <c r="D5786" s="30" t="str">
        <v>2026-07</v>
      </c>
      <c r="E5786" s="30" t="str">
        <v>집계 중</v>
      </c>
      <c r="F5786" s="30" t="str">
        <v>집계 중 월</v>
      </c>
      <c r="G5786" s="32">
        <v>8</v>
      </c>
      <c r="H5786" s="43">
        <v>0.009205983889528193</v>
      </c>
    </row>
    <row r="5787">
      <c r="A5787" s="26">
        <v>37</v>
      </c>
      <c r="B5787" s="24" t="str">
        <v>부천시 소사구</v>
      </c>
      <c r="C5787" s="24" t="str">
        <v>오피스텔 매매</v>
      </c>
      <c r="D5787" s="24" t="str">
        <v>2025-08</v>
      </c>
      <c r="E5787" s="24" t="str">
        <v>비교 반영</v>
      </c>
      <c r="F5787" s="24" t="str">
        <v>그 외 비교 반영월</v>
      </c>
      <c r="G5787" s="26">
        <v>6</v>
      </c>
      <c r="H5787" s="37">
        <v>0.007237635705669481</v>
      </c>
    </row>
    <row r="5788">
      <c r="A5788" s="26">
        <v>37</v>
      </c>
      <c r="B5788" s="24" t="str">
        <v>부천시 소사구</v>
      </c>
      <c r="C5788" s="24" t="str">
        <v>오피스텔 매매</v>
      </c>
      <c r="D5788" s="24" t="str">
        <v>2025-09</v>
      </c>
      <c r="E5788" s="24" t="str">
        <v>비교 반영</v>
      </c>
      <c r="F5788" s="24" t="str">
        <v>그 외 비교 반영월</v>
      </c>
      <c r="G5788" s="26">
        <v>10</v>
      </c>
      <c r="H5788" s="37">
        <v>0.012376237623762377</v>
      </c>
    </row>
    <row r="5789">
      <c r="A5789" s="26">
        <v>37</v>
      </c>
      <c r="B5789" s="24" t="str">
        <v>부천시 소사구</v>
      </c>
      <c r="C5789" s="24" t="str">
        <v>오피스텔 매매</v>
      </c>
      <c r="D5789" s="24" t="str">
        <v>2025-10</v>
      </c>
      <c r="E5789" s="24" t="str">
        <v>비교 반영</v>
      </c>
      <c r="F5789" s="24" t="str">
        <v>그 외 비교 반영월</v>
      </c>
      <c r="G5789" s="26">
        <v>19</v>
      </c>
      <c r="H5789" s="37">
        <v>0.02676056338028169</v>
      </c>
    </row>
    <row r="5790">
      <c r="A5790" s="26">
        <v>37</v>
      </c>
      <c r="B5790" s="24" t="str">
        <v>부천시 소사구</v>
      </c>
      <c r="C5790" s="24" t="str">
        <v>오피스텔 매매</v>
      </c>
      <c r="D5790" s="24" t="str">
        <v>2025-11</v>
      </c>
      <c r="E5790" s="24" t="str">
        <v>비교 반영</v>
      </c>
      <c r="F5790" s="24" t="str">
        <v>그 외 비교 반영월</v>
      </c>
      <c r="G5790" s="26">
        <v>18</v>
      </c>
      <c r="H5790" s="37">
        <v>0.02043132803632236</v>
      </c>
    </row>
    <row r="5791">
      <c r="A5791" s="26">
        <v>37</v>
      </c>
      <c r="B5791" s="24" t="str">
        <v>부천시 소사구</v>
      </c>
      <c r="C5791" s="24" t="str">
        <v>오피스텔 매매</v>
      </c>
      <c r="D5791" s="24" t="str">
        <v>2025-12</v>
      </c>
      <c r="E5791" s="24" t="str">
        <v>비교 반영</v>
      </c>
      <c r="F5791" s="24" t="str">
        <v>그 외 비교 반영월</v>
      </c>
      <c r="G5791" s="26">
        <v>7</v>
      </c>
      <c r="H5791" s="37">
        <v>0.008547008547008548</v>
      </c>
    </row>
    <row r="5792">
      <c r="A5792" s="26">
        <v>37</v>
      </c>
      <c r="B5792" s="24" t="str">
        <v>부천시 소사구</v>
      </c>
      <c r="C5792" s="24" t="str">
        <v>오피스텔 매매</v>
      </c>
      <c r="D5792" s="24" t="str">
        <v>2026-01</v>
      </c>
      <c r="E5792" s="24" t="str">
        <v>비교 반영</v>
      </c>
      <c r="F5792" s="24" t="str">
        <v>직전 비교기간</v>
      </c>
      <c r="G5792" s="26">
        <v>21</v>
      </c>
      <c r="H5792" s="37">
        <v>0.02292576419213974</v>
      </c>
    </row>
    <row r="5793">
      <c r="A5793" s="26">
        <v>37</v>
      </c>
      <c r="B5793" s="24" t="str">
        <v>부천시 소사구</v>
      </c>
      <c r="C5793" s="24" t="str">
        <v>오피스텔 매매</v>
      </c>
      <c r="D5793" s="24" t="str">
        <v>2026-02</v>
      </c>
      <c r="E5793" s="24" t="str">
        <v>비교 반영</v>
      </c>
      <c r="F5793" s="24" t="str">
        <v>직전 비교기간</v>
      </c>
      <c r="G5793" s="26">
        <v>16</v>
      </c>
      <c r="H5793" s="37">
        <v>0.02038216560509554</v>
      </c>
    </row>
    <row r="5794">
      <c r="A5794" s="26">
        <v>37</v>
      </c>
      <c r="B5794" s="24" t="str">
        <v>부천시 소사구</v>
      </c>
      <c r="C5794" s="24" t="str">
        <v>오피스텔 매매</v>
      </c>
      <c r="D5794" s="24" t="str">
        <v>2026-03</v>
      </c>
      <c r="E5794" s="24" t="str">
        <v>비교 반영</v>
      </c>
      <c r="F5794" s="24" t="str">
        <v>직전 비교기간</v>
      </c>
      <c r="G5794" s="26">
        <v>17</v>
      </c>
      <c r="H5794" s="37">
        <v>0.016748768472906402</v>
      </c>
    </row>
    <row r="5795">
      <c r="A5795" s="26">
        <v>37</v>
      </c>
      <c r="B5795" s="24" t="str">
        <v>부천시 소사구</v>
      </c>
      <c r="C5795" s="24" t="str">
        <v>오피스텔 매매</v>
      </c>
      <c r="D5795" s="24" t="str">
        <v>2026-04</v>
      </c>
      <c r="E5795" s="24" t="str">
        <v>비교 반영</v>
      </c>
      <c r="F5795" s="24" t="str">
        <v>최근 비교기간</v>
      </c>
      <c r="G5795" s="26">
        <v>13</v>
      </c>
      <c r="H5795" s="37">
        <v>0.014460511679644048</v>
      </c>
    </row>
    <row r="5796">
      <c r="A5796" s="26">
        <v>37</v>
      </c>
      <c r="B5796" s="24" t="str">
        <v>부천시 소사구</v>
      </c>
      <c r="C5796" s="24" t="str">
        <v>오피스텔 매매</v>
      </c>
      <c r="D5796" s="24" t="str">
        <v>2026-05</v>
      </c>
      <c r="E5796" s="24" t="str">
        <v>비교 반영</v>
      </c>
      <c r="F5796" s="24" t="str">
        <v>최근 비교기간</v>
      </c>
      <c r="G5796" s="26">
        <v>14</v>
      </c>
      <c r="H5796" s="37">
        <v>0.014941302027748132</v>
      </c>
    </row>
    <row r="5797">
      <c r="A5797" s="26">
        <v>37</v>
      </c>
      <c r="B5797" s="24" t="str">
        <v>부천시 소사구</v>
      </c>
      <c r="C5797" s="24" t="str">
        <v>오피스텔 매매</v>
      </c>
      <c r="D5797" s="24" t="str">
        <v>2026-06</v>
      </c>
      <c r="E5797" s="24" t="str">
        <v>비교 반영</v>
      </c>
      <c r="F5797" s="24" t="str">
        <v>최근 비교기간</v>
      </c>
      <c r="G5797" s="26">
        <v>8</v>
      </c>
      <c r="H5797" s="37">
        <v>0.009411764705882352</v>
      </c>
    </row>
    <row r="5798">
      <c r="A5798" s="30">
        <v>37</v>
      </c>
      <c r="B5798" s="30" t="str">
        <v>부천시 소사구</v>
      </c>
      <c r="C5798" s="30" t="str">
        <v>오피스텔 매매</v>
      </c>
      <c r="D5798" s="30" t="str">
        <v>2026-07</v>
      </c>
      <c r="E5798" s="30" t="str">
        <v>집계 중</v>
      </c>
      <c r="F5798" s="30" t="str">
        <v>집계 중 월</v>
      </c>
      <c r="G5798" s="32">
        <v>14</v>
      </c>
      <c r="H5798" s="43">
        <v>0.01611047180667434</v>
      </c>
    </row>
    <row r="5799">
      <c r="A5799" s="26">
        <v>37</v>
      </c>
      <c r="B5799" s="24" t="str">
        <v>부천시 소사구</v>
      </c>
      <c r="C5799" s="24" t="str">
        <v>상가</v>
      </c>
      <c r="D5799" s="24" t="str">
        <v>2025-08</v>
      </c>
      <c r="E5799" s="24" t="str">
        <v>비교 반영</v>
      </c>
      <c r="F5799" s="24" t="str">
        <v>그 외 비교 반영월</v>
      </c>
      <c r="G5799" s="26">
        <v>3</v>
      </c>
      <c r="H5799" s="37">
        <v>0.0036188178528347406</v>
      </c>
    </row>
    <row r="5800">
      <c r="A5800" s="26">
        <v>37</v>
      </c>
      <c r="B5800" s="24" t="str">
        <v>부천시 소사구</v>
      </c>
      <c r="C5800" s="24" t="str">
        <v>상가</v>
      </c>
      <c r="D5800" s="24" t="str">
        <v>2025-09</v>
      </c>
      <c r="E5800" s="24" t="str">
        <v>비교 반영</v>
      </c>
      <c r="F5800" s="24" t="str">
        <v>그 외 비교 반영월</v>
      </c>
      <c r="G5800" s="26">
        <v>9</v>
      </c>
      <c r="H5800" s="37">
        <v>0.011138613861386138</v>
      </c>
    </row>
    <row r="5801">
      <c r="A5801" s="26">
        <v>37</v>
      </c>
      <c r="B5801" s="24" t="str">
        <v>부천시 소사구</v>
      </c>
      <c r="C5801" s="24" t="str">
        <v>상가</v>
      </c>
      <c r="D5801" s="24" t="str">
        <v>2025-10</v>
      </c>
      <c r="E5801" s="24" t="str">
        <v>비교 반영</v>
      </c>
      <c r="F5801" s="24" t="str">
        <v>그 외 비교 반영월</v>
      </c>
      <c r="G5801" s="26">
        <v>10</v>
      </c>
      <c r="H5801" s="37">
        <v>0.014084507042253521</v>
      </c>
    </row>
    <row r="5802">
      <c r="A5802" s="26">
        <v>37</v>
      </c>
      <c r="B5802" s="24" t="str">
        <v>부천시 소사구</v>
      </c>
      <c r="C5802" s="24" t="str">
        <v>상가</v>
      </c>
      <c r="D5802" s="24" t="str">
        <v>2025-11</v>
      </c>
      <c r="E5802" s="24" t="str">
        <v>비교 반영</v>
      </c>
      <c r="F5802" s="24" t="str">
        <v>그 외 비교 반영월</v>
      </c>
      <c r="G5802" s="26">
        <v>8</v>
      </c>
      <c r="H5802" s="37">
        <v>0.009080590238365494</v>
      </c>
    </row>
    <row r="5803">
      <c r="A5803" s="26">
        <v>37</v>
      </c>
      <c r="B5803" s="24" t="str">
        <v>부천시 소사구</v>
      </c>
      <c r="C5803" s="24" t="str">
        <v>상가</v>
      </c>
      <c r="D5803" s="24" t="str">
        <v>2025-12</v>
      </c>
      <c r="E5803" s="24" t="str">
        <v>비교 반영</v>
      </c>
      <c r="F5803" s="24" t="str">
        <v>그 외 비교 반영월</v>
      </c>
      <c r="G5803" s="26">
        <v>6</v>
      </c>
      <c r="H5803" s="37">
        <v>0.007326007326007326</v>
      </c>
    </row>
    <row r="5804">
      <c r="A5804" s="26">
        <v>37</v>
      </c>
      <c r="B5804" s="24" t="str">
        <v>부천시 소사구</v>
      </c>
      <c r="C5804" s="24" t="str">
        <v>상가</v>
      </c>
      <c r="D5804" s="24" t="str">
        <v>2026-01</v>
      </c>
      <c r="E5804" s="24" t="str">
        <v>비교 반영</v>
      </c>
      <c r="F5804" s="24" t="str">
        <v>직전 비교기간</v>
      </c>
      <c r="G5804" s="26">
        <v>9</v>
      </c>
      <c r="H5804" s="37">
        <v>0.009825327510917031</v>
      </c>
    </row>
    <row r="5805">
      <c r="A5805" s="26">
        <v>37</v>
      </c>
      <c r="B5805" s="24" t="str">
        <v>부천시 소사구</v>
      </c>
      <c r="C5805" s="24" t="str">
        <v>상가</v>
      </c>
      <c r="D5805" s="24" t="str">
        <v>2026-02</v>
      </c>
      <c r="E5805" s="24" t="str">
        <v>비교 반영</v>
      </c>
      <c r="F5805" s="24" t="str">
        <v>직전 비교기간</v>
      </c>
      <c r="G5805" s="26">
        <v>1</v>
      </c>
      <c r="H5805" s="37">
        <v>0.0012738853503184713</v>
      </c>
    </row>
    <row r="5806">
      <c r="A5806" s="26">
        <v>37</v>
      </c>
      <c r="B5806" s="24" t="str">
        <v>부천시 소사구</v>
      </c>
      <c r="C5806" s="24" t="str">
        <v>상가</v>
      </c>
      <c r="D5806" s="24" t="str">
        <v>2026-03</v>
      </c>
      <c r="E5806" s="24" t="str">
        <v>비교 반영</v>
      </c>
      <c r="F5806" s="24" t="str">
        <v>직전 비교기간</v>
      </c>
      <c r="G5806" s="26">
        <v>3</v>
      </c>
      <c r="H5806" s="37">
        <v>0.002955665024630542</v>
      </c>
    </row>
    <row r="5807">
      <c r="A5807" s="26">
        <v>37</v>
      </c>
      <c r="B5807" s="24" t="str">
        <v>부천시 소사구</v>
      </c>
      <c r="C5807" s="24" t="str">
        <v>상가</v>
      </c>
      <c r="D5807" s="24" t="str">
        <v>2026-04</v>
      </c>
      <c r="E5807" s="24" t="str">
        <v>비교 반영</v>
      </c>
      <c r="F5807" s="24" t="str">
        <v>최근 비교기간</v>
      </c>
      <c r="G5807" s="26">
        <v>8</v>
      </c>
      <c r="H5807" s="37">
        <v>0.008898776418242492</v>
      </c>
    </row>
    <row r="5808">
      <c r="A5808" s="26">
        <v>37</v>
      </c>
      <c r="B5808" s="24" t="str">
        <v>부천시 소사구</v>
      </c>
      <c r="C5808" s="24" t="str">
        <v>상가</v>
      </c>
      <c r="D5808" s="24" t="str">
        <v>2026-05</v>
      </c>
      <c r="E5808" s="24" t="str">
        <v>비교 반영</v>
      </c>
      <c r="F5808" s="24" t="str">
        <v>최근 비교기간</v>
      </c>
      <c r="G5808" s="26">
        <v>7</v>
      </c>
      <c r="H5808" s="37">
        <v>0.007470651013874066</v>
      </c>
    </row>
    <row r="5809">
      <c r="A5809" s="26">
        <v>37</v>
      </c>
      <c r="B5809" s="24" t="str">
        <v>부천시 소사구</v>
      </c>
      <c r="C5809" s="24" t="str">
        <v>상가</v>
      </c>
      <c r="D5809" s="24" t="str">
        <v>2026-06</v>
      </c>
      <c r="E5809" s="24" t="str">
        <v>비교 반영</v>
      </c>
      <c r="F5809" s="24" t="str">
        <v>최근 비교기간</v>
      </c>
      <c r="G5809" s="26">
        <v>5</v>
      </c>
      <c r="H5809" s="37">
        <v>0.0058823529411764705</v>
      </c>
    </row>
    <row r="5810">
      <c r="A5810" s="30">
        <v>37</v>
      </c>
      <c r="B5810" s="30" t="str">
        <v>부천시 소사구</v>
      </c>
      <c r="C5810" s="30" t="str">
        <v>상가</v>
      </c>
      <c r="D5810" s="30" t="str">
        <v>2026-07</v>
      </c>
      <c r="E5810" s="30" t="str">
        <v>집계 중</v>
      </c>
      <c r="F5810" s="30" t="str">
        <v>집계 중 월</v>
      </c>
      <c r="G5810" s="32">
        <v>12</v>
      </c>
      <c r="H5810" s="43">
        <v>0.01380897583429229</v>
      </c>
    </row>
    <row r="5811">
      <c r="A5811" s="26">
        <v>37</v>
      </c>
      <c r="B5811" s="24" t="str">
        <v>부천시 소사구</v>
      </c>
      <c r="C5811" s="24" t="str">
        <v>다가구 매매</v>
      </c>
      <c r="D5811" s="24" t="str">
        <v>2025-08</v>
      </c>
      <c r="E5811" s="24" t="str">
        <v>비교 반영</v>
      </c>
      <c r="F5811" s="24" t="str">
        <v>그 외 비교 반영월</v>
      </c>
      <c r="G5811" s="26">
        <v>3</v>
      </c>
      <c r="H5811" s="37">
        <v>0.0036188178528347406</v>
      </c>
    </row>
    <row r="5812">
      <c r="A5812" s="26">
        <v>37</v>
      </c>
      <c r="B5812" s="24" t="str">
        <v>부천시 소사구</v>
      </c>
      <c r="C5812" s="24" t="str">
        <v>다가구 매매</v>
      </c>
      <c r="D5812" s="24" t="str">
        <v>2025-09</v>
      </c>
      <c r="E5812" s="24" t="str">
        <v>비교 반영</v>
      </c>
      <c r="F5812" s="24" t="str">
        <v>그 외 비교 반영월</v>
      </c>
      <c r="G5812" s="26">
        <v>4</v>
      </c>
      <c r="H5812" s="37">
        <v>0.0049504950495049506</v>
      </c>
    </row>
    <row r="5813">
      <c r="A5813" s="26">
        <v>37</v>
      </c>
      <c r="B5813" s="24" t="str">
        <v>부천시 소사구</v>
      </c>
      <c r="C5813" s="24" t="str">
        <v>다가구 매매</v>
      </c>
      <c r="D5813" s="24" t="str">
        <v>2025-10</v>
      </c>
      <c r="E5813" s="24" t="str">
        <v>비교 반영</v>
      </c>
      <c r="F5813" s="24" t="str">
        <v>그 외 비교 반영월</v>
      </c>
      <c r="G5813" s="26">
        <v>1</v>
      </c>
      <c r="H5813" s="37">
        <v>0.0014084507042253522</v>
      </c>
    </row>
    <row r="5814">
      <c r="A5814" s="26">
        <v>37</v>
      </c>
      <c r="B5814" s="24" t="str">
        <v>부천시 소사구</v>
      </c>
      <c r="C5814" s="24" t="str">
        <v>다가구 매매</v>
      </c>
      <c r="D5814" s="24" t="str">
        <v>2025-11</v>
      </c>
      <c r="E5814" s="24" t="str">
        <v>비교 반영</v>
      </c>
      <c r="F5814" s="24" t="str">
        <v>그 외 비교 반영월</v>
      </c>
      <c r="G5814" s="26">
        <v>4</v>
      </c>
      <c r="H5814" s="37">
        <v>0.004540295119182747</v>
      </c>
    </row>
    <row r="5815">
      <c r="A5815" s="26">
        <v>37</v>
      </c>
      <c r="B5815" s="24" t="str">
        <v>부천시 소사구</v>
      </c>
      <c r="C5815" s="24" t="str">
        <v>다가구 매매</v>
      </c>
      <c r="D5815" s="24" t="str">
        <v>2025-12</v>
      </c>
      <c r="E5815" s="24" t="str">
        <v>비교 반영</v>
      </c>
      <c r="F5815" s="24" t="str">
        <v>그 외 비교 반영월</v>
      </c>
      <c r="G5815" s="26">
        <v>2</v>
      </c>
      <c r="H5815" s="37">
        <v>0.002442002442002442</v>
      </c>
    </row>
    <row r="5816">
      <c r="A5816" s="26">
        <v>37</v>
      </c>
      <c r="B5816" s="24" t="str">
        <v>부천시 소사구</v>
      </c>
      <c r="C5816" s="24" t="str">
        <v>다가구 매매</v>
      </c>
      <c r="D5816" s="24" t="str">
        <v>2026-01</v>
      </c>
      <c r="E5816" s="24" t="str">
        <v>비교 반영</v>
      </c>
      <c r="F5816" s="24" t="str">
        <v>직전 비교기간</v>
      </c>
      <c r="G5816" s="26">
        <v>3</v>
      </c>
      <c r="H5816" s="37">
        <v>0.0032751091703056767</v>
      </c>
    </row>
    <row r="5817">
      <c r="A5817" s="26">
        <v>37</v>
      </c>
      <c r="B5817" s="24" t="str">
        <v>부천시 소사구</v>
      </c>
      <c r="C5817" s="24" t="str">
        <v>다가구 매매</v>
      </c>
      <c r="D5817" s="24" t="str">
        <v>2026-02</v>
      </c>
      <c r="E5817" s="24" t="str">
        <v>비교 반영</v>
      </c>
      <c r="F5817" s="24" t="str">
        <v>직전 비교기간</v>
      </c>
      <c r="G5817" s="26">
        <v>1</v>
      </c>
      <c r="H5817" s="37">
        <v>0.0012738853503184713</v>
      </c>
    </row>
    <row r="5818">
      <c r="A5818" s="26">
        <v>37</v>
      </c>
      <c r="B5818" s="24" t="str">
        <v>부천시 소사구</v>
      </c>
      <c r="C5818" s="24" t="str">
        <v>다가구 매매</v>
      </c>
      <c r="D5818" s="24" t="str">
        <v>2026-03</v>
      </c>
      <c r="E5818" s="24" t="str">
        <v>비교 반영</v>
      </c>
      <c r="F5818" s="24" t="str">
        <v>직전 비교기간</v>
      </c>
      <c r="G5818" s="26">
        <v>4</v>
      </c>
      <c r="H5818" s="37">
        <v>0.003940886699507389</v>
      </c>
    </row>
    <row r="5819">
      <c r="A5819" s="26">
        <v>37</v>
      </c>
      <c r="B5819" s="24" t="str">
        <v>부천시 소사구</v>
      </c>
      <c r="C5819" s="24" t="str">
        <v>다가구 매매</v>
      </c>
      <c r="D5819" s="24" t="str">
        <v>2026-04</v>
      </c>
      <c r="E5819" s="24" t="str">
        <v>비교 반영</v>
      </c>
      <c r="F5819" s="24" t="str">
        <v>최근 비교기간</v>
      </c>
      <c r="G5819" s="26">
        <v>7</v>
      </c>
      <c r="H5819" s="37">
        <v>0.00778642936596218</v>
      </c>
    </row>
    <row r="5820">
      <c r="A5820" s="26">
        <v>37</v>
      </c>
      <c r="B5820" s="24" t="str">
        <v>부천시 소사구</v>
      </c>
      <c r="C5820" s="24" t="str">
        <v>다가구 매매</v>
      </c>
      <c r="D5820" s="24" t="str">
        <v>2026-05</v>
      </c>
      <c r="E5820" s="24" t="str">
        <v>비교 반영</v>
      </c>
      <c r="F5820" s="24" t="str">
        <v>최근 비교기간</v>
      </c>
      <c r="G5820" s="26">
        <v>7</v>
      </c>
      <c r="H5820" s="37">
        <v>0.007470651013874066</v>
      </c>
    </row>
    <row r="5821">
      <c r="A5821" s="26">
        <v>37</v>
      </c>
      <c r="B5821" s="24" t="str">
        <v>부천시 소사구</v>
      </c>
      <c r="C5821" s="24" t="str">
        <v>다가구 매매</v>
      </c>
      <c r="D5821" s="24" t="str">
        <v>2026-06</v>
      </c>
      <c r="E5821" s="24" t="str">
        <v>비교 반영</v>
      </c>
      <c r="F5821" s="24" t="str">
        <v>최근 비교기간</v>
      </c>
      <c r="G5821" s="26">
        <v>5</v>
      </c>
      <c r="H5821" s="37">
        <v>0.0058823529411764705</v>
      </c>
    </row>
    <row r="5822">
      <c r="A5822" s="30">
        <v>37</v>
      </c>
      <c r="B5822" s="30" t="str">
        <v>부천시 소사구</v>
      </c>
      <c r="C5822" s="30" t="str">
        <v>다가구 매매</v>
      </c>
      <c r="D5822" s="30" t="str">
        <v>2026-07</v>
      </c>
      <c r="E5822" s="30" t="str">
        <v>집계 중</v>
      </c>
      <c r="F5822" s="30" t="str">
        <v>집계 중 월</v>
      </c>
      <c r="G5822" s="32">
        <v>2</v>
      </c>
      <c r="H5822" s="43">
        <v>0.0023014959723820483</v>
      </c>
    </row>
    <row r="5823">
      <c r="A5823" s="26">
        <v>37</v>
      </c>
      <c r="B5823" s="24" t="str">
        <v>부천시 소사구</v>
      </c>
      <c r="C5823" s="24" t="str">
        <v>공장창고</v>
      </c>
      <c r="D5823" s="24" t="str">
        <v>2025-08</v>
      </c>
      <c r="E5823" s="24" t="str">
        <v>비교 반영</v>
      </c>
      <c r="F5823" s="24" t="str">
        <v>그 외 비교 반영월</v>
      </c>
      <c r="G5823" s="26">
        <v>0</v>
      </c>
      <c r="H5823" s="37">
        <v>0</v>
      </c>
    </row>
    <row r="5824">
      <c r="A5824" s="26">
        <v>37</v>
      </c>
      <c r="B5824" s="24" t="str">
        <v>부천시 소사구</v>
      </c>
      <c r="C5824" s="24" t="str">
        <v>공장창고</v>
      </c>
      <c r="D5824" s="24" t="str">
        <v>2025-09</v>
      </c>
      <c r="E5824" s="24" t="str">
        <v>비교 반영</v>
      </c>
      <c r="F5824" s="24" t="str">
        <v>그 외 비교 반영월</v>
      </c>
      <c r="G5824" s="26">
        <v>3</v>
      </c>
      <c r="H5824" s="37">
        <v>0.0037128712871287127</v>
      </c>
    </row>
    <row r="5825">
      <c r="A5825" s="26">
        <v>37</v>
      </c>
      <c r="B5825" s="24" t="str">
        <v>부천시 소사구</v>
      </c>
      <c r="C5825" s="24" t="str">
        <v>공장창고</v>
      </c>
      <c r="D5825" s="24" t="str">
        <v>2025-10</v>
      </c>
      <c r="E5825" s="24" t="str">
        <v>비교 반영</v>
      </c>
      <c r="F5825" s="24" t="str">
        <v>그 외 비교 반영월</v>
      </c>
      <c r="G5825" s="26">
        <v>0</v>
      </c>
      <c r="H5825" s="37">
        <v>0</v>
      </c>
    </row>
    <row r="5826">
      <c r="A5826" s="26">
        <v>37</v>
      </c>
      <c r="B5826" s="24" t="str">
        <v>부천시 소사구</v>
      </c>
      <c r="C5826" s="24" t="str">
        <v>공장창고</v>
      </c>
      <c r="D5826" s="24" t="str">
        <v>2025-11</v>
      </c>
      <c r="E5826" s="24" t="str">
        <v>비교 반영</v>
      </c>
      <c r="F5826" s="24" t="str">
        <v>그 외 비교 반영월</v>
      </c>
      <c r="G5826" s="26">
        <v>3</v>
      </c>
      <c r="H5826" s="37">
        <v>0.00340522133938706</v>
      </c>
    </row>
    <row r="5827">
      <c r="A5827" s="26">
        <v>37</v>
      </c>
      <c r="B5827" s="24" t="str">
        <v>부천시 소사구</v>
      </c>
      <c r="C5827" s="24" t="str">
        <v>공장창고</v>
      </c>
      <c r="D5827" s="24" t="str">
        <v>2025-12</v>
      </c>
      <c r="E5827" s="24" t="str">
        <v>비교 반영</v>
      </c>
      <c r="F5827" s="24" t="str">
        <v>그 외 비교 반영월</v>
      </c>
      <c r="G5827" s="26">
        <v>2</v>
      </c>
      <c r="H5827" s="37">
        <v>0.002442002442002442</v>
      </c>
    </row>
    <row r="5828">
      <c r="A5828" s="26">
        <v>37</v>
      </c>
      <c r="B5828" s="24" t="str">
        <v>부천시 소사구</v>
      </c>
      <c r="C5828" s="24" t="str">
        <v>공장창고</v>
      </c>
      <c r="D5828" s="24" t="str">
        <v>2026-01</v>
      </c>
      <c r="E5828" s="24" t="str">
        <v>비교 반영</v>
      </c>
      <c r="F5828" s="24" t="str">
        <v>직전 비교기간</v>
      </c>
      <c r="G5828" s="26">
        <v>1</v>
      </c>
      <c r="H5828" s="37">
        <v>0.001091703056768559</v>
      </c>
    </row>
    <row r="5829">
      <c r="A5829" s="26">
        <v>37</v>
      </c>
      <c r="B5829" s="24" t="str">
        <v>부천시 소사구</v>
      </c>
      <c r="C5829" s="24" t="str">
        <v>공장창고</v>
      </c>
      <c r="D5829" s="24" t="str">
        <v>2026-02</v>
      </c>
      <c r="E5829" s="24" t="str">
        <v>비교 반영</v>
      </c>
      <c r="F5829" s="24" t="str">
        <v>직전 비교기간</v>
      </c>
      <c r="G5829" s="26">
        <v>1</v>
      </c>
      <c r="H5829" s="37">
        <v>0.0012738853503184713</v>
      </c>
    </row>
    <row r="5830">
      <c r="A5830" s="26">
        <v>37</v>
      </c>
      <c r="B5830" s="24" t="str">
        <v>부천시 소사구</v>
      </c>
      <c r="C5830" s="24" t="str">
        <v>공장창고</v>
      </c>
      <c r="D5830" s="24" t="str">
        <v>2026-03</v>
      </c>
      <c r="E5830" s="24" t="str">
        <v>비교 반영</v>
      </c>
      <c r="F5830" s="24" t="str">
        <v>직전 비교기간</v>
      </c>
      <c r="G5830" s="26">
        <v>5</v>
      </c>
      <c r="H5830" s="37">
        <v>0.0049261083743842365</v>
      </c>
    </row>
    <row r="5831">
      <c r="A5831" s="26">
        <v>37</v>
      </c>
      <c r="B5831" s="24" t="str">
        <v>부천시 소사구</v>
      </c>
      <c r="C5831" s="24" t="str">
        <v>공장창고</v>
      </c>
      <c r="D5831" s="24" t="str">
        <v>2026-04</v>
      </c>
      <c r="E5831" s="24" t="str">
        <v>비교 반영</v>
      </c>
      <c r="F5831" s="24" t="str">
        <v>최근 비교기간</v>
      </c>
      <c r="G5831" s="26">
        <v>1</v>
      </c>
      <c r="H5831" s="37">
        <v>0.0011123470522803114</v>
      </c>
    </row>
    <row r="5832">
      <c r="A5832" s="26">
        <v>37</v>
      </c>
      <c r="B5832" s="24" t="str">
        <v>부천시 소사구</v>
      </c>
      <c r="C5832" s="24" t="str">
        <v>공장창고</v>
      </c>
      <c r="D5832" s="24" t="str">
        <v>2026-05</v>
      </c>
      <c r="E5832" s="24" t="str">
        <v>비교 반영</v>
      </c>
      <c r="F5832" s="24" t="str">
        <v>최근 비교기간</v>
      </c>
      <c r="G5832" s="26">
        <v>5</v>
      </c>
      <c r="H5832" s="37">
        <v>0.005336179295624333</v>
      </c>
    </row>
    <row r="5833">
      <c r="A5833" s="26">
        <v>37</v>
      </c>
      <c r="B5833" s="24" t="str">
        <v>부천시 소사구</v>
      </c>
      <c r="C5833" s="24" t="str">
        <v>공장창고</v>
      </c>
      <c r="D5833" s="24" t="str">
        <v>2026-06</v>
      </c>
      <c r="E5833" s="24" t="str">
        <v>비교 반영</v>
      </c>
      <c r="F5833" s="24" t="str">
        <v>최근 비교기간</v>
      </c>
      <c r="G5833" s="26">
        <v>0</v>
      </c>
      <c r="H5833" s="37">
        <v>0</v>
      </c>
    </row>
    <row r="5834">
      <c r="A5834" s="30">
        <v>37</v>
      </c>
      <c r="B5834" s="30" t="str">
        <v>부천시 소사구</v>
      </c>
      <c r="C5834" s="30" t="str">
        <v>공장창고</v>
      </c>
      <c r="D5834" s="30" t="str">
        <v>2026-07</v>
      </c>
      <c r="E5834" s="30" t="str">
        <v>집계 중</v>
      </c>
      <c r="F5834" s="30" t="str">
        <v>집계 중 월</v>
      </c>
      <c r="G5834" s="32">
        <v>5</v>
      </c>
      <c r="H5834" s="43">
        <v>0.005753739930955121</v>
      </c>
    </row>
    <row r="5835">
      <c r="A5835" s="26">
        <v>38</v>
      </c>
      <c r="B5835" s="24" t="str">
        <v>양평군</v>
      </c>
      <c r="C5835" s="24" t="str">
        <v>토지</v>
      </c>
      <c r="D5835" s="24" t="str">
        <v>2025-08</v>
      </c>
      <c r="E5835" s="24" t="str">
        <v>비교 반영</v>
      </c>
      <c r="F5835" s="24" t="str">
        <v>그 외 비교 반영월</v>
      </c>
      <c r="G5835" s="26">
        <v>366</v>
      </c>
      <c r="H5835" s="37">
        <v>0.4753246753246753</v>
      </c>
    </row>
    <row r="5836">
      <c r="A5836" s="26">
        <v>38</v>
      </c>
      <c r="B5836" s="24" t="str">
        <v>양평군</v>
      </c>
      <c r="C5836" s="24" t="str">
        <v>토지</v>
      </c>
      <c r="D5836" s="24" t="str">
        <v>2025-09</v>
      </c>
      <c r="E5836" s="24" t="str">
        <v>비교 반영</v>
      </c>
      <c r="F5836" s="24" t="str">
        <v>그 외 비교 반영월</v>
      </c>
      <c r="G5836" s="26">
        <v>441</v>
      </c>
      <c r="H5836" s="37">
        <v>0.5243757431629013</v>
      </c>
    </row>
    <row r="5837">
      <c r="A5837" s="26">
        <v>38</v>
      </c>
      <c r="B5837" s="24" t="str">
        <v>양평군</v>
      </c>
      <c r="C5837" s="24" t="str">
        <v>토지</v>
      </c>
      <c r="D5837" s="24" t="str">
        <v>2025-10</v>
      </c>
      <c r="E5837" s="24" t="str">
        <v>비교 반영</v>
      </c>
      <c r="F5837" s="24" t="str">
        <v>그 외 비교 반영월</v>
      </c>
      <c r="G5837" s="26">
        <v>354</v>
      </c>
      <c r="H5837" s="37">
        <v>0.4849315068493151</v>
      </c>
    </row>
    <row r="5838">
      <c r="A5838" s="26">
        <v>38</v>
      </c>
      <c r="B5838" s="24" t="str">
        <v>양평군</v>
      </c>
      <c r="C5838" s="24" t="str">
        <v>토지</v>
      </c>
      <c r="D5838" s="24" t="str">
        <v>2025-11</v>
      </c>
      <c r="E5838" s="24" t="str">
        <v>비교 반영</v>
      </c>
      <c r="F5838" s="24" t="str">
        <v>그 외 비교 반영월</v>
      </c>
      <c r="G5838" s="26">
        <v>464</v>
      </c>
      <c r="H5838" s="37">
        <v>0.5242937853107345</v>
      </c>
    </row>
    <row r="5839">
      <c r="A5839" s="26">
        <v>38</v>
      </c>
      <c r="B5839" s="24" t="str">
        <v>양평군</v>
      </c>
      <c r="C5839" s="24" t="str">
        <v>토지</v>
      </c>
      <c r="D5839" s="24" t="str">
        <v>2025-12</v>
      </c>
      <c r="E5839" s="24" t="str">
        <v>비교 반영</v>
      </c>
      <c r="F5839" s="24" t="str">
        <v>그 외 비교 반영월</v>
      </c>
      <c r="G5839" s="26">
        <v>493</v>
      </c>
      <c r="H5839" s="37">
        <v>0.532972972972973</v>
      </c>
    </row>
    <row r="5840">
      <c r="A5840" s="26">
        <v>38</v>
      </c>
      <c r="B5840" s="24" t="str">
        <v>양평군</v>
      </c>
      <c r="C5840" s="24" t="str">
        <v>토지</v>
      </c>
      <c r="D5840" s="24" t="str">
        <v>2026-01</v>
      </c>
      <c r="E5840" s="24" t="str">
        <v>비교 반영</v>
      </c>
      <c r="F5840" s="24" t="str">
        <v>직전 비교기간</v>
      </c>
      <c r="G5840" s="26">
        <v>383</v>
      </c>
      <c r="H5840" s="37">
        <v>0.489769820971867</v>
      </c>
    </row>
    <row r="5841">
      <c r="A5841" s="26">
        <v>38</v>
      </c>
      <c r="B5841" s="24" t="str">
        <v>양평군</v>
      </c>
      <c r="C5841" s="24" t="str">
        <v>토지</v>
      </c>
      <c r="D5841" s="24" t="str">
        <v>2026-02</v>
      </c>
      <c r="E5841" s="24" t="str">
        <v>비교 반영</v>
      </c>
      <c r="F5841" s="24" t="str">
        <v>직전 비교기간</v>
      </c>
      <c r="G5841" s="26">
        <v>390</v>
      </c>
      <c r="H5841" s="37">
        <v>0.48872180451127817</v>
      </c>
    </row>
    <row r="5842">
      <c r="A5842" s="26">
        <v>38</v>
      </c>
      <c r="B5842" s="24" t="str">
        <v>양평군</v>
      </c>
      <c r="C5842" s="24" t="str">
        <v>토지</v>
      </c>
      <c r="D5842" s="24" t="str">
        <v>2026-03</v>
      </c>
      <c r="E5842" s="24" t="str">
        <v>비교 반영</v>
      </c>
      <c r="F5842" s="24" t="str">
        <v>직전 비교기간</v>
      </c>
      <c r="G5842" s="26">
        <v>434</v>
      </c>
      <c r="H5842" s="37">
        <v>0.4641711229946524</v>
      </c>
    </row>
    <row r="5843">
      <c r="A5843" s="26">
        <v>38</v>
      </c>
      <c r="B5843" s="24" t="str">
        <v>양평군</v>
      </c>
      <c r="C5843" s="24" t="str">
        <v>토지</v>
      </c>
      <c r="D5843" s="24" t="str">
        <v>2026-04</v>
      </c>
      <c r="E5843" s="24" t="str">
        <v>비교 반영</v>
      </c>
      <c r="F5843" s="24" t="str">
        <v>최근 비교기간</v>
      </c>
      <c r="G5843" s="26">
        <v>513</v>
      </c>
      <c r="H5843" s="37">
        <v>0.5522066738428417</v>
      </c>
    </row>
    <row r="5844">
      <c r="A5844" s="26">
        <v>38</v>
      </c>
      <c r="B5844" s="24" t="str">
        <v>양평군</v>
      </c>
      <c r="C5844" s="24" t="str">
        <v>토지</v>
      </c>
      <c r="D5844" s="24" t="str">
        <v>2026-05</v>
      </c>
      <c r="E5844" s="24" t="str">
        <v>비교 반영</v>
      </c>
      <c r="F5844" s="24" t="str">
        <v>최근 비교기간</v>
      </c>
      <c r="G5844" s="26">
        <v>399</v>
      </c>
      <c r="H5844" s="37">
        <v>0.4907749077490775</v>
      </c>
    </row>
    <row r="5845">
      <c r="A5845" s="26">
        <v>38</v>
      </c>
      <c r="B5845" s="24" t="str">
        <v>양평군</v>
      </c>
      <c r="C5845" s="24" t="str">
        <v>토지</v>
      </c>
      <c r="D5845" s="24" t="str">
        <v>2026-06</v>
      </c>
      <c r="E5845" s="24" t="str">
        <v>비교 반영</v>
      </c>
      <c r="F5845" s="24" t="str">
        <v>최근 비교기간</v>
      </c>
      <c r="G5845" s="26">
        <v>387</v>
      </c>
      <c r="H5845" s="37">
        <v>0.49236641221374045</v>
      </c>
    </row>
    <row r="5846">
      <c r="A5846" s="30">
        <v>38</v>
      </c>
      <c r="B5846" s="30" t="str">
        <v>양평군</v>
      </c>
      <c r="C5846" s="30" t="str">
        <v>토지</v>
      </c>
      <c r="D5846" s="30" t="str">
        <v>2026-07</v>
      </c>
      <c r="E5846" s="30" t="str">
        <v>집계 중</v>
      </c>
      <c r="F5846" s="30" t="str">
        <v>집계 중 월</v>
      </c>
      <c r="G5846" s="32">
        <v>368</v>
      </c>
      <c r="H5846" s="43">
        <v>0.532561505065123</v>
      </c>
    </row>
    <row r="5847">
      <c r="A5847" s="26">
        <v>38</v>
      </c>
      <c r="B5847" s="24" t="str">
        <v>양평군</v>
      </c>
      <c r="C5847" s="24" t="str">
        <v>다가구 전월세</v>
      </c>
      <c r="D5847" s="24" t="str">
        <v>2025-08</v>
      </c>
      <c r="E5847" s="24" t="str">
        <v>비교 반영</v>
      </c>
      <c r="F5847" s="24" t="str">
        <v>그 외 비교 반영월</v>
      </c>
      <c r="G5847" s="26">
        <v>114</v>
      </c>
      <c r="H5847" s="37">
        <v>0.14805194805194805</v>
      </c>
    </row>
    <row r="5848">
      <c r="A5848" s="26">
        <v>38</v>
      </c>
      <c r="B5848" s="24" t="str">
        <v>양평군</v>
      </c>
      <c r="C5848" s="24" t="str">
        <v>다가구 전월세</v>
      </c>
      <c r="D5848" s="24" t="str">
        <v>2025-09</v>
      </c>
      <c r="E5848" s="24" t="str">
        <v>비교 반영</v>
      </c>
      <c r="F5848" s="24" t="str">
        <v>그 외 비교 반영월</v>
      </c>
      <c r="G5848" s="26">
        <v>129</v>
      </c>
      <c r="H5848" s="37">
        <v>0.15338882282996433</v>
      </c>
    </row>
    <row r="5849">
      <c r="A5849" s="26">
        <v>38</v>
      </c>
      <c r="B5849" s="24" t="str">
        <v>양평군</v>
      </c>
      <c r="C5849" s="24" t="str">
        <v>다가구 전월세</v>
      </c>
      <c r="D5849" s="24" t="str">
        <v>2025-10</v>
      </c>
      <c r="E5849" s="24" t="str">
        <v>비교 반영</v>
      </c>
      <c r="F5849" s="24" t="str">
        <v>그 외 비교 반영월</v>
      </c>
      <c r="G5849" s="26">
        <v>112</v>
      </c>
      <c r="H5849" s="37">
        <v>0.15342465753424658</v>
      </c>
    </row>
    <row r="5850">
      <c r="A5850" s="26">
        <v>38</v>
      </c>
      <c r="B5850" s="24" t="str">
        <v>양평군</v>
      </c>
      <c r="C5850" s="24" t="str">
        <v>다가구 전월세</v>
      </c>
      <c r="D5850" s="24" t="str">
        <v>2025-11</v>
      </c>
      <c r="E5850" s="24" t="str">
        <v>비교 반영</v>
      </c>
      <c r="F5850" s="24" t="str">
        <v>그 외 비교 반영월</v>
      </c>
      <c r="G5850" s="26">
        <v>124</v>
      </c>
      <c r="H5850" s="37">
        <v>0.1401129943502825</v>
      </c>
    </row>
    <row r="5851">
      <c r="A5851" s="26">
        <v>38</v>
      </c>
      <c r="B5851" s="24" t="str">
        <v>양평군</v>
      </c>
      <c r="C5851" s="24" t="str">
        <v>다가구 전월세</v>
      </c>
      <c r="D5851" s="24" t="str">
        <v>2025-12</v>
      </c>
      <c r="E5851" s="24" t="str">
        <v>비교 반영</v>
      </c>
      <c r="F5851" s="24" t="str">
        <v>그 외 비교 반영월</v>
      </c>
      <c r="G5851" s="26">
        <v>134</v>
      </c>
      <c r="H5851" s="37">
        <v>0.14486486486486486</v>
      </c>
    </row>
    <row r="5852">
      <c r="A5852" s="26">
        <v>38</v>
      </c>
      <c r="B5852" s="24" t="str">
        <v>양평군</v>
      </c>
      <c r="C5852" s="24" t="str">
        <v>다가구 전월세</v>
      </c>
      <c r="D5852" s="24" t="str">
        <v>2026-01</v>
      </c>
      <c r="E5852" s="24" t="str">
        <v>비교 반영</v>
      </c>
      <c r="F5852" s="24" t="str">
        <v>직전 비교기간</v>
      </c>
      <c r="G5852" s="26">
        <v>111</v>
      </c>
      <c r="H5852" s="37">
        <v>0.14194373401534527</v>
      </c>
    </row>
    <row r="5853">
      <c r="A5853" s="26">
        <v>38</v>
      </c>
      <c r="B5853" s="24" t="str">
        <v>양평군</v>
      </c>
      <c r="C5853" s="24" t="str">
        <v>다가구 전월세</v>
      </c>
      <c r="D5853" s="24" t="str">
        <v>2026-02</v>
      </c>
      <c r="E5853" s="24" t="str">
        <v>비교 반영</v>
      </c>
      <c r="F5853" s="24" t="str">
        <v>직전 비교기간</v>
      </c>
      <c r="G5853" s="26">
        <v>104</v>
      </c>
      <c r="H5853" s="37">
        <v>0.13032581453634084</v>
      </c>
    </row>
    <row r="5854">
      <c r="A5854" s="26">
        <v>38</v>
      </c>
      <c r="B5854" s="24" t="str">
        <v>양평군</v>
      </c>
      <c r="C5854" s="24" t="str">
        <v>다가구 전월세</v>
      </c>
      <c r="D5854" s="24" t="str">
        <v>2026-03</v>
      </c>
      <c r="E5854" s="24" t="str">
        <v>비교 반영</v>
      </c>
      <c r="F5854" s="24" t="str">
        <v>직전 비교기간</v>
      </c>
      <c r="G5854" s="26">
        <v>165</v>
      </c>
      <c r="H5854" s="37">
        <v>0.17647058823529413</v>
      </c>
    </row>
    <row r="5855">
      <c r="A5855" s="26">
        <v>38</v>
      </c>
      <c r="B5855" s="24" t="str">
        <v>양평군</v>
      </c>
      <c r="C5855" s="24" t="str">
        <v>다가구 전월세</v>
      </c>
      <c r="D5855" s="24" t="str">
        <v>2026-04</v>
      </c>
      <c r="E5855" s="24" t="str">
        <v>비교 반영</v>
      </c>
      <c r="F5855" s="24" t="str">
        <v>최근 비교기간</v>
      </c>
      <c r="G5855" s="26">
        <v>139</v>
      </c>
      <c r="H5855" s="37">
        <v>0.1496232508073197</v>
      </c>
    </row>
    <row r="5856">
      <c r="A5856" s="26">
        <v>38</v>
      </c>
      <c r="B5856" s="24" t="str">
        <v>양평군</v>
      </c>
      <c r="C5856" s="24" t="str">
        <v>다가구 전월세</v>
      </c>
      <c r="D5856" s="24" t="str">
        <v>2026-05</v>
      </c>
      <c r="E5856" s="24" t="str">
        <v>비교 반영</v>
      </c>
      <c r="F5856" s="24" t="str">
        <v>최근 비교기간</v>
      </c>
      <c r="G5856" s="26">
        <v>135</v>
      </c>
      <c r="H5856" s="37">
        <v>0.16605166051660517</v>
      </c>
    </row>
    <row r="5857">
      <c r="A5857" s="26">
        <v>38</v>
      </c>
      <c r="B5857" s="24" t="str">
        <v>양평군</v>
      </c>
      <c r="C5857" s="24" t="str">
        <v>다가구 전월세</v>
      </c>
      <c r="D5857" s="24" t="str">
        <v>2026-06</v>
      </c>
      <c r="E5857" s="24" t="str">
        <v>비교 반영</v>
      </c>
      <c r="F5857" s="24" t="str">
        <v>최근 비교기간</v>
      </c>
      <c r="G5857" s="26">
        <v>122</v>
      </c>
      <c r="H5857" s="37">
        <v>0.15521628498727735</v>
      </c>
    </row>
    <row r="5858">
      <c r="A5858" s="30">
        <v>38</v>
      </c>
      <c r="B5858" s="30" t="str">
        <v>양평군</v>
      </c>
      <c r="C5858" s="30" t="str">
        <v>다가구 전월세</v>
      </c>
      <c r="D5858" s="30" t="str">
        <v>2026-07</v>
      </c>
      <c r="E5858" s="30" t="str">
        <v>집계 중</v>
      </c>
      <c r="F5858" s="30" t="str">
        <v>집계 중 월</v>
      </c>
      <c r="G5858" s="32">
        <v>82</v>
      </c>
      <c r="H5858" s="43">
        <v>0.11866859623733719</v>
      </c>
    </row>
    <row r="5859">
      <c r="A5859" s="26">
        <v>38</v>
      </c>
      <c r="B5859" s="24" t="str">
        <v>양평군</v>
      </c>
      <c r="C5859" s="24" t="str">
        <v>아파트 전월세</v>
      </c>
      <c r="D5859" s="24" t="str">
        <v>2025-08</v>
      </c>
      <c r="E5859" s="24" t="str">
        <v>비교 반영</v>
      </c>
      <c r="F5859" s="24" t="str">
        <v>그 외 비교 반영월</v>
      </c>
      <c r="G5859" s="26">
        <v>92</v>
      </c>
      <c r="H5859" s="37">
        <v>0.11948051948051948</v>
      </c>
    </row>
    <row r="5860">
      <c r="A5860" s="26">
        <v>38</v>
      </c>
      <c r="B5860" s="24" t="str">
        <v>양평군</v>
      </c>
      <c r="C5860" s="24" t="str">
        <v>아파트 전월세</v>
      </c>
      <c r="D5860" s="24" t="str">
        <v>2025-09</v>
      </c>
      <c r="E5860" s="24" t="str">
        <v>비교 반영</v>
      </c>
      <c r="F5860" s="24" t="str">
        <v>그 외 비교 반영월</v>
      </c>
      <c r="G5860" s="26">
        <v>78</v>
      </c>
      <c r="H5860" s="37">
        <v>0.09274673008323424</v>
      </c>
    </row>
    <row r="5861">
      <c r="A5861" s="26">
        <v>38</v>
      </c>
      <c r="B5861" s="24" t="str">
        <v>양평군</v>
      </c>
      <c r="C5861" s="24" t="str">
        <v>아파트 전월세</v>
      </c>
      <c r="D5861" s="24" t="str">
        <v>2025-10</v>
      </c>
      <c r="E5861" s="24" t="str">
        <v>비교 반영</v>
      </c>
      <c r="F5861" s="24" t="str">
        <v>그 외 비교 반영월</v>
      </c>
      <c r="G5861" s="26">
        <v>78</v>
      </c>
      <c r="H5861" s="37">
        <v>0.10684931506849316</v>
      </c>
    </row>
    <row r="5862">
      <c r="A5862" s="26">
        <v>38</v>
      </c>
      <c r="B5862" s="24" t="str">
        <v>양평군</v>
      </c>
      <c r="C5862" s="24" t="str">
        <v>아파트 전월세</v>
      </c>
      <c r="D5862" s="24" t="str">
        <v>2025-11</v>
      </c>
      <c r="E5862" s="24" t="str">
        <v>비교 반영</v>
      </c>
      <c r="F5862" s="24" t="str">
        <v>그 외 비교 반영월</v>
      </c>
      <c r="G5862" s="26">
        <v>99</v>
      </c>
      <c r="H5862" s="37">
        <v>0.11186440677966102</v>
      </c>
    </row>
    <row r="5863">
      <c r="A5863" s="26">
        <v>38</v>
      </c>
      <c r="B5863" s="24" t="str">
        <v>양평군</v>
      </c>
      <c r="C5863" s="24" t="str">
        <v>아파트 전월세</v>
      </c>
      <c r="D5863" s="24" t="str">
        <v>2025-12</v>
      </c>
      <c r="E5863" s="24" t="str">
        <v>비교 반영</v>
      </c>
      <c r="F5863" s="24" t="str">
        <v>그 외 비교 반영월</v>
      </c>
      <c r="G5863" s="26">
        <v>75</v>
      </c>
      <c r="H5863" s="37">
        <v>0.08108108108108109</v>
      </c>
    </row>
    <row r="5864">
      <c r="A5864" s="26">
        <v>38</v>
      </c>
      <c r="B5864" s="24" t="str">
        <v>양평군</v>
      </c>
      <c r="C5864" s="24" t="str">
        <v>아파트 전월세</v>
      </c>
      <c r="D5864" s="24" t="str">
        <v>2026-01</v>
      </c>
      <c r="E5864" s="24" t="str">
        <v>비교 반영</v>
      </c>
      <c r="F5864" s="24" t="str">
        <v>직전 비교기간</v>
      </c>
      <c r="G5864" s="26">
        <v>102</v>
      </c>
      <c r="H5864" s="37">
        <v>0.13043478260869565</v>
      </c>
    </row>
    <row r="5865">
      <c r="A5865" s="26">
        <v>38</v>
      </c>
      <c r="B5865" s="24" t="str">
        <v>양평군</v>
      </c>
      <c r="C5865" s="24" t="str">
        <v>아파트 전월세</v>
      </c>
      <c r="D5865" s="24" t="str">
        <v>2026-02</v>
      </c>
      <c r="E5865" s="24" t="str">
        <v>비교 반영</v>
      </c>
      <c r="F5865" s="24" t="str">
        <v>직전 비교기간</v>
      </c>
      <c r="G5865" s="26">
        <v>100</v>
      </c>
      <c r="H5865" s="37">
        <v>0.12531328320802004</v>
      </c>
    </row>
    <row r="5866">
      <c r="A5866" s="26">
        <v>38</v>
      </c>
      <c r="B5866" s="24" t="str">
        <v>양평군</v>
      </c>
      <c r="C5866" s="24" t="str">
        <v>아파트 전월세</v>
      </c>
      <c r="D5866" s="24" t="str">
        <v>2026-03</v>
      </c>
      <c r="E5866" s="24" t="str">
        <v>비교 반영</v>
      </c>
      <c r="F5866" s="24" t="str">
        <v>직전 비교기간</v>
      </c>
      <c r="G5866" s="26">
        <v>101</v>
      </c>
      <c r="H5866" s="37">
        <v>0.10802139037433155</v>
      </c>
    </row>
    <row r="5867">
      <c r="A5867" s="26">
        <v>38</v>
      </c>
      <c r="B5867" s="24" t="str">
        <v>양평군</v>
      </c>
      <c r="C5867" s="24" t="str">
        <v>아파트 전월세</v>
      </c>
      <c r="D5867" s="24" t="str">
        <v>2026-04</v>
      </c>
      <c r="E5867" s="24" t="str">
        <v>비교 반영</v>
      </c>
      <c r="F5867" s="24" t="str">
        <v>최근 비교기간</v>
      </c>
      <c r="G5867" s="26">
        <v>77</v>
      </c>
      <c r="H5867" s="37">
        <v>0.08288482238966631</v>
      </c>
    </row>
    <row r="5868">
      <c r="A5868" s="26">
        <v>38</v>
      </c>
      <c r="B5868" s="24" t="str">
        <v>양평군</v>
      </c>
      <c r="C5868" s="24" t="str">
        <v>아파트 전월세</v>
      </c>
      <c r="D5868" s="24" t="str">
        <v>2026-05</v>
      </c>
      <c r="E5868" s="24" t="str">
        <v>비교 반영</v>
      </c>
      <c r="F5868" s="24" t="str">
        <v>최근 비교기간</v>
      </c>
      <c r="G5868" s="26">
        <v>71</v>
      </c>
      <c r="H5868" s="37">
        <v>0.08733087330873308</v>
      </c>
    </row>
    <row r="5869">
      <c r="A5869" s="26">
        <v>38</v>
      </c>
      <c r="B5869" s="24" t="str">
        <v>양평군</v>
      </c>
      <c r="C5869" s="24" t="str">
        <v>아파트 전월세</v>
      </c>
      <c r="D5869" s="24" t="str">
        <v>2026-06</v>
      </c>
      <c r="E5869" s="24" t="str">
        <v>비교 반영</v>
      </c>
      <c r="F5869" s="24" t="str">
        <v>최근 비교기간</v>
      </c>
      <c r="G5869" s="26">
        <v>69</v>
      </c>
      <c r="H5869" s="37">
        <v>0.08778625954198473</v>
      </c>
    </row>
    <row r="5870">
      <c r="A5870" s="30">
        <v>38</v>
      </c>
      <c r="B5870" s="30" t="str">
        <v>양평군</v>
      </c>
      <c r="C5870" s="30" t="str">
        <v>아파트 전월세</v>
      </c>
      <c r="D5870" s="30" t="str">
        <v>2026-07</v>
      </c>
      <c r="E5870" s="30" t="str">
        <v>집계 중</v>
      </c>
      <c r="F5870" s="30" t="str">
        <v>집계 중 월</v>
      </c>
      <c r="G5870" s="32">
        <v>54</v>
      </c>
      <c r="H5870" s="43">
        <v>0.07814761215629522</v>
      </c>
    </row>
    <row r="5871">
      <c r="A5871" s="26">
        <v>38</v>
      </c>
      <c r="B5871" s="24" t="str">
        <v>양평군</v>
      </c>
      <c r="C5871" s="24" t="str">
        <v>아파트 매매</v>
      </c>
      <c r="D5871" s="24" t="str">
        <v>2025-08</v>
      </c>
      <c r="E5871" s="24" t="str">
        <v>비교 반영</v>
      </c>
      <c r="F5871" s="24" t="str">
        <v>그 외 비교 반영월</v>
      </c>
      <c r="G5871" s="26">
        <v>44</v>
      </c>
      <c r="H5871" s="37">
        <v>0.05714285714285714</v>
      </c>
    </row>
    <row r="5872">
      <c r="A5872" s="26">
        <v>38</v>
      </c>
      <c r="B5872" s="24" t="str">
        <v>양평군</v>
      </c>
      <c r="C5872" s="24" t="str">
        <v>아파트 매매</v>
      </c>
      <c r="D5872" s="24" t="str">
        <v>2025-09</v>
      </c>
      <c r="E5872" s="24" t="str">
        <v>비교 반영</v>
      </c>
      <c r="F5872" s="24" t="str">
        <v>그 외 비교 반영월</v>
      </c>
      <c r="G5872" s="26">
        <v>42</v>
      </c>
      <c r="H5872" s="37">
        <v>0.04994054696789536</v>
      </c>
    </row>
    <row r="5873">
      <c r="A5873" s="26">
        <v>38</v>
      </c>
      <c r="B5873" s="24" t="str">
        <v>양평군</v>
      </c>
      <c r="C5873" s="24" t="str">
        <v>아파트 매매</v>
      </c>
      <c r="D5873" s="24" t="str">
        <v>2025-10</v>
      </c>
      <c r="E5873" s="24" t="str">
        <v>비교 반영</v>
      </c>
      <c r="F5873" s="24" t="str">
        <v>그 외 비교 반영월</v>
      </c>
      <c r="G5873" s="26">
        <v>40</v>
      </c>
      <c r="H5873" s="37">
        <v>0.0547945205479452</v>
      </c>
    </row>
    <row r="5874">
      <c r="A5874" s="26">
        <v>38</v>
      </c>
      <c r="B5874" s="24" t="str">
        <v>양평군</v>
      </c>
      <c r="C5874" s="24" t="str">
        <v>아파트 매매</v>
      </c>
      <c r="D5874" s="24" t="str">
        <v>2025-11</v>
      </c>
      <c r="E5874" s="24" t="str">
        <v>비교 반영</v>
      </c>
      <c r="F5874" s="24" t="str">
        <v>그 외 비교 반영월</v>
      </c>
      <c r="G5874" s="26">
        <v>50</v>
      </c>
      <c r="H5874" s="37">
        <v>0.05649717514124294</v>
      </c>
    </row>
    <row r="5875">
      <c r="A5875" s="26">
        <v>38</v>
      </c>
      <c r="B5875" s="24" t="str">
        <v>양평군</v>
      </c>
      <c r="C5875" s="24" t="str">
        <v>아파트 매매</v>
      </c>
      <c r="D5875" s="24" t="str">
        <v>2025-12</v>
      </c>
      <c r="E5875" s="24" t="str">
        <v>비교 반영</v>
      </c>
      <c r="F5875" s="24" t="str">
        <v>그 외 비교 반영월</v>
      </c>
      <c r="G5875" s="26">
        <v>51</v>
      </c>
      <c r="H5875" s="37">
        <v>0.055135135135135134</v>
      </c>
    </row>
    <row r="5876">
      <c r="A5876" s="26">
        <v>38</v>
      </c>
      <c r="B5876" s="24" t="str">
        <v>양평군</v>
      </c>
      <c r="C5876" s="24" t="str">
        <v>아파트 매매</v>
      </c>
      <c r="D5876" s="24" t="str">
        <v>2026-01</v>
      </c>
      <c r="E5876" s="24" t="str">
        <v>비교 반영</v>
      </c>
      <c r="F5876" s="24" t="str">
        <v>직전 비교기간</v>
      </c>
      <c r="G5876" s="26">
        <v>52</v>
      </c>
      <c r="H5876" s="37">
        <v>0.06649616368286446</v>
      </c>
    </row>
    <row r="5877">
      <c r="A5877" s="26">
        <v>38</v>
      </c>
      <c r="B5877" s="24" t="str">
        <v>양평군</v>
      </c>
      <c r="C5877" s="24" t="str">
        <v>아파트 매매</v>
      </c>
      <c r="D5877" s="24" t="str">
        <v>2026-02</v>
      </c>
      <c r="E5877" s="24" t="str">
        <v>비교 반영</v>
      </c>
      <c r="F5877" s="24" t="str">
        <v>직전 비교기간</v>
      </c>
      <c r="G5877" s="26">
        <v>37</v>
      </c>
      <c r="H5877" s="37">
        <v>0.046365914786967416</v>
      </c>
    </row>
    <row r="5878">
      <c r="A5878" s="26">
        <v>38</v>
      </c>
      <c r="B5878" s="24" t="str">
        <v>양평군</v>
      </c>
      <c r="C5878" s="24" t="str">
        <v>아파트 매매</v>
      </c>
      <c r="D5878" s="24" t="str">
        <v>2026-03</v>
      </c>
      <c r="E5878" s="24" t="str">
        <v>비교 반영</v>
      </c>
      <c r="F5878" s="24" t="str">
        <v>직전 비교기간</v>
      </c>
      <c r="G5878" s="26">
        <v>57</v>
      </c>
      <c r="H5878" s="37">
        <v>0.06096256684491978</v>
      </c>
    </row>
    <row r="5879">
      <c r="A5879" s="26">
        <v>38</v>
      </c>
      <c r="B5879" s="24" t="str">
        <v>양평군</v>
      </c>
      <c r="C5879" s="24" t="str">
        <v>아파트 매매</v>
      </c>
      <c r="D5879" s="24" t="str">
        <v>2026-04</v>
      </c>
      <c r="E5879" s="24" t="str">
        <v>비교 반영</v>
      </c>
      <c r="F5879" s="24" t="str">
        <v>최근 비교기간</v>
      </c>
      <c r="G5879" s="26">
        <v>63</v>
      </c>
      <c r="H5879" s="37">
        <v>0.06781485468245425</v>
      </c>
    </row>
    <row r="5880">
      <c r="A5880" s="26">
        <v>38</v>
      </c>
      <c r="B5880" s="24" t="str">
        <v>양평군</v>
      </c>
      <c r="C5880" s="24" t="str">
        <v>아파트 매매</v>
      </c>
      <c r="D5880" s="24" t="str">
        <v>2026-05</v>
      </c>
      <c r="E5880" s="24" t="str">
        <v>비교 반영</v>
      </c>
      <c r="F5880" s="24" t="str">
        <v>최근 비교기간</v>
      </c>
      <c r="G5880" s="26">
        <v>51</v>
      </c>
      <c r="H5880" s="37">
        <v>0.06273062730627306</v>
      </c>
    </row>
    <row r="5881">
      <c r="A5881" s="26">
        <v>38</v>
      </c>
      <c r="B5881" s="24" t="str">
        <v>양평군</v>
      </c>
      <c r="C5881" s="24" t="str">
        <v>아파트 매매</v>
      </c>
      <c r="D5881" s="24" t="str">
        <v>2026-06</v>
      </c>
      <c r="E5881" s="24" t="str">
        <v>비교 반영</v>
      </c>
      <c r="F5881" s="24" t="str">
        <v>최근 비교기간</v>
      </c>
      <c r="G5881" s="26">
        <v>50</v>
      </c>
      <c r="H5881" s="37">
        <v>0.06361323155216285</v>
      </c>
    </row>
    <row r="5882">
      <c r="A5882" s="30">
        <v>38</v>
      </c>
      <c r="B5882" s="30" t="str">
        <v>양평군</v>
      </c>
      <c r="C5882" s="30" t="str">
        <v>아파트 매매</v>
      </c>
      <c r="D5882" s="30" t="str">
        <v>2026-07</v>
      </c>
      <c r="E5882" s="30" t="str">
        <v>집계 중</v>
      </c>
      <c r="F5882" s="30" t="str">
        <v>집계 중 월</v>
      </c>
      <c r="G5882" s="32">
        <v>49</v>
      </c>
      <c r="H5882" s="43">
        <v>0.07091172214182344</v>
      </c>
    </row>
    <row r="5883">
      <c r="A5883" s="26">
        <v>38</v>
      </c>
      <c r="B5883" s="24" t="str">
        <v>양평군</v>
      </c>
      <c r="C5883" s="24" t="str">
        <v>다세대 전월세</v>
      </c>
      <c r="D5883" s="24" t="str">
        <v>2025-08</v>
      </c>
      <c r="E5883" s="24" t="str">
        <v>비교 반영</v>
      </c>
      <c r="F5883" s="24" t="str">
        <v>그 외 비교 반영월</v>
      </c>
      <c r="G5883" s="26">
        <v>52</v>
      </c>
      <c r="H5883" s="37">
        <v>0.06753246753246753</v>
      </c>
    </row>
    <row r="5884">
      <c r="A5884" s="26">
        <v>38</v>
      </c>
      <c r="B5884" s="24" t="str">
        <v>양평군</v>
      </c>
      <c r="C5884" s="24" t="str">
        <v>다세대 전월세</v>
      </c>
      <c r="D5884" s="24" t="str">
        <v>2025-09</v>
      </c>
      <c r="E5884" s="24" t="str">
        <v>비교 반영</v>
      </c>
      <c r="F5884" s="24" t="str">
        <v>그 외 비교 반영월</v>
      </c>
      <c r="G5884" s="26">
        <v>43</v>
      </c>
      <c r="H5884" s="37">
        <v>0.05112960760998811</v>
      </c>
    </row>
    <row r="5885">
      <c r="A5885" s="26">
        <v>38</v>
      </c>
      <c r="B5885" s="24" t="str">
        <v>양평군</v>
      </c>
      <c r="C5885" s="24" t="str">
        <v>다세대 전월세</v>
      </c>
      <c r="D5885" s="24" t="str">
        <v>2025-10</v>
      </c>
      <c r="E5885" s="24" t="str">
        <v>비교 반영</v>
      </c>
      <c r="F5885" s="24" t="str">
        <v>그 외 비교 반영월</v>
      </c>
      <c r="G5885" s="26">
        <v>56</v>
      </c>
      <c r="H5885" s="37">
        <v>0.07671232876712329</v>
      </c>
    </row>
    <row r="5886">
      <c r="A5886" s="26">
        <v>38</v>
      </c>
      <c r="B5886" s="24" t="str">
        <v>양평군</v>
      </c>
      <c r="C5886" s="24" t="str">
        <v>다세대 전월세</v>
      </c>
      <c r="D5886" s="24" t="str">
        <v>2025-11</v>
      </c>
      <c r="E5886" s="24" t="str">
        <v>비교 반영</v>
      </c>
      <c r="F5886" s="24" t="str">
        <v>그 외 비교 반영월</v>
      </c>
      <c r="G5886" s="26">
        <v>35</v>
      </c>
      <c r="H5886" s="37">
        <v>0.03954802259887006</v>
      </c>
    </row>
    <row r="5887">
      <c r="A5887" s="26">
        <v>38</v>
      </c>
      <c r="B5887" s="24" t="str">
        <v>양평군</v>
      </c>
      <c r="C5887" s="24" t="str">
        <v>다세대 전월세</v>
      </c>
      <c r="D5887" s="24" t="str">
        <v>2025-12</v>
      </c>
      <c r="E5887" s="24" t="str">
        <v>비교 반영</v>
      </c>
      <c r="F5887" s="24" t="str">
        <v>그 외 비교 반영월</v>
      </c>
      <c r="G5887" s="26">
        <v>51</v>
      </c>
      <c r="H5887" s="37">
        <v>0.055135135135135134</v>
      </c>
    </row>
    <row r="5888">
      <c r="A5888" s="26">
        <v>38</v>
      </c>
      <c r="B5888" s="24" t="str">
        <v>양평군</v>
      </c>
      <c r="C5888" s="24" t="str">
        <v>다세대 전월세</v>
      </c>
      <c r="D5888" s="24" t="str">
        <v>2026-01</v>
      </c>
      <c r="E5888" s="24" t="str">
        <v>비교 반영</v>
      </c>
      <c r="F5888" s="24" t="str">
        <v>직전 비교기간</v>
      </c>
      <c r="G5888" s="26">
        <v>43</v>
      </c>
      <c r="H5888" s="37">
        <v>0.054987212276214836</v>
      </c>
    </row>
    <row r="5889">
      <c r="A5889" s="26">
        <v>38</v>
      </c>
      <c r="B5889" s="24" t="str">
        <v>양평군</v>
      </c>
      <c r="C5889" s="24" t="str">
        <v>다세대 전월세</v>
      </c>
      <c r="D5889" s="24" t="str">
        <v>2026-02</v>
      </c>
      <c r="E5889" s="24" t="str">
        <v>비교 반영</v>
      </c>
      <c r="F5889" s="24" t="str">
        <v>직전 비교기간</v>
      </c>
      <c r="G5889" s="26">
        <v>38</v>
      </c>
      <c r="H5889" s="37">
        <v>0.047619047619047616</v>
      </c>
    </row>
    <row r="5890">
      <c r="A5890" s="26">
        <v>38</v>
      </c>
      <c r="B5890" s="24" t="str">
        <v>양평군</v>
      </c>
      <c r="C5890" s="24" t="str">
        <v>다세대 전월세</v>
      </c>
      <c r="D5890" s="24" t="str">
        <v>2026-03</v>
      </c>
      <c r="E5890" s="24" t="str">
        <v>비교 반영</v>
      </c>
      <c r="F5890" s="24" t="str">
        <v>직전 비교기간</v>
      </c>
      <c r="G5890" s="26">
        <v>43</v>
      </c>
      <c r="H5890" s="37">
        <v>0.045989304812834225</v>
      </c>
    </row>
    <row r="5891">
      <c r="A5891" s="26">
        <v>38</v>
      </c>
      <c r="B5891" s="24" t="str">
        <v>양평군</v>
      </c>
      <c r="C5891" s="24" t="str">
        <v>다세대 전월세</v>
      </c>
      <c r="D5891" s="24" t="str">
        <v>2026-04</v>
      </c>
      <c r="E5891" s="24" t="str">
        <v>비교 반영</v>
      </c>
      <c r="F5891" s="24" t="str">
        <v>최근 비교기간</v>
      </c>
      <c r="G5891" s="26">
        <v>55</v>
      </c>
      <c r="H5891" s="37">
        <v>0.059203444564047365</v>
      </c>
    </row>
    <row r="5892">
      <c r="A5892" s="26">
        <v>38</v>
      </c>
      <c r="B5892" s="24" t="str">
        <v>양평군</v>
      </c>
      <c r="C5892" s="24" t="str">
        <v>다세대 전월세</v>
      </c>
      <c r="D5892" s="24" t="str">
        <v>2026-05</v>
      </c>
      <c r="E5892" s="24" t="str">
        <v>비교 반영</v>
      </c>
      <c r="F5892" s="24" t="str">
        <v>최근 비교기간</v>
      </c>
      <c r="G5892" s="26">
        <v>47</v>
      </c>
      <c r="H5892" s="37">
        <v>0.05781057810578106</v>
      </c>
    </row>
    <row r="5893">
      <c r="A5893" s="26">
        <v>38</v>
      </c>
      <c r="B5893" s="24" t="str">
        <v>양평군</v>
      </c>
      <c r="C5893" s="24" t="str">
        <v>다세대 전월세</v>
      </c>
      <c r="D5893" s="24" t="str">
        <v>2026-06</v>
      </c>
      <c r="E5893" s="24" t="str">
        <v>비교 반영</v>
      </c>
      <c r="F5893" s="24" t="str">
        <v>최근 비교기간</v>
      </c>
      <c r="G5893" s="26">
        <v>46</v>
      </c>
      <c r="H5893" s="37">
        <v>0.058524173027989825</v>
      </c>
    </row>
    <row r="5894">
      <c r="A5894" s="30">
        <v>38</v>
      </c>
      <c r="B5894" s="30" t="str">
        <v>양평군</v>
      </c>
      <c r="C5894" s="30" t="str">
        <v>다세대 전월세</v>
      </c>
      <c r="D5894" s="30" t="str">
        <v>2026-07</v>
      </c>
      <c r="E5894" s="30" t="str">
        <v>집계 중</v>
      </c>
      <c r="F5894" s="30" t="str">
        <v>집계 중 월</v>
      </c>
      <c r="G5894" s="32">
        <v>30</v>
      </c>
      <c r="H5894" s="43">
        <v>0.04341534008683068</v>
      </c>
    </row>
    <row r="5895">
      <c r="A5895" s="26">
        <v>38</v>
      </c>
      <c r="B5895" s="24" t="str">
        <v>양평군</v>
      </c>
      <c r="C5895" s="24" t="str">
        <v>다가구 매매</v>
      </c>
      <c r="D5895" s="24" t="str">
        <v>2025-08</v>
      </c>
      <c r="E5895" s="24" t="str">
        <v>비교 반영</v>
      </c>
      <c r="F5895" s="24" t="str">
        <v>그 외 비교 반영월</v>
      </c>
      <c r="G5895" s="26">
        <v>35</v>
      </c>
      <c r="H5895" s="37">
        <v>0.045454545454545456</v>
      </c>
    </row>
    <row r="5896">
      <c r="A5896" s="26">
        <v>38</v>
      </c>
      <c r="B5896" s="24" t="str">
        <v>양평군</v>
      </c>
      <c r="C5896" s="24" t="str">
        <v>다가구 매매</v>
      </c>
      <c r="D5896" s="24" t="str">
        <v>2025-09</v>
      </c>
      <c r="E5896" s="24" t="str">
        <v>비교 반영</v>
      </c>
      <c r="F5896" s="24" t="str">
        <v>그 외 비교 반영월</v>
      </c>
      <c r="G5896" s="26">
        <v>43</v>
      </c>
      <c r="H5896" s="37">
        <v>0.05112960760998811</v>
      </c>
    </row>
    <row r="5897">
      <c r="A5897" s="26">
        <v>38</v>
      </c>
      <c r="B5897" s="24" t="str">
        <v>양평군</v>
      </c>
      <c r="C5897" s="24" t="str">
        <v>다가구 매매</v>
      </c>
      <c r="D5897" s="24" t="str">
        <v>2025-10</v>
      </c>
      <c r="E5897" s="24" t="str">
        <v>비교 반영</v>
      </c>
      <c r="F5897" s="24" t="str">
        <v>그 외 비교 반영월</v>
      </c>
      <c r="G5897" s="26">
        <v>36</v>
      </c>
      <c r="H5897" s="37">
        <v>0.049315068493150684</v>
      </c>
    </row>
    <row r="5898">
      <c r="A5898" s="26">
        <v>38</v>
      </c>
      <c r="B5898" s="24" t="str">
        <v>양평군</v>
      </c>
      <c r="C5898" s="24" t="str">
        <v>다가구 매매</v>
      </c>
      <c r="D5898" s="24" t="str">
        <v>2025-11</v>
      </c>
      <c r="E5898" s="24" t="str">
        <v>비교 반영</v>
      </c>
      <c r="F5898" s="24" t="str">
        <v>그 외 비교 반영월</v>
      </c>
      <c r="G5898" s="26">
        <v>48</v>
      </c>
      <c r="H5898" s="37">
        <v>0.05423728813559322</v>
      </c>
    </row>
    <row r="5899">
      <c r="A5899" s="26">
        <v>38</v>
      </c>
      <c r="B5899" s="24" t="str">
        <v>양평군</v>
      </c>
      <c r="C5899" s="24" t="str">
        <v>다가구 매매</v>
      </c>
      <c r="D5899" s="24" t="str">
        <v>2025-12</v>
      </c>
      <c r="E5899" s="24" t="str">
        <v>비교 반영</v>
      </c>
      <c r="F5899" s="24" t="str">
        <v>그 외 비교 반영월</v>
      </c>
      <c r="G5899" s="26">
        <v>39</v>
      </c>
      <c r="H5899" s="37">
        <v>0.04216216216216216</v>
      </c>
    </row>
    <row r="5900">
      <c r="A5900" s="26">
        <v>38</v>
      </c>
      <c r="B5900" s="24" t="str">
        <v>양평군</v>
      </c>
      <c r="C5900" s="24" t="str">
        <v>다가구 매매</v>
      </c>
      <c r="D5900" s="24" t="str">
        <v>2026-01</v>
      </c>
      <c r="E5900" s="24" t="str">
        <v>비교 반영</v>
      </c>
      <c r="F5900" s="24" t="str">
        <v>직전 비교기간</v>
      </c>
      <c r="G5900" s="26">
        <v>32</v>
      </c>
      <c r="H5900" s="37">
        <v>0.04092071611253197</v>
      </c>
    </row>
    <row r="5901">
      <c r="A5901" s="26">
        <v>38</v>
      </c>
      <c r="B5901" s="24" t="str">
        <v>양평군</v>
      </c>
      <c r="C5901" s="24" t="str">
        <v>다가구 매매</v>
      </c>
      <c r="D5901" s="24" t="str">
        <v>2026-02</v>
      </c>
      <c r="E5901" s="24" t="str">
        <v>비교 반영</v>
      </c>
      <c r="F5901" s="24" t="str">
        <v>직전 비교기간</v>
      </c>
      <c r="G5901" s="26">
        <v>56</v>
      </c>
      <c r="H5901" s="37">
        <v>0.07017543859649122</v>
      </c>
    </row>
    <row r="5902">
      <c r="A5902" s="26">
        <v>38</v>
      </c>
      <c r="B5902" s="24" t="str">
        <v>양평군</v>
      </c>
      <c r="C5902" s="24" t="str">
        <v>다가구 매매</v>
      </c>
      <c r="D5902" s="24" t="str">
        <v>2026-03</v>
      </c>
      <c r="E5902" s="24" t="str">
        <v>비교 반영</v>
      </c>
      <c r="F5902" s="24" t="str">
        <v>직전 비교기간</v>
      </c>
      <c r="G5902" s="26">
        <v>51</v>
      </c>
      <c r="H5902" s="37">
        <v>0.05454545454545454</v>
      </c>
    </row>
    <row r="5903">
      <c r="A5903" s="26">
        <v>38</v>
      </c>
      <c r="B5903" s="24" t="str">
        <v>양평군</v>
      </c>
      <c r="C5903" s="24" t="str">
        <v>다가구 매매</v>
      </c>
      <c r="D5903" s="24" t="str">
        <v>2026-04</v>
      </c>
      <c r="E5903" s="24" t="str">
        <v>비교 반영</v>
      </c>
      <c r="F5903" s="24" t="str">
        <v>최근 비교기간</v>
      </c>
      <c r="G5903" s="26">
        <v>38</v>
      </c>
      <c r="H5903" s="37">
        <v>0.04090419806243272</v>
      </c>
    </row>
    <row r="5904">
      <c r="A5904" s="26">
        <v>38</v>
      </c>
      <c r="B5904" s="24" t="str">
        <v>양평군</v>
      </c>
      <c r="C5904" s="24" t="str">
        <v>다가구 매매</v>
      </c>
      <c r="D5904" s="24" t="str">
        <v>2026-05</v>
      </c>
      <c r="E5904" s="24" t="str">
        <v>비교 반영</v>
      </c>
      <c r="F5904" s="24" t="str">
        <v>최근 비교기간</v>
      </c>
      <c r="G5904" s="26">
        <v>44</v>
      </c>
      <c r="H5904" s="37">
        <v>0.05412054120541206</v>
      </c>
    </row>
    <row r="5905">
      <c r="A5905" s="26">
        <v>38</v>
      </c>
      <c r="B5905" s="24" t="str">
        <v>양평군</v>
      </c>
      <c r="C5905" s="24" t="str">
        <v>다가구 매매</v>
      </c>
      <c r="D5905" s="24" t="str">
        <v>2026-06</v>
      </c>
      <c r="E5905" s="24" t="str">
        <v>비교 반영</v>
      </c>
      <c r="F5905" s="24" t="str">
        <v>최근 비교기간</v>
      </c>
      <c r="G5905" s="26">
        <v>47</v>
      </c>
      <c r="H5905" s="37">
        <v>0.05979643765903308</v>
      </c>
    </row>
    <row r="5906">
      <c r="A5906" s="30">
        <v>38</v>
      </c>
      <c r="B5906" s="30" t="str">
        <v>양평군</v>
      </c>
      <c r="C5906" s="30" t="str">
        <v>다가구 매매</v>
      </c>
      <c r="D5906" s="30" t="str">
        <v>2026-07</v>
      </c>
      <c r="E5906" s="30" t="str">
        <v>집계 중</v>
      </c>
      <c r="F5906" s="30" t="str">
        <v>집계 중 월</v>
      </c>
      <c r="G5906" s="32">
        <v>36</v>
      </c>
      <c r="H5906" s="43">
        <v>0.05209840810419682</v>
      </c>
    </row>
    <row r="5907">
      <c r="A5907" s="26">
        <v>38</v>
      </c>
      <c r="B5907" s="24" t="str">
        <v>양평군</v>
      </c>
      <c r="C5907" s="24" t="str">
        <v>상가</v>
      </c>
      <c r="D5907" s="24" t="str">
        <v>2025-08</v>
      </c>
      <c r="E5907" s="24" t="str">
        <v>비교 반영</v>
      </c>
      <c r="F5907" s="24" t="str">
        <v>그 외 비교 반영월</v>
      </c>
      <c r="G5907" s="26">
        <v>42</v>
      </c>
      <c r="H5907" s="37">
        <v>0.05454545454545454</v>
      </c>
    </row>
    <row r="5908">
      <c r="A5908" s="26">
        <v>38</v>
      </c>
      <c r="B5908" s="24" t="str">
        <v>양평군</v>
      </c>
      <c r="C5908" s="24" t="str">
        <v>상가</v>
      </c>
      <c r="D5908" s="24" t="str">
        <v>2025-09</v>
      </c>
      <c r="E5908" s="24" t="str">
        <v>비교 반영</v>
      </c>
      <c r="F5908" s="24" t="str">
        <v>그 외 비교 반영월</v>
      </c>
      <c r="G5908" s="26">
        <v>45</v>
      </c>
      <c r="H5908" s="37">
        <v>0.0535077288941736</v>
      </c>
    </row>
    <row r="5909">
      <c r="A5909" s="26">
        <v>38</v>
      </c>
      <c r="B5909" s="24" t="str">
        <v>양평군</v>
      </c>
      <c r="C5909" s="24" t="str">
        <v>상가</v>
      </c>
      <c r="D5909" s="24" t="str">
        <v>2025-10</v>
      </c>
      <c r="E5909" s="24" t="str">
        <v>비교 반영</v>
      </c>
      <c r="F5909" s="24" t="str">
        <v>그 외 비교 반영월</v>
      </c>
      <c r="G5909" s="26">
        <v>27</v>
      </c>
      <c r="H5909" s="37">
        <v>0.036986301369863014</v>
      </c>
    </row>
    <row r="5910">
      <c r="A5910" s="26">
        <v>38</v>
      </c>
      <c r="B5910" s="24" t="str">
        <v>양평군</v>
      </c>
      <c r="C5910" s="24" t="str">
        <v>상가</v>
      </c>
      <c r="D5910" s="24" t="str">
        <v>2025-11</v>
      </c>
      <c r="E5910" s="24" t="str">
        <v>비교 반영</v>
      </c>
      <c r="F5910" s="24" t="str">
        <v>그 외 비교 반영월</v>
      </c>
      <c r="G5910" s="26">
        <v>40</v>
      </c>
      <c r="H5910" s="37">
        <v>0.04519774011299435</v>
      </c>
    </row>
    <row r="5911">
      <c r="A5911" s="26">
        <v>38</v>
      </c>
      <c r="B5911" s="24" t="str">
        <v>양평군</v>
      </c>
      <c r="C5911" s="24" t="str">
        <v>상가</v>
      </c>
      <c r="D5911" s="24" t="str">
        <v>2025-12</v>
      </c>
      <c r="E5911" s="24" t="str">
        <v>비교 반영</v>
      </c>
      <c r="F5911" s="24" t="str">
        <v>그 외 비교 반영월</v>
      </c>
      <c r="G5911" s="26">
        <v>49</v>
      </c>
      <c r="H5911" s="37">
        <v>0.05297297297297297</v>
      </c>
    </row>
    <row r="5912">
      <c r="A5912" s="26">
        <v>38</v>
      </c>
      <c r="B5912" s="24" t="str">
        <v>양평군</v>
      </c>
      <c r="C5912" s="24" t="str">
        <v>상가</v>
      </c>
      <c r="D5912" s="24" t="str">
        <v>2026-01</v>
      </c>
      <c r="E5912" s="24" t="str">
        <v>비교 반영</v>
      </c>
      <c r="F5912" s="24" t="str">
        <v>직전 비교기간</v>
      </c>
      <c r="G5912" s="26">
        <v>30</v>
      </c>
      <c r="H5912" s="37">
        <v>0.03836317135549872</v>
      </c>
    </row>
    <row r="5913">
      <c r="A5913" s="26">
        <v>38</v>
      </c>
      <c r="B5913" s="24" t="str">
        <v>양평군</v>
      </c>
      <c r="C5913" s="24" t="str">
        <v>상가</v>
      </c>
      <c r="D5913" s="24" t="str">
        <v>2026-02</v>
      </c>
      <c r="E5913" s="24" t="str">
        <v>비교 반영</v>
      </c>
      <c r="F5913" s="24" t="str">
        <v>직전 비교기간</v>
      </c>
      <c r="G5913" s="26">
        <v>39</v>
      </c>
      <c r="H5913" s="37">
        <v>0.04887218045112782</v>
      </c>
    </row>
    <row r="5914">
      <c r="A5914" s="26">
        <v>38</v>
      </c>
      <c r="B5914" s="24" t="str">
        <v>양평군</v>
      </c>
      <c r="C5914" s="24" t="str">
        <v>상가</v>
      </c>
      <c r="D5914" s="24" t="str">
        <v>2026-03</v>
      </c>
      <c r="E5914" s="24" t="str">
        <v>비교 반영</v>
      </c>
      <c r="F5914" s="24" t="str">
        <v>직전 비교기간</v>
      </c>
      <c r="G5914" s="26">
        <v>43</v>
      </c>
      <c r="H5914" s="37">
        <v>0.045989304812834225</v>
      </c>
    </row>
    <row r="5915">
      <c r="A5915" s="26">
        <v>38</v>
      </c>
      <c r="B5915" s="24" t="str">
        <v>양평군</v>
      </c>
      <c r="C5915" s="24" t="str">
        <v>상가</v>
      </c>
      <c r="D5915" s="24" t="str">
        <v>2026-04</v>
      </c>
      <c r="E5915" s="24" t="str">
        <v>비교 반영</v>
      </c>
      <c r="F5915" s="24" t="str">
        <v>최근 비교기간</v>
      </c>
      <c r="G5915" s="26">
        <v>29</v>
      </c>
      <c r="H5915" s="37">
        <v>0.031216361679224973</v>
      </c>
    </row>
    <row r="5916">
      <c r="A5916" s="26">
        <v>38</v>
      </c>
      <c r="B5916" s="24" t="str">
        <v>양평군</v>
      </c>
      <c r="C5916" s="24" t="str">
        <v>상가</v>
      </c>
      <c r="D5916" s="24" t="str">
        <v>2026-05</v>
      </c>
      <c r="E5916" s="24" t="str">
        <v>비교 반영</v>
      </c>
      <c r="F5916" s="24" t="str">
        <v>최근 비교기간</v>
      </c>
      <c r="G5916" s="26">
        <v>24</v>
      </c>
      <c r="H5916" s="37">
        <v>0.02952029520295203</v>
      </c>
    </row>
    <row r="5917">
      <c r="A5917" s="26">
        <v>38</v>
      </c>
      <c r="B5917" s="24" t="str">
        <v>양평군</v>
      </c>
      <c r="C5917" s="24" t="str">
        <v>상가</v>
      </c>
      <c r="D5917" s="24" t="str">
        <v>2026-06</v>
      </c>
      <c r="E5917" s="24" t="str">
        <v>비교 반영</v>
      </c>
      <c r="F5917" s="24" t="str">
        <v>최근 비교기간</v>
      </c>
      <c r="G5917" s="26">
        <v>24</v>
      </c>
      <c r="H5917" s="37">
        <v>0.030534351145038167</v>
      </c>
    </row>
    <row r="5918">
      <c r="A5918" s="30">
        <v>38</v>
      </c>
      <c r="B5918" s="30" t="str">
        <v>양평군</v>
      </c>
      <c r="C5918" s="30" t="str">
        <v>상가</v>
      </c>
      <c r="D5918" s="30" t="str">
        <v>2026-07</v>
      </c>
      <c r="E5918" s="30" t="str">
        <v>집계 중</v>
      </c>
      <c r="F5918" s="30" t="str">
        <v>집계 중 월</v>
      </c>
      <c r="G5918" s="32">
        <v>27</v>
      </c>
      <c r="H5918" s="43">
        <v>0.03907380607814761</v>
      </c>
    </row>
    <row r="5919">
      <c r="A5919" s="26">
        <v>38</v>
      </c>
      <c r="B5919" s="24" t="str">
        <v>양평군</v>
      </c>
      <c r="C5919" s="24" t="str">
        <v>다세대 매매</v>
      </c>
      <c r="D5919" s="24" t="str">
        <v>2025-08</v>
      </c>
      <c r="E5919" s="24" t="str">
        <v>비교 반영</v>
      </c>
      <c r="F5919" s="24" t="str">
        <v>그 외 비교 반영월</v>
      </c>
      <c r="G5919" s="26">
        <v>14</v>
      </c>
      <c r="H5919" s="37">
        <v>0.01818181818181818</v>
      </c>
    </row>
    <row r="5920">
      <c r="A5920" s="26">
        <v>38</v>
      </c>
      <c r="B5920" s="24" t="str">
        <v>양평군</v>
      </c>
      <c r="C5920" s="24" t="str">
        <v>다세대 매매</v>
      </c>
      <c r="D5920" s="24" t="str">
        <v>2025-09</v>
      </c>
      <c r="E5920" s="24" t="str">
        <v>비교 반영</v>
      </c>
      <c r="F5920" s="24" t="str">
        <v>그 외 비교 반영월</v>
      </c>
      <c r="G5920" s="26">
        <v>12</v>
      </c>
      <c r="H5920" s="37">
        <v>0.014268727705112961</v>
      </c>
    </row>
    <row r="5921">
      <c r="A5921" s="26">
        <v>38</v>
      </c>
      <c r="B5921" s="24" t="str">
        <v>양평군</v>
      </c>
      <c r="C5921" s="24" t="str">
        <v>다세대 매매</v>
      </c>
      <c r="D5921" s="24" t="str">
        <v>2025-10</v>
      </c>
      <c r="E5921" s="24" t="str">
        <v>비교 반영</v>
      </c>
      <c r="F5921" s="24" t="str">
        <v>그 외 비교 반영월</v>
      </c>
      <c r="G5921" s="26">
        <v>19</v>
      </c>
      <c r="H5921" s="37">
        <v>0.026027397260273973</v>
      </c>
    </row>
    <row r="5922">
      <c r="A5922" s="26">
        <v>38</v>
      </c>
      <c r="B5922" s="24" t="str">
        <v>양평군</v>
      </c>
      <c r="C5922" s="24" t="str">
        <v>다세대 매매</v>
      </c>
      <c r="D5922" s="24" t="str">
        <v>2025-11</v>
      </c>
      <c r="E5922" s="24" t="str">
        <v>비교 반영</v>
      </c>
      <c r="F5922" s="24" t="str">
        <v>그 외 비교 반영월</v>
      </c>
      <c r="G5922" s="26">
        <v>12</v>
      </c>
      <c r="H5922" s="37">
        <v>0.013559322033898305</v>
      </c>
    </row>
    <row r="5923">
      <c r="A5923" s="26">
        <v>38</v>
      </c>
      <c r="B5923" s="24" t="str">
        <v>양평군</v>
      </c>
      <c r="C5923" s="24" t="str">
        <v>다세대 매매</v>
      </c>
      <c r="D5923" s="24" t="str">
        <v>2025-12</v>
      </c>
      <c r="E5923" s="24" t="str">
        <v>비교 반영</v>
      </c>
      <c r="F5923" s="24" t="str">
        <v>그 외 비교 반영월</v>
      </c>
      <c r="G5923" s="26">
        <v>21</v>
      </c>
      <c r="H5923" s="37">
        <v>0.022702702702702703</v>
      </c>
    </row>
    <row r="5924">
      <c r="A5924" s="26">
        <v>38</v>
      </c>
      <c r="B5924" s="24" t="str">
        <v>양평군</v>
      </c>
      <c r="C5924" s="24" t="str">
        <v>다세대 매매</v>
      </c>
      <c r="D5924" s="24" t="str">
        <v>2026-01</v>
      </c>
      <c r="E5924" s="24" t="str">
        <v>비교 반영</v>
      </c>
      <c r="F5924" s="24" t="str">
        <v>직전 비교기간</v>
      </c>
      <c r="G5924" s="26">
        <v>15</v>
      </c>
      <c r="H5924" s="37">
        <v>0.01918158567774936</v>
      </c>
    </row>
    <row r="5925">
      <c r="A5925" s="26">
        <v>38</v>
      </c>
      <c r="B5925" s="24" t="str">
        <v>양평군</v>
      </c>
      <c r="C5925" s="24" t="str">
        <v>다세대 매매</v>
      </c>
      <c r="D5925" s="24" t="str">
        <v>2026-02</v>
      </c>
      <c r="E5925" s="24" t="str">
        <v>비교 반영</v>
      </c>
      <c r="F5925" s="24" t="str">
        <v>직전 비교기간</v>
      </c>
      <c r="G5925" s="26">
        <v>18</v>
      </c>
      <c r="H5925" s="37">
        <v>0.022556390977443608</v>
      </c>
    </row>
    <row r="5926">
      <c r="A5926" s="26">
        <v>38</v>
      </c>
      <c r="B5926" s="24" t="str">
        <v>양평군</v>
      </c>
      <c r="C5926" s="24" t="str">
        <v>다세대 매매</v>
      </c>
      <c r="D5926" s="24" t="str">
        <v>2026-03</v>
      </c>
      <c r="E5926" s="24" t="str">
        <v>비교 반영</v>
      </c>
      <c r="F5926" s="24" t="str">
        <v>직전 비교기간</v>
      </c>
      <c r="G5926" s="26">
        <v>27</v>
      </c>
      <c r="H5926" s="37">
        <v>0.028877005347593583</v>
      </c>
    </row>
    <row r="5927">
      <c r="A5927" s="26">
        <v>38</v>
      </c>
      <c r="B5927" s="24" t="str">
        <v>양평군</v>
      </c>
      <c r="C5927" s="24" t="str">
        <v>다세대 매매</v>
      </c>
      <c r="D5927" s="24" t="str">
        <v>2026-04</v>
      </c>
      <c r="E5927" s="24" t="str">
        <v>비교 반영</v>
      </c>
      <c r="F5927" s="24" t="str">
        <v>최근 비교기간</v>
      </c>
      <c r="G5927" s="26">
        <v>11</v>
      </c>
      <c r="H5927" s="37">
        <v>0.011840688912809472</v>
      </c>
    </row>
    <row r="5928">
      <c r="A5928" s="26">
        <v>38</v>
      </c>
      <c r="B5928" s="24" t="str">
        <v>양평군</v>
      </c>
      <c r="C5928" s="24" t="str">
        <v>다세대 매매</v>
      </c>
      <c r="D5928" s="24" t="str">
        <v>2026-05</v>
      </c>
      <c r="E5928" s="24" t="str">
        <v>비교 반영</v>
      </c>
      <c r="F5928" s="24" t="str">
        <v>최근 비교기간</v>
      </c>
      <c r="G5928" s="26">
        <v>33</v>
      </c>
      <c r="H5928" s="37">
        <v>0.04059040590405904</v>
      </c>
    </row>
    <row r="5929">
      <c r="A5929" s="26">
        <v>38</v>
      </c>
      <c r="B5929" s="24" t="str">
        <v>양평군</v>
      </c>
      <c r="C5929" s="24" t="str">
        <v>다세대 매매</v>
      </c>
      <c r="D5929" s="24" t="str">
        <v>2026-06</v>
      </c>
      <c r="E5929" s="24" t="str">
        <v>비교 반영</v>
      </c>
      <c r="F5929" s="24" t="str">
        <v>최근 비교기간</v>
      </c>
      <c r="G5929" s="26">
        <v>27</v>
      </c>
      <c r="H5929" s="37">
        <v>0.03435114503816794</v>
      </c>
    </row>
    <row r="5930">
      <c r="A5930" s="30">
        <v>38</v>
      </c>
      <c r="B5930" s="30" t="str">
        <v>양평군</v>
      </c>
      <c r="C5930" s="30" t="str">
        <v>다세대 매매</v>
      </c>
      <c r="D5930" s="30" t="str">
        <v>2026-07</v>
      </c>
      <c r="E5930" s="30" t="str">
        <v>집계 중</v>
      </c>
      <c r="F5930" s="30" t="str">
        <v>집계 중 월</v>
      </c>
      <c r="G5930" s="32">
        <v>27</v>
      </c>
      <c r="H5930" s="43">
        <v>0.03907380607814761</v>
      </c>
    </row>
    <row r="5931">
      <c r="A5931" s="26">
        <v>38</v>
      </c>
      <c r="B5931" s="24" t="str">
        <v>양평군</v>
      </c>
      <c r="C5931" s="24" t="str">
        <v>오피스텔 전월세</v>
      </c>
      <c r="D5931" s="24" t="str">
        <v>2025-08</v>
      </c>
      <c r="E5931" s="24" t="str">
        <v>비교 반영</v>
      </c>
      <c r="F5931" s="24" t="str">
        <v>그 외 비교 반영월</v>
      </c>
      <c r="G5931" s="26">
        <v>6</v>
      </c>
      <c r="H5931" s="37">
        <v>0.007792207792207792</v>
      </c>
    </row>
    <row r="5932">
      <c r="A5932" s="26">
        <v>38</v>
      </c>
      <c r="B5932" s="24" t="str">
        <v>양평군</v>
      </c>
      <c r="C5932" s="24" t="str">
        <v>오피스텔 전월세</v>
      </c>
      <c r="D5932" s="24" t="str">
        <v>2025-09</v>
      </c>
      <c r="E5932" s="24" t="str">
        <v>비교 반영</v>
      </c>
      <c r="F5932" s="24" t="str">
        <v>그 외 비교 반영월</v>
      </c>
      <c r="G5932" s="26">
        <v>5</v>
      </c>
      <c r="H5932" s="37">
        <v>0.005945303210463734</v>
      </c>
    </row>
    <row r="5933">
      <c r="A5933" s="26">
        <v>38</v>
      </c>
      <c r="B5933" s="24" t="str">
        <v>양평군</v>
      </c>
      <c r="C5933" s="24" t="str">
        <v>오피스텔 전월세</v>
      </c>
      <c r="D5933" s="24" t="str">
        <v>2025-10</v>
      </c>
      <c r="E5933" s="24" t="str">
        <v>비교 반영</v>
      </c>
      <c r="F5933" s="24" t="str">
        <v>그 외 비교 반영월</v>
      </c>
      <c r="G5933" s="26">
        <v>4</v>
      </c>
      <c r="H5933" s="37">
        <v>0.005479452054794521</v>
      </c>
    </row>
    <row r="5934">
      <c r="A5934" s="26">
        <v>38</v>
      </c>
      <c r="B5934" s="24" t="str">
        <v>양평군</v>
      </c>
      <c r="C5934" s="24" t="str">
        <v>오피스텔 전월세</v>
      </c>
      <c r="D5934" s="24" t="str">
        <v>2025-11</v>
      </c>
      <c r="E5934" s="24" t="str">
        <v>비교 반영</v>
      </c>
      <c r="F5934" s="24" t="str">
        <v>그 외 비교 반영월</v>
      </c>
      <c r="G5934" s="26">
        <v>8</v>
      </c>
      <c r="H5934" s="37">
        <v>0.00903954802259887</v>
      </c>
    </row>
    <row r="5935">
      <c r="A5935" s="26">
        <v>38</v>
      </c>
      <c r="B5935" s="24" t="str">
        <v>양평군</v>
      </c>
      <c r="C5935" s="24" t="str">
        <v>오피스텔 전월세</v>
      </c>
      <c r="D5935" s="24" t="str">
        <v>2025-12</v>
      </c>
      <c r="E5935" s="24" t="str">
        <v>비교 반영</v>
      </c>
      <c r="F5935" s="24" t="str">
        <v>그 외 비교 반영월</v>
      </c>
      <c r="G5935" s="26">
        <v>6</v>
      </c>
      <c r="H5935" s="37">
        <v>0.006486486486486486</v>
      </c>
    </row>
    <row r="5936">
      <c r="A5936" s="26">
        <v>38</v>
      </c>
      <c r="B5936" s="24" t="str">
        <v>양평군</v>
      </c>
      <c r="C5936" s="24" t="str">
        <v>오피스텔 전월세</v>
      </c>
      <c r="D5936" s="24" t="str">
        <v>2026-01</v>
      </c>
      <c r="E5936" s="24" t="str">
        <v>비교 반영</v>
      </c>
      <c r="F5936" s="24" t="str">
        <v>직전 비교기간</v>
      </c>
      <c r="G5936" s="26">
        <v>7</v>
      </c>
      <c r="H5936" s="37">
        <v>0.008951406649616368</v>
      </c>
    </row>
    <row r="5937">
      <c r="A5937" s="26">
        <v>38</v>
      </c>
      <c r="B5937" s="24" t="str">
        <v>양평군</v>
      </c>
      <c r="C5937" s="24" t="str">
        <v>오피스텔 전월세</v>
      </c>
      <c r="D5937" s="24" t="str">
        <v>2026-02</v>
      </c>
      <c r="E5937" s="24" t="str">
        <v>비교 반영</v>
      </c>
      <c r="F5937" s="24" t="str">
        <v>직전 비교기간</v>
      </c>
      <c r="G5937" s="26">
        <v>11</v>
      </c>
      <c r="H5937" s="37">
        <v>0.013784461152882205</v>
      </c>
    </row>
    <row r="5938">
      <c r="A5938" s="26">
        <v>38</v>
      </c>
      <c r="B5938" s="24" t="str">
        <v>양평군</v>
      </c>
      <c r="C5938" s="24" t="str">
        <v>오피스텔 전월세</v>
      </c>
      <c r="D5938" s="24" t="str">
        <v>2026-03</v>
      </c>
      <c r="E5938" s="24" t="str">
        <v>비교 반영</v>
      </c>
      <c r="F5938" s="24" t="str">
        <v>직전 비교기간</v>
      </c>
      <c r="G5938" s="26">
        <v>8</v>
      </c>
      <c r="H5938" s="37">
        <v>0.008556149732620321</v>
      </c>
    </row>
    <row r="5939">
      <c r="A5939" s="26">
        <v>38</v>
      </c>
      <c r="B5939" s="24" t="str">
        <v>양평군</v>
      </c>
      <c r="C5939" s="24" t="str">
        <v>오피스텔 전월세</v>
      </c>
      <c r="D5939" s="24" t="str">
        <v>2026-04</v>
      </c>
      <c r="E5939" s="24" t="str">
        <v>비교 반영</v>
      </c>
      <c r="F5939" s="24" t="str">
        <v>최근 비교기간</v>
      </c>
      <c r="G5939" s="26">
        <v>2</v>
      </c>
      <c r="H5939" s="37">
        <v>0.002152852529601722</v>
      </c>
    </row>
    <row r="5940">
      <c r="A5940" s="26">
        <v>38</v>
      </c>
      <c r="B5940" s="24" t="str">
        <v>양평군</v>
      </c>
      <c r="C5940" s="24" t="str">
        <v>오피스텔 전월세</v>
      </c>
      <c r="D5940" s="24" t="str">
        <v>2026-05</v>
      </c>
      <c r="E5940" s="24" t="str">
        <v>비교 반영</v>
      </c>
      <c r="F5940" s="24" t="str">
        <v>최근 비교기간</v>
      </c>
      <c r="G5940" s="26">
        <v>4</v>
      </c>
      <c r="H5940" s="37">
        <v>0.004920049200492005</v>
      </c>
    </row>
    <row r="5941">
      <c r="A5941" s="26">
        <v>38</v>
      </c>
      <c r="B5941" s="24" t="str">
        <v>양평군</v>
      </c>
      <c r="C5941" s="24" t="str">
        <v>오피스텔 전월세</v>
      </c>
      <c r="D5941" s="24" t="str">
        <v>2026-06</v>
      </c>
      <c r="E5941" s="24" t="str">
        <v>비교 반영</v>
      </c>
      <c r="F5941" s="24" t="str">
        <v>최근 비교기간</v>
      </c>
      <c r="G5941" s="26">
        <v>5</v>
      </c>
      <c r="H5941" s="37">
        <v>0.006361323155216285</v>
      </c>
    </row>
    <row r="5942">
      <c r="A5942" s="30">
        <v>38</v>
      </c>
      <c r="B5942" s="30" t="str">
        <v>양평군</v>
      </c>
      <c r="C5942" s="30" t="str">
        <v>오피스텔 전월세</v>
      </c>
      <c r="D5942" s="30" t="str">
        <v>2026-07</v>
      </c>
      <c r="E5942" s="30" t="str">
        <v>집계 중</v>
      </c>
      <c r="F5942" s="30" t="str">
        <v>집계 중 월</v>
      </c>
      <c r="G5942" s="32">
        <v>5</v>
      </c>
      <c r="H5942" s="43">
        <v>0.00723589001447178</v>
      </c>
    </row>
    <row r="5943">
      <c r="A5943" s="26">
        <v>38</v>
      </c>
      <c r="B5943" s="24" t="str">
        <v>양평군</v>
      </c>
      <c r="C5943" s="24" t="str">
        <v>공장창고</v>
      </c>
      <c r="D5943" s="24" t="str">
        <v>2025-08</v>
      </c>
      <c r="E5943" s="24" t="str">
        <v>비교 반영</v>
      </c>
      <c r="F5943" s="24" t="str">
        <v>그 외 비교 반영월</v>
      </c>
      <c r="G5943" s="26">
        <v>2</v>
      </c>
      <c r="H5943" s="37">
        <v>0.0025974025974025974</v>
      </c>
    </row>
    <row r="5944">
      <c r="A5944" s="26">
        <v>38</v>
      </c>
      <c r="B5944" s="24" t="str">
        <v>양평군</v>
      </c>
      <c r="C5944" s="24" t="str">
        <v>공장창고</v>
      </c>
      <c r="D5944" s="24" t="str">
        <v>2025-09</v>
      </c>
      <c r="E5944" s="24" t="str">
        <v>비교 반영</v>
      </c>
      <c r="F5944" s="24" t="str">
        <v>그 외 비교 반영월</v>
      </c>
      <c r="G5944" s="26">
        <v>0</v>
      </c>
      <c r="H5944" s="37">
        <v>0</v>
      </c>
    </row>
    <row r="5945">
      <c r="A5945" s="26">
        <v>38</v>
      </c>
      <c r="B5945" s="24" t="str">
        <v>양평군</v>
      </c>
      <c r="C5945" s="24" t="str">
        <v>공장창고</v>
      </c>
      <c r="D5945" s="24" t="str">
        <v>2025-10</v>
      </c>
      <c r="E5945" s="24" t="str">
        <v>비교 반영</v>
      </c>
      <c r="F5945" s="24" t="str">
        <v>그 외 비교 반영월</v>
      </c>
      <c r="G5945" s="26">
        <v>4</v>
      </c>
      <c r="H5945" s="37">
        <v>0.005479452054794521</v>
      </c>
    </row>
    <row r="5946">
      <c r="A5946" s="26">
        <v>38</v>
      </c>
      <c r="B5946" s="24" t="str">
        <v>양평군</v>
      </c>
      <c r="C5946" s="24" t="str">
        <v>공장창고</v>
      </c>
      <c r="D5946" s="24" t="str">
        <v>2025-11</v>
      </c>
      <c r="E5946" s="24" t="str">
        <v>비교 반영</v>
      </c>
      <c r="F5946" s="24" t="str">
        <v>그 외 비교 반영월</v>
      </c>
      <c r="G5946" s="26">
        <v>4</v>
      </c>
      <c r="H5946" s="37">
        <v>0.004519774011299435</v>
      </c>
    </row>
    <row r="5947">
      <c r="A5947" s="26">
        <v>38</v>
      </c>
      <c r="B5947" s="24" t="str">
        <v>양평군</v>
      </c>
      <c r="C5947" s="24" t="str">
        <v>공장창고</v>
      </c>
      <c r="D5947" s="24" t="str">
        <v>2025-12</v>
      </c>
      <c r="E5947" s="24" t="str">
        <v>비교 반영</v>
      </c>
      <c r="F5947" s="24" t="str">
        <v>그 외 비교 반영월</v>
      </c>
      <c r="G5947" s="26">
        <v>4</v>
      </c>
      <c r="H5947" s="37">
        <v>0.004324324324324324</v>
      </c>
    </row>
    <row r="5948">
      <c r="A5948" s="26">
        <v>38</v>
      </c>
      <c r="B5948" s="24" t="str">
        <v>양평군</v>
      </c>
      <c r="C5948" s="24" t="str">
        <v>공장창고</v>
      </c>
      <c r="D5948" s="24" t="str">
        <v>2026-01</v>
      </c>
      <c r="E5948" s="24" t="str">
        <v>비교 반영</v>
      </c>
      <c r="F5948" s="24" t="str">
        <v>직전 비교기간</v>
      </c>
      <c r="G5948" s="26">
        <v>6</v>
      </c>
      <c r="H5948" s="37">
        <v>0.0076726342710997444</v>
      </c>
    </row>
    <row r="5949">
      <c r="A5949" s="26">
        <v>38</v>
      </c>
      <c r="B5949" s="24" t="str">
        <v>양평군</v>
      </c>
      <c r="C5949" s="24" t="str">
        <v>공장창고</v>
      </c>
      <c r="D5949" s="24" t="str">
        <v>2026-02</v>
      </c>
      <c r="E5949" s="24" t="str">
        <v>비교 반영</v>
      </c>
      <c r="F5949" s="24" t="str">
        <v>직전 비교기간</v>
      </c>
      <c r="G5949" s="26">
        <v>3</v>
      </c>
      <c r="H5949" s="37">
        <v>0.0037593984962406013</v>
      </c>
    </row>
    <row r="5950">
      <c r="A5950" s="26">
        <v>38</v>
      </c>
      <c r="B5950" s="24" t="str">
        <v>양평군</v>
      </c>
      <c r="C5950" s="24" t="str">
        <v>공장창고</v>
      </c>
      <c r="D5950" s="24" t="str">
        <v>2026-03</v>
      </c>
      <c r="E5950" s="24" t="str">
        <v>비교 반영</v>
      </c>
      <c r="F5950" s="24" t="str">
        <v>직전 비교기간</v>
      </c>
      <c r="G5950" s="26">
        <v>3</v>
      </c>
      <c r="H5950" s="37">
        <v>0.0032085561497326204</v>
      </c>
    </row>
    <row r="5951">
      <c r="A5951" s="26">
        <v>38</v>
      </c>
      <c r="B5951" s="24" t="str">
        <v>양평군</v>
      </c>
      <c r="C5951" s="24" t="str">
        <v>공장창고</v>
      </c>
      <c r="D5951" s="24" t="str">
        <v>2026-04</v>
      </c>
      <c r="E5951" s="24" t="str">
        <v>비교 반영</v>
      </c>
      <c r="F5951" s="24" t="str">
        <v>최근 비교기간</v>
      </c>
      <c r="G5951" s="26">
        <v>2</v>
      </c>
      <c r="H5951" s="37">
        <v>0.002152852529601722</v>
      </c>
    </row>
    <row r="5952">
      <c r="A5952" s="26">
        <v>38</v>
      </c>
      <c r="B5952" s="24" t="str">
        <v>양평군</v>
      </c>
      <c r="C5952" s="24" t="str">
        <v>공장창고</v>
      </c>
      <c r="D5952" s="24" t="str">
        <v>2026-05</v>
      </c>
      <c r="E5952" s="24" t="str">
        <v>비교 반영</v>
      </c>
      <c r="F5952" s="24" t="str">
        <v>최근 비교기간</v>
      </c>
      <c r="G5952" s="26">
        <v>3</v>
      </c>
      <c r="H5952" s="37">
        <v>0.0036900369003690036</v>
      </c>
    </row>
    <row r="5953">
      <c r="A5953" s="26">
        <v>38</v>
      </c>
      <c r="B5953" s="24" t="str">
        <v>양평군</v>
      </c>
      <c r="C5953" s="24" t="str">
        <v>공장창고</v>
      </c>
      <c r="D5953" s="24" t="str">
        <v>2026-06</v>
      </c>
      <c r="E5953" s="24" t="str">
        <v>비교 반영</v>
      </c>
      <c r="F5953" s="24" t="str">
        <v>최근 비교기간</v>
      </c>
      <c r="G5953" s="26">
        <v>5</v>
      </c>
      <c r="H5953" s="37">
        <v>0.006361323155216285</v>
      </c>
    </row>
    <row r="5954">
      <c r="A5954" s="30">
        <v>38</v>
      </c>
      <c r="B5954" s="30" t="str">
        <v>양평군</v>
      </c>
      <c r="C5954" s="30" t="str">
        <v>공장창고</v>
      </c>
      <c r="D5954" s="30" t="str">
        <v>2026-07</v>
      </c>
      <c r="E5954" s="30" t="str">
        <v>집계 중</v>
      </c>
      <c r="F5954" s="30" t="str">
        <v>집계 중 월</v>
      </c>
      <c r="G5954" s="32">
        <v>1</v>
      </c>
      <c r="H5954" s="43">
        <v>0.001447178002894356</v>
      </c>
    </row>
    <row r="5955">
      <c r="A5955" s="26">
        <v>38</v>
      </c>
      <c r="B5955" s="24" t="str">
        <v>양평군</v>
      </c>
      <c r="C5955" s="24" t="str">
        <v>분양권</v>
      </c>
      <c r="D5955" s="24" t="str">
        <v>2025-08</v>
      </c>
      <c r="E5955" s="24" t="str">
        <v>비교 반영</v>
      </c>
      <c r="F5955" s="24" t="str">
        <v>그 외 비교 반영월</v>
      </c>
      <c r="G5955" s="26">
        <v>3</v>
      </c>
      <c r="H5955" s="37">
        <v>0.003896103896103896</v>
      </c>
    </row>
    <row r="5956">
      <c r="A5956" s="26">
        <v>38</v>
      </c>
      <c r="B5956" s="24" t="str">
        <v>양평군</v>
      </c>
      <c r="C5956" s="24" t="str">
        <v>분양권</v>
      </c>
      <c r="D5956" s="24" t="str">
        <v>2025-09</v>
      </c>
      <c r="E5956" s="24" t="str">
        <v>비교 반영</v>
      </c>
      <c r="F5956" s="24" t="str">
        <v>그 외 비교 반영월</v>
      </c>
      <c r="G5956" s="26">
        <v>2</v>
      </c>
      <c r="H5956" s="37">
        <v>0.0023781212841854932</v>
      </c>
    </row>
    <row r="5957">
      <c r="A5957" s="26">
        <v>38</v>
      </c>
      <c r="B5957" s="24" t="str">
        <v>양평군</v>
      </c>
      <c r="C5957" s="24" t="str">
        <v>분양권</v>
      </c>
      <c r="D5957" s="24" t="str">
        <v>2025-10</v>
      </c>
      <c r="E5957" s="24" t="str">
        <v>비교 반영</v>
      </c>
      <c r="F5957" s="24" t="str">
        <v>그 외 비교 반영월</v>
      </c>
      <c r="G5957" s="26">
        <v>0</v>
      </c>
      <c r="H5957" s="37">
        <v>0</v>
      </c>
    </row>
    <row r="5958">
      <c r="A5958" s="26">
        <v>38</v>
      </c>
      <c r="B5958" s="24" t="str">
        <v>양평군</v>
      </c>
      <c r="C5958" s="24" t="str">
        <v>분양권</v>
      </c>
      <c r="D5958" s="24" t="str">
        <v>2025-11</v>
      </c>
      <c r="E5958" s="24" t="str">
        <v>비교 반영</v>
      </c>
      <c r="F5958" s="24" t="str">
        <v>그 외 비교 반영월</v>
      </c>
      <c r="G5958" s="26">
        <v>1</v>
      </c>
      <c r="H5958" s="37">
        <v>0.0011299435028248588</v>
      </c>
    </row>
    <row r="5959">
      <c r="A5959" s="26">
        <v>38</v>
      </c>
      <c r="B5959" s="24" t="str">
        <v>양평군</v>
      </c>
      <c r="C5959" s="24" t="str">
        <v>분양권</v>
      </c>
      <c r="D5959" s="24" t="str">
        <v>2025-12</v>
      </c>
      <c r="E5959" s="24" t="str">
        <v>비교 반영</v>
      </c>
      <c r="F5959" s="24" t="str">
        <v>그 외 비교 반영월</v>
      </c>
      <c r="G5959" s="26">
        <v>1</v>
      </c>
      <c r="H5959" s="37">
        <v>0.001081081081081081</v>
      </c>
    </row>
    <row r="5960">
      <c r="A5960" s="26">
        <v>38</v>
      </c>
      <c r="B5960" s="24" t="str">
        <v>양평군</v>
      </c>
      <c r="C5960" s="24" t="str">
        <v>분양권</v>
      </c>
      <c r="D5960" s="24" t="str">
        <v>2026-01</v>
      </c>
      <c r="E5960" s="24" t="str">
        <v>비교 반영</v>
      </c>
      <c r="F5960" s="24" t="str">
        <v>직전 비교기간</v>
      </c>
      <c r="G5960" s="26">
        <v>1</v>
      </c>
      <c r="H5960" s="37">
        <v>0.0012787723785166241</v>
      </c>
    </row>
    <row r="5961">
      <c r="A5961" s="26">
        <v>38</v>
      </c>
      <c r="B5961" s="24" t="str">
        <v>양평군</v>
      </c>
      <c r="C5961" s="24" t="str">
        <v>분양권</v>
      </c>
      <c r="D5961" s="24" t="str">
        <v>2026-02</v>
      </c>
      <c r="E5961" s="24" t="str">
        <v>비교 반영</v>
      </c>
      <c r="F5961" s="24" t="str">
        <v>직전 비교기간</v>
      </c>
      <c r="G5961" s="26">
        <v>2</v>
      </c>
      <c r="H5961" s="37">
        <v>0.002506265664160401</v>
      </c>
    </row>
    <row r="5962">
      <c r="A5962" s="26">
        <v>38</v>
      </c>
      <c r="B5962" s="24" t="str">
        <v>양평군</v>
      </c>
      <c r="C5962" s="24" t="str">
        <v>분양권</v>
      </c>
      <c r="D5962" s="24" t="str">
        <v>2026-03</v>
      </c>
      <c r="E5962" s="24" t="str">
        <v>비교 반영</v>
      </c>
      <c r="F5962" s="24" t="str">
        <v>직전 비교기간</v>
      </c>
      <c r="G5962" s="26">
        <v>0</v>
      </c>
      <c r="H5962" s="37">
        <v>0</v>
      </c>
    </row>
    <row r="5963">
      <c r="A5963" s="26">
        <v>38</v>
      </c>
      <c r="B5963" s="24" t="str">
        <v>양평군</v>
      </c>
      <c r="C5963" s="24" t="str">
        <v>분양권</v>
      </c>
      <c r="D5963" s="24" t="str">
        <v>2026-04</v>
      </c>
      <c r="E5963" s="24" t="str">
        <v>비교 반영</v>
      </c>
      <c r="F5963" s="24" t="str">
        <v>최근 비교기간</v>
      </c>
      <c r="G5963" s="26">
        <v>0</v>
      </c>
      <c r="H5963" s="37">
        <v>0</v>
      </c>
    </row>
    <row r="5964">
      <c r="A5964" s="26">
        <v>38</v>
      </c>
      <c r="B5964" s="24" t="str">
        <v>양평군</v>
      </c>
      <c r="C5964" s="24" t="str">
        <v>분양권</v>
      </c>
      <c r="D5964" s="24" t="str">
        <v>2026-05</v>
      </c>
      <c r="E5964" s="24" t="str">
        <v>비교 반영</v>
      </c>
      <c r="F5964" s="24" t="str">
        <v>최근 비교기간</v>
      </c>
      <c r="G5964" s="26">
        <v>2</v>
      </c>
      <c r="H5964" s="37">
        <v>0.0024600246002460025</v>
      </c>
    </row>
    <row r="5965">
      <c r="A5965" s="26">
        <v>38</v>
      </c>
      <c r="B5965" s="24" t="str">
        <v>양평군</v>
      </c>
      <c r="C5965" s="24" t="str">
        <v>분양권</v>
      </c>
      <c r="D5965" s="24" t="str">
        <v>2026-06</v>
      </c>
      <c r="E5965" s="24" t="str">
        <v>비교 반영</v>
      </c>
      <c r="F5965" s="24" t="str">
        <v>최근 비교기간</v>
      </c>
      <c r="G5965" s="26">
        <v>4</v>
      </c>
      <c r="H5965" s="37">
        <v>0.005089058524173028</v>
      </c>
    </row>
    <row r="5966">
      <c r="A5966" s="30">
        <v>38</v>
      </c>
      <c r="B5966" s="30" t="str">
        <v>양평군</v>
      </c>
      <c r="C5966" s="30" t="str">
        <v>분양권</v>
      </c>
      <c r="D5966" s="30" t="str">
        <v>2026-07</v>
      </c>
      <c r="E5966" s="30" t="str">
        <v>집계 중</v>
      </c>
      <c r="F5966" s="30" t="str">
        <v>집계 중 월</v>
      </c>
      <c r="G5966" s="32">
        <v>11</v>
      </c>
      <c r="H5966" s="43">
        <v>0.015918958031837915</v>
      </c>
    </row>
    <row r="5967">
      <c r="A5967" s="26">
        <v>38</v>
      </c>
      <c r="B5967" s="24" t="str">
        <v>양평군</v>
      </c>
      <c r="C5967" s="24" t="str">
        <v>오피스텔 매매</v>
      </c>
      <c r="D5967" s="24" t="str">
        <v>2025-08</v>
      </c>
      <c r="E5967" s="24" t="str">
        <v>비교 반영</v>
      </c>
      <c r="F5967" s="24" t="str">
        <v>그 외 비교 반영월</v>
      </c>
      <c r="G5967" s="26">
        <v>0</v>
      </c>
      <c r="H5967" s="37">
        <v>0</v>
      </c>
    </row>
    <row r="5968">
      <c r="A5968" s="26">
        <v>38</v>
      </c>
      <c r="B5968" s="24" t="str">
        <v>양평군</v>
      </c>
      <c r="C5968" s="24" t="str">
        <v>오피스텔 매매</v>
      </c>
      <c r="D5968" s="24" t="str">
        <v>2025-09</v>
      </c>
      <c r="E5968" s="24" t="str">
        <v>비교 반영</v>
      </c>
      <c r="F5968" s="24" t="str">
        <v>그 외 비교 반영월</v>
      </c>
      <c r="G5968" s="26">
        <v>1</v>
      </c>
      <c r="H5968" s="37">
        <v>0.0011890606420927466</v>
      </c>
    </row>
    <row r="5969">
      <c r="A5969" s="26">
        <v>38</v>
      </c>
      <c r="B5969" s="24" t="str">
        <v>양평군</v>
      </c>
      <c r="C5969" s="24" t="str">
        <v>오피스텔 매매</v>
      </c>
      <c r="D5969" s="24" t="str">
        <v>2025-10</v>
      </c>
      <c r="E5969" s="24" t="str">
        <v>비교 반영</v>
      </c>
      <c r="F5969" s="24" t="str">
        <v>그 외 비교 반영월</v>
      </c>
      <c r="G5969" s="26">
        <v>0</v>
      </c>
      <c r="H5969" s="37">
        <v>0</v>
      </c>
    </row>
    <row r="5970">
      <c r="A5970" s="26">
        <v>38</v>
      </c>
      <c r="B5970" s="24" t="str">
        <v>양평군</v>
      </c>
      <c r="C5970" s="24" t="str">
        <v>오피스텔 매매</v>
      </c>
      <c r="D5970" s="24" t="str">
        <v>2025-11</v>
      </c>
      <c r="E5970" s="24" t="str">
        <v>비교 반영</v>
      </c>
      <c r="F5970" s="24" t="str">
        <v>그 외 비교 반영월</v>
      </c>
      <c r="G5970" s="26">
        <v>0</v>
      </c>
      <c r="H5970" s="37">
        <v>0</v>
      </c>
    </row>
    <row r="5971">
      <c r="A5971" s="26">
        <v>38</v>
      </c>
      <c r="B5971" s="24" t="str">
        <v>양평군</v>
      </c>
      <c r="C5971" s="24" t="str">
        <v>오피스텔 매매</v>
      </c>
      <c r="D5971" s="24" t="str">
        <v>2025-12</v>
      </c>
      <c r="E5971" s="24" t="str">
        <v>비교 반영</v>
      </c>
      <c r="F5971" s="24" t="str">
        <v>그 외 비교 반영월</v>
      </c>
      <c r="G5971" s="26">
        <v>1</v>
      </c>
      <c r="H5971" s="37">
        <v>0.001081081081081081</v>
      </c>
    </row>
    <row r="5972">
      <c r="A5972" s="26">
        <v>38</v>
      </c>
      <c r="B5972" s="24" t="str">
        <v>양평군</v>
      </c>
      <c r="C5972" s="24" t="str">
        <v>오피스텔 매매</v>
      </c>
      <c r="D5972" s="24" t="str">
        <v>2026-01</v>
      </c>
      <c r="E5972" s="24" t="str">
        <v>비교 반영</v>
      </c>
      <c r="F5972" s="24" t="str">
        <v>직전 비교기간</v>
      </c>
      <c r="G5972" s="26">
        <v>0</v>
      </c>
      <c r="H5972" s="37">
        <v>0</v>
      </c>
    </row>
    <row r="5973">
      <c r="A5973" s="26">
        <v>38</v>
      </c>
      <c r="B5973" s="24" t="str">
        <v>양평군</v>
      </c>
      <c r="C5973" s="24" t="str">
        <v>오피스텔 매매</v>
      </c>
      <c r="D5973" s="24" t="str">
        <v>2026-02</v>
      </c>
      <c r="E5973" s="24" t="str">
        <v>비교 반영</v>
      </c>
      <c r="F5973" s="24" t="str">
        <v>직전 비교기간</v>
      </c>
      <c r="G5973" s="26">
        <v>0</v>
      </c>
      <c r="H5973" s="37">
        <v>0</v>
      </c>
    </row>
    <row r="5974">
      <c r="A5974" s="26">
        <v>38</v>
      </c>
      <c r="B5974" s="24" t="str">
        <v>양평군</v>
      </c>
      <c r="C5974" s="24" t="str">
        <v>오피스텔 매매</v>
      </c>
      <c r="D5974" s="24" t="str">
        <v>2026-03</v>
      </c>
      <c r="E5974" s="24" t="str">
        <v>비교 반영</v>
      </c>
      <c r="F5974" s="24" t="str">
        <v>직전 비교기간</v>
      </c>
      <c r="G5974" s="26">
        <v>3</v>
      </c>
      <c r="H5974" s="37">
        <v>0.0032085561497326204</v>
      </c>
    </row>
    <row r="5975">
      <c r="A5975" s="26">
        <v>38</v>
      </c>
      <c r="B5975" s="24" t="str">
        <v>양평군</v>
      </c>
      <c r="C5975" s="24" t="str">
        <v>오피스텔 매매</v>
      </c>
      <c r="D5975" s="24" t="str">
        <v>2026-04</v>
      </c>
      <c r="E5975" s="24" t="str">
        <v>비교 반영</v>
      </c>
      <c r="F5975" s="24" t="str">
        <v>최근 비교기간</v>
      </c>
      <c r="G5975" s="26">
        <v>0</v>
      </c>
      <c r="H5975" s="37">
        <v>0</v>
      </c>
    </row>
    <row r="5976">
      <c r="A5976" s="26">
        <v>38</v>
      </c>
      <c r="B5976" s="24" t="str">
        <v>양평군</v>
      </c>
      <c r="C5976" s="24" t="str">
        <v>오피스텔 매매</v>
      </c>
      <c r="D5976" s="24" t="str">
        <v>2026-05</v>
      </c>
      <c r="E5976" s="24" t="str">
        <v>비교 반영</v>
      </c>
      <c r="F5976" s="24" t="str">
        <v>최근 비교기간</v>
      </c>
      <c r="G5976" s="26">
        <v>0</v>
      </c>
      <c r="H5976" s="37">
        <v>0</v>
      </c>
    </row>
    <row r="5977">
      <c r="A5977" s="26">
        <v>38</v>
      </c>
      <c r="B5977" s="24" t="str">
        <v>양평군</v>
      </c>
      <c r="C5977" s="24" t="str">
        <v>오피스텔 매매</v>
      </c>
      <c r="D5977" s="24" t="str">
        <v>2026-06</v>
      </c>
      <c r="E5977" s="24" t="str">
        <v>비교 반영</v>
      </c>
      <c r="F5977" s="24" t="str">
        <v>최근 비교기간</v>
      </c>
      <c r="G5977" s="26">
        <v>0</v>
      </c>
      <c r="H5977" s="37">
        <v>0</v>
      </c>
    </row>
    <row r="5978">
      <c r="A5978" s="30">
        <v>38</v>
      </c>
      <c r="B5978" s="30" t="str">
        <v>양평군</v>
      </c>
      <c r="C5978" s="30" t="str">
        <v>오피스텔 매매</v>
      </c>
      <c r="D5978" s="30" t="str">
        <v>2026-07</v>
      </c>
      <c r="E5978" s="30" t="str">
        <v>집계 중</v>
      </c>
      <c r="F5978" s="30" t="str">
        <v>집계 중 월</v>
      </c>
      <c r="G5978" s="32">
        <v>1</v>
      </c>
      <c r="H5978" s="43">
        <v>0.001447178002894356</v>
      </c>
    </row>
    <row r="5979">
      <c r="A5979" s="26">
        <v>39</v>
      </c>
      <c r="B5979" s="24" t="str">
        <v>의왕시</v>
      </c>
      <c r="C5979" s="24" t="str">
        <v>아파트 전월세</v>
      </c>
      <c r="D5979" s="24" t="str">
        <v>2025-08</v>
      </c>
      <c r="E5979" s="24" t="str">
        <v>비교 반영</v>
      </c>
      <c r="F5979" s="24" t="str">
        <v>그 외 비교 반영월</v>
      </c>
      <c r="G5979" s="26">
        <v>464</v>
      </c>
      <c r="H5979" s="37">
        <v>0.5458823529411765</v>
      </c>
    </row>
    <row r="5980">
      <c r="A5980" s="26">
        <v>39</v>
      </c>
      <c r="B5980" s="24" t="str">
        <v>의왕시</v>
      </c>
      <c r="C5980" s="24" t="str">
        <v>아파트 전월세</v>
      </c>
      <c r="D5980" s="24" t="str">
        <v>2025-09</v>
      </c>
      <c r="E5980" s="24" t="str">
        <v>비교 반영</v>
      </c>
      <c r="F5980" s="24" t="str">
        <v>그 외 비교 반영월</v>
      </c>
      <c r="G5980" s="26">
        <v>446</v>
      </c>
      <c r="H5980" s="37">
        <v>0.46555323590814196</v>
      </c>
    </row>
    <row r="5981">
      <c r="A5981" s="26">
        <v>39</v>
      </c>
      <c r="B5981" s="24" t="str">
        <v>의왕시</v>
      </c>
      <c r="C5981" s="24" t="str">
        <v>아파트 전월세</v>
      </c>
      <c r="D5981" s="24" t="str">
        <v>2025-10</v>
      </c>
      <c r="E5981" s="24" t="str">
        <v>비교 반영</v>
      </c>
      <c r="F5981" s="24" t="str">
        <v>그 외 비교 반영월</v>
      </c>
      <c r="G5981" s="26">
        <v>394</v>
      </c>
      <c r="H5981" s="37">
        <v>0.47699757869249393</v>
      </c>
    </row>
    <row r="5982">
      <c r="A5982" s="26">
        <v>39</v>
      </c>
      <c r="B5982" s="24" t="str">
        <v>의왕시</v>
      </c>
      <c r="C5982" s="24" t="str">
        <v>아파트 전월세</v>
      </c>
      <c r="D5982" s="24" t="str">
        <v>2025-11</v>
      </c>
      <c r="E5982" s="24" t="str">
        <v>비교 반영</v>
      </c>
      <c r="F5982" s="24" t="str">
        <v>그 외 비교 반영월</v>
      </c>
      <c r="G5982" s="26">
        <v>425</v>
      </c>
      <c r="H5982" s="37">
        <v>0.546975546975547</v>
      </c>
    </row>
    <row r="5983">
      <c r="A5983" s="26">
        <v>39</v>
      </c>
      <c r="B5983" s="24" t="str">
        <v>의왕시</v>
      </c>
      <c r="C5983" s="24" t="str">
        <v>아파트 전월세</v>
      </c>
      <c r="D5983" s="24" t="str">
        <v>2025-12</v>
      </c>
      <c r="E5983" s="24" t="str">
        <v>비교 반영</v>
      </c>
      <c r="F5983" s="24" t="str">
        <v>그 외 비교 반영월</v>
      </c>
      <c r="G5983" s="26">
        <v>389</v>
      </c>
      <c r="H5983" s="37">
        <v>0.465311004784689</v>
      </c>
    </row>
    <row r="5984">
      <c r="A5984" s="26">
        <v>39</v>
      </c>
      <c r="B5984" s="24" t="str">
        <v>의왕시</v>
      </c>
      <c r="C5984" s="24" t="str">
        <v>아파트 전월세</v>
      </c>
      <c r="D5984" s="24" t="str">
        <v>2026-01</v>
      </c>
      <c r="E5984" s="24" t="str">
        <v>비교 반영</v>
      </c>
      <c r="F5984" s="24" t="str">
        <v>직전 비교기간</v>
      </c>
      <c r="G5984" s="26">
        <v>492</v>
      </c>
      <c r="H5984" s="37">
        <v>0.4619718309859155</v>
      </c>
    </row>
    <row r="5985">
      <c r="A5985" s="26">
        <v>39</v>
      </c>
      <c r="B5985" s="24" t="str">
        <v>의왕시</v>
      </c>
      <c r="C5985" s="24" t="str">
        <v>아파트 전월세</v>
      </c>
      <c r="D5985" s="24" t="str">
        <v>2026-02</v>
      </c>
      <c r="E5985" s="24" t="str">
        <v>비교 반영</v>
      </c>
      <c r="F5985" s="24" t="str">
        <v>직전 비교기간</v>
      </c>
      <c r="G5985" s="26">
        <v>311</v>
      </c>
      <c r="H5985" s="37">
        <v>0.394169835234474</v>
      </c>
    </row>
    <row r="5986">
      <c r="A5986" s="26">
        <v>39</v>
      </c>
      <c r="B5986" s="24" t="str">
        <v>의왕시</v>
      </c>
      <c r="C5986" s="24" t="str">
        <v>아파트 전월세</v>
      </c>
      <c r="D5986" s="24" t="str">
        <v>2026-03</v>
      </c>
      <c r="E5986" s="24" t="str">
        <v>비교 반영</v>
      </c>
      <c r="F5986" s="24" t="str">
        <v>직전 비교기간</v>
      </c>
      <c r="G5986" s="26">
        <v>402</v>
      </c>
      <c r="H5986" s="37">
        <v>0.41062308478038817</v>
      </c>
    </row>
    <row r="5987">
      <c r="A5987" s="26">
        <v>39</v>
      </c>
      <c r="B5987" s="24" t="str">
        <v>의왕시</v>
      </c>
      <c r="C5987" s="24" t="str">
        <v>아파트 전월세</v>
      </c>
      <c r="D5987" s="24" t="str">
        <v>2026-04</v>
      </c>
      <c r="E5987" s="24" t="str">
        <v>비교 반영</v>
      </c>
      <c r="F5987" s="24" t="str">
        <v>최근 비교기간</v>
      </c>
      <c r="G5987" s="26">
        <v>252</v>
      </c>
      <c r="H5987" s="37">
        <v>0.34146341463414637</v>
      </c>
    </row>
    <row r="5988">
      <c r="A5988" s="26">
        <v>39</v>
      </c>
      <c r="B5988" s="24" t="str">
        <v>의왕시</v>
      </c>
      <c r="C5988" s="24" t="str">
        <v>아파트 전월세</v>
      </c>
      <c r="D5988" s="24" t="str">
        <v>2026-05</v>
      </c>
      <c r="E5988" s="24" t="str">
        <v>비교 반영</v>
      </c>
      <c r="F5988" s="24" t="str">
        <v>최근 비교기간</v>
      </c>
      <c r="G5988" s="26">
        <v>217</v>
      </c>
      <c r="H5988" s="37">
        <v>0.2617611580217129</v>
      </c>
    </row>
    <row r="5989">
      <c r="A5989" s="26">
        <v>39</v>
      </c>
      <c r="B5989" s="24" t="str">
        <v>의왕시</v>
      </c>
      <c r="C5989" s="24" t="str">
        <v>아파트 전월세</v>
      </c>
      <c r="D5989" s="24" t="str">
        <v>2026-06</v>
      </c>
      <c r="E5989" s="24" t="str">
        <v>비교 반영</v>
      </c>
      <c r="F5989" s="24" t="str">
        <v>최근 비교기간</v>
      </c>
      <c r="G5989" s="26">
        <v>213</v>
      </c>
      <c r="H5989" s="37">
        <v>0.310948905109489</v>
      </c>
    </row>
    <row r="5990">
      <c r="A5990" s="30">
        <v>39</v>
      </c>
      <c r="B5990" s="30" t="str">
        <v>의왕시</v>
      </c>
      <c r="C5990" s="30" t="str">
        <v>아파트 전월세</v>
      </c>
      <c r="D5990" s="30" t="str">
        <v>2026-07</v>
      </c>
      <c r="E5990" s="30" t="str">
        <v>집계 중</v>
      </c>
      <c r="F5990" s="30" t="str">
        <v>집계 중 월</v>
      </c>
      <c r="G5990" s="32">
        <v>248</v>
      </c>
      <c r="H5990" s="43">
        <v>0.3868954758190328</v>
      </c>
    </row>
    <row r="5991">
      <c r="A5991" s="26">
        <v>39</v>
      </c>
      <c r="B5991" s="24" t="str">
        <v>의왕시</v>
      </c>
      <c r="C5991" s="24" t="str">
        <v>아파트 매매</v>
      </c>
      <c r="D5991" s="24" t="str">
        <v>2025-08</v>
      </c>
      <c r="E5991" s="24" t="str">
        <v>비교 반영</v>
      </c>
      <c r="F5991" s="24" t="str">
        <v>그 외 비교 반영월</v>
      </c>
      <c r="G5991" s="26">
        <v>110</v>
      </c>
      <c r="H5991" s="37">
        <v>0.12941176470588237</v>
      </c>
    </row>
    <row r="5992">
      <c r="A5992" s="26">
        <v>39</v>
      </c>
      <c r="B5992" s="24" t="str">
        <v>의왕시</v>
      </c>
      <c r="C5992" s="24" t="str">
        <v>아파트 매매</v>
      </c>
      <c r="D5992" s="24" t="str">
        <v>2025-09</v>
      </c>
      <c r="E5992" s="24" t="str">
        <v>비교 반영</v>
      </c>
      <c r="F5992" s="24" t="str">
        <v>그 외 비교 반영월</v>
      </c>
      <c r="G5992" s="26">
        <v>212</v>
      </c>
      <c r="H5992" s="37">
        <v>0.22129436325678498</v>
      </c>
    </row>
    <row r="5993">
      <c r="A5993" s="26">
        <v>39</v>
      </c>
      <c r="B5993" s="24" t="str">
        <v>의왕시</v>
      </c>
      <c r="C5993" s="24" t="str">
        <v>아파트 매매</v>
      </c>
      <c r="D5993" s="24" t="str">
        <v>2025-10</v>
      </c>
      <c r="E5993" s="24" t="str">
        <v>비교 반영</v>
      </c>
      <c r="F5993" s="24" t="str">
        <v>그 외 비교 반영월</v>
      </c>
      <c r="G5993" s="26">
        <v>201</v>
      </c>
      <c r="H5993" s="37">
        <v>0.24334140435835352</v>
      </c>
    </row>
    <row r="5994">
      <c r="A5994" s="26">
        <v>39</v>
      </c>
      <c r="B5994" s="24" t="str">
        <v>의왕시</v>
      </c>
      <c r="C5994" s="24" t="str">
        <v>아파트 매매</v>
      </c>
      <c r="D5994" s="24" t="str">
        <v>2025-11</v>
      </c>
      <c r="E5994" s="24" t="str">
        <v>비교 반영</v>
      </c>
      <c r="F5994" s="24" t="str">
        <v>그 외 비교 반영월</v>
      </c>
      <c r="G5994" s="26">
        <v>82</v>
      </c>
      <c r="H5994" s="37">
        <v>0.10553410553410554</v>
      </c>
    </row>
    <row r="5995">
      <c r="A5995" s="26">
        <v>39</v>
      </c>
      <c r="B5995" s="24" t="str">
        <v>의왕시</v>
      </c>
      <c r="C5995" s="24" t="str">
        <v>아파트 매매</v>
      </c>
      <c r="D5995" s="24" t="str">
        <v>2025-12</v>
      </c>
      <c r="E5995" s="24" t="str">
        <v>비교 반영</v>
      </c>
      <c r="F5995" s="24" t="str">
        <v>그 외 비교 반영월</v>
      </c>
      <c r="G5995" s="26">
        <v>148</v>
      </c>
      <c r="H5995" s="37">
        <v>0.17703349282296652</v>
      </c>
    </row>
    <row r="5996">
      <c r="A5996" s="26">
        <v>39</v>
      </c>
      <c r="B5996" s="24" t="str">
        <v>의왕시</v>
      </c>
      <c r="C5996" s="24" t="str">
        <v>아파트 매매</v>
      </c>
      <c r="D5996" s="24" t="str">
        <v>2026-01</v>
      </c>
      <c r="E5996" s="24" t="str">
        <v>비교 반영</v>
      </c>
      <c r="F5996" s="24" t="str">
        <v>직전 비교기간</v>
      </c>
      <c r="G5996" s="26">
        <v>154</v>
      </c>
      <c r="H5996" s="37">
        <v>0.14460093896713616</v>
      </c>
    </row>
    <row r="5997">
      <c r="A5997" s="26">
        <v>39</v>
      </c>
      <c r="B5997" s="24" t="str">
        <v>의왕시</v>
      </c>
      <c r="C5997" s="24" t="str">
        <v>아파트 매매</v>
      </c>
      <c r="D5997" s="24" t="str">
        <v>2026-02</v>
      </c>
      <c r="E5997" s="24" t="str">
        <v>비교 반영</v>
      </c>
      <c r="F5997" s="24" t="str">
        <v>직전 비교기간</v>
      </c>
      <c r="G5997" s="26">
        <v>167</v>
      </c>
      <c r="H5997" s="37">
        <v>0.21166032953105196</v>
      </c>
    </row>
    <row r="5998">
      <c r="A5998" s="26">
        <v>39</v>
      </c>
      <c r="B5998" s="24" t="str">
        <v>의왕시</v>
      </c>
      <c r="C5998" s="24" t="str">
        <v>아파트 매매</v>
      </c>
      <c r="D5998" s="24" t="str">
        <v>2026-03</v>
      </c>
      <c r="E5998" s="24" t="str">
        <v>비교 반영</v>
      </c>
      <c r="F5998" s="24" t="str">
        <v>직전 비교기간</v>
      </c>
      <c r="G5998" s="26">
        <v>167</v>
      </c>
      <c r="H5998" s="37">
        <v>0.17058222676200205</v>
      </c>
    </row>
    <row r="5999">
      <c r="A5999" s="26">
        <v>39</v>
      </c>
      <c r="B5999" s="24" t="str">
        <v>의왕시</v>
      </c>
      <c r="C5999" s="24" t="str">
        <v>아파트 매매</v>
      </c>
      <c r="D5999" s="24" t="str">
        <v>2026-04</v>
      </c>
      <c r="E5999" s="24" t="str">
        <v>비교 반영</v>
      </c>
      <c r="F5999" s="24" t="str">
        <v>최근 비교기간</v>
      </c>
      <c r="G5999" s="26">
        <v>141</v>
      </c>
      <c r="H5999" s="37">
        <v>0.1910569105691057</v>
      </c>
    </row>
    <row r="6000">
      <c r="A6000" s="26">
        <v>39</v>
      </c>
      <c r="B6000" s="24" t="str">
        <v>의왕시</v>
      </c>
      <c r="C6000" s="24" t="str">
        <v>아파트 매매</v>
      </c>
      <c r="D6000" s="24" t="str">
        <v>2026-05</v>
      </c>
      <c r="E6000" s="24" t="str">
        <v>비교 반영</v>
      </c>
      <c r="F6000" s="24" t="str">
        <v>최근 비교기간</v>
      </c>
      <c r="G6000" s="26">
        <v>272</v>
      </c>
      <c r="H6000" s="37">
        <v>0.3281061519903498</v>
      </c>
    </row>
    <row r="6001">
      <c r="A6001" s="26">
        <v>39</v>
      </c>
      <c r="B6001" s="24" t="str">
        <v>의왕시</v>
      </c>
      <c r="C6001" s="24" t="str">
        <v>아파트 매매</v>
      </c>
      <c r="D6001" s="24" t="str">
        <v>2026-06</v>
      </c>
      <c r="E6001" s="24" t="str">
        <v>비교 반영</v>
      </c>
      <c r="F6001" s="24" t="str">
        <v>최근 비교기간</v>
      </c>
      <c r="G6001" s="26">
        <v>174</v>
      </c>
      <c r="H6001" s="37">
        <v>0.25401459854014596</v>
      </c>
    </row>
    <row r="6002">
      <c r="A6002" s="30">
        <v>39</v>
      </c>
      <c r="B6002" s="30" t="str">
        <v>의왕시</v>
      </c>
      <c r="C6002" s="30" t="str">
        <v>아파트 매매</v>
      </c>
      <c r="D6002" s="30" t="str">
        <v>2026-07</v>
      </c>
      <c r="E6002" s="30" t="str">
        <v>집계 중</v>
      </c>
      <c r="F6002" s="30" t="str">
        <v>집계 중 월</v>
      </c>
      <c r="G6002" s="32">
        <v>187</v>
      </c>
      <c r="H6002" s="43">
        <v>0.2917316692667707</v>
      </c>
    </row>
    <row r="6003">
      <c r="A6003" s="26">
        <v>39</v>
      </c>
      <c r="B6003" s="24" t="str">
        <v>의왕시</v>
      </c>
      <c r="C6003" s="24" t="str">
        <v>다가구 전월세</v>
      </c>
      <c r="D6003" s="24" t="str">
        <v>2025-08</v>
      </c>
      <c r="E6003" s="24" t="str">
        <v>비교 반영</v>
      </c>
      <c r="F6003" s="24" t="str">
        <v>그 외 비교 반영월</v>
      </c>
      <c r="G6003" s="26">
        <v>84</v>
      </c>
      <c r="H6003" s="37">
        <v>0.0988235294117647</v>
      </c>
    </row>
    <row r="6004">
      <c r="A6004" s="26">
        <v>39</v>
      </c>
      <c r="B6004" s="24" t="str">
        <v>의왕시</v>
      </c>
      <c r="C6004" s="24" t="str">
        <v>다가구 전월세</v>
      </c>
      <c r="D6004" s="24" t="str">
        <v>2025-09</v>
      </c>
      <c r="E6004" s="24" t="str">
        <v>비교 반영</v>
      </c>
      <c r="F6004" s="24" t="str">
        <v>그 외 비교 반영월</v>
      </c>
      <c r="G6004" s="26">
        <v>92</v>
      </c>
      <c r="H6004" s="37">
        <v>0.09603340292275574</v>
      </c>
    </row>
    <row r="6005">
      <c r="A6005" s="26">
        <v>39</v>
      </c>
      <c r="B6005" s="24" t="str">
        <v>의왕시</v>
      </c>
      <c r="C6005" s="24" t="str">
        <v>다가구 전월세</v>
      </c>
      <c r="D6005" s="24" t="str">
        <v>2025-10</v>
      </c>
      <c r="E6005" s="24" t="str">
        <v>비교 반영</v>
      </c>
      <c r="F6005" s="24" t="str">
        <v>그 외 비교 반영월</v>
      </c>
      <c r="G6005" s="26">
        <v>74</v>
      </c>
      <c r="H6005" s="37">
        <v>0.08958837772397095</v>
      </c>
    </row>
    <row r="6006">
      <c r="A6006" s="26">
        <v>39</v>
      </c>
      <c r="B6006" s="24" t="str">
        <v>의왕시</v>
      </c>
      <c r="C6006" s="24" t="str">
        <v>다가구 전월세</v>
      </c>
      <c r="D6006" s="24" t="str">
        <v>2025-11</v>
      </c>
      <c r="E6006" s="24" t="str">
        <v>비교 반영</v>
      </c>
      <c r="F6006" s="24" t="str">
        <v>그 외 비교 반영월</v>
      </c>
      <c r="G6006" s="26">
        <v>87</v>
      </c>
      <c r="H6006" s="37">
        <v>0.11196911196911197</v>
      </c>
    </row>
    <row r="6007">
      <c r="A6007" s="26">
        <v>39</v>
      </c>
      <c r="B6007" s="24" t="str">
        <v>의왕시</v>
      </c>
      <c r="C6007" s="24" t="str">
        <v>다가구 전월세</v>
      </c>
      <c r="D6007" s="24" t="str">
        <v>2025-12</v>
      </c>
      <c r="E6007" s="24" t="str">
        <v>비교 반영</v>
      </c>
      <c r="F6007" s="24" t="str">
        <v>그 외 비교 반영월</v>
      </c>
      <c r="G6007" s="26">
        <v>100</v>
      </c>
      <c r="H6007" s="37">
        <v>0.11961722488038277</v>
      </c>
    </row>
    <row r="6008">
      <c r="A6008" s="26">
        <v>39</v>
      </c>
      <c r="B6008" s="24" t="str">
        <v>의왕시</v>
      </c>
      <c r="C6008" s="24" t="str">
        <v>다가구 전월세</v>
      </c>
      <c r="D6008" s="24" t="str">
        <v>2026-01</v>
      </c>
      <c r="E6008" s="24" t="str">
        <v>비교 반영</v>
      </c>
      <c r="F6008" s="24" t="str">
        <v>직전 비교기간</v>
      </c>
      <c r="G6008" s="26">
        <v>143</v>
      </c>
      <c r="H6008" s="37">
        <v>0.13427230046948357</v>
      </c>
    </row>
    <row r="6009">
      <c r="A6009" s="26">
        <v>39</v>
      </c>
      <c r="B6009" s="24" t="str">
        <v>의왕시</v>
      </c>
      <c r="C6009" s="24" t="str">
        <v>다가구 전월세</v>
      </c>
      <c r="D6009" s="24" t="str">
        <v>2026-02</v>
      </c>
      <c r="E6009" s="24" t="str">
        <v>비교 반영</v>
      </c>
      <c r="F6009" s="24" t="str">
        <v>직전 비교기간</v>
      </c>
      <c r="G6009" s="26">
        <v>113</v>
      </c>
      <c r="H6009" s="37">
        <v>0.1432192648922687</v>
      </c>
    </row>
    <row r="6010">
      <c r="A6010" s="26">
        <v>39</v>
      </c>
      <c r="B6010" s="24" t="str">
        <v>의왕시</v>
      </c>
      <c r="C6010" s="24" t="str">
        <v>다가구 전월세</v>
      </c>
      <c r="D6010" s="24" t="str">
        <v>2026-03</v>
      </c>
      <c r="E6010" s="24" t="str">
        <v>비교 반영</v>
      </c>
      <c r="F6010" s="24" t="str">
        <v>직전 비교기간</v>
      </c>
      <c r="G6010" s="26">
        <v>108</v>
      </c>
      <c r="H6010" s="37">
        <v>0.11031664964249234</v>
      </c>
    </row>
    <row r="6011">
      <c r="A6011" s="26">
        <v>39</v>
      </c>
      <c r="B6011" s="24" t="str">
        <v>의왕시</v>
      </c>
      <c r="C6011" s="24" t="str">
        <v>다가구 전월세</v>
      </c>
      <c r="D6011" s="24" t="str">
        <v>2026-04</v>
      </c>
      <c r="E6011" s="24" t="str">
        <v>비교 반영</v>
      </c>
      <c r="F6011" s="24" t="str">
        <v>최근 비교기간</v>
      </c>
      <c r="G6011" s="26">
        <v>108</v>
      </c>
      <c r="H6011" s="37">
        <v>0.14634146341463414</v>
      </c>
    </row>
    <row r="6012">
      <c r="A6012" s="26">
        <v>39</v>
      </c>
      <c r="B6012" s="24" t="str">
        <v>의왕시</v>
      </c>
      <c r="C6012" s="24" t="str">
        <v>다가구 전월세</v>
      </c>
      <c r="D6012" s="24" t="str">
        <v>2026-05</v>
      </c>
      <c r="E6012" s="24" t="str">
        <v>비교 반영</v>
      </c>
      <c r="F6012" s="24" t="str">
        <v>최근 비교기간</v>
      </c>
      <c r="G6012" s="26">
        <v>81</v>
      </c>
      <c r="H6012" s="37">
        <v>0.097708082026538</v>
      </c>
    </row>
    <row r="6013">
      <c r="A6013" s="26">
        <v>39</v>
      </c>
      <c r="B6013" s="24" t="str">
        <v>의왕시</v>
      </c>
      <c r="C6013" s="24" t="str">
        <v>다가구 전월세</v>
      </c>
      <c r="D6013" s="24" t="str">
        <v>2026-06</v>
      </c>
      <c r="E6013" s="24" t="str">
        <v>비교 반영</v>
      </c>
      <c r="F6013" s="24" t="str">
        <v>최근 비교기간</v>
      </c>
      <c r="G6013" s="26">
        <v>80</v>
      </c>
      <c r="H6013" s="37">
        <v>0.11678832116788321</v>
      </c>
    </row>
    <row r="6014">
      <c r="A6014" s="30">
        <v>39</v>
      </c>
      <c r="B6014" s="30" t="str">
        <v>의왕시</v>
      </c>
      <c r="C6014" s="30" t="str">
        <v>다가구 전월세</v>
      </c>
      <c r="D6014" s="30" t="str">
        <v>2026-07</v>
      </c>
      <c r="E6014" s="30" t="str">
        <v>집계 중</v>
      </c>
      <c r="F6014" s="30" t="str">
        <v>집계 중 월</v>
      </c>
      <c r="G6014" s="32">
        <v>53</v>
      </c>
      <c r="H6014" s="43">
        <v>0.08268330733229329</v>
      </c>
    </row>
    <row r="6015">
      <c r="A6015" s="26">
        <v>39</v>
      </c>
      <c r="B6015" s="24" t="str">
        <v>의왕시</v>
      </c>
      <c r="C6015" s="24" t="str">
        <v>다세대 전월세</v>
      </c>
      <c r="D6015" s="24" t="str">
        <v>2025-08</v>
      </c>
      <c r="E6015" s="24" t="str">
        <v>비교 반영</v>
      </c>
      <c r="F6015" s="24" t="str">
        <v>그 외 비교 반영월</v>
      </c>
      <c r="G6015" s="26">
        <v>76</v>
      </c>
      <c r="H6015" s="37">
        <v>0.08941176470588236</v>
      </c>
    </row>
    <row r="6016">
      <c r="A6016" s="26">
        <v>39</v>
      </c>
      <c r="B6016" s="24" t="str">
        <v>의왕시</v>
      </c>
      <c r="C6016" s="24" t="str">
        <v>다세대 전월세</v>
      </c>
      <c r="D6016" s="24" t="str">
        <v>2025-09</v>
      </c>
      <c r="E6016" s="24" t="str">
        <v>비교 반영</v>
      </c>
      <c r="F6016" s="24" t="str">
        <v>그 외 비교 반영월</v>
      </c>
      <c r="G6016" s="26">
        <v>78</v>
      </c>
      <c r="H6016" s="37">
        <v>0.081419624217119</v>
      </c>
    </row>
    <row r="6017">
      <c r="A6017" s="26">
        <v>39</v>
      </c>
      <c r="B6017" s="24" t="str">
        <v>의왕시</v>
      </c>
      <c r="C6017" s="24" t="str">
        <v>다세대 전월세</v>
      </c>
      <c r="D6017" s="24" t="str">
        <v>2025-10</v>
      </c>
      <c r="E6017" s="24" t="str">
        <v>비교 반영</v>
      </c>
      <c r="F6017" s="24" t="str">
        <v>그 외 비교 반영월</v>
      </c>
      <c r="G6017" s="26">
        <v>62</v>
      </c>
      <c r="H6017" s="37">
        <v>0.07506053268765134</v>
      </c>
    </row>
    <row r="6018">
      <c r="A6018" s="26">
        <v>39</v>
      </c>
      <c r="B6018" s="24" t="str">
        <v>의왕시</v>
      </c>
      <c r="C6018" s="24" t="str">
        <v>다세대 전월세</v>
      </c>
      <c r="D6018" s="24" t="str">
        <v>2025-11</v>
      </c>
      <c r="E6018" s="24" t="str">
        <v>비교 반영</v>
      </c>
      <c r="F6018" s="24" t="str">
        <v>그 외 비교 반영월</v>
      </c>
      <c r="G6018" s="26">
        <v>83</v>
      </c>
      <c r="H6018" s="37">
        <v>0.10682110682110682</v>
      </c>
    </row>
    <row r="6019">
      <c r="A6019" s="26">
        <v>39</v>
      </c>
      <c r="B6019" s="24" t="str">
        <v>의왕시</v>
      </c>
      <c r="C6019" s="24" t="str">
        <v>다세대 전월세</v>
      </c>
      <c r="D6019" s="24" t="str">
        <v>2025-12</v>
      </c>
      <c r="E6019" s="24" t="str">
        <v>비교 반영</v>
      </c>
      <c r="F6019" s="24" t="str">
        <v>그 외 비교 반영월</v>
      </c>
      <c r="G6019" s="26">
        <v>77</v>
      </c>
      <c r="H6019" s="37">
        <v>0.09210526315789473</v>
      </c>
    </row>
    <row r="6020">
      <c r="A6020" s="26">
        <v>39</v>
      </c>
      <c r="B6020" s="24" t="str">
        <v>의왕시</v>
      </c>
      <c r="C6020" s="24" t="str">
        <v>다세대 전월세</v>
      </c>
      <c r="D6020" s="24" t="str">
        <v>2026-01</v>
      </c>
      <c r="E6020" s="24" t="str">
        <v>비교 반영</v>
      </c>
      <c r="F6020" s="24" t="str">
        <v>직전 비교기간</v>
      </c>
      <c r="G6020" s="26">
        <v>79</v>
      </c>
      <c r="H6020" s="37">
        <v>0.07417840375586854</v>
      </c>
    </row>
    <row r="6021">
      <c r="A6021" s="26">
        <v>39</v>
      </c>
      <c r="B6021" s="24" t="str">
        <v>의왕시</v>
      </c>
      <c r="C6021" s="24" t="str">
        <v>다세대 전월세</v>
      </c>
      <c r="D6021" s="24" t="str">
        <v>2026-02</v>
      </c>
      <c r="E6021" s="24" t="str">
        <v>비교 반영</v>
      </c>
      <c r="F6021" s="24" t="str">
        <v>직전 비교기간</v>
      </c>
      <c r="G6021" s="26">
        <v>87</v>
      </c>
      <c r="H6021" s="37">
        <v>0.11026615969581749</v>
      </c>
    </row>
    <row r="6022">
      <c r="A6022" s="26">
        <v>39</v>
      </c>
      <c r="B6022" s="24" t="str">
        <v>의왕시</v>
      </c>
      <c r="C6022" s="24" t="str">
        <v>다세대 전월세</v>
      </c>
      <c r="D6022" s="24" t="str">
        <v>2026-03</v>
      </c>
      <c r="E6022" s="24" t="str">
        <v>비교 반영</v>
      </c>
      <c r="F6022" s="24" t="str">
        <v>직전 비교기간</v>
      </c>
      <c r="G6022" s="26">
        <v>95</v>
      </c>
      <c r="H6022" s="37">
        <v>0.09703779366700716</v>
      </c>
    </row>
    <row r="6023">
      <c r="A6023" s="26">
        <v>39</v>
      </c>
      <c r="B6023" s="24" t="str">
        <v>의왕시</v>
      </c>
      <c r="C6023" s="24" t="str">
        <v>다세대 전월세</v>
      </c>
      <c r="D6023" s="24" t="str">
        <v>2026-04</v>
      </c>
      <c r="E6023" s="24" t="str">
        <v>비교 반영</v>
      </c>
      <c r="F6023" s="24" t="str">
        <v>최근 비교기간</v>
      </c>
      <c r="G6023" s="26">
        <v>79</v>
      </c>
      <c r="H6023" s="37">
        <v>0.1070460704607046</v>
      </c>
    </row>
    <row r="6024">
      <c r="A6024" s="26">
        <v>39</v>
      </c>
      <c r="B6024" s="24" t="str">
        <v>의왕시</v>
      </c>
      <c r="C6024" s="24" t="str">
        <v>다세대 전월세</v>
      </c>
      <c r="D6024" s="24" t="str">
        <v>2026-05</v>
      </c>
      <c r="E6024" s="24" t="str">
        <v>비교 반영</v>
      </c>
      <c r="F6024" s="24" t="str">
        <v>최근 비교기간</v>
      </c>
      <c r="G6024" s="26">
        <v>77</v>
      </c>
      <c r="H6024" s="37">
        <v>0.09288299155609167</v>
      </c>
    </row>
    <row r="6025">
      <c r="A6025" s="26">
        <v>39</v>
      </c>
      <c r="B6025" s="24" t="str">
        <v>의왕시</v>
      </c>
      <c r="C6025" s="24" t="str">
        <v>다세대 전월세</v>
      </c>
      <c r="D6025" s="24" t="str">
        <v>2026-06</v>
      </c>
      <c r="E6025" s="24" t="str">
        <v>비교 반영</v>
      </c>
      <c r="F6025" s="24" t="str">
        <v>최근 비교기간</v>
      </c>
      <c r="G6025" s="26">
        <v>88</v>
      </c>
      <c r="H6025" s="37">
        <v>0.12846715328467154</v>
      </c>
    </row>
    <row r="6026">
      <c r="A6026" s="30">
        <v>39</v>
      </c>
      <c r="B6026" s="30" t="str">
        <v>의왕시</v>
      </c>
      <c r="C6026" s="30" t="str">
        <v>다세대 전월세</v>
      </c>
      <c r="D6026" s="30" t="str">
        <v>2026-07</v>
      </c>
      <c r="E6026" s="30" t="str">
        <v>집계 중</v>
      </c>
      <c r="F6026" s="30" t="str">
        <v>집계 중 월</v>
      </c>
      <c r="G6026" s="32">
        <v>47</v>
      </c>
      <c r="H6026" s="43">
        <v>0.07332293291731669</v>
      </c>
    </row>
    <row r="6027">
      <c r="A6027" s="26">
        <v>39</v>
      </c>
      <c r="B6027" s="24" t="str">
        <v>의왕시</v>
      </c>
      <c r="C6027" s="24" t="str">
        <v>토지</v>
      </c>
      <c r="D6027" s="24" t="str">
        <v>2025-08</v>
      </c>
      <c r="E6027" s="24" t="str">
        <v>비교 반영</v>
      </c>
      <c r="F6027" s="24" t="str">
        <v>그 외 비교 반영월</v>
      </c>
      <c r="G6027" s="26">
        <v>20</v>
      </c>
      <c r="H6027" s="37">
        <v>0.023529411764705882</v>
      </c>
    </row>
    <row r="6028">
      <c r="A6028" s="26">
        <v>39</v>
      </c>
      <c r="B6028" s="24" t="str">
        <v>의왕시</v>
      </c>
      <c r="C6028" s="24" t="str">
        <v>토지</v>
      </c>
      <c r="D6028" s="24" t="str">
        <v>2025-09</v>
      </c>
      <c r="E6028" s="24" t="str">
        <v>비교 반영</v>
      </c>
      <c r="F6028" s="24" t="str">
        <v>그 외 비교 반영월</v>
      </c>
      <c r="G6028" s="26">
        <v>27</v>
      </c>
      <c r="H6028" s="37">
        <v>0.028183716075156576</v>
      </c>
    </row>
    <row r="6029">
      <c r="A6029" s="26">
        <v>39</v>
      </c>
      <c r="B6029" s="24" t="str">
        <v>의왕시</v>
      </c>
      <c r="C6029" s="24" t="str">
        <v>토지</v>
      </c>
      <c r="D6029" s="24" t="str">
        <v>2025-10</v>
      </c>
      <c r="E6029" s="24" t="str">
        <v>비교 반영</v>
      </c>
      <c r="F6029" s="24" t="str">
        <v>그 외 비교 반영월</v>
      </c>
      <c r="G6029" s="26">
        <v>22</v>
      </c>
      <c r="H6029" s="37">
        <v>0.026634382566585957</v>
      </c>
    </row>
    <row r="6030">
      <c r="A6030" s="26">
        <v>39</v>
      </c>
      <c r="B6030" s="24" t="str">
        <v>의왕시</v>
      </c>
      <c r="C6030" s="24" t="str">
        <v>토지</v>
      </c>
      <c r="D6030" s="24" t="str">
        <v>2025-11</v>
      </c>
      <c r="E6030" s="24" t="str">
        <v>비교 반영</v>
      </c>
      <c r="F6030" s="24" t="str">
        <v>그 외 비교 반영월</v>
      </c>
      <c r="G6030" s="26">
        <v>17</v>
      </c>
      <c r="H6030" s="37">
        <v>0.021879021879021878</v>
      </c>
    </row>
    <row r="6031">
      <c r="A6031" s="26">
        <v>39</v>
      </c>
      <c r="B6031" s="24" t="str">
        <v>의왕시</v>
      </c>
      <c r="C6031" s="24" t="str">
        <v>토지</v>
      </c>
      <c r="D6031" s="24" t="str">
        <v>2025-12</v>
      </c>
      <c r="E6031" s="24" t="str">
        <v>비교 반영</v>
      </c>
      <c r="F6031" s="24" t="str">
        <v>그 외 비교 반영월</v>
      </c>
      <c r="G6031" s="26">
        <v>25</v>
      </c>
      <c r="H6031" s="37">
        <v>0.029904306220095694</v>
      </c>
    </row>
    <row r="6032">
      <c r="A6032" s="26">
        <v>39</v>
      </c>
      <c r="B6032" s="24" t="str">
        <v>의왕시</v>
      </c>
      <c r="C6032" s="24" t="str">
        <v>토지</v>
      </c>
      <c r="D6032" s="24" t="str">
        <v>2026-01</v>
      </c>
      <c r="E6032" s="24" t="str">
        <v>비교 반영</v>
      </c>
      <c r="F6032" s="24" t="str">
        <v>직전 비교기간</v>
      </c>
      <c r="G6032" s="26">
        <v>77</v>
      </c>
      <c r="H6032" s="37">
        <v>0.07230046948356808</v>
      </c>
    </row>
    <row r="6033">
      <c r="A6033" s="26">
        <v>39</v>
      </c>
      <c r="B6033" s="24" t="str">
        <v>의왕시</v>
      </c>
      <c r="C6033" s="24" t="str">
        <v>토지</v>
      </c>
      <c r="D6033" s="24" t="str">
        <v>2026-02</v>
      </c>
      <c r="E6033" s="24" t="str">
        <v>비교 반영</v>
      </c>
      <c r="F6033" s="24" t="str">
        <v>직전 비교기간</v>
      </c>
      <c r="G6033" s="26">
        <v>8</v>
      </c>
      <c r="H6033" s="37">
        <v>0.010139416983523447</v>
      </c>
    </row>
    <row r="6034">
      <c r="A6034" s="26">
        <v>39</v>
      </c>
      <c r="B6034" s="24" t="str">
        <v>의왕시</v>
      </c>
      <c r="C6034" s="24" t="str">
        <v>토지</v>
      </c>
      <c r="D6034" s="24" t="str">
        <v>2026-03</v>
      </c>
      <c r="E6034" s="24" t="str">
        <v>비교 반영</v>
      </c>
      <c r="F6034" s="24" t="str">
        <v>직전 비교기간</v>
      </c>
      <c r="G6034" s="26">
        <v>31</v>
      </c>
      <c r="H6034" s="37">
        <v>0.031664964249233915</v>
      </c>
    </row>
    <row r="6035">
      <c r="A6035" s="26">
        <v>39</v>
      </c>
      <c r="B6035" s="24" t="str">
        <v>의왕시</v>
      </c>
      <c r="C6035" s="24" t="str">
        <v>토지</v>
      </c>
      <c r="D6035" s="24" t="str">
        <v>2026-04</v>
      </c>
      <c r="E6035" s="24" t="str">
        <v>비교 반영</v>
      </c>
      <c r="F6035" s="24" t="str">
        <v>최근 비교기간</v>
      </c>
      <c r="G6035" s="26">
        <v>21</v>
      </c>
      <c r="H6035" s="37">
        <v>0.028455284552845527</v>
      </c>
    </row>
    <row r="6036">
      <c r="A6036" s="26">
        <v>39</v>
      </c>
      <c r="B6036" s="24" t="str">
        <v>의왕시</v>
      </c>
      <c r="C6036" s="24" t="str">
        <v>토지</v>
      </c>
      <c r="D6036" s="24" t="str">
        <v>2026-05</v>
      </c>
      <c r="E6036" s="24" t="str">
        <v>비교 반영</v>
      </c>
      <c r="F6036" s="24" t="str">
        <v>최근 비교기간</v>
      </c>
      <c r="G6036" s="26">
        <v>95</v>
      </c>
      <c r="H6036" s="37">
        <v>0.11459589867310012</v>
      </c>
    </row>
    <row r="6037">
      <c r="A6037" s="26">
        <v>39</v>
      </c>
      <c r="B6037" s="24" t="str">
        <v>의왕시</v>
      </c>
      <c r="C6037" s="24" t="str">
        <v>토지</v>
      </c>
      <c r="D6037" s="24" t="str">
        <v>2026-06</v>
      </c>
      <c r="E6037" s="24" t="str">
        <v>비교 반영</v>
      </c>
      <c r="F6037" s="24" t="str">
        <v>최근 비교기간</v>
      </c>
      <c r="G6037" s="26">
        <v>30</v>
      </c>
      <c r="H6037" s="37">
        <v>0.043795620437956206</v>
      </c>
    </row>
    <row r="6038">
      <c r="A6038" s="30">
        <v>39</v>
      </c>
      <c r="B6038" s="30" t="str">
        <v>의왕시</v>
      </c>
      <c r="C6038" s="30" t="str">
        <v>토지</v>
      </c>
      <c r="D6038" s="30" t="str">
        <v>2026-07</v>
      </c>
      <c r="E6038" s="30" t="str">
        <v>집계 중</v>
      </c>
      <c r="F6038" s="30" t="str">
        <v>집계 중 월</v>
      </c>
      <c r="G6038" s="32">
        <v>22</v>
      </c>
      <c r="H6038" s="43">
        <v>0.0343213728549142</v>
      </c>
    </row>
    <row r="6039">
      <c r="A6039" s="26">
        <v>39</v>
      </c>
      <c r="B6039" s="24" t="str">
        <v>의왕시</v>
      </c>
      <c r="C6039" s="24" t="str">
        <v>분양권</v>
      </c>
      <c r="D6039" s="24" t="str">
        <v>2025-08</v>
      </c>
      <c r="E6039" s="24" t="str">
        <v>비교 반영</v>
      </c>
      <c r="F6039" s="24" t="str">
        <v>그 외 비교 반영월</v>
      </c>
      <c r="G6039" s="26">
        <v>27</v>
      </c>
      <c r="H6039" s="37">
        <v>0.03176470588235294</v>
      </c>
    </row>
    <row r="6040">
      <c r="A6040" s="26">
        <v>39</v>
      </c>
      <c r="B6040" s="24" t="str">
        <v>의왕시</v>
      </c>
      <c r="C6040" s="24" t="str">
        <v>분양권</v>
      </c>
      <c r="D6040" s="24" t="str">
        <v>2025-09</v>
      </c>
      <c r="E6040" s="24" t="str">
        <v>비교 반영</v>
      </c>
      <c r="F6040" s="24" t="str">
        <v>그 외 비교 반영월</v>
      </c>
      <c r="G6040" s="26">
        <v>29</v>
      </c>
      <c r="H6040" s="37">
        <v>0.030271398747390398</v>
      </c>
    </row>
    <row r="6041">
      <c r="A6041" s="26">
        <v>39</v>
      </c>
      <c r="B6041" s="24" t="str">
        <v>의왕시</v>
      </c>
      <c r="C6041" s="24" t="str">
        <v>분양권</v>
      </c>
      <c r="D6041" s="24" t="str">
        <v>2025-10</v>
      </c>
      <c r="E6041" s="24" t="str">
        <v>비교 반영</v>
      </c>
      <c r="F6041" s="24" t="str">
        <v>그 외 비교 반영월</v>
      </c>
      <c r="G6041" s="26">
        <v>22</v>
      </c>
      <c r="H6041" s="37">
        <v>0.026634382566585957</v>
      </c>
    </row>
    <row r="6042">
      <c r="A6042" s="26">
        <v>39</v>
      </c>
      <c r="B6042" s="24" t="str">
        <v>의왕시</v>
      </c>
      <c r="C6042" s="24" t="str">
        <v>분양권</v>
      </c>
      <c r="D6042" s="24" t="str">
        <v>2025-11</v>
      </c>
      <c r="E6042" s="24" t="str">
        <v>비교 반영</v>
      </c>
      <c r="F6042" s="24" t="str">
        <v>그 외 비교 반영월</v>
      </c>
      <c r="G6042" s="26">
        <v>7</v>
      </c>
      <c r="H6042" s="37">
        <v>0.009009009009009009</v>
      </c>
    </row>
    <row r="6043">
      <c r="A6043" s="26">
        <v>39</v>
      </c>
      <c r="B6043" s="24" t="str">
        <v>의왕시</v>
      </c>
      <c r="C6043" s="24" t="str">
        <v>분양권</v>
      </c>
      <c r="D6043" s="24" t="str">
        <v>2025-12</v>
      </c>
      <c r="E6043" s="24" t="str">
        <v>비교 반영</v>
      </c>
      <c r="F6043" s="24" t="str">
        <v>그 외 비교 반영월</v>
      </c>
      <c r="G6043" s="26">
        <v>13</v>
      </c>
      <c r="H6043" s="37">
        <v>0.01555023923444976</v>
      </c>
    </row>
    <row r="6044">
      <c r="A6044" s="26">
        <v>39</v>
      </c>
      <c r="B6044" s="24" t="str">
        <v>의왕시</v>
      </c>
      <c r="C6044" s="24" t="str">
        <v>분양권</v>
      </c>
      <c r="D6044" s="24" t="str">
        <v>2026-01</v>
      </c>
      <c r="E6044" s="24" t="str">
        <v>비교 반영</v>
      </c>
      <c r="F6044" s="24" t="str">
        <v>직전 비교기간</v>
      </c>
      <c r="G6044" s="26">
        <v>24</v>
      </c>
      <c r="H6044" s="37">
        <v>0.022535211267605635</v>
      </c>
    </row>
    <row r="6045">
      <c r="A6045" s="26">
        <v>39</v>
      </c>
      <c r="B6045" s="24" t="str">
        <v>의왕시</v>
      </c>
      <c r="C6045" s="24" t="str">
        <v>분양권</v>
      </c>
      <c r="D6045" s="24" t="str">
        <v>2026-02</v>
      </c>
      <c r="E6045" s="24" t="str">
        <v>비교 반영</v>
      </c>
      <c r="F6045" s="24" t="str">
        <v>직전 비교기간</v>
      </c>
      <c r="G6045" s="26">
        <v>28</v>
      </c>
      <c r="H6045" s="37">
        <v>0.035487959442332066</v>
      </c>
    </row>
    <row r="6046">
      <c r="A6046" s="26">
        <v>39</v>
      </c>
      <c r="B6046" s="24" t="str">
        <v>의왕시</v>
      </c>
      <c r="C6046" s="24" t="str">
        <v>분양권</v>
      </c>
      <c r="D6046" s="24" t="str">
        <v>2026-03</v>
      </c>
      <c r="E6046" s="24" t="str">
        <v>비교 반영</v>
      </c>
      <c r="F6046" s="24" t="str">
        <v>직전 비교기간</v>
      </c>
      <c r="G6046" s="26">
        <v>16</v>
      </c>
      <c r="H6046" s="37">
        <v>0.01634320735444331</v>
      </c>
    </row>
    <row r="6047">
      <c r="A6047" s="26">
        <v>39</v>
      </c>
      <c r="B6047" s="24" t="str">
        <v>의왕시</v>
      </c>
      <c r="C6047" s="24" t="str">
        <v>분양권</v>
      </c>
      <c r="D6047" s="24" t="str">
        <v>2026-04</v>
      </c>
      <c r="E6047" s="24" t="str">
        <v>비교 반영</v>
      </c>
      <c r="F6047" s="24" t="str">
        <v>최근 비교기간</v>
      </c>
      <c r="G6047" s="26">
        <v>35</v>
      </c>
      <c r="H6047" s="37">
        <v>0.04742547425474255</v>
      </c>
    </row>
    <row r="6048">
      <c r="A6048" s="26">
        <v>39</v>
      </c>
      <c r="B6048" s="24" t="str">
        <v>의왕시</v>
      </c>
      <c r="C6048" s="24" t="str">
        <v>분양권</v>
      </c>
      <c r="D6048" s="24" t="str">
        <v>2026-05</v>
      </c>
      <c r="E6048" s="24" t="str">
        <v>비교 반영</v>
      </c>
      <c r="F6048" s="24" t="str">
        <v>최근 비교기간</v>
      </c>
      <c r="G6048" s="26">
        <v>34</v>
      </c>
      <c r="H6048" s="37">
        <v>0.04101326899879373</v>
      </c>
    </row>
    <row r="6049">
      <c r="A6049" s="26">
        <v>39</v>
      </c>
      <c r="B6049" s="24" t="str">
        <v>의왕시</v>
      </c>
      <c r="C6049" s="24" t="str">
        <v>분양권</v>
      </c>
      <c r="D6049" s="24" t="str">
        <v>2026-06</v>
      </c>
      <c r="E6049" s="24" t="str">
        <v>비교 반영</v>
      </c>
      <c r="F6049" s="24" t="str">
        <v>최근 비교기간</v>
      </c>
      <c r="G6049" s="26">
        <v>35</v>
      </c>
      <c r="H6049" s="37">
        <v>0.051094890510948905</v>
      </c>
    </row>
    <row r="6050">
      <c r="A6050" s="30">
        <v>39</v>
      </c>
      <c r="B6050" s="30" t="str">
        <v>의왕시</v>
      </c>
      <c r="C6050" s="30" t="str">
        <v>분양권</v>
      </c>
      <c r="D6050" s="30" t="str">
        <v>2026-07</v>
      </c>
      <c r="E6050" s="30" t="str">
        <v>집계 중</v>
      </c>
      <c r="F6050" s="30" t="str">
        <v>집계 중 월</v>
      </c>
      <c r="G6050" s="32">
        <v>22</v>
      </c>
      <c r="H6050" s="43">
        <v>0.0343213728549142</v>
      </c>
    </row>
    <row r="6051">
      <c r="A6051" s="26">
        <v>39</v>
      </c>
      <c r="B6051" s="24" t="str">
        <v>의왕시</v>
      </c>
      <c r="C6051" s="24" t="str">
        <v>오피스텔 전월세</v>
      </c>
      <c r="D6051" s="24" t="str">
        <v>2025-08</v>
      </c>
      <c r="E6051" s="24" t="str">
        <v>비교 반영</v>
      </c>
      <c r="F6051" s="24" t="str">
        <v>그 외 비교 반영월</v>
      </c>
      <c r="G6051" s="26">
        <v>43</v>
      </c>
      <c r="H6051" s="37">
        <v>0.05058823529411765</v>
      </c>
    </row>
    <row r="6052">
      <c r="A6052" s="26">
        <v>39</v>
      </c>
      <c r="B6052" s="24" t="str">
        <v>의왕시</v>
      </c>
      <c r="C6052" s="24" t="str">
        <v>오피스텔 전월세</v>
      </c>
      <c r="D6052" s="24" t="str">
        <v>2025-09</v>
      </c>
      <c r="E6052" s="24" t="str">
        <v>비교 반영</v>
      </c>
      <c r="F6052" s="24" t="str">
        <v>그 외 비교 반영월</v>
      </c>
      <c r="G6052" s="26">
        <v>26</v>
      </c>
      <c r="H6052" s="37">
        <v>0.027139874739039668</v>
      </c>
    </row>
    <row r="6053">
      <c r="A6053" s="26">
        <v>39</v>
      </c>
      <c r="B6053" s="24" t="str">
        <v>의왕시</v>
      </c>
      <c r="C6053" s="24" t="str">
        <v>오피스텔 전월세</v>
      </c>
      <c r="D6053" s="24" t="str">
        <v>2025-10</v>
      </c>
      <c r="E6053" s="24" t="str">
        <v>비교 반영</v>
      </c>
      <c r="F6053" s="24" t="str">
        <v>그 외 비교 반영월</v>
      </c>
      <c r="G6053" s="26">
        <v>23</v>
      </c>
      <c r="H6053" s="37">
        <v>0.02784503631961259</v>
      </c>
    </row>
    <row r="6054">
      <c r="A6054" s="26">
        <v>39</v>
      </c>
      <c r="B6054" s="24" t="str">
        <v>의왕시</v>
      </c>
      <c r="C6054" s="24" t="str">
        <v>오피스텔 전월세</v>
      </c>
      <c r="D6054" s="24" t="str">
        <v>2025-11</v>
      </c>
      <c r="E6054" s="24" t="str">
        <v>비교 반영</v>
      </c>
      <c r="F6054" s="24" t="str">
        <v>그 외 비교 반영월</v>
      </c>
      <c r="G6054" s="26">
        <v>24</v>
      </c>
      <c r="H6054" s="37">
        <v>0.03088803088803089</v>
      </c>
    </row>
    <row r="6055">
      <c r="A6055" s="26">
        <v>39</v>
      </c>
      <c r="B6055" s="24" t="str">
        <v>의왕시</v>
      </c>
      <c r="C6055" s="24" t="str">
        <v>오피스텔 전월세</v>
      </c>
      <c r="D6055" s="24" t="str">
        <v>2025-12</v>
      </c>
      <c r="E6055" s="24" t="str">
        <v>비교 반영</v>
      </c>
      <c r="F6055" s="24" t="str">
        <v>그 외 비교 반영월</v>
      </c>
      <c r="G6055" s="26">
        <v>59</v>
      </c>
      <c r="H6055" s="37">
        <v>0.07057416267942583</v>
      </c>
    </row>
    <row r="6056">
      <c r="A6056" s="26">
        <v>39</v>
      </c>
      <c r="B6056" s="24" t="str">
        <v>의왕시</v>
      </c>
      <c r="C6056" s="24" t="str">
        <v>오피스텔 전월세</v>
      </c>
      <c r="D6056" s="24" t="str">
        <v>2026-01</v>
      </c>
      <c r="E6056" s="24" t="str">
        <v>비교 반영</v>
      </c>
      <c r="F6056" s="24" t="str">
        <v>직전 비교기간</v>
      </c>
      <c r="G6056" s="26">
        <v>72</v>
      </c>
      <c r="H6056" s="37">
        <v>0.0676056338028169</v>
      </c>
    </row>
    <row r="6057">
      <c r="A6057" s="26">
        <v>39</v>
      </c>
      <c r="B6057" s="24" t="str">
        <v>의왕시</v>
      </c>
      <c r="C6057" s="24" t="str">
        <v>오피스텔 전월세</v>
      </c>
      <c r="D6057" s="24" t="str">
        <v>2026-02</v>
      </c>
      <c r="E6057" s="24" t="str">
        <v>비교 반영</v>
      </c>
      <c r="F6057" s="24" t="str">
        <v>직전 비교기간</v>
      </c>
      <c r="G6057" s="26">
        <v>52</v>
      </c>
      <c r="H6057" s="37">
        <v>0.06590621039290241</v>
      </c>
    </row>
    <row r="6058">
      <c r="A6058" s="26">
        <v>39</v>
      </c>
      <c r="B6058" s="24" t="str">
        <v>의왕시</v>
      </c>
      <c r="C6058" s="24" t="str">
        <v>오피스텔 전월세</v>
      </c>
      <c r="D6058" s="24" t="str">
        <v>2026-03</v>
      </c>
      <c r="E6058" s="24" t="str">
        <v>비교 반영</v>
      </c>
      <c r="F6058" s="24" t="str">
        <v>직전 비교기간</v>
      </c>
      <c r="G6058" s="26">
        <v>43</v>
      </c>
      <c r="H6058" s="37">
        <v>0.043922369765066395</v>
      </c>
    </row>
    <row r="6059">
      <c r="A6059" s="26">
        <v>39</v>
      </c>
      <c r="B6059" s="24" t="str">
        <v>의왕시</v>
      </c>
      <c r="C6059" s="24" t="str">
        <v>오피스텔 전월세</v>
      </c>
      <c r="D6059" s="24" t="str">
        <v>2026-04</v>
      </c>
      <c r="E6059" s="24" t="str">
        <v>비교 반영</v>
      </c>
      <c r="F6059" s="24" t="str">
        <v>최근 비교기간</v>
      </c>
      <c r="G6059" s="26">
        <v>29</v>
      </c>
      <c r="H6059" s="37">
        <v>0.03929539295392954</v>
      </c>
    </row>
    <row r="6060">
      <c r="A6060" s="26">
        <v>39</v>
      </c>
      <c r="B6060" s="24" t="str">
        <v>의왕시</v>
      </c>
      <c r="C6060" s="24" t="str">
        <v>오피스텔 전월세</v>
      </c>
      <c r="D6060" s="24" t="str">
        <v>2026-05</v>
      </c>
      <c r="E6060" s="24" t="str">
        <v>비교 반영</v>
      </c>
      <c r="F6060" s="24" t="str">
        <v>최근 비교기간</v>
      </c>
      <c r="G6060" s="26">
        <v>29</v>
      </c>
      <c r="H6060" s="37">
        <v>0.03498190591073583</v>
      </c>
    </row>
    <row r="6061">
      <c r="A6061" s="26">
        <v>39</v>
      </c>
      <c r="B6061" s="24" t="str">
        <v>의왕시</v>
      </c>
      <c r="C6061" s="24" t="str">
        <v>오피스텔 전월세</v>
      </c>
      <c r="D6061" s="24" t="str">
        <v>2026-06</v>
      </c>
      <c r="E6061" s="24" t="str">
        <v>비교 반영</v>
      </c>
      <c r="F6061" s="24" t="str">
        <v>최근 비교기간</v>
      </c>
      <c r="G6061" s="26">
        <v>41</v>
      </c>
      <c r="H6061" s="37">
        <v>0.059854014598540145</v>
      </c>
    </row>
    <row r="6062">
      <c r="A6062" s="30">
        <v>39</v>
      </c>
      <c r="B6062" s="30" t="str">
        <v>의왕시</v>
      </c>
      <c r="C6062" s="30" t="str">
        <v>오피스텔 전월세</v>
      </c>
      <c r="D6062" s="30" t="str">
        <v>2026-07</v>
      </c>
      <c r="E6062" s="30" t="str">
        <v>집계 중</v>
      </c>
      <c r="F6062" s="30" t="str">
        <v>집계 중 월</v>
      </c>
      <c r="G6062" s="32">
        <v>41</v>
      </c>
      <c r="H6062" s="43">
        <v>0.06396255850234009</v>
      </c>
    </row>
    <row r="6063">
      <c r="A6063" s="26">
        <v>39</v>
      </c>
      <c r="B6063" s="24" t="str">
        <v>의왕시</v>
      </c>
      <c r="C6063" s="24" t="str">
        <v>다세대 매매</v>
      </c>
      <c r="D6063" s="24" t="str">
        <v>2025-08</v>
      </c>
      <c r="E6063" s="24" t="str">
        <v>비교 반영</v>
      </c>
      <c r="F6063" s="24" t="str">
        <v>그 외 비교 반영월</v>
      </c>
      <c r="G6063" s="26">
        <v>12</v>
      </c>
      <c r="H6063" s="37">
        <v>0.01411764705882353</v>
      </c>
    </row>
    <row r="6064">
      <c r="A6064" s="26">
        <v>39</v>
      </c>
      <c r="B6064" s="24" t="str">
        <v>의왕시</v>
      </c>
      <c r="C6064" s="24" t="str">
        <v>다세대 매매</v>
      </c>
      <c r="D6064" s="24" t="str">
        <v>2025-09</v>
      </c>
      <c r="E6064" s="24" t="str">
        <v>비교 반영</v>
      </c>
      <c r="F6064" s="24" t="str">
        <v>그 외 비교 반영월</v>
      </c>
      <c r="G6064" s="26">
        <v>17</v>
      </c>
      <c r="H6064" s="37">
        <v>0.017745302713987474</v>
      </c>
    </row>
    <row r="6065">
      <c r="A6065" s="26">
        <v>39</v>
      </c>
      <c r="B6065" s="24" t="str">
        <v>의왕시</v>
      </c>
      <c r="C6065" s="24" t="str">
        <v>다세대 매매</v>
      </c>
      <c r="D6065" s="24" t="str">
        <v>2025-10</v>
      </c>
      <c r="E6065" s="24" t="str">
        <v>비교 반영</v>
      </c>
      <c r="F6065" s="24" t="str">
        <v>그 외 비교 반영월</v>
      </c>
      <c r="G6065" s="26">
        <v>12</v>
      </c>
      <c r="H6065" s="37">
        <v>0.014527845036319613</v>
      </c>
    </row>
    <row r="6066">
      <c r="A6066" s="26">
        <v>39</v>
      </c>
      <c r="B6066" s="24" t="str">
        <v>의왕시</v>
      </c>
      <c r="C6066" s="24" t="str">
        <v>다세대 매매</v>
      </c>
      <c r="D6066" s="24" t="str">
        <v>2025-11</v>
      </c>
      <c r="E6066" s="24" t="str">
        <v>비교 반영</v>
      </c>
      <c r="F6066" s="24" t="str">
        <v>그 외 비교 반영월</v>
      </c>
      <c r="G6066" s="26">
        <v>11</v>
      </c>
      <c r="H6066" s="37">
        <v>0.014157014157014158</v>
      </c>
    </row>
    <row r="6067">
      <c r="A6067" s="26">
        <v>39</v>
      </c>
      <c r="B6067" s="24" t="str">
        <v>의왕시</v>
      </c>
      <c r="C6067" s="24" t="str">
        <v>다세대 매매</v>
      </c>
      <c r="D6067" s="24" t="str">
        <v>2025-12</v>
      </c>
      <c r="E6067" s="24" t="str">
        <v>비교 반영</v>
      </c>
      <c r="F6067" s="24" t="str">
        <v>그 외 비교 반영월</v>
      </c>
      <c r="G6067" s="26">
        <v>11</v>
      </c>
      <c r="H6067" s="37">
        <v>0.013157894736842105</v>
      </c>
    </row>
    <row r="6068">
      <c r="A6068" s="26">
        <v>39</v>
      </c>
      <c r="B6068" s="24" t="str">
        <v>의왕시</v>
      </c>
      <c r="C6068" s="24" t="str">
        <v>다세대 매매</v>
      </c>
      <c r="D6068" s="24" t="str">
        <v>2026-01</v>
      </c>
      <c r="E6068" s="24" t="str">
        <v>비교 반영</v>
      </c>
      <c r="F6068" s="24" t="str">
        <v>직전 비교기간</v>
      </c>
      <c r="G6068" s="26">
        <v>10</v>
      </c>
      <c r="H6068" s="37">
        <v>0.009389671361502348</v>
      </c>
    </row>
    <row r="6069">
      <c r="A6069" s="26">
        <v>39</v>
      </c>
      <c r="B6069" s="24" t="str">
        <v>의왕시</v>
      </c>
      <c r="C6069" s="24" t="str">
        <v>다세대 매매</v>
      </c>
      <c r="D6069" s="24" t="str">
        <v>2026-02</v>
      </c>
      <c r="E6069" s="24" t="str">
        <v>비교 반영</v>
      </c>
      <c r="F6069" s="24" t="str">
        <v>직전 비교기간</v>
      </c>
      <c r="G6069" s="26">
        <v>9</v>
      </c>
      <c r="H6069" s="37">
        <v>0.011406844106463879</v>
      </c>
    </row>
    <row r="6070">
      <c r="A6070" s="26">
        <v>39</v>
      </c>
      <c r="B6070" s="24" t="str">
        <v>의왕시</v>
      </c>
      <c r="C6070" s="24" t="str">
        <v>다세대 매매</v>
      </c>
      <c r="D6070" s="24" t="str">
        <v>2026-03</v>
      </c>
      <c r="E6070" s="24" t="str">
        <v>비교 반영</v>
      </c>
      <c r="F6070" s="24" t="str">
        <v>직전 비교기간</v>
      </c>
      <c r="G6070" s="26">
        <v>23</v>
      </c>
      <c r="H6070" s="37">
        <v>0.02349336057201226</v>
      </c>
    </row>
    <row r="6071">
      <c r="A6071" s="26">
        <v>39</v>
      </c>
      <c r="B6071" s="24" t="str">
        <v>의왕시</v>
      </c>
      <c r="C6071" s="24" t="str">
        <v>다세대 매매</v>
      </c>
      <c r="D6071" s="24" t="str">
        <v>2026-04</v>
      </c>
      <c r="E6071" s="24" t="str">
        <v>비교 반영</v>
      </c>
      <c r="F6071" s="24" t="str">
        <v>최근 비교기간</v>
      </c>
      <c r="G6071" s="26">
        <v>52</v>
      </c>
      <c r="H6071" s="37">
        <v>0.07046070460704607</v>
      </c>
    </row>
    <row r="6072">
      <c r="A6072" s="26">
        <v>39</v>
      </c>
      <c r="B6072" s="24" t="str">
        <v>의왕시</v>
      </c>
      <c r="C6072" s="24" t="str">
        <v>다세대 매매</v>
      </c>
      <c r="D6072" s="24" t="str">
        <v>2026-05</v>
      </c>
      <c r="E6072" s="24" t="str">
        <v>비교 반영</v>
      </c>
      <c r="F6072" s="24" t="str">
        <v>최근 비교기간</v>
      </c>
      <c r="G6072" s="26">
        <v>7</v>
      </c>
      <c r="H6072" s="37">
        <v>0.008443908323281062</v>
      </c>
    </row>
    <row r="6073">
      <c r="A6073" s="26">
        <v>39</v>
      </c>
      <c r="B6073" s="24" t="str">
        <v>의왕시</v>
      </c>
      <c r="C6073" s="24" t="str">
        <v>다세대 매매</v>
      </c>
      <c r="D6073" s="24" t="str">
        <v>2026-06</v>
      </c>
      <c r="E6073" s="24" t="str">
        <v>비교 반영</v>
      </c>
      <c r="F6073" s="24" t="str">
        <v>최근 비교기간</v>
      </c>
      <c r="G6073" s="26">
        <v>11</v>
      </c>
      <c r="H6073" s="37">
        <v>0.016058394160583942</v>
      </c>
    </row>
    <row r="6074">
      <c r="A6074" s="30">
        <v>39</v>
      </c>
      <c r="B6074" s="30" t="str">
        <v>의왕시</v>
      </c>
      <c r="C6074" s="30" t="str">
        <v>다세대 매매</v>
      </c>
      <c r="D6074" s="30" t="str">
        <v>2026-07</v>
      </c>
      <c r="E6074" s="30" t="str">
        <v>집계 중</v>
      </c>
      <c r="F6074" s="30" t="str">
        <v>집계 중 월</v>
      </c>
      <c r="G6074" s="32">
        <v>13</v>
      </c>
      <c r="H6074" s="43">
        <v>0.0202808112324493</v>
      </c>
    </row>
    <row r="6075">
      <c r="A6075" s="26">
        <v>39</v>
      </c>
      <c r="B6075" s="24" t="str">
        <v>의왕시</v>
      </c>
      <c r="C6075" s="24" t="str">
        <v>상가</v>
      </c>
      <c r="D6075" s="24" t="str">
        <v>2025-08</v>
      </c>
      <c r="E6075" s="24" t="str">
        <v>비교 반영</v>
      </c>
      <c r="F6075" s="24" t="str">
        <v>그 외 비교 반영월</v>
      </c>
      <c r="G6075" s="26">
        <v>8</v>
      </c>
      <c r="H6075" s="37">
        <v>0.009411764705882352</v>
      </c>
    </row>
    <row r="6076">
      <c r="A6076" s="26">
        <v>39</v>
      </c>
      <c r="B6076" s="24" t="str">
        <v>의왕시</v>
      </c>
      <c r="C6076" s="24" t="str">
        <v>상가</v>
      </c>
      <c r="D6076" s="24" t="str">
        <v>2025-09</v>
      </c>
      <c r="E6076" s="24" t="str">
        <v>비교 반영</v>
      </c>
      <c r="F6076" s="24" t="str">
        <v>그 외 비교 반영월</v>
      </c>
      <c r="G6076" s="26">
        <v>10</v>
      </c>
      <c r="H6076" s="37">
        <v>0.010438413361169102</v>
      </c>
    </row>
    <row r="6077">
      <c r="A6077" s="26">
        <v>39</v>
      </c>
      <c r="B6077" s="24" t="str">
        <v>의왕시</v>
      </c>
      <c r="C6077" s="24" t="str">
        <v>상가</v>
      </c>
      <c r="D6077" s="24" t="str">
        <v>2025-10</v>
      </c>
      <c r="E6077" s="24" t="str">
        <v>비교 반영</v>
      </c>
      <c r="F6077" s="24" t="str">
        <v>그 외 비교 반영월</v>
      </c>
      <c r="G6077" s="26">
        <v>7</v>
      </c>
      <c r="H6077" s="37">
        <v>0.00847457627118644</v>
      </c>
    </row>
    <row r="6078">
      <c r="A6078" s="26">
        <v>39</v>
      </c>
      <c r="B6078" s="24" t="str">
        <v>의왕시</v>
      </c>
      <c r="C6078" s="24" t="str">
        <v>상가</v>
      </c>
      <c r="D6078" s="24" t="str">
        <v>2025-11</v>
      </c>
      <c r="E6078" s="24" t="str">
        <v>비교 반영</v>
      </c>
      <c r="F6078" s="24" t="str">
        <v>그 외 비교 반영월</v>
      </c>
      <c r="G6078" s="26">
        <v>26</v>
      </c>
      <c r="H6078" s="37">
        <v>0.03346203346203346</v>
      </c>
    </row>
    <row r="6079">
      <c r="A6079" s="26">
        <v>39</v>
      </c>
      <c r="B6079" s="24" t="str">
        <v>의왕시</v>
      </c>
      <c r="C6079" s="24" t="str">
        <v>상가</v>
      </c>
      <c r="D6079" s="24" t="str">
        <v>2025-12</v>
      </c>
      <c r="E6079" s="24" t="str">
        <v>비교 반영</v>
      </c>
      <c r="F6079" s="24" t="str">
        <v>그 외 비교 반영월</v>
      </c>
      <c r="G6079" s="26">
        <v>8</v>
      </c>
      <c r="H6079" s="37">
        <v>0.009569377990430622</v>
      </c>
    </row>
    <row r="6080">
      <c r="A6080" s="26">
        <v>39</v>
      </c>
      <c r="B6080" s="24" t="str">
        <v>의왕시</v>
      </c>
      <c r="C6080" s="24" t="str">
        <v>상가</v>
      </c>
      <c r="D6080" s="24" t="str">
        <v>2026-01</v>
      </c>
      <c r="E6080" s="24" t="str">
        <v>비교 반영</v>
      </c>
      <c r="F6080" s="24" t="str">
        <v>직전 비교기간</v>
      </c>
      <c r="G6080" s="26">
        <v>5</v>
      </c>
      <c r="H6080" s="37">
        <v>0.004694835680751174</v>
      </c>
    </row>
    <row r="6081">
      <c r="A6081" s="26">
        <v>39</v>
      </c>
      <c r="B6081" s="24" t="str">
        <v>의왕시</v>
      </c>
      <c r="C6081" s="24" t="str">
        <v>상가</v>
      </c>
      <c r="D6081" s="24" t="str">
        <v>2026-02</v>
      </c>
      <c r="E6081" s="24" t="str">
        <v>비교 반영</v>
      </c>
      <c r="F6081" s="24" t="str">
        <v>직전 비교기간</v>
      </c>
      <c r="G6081" s="26">
        <v>5</v>
      </c>
      <c r="H6081" s="37">
        <v>0.0063371356147021544</v>
      </c>
    </row>
    <row r="6082">
      <c r="A6082" s="26">
        <v>39</v>
      </c>
      <c r="B6082" s="24" t="str">
        <v>의왕시</v>
      </c>
      <c r="C6082" s="24" t="str">
        <v>상가</v>
      </c>
      <c r="D6082" s="24" t="str">
        <v>2026-03</v>
      </c>
      <c r="E6082" s="24" t="str">
        <v>비교 반영</v>
      </c>
      <c r="F6082" s="24" t="str">
        <v>직전 비교기간</v>
      </c>
      <c r="G6082" s="26">
        <v>6</v>
      </c>
      <c r="H6082" s="37">
        <v>0.006128702757916241</v>
      </c>
    </row>
    <row r="6083">
      <c r="A6083" s="26">
        <v>39</v>
      </c>
      <c r="B6083" s="24" t="str">
        <v>의왕시</v>
      </c>
      <c r="C6083" s="24" t="str">
        <v>상가</v>
      </c>
      <c r="D6083" s="24" t="str">
        <v>2026-04</v>
      </c>
      <c r="E6083" s="24" t="str">
        <v>비교 반영</v>
      </c>
      <c r="F6083" s="24" t="str">
        <v>최근 비교기간</v>
      </c>
      <c r="G6083" s="26">
        <v>16</v>
      </c>
      <c r="H6083" s="37">
        <v>0.02168021680216802</v>
      </c>
    </row>
    <row r="6084">
      <c r="A6084" s="26">
        <v>39</v>
      </c>
      <c r="B6084" s="24" t="str">
        <v>의왕시</v>
      </c>
      <c r="C6084" s="24" t="str">
        <v>상가</v>
      </c>
      <c r="D6084" s="24" t="str">
        <v>2026-05</v>
      </c>
      <c r="E6084" s="24" t="str">
        <v>비교 반영</v>
      </c>
      <c r="F6084" s="24" t="str">
        <v>최근 비교기간</v>
      </c>
      <c r="G6084" s="26">
        <v>8</v>
      </c>
      <c r="H6084" s="37">
        <v>0.009650180940892641</v>
      </c>
    </row>
    <row r="6085">
      <c r="A6085" s="26">
        <v>39</v>
      </c>
      <c r="B6085" s="24" t="str">
        <v>의왕시</v>
      </c>
      <c r="C6085" s="24" t="str">
        <v>상가</v>
      </c>
      <c r="D6085" s="24" t="str">
        <v>2026-06</v>
      </c>
      <c r="E6085" s="24" t="str">
        <v>비교 반영</v>
      </c>
      <c r="F6085" s="24" t="str">
        <v>최근 비교기간</v>
      </c>
      <c r="G6085" s="26">
        <v>4</v>
      </c>
      <c r="H6085" s="37">
        <v>0.00583941605839416</v>
      </c>
    </row>
    <row r="6086">
      <c r="A6086" s="30">
        <v>39</v>
      </c>
      <c r="B6086" s="30" t="str">
        <v>의왕시</v>
      </c>
      <c r="C6086" s="30" t="str">
        <v>상가</v>
      </c>
      <c r="D6086" s="30" t="str">
        <v>2026-07</v>
      </c>
      <c r="E6086" s="30" t="str">
        <v>집계 중</v>
      </c>
      <c r="F6086" s="30" t="str">
        <v>집계 중 월</v>
      </c>
      <c r="G6086" s="32">
        <v>3</v>
      </c>
      <c r="H6086" s="43">
        <v>0.0046801872074883</v>
      </c>
    </row>
    <row r="6087">
      <c r="A6087" s="26">
        <v>39</v>
      </c>
      <c r="B6087" s="24" t="str">
        <v>의왕시</v>
      </c>
      <c r="C6087" s="24" t="str">
        <v>오피스텔 매매</v>
      </c>
      <c r="D6087" s="24" t="str">
        <v>2025-08</v>
      </c>
      <c r="E6087" s="24" t="str">
        <v>비교 반영</v>
      </c>
      <c r="F6087" s="24" t="str">
        <v>그 외 비교 반영월</v>
      </c>
      <c r="G6087" s="26">
        <v>1</v>
      </c>
      <c r="H6087" s="37">
        <v>0.001176470588235294</v>
      </c>
    </row>
    <row r="6088">
      <c r="A6088" s="26">
        <v>39</v>
      </c>
      <c r="B6088" s="24" t="str">
        <v>의왕시</v>
      </c>
      <c r="C6088" s="24" t="str">
        <v>오피스텔 매매</v>
      </c>
      <c r="D6088" s="24" t="str">
        <v>2025-09</v>
      </c>
      <c r="E6088" s="24" t="str">
        <v>비교 반영</v>
      </c>
      <c r="F6088" s="24" t="str">
        <v>그 외 비교 반영월</v>
      </c>
      <c r="G6088" s="26">
        <v>8</v>
      </c>
      <c r="H6088" s="37">
        <v>0.008350730688935281</v>
      </c>
    </row>
    <row r="6089">
      <c r="A6089" s="26">
        <v>39</v>
      </c>
      <c r="B6089" s="24" t="str">
        <v>의왕시</v>
      </c>
      <c r="C6089" s="24" t="str">
        <v>오피스텔 매매</v>
      </c>
      <c r="D6089" s="24" t="str">
        <v>2025-10</v>
      </c>
      <c r="E6089" s="24" t="str">
        <v>비교 반영</v>
      </c>
      <c r="F6089" s="24" t="str">
        <v>그 외 비교 반영월</v>
      </c>
      <c r="G6089" s="26">
        <v>5</v>
      </c>
      <c r="H6089" s="37">
        <v>0.006053268765133172</v>
      </c>
    </row>
    <row r="6090">
      <c r="A6090" s="26">
        <v>39</v>
      </c>
      <c r="B6090" s="24" t="str">
        <v>의왕시</v>
      </c>
      <c r="C6090" s="24" t="str">
        <v>오피스텔 매매</v>
      </c>
      <c r="D6090" s="24" t="str">
        <v>2025-11</v>
      </c>
      <c r="E6090" s="24" t="str">
        <v>비교 반영</v>
      </c>
      <c r="F6090" s="24" t="str">
        <v>그 외 비교 반영월</v>
      </c>
      <c r="G6090" s="26">
        <v>6</v>
      </c>
      <c r="H6090" s="37">
        <v>0.007722007722007722</v>
      </c>
    </row>
    <row r="6091">
      <c r="A6091" s="26">
        <v>39</v>
      </c>
      <c r="B6091" s="24" t="str">
        <v>의왕시</v>
      </c>
      <c r="C6091" s="24" t="str">
        <v>오피스텔 매매</v>
      </c>
      <c r="D6091" s="24" t="str">
        <v>2025-12</v>
      </c>
      <c r="E6091" s="24" t="str">
        <v>비교 반영</v>
      </c>
      <c r="F6091" s="24" t="str">
        <v>그 외 비교 반영월</v>
      </c>
      <c r="G6091" s="26">
        <v>2</v>
      </c>
      <c r="H6091" s="37">
        <v>0.0023923444976076554</v>
      </c>
    </row>
    <row r="6092">
      <c r="A6092" s="26">
        <v>39</v>
      </c>
      <c r="B6092" s="24" t="str">
        <v>의왕시</v>
      </c>
      <c r="C6092" s="24" t="str">
        <v>오피스텔 매매</v>
      </c>
      <c r="D6092" s="24" t="str">
        <v>2026-01</v>
      </c>
      <c r="E6092" s="24" t="str">
        <v>비교 반영</v>
      </c>
      <c r="F6092" s="24" t="str">
        <v>직전 비교기간</v>
      </c>
      <c r="G6092" s="26">
        <v>6</v>
      </c>
      <c r="H6092" s="37">
        <v>0.005633802816901409</v>
      </c>
    </row>
    <row r="6093">
      <c r="A6093" s="26">
        <v>39</v>
      </c>
      <c r="B6093" s="24" t="str">
        <v>의왕시</v>
      </c>
      <c r="C6093" s="24" t="str">
        <v>오피스텔 매매</v>
      </c>
      <c r="D6093" s="24" t="str">
        <v>2026-02</v>
      </c>
      <c r="E6093" s="24" t="str">
        <v>비교 반영</v>
      </c>
      <c r="F6093" s="24" t="str">
        <v>직전 비교기간</v>
      </c>
      <c r="G6093" s="26">
        <v>2</v>
      </c>
      <c r="H6093" s="37">
        <v>0.0025348542458808617</v>
      </c>
    </row>
    <row r="6094">
      <c r="A6094" s="26">
        <v>39</v>
      </c>
      <c r="B6094" s="24" t="str">
        <v>의왕시</v>
      </c>
      <c r="C6094" s="24" t="str">
        <v>오피스텔 매매</v>
      </c>
      <c r="D6094" s="24" t="str">
        <v>2026-03</v>
      </c>
      <c r="E6094" s="24" t="str">
        <v>비교 반영</v>
      </c>
      <c r="F6094" s="24" t="str">
        <v>직전 비교기간</v>
      </c>
      <c r="G6094" s="26">
        <v>76</v>
      </c>
      <c r="H6094" s="37">
        <v>0.07763023493360573</v>
      </c>
    </row>
    <row r="6095">
      <c r="A6095" s="26">
        <v>39</v>
      </c>
      <c r="B6095" s="24" t="str">
        <v>의왕시</v>
      </c>
      <c r="C6095" s="24" t="str">
        <v>오피스텔 매매</v>
      </c>
      <c r="D6095" s="24" t="str">
        <v>2026-04</v>
      </c>
      <c r="E6095" s="24" t="str">
        <v>비교 반영</v>
      </c>
      <c r="F6095" s="24" t="str">
        <v>최근 비교기간</v>
      </c>
      <c r="G6095" s="26">
        <v>3</v>
      </c>
      <c r="H6095" s="37">
        <v>0.0040650406504065045</v>
      </c>
    </row>
    <row r="6096">
      <c r="A6096" s="26">
        <v>39</v>
      </c>
      <c r="B6096" s="24" t="str">
        <v>의왕시</v>
      </c>
      <c r="C6096" s="24" t="str">
        <v>오피스텔 매매</v>
      </c>
      <c r="D6096" s="24" t="str">
        <v>2026-05</v>
      </c>
      <c r="E6096" s="24" t="str">
        <v>비교 반영</v>
      </c>
      <c r="F6096" s="24" t="str">
        <v>최근 비교기간</v>
      </c>
      <c r="G6096" s="26">
        <v>4</v>
      </c>
      <c r="H6096" s="37">
        <v>0.0048250904704463205</v>
      </c>
    </row>
    <row r="6097">
      <c r="A6097" s="26">
        <v>39</v>
      </c>
      <c r="B6097" s="24" t="str">
        <v>의왕시</v>
      </c>
      <c r="C6097" s="24" t="str">
        <v>오피스텔 매매</v>
      </c>
      <c r="D6097" s="24" t="str">
        <v>2026-06</v>
      </c>
      <c r="E6097" s="24" t="str">
        <v>비교 반영</v>
      </c>
      <c r="F6097" s="24" t="str">
        <v>최근 비교기간</v>
      </c>
      <c r="G6097" s="26">
        <v>6</v>
      </c>
      <c r="H6097" s="37">
        <v>0.008759124087591242</v>
      </c>
    </row>
    <row r="6098">
      <c r="A6098" s="30">
        <v>39</v>
      </c>
      <c r="B6098" s="30" t="str">
        <v>의왕시</v>
      </c>
      <c r="C6098" s="30" t="str">
        <v>오피스텔 매매</v>
      </c>
      <c r="D6098" s="30" t="str">
        <v>2026-07</v>
      </c>
      <c r="E6098" s="30" t="str">
        <v>집계 중</v>
      </c>
      <c r="F6098" s="30" t="str">
        <v>집계 중 월</v>
      </c>
      <c r="G6098" s="32">
        <v>2</v>
      </c>
      <c r="H6098" s="43">
        <v>0.0031201248049922</v>
      </c>
    </row>
    <row r="6099">
      <c r="A6099" s="26">
        <v>39</v>
      </c>
      <c r="B6099" s="24" t="str">
        <v>의왕시</v>
      </c>
      <c r="C6099" s="24" t="str">
        <v>공장창고</v>
      </c>
      <c r="D6099" s="24" t="str">
        <v>2025-08</v>
      </c>
      <c r="E6099" s="24" t="str">
        <v>비교 반영</v>
      </c>
      <c r="F6099" s="24" t="str">
        <v>그 외 비교 반영월</v>
      </c>
      <c r="G6099" s="26">
        <v>3</v>
      </c>
      <c r="H6099" s="37">
        <v>0.0035294117647058825</v>
      </c>
    </row>
    <row r="6100">
      <c r="A6100" s="26">
        <v>39</v>
      </c>
      <c r="B6100" s="24" t="str">
        <v>의왕시</v>
      </c>
      <c r="C6100" s="24" t="str">
        <v>공장창고</v>
      </c>
      <c r="D6100" s="24" t="str">
        <v>2025-09</v>
      </c>
      <c r="E6100" s="24" t="str">
        <v>비교 반영</v>
      </c>
      <c r="F6100" s="24" t="str">
        <v>그 외 비교 반영월</v>
      </c>
      <c r="G6100" s="26">
        <v>11</v>
      </c>
      <c r="H6100" s="37">
        <v>0.011482254697286013</v>
      </c>
    </row>
    <row r="6101">
      <c r="A6101" s="26">
        <v>39</v>
      </c>
      <c r="B6101" s="24" t="str">
        <v>의왕시</v>
      </c>
      <c r="C6101" s="24" t="str">
        <v>공장창고</v>
      </c>
      <c r="D6101" s="24" t="str">
        <v>2025-10</v>
      </c>
      <c r="E6101" s="24" t="str">
        <v>비교 반영</v>
      </c>
      <c r="F6101" s="24" t="str">
        <v>그 외 비교 반영월</v>
      </c>
      <c r="G6101" s="26">
        <v>2</v>
      </c>
      <c r="H6101" s="37">
        <v>0.002421307506053269</v>
      </c>
    </row>
    <row r="6102">
      <c r="A6102" s="26">
        <v>39</v>
      </c>
      <c r="B6102" s="24" t="str">
        <v>의왕시</v>
      </c>
      <c r="C6102" s="24" t="str">
        <v>공장창고</v>
      </c>
      <c r="D6102" s="24" t="str">
        <v>2025-11</v>
      </c>
      <c r="E6102" s="24" t="str">
        <v>비교 반영</v>
      </c>
      <c r="F6102" s="24" t="str">
        <v>그 외 비교 반영월</v>
      </c>
      <c r="G6102" s="26">
        <v>7</v>
      </c>
      <c r="H6102" s="37">
        <v>0.009009009009009009</v>
      </c>
    </row>
    <row r="6103">
      <c r="A6103" s="26">
        <v>39</v>
      </c>
      <c r="B6103" s="24" t="str">
        <v>의왕시</v>
      </c>
      <c r="C6103" s="24" t="str">
        <v>공장창고</v>
      </c>
      <c r="D6103" s="24" t="str">
        <v>2025-12</v>
      </c>
      <c r="E6103" s="24" t="str">
        <v>비교 반영</v>
      </c>
      <c r="F6103" s="24" t="str">
        <v>그 외 비교 반영월</v>
      </c>
      <c r="G6103" s="26">
        <v>4</v>
      </c>
      <c r="H6103" s="37">
        <v>0.004784688995215311</v>
      </c>
    </row>
    <row r="6104">
      <c r="A6104" s="26">
        <v>39</v>
      </c>
      <c r="B6104" s="24" t="str">
        <v>의왕시</v>
      </c>
      <c r="C6104" s="24" t="str">
        <v>공장창고</v>
      </c>
      <c r="D6104" s="24" t="str">
        <v>2026-01</v>
      </c>
      <c r="E6104" s="24" t="str">
        <v>비교 반영</v>
      </c>
      <c r="F6104" s="24" t="str">
        <v>직전 비교기간</v>
      </c>
      <c r="G6104" s="26">
        <v>3</v>
      </c>
      <c r="H6104" s="37">
        <v>0.0028169014084507044</v>
      </c>
    </row>
    <row r="6105">
      <c r="A6105" s="26">
        <v>39</v>
      </c>
      <c r="B6105" s="24" t="str">
        <v>의왕시</v>
      </c>
      <c r="C6105" s="24" t="str">
        <v>공장창고</v>
      </c>
      <c r="D6105" s="24" t="str">
        <v>2026-02</v>
      </c>
      <c r="E6105" s="24" t="str">
        <v>비교 반영</v>
      </c>
      <c r="F6105" s="24" t="str">
        <v>직전 비교기간</v>
      </c>
      <c r="G6105" s="26">
        <v>6</v>
      </c>
      <c r="H6105" s="37">
        <v>0.0076045627376425855</v>
      </c>
    </row>
    <row r="6106">
      <c r="A6106" s="26">
        <v>39</v>
      </c>
      <c r="B6106" s="24" t="str">
        <v>의왕시</v>
      </c>
      <c r="C6106" s="24" t="str">
        <v>공장창고</v>
      </c>
      <c r="D6106" s="24" t="str">
        <v>2026-03</v>
      </c>
      <c r="E6106" s="24" t="str">
        <v>비교 반영</v>
      </c>
      <c r="F6106" s="24" t="str">
        <v>직전 비교기간</v>
      </c>
      <c r="G6106" s="26">
        <v>8</v>
      </c>
      <c r="H6106" s="37">
        <v>0.008171603677221655</v>
      </c>
    </row>
    <row r="6107">
      <c r="A6107" s="26">
        <v>39</v>
      </c>
      <c r="B6107" s="24" t="str">
        <v>의왕시</v>
      </c>
      <c r="C6107" s="24" t="str">
        <v>공장창고</v>
      </c>
      <c r="D6107" s="24" t="str">
        <v>2026-04</v>
      </c>
      <c r="E6107" s="24" t="str">
        <v>비교 반영</v>
      </c>
      <c r="F6107" s="24" t="str">
        <v>최근 비교기간</v>
      </c>
      <c r="G6107" s="26">
        <v>2</v>
      </c>
      <c r="H6107" s="37">
        <v>0.0027100271002710027</v>
      </c>
    </row>
    <row r="6108">
      <c r="A6108" s="26">
        <v>39</v>
      </c>
      <c r="B6108" s="24" t="str">
        <v>의왕시</v>
      </c>
      <c r="C6108" s="24" t="str">
        <v>공장창고</v>
      </c>
      <c r="D6108" s="24" t="str">
        <v>2026-05</v>
      </c>
      <c r="E6108" s="24" t="str">
        <v>비교 반영</v>
      </c>
      <c r="F6108" s="24" t="str">
        <v>최근 비교기간</v>
      </c>
      <c r="G6108" s="26">
        <v>4</v>
      </c>
      <c r="H6108" s="37">
        <v>0.0048250904704463205</v>
      </c>
    </row>
    <row r="6109">
      <c r="A6109" s="26">
        <v>39</v>
      </c>
      <c r="B6109" s="24" t="str">
        <v>의왕시</v>
      </c>
      <c r="C6109" s="24" t="str">
        <v>공장창고</v>
      </c>
      <c r="D6109" s="24" t="str">
        <v>2026-06</v>
      </c>
      <c r="E6109" s="24" t="str">
        <v>비교 반영</v>
      </c>
      <c r="F6109" s="24" t="str">
        <v>최근 비교기간</v>
      </c>
      <c r="G6109" s="26">
        <v>2</v>
      </c>
      <c r="H6109" s="37">
        <v>0.00291970802919708</v>
      </c>
    </row>
    <row r="6110">
      <c r="A6110" s="30">
        <v>39</v>
      </c>
      <c r="B6110" s="30" t="str">
        <v>의왕시</v>
      </c>
      <c r="C6110" s="30" t="str">
        <v>공장창고</v>
      </c>
      <c r="D6110" s="30" t="str">
        <v>2026-07</v>
      </c>
      <c r="E6110" s="30" t="str">
        <v>집계 중</v>
      </c>
      <c r="F6110" s="30" t="str">
        <v>집계 중 월</v>
      </c>
      <c r="G6110" s="32">
        <v>2</v>
      </c>
      <c r="H6110" s="43">
        <v>0.0031201248049922</v>
      </c>
    </row>
    <row r="6111">
      <c r="A6111" s="26">
        <v>39</v>
      </c>
      <c r="B6111" s="24" t="str">
        <v>의왕시</v>
      </c>
      <c r="C6111" s="24" t="str">
        <v>다가구 매매</v>
      </c>
      <c r="D6111" s="24" t="str">
        <v>2025-08</v>
      </c>
      <c r="E6111" s="24" t="str">
        <v>비교 반영</v>
      </c>
      <c r="F6111" s="24" t="str">
        <v>그 외 비교 반영월</v>
      </c>
      <c r="G6111" s="26">
        <v>2</v>
      </c>
      <c r="H6111" s="37">
        <v>0.002352941176470588</v>
      </c>
    </row>
    <row r="6112">
      <c r="A6112" s="26">
        <v>39</v>
      </c>
      <c r="B6112" s="24" t="str">
        <v>의왕시</v>
      </c>
      <c r="C6112" s="24" t="str">
        <v>다가구 매매</v>
      </c>
      <c r="D6112" s="24" t="str">
        <v>2025-09</v>
      </c>
      <c r="E6112" s="24" t="str">
        <v>비교 반영</v>
      </c>
      <c r="F6112" s="24" t="str">
        <v>그 외 비교 반영월</v>
      </c>
      <c r="G6112" s="26">
        <v>2</v>
      </c>
      <c r="H6112" s="37">
        <v>0.0020876826722338203</v>
      </c>
    </row>
    <row r="6113">
      <c r="A6113" s="26">
        <v>39</v>
      </c>
      <c r="B6113" s="24" t="str">
        <v>의왕시</v>
      </c>
      <c r="C6113" s="24" t="str">
        <v>다가구 매매</v>
      </c>
      <c r="D6113" s="24" t="str">
        <v>2025-10</v>
      </c>
      <c r="E6113" s="24" t="str">
        <v>비교 반영</v>
      </c>
      <c r="F6113" s="24" t="str">
        <v>그 외 비교 반영월</v>
      </c>
      <c r="G6113" s="26">
        <v>2</v>
      </c>
      <c r="H6113" s="37">
        <v>0.002421307506053269</v>
      </c>
    </row>
    <row r="6114">
      <c r="A6114" s="26">
        <v>39</v>
      </c>
      <c r="B6114" s="24" t="str">
        <v>의왕시</v>
      </c>
      <c r="C6114" s="24" t="str">
        <v>다가구 매매</v>
      </c>
      <c r="D6114" s="24" t="str">
        <v>2025-11</v>
      </c>
      <c r="E6114" s="24" t="str">
        <v>비교 반영</v>
      </c>
      <c r="F6114" s="24" t="str">
        <v>그 외 비교 반영월</v>
      </c>
      <c r="G6114" s="26">
        <v>2</v>
      </c>
      <c r="H6114" s="37">
        <v>0.002574002574002574</v>
      </c>
    </row>
    <row r="6115">
      <c r="A6115" s="26">
        <v>39</v>
      </c>
      <c r="B6115" s="24" t="str">
        <v>의왕시</v>
      </c>
      <c r="C6115" s="24" t="str">
        <v>다가구 매매</v>
      </c>
      <c r="D6115" s="24" t="str">
        <v>2025-12</v>
      </c>
      <c r="E6115" s="24" t="str">
        <v>비교 반영</v>
      </c>
      <c r="F6115" s="24" t="str">
        <v>그 외 비교 반영월</v>
      </c>
      <c r="G6115" s="26">
        <v>0</v>
      </c>
      <c r="H6115" s="37">
        <v>0</v>
      </c>
    </row>
    <row r="6116">
      <c r="A6116" s="26">
        <v>39</v>
      </c>
      <c r="B6116" s="24" t="str">
        <v>의왕시</v>
      </c>
      <c r="C6116" s="24" t="str">
        <v>다가구 매매</v>
      </c>
      <c r="D6116" s="24" t="str">
        <v>2026-01</v>
      </c>
      <c r="E6116" s="24" t="str">
        <v>비교 반영</v>
      </c>
      <c r="F6116" s="24" t="str">
        <v>직전 비교기간</v>
      </c>
      <c r="G6116" s="26">
        <v>0</v>
      </c>
      <c r="H6116" s="37">
        <v>0</v>
      </c>
    </row>
    <row r="6117">
      <c r="A6117" s="26">
        <v>39</v>
      </c>
      <c r="B6117" s="24" t="str">
        <v>의왕시</v>
      </c>
      <c r="C6117" s="24" t="str">
        <v>다가구 매매</v>
      </c>
      <c r="D6117" s="24" t="str">
        <v>2026-02</v>
      </c>
      <c r="E6117" s="24" t="str">
        <v>비교 반영</v>
      </c>
      <c r="F6117" s="24" t="str">
        <v>직전 비교기간</v>
      </c>
      <c r="G6117" s="26">
        <v>1</v>
      </c>
      <c r="H6117" s="37">
        <v>0.0012674271229404308</v>
      </c>
    </row>
    <row r="6118">
      <c r="A6118" s="26">
        <v>39</v>
      </c>
      <c r="B6118" s="24" t="str">
        <v>의왕시</v>
      </c>
      <c r="C6118" s="24" t="str">
        <v>다가구 매매</v>
      </c>
      <c r="D6118" s="24" t="str">
        <v>2026-03</v>
      </c>
      <c r="E6118" s="24" t="str">
        <v>비교 반영</v>
      </c>
      <c r="F6118" s="24" t="str">
        <v>직전 비교기간</v>
      </c>
      <c r="G6118" s="26">
        <v>4</v>
      </c>
      <c r="H6118" s="37">
        <v>0.0040858018386108275</v>
      </c>
    </row>
    <row r="6119">
      <c r="A6119" s="26">
        <v>39</v>
      </c>
      <c r="B6119" s="24" t="str">
        <v>의왕시</v>
      </c>
      <c r="C6119" s="24" t="str">
        <v>다가구 매매</v>
      </c>
      <c r="D6119" s="24" t="str">
        <v>2026-04</v>
      </c>
      <c r="E6119" s="24" t="str">
        <v>비교 반영</v>
      </c>
      <c r="F6119" s="24" t="str">
        <v>최근 비교기간</v>
      </c>
      <c r="G6119" s="26">
        <v>0</v>
      </c>
      <c r="H6119" s="37">
        <v>0</v>
      </c>
    </row>
    <row r="6120">
      <c r="A6120" s="26">
        <v>39</v>
      </c>
      <c r="B6120" s="24" t="str">
        <v>의왕시</v>
      </c>
      <c r="C6120" s="24" t="str">
        <v>다가구 매매</v>
      </c>
      <c r="D6120" s="24" t="str">
        <v>2026-05</v>
      </c>
      <c r="E6120" s="24" t="str">
        <v>비교 반영</v>
      </c>
      <c r="F6120" s="24" t="str">
        <v>최근 비교기간</v>
      </c>
      <c r="G6120" s="26">
        <v>1</v>
      </c>
      <c r="H6120" s="37">
        <v>0.0012062726176115801</v>
      </c>
    </row>
    <row r="6121">
      <c r="A6121" s="26">
        <v>39</v>
      </c>
      <c r="B6121" s="24" t="str">
        <v>의왕시</v>
      </c>
      <c r="C6121" s="24" t="str">
        <v>다가구 매매</v>
      </c>
      <c r="D6121" s="24" t="str">
        <v>2026-06</v>
      </c>
      <c r="E6121" s="24" t="str">
        <v>비교 반영</v>
      </c>
      <c r="F6121" s="24" t="str">
        <v>최근 비교기간</v>
      </c>
      <c r="G6121" s="26">
        <v>1</v>
      </c>
      <c r="H6121" s="37">
        <v>0.00145985401459854</v>
      </c>
    </row>
    <row r="6122">
      <c r="A6122" s="30">
        <v>39</v>
      </c>
      <c r="B6122" s="30" t="str">
        <v>의왕시</v>
      </c>
      <c r="C6122" s="30" t="str">
        <v>다가구 매매</v>
      </c>
      <c r="D6122" s="30" t="str">
        <v>2026-07</v>
      </c>
      <c r="E6122" s="30" t="str">
        <v>집계 중</v>
      </c>
      <c r="F6122" s="30" t="str">
        <v>집계 중 월</v>
      </c>
      <c r="G6122" s="32">
        <v>1</v>
      </c>
      <c r="H6122" s="43">
        <v>0.0015600624024961</v>
      </c>
    </row>
    <row r="6123">
      <c r="A6123" s="26">
        <v>40</v>
      </c>
      <c r="B6123" s="24" t="str">
        <v>여주시</v>
      </c>
      <c r="C6123" s="24" t="str">
        <v>토지</v>
      </c>
      <c r="D6123" s="24" t="str">
        <v>2025-08</v>
      </c>
      <c r="E6123" s="24" t="str">
        <v>비교 반영</v>
      </c>
      <c r="F6123" s="24" t="str">
        <v>그 외 비교 반영월</v>
      </c>
      <c r="G6123" s="26">
        <v>253</v>
      </c>
      <c r="H6123" s="37">
        <v>0.36194563662374823</v>
      </c>
    </row>
    <row r="6124">
      <c r="A6124" s="26">
        <v>40</v>
      </c>
      <c r="B6124" s="24" t="str">
        <v>여주시</v>
      </c>
      <c r="C6124" s="24" t="str">
        <v>토지</v>
      </c>
      <c r="D6124" s="24" t="str">
        <v>2025-09</v>
      </c>
      <c r="E6124" s="24" t="str">
        <v>비교 반영</v>
      </c>
      <c r="F6124" s="24" t="str">
        <v>그 외 비교 반영월</v>
      </c>
      <c r="G6124" s="26">
        <v>322</v>
      </c>
      <c r="H6124" s="37">
        <v>0.39851485148514854</v>
      </c>
    </row>
    <row r="6125">
      <c r="A6125" s="26">
        <v>40</v>
      </c>
      <c r="B6125" s="24" t="str">
        <v>여주시</v>
      </c>
      <c r="C6125" s="24" t="str">
        <v>토지</v>
      </c>
      <c r="D6125" s="24" t="str">
        <v>2025-10</v>
      </c>
      <c r="E6125" s="24" t="str">
        <v>비교 반영</v>
      </c>
      <c r="F6125" s="24" t="str">
        <v>그 외 비교 반영월</v>
      </c>
      <c r="G6125" s="26">
        <v>257</v>
      </c>
      <c r="H6125" s="37">
        <v>0.3953846153846154</v>
      </c>
    </row>
    <row r="6126">
      <c r="A6126" s="26">
        <v>40</v>
      </c>
      <c r="B6126" s="24" t="str">
        <v>여주시</v>
      </c>
      <c r="C6126" s="24" t="str">
        <v>토지</v>
      </c>
      <c r="D6126" s="24" t="str">
        <v>2025-11</v>
      </c>
      <c r="E6126" s="24" t="str">
        <v>비교 반영</v>
      </c>
      <c r="F6126" s="24" t="str">
        <v>그 외 비교 반영월</v>
      </c>
      <c r="G6126" s="26">
        <v>363</v>
      </c>
      <c r="H6126" s="37">
        <v>0.5178316690442225</v>
      </c>
    </row>
    <row r="6127">
      <c r="A6127" s="26">
        <v>40</v>
      </c>
      <c r="B6127" s="24" t="str">
        <v>여주시</v>
      </c>
      <c r="C6127" s="24" t="str">
        <v>토지</v>
      </c>
      <c r="D6127" s="24" t="str">
        <v>2025-12</v>
      </c>
      <c r="E6127" s="24" t="str">
        <v>비교 반영</v>
      </c>
      <c r="F6127" s="24" t="str">
        <v>그 외 비교 반영월</v>
      </c>
      <c r="G6127" s="26">
        <v>311</v>
      </c>
      <c r="H6127" s="37">
        <v>0.41633199464524767</v>
      </c>
    </row>
    <row r="6128">
      <c r="A6128" s="26">
        <v>40</v>
      </c>
      <c r="B6128" s="24" t="str">
        <v>여주시</v>
      </c>
      <c r="C6128" s="24" t="str">
        <v>토지</v>
      </c>
      <c r="D6128" s="24" t="str">
        <v>2026-01</v>
      </c>
      <c r="E6128" s="24" t="str">
        <v>비교 반영</v>
      </c>
      <c r="F6128" s="24" t="str">
        <v>직전 비교기간</v>
      </c>
      <c r="G6128" s="26">
        <v>283</v>
      </c>
      <c r="H6128" s="37">
        <v>0.39088397790055246</v>
      </c>
    </row>
    <row r="6129">
      <c r="A6129" s="26">
        <v>40</v>
      </c>
      <c r="B6129" s="24" t="str">
        <v>여주시</v>
      </c>
      <c r="C6129" s="24" t="str">
        <v>토지</v>
      </c>
      <c r="D6129" s="24" t="str">
        <v>2026-02</v>
      </c>
      <c r="E6129" s="24" t="str">
        <v>비교 반영</v>
      </c>
      <c r="F6129" s="24" t="str">
        <v>직전 비교기간</v>
      </c>
      <c r="G6129" s="26">
        <v>290</v>
      </c>
      <c r="H6129" s="37">
        <v>0.3776041666666667</v>
      </c>
    </row>
    <row r="6130">
      <c r="A6130" s="26">
        <v>40</v>
      </c>
      <c r="B6130" s="24" t="str">
        <v>여주시</v>
      </c>
      <c r="C6130" s="24" t="str">
        <v>토지</v>
      </c>
      <c r="D6130" s="24" t="str">
        <v>2026-03</v>
      </c>
      <c r="E6130" s="24" t="str">
        <v>비교 반영</v>
      </c>
      <c r="F6130" s="24" t="str">
        <v>직전 비교기간</v>
      </c>
      <c r="G6130" s="26">
        <v>429</v>
      </c>
      <c r="H6130" s="37">
        <v>0.4578441835645678</v>
      </c>
    </row>
    <row r="6131">
      <c r="A6131" s="26">
        <v>40</v>
      </c>
      <c r="B6131" s="24" t="str">
        <v>여주시</v>
      </c>
      <c r="C6131" s="24" t="str">
        <v>토지</v>
      </c>
      <c r="D6131" s="24" t="str">
        <v>2026-04</v>
      </c>
      <c r="E6131" s="24" t="str">
        <v>비교 반영</v>
      </c>
      <c r="F6131" s="24" t="str">
        <v>최근 비교기간</v>
      </c>
      <c r="G6131" s="26">
        <v>301</v>
      </c>
      <c r="H6131" s="37">
        <v>0.4100817438692098</v>
      </c>
    </row>
    <row r="6132">
      <c r="A6132" s="26">
        <v>40</v>
      </c>
      <c r="B6132" s="24" t="str">
        <v>여주시</v>
      </c>
      <c r="C6132" s="24" t="str">
        <v>토지</v>
      </c>
      <c r="D6132" s="24" t="str">
        <v>2026-05</v>
      </c>
      <c r="E6132" s="24" t="str">
        <v>비교 반영</v>
      </c>
      <c r="F6132" s="24" t="str">
        <v>최근 비교기간</v>
      </c>
      <c r="G6132" s="26">
        <v>279</v>
      </c>
      <c r="H6132" s="37">
        <v>0.40611353711790393</v>
      </c>
    </row>
    <row r="6133">
      <c r="A6133" s="26">
        <v>40</v>
      </c>
      <c r="B6133" s="24" t="str">
        <v>여주시</v>
      </c>
      <c r="C6133" s="24" t="str">
        <v>토지</v>
      </c>
      <c r="D6133" s="24" t="str">
        <v>2026-06</v>
      </c>
      <c r="E6133" s="24" t="str">
        <v>비교 반영</v>
      </c>
      <c r="F6133" s="24" t="str">
        <v>최근 비교기간</v>
      </c>
      <c r="G6133" s="26">
        <v>334</v>
      </c>
      <c r="H6133" s="37">
        <v>0.453804347826087</v>
      </c>
    </row>
    <row r="6134">
      <c r="A6134" s="30">
        <v>40</v>
      </c>
      <c r="B6134" s="30" t="str">
        <v>여주시</v>
      </c>
      <c r="C6134" s="30" t="str">
        <v>토지</v>
      </c>
      <c r="D6134" s="30" t="str">
        <v>2026-07</v>
      </c>
      <c r="E6134" s="30" t="str">
        <v>집계 중</v>
      </c>
      <c r="F6134" s="30" t="str">
        <v>집계 중 월</v>
      </c>
      <c r="G6134" s="32">
        <v>257</v>
      </c>
      <c r="H6134" s="43">
        <v>0.4400684931506849</v>
      </c>
    </row>
    <row r="6135">
      <c r="A6135" s="26">
        <v>40</v>
      </c>
      <c r="B6135" s="24" t="str">
        <v>여주시</v>
      </c>
      <c r="C6135" s="24" t="str">
        <v>다가구 전월세</v>
      </c>
      <c r="D6135" s="24" t="str">
        <v>2025-08</v>
      </c>
      <c r="E6135" s="24" t="str">
        <v>비교 반영</v>
      </c>
      <c r="F6135" s="24" t="str">
        <v>그 외 비교 반영월</v>
      </c>
      <c r="G6135" s="26">
        <v>151</v>
      </c>
      <c r="H6135" s="37">
        <v>0.21602288984263232</v>
      </c>
    </row>
    <row r="6136">
      <c r="A6136" s="26">
        <v>40</v>
      </c>
      <c r="B6136" s="24" t="str">
        <v>여주시</v>
      </c>
      <c r="C6136" s="24" t="str">
        <v>다가구 전월세</v>
      </c>
      <c r="D6136" s="24" t="str">
        <v>2025-09</v>
      </c>
      <c r="E6136" s="24" t="str">
        <v>비교 반영</v>
      </c>
      <c r="F6136" s="24" t="str">
        <v>그 외 비교 반영월</v>
      </c>
      <c r="G6136" s="26">
        <v>166</v>
      </c>
      <c r="H6136" s="37">
        <v>0.20544554455445543</v>
      </c>
    </row>
    <row r="6137">
      <c r="A6137" s="26">
        <v>40</v>
      </c>
      <c r="B6137" s="24" t="str">
        <v>여주시</v>
      </c>
      <c r="C6137" s="24" t="str">
        <v>다가구 전월세</v>
      </c>
      <c r="D6137" s="24" t="str">
        <v>2025-10</v>
      </c>
      <c r="E6137" s="24" t="str">
        <v>비교 반영</v>
      </c>
      <c r="F6137" s="24" t="str">
        <v>그 외 비교 반영월</v>
      </c>
      <c r="G6137" s="26">
        <v>146</v>
      </c>
      <c r="H6137" s="37">
        <v>0.2246153846153846</v>
      </c>
    </row>
    <row r="6138">
      <c r="A6138" s="26">
        <v>40</v>
      </c>
      <c r="B6138" s="24" t="str">
        <v>여주시</v>
      </c>
      <c r="C6138" s="24" t="str">
        <v>다가구 전월세</v>
      </c>
      <c r="D6138" s="24" t="str">
        <v>2025-11</v>
      </c>
      <c r="E6138" s="24" t="str">
        <v>비교 반영</v>
      </c>
      <c r="F6138" s="24" t="str">
        <v>그 외 비교 반영월</v>
      </c>
      <c r="G6138" s="26">
        <v>101</v>
      </c>
      <c r="H6138" s="37">
        <v>0.14407988587731813</v>
      </c>
    </row>
    <row r="6139">
      <c r="A6139" s="26">
        <v>40</v>
      </c>
      <c r="B6139" s="24" t="str">
        <v>여주시</v>
      </c>
      <c r="C6139" s="24" t="str">
        <v>다가구 전월세</v>
      </c>
      <c r="D6139" s="24" t="str">
        <v>2025-12</v>
      </c>
      <c r="E6139" s="24" t="str">
        <v>비교 반영</v>
      </c>
      <c r="F6139" s="24" t="str">
        <v>그 외 비교 반영월</v>
      </c>
      <c r="G6139" s="26">
        <v>146</v>
      </c>
      <c r="H6139" s="37">
        <v>0.19544846050870146</v>
      </c>
    </row>
    <row r="6140">
      <c r="A6140" s="26">
        <v>40</v>
      </c>
      <c r="B6140" s="24" t="str">
        <v>여주시</v>
      </c>
      <c r="C6140" s="24" t="str">
        <v>다가구 전월세</v>
      </c>
      <c r="D6140" s="24" t="str">
        <v>2026-01</v>
      </c>
      <c r="E6140" s="24" t="str">
        <v>비교 반영</v>
      </c>
      <c r="F6140" s="24" t="str">
        <v>직전 비교기간</v>
      </c>
      <c r="G6140" s="26">
        <v>152</v>
      </c>
      <c r="H6140" s="37">
        <v>0.20994475138121546</v>
      </c>
    </row>
    <row r="6141">
      <c r="A6141" s="26">
        <v>40</v>
      </c>
      <c r="B6141" s="24" t="str">
        <v>여주시</v>
      </c>
      <c r="C6141" s="24" t="str">
        <v>다가구 전월세</v>
      </c>
      <c r="D6141" s="24" t="str">
        <v>2026-02</v>
      </c>
      <c r="E6141" s="24" t="str">
        <v>비교 반영</v>
      </c>
      <c r="F6141" s="24" t="str">
        <v>직전 비교기간</v>
      </c>
      <c r="G6141" s="26">
        <v>208</v>
      </c>
      <c r="H6141" s="37">
        <v>0.2708333333333333</v>
      </c>
    </row>
    <row r="6142">
      <c r="A6142" s="26">
        <v>40</v>
      </c>
      <c r="B6142" s="24" t="str">
        <v>여주시</v>
      </c>
      <c r="C6142" s="24" t="str">
        <v>다가구 전월세</v>
      </c>
      <c r="D6142" s="24" t="str">
        <v>2026-03</v>
      </c>
      <c r="E6142" s="24" t="str">
        <v>비교 반영</v>
      </c>
      <c r="F6142" s="24" t="str">
        <v>직전 비교기간</v>
      </c>
      <c r="G6142" s="26">
        <v>159</v>
      </c>
      <c r="H6142" s="37">
        <v>0.16969050160085378</v>
      </c>
    </row>
    <row r="6143">
      <c r="A6143" s="26">
        <v>40</v>
      </c>
      <c r="B6143" s="24" t="str">
        <v>여주시</v>
      </c>
      <c r="C6143" s="24" t="str">
        <v>다가구 전월세</v>
      </c>
      <c r="D6143" s="24" t="str">
        <v>2026-04</v>
      </c>
      <c r="E6143" s="24" t="str">
        <v>비교 반영</v>
      </c>
      <c r="F6143" s="24" t="str">
        <v>최근 비교기간</v>
      </c>
      <c r="G6143" s="26">
        <v>148</v>
      </c>
      <c r="H6143" s="37">
        <v>0.2016348773841962</v>
      </c>
    </row>
    <row r="6144">
      <c r="A6144" s="26">
        <v>40</v>
      </c>
      <c r="B6144" s="24" t="str">
        <v>여주시</v>
      </c>
      <c r="C6144" s="24" t="str">
        <v>다가구 전월세</v>
      </c>
      <c r="D6144" s="24" t="str">
        <v>2026-05</v>
      </c>
      <c r="E6144" s="24" t="str">
        <v>비교 반영</v>
      </c>
      <c r="F6144" s="24" t="str">
        <v>최근 비교기간</v>
      </c>
      <c r="G6144" s="26">
        <v>135</v>
      </c>
      <c r="H6144" s="37">
        <v>0.1965065502183406</v>
      </c>
    </row>
    <row r="6145">
      <c r="A6145" s="26">
        <v>40</v>
      </c>
      <c r="B6145" s="24" t="str">
        <v>여주시</v>
      </c>
      <c r="C6145" s="24" t="str">
        <v>다가구 전월세</v>
      </c>
      <c r="D6145" s="24" t="str">
        <v>2026-06</v>
      </c>
      <c r="E6145" s="24" t="str">
        <v>비교 반영</v>
      </c>
      <c r="F6145" s="24" t="str">
        <v>최근 비교기간</v>
      </c>
      <c r="G6145" s="26">
        <v>131</v>
      </c>
      <c r="H6145" s="37">
        <v>0.17798913043478262</v>
      </c>
    </row>
    <row r="6146">
      <c r="A6146" s="30">
        <v>40</v>
      </c>
      <c r="B6146" s="30" t="str">
        <v>여주시</v>
      </c>
      <c r="C6146" s="30" t="str">
        <v>다가구 전월세</v>
      </c>
      <c r="D6146" s="30" t="str">
        <v>2026-07</v>
      </c>
      <c r="E6146" s="30" t="str">
        <v>집계 중</v>
      </c>
      <c r="F6146" s="30" t="str">
        <v>집계 중 월</v>
      </c>
      <c r="G6146" s="32">
        <v>111</v>
      </c>
      <c r="H6146" s="43">
        <v>0.19006849315068494</v>
      </c>
    </row>
    <row r="6147">
      <c r="A6147" s="26">
        <v>40</v>
      </c>
      <c r="B6147" s="24" t="str">
        <v>여주시</v>
      </c>
      <c r="C6147" s="24" t="str">
        <v>아파트 전월세</v>
      </c>
      <c r="D6147" s="24" t="str">
        <v>2025-08</v>
      </c>
      <c r="E6147" s="24" t="str">
        <v>비교 반영</v>
      </c>
      <c r="F6147" s="24" t="str">
        <v>그 외 비교 반영월</v>
      </c>
      <c r="G6147" s="26">
        <v>111</v>
      </c>
      <c r="H6147" s="37">
        <v>0.15879828326180256</v>
      </c>
    </row>
    <row r="6148">
      <c r="A6148" s="26">
        <v>40</v>
      </c>
      <c r="B6148" s="24" t="str">
        <v>여주시</v>
      </c>
      <c r="C6148" s="24" t="str">
        <v>아파트 전월세</v>
      </c>
      <c r="D6148" s="24" t="str">
        <v>2025-09</v>
      </c>
      <c r="E6148" s="24" t="str">
        <v>비교 반영</v>
      </c>
      <c r="F6148" s="24" t="str">
        <v>그 외 비교 반영월</v>
      </c>
      <c r="G6148" s="26">
        <v>126</v>
      </c>
      <c r="H6148" s="37">
        <v>0.15594059405940594</v>
      </c>
    </row>
    <row r="6149">
      <c r="A6149" s="26">
        <v>40</v>
      </c>
      <c r="B6149" s="24" t="str">
        <v>여주시</v>
      </c>
      <c r="C6149" s="24" t="str">
        <v>아파트 전월세</v>
      </c>
      <c r="D6149" s="24" t="str">
        <v>2025-10</v>
      </c>
      <c r="E6149" s="24" t="str">
        <v>비교 반영</v>
      </c>
      <c r="F6149" s="24" t="str">
        <v>그 외 비교 반영월</v>
      </c>
      <c r="G6149" s="26">
        <v>104</v>
      </c>
      <c r="H6149" s="37">
        <v>0.16</v>
      </c>
    </row>
    <row r="6150">
      <c r="A6150" s="26">
        <v>40</v>
      </c>
      <c r="B6150" s="24" t="str">
        <v>여주시</v>
      </c>
      <c r="C6150" s="24" t="str">
        <v>아파트 전월세</v>
      </c>
      <c r="D6150" s="24" t="str">
        <v>2025-11</v>
      </c>
      <c r="E6150" s="24" t="str">
        <v>비교 반영</v>
      </c>
      <c r="F6150" s="24" t="str">
        <v>그 외 비교 반영월</v>
      </c>
      <c r="G6150" s="26">
        <v>93</v>
      </c>
      <c r="H6150" s="37">
        <v>0.1326676176890157</v>
      </c>
    </row>
    <row r="6151">
      <c r="A6151" s="26">
        <v>40</v>
      </c>
      <c r="B6151" s="24" t="str">
        <v>여주시</v>
      </c>
      <c r="C6151" s="24" t="str">
        <v>아파트 전월세</v>
      </c>
      <c r="D6151" s="24" t="str">
        <v>2025-12</v>
      </c>
      <c r="E6151" s="24" t="str">
        <v>비교 반영</v>
      </c>
      <c r="F6151" s="24" t="str">
        <v>그 외 비교 반영월</v>
      </c>
      <c r="G6151" s="26">
        <v>116</v>
      </c>
      <c r="H6151" s="37">
        <v>0.15528781793842034</v>
      </c>
    </row>
    <row r="6152">
      <c r="A6152" s="26">
        <v>40</v>
      </c>
      <c r="B6152" s="24" t="str">
        <v>여주시</v>
      </c>
      <c r="C6152" s="24" t="str">
        <v>아파트 전월세</v>
      </c>
      <c r="D6152" s="24" t="str">
        <v>2026-01</v>
      </c>
      <c r="E6152" s="24" t="str">
        <v>비교 반영</v>
      </c>
      <c r="F6152" s="24" t="str">
        <v>직전 비교기간</v>
      </c>
      <c r="G6152" s="26">
        <v>135</v>
      </c>
      <c r="H6152" s="37">
        <v>0.18646408839779005</v>
      </c>
    </row>
    <row r="6153">
      <c r="A6153" s="26">
        <v>40</v>
      </c>
      <c r="B6153" s="24" t="str">
        <v>여주시</v>
      </c>
      <c r="C6153" s="24" t="str">
        <v>아파트 전월세</v>
      </c>
      <c r="D6153" s="24" t="str">
        <v>2026-02</v>
      </c>
      <c r="E6153" s="24" t="str">
        <v>비교 반영</v>
      </c>
      <c r="F6153" s="24" t="str">
        <v>직전 비교기간</v>
      </c>
      <c r="G6153" s="26">
        <v>126</v>
      </c>
      <c r="H6153" s="37">
        <v>0.1640625</v>
      </c>
    </row>
    <row r="6154">
      <c r="A6154" s="26">
        <v>40</v>
      </c>
      <c r="B6154" s="24" t="str">
        <v>여주시</v>
      </c>
      <c r="C6154" s="24" t="str">
        <v>아파트 전월세</v>
      </c>
      <c r="D6154" s="24" t="str">
        <v>2026-03</v>
      </c>
      <c r="E6154" s="24" t="str">
        <v>비교 반영</v>
      </c>
      <c r="F6154" s="24" t="str">
        <v>직전 비교기간</v>
      </c>
      <c r="G6154" s="26">
        <v>136</v>
      </c>
      <c r="H6154" s="37">
        <v>0.14514407684098185</v>
      </c>
    </row>
    <row r="6155">
      <c r="A6155" s="26">
        <v>40</v>
      </c>
      <c r="B6155" s="24" t="str">
        <v>여주시</v>
      </c>
      <c r="C6155" s="24" t="str">
        <v>아파트 전월세</v>
      </c>
      <c r="D6155" s="24" t="str">
        <v>2026-04</v>
      </c>
      <c r="E6155" s="24" t="str">
        <v>비교 반영</v>
      </c>
      <c r="F6155" s="24" t="str">
        <v>최근 비교기간</v>
      </c>
      <c r="G6155" s="26">
        <v>111</v>
      </c>
      <c r="H6155" s="37">
        <v>0.15122615803814715</v>
      </c>
    </row>
    <row r="6156">
      <c r="A6156" s="26">
        <v>40</v>
      </c>
      <c r="B6156" s="24" t="str">
        <v>여주시</v>
      </c>
      <c r="C6156" s="24" t="str">
        <v>아파트 전월세</v>
      </c>
      <c r="D6156" s="24" t="str">
        <v>2026-05</v>
      </c>
      <c r="E6156" s="24" t="str">
        <v>비교 반영</v>
      </c>
      <c r="F6156" s="24" t="str">
        <v>최근 비교기간</v>
      </c>
      <c r="G6156" s="26">
        <v>99</v>
      </c>
      <c r="H6156" s="37">
        <v>0.14410480349344978</v>
      </c>
    </row>
    <row r="6157">
      <c r="A6157" s="26">
        <v>40</v>
      </c>
      <c r="B6157" s="24" t="str">
        <v>여주시</v>
      </c>
      <c r="C6157" s="24" t="str">
        <v>아파트 전월세</v>
      </c>
      <c r="D6157" s="24" t="str">
        <v>2026-06</v>
      </c>
      <c r="E6157" s="24" t="str">
        <v>비교 반영</v>
      </c>
      <c r="F6157" s="24" t="str">
        <v>최근 비교기간</v>
      </c>
      <c r="G6157" s="26">
        <v>106</v>
      </c>
      <c r="H6157" s="37">
        <v>0.14402173913043478</v>
      </c>
    </row>
    <row r="6158">
      <c r="A6158" s="30">
        <v>40</v>
      </c>
      <c r="B6158" s="30" t="str">
        <v>여주시</v>
      </c>
      <c r="C6158" s="30" t="str">
        <v>아파트 전월세</v>
      </c>
      <c r="D6158" s="30" t="str">
        <v>2026-07</v>
      </c>
      <c r="E6158" s="30" t="str">
        <v>집계 중</v>
      </c>
      <c r="F6158" s="30" t="str">
        <v>집계 중 월</v>
      </c>
      <c r="G6158" s="32">
        <v>86</v>
      </c>
      <c r="H6158" s="43">
        <v>0.14726027397260275</v>
      </c>
    </row>
    <row r="6159">
      <c r="A6159" s="26">
        <v>40</v>
      </c>
      <c r="B6159" s="24" t="str">
        <v>여주시</v>
      </c>
      <c r="C6159" s="24" t="str">
        <v>아파트 매매</v>
      </c>
      <c r="D6159" s="24" t="str">
        <v>2025-08</v>
      </c>
      <c r="E6159" s="24" t="str">
        <v>비교 반영</v>
      </c>
      <c r="F6159" s="24" t="str">
        <v>그 외 비교 반영월</v>
      </c>
      <c r="G6159" s="26">
        <v>64</v>
      </c>
      <c r="H6159" s="37">
        <v>0.09155937052932761</v>
      </c>
    </row>
    <row r="6160">
      <c r="A6160" s="26">
        <v>40</v>
      </c>
      <c r="B6160" s="24" t="str">
        <v>여주시</v>
      </c>
      <c r="C6160" s="24" t="str">
        <v>아파트 매매</v>
      </c>
      <c r="D6160" s="24" t="str">
        <v>2025-09</v>
      </c>
      <c r="E6160" s="24" t="str">
        <v>비교 반영</v>
      </c>
      <c r="F6160" s="24" t="str">
        <v>그 외 비교 반영월</v>
      </c>
      <c r="G6160" s="26">
        <v>70</v>
      </c>
      <c r="H6160" s="37">
        <v>0.08663366336633663</v>
      </c>
    </row>
    <row r="6161">
      <c r="A6161" s="26">
        <v>40</v>
      </c>
      <c r="B6161" s="24" t="str">
        <v>여주시</v>
      </c>
      <c r="C6161" s="24" t="str">
        <v>아파트 매매</v>
      </c>
      <c r="D6161" s="24" t="str">
        <v>2025-10</v>
      </c>
      <c r="E6161" s="24" t="str">
        <v>비교 반영</v>
      </c>
      <c r="F6161" s="24" t="str">
        <v>그 외 비교 반영월</v>
      </c>
      <c r="G6161" s="26">
        <v>61</v>
      </c>
      <c r="H6161" s="37">
        <v>0.09384615384615384</v>
      </c>
    </row>
    <row r="6162">
      <c r="A6162" s="26">
        <v>40</v>
      </c>
      <c r="B6162" s="24" t="str">
        <v>여주시</v>
      </c>
      <c r="C6162" s="24" t="str">
        <v>아파트 매매</v>
      </c>
      <c r="D6162" s="24" t="str">
        <v>2025-11</v>
      </c>
      <c r="E6162" s="24" t="str">
        <v>비교 반영</v>
      </c>
      <c r="F6162" s="24" t="str">
        <v>그 외 비교 반영월</v>
      </c>
      <c r="G6162" s="26">
        <v>62</v>
      </c>
      <c r="H6162" s="37">
        <v>0.0884450784593438</v>
      </c>
    </row>
    <row r="6163">
      <c r="A6163" s="26">
        <v>40</v>
      </c>
      <c r="B6163" s="24" t="str">
        <v>여주시</v>
      </c>
      <c r="C6163" s="24" t="str">
        <v>아파트 매매</v>
      </c>
      <c r="D6163" s="24" t="str">
        <v>2025-12</v>
      </c>
      <c r="E6163" s="24" t="str">
        <v>비교 반영</v>
      </c>
      <c r="F6163" s="24" t="str">
        <v>그 외 비교 반영월</v>
      </c>
      <c r="G6163" s="26">
        <v>64</v>
      </c>
      <c r="H6163" s="37">
        <v>0.0856760374832664</v>
      </c>
    </row>
    <row r="6164">
      <c r="A6164" s="26">
        <v>40</v>
      </c>
      <c r="B6164" s="24" t="str">
        <v>여주시</v>
      </c>
      <c r="C6164" s="24" t="str">
        <v>아파트 매매</v>
      </c>
      <c r="D6164" s="24" t="str">
        <v>2026-01</v>
      </c>
      <c r="E6164" s="24" t="str">
        <v>비교 반영</v>
      </c>
      <c r="F6164" s="24" t="str">
        <v>직전 비교기간</v>
      </c>
      <c r="G6164" s="26">
        <v>66</v>
      </c>
      <c r="H6164" s="37">
        <v>0.09116022099447514</v>
      </c>
    </row>
    <row r="6165">
      <c r="A6165" s="26">
        <v>40</v>
      </c>
      <c r="B6165" s="24" t="str">
        <v>여주시</v>
      </c>
      <c r="C6165" s="24" t="str">
        <v>아파트 매매</v>
      </c>
      <c r="D6165" s="24" t="str">
        <v>2026-02</v>
      </c>
      <c r="E6165" s="24" t="str">
        <v>비교 반영</v>
      </c>
      <c r="F6165" s="24" t="str">
        <v>직전 비교기간</v>
      </c>
      <c r="G6165" s="26">
        <v>64</v>
      </c>
      <c r="H6165" s="37">
        <v>0.08333333333333333</v>
      </c>
    </row>
    <row r="6166">
      <c r="A6166" s="26">
        <v>40</v>
      </c>
      <c r="B6166" s="24" t="str">
        <v>여주시</v>
      </c>
      <c r="C6166" s="24" t="str">
        <v>아파트 매매</v>
      </c>
      <c r="D6166" s="24" t="str">
        <v>2026-03</v>
      </c>
      <c r="E6166" s="24" t="str">
        <v>비교 반영</v>
      </c>
      <c r="F6166" s="24" t="str">
        <v>직전 비교기간</v>
      </c>
      <c r="G6166" s="26">
        <v>81</v>
      </c>
      <c r="H6166" s="37">
        <v>0.0864461045891142</v>
      </c>
    </row>
    <row r="6167">
      <c r="A6167" s="26">
        <v>40</v>
      </c>
      <c r="B6167" s="24" t="str">
        <v>여주시</v>
      </c>
      <c r="C6167" s="24" t="str">
        <v>아파트 매매</v>
      </c>
      <c r="D6167" s="24" t="str">
        <v>2026-04</v>
      </c>
      <c r="E6167" s="24" t="str">
        <v>비교 반영</v>
      </c>
      <c r="F6167" s="24" t="str">
        <v>최근 비교기간</v>
      </c>
      <c r="G6167" s="26">
        <v>69</v>
      </c>
      <c r="H6167" s="37">
        <v>0.09400544959128065</v>
      </c>
    </row>
    <row r="6168">
      <c r="A6168" s="26">
        <v>40</v>
      </c>
      <c r="B6168" s="24" t="str">
        <v>여주시</v>
      </c>
      <c r="C6168" s="24" t="str">
        <v>아파트 매매</v>
      </c>
      <c r="D6168" s="24" t="str">
        <v>2026-05</v>
      </c>
      <c r="E6168" s="24" t="str">
        <v>비교 반영</v>
      </c>
      <c r="F6168" s="24" t="str">
        <v>최근 비교기간</v>
      </c>
      <c r="G6168" s="26">
        <v>83</v>
      </c>
      <c r="H6168" s="37">
        <v>0.12081513828238719</v>
      </c>
    </row>
    <row r="6169">
      <c r="A6169" s="26">
        <v>40</v>
      </c>
      <c r="B6169" s="24" t="str">
        <v>여주시</v>
      </c>
      <c r="C6169" s="24" t="str">
        <v>아파트 매매</v>
      </c>
      <c r="D6169" s="24" t="str">
        <v>2026-06</v>
      </c>
      <c r="E6169" s="24" t="str">
        <v>비교 반영</v>
      </c>
      <c r="F6169" s="24" t="str">
        <v>최근 비교기간</v>
      </c>
      <c r="G6169" s="26">
        <v>61</v>
      </c>
      <c r="H6169" s="37">
        <v>0.08288043478260869</v>
      </c>
    </row>
    <row r="6170">
      <c r="A6170" s="30">
        <v>40</v>
      </c>
      <c r="B6170" s="30" t="str">
        <v>여주시</v>
      </c>
      <c r="C6170" s="30" t="str">
        <v>아파트 매매</v>
      </c>
      <c r="D6170" s="30" t="str">
        <v>2026-07</v>
      </c>
      <c r="E6170" s="30" t="str">
        <v>집계 중</v>
      </c>
      <c r="F6170" s="30" t="str">
        <v>집계 중 월</v>
      </c>
      <c r="G6170" s="32">
        <v>61</v>
      </c>
      <c r="H6170" s="43">
        <v>0.10445205479452055</v>
      </c>
    </row>
    <row r="6171">
      <c r="A6171" s="26">
        <v>40</v>
      </c>
      <c r="B6171" s="24" t="str">
        <v>여주시</v>
      </c>
      <c r="C6171" s="24" t="str">
        <v>다세대 전월세</v>
      </c>
      <c r="D6171" s="24" t="str">
        <v>2025-08</v>
      </c>
      <c r="E6171" s="24" t="str">
        <v>비교 반영</v>
      </c>
      <c r="F6171" s="24" t="str">
        <v>그 외 비교 반영월</v>
      </c>
      <c r="G6171" s="26">
        <v>53</v>
      </c>
      <c r="H6171" s="37">
        <v>0.07582260371959942</v>
      </c>
    </row>
    <row r="6172">
      <c r="A6172" s="26">
        <v>40</v>
      </c>
      <c r="B6172" s="24" t="str">
        <v>여주시</v>
      </c>
      <c r="C6172" s="24" t="str">
        <v>다세대 전월세</v>
      </c>
      <c r="D6172" s="24" t="str">
        <v>2025-09</v>
      </c>
      <c r="E6172" s="24" t="str">
        <v>비교 반영</v>
      </c>
      <c r="F6172" s="24" t="str">
        <v>그 외 비교 반영월</v>
      </c>
      <c r="G6172" s="26">
        <v>54</v>
      </c>
      <c r="H6172" s="37">
        <v>0.06683168316831684</v>
      </c>
    </row>
    <row r="6173">
      <c r="A6173" s="26">
        <v>40</v>
      </c>
      <c r="B6173" s="24" t="str">
        <v>여주시</v>
      </c>
      <c r="C6173" s="24" t="str">
        <v>다세대 전월세</v>
      </c>
      <c r="D6173" s="24" t="str">
        <v>2025-10</v>
      </c>
      <c r="E6173" s="24" t="str">
        <v>비교 반영</v>
      </c>
      <c r="F6173" s="24" t="str">
        <v>그 외 비교 반영월</v>
      </c>
      <c r="G6173" s="26">
        <v>27</v>
      </c>
      <c r="H6173" s="37">
        <v>0.04153846153846154</v>
      </c>
    </row>
    <row r="6174">
      <c r="A6174" s="26">
        <v>40</v>
      </c>
      <c r="B6174" s="24" t="str">
        <v>여주시</v>
      </c>
      <c r="C6174" s="24" t="str">
        <v>다세대 전월세</v>
      </c>
      <c r="D6174" s="24" t="str">
        <v>2025-11</v>
      </c>
      <c r="E6174" s="24" t="str">
        <v>비교 반영</v>
      </c>
      <c r="F6174" s="24" t="str">
        <v>그 외 비교 반영월</v>
      </c>
      <c r="G6174" s="26">
        <v>30</v>
      </c>
      <c r="H6174" s="37">
        <v>0.042796005706134094</v>
      </c>
    </row>
    <row r="6175">
      <c r="A6175" s="26">
        <v>40</v>
      </c>
      <c r="B6175" s="24" t="str">
        <v>여주시</v>
      </c>
      <c r="C6175" s="24" t="str">
        <v>다세대 전월세</v>
      </c>
      <c r="D6175" s="24" t="str">
        <v>2025-12</v>
      </c>
      <c r="E6175" s="24" t="str">
        <v>비교 반영</v>
      </c>
      <c r="F6175" s="24" t="str">
        <v>그 외 비교 반영월</v>
      </c>
      <c r="G6175" s="26">
        <v>34</v>
      </c>
      <c r="H6175" s="37">
        <v>0.04551539491298527</v>
      </c>
    </row>
    <row r="6176">
      <c r="A6176" s="26">
        <v>40</v>
      </c>
      <c r="B6176" s="24" t="str">
        <v>여주시</v>
      </c>
      <c r="C6176" s="24" t="str">
        <v>다세대 전월세</v>
      </c>
      <c r="D6176" s="24" t="str">
        <v>2026-01</v>
      </c>
      <c r="E6176" s="24" t="str">
        <v>비교 반영</v>
      </c>
      <c r="F6176" s="24" t="str">
        <v>직전 비교기간</v>
      </c>
      <c r="G6176" s="26">
        <v>39</v>
      </c>
      <c r="H6176" s="37">
        <v>0.05386740331491713</v>
      </c>
    </row>
    <row r="6177">
      <c r="A6177" s="26">
        <v>40</v>
      </c>
      <c r="B6177" s="24" t="str">
        <v>여주시</v>
      </c>
      <c r="C6177" s="24" t="str">
        <v>다세대 전월세</v>
      </c>
      <c r="D6177" s="24" t="str">
        <v>2026-02</v>
      </c>
      <c r="E6177" s="24" t="str">
        <v>비교 반영</v>
      </c>
      <c r="F6177" s="24" t="str">
        <v>직전 비교기간</v>
      </c>
      <c r="G6177" s="26">
        <v>28</v>
      </c>
      <c r="H6177" s="37">
        <v>0.036458333333333336</v>
      </c>
    </row>
    <row r="6178">
      <c r="A6178" s="26">
        <v>40</v>
      </c>
      <c r="B6178" s="24" t="str">
        <v>여주시</v>
      </c>
      <c r="C6178" s="24" t="str">
        <v>다세대 전월세</v>
      </c>
      <c r="D6178" s="24" t="str">
        <v>2026-03</v>
      </c>
      <c r="E6178" s="24" t="str">
        <v>비교 반영</v>
      </c>
      <c r="F6178" s="24" t="str">
        <v>직전 비교기간</v>
      </c>
      <c r="G6178" s="26">
        <v>57</v>
      </c>
      <c r="H6178" s="37">
        <v>0.060832443970117396</v>
      </c>
    </row>
    <row r="6179">
      <c r="A6179" s="26">
        <v>40</v>
      </c>
      <c r="B6179" s="24" t="str">
        <v>여주시</v>
      </c>
      <c r="C6179" s="24" t="str">
        <v>다세대 전월세</v>
      </c>
      <c r="D6179" s="24" t="str">
        <v>2026-04</v>
      </c>
      <c r="E6179" s="24" t="str">
        <v>비교 반영</v>
      </c>
      <c r="F6179" s="24" t="str">
        <v>최근 비교기간</v>
      </c>
      <c r="G6179" s="26">
        <v>37</v>
      </c>
      <c r="H6179" s="37">
        <v>0.05040871934604905</v>
      </c>
    </row>
    <row r="6180">
      <c r="A6180" s="26">
        <v>40</v>
      </c>
      <c r="B6180" s="24" t="str">
        <v>여주시</v>
      </c>
      <c r="C6180" s="24" t="str">
        <v>다세대 전월세</v>
      </c>
      <c r="D6180" s="24" t="str">
        <v>2026-05</v>
      </c>
      <c r="E6180" s="24" t="str">
        <v>비교 반영</v>
      </c>
      <c r="F6180" s="24" t="str">
        <v>최근 비교기간</v>
      </c>
      <c r="G6180" s="26">
        <v>36</v>
      </c>
      <c r="H6180" s="37">
        <v>0.05240174672489083</v>
      </c>
    </row>
    <row r="6181">
      <c r="A6181" s="26">
        <v>40</v>
      </c>
      <c r="B6181" s="24" t="str">
        <v>여주시</v>
      </c>
      <c r="C6181" s="24" t="str">
        <v>다세대 전월세</v>
      </c>
      <c r="D6181" s="24" t="str">
        <v>2026-06</v>
      </c>
      <c r="E6181" s="24" t="str">
        <v>비교 반영</v>
      </c>
      <c r="F6181" s="24" t="str">
        <v>최근 비교기간</v>
      </c>
      <c r="G6181" s="26">
        <v>48</v>
      </c>
      <c r="H6181" s="37">
        <v>0.06521739130434782</v>
      </c>
    </row>
    <row r="6182">
      <c r="A6182" s="30">
        <v>40</v>
      </c>
      <c r="B6182" s="30" t="str">
        <v>여주시</v>
      </c>
      <c r="C6182" s="30" t="str">
        <v>다세대 전월세</v>
      </c>
      <c r="D6182" s="30" t="str">
        <v>2026-07</v>
      </c>
      <c r="E6182" s="30" t="str">
        <v>집계 중</v>
      </c>
      <c r="F6182" s="30" t="str">
        <v>집계 중 월</v>
      </c>
      <c r="G6182" s="32">
        <v>28</v>
      </c>
      <c r="H6182" s="43">
        <v>0.04794520547945205</v>
      </c>
    </row>
    <row r="6183">
      <c r="A6183" s="26">
        <v>40</v>
      </c>
      <c r="B6183" s="24" t="str">
        <v>여주시</v>
      </c>
      <c r="C6183" s="24" t="str">
        <v>다가구 매매</v>
      </c>
      <c r="D6183" s="24" t="str">
        <v>2025-08</v>
      </c>
      <c r="E6183" s="24" t="str">
        <v>비교 반영</v>
      </c>
      <c r="F6183" s="24" t="str">
        <v>그 외 비교 반영월</v>
      </c>
      <c r="G6183" s="26">
        <v>27</v>
      </c>
      <c r="H6183" s="37">
        <v>0.03862660944206009</v>
      </c>
    </row>
    <row r="6184">
      <c r="A6184" s="26">
        <v>40</v>
      </c>
      <c r="B6184" s="24" t="str">
        <v>여주시</v>
      </c>
      <c r="C6184" s="24" t="str">
        <v>다가구 매매</v>
      </c>
      <c r="D6184" s="24" t="str">
        <v>2025-09</v>
      </c>
      <c r="E6184" s="24" t="str">
        <v>비교 반영</v>
      </c>
      <c r="F6184" s="24" t="str">
        <v>그 외 비교 반영월</v>
      </c>
      <c r="G6184" s="26">
        <v>24</v>
      </c>
      <c r="H6184" s="37">
        <v>0.0297029702970297</v>
      </c>
    </row>
    <row r="6185">
      <c r="A6185" s="26">
        <v>40</v>
      </c>
      <c r="B6185" s="24" t="str">
        <v>여주시</v>
      </c>
      <c r="C6185" s="24" t="str">
        <v>다가구 매매</v>
      </c>
      <c r="D6185" s="24" t="str">
        <v>2025-10</v>
      </c>
      <c r="E6185" s="24" t="str">
        <v>비교 반영</v>
      </c>
      <c r="F6185" s="24" t="str">
        <v>그 외 비교 반영월</v>
      </c>
      <c r="G6185" s="26">
        <v>25</v>
      </c>
      <c r="H6185" s="37">
        <v>0.038461538461538464</v>
      </c>
    </row>
    <row r="6186">
      <c r="A6186" s="26">
        <v>40</v>
      </c>
      <c r="B6186" s="24" t="str">
        <v>여주시</v>
      </c>
      <c r="C6186" s="24" t="str">
        <v>다가구 매매</v>
      </c>
      <c r="D6186" s="24" t="str">
        <v>2025-11</v>
      </c>
      <c r="E6186" s="24" t="str">
        <v>비교 반영</v>
      </c>
      <c r="F6186" s="24" t="str">
        <v>그 외 비교 반영월</v>
      </c>
      <c r="G6186" s="26">
        <v>25</v>
      </c>
      <c r="H6186" s="37">
        <v>0.03566333808844508</v>
      </c>
    </row>
    <row r="6187">
      <c r="A6187" s="26">
        <v>40</v>
      </c>
      <c r="B6187" s="24" t="str">
        <v>여주시</v>
      </c>
      <c r="C6187" s="24" t="str">
        <v>다가구 매매</v>
      </c>
      <c r="D6187" s="24" t="str">
        <v>2025-12</v>
      </c>
      <c r="E6187" s="24" t="str">
        <v>비교 반영</v>
      </c>
      <c r="F6187" s="24" t="str">
        <v>그 외 비교 반영월</v>
      </c>
      <c r="G6187" s="26">
        <v>13</v>
      </c>
      <c r="H6187" s="37">
        <v>0.01740294511378849</v>
      </c>
    </row>
    <row r="6188">
      <c r="A6188" s="26">
        <v>40</v>
      </c>
      <c r="B6188" s="24" t="str">
        <v>여주시</v>
      </c>
      <c r="C6188" s="24" t="str">
        <v>다가구 매매</v>
      </c>
      <c r="D6188" s="24" t="str">
        <v>2026-01</v>
      </c>
      <c r="E6188" s="24" t="str">
        <v>비교 반영</v>
      </c>
      <c r="F6188" s="24" t="str">
        <v>직전 비교기간</v>
      </c>
      <c r="G6188" s="26">
        <v>21</v>
      </c>
      <c r="H6188" s="37">
        <v>0.029005524861878452</v>
      </c>
    </row>
    <row r="6189">
      <c r="A6189" s="26">
        <v>40</v>
      </c>
      <c r="B6189" s="24" t="str">
        <v>여주시</v>
      </c>
      <c r="C6189" s="24" t="str">
        <v>다가구 매매</v>
      </c>
      <c r="D6189" s="24" t="str">
        <v>2026-02</v>
      </c>
      <c r="E6189" s="24" t="str">
        <v>비교 반영</v>
      </c>
      <c r="F6189" s="24" t="str">
        <v>직전 비교기간</v>
      </c>
      <c r="G6189" s="26">
        <v>16</v>
      </c>
      <c r="H6189" s="37">
        <v>0.020833333333333332</v>
      </c>
    </row>
    <row r="6190">
      <c r="A6190" s="26">
        <v>40</v>
      </c>
      <c r="B6190" s="24" t="str">
        <v>여주시</v>
      </c>
      <c r="C6190" s="24" t="str">
        <v>다가구 매매</v>
      </c>
      <c r="D6190" s="24" t="str">
        <v>2026-03</v>
      </c>
      <c r="E6190" s="24" t="str">
        <v>비교 반영</v>
      </c>
      <c r="F6190" s="24" t="str">
        <v>직전 비교기간</v>
      </c>
      <c r="G6190" s="26">
        <v>27</v>
      </c>
      <c r="H6190" s="37">
        <v>0.0288153681963714</v>
      </c>
    </row>
    <row r="6191">
      <c r="A6191" s="26">
        <v>40</v>
      </c>
      <c r="B6191" s="24" t="str">
        <v>여주시</v>
      </c>
      <c r="C6191" s="24" t="str">
        <v>다가구 매매</v>
      </c>
      <c r="D6191" s="24" t="str">
        <v>2026-04</v>
      </c>
      <c r="E6191" s="24" t="str">
        <v>비교 반영</v>
      </c>
      <c r="F6191" s="24" t="str">
        <v>최근 비교기간</v>
      </c>
      <c r="G6191" s="26">
        <v>30</v>
      </c>
      <c r="H6191" s="37">
        <v>0.04087193460490463</v>
      </c>
    </row>
    <row r="6192">
      <c r="A6192" s="26">
        <v>40</v>
      </c>
      <c r="B6192" s="24" t="str">
        <v>여주시</v>
      </c>
      <c r="C6192" s="24" t="str">
        <v>다가구 매매</v>
      </c>
      <c r="D6192" s="24" t="str">
        <v>2026-05</v>
      </c>
      <c r="E6192" s="24" t="str">
        <v>비교 반영</v>
      </c>
      <c r="F6192" s="24" t="str">
        <v>최근 비교기간</v>
      </c>
      <c r="G6192" s="26">
        <v>19</v>
      </c>
      <c r="H6192" s="37">
        <v>0.027656477438136828</v>
      </c>
    </row>
    <row r="6193">
      <c r="A6193" s="26">
        <v>40</v>
      </c>
      <c r="B6193" s="24" t="str">
        <v>여주시</v>
      </c>
      <c r="C6193" s="24" t="str">
        <v>다가구 매매</v>
      </c>
      <c r="D6193" s="24" t="str">
        <v>2026-06</v>
      </c>
      <c r="E6193" s="24" t="str">
        <v>비교 반영</v>
      </c>
      <c r="F6193" s="24" t="str">
        <v>최근 비교기간</v>
      </c>
      <c r="G6193" s="26">
        <v>28</v>
      </c>
      <c r="H6193" s="37">
        <v>0.03804347826086957</v>
      </c>
    </row>
    <row r="6194">
      <c r="A6194" s="30">
        <v>40</v>
      </c>
      <c r="B6194" s="30" t="str">
        <v>여주시</v>
      </c>
      <c r="C6194" s="30" t="str">
        <v>다가구 매매</v>
      </c>
      <c r="D6194" s="30" t="str">
        <v>2026-07</v>
      </c>
      <c r="E6194" s="30" t="str">
        <v>집계 중</v>
      </c>
      <c r="F6194" s="30" t="str">
        <v>집계 중 월</v>
      </c>
      <c r="G6194" s="32">
        <v>11</v>
      </c>
      <c r="H6194" s="43">
        <v>0.018835616438356163</v>
      </c>
    </row>
    <row r="6195">
      <c r="A6195" s="26">
        <v>40</v>
      </c>
      <c r="B6195" s="24" t="str">
        <v>여주시</v>
      </c>
      <c r="C6195" s="24" t="str">
        <v>다세대 매매</v>
      </c>
      <c r="D6195" s="24" t="str">
        <v>2025-08</v>
      </c>
      <c r="E6195" s="24" t="str">
        <v>비교 반영</v>
      </c>
      <c r="F6195" s="24" t="str">
        <v>그 외 비교 반영월</v>
      </c>
      <c r="G6195" s="26">
        <v>15</v>
      </c>
      <c r="H6195" s="37">
        <v>0.02145922746781116</v>
      </c>
    </row>
    <row r="6196">
      <c r="A6196" s="26">
        <v>40</v>
      </c>
      <c r="B6196" s="24" t="str">
        <v>여주시</v>
      </c>
      <c r="C6196" s="24" t="str">
        <v>다세대 매매</v>
      </c>
      <c r="D6196" s="24" t="str">
        <v>2025-09</v>
      </c>
      <c r="E6196" s="24" t="str">
        <v>비교 반영</v>
      </c>
      <c r="F6196" s="24" t="str">
        <v>그 외 비교 반영월</v>
      </c>
      <c r="G6196" s="26">
        <v>19</v>
      </c>
      <c r="H6196" s="37">
        <v>0.023514851485148515</v>
      </c>
    </row>
    <row r="6197">
      <c r="A6197" s="26">
        <v>40</v>
      </c>
      <c r="B6197" s="24" t="str">
        <v>여주시</v>
      </c>
      <c r="C6197" s="24" t="str">
        <v>다세대 매매</v>
      </c>
      <c r="D6197" s="24" t="str">
        <v>2025-10</v>
      </c>
      <c r="E6197" s="24" t="str">
        <v>비교 반영</v>
      </c>
      <c r="F6197" s="24" t="str">
        <v>그 외 비교 반영월</v>
      </c>
      <c r="G6197" s="26">
        <v>14</v>
      </c>
      <c r="H6197" s="37">
        <v>0.021538461538461538</v>
      </c>
    </row>
    <row r="6198">
      <c r="A6198" s="26">
        <v>40</v>
      </c>
      <c r="B6198" s="24" t="str">
        <v>여주시</v>
      </c>
      <c r="C6198" s="24" t="str">
        <v>다세대 매매</v>
      </c>
      <c r="D6198" s="24" t="str">
        <v>2025-11</v>
      </c>
      <c r="E6198" s="24" t="str">
        <v>비교 반영</v>
      </c>
      <c r="F6198" s="24" t="str">
        <v>그 외 비교 반영월</v>
      </c>
      <c r="G6198" s="26">
        <v>9</v>
      </c>
      <c r="H6198" s="37">
        <v>0.012838801711840228</v>
      </c>
    </row>
    <row r="6199">
      <c r="A6199" s="26">
        <v>40</v>
      </c>
      <c r="B6199" s="24" t="str">
        <v>여주시</v>
      </c>
      <c r="C6199" s="24" t="str">
        <v>다세대 매매</v>
      </c>
      <c r="D6199" s="24" t="str">
        <v>2025-12</v>
      </c>
      <c r="E6199" s="24" t="str">
        <v>비교 반영</v>
      </c>
      <c r="F6199" s="24" t="str">
        <v>그 외 비교 반영월</v>
      </c>
      <c r="G6199" s="26">
        <v>35</v>
      </c>
      <c r="H6199" s="37">
        <v>0.04685408299866131</v>
      </c>
    </row>
    <row r="6200">
      <c r="A6200" s="26">
        <v>40</v>
      </c>
      <c r="B6200" s="24" t="str">
        <v>여주시</v>
      </c>
      <c r="C6200" s="24" t="str">
        <v>다세대 매매</v>
      </c>
      <c r="D6200" s="24" t="str">
        <v>2026-01</v>
      </c>
      <c r="E6200" s="24" t="str">
        <v>비교 반영</v>
      </c>
      <c r="F6200" s="24" t="str">
        <v>직전 비교기간</v>
      </c>
      <c r="G6200" s="26">
        <v>14</v>
      </c>
      <c r="H6200" s="37">
        <v>0.019337016574585635</v>
      </c>
    </row>
    <row r="6201">
      <c r="A6201" s="26">
        <v>40</v>
      </c>
      <c r="B6201" s="24" t="str">
        <v>여주시</v>
      </c>
      <c r="C6201" s="24" t="str">
        <v>다세대 매매</v>
      </c>
      <c r="D6201" s="24" t="str">
        <v>2026-02</v>
      </c>
      <c r="E6201" s="24" t="str">
        <v>비교 반영</v>
      </c>
      <c r="F6201" s="24" t="str">
        <v>직전 비교기간</v>
      </c>
      <c r="G6201" s="26">
        <v>8</v>
      </c>
      <c r="H6201" s="37">
        <v>0.010416666666666666</v>
      </c>
    </row>
    <row r="6202">
      <c r="A6202" s="26">
        <v>40</v>
      </c>
      <c r="B6202" s="24" t="str">
        <v>여주시</v>
      </c>
      <c r="C6202" s="24" t="str">
        <v>다세대 매매</v>
      </c>
      <c r="D6202" s="24" t="str">
        <v>2026-03</v>
      </c>
      <c r="E6202" s="24" t="str">
        <v>비교 반영</v>
      </c>
      <c r="F6202" s="24" t="str">
        <v>직전 비교기간</v>
      </c>
      <c r="G6202" s="26">
        <v>26</v>
      </c>
      <c r="H6202" s="37">
        <v>0.02774813233724653</v>
      </c>
    </row>
    <row r="6203">
      <c r="A6203" s="26">
        <v>40</v>
      </c>
      <c r="B6203" s="24" t="str">
        <v>여주시</v>
      </c>
      <c r="C6203" s="24" t="str">
        <v>다세대 매매</v>
      </c>
      <c r="D6203" s="24" t="str">
        <v>2026-04</v>
      </c>
      <c r="E6203" s="24" t="str">
        <v>비교 반영</v>
      </c>
      <c r="F6203" s="24" t="str">
        <v>최근 비교기간</v>
      </c>
      <c r="G6203" s="26">
        <v>15</v>
      </c>
      <c r="H6203" s="37">
        <v>0.020435967302452316</v>
      </c>
    </row>
    <row r="6204">
      <c r="A6204" s="26">
        <v>40</v>
      </c>
      <c r="B6204" s="24" t="str">
        <v>여주시</v>
      </c>
      <c r="C6204" s="24" t="str">
        <v>다세대 매매</v>
      </c>
      <c r="D6204" s="24" t="str">
        <v>2026-05</v>
      </c>
      <c r="E6204" s="24" t="str">
        <v>비교 반영</v>
      </c>
      <c r="F6204" s="24" t="str">
        <v>최근 비교기간</v>
      </c>
      <c r="G6204" s="26">
        <v>7</v>
      </c>
      <c r="H6204" s="37">
        <v>0.010189228529839884</v>
      </c>
    </row>
    <row r="6205">
      <c r="A6205" s="26">
        <v>40</v>
      </c>
      <c r="B6205" s="24" t="str">
        <v>여주시</v>
      </c>
      <c r="C6205" s="24" t="str">
        <v>다세대 매매</v>
      </c>
      <c r="D6205" s="24" t="str">
        <v>2026-06</v>
      </c>
      <c r="E6205" s="24" t="str">
        <v>비교 반영</v>
      </c>
      <c r="F6205" s="24" t="str">
        <v>최근 비교기간</v>
      </c>
      <c r="G6205" s="26">
        <v>7</v>
      </c>
      <c r="H6205" s="37">
        <v>0.009510869565217392</v>
      </c>
    </row>
    <row r="6206">
      <c r="A6206" s="30">
        <v>40</v>
      </c>
      <c r="B6206" s="30" t="str">
        <v>여주시</v>
      </c>
      <c r="C6206" s="30" t="str">
        <v>다세대 매매</v>
      </c>
      <c r="D6206" s="30" t="str">
        <v>2026-07</v>
      </c>
      <c r="E6206" s="30" t="str">
        <v>집계 중</v>
      </c>
      <c r="F6206" s="30" t="str">
        <v>집계 중 월</v>
      </c>
      <c r="G6206" s="32">
        <v>15</v>
      </c>
      <c r="H6206" s="43">
        <v>0.025684931506849314</v>
      </c>
    </row>
    <row r="6207">
      <c r="A6207" s="26">
        <v>40</v>
      </c>
      <c r="B6207" s="24" t="str">
        <v>여주시</v>
      </c>
      <c r="C6207" s="24" t="str">
        <v>오피스텔 전월세</v>
      </c>
      <c r="D6207" s="24" t="str">
        <v>2025-08</v>
      </c>
      <c r="E6207" s="24" t="str">
        <v>비교 반영</v>
      </c>
      <c r="F6207" s="24" t="str">
        <v>그 외 비교 반영월</v>
      </c>
      <c r="G6207" s="26">
        <v>4</v>
      </c>
      <c r="H6207" s="37">
        <v>0.005722460658082976</v>
      </c>
    </row>
    <row r="6208">
      <c r="A6208" s="26">
        <v>40</v>
      </c>
      <c r="B6208" s="24" t="str">
        <v>여주시</v>
      </c>
      <c r="C6208" s="24" t="str">
        <v>오피스텔 전월세</v>
      </c>
      <c r="D6208" s="24" t="str">
        <v>2025-09</v>
      </c>
      <c r="E6208" s="24" t="str">
        <v>비교 반영</v>
      </c>
      <c r="F6208" s="24" t="str">
        <v>그 외 비교 반영월</v>
      </c>
      <c r="G6208" s="26">
        <v>11</v>
      </c>
      <c r="H6208" s="37">
        <v>0.013613861386138614</v>
      </c>
    </row>
    <row r="6209">
      <c r="A6209" s="26">
        <v>40</v>
      </c>
      <c r="B6209" s="24" t="str">
        <v>여주시</v>
      </c>
      <c r="C6209" s="24" t="str">
        <v>오피스텔 전월세</v>
      </c>
      <c r="D6209" s="24" t="str">
        <v>2025-10</v>
      </c>
      <c r="E6209" s="24" t="str">
        <v>비교 반영</v>
      </c>
      <c r="F6209" s="24" t="str">
        <v>그 외 비교 반영월</v>
      </c>
      <c r="G6209" s="26">
        <v>2</v>
      </c>
      <c r="H6209" s="37">
        <v>0.003076923076923077</v>
      </c>
    </row>
    <row r="6210">
      <c r="A6210" s="26">
        <v>40</v>
      </c>
      <c r="B6210" s="24" t="str">
        <v>여주시</v>
      </c>
      <c r="C6210" s="24" t="str">
        <v>오피스텔 전월세</v>
      </c>
      <c r="D6210" s="24" t="str">
        <v>2025-11</v>
      </c>
      <c r="E6210" s="24" t="str">
        <v>비교 반영</v>
      </c>
      <c r="F6210" s="24" t="str">
        <v>그 외 비교 반영월</v>
      </c>
      <c r="G6210" s="26">
        <v>7</v>
      </c>
      <c r="H6210" s="37">
        <v>0.009985734664764621</v>
      </c>
    </row>
    <row r="6211">
      <c r="A6211" s="26">
        <v>40</v>
      </c>
      <c r="B6211" s="24" t="str">
        <v>여주시</v>
      </c>
      <c r="C6211" s="24" t="str">
        <v>오피스텔 전월세</v>
      </c>
      <c r="D6211" s="24" t="str">
        <v>2025-12</v>
      </c>
      <c r="E6211" s="24" t="str">
        <v>비교 반영</v>
      </c>
      <c r="F6211" s="24" t="str">
        <v>그 외 비교 반영월</v>
      </c>
      <c r="G6211" s="26">
        <v>12</v>
      </c>
      <c r="H6211" s="37">
        <v>0.01606425702811245</v>
      </c>
    </row>
    <row r="6212">
      <c r="A6212" s="26">
        <v>40</v>
      </c>
      <c r="B6212" s="24" t="str">
        <v>여주시</v>
      </c>
      <c r="C6212" s="24" t="str">
        <v>오피스텔 전월세</v>
      </c>
      <c r="D6212" s="24" t="str">
        <v>2026-01</v>
      </c>
      <c r="E6212" s="24" t="str">
        <v>비교 반영</v>
      </c>
      <c r="F6212" s="24" t="str">
        <v>직전 비교기간</v>
      </c>
      <c r="G6212" s="26">
        <v>3</v>
      </c>
      <c r="H6212" s="37">
        <v>0.004143646408839779</v>
      </c>
    </row>
    <row r="6213">
      <c r="A6213" s="26">
        <v>40</v>
      </c>
      <c r="B6213" s="24" t="str">
        <v>여주시</v>
      </c>
      <c r="C6213" s="24" t="str">
        <v>오피스텔 전월세</v>
      </c>
      <c r="D6213" s="24" t="str">
        <v>2026-02</v>
      </c>
      <c r="E6213" s="24" t="str">
        <v>비교 반영</v>
      </c>
      <c r="F6213" s="24" t="str">
        <v>직전 비교기간</v>
      </c>
      <c r="G6213" s="26">
        <v>5</v>
      </c>
      <c r="H6213" s="37">
        <v>0.006510416666666667</v>
      </c>
    </row>
    <row r="6214">
      <c r="A6214" s="26">
        <v>40</v>
      </c>
      <c r="B6214" s="24" t="str">
        <v>여주시</v>
      </c>
      <c r="C6214" s="24" t="str">
        <v>오피스텔 전월세</v>
      </c>
      <c r="D6214" s="24" t="str">
        <v>2026-03</v>
      </c>
      <c r="E6214" s="24" t="str">
        <v>비교 반영</v>
      </c>
      <c r="F6214" s="24" t="str">
        <v>직전 비교기간</v>
      </c>
      <c r="G6214" s="26">
        <v>3</v>
      </c>
      <c r="H6214" s="37">
        <v>0.0032017075773745998</v>
      </c>
    </row>
    <row r="6215">
      <c r="A6215" s="26">
        <v>40</v>
      </c>
      <c r="B6215" s="24" t="str">
        <v>여주시</v>
      </c>
      <c r="C6215" s="24" t="str">
        <v>오피스텔 전월세</v>
      </c>
      <c r="D6215" s="24" t="str">
        <v>2026-04</v>
      </c>
      <c r="E6215" s="24" t="str">
        <v>비교 반영</v>
      </c>
      <c r="F6215" s="24" t="str">
        <v>최근 비교기간</v>
      </c>
      <c r="G6215" s="26">
        <v>8</v>
      </c>
      <c r="H6215" s="37">
        <v>0.010899182561307902</v>
      </c>
    </row>
    <row r="6216">
      <c r="A6216" s="26">
        <v>40</v>
      </c>
      <c r="B6216" s="24" t="str">
        <v>여주시</v>
      </c>
      <c r="C6216" s="24" t="str">
        <v>오피스텔 전월세</v>
      </c>
      <c r="D6216" s="24" t="str">
        <v>2026-05</v>
      </c>
      <c r="E6216" s="24" t="str">
        <v>비교 반영</v>
      </c>
      <c r="F6216" s="24" t="str">
        <v>최근 비교기간</v>
      </c>
      <c r="G6216" s="26">
        <v>11</v>
      </c>
      <c r="H6216" s="37">
        <v>0.01601164483260553</v>
      </c>
    </row>
    <row r="6217">
      <c r="A6217" s="26">
        <v>40</v>
      </c>
      <c r="B6217" s="24" t="str">
        <v>여주시</v>
      </c>
      <c r="C6217" s="24" t="str">
        <v>오피스텔 전월세</v>
      </c>
      <c r="D6217" s="24" t="str">
        <v>2026-06</v>
      </c>
      <c r="E6217" s="24" t="str">
        <v>비교 반영</v>
      </c>
      <c r="F6217" s="24" t="str">
        <v>최근 비교기간</v>
      </c>
      <c r="G6217" s="26">
        <v>7</v>
      </c>
      <c r="H6217" s="37">
        <v>0.009510869565217392</v>
      </c>
    </row>
    <row r="6218">
      <c r="A6218" s="30">
        <v>40</v>
      </c>
      <c r="B6218" s="30" t="str">
        <v>여주시</v>
      </c>
      <c r="C6218" s="30" t="str">
        <v>오피스텔 전월세</v>
      </c>
      <c r="D6218" s="30" t="str">
        <v>2026-07</v>
      </c>
      <c r="E6218" s="30" t="str">
        <v>집계 중</v>
      </c>
      <c r="F6218" s="30" t="str">
        <v>집계 중 월</v>
      </c>
      <c r="G6218" s="32">
        <v>8</v>
      </c>
      <c r="H6218" s="43">
        <v>0.0136986301369863</v>
      </c>
    </row>
    <row r="6219">
      <c r="A6219" s="26">
        <v>40</v>
      </c>
      <c r="B6219" s="24" t="str">
        <v>여주시</v>
      </c>
      <c r="C6219" s="24" t="str">
        <v>상가</v>
      </c>
      <c r="D6219" s="24" t="str">
        <v>2025-08</v>
      </c>
      <c r="E6219" s="24" t="str">
        <v>비교 반영</v>
      </c>
      <c r="F6219" s="24" t="str">
        <v>그 외 비교 반영월</v>
      </c>
      <c r="G6219" s="26">
        <v>14</v>
      </c>
      <c r="H6219" s="37">
        <v>0.020028612303290415</v>
      </c>
    </row>
    <row r="6220">
      <c r="A6220" s="26">
        <v>40</v>
      </c>
      <c r="B6220" s="24" t="str">
        <v>여주시</v>
      </c>
      <c r="C6220" s="24" t="str">
        <v>상가</v>
      </c>
      <c r="D6220" s="24" t="str">
        <v>2025-09</v>
      </c>
      <c r="E6220" s="24" t="str">
        <v>비교 반영</v>
      </c>
      <c r="F6220" s="24" t="str">
        <v>그 외 비교 반영월</v>
      </c>
      <c r="G6220" s="26">
        <v>7</v>
      </c>
      <c r="H6220" s="37">
        <v>0.008663366336633664</v>
      </c>
    </row>
    <row r="6221">
      <c r="A6221" s="26">
        <v>40</v>
      </c>
      <c r="B6221" s="24" t="str">
        <v>여주시</v>
      </c>
      <c r="C6221" s="24" t="str">
        <v>상가</v>
      </c>
      <c r="D6221" s="24" t="str">
        <v>2025-10</v>
      </c>
      <c r="E6221" s="24" t="str">
        <v>비교 반영</v>
      </c>
      <c r="F6221" s="24" t="str">
        <v>그 외 비교 반영월</v>
      </c>
      <c r="G6221" s="26">
        <v>6</v>
      </c>
      <c r="H6221" s="37">
        <v>0.009230769230769232</v>
      </c>
    </row>
    <row r="6222">
      <c r="A6222" s="26">
        <v>40</v>
      </c>
      <c r="B6222" s="24" t="str">
        <v>여주시</v>
      </c>
      <c r="C6222" s="24" t="str">
        <v>상가</v>
      </c>
      <c r="D6222" s="24" t="str">
        <v>2025-11</v>
      </c>
      <c r="E6222" s="24" t="str">
        <v>비교 반영</v>
      </c>
      <c r="F6222" s="24" t="str">
        <v>그 외 비교 반영월</v>
      </c>
      <c r="G6222" s="26">
        <v>5</v>
      </c>
      <c r="H6222" s="37">
        <v>0.007132667617689016</v>
      </c>
    </row>
    <row r="6223">
      <c r="A6223" s="26">
        <v>40</v>
      </c>
      <c r="B6223" s="24" t="str">
        <v>여주시</v>
      </c>
      <c r="C6223" s="24" t="str">
        <v>상가</v>
      </c>
      <c r="D6223" s="24" t="str">
        <v>2025-12</v>
      </c>
      <c r="E6223" s="24" t="str">
        <v>비교 반영</v>
      </c>
      <c r="F6223" s="24" t="str">
        <v>그 외 비교 반영월</v>
      </c>
      <c r="G6223" s="26">
        <v>7</v>
      </c>
      <c r="H6223" s="37">
        <v>0.009370816599732263</v>
      </c>
    </row>
    <row r="6224">
      <c r="A6224" s="26">
        <v>40</v>
      </c>
      <c r="B6224" s="24" t="str">
        <v>여주시</v>
      </c>
      <c r="C6224" s="24" t="str">
        <v>상가</v>
      </c>
      <c r="D6224" s="24" t="str">
        <v>2026-01</v>
      </c>
      <c r="E6224" s="24" t="str">
        <v>비교 반영</v>
      </c>
      <c r="F6224" s="24" t="str">
        <v>직전 비교기간</v>
      </c>
      <c r="G6224" s="26">
        <v>3</v>
      </c>
      <c r="H6224" s="37">
        <v>0.004143646408839779</v>
      </c>
    </row>
    <row r="6225">
      <c r="A6225" s="26">
        <v>40</v>
      </c>
      <c r="B6225" s="24" t="str">
        <v>여주시</v>
      </c>
      <c r="C6225" s="24" t="str">
        <v>상가</v>
      </c>
      <c r="D6225" s="24" t="str">
        <v>2026-02</v>
      </c>
      <c r="E6225" s="24" t="str">
        <v>비교 반영</v>
      </c>
      <c r="F6225" s="24" t="str">
        <v>직전 비교기간</v>
      </c>
      <c r="G6225" s="26">
        <v>11</v>
      </c>
      <c r="H6225" s="37">
        <v>0.014322916666666666</v>
      </c>
    </row>
    <row r="6226">
      <c r="A6226" s="26">
        <v>40</v>
      </c>
      <c r="B6226" s="24" t="str">
        <v>여주시</v>
      </c>
      <c r="C6226" s="24" t="str">
        <v>상가</v>
      </c>
      <c r="D6226" s="24" t="str">
        <v>2026-03</v>
      </c>
      <c r="E6226" s="24" t="str">
        <v>비교 반영</v>
      </c>
      <c r="F6226" s="24" t="str">
        <v>직전 비교기간</v>
      </c>
      <c r="G6226" s="26">
        <v>5</v>
      </c>
      <c r="H6226" s="37">
        <v>0.005336179295624333</v>
      </c>
    </row>
    <row r="6227">
      <c r="A6227" s="26">
        <v>40</v>
      </c>
      <c r="B6227" s="24" t="str">
        <v>여주시</v>
      </c>
      <c r="C6227" s="24" t="str">
        <v>상가</v>
      </c>
      <c r="D6227" s="24" t="str">
        <v>2026-04</v>
      </c>
      <c r="E6227" s="24" t="str">
        <v>비교 반영</v>
      </c>
      <c r="F6227" s="24" t="str">
        <v>최근 비교기간</v>
      </c>
      <c r="G6227" s="26">
        <v>11</v>
      </c>
      <c r="H6227" s="37">
        <v>0.014986376021798364</v>
      </c>
    </row>
    <row r="6228">
      <c r="A6228" s="26">
        <v>40</v>
      </c>
      <c r="B6228" s="24" t="str">
        <v>여주시</v>
      </c>
      <c r="C6228" s="24" t="str">
        <v>상가</v>
      </c>
      <c r="D6228" s="24" t="str">
        <v>2026-05</v>
      </c>
      <c r="E6228" s="24" t="str">
        <v>비교 반영</v>
      </c>
      <c r="F6228" s="24" t="str">
        <v>최근 비교기간</v>
      </c>
      <c r="G6228" s="26">
        <v>8</v>
      </c>
      <c r="H6228" s="37">
        <v>0.011644832605531296</v>
      </c>
    </row>
    <row r="6229">
      <c r="A6229" s="26">
        <v>40</v>
      </c>
      <c r="B6229" s="24" t="str">
        <v>여주시</v>
      </c>
      <c r="C6229" s="24" t="str">
        <v>상가</v>
      </c>
      <c r="D6229" s="24" t="str">
        <v>2026-06</v>
      </c>
      <c r="E6229" s="24" t="str">
        <v>비교 반영</v>
      </c>
      <c r="F6229" s="24" t="str">
        <v>최근 비교기간</v>
      </c>
      <c r="G6229" s="26">
        <v>3</v>
      </c>
      <c r="H6229" s="37">
        <v>0.004076086956521739</v>
      </c>
    </row>
    <row r="6230">
      <c r="A6230" s="30">
        <v>40</v>
      </c>
      <c r="B6230" s="30" t="str">
        <v>여주시</v>
      </c>
      <c r="C6230" s="30" t="str">
        <v>상가</v>
      </c>
      <c r="D6230" s="30" t="str">
        <v>2026-07</v>
      </c>
      <c r="E6230" s="30" t="str">
        <v>집계 중</v>
      </c>
      <c r="F6230" s="30" t="str">
        <v>집계 중 월</v>
      </c>
      <c r="G6230" s="32">
        <v>1</v>
      </c>
      <c r="H6230" s="43">
        <v>0.0017123287671232876</v>
      </c>
    </row>
    <row r="6231">
      <c r="A6231" s="26">
        <v>40</v>
      </c>
      <c r="B6231" s="24" t="str">
        <v>여주시</v>
      </c>
      <c r="C6231" s="24" t="str">
        <v>분양권</v>
      </c>
      <c r="D6231" s="24" t="str">
        <v>2025-08</v>
      </c>
      <c r="E6231" s="24" t="str">
        <v>비교 반영</v>
      </c>
      <c r="F6231" s="24" t="str">
        <v>그 외 비교 반영월</v>
      </c>
      <c r="G6231" s="26">
        <v>3</v>
      </c>
      <c r="H6231" s="37">
        <v>0.004291845493562232</v>
      </c>
    </row>
    <row r="6232">
      <c r="A6232" s="26">
        <v>40</v>
      </c>
      <c r="B6232" s="24" t="str">
        <v>여주시</v>
      </c>
      <c r="C6232" s="24" t="str">
        <v>분양권</v>
      </c>
      <c r="D6232" s="24" t="str">
        <v>2025-09</v>
      </c>
      <c r="E6232" s="24" t="str">
        <v>비교 반영</v>
      </c>
      <c r="F6232" s="24" t="str">
        <v>그 외 비교 반영월</v>
      </c>
      <c r="G6232" s="26">
        <v>6</v>
      </c>
      <c r="H6232" s="37">
        <v>0.007425742574257425</v>
      </c>
    </row>
    <row r="6233">
      <c r="A6233" s="26">
        <v>40</v>
      </c>
      <c r="B6233" s="24" t="str">
        <v>여주시</v>
      </c>
      <c r="C6233" s="24" t="str">
        <v>분양권</v>
      </c>
      <c r="D6233" s="24" t="str">
        <v>2025-10</v>
      </c>
      <c r="E6233" s="24" t="str">
        <v>비교 반영</v>
      </c>
      <c r="F6233" s="24" t="str">
        <v>그 외 비교 반영월</v>
      </c>
      <c r="G6233" s="26">
        <v>4</v>
      </c>
      <c r="H6233" s="37">
        <v>0.006153846153846154</v>
      </c>
    </row>
    <row r="6234">
      <c r="A6234" s="26">
        <v>40</v>
      </c>
      <c r="B6234" s="24" t="str">
        <v>여주시</v>
      </c>
      <c r="C6234" s="24" t="str">
        <v>분양권</v>
      </c>
      <c r="D6234" s="24" t="str">
        <v>2025-11</v>
      </c>
      <c r="E6234" s="24" t="str">
        <v>비교 반영</v>
      </c>
      <c r="F6234" s="24" t="str">
        <v>그 외 비교 반영월</v>
      </c>
      <c r="G6234" s="26">
        <v>2</v>
      </c>
      <c r="H6234" s="37">
        <v>0.0028530670470756064</v>
      </c>
    </row>
    <row r="6235">
      <c r="A6235" s="26">
        <v>40</v>
      </c>
      <c r="B6235" s="24" t="str">
        <v>여주시</v>
      </c>
      <c r="C6235" s="24" t="str">
        <v>분양권</v>
      </c>
      <c r="D6235" s="24" t="str">
        <v>2025-12</v>
      </c>
      <c r="E6235" s="24" t="str">
        <v>비교 반영</v>
      </c>
      <c r="F6235" s="24" t="str">
        <v>그 외 비교 반영월</v>
      </c>
      <c r="G6235" s="26">
        <v>6</v>
      </c>
      <c r="H6235" s="37">
        <v>0.008032128514056224</v>
      </c>
    </row>
    <row r="6236">
      <c r="A6236" s="26">
        <v>40</v>
      </c>
      <c r="B6236" s="24" t="str">
        <v>여주시</v>
      </c>
      <c r="C6236" s="24" t="str">
        <v>분양권</v>
      </c>
      <c r="D6236" s="24" t="str">
        <v>2026-01</v>
      </c>
      <c r="E6236" s="24" t="str">
        <v>비교 반영</v>
      </c>
      <c r="F6236" s="24" t="str">
        <v>직전 비교기간</v>
      </c>
      <c r="G6236" s="26">
        <v>5</v>
      </c>
      <c r="H6236" s="37">
        <v>0.006906077348066298</v>
      </c>
    </row>
    <row r="6237">
      <c r="A6237" s="26">
        <v>40</v>
      </c>
      <c r="B6237" s="24" t="str">
        <v>여주시</v>
      </c>
      <c r="C6237" s="24" t="str">
        <v>분양권</v>
      </c>
      <c r="D6237" s="24" t="str">
        <v>2026-02</v>
      </c>
      <c r="E6237" s="24" t="str">
        <v>비교 반영</v>
      </c>
      <c r="F6237" s="24" t="str">
        <v>직전 비교기간</v>
      </c>
      <c r="G6237" s="26">
        <v>3</v>
      </c>
      <c r="H6237" s="37">
        <v>0.00390625</v>
      </c>
    </row>
    <row r="6238">
      <c r="A6238" s="26">
        <v>40</v>
      </c>
      <c r="B6238" s="24" t="str">
        <v>여주시</v>
      </c>
      <c r="C6238" s="24" t="str">
        <v>분양권</v>
      </c>
      <c r="D6238" s="24" t="str">
        <v>2026-03</v>
      </c>
      <c r="E6238" s="24" t="str">
        <v>비교 반영</v>
      </c>
      <c r="F6238" s="24" t="str">
        <v>직전 비교기간</v>
      </c>
      <c r="G6238" s="26">
        <v>7</v>
      </c>
      <c r="H6238" s="37">
        <v>0.007470651013874066</v>
      </c>
    </row>
    <row r="6239">
      <c r="A6239" s="26">
        <v>40</v>
      </c>
      <c r="B6239" s="24" t="str">
        <v>여주시</v>
      </c>
      <c r="C6239" s="24" t="str">
        <v>분양권</v>
      </c>
      <c r="D6239" s="24" t="str">
        <v>2026-04</v>
      </c>
      <c r="E6239" s="24" t="str">
        <v>비교 반영</v>
      </c>
      <c r="F6239" s="24" t="str">
        <v>최근 비교기간</v>
      </c>
      <c r="G6239" s="26">
        <v>3</v>
      </c>
      <c r="H6239" s="37">
        <v>0.004087193460490463</v>
      </c>
    </row>
    <row r="6240">
      <c r="A6240" s="26">
        <v>40</v>
      </c>
      <c r="B6240" s="24" t="str">
        <v>여주시</v>
      </c>
      <c r="C6240" s="24" t="str">
        <v>분양권</v>
      </c>
      <c r="D6240" s="24" t="str">
        <v>2026-05</v>
      </c>
      <c r="E6240" s="24" t="str">
        <v>비교 반영</v>
      </c>
      <c r="F6240" s="24" t="str">
        <v>최근 비교기간</v>
      </c>
      <c r="G6240" s="26">
        <v>8</v>
      </c>
      <c r="H6240" s="37">
        <v>0.011644832605531296</v>
      </c>
    </row>
    <row r="6241">
      <c r="A6241" s="26">
        <v>40</v>
      </c>
      <c r="B6241" s="24" t="str">
        <v>여주시</v>
      </c>
      <c r="C6241" s="24" t="str">
        <v>분양권</v>
      </c>
      <c r="D6241" s="24" t="str">
        <v>2026-06</v>
      </c>
      <c r="E6241" s="24" t="str">
        <v>비교 반영</v>
      </c>
      <c r="F6241" s="24" t="str">
        <v>최근 비교기간</v>
      </c>
      <c r="G6241" s="26">
        <v>5</v>
      </c>
      <c r="H6241" s="37">
        <v>0.006793478260869565</v>
      </c>
    </row>
    <row r="6242">
      <c r="A6242" s="30">
        <v>40</v>
      </c>
      <c r="B6242" s="30" t="str">
        <v>여주시</v>
      </c>
      <c r="C6242" s="30" t="str">
        <v>분양권</v>
      </c>
      <c r="D6242" s="30" t="str">
        <v>2026-07</v>
      </c>
      <c r="E6242" s="30" t="str">
        <v>집계 중</v>
      </c>
      <c r="F6242" s="30" t="str">
        <v>집계 중 월</v>
      </c>
      <c r="G6242" s="32">
        <v>3</v>
      </c>
      <c r="H6242" s="43">
        <v>0.005136986301369863</v>
      </c>
    </row>
    <row r="6243">
      <c r="A6243" s="26">
        <v>40</v>
      </c>
      <c r="B6243" s="24" t="str">
        <v>여주시</v>
      </c>
      <c r="C6243" s="24" t="str">
        <v>공장창고</v>
      </c>
      <c r="D6243" s="24" t="str">
        <v>2025-08</v>
      </c>
      <c r="E6243" s="24" t="str">
        <v>비교 반영</v>
      </c>
      <c r="F6243" s="24" t="str">
        <v>그 외 비교 반영월</v>
      </c>
      <c r="G6243" s="26">
        <v>3</v>
      </c>
      <c r="H6243" s="37">
        <v>0.004291845493562232</v>
      </c>
    </row>
    <row r="6244">
      <c r="A6244" s="26">
        <v>40</v>
      </c>
      <c r="B6244" s="24" t="str">
        <v>여주시</v>
      </c>
      <c r="C6244" s="24" t="str">
        <v>공장창고</v>
      </c>
      <c r="D6244" s="24" t="str">
        <v>2025-09</v>
      </c>
      <c r="E6244" s="24" t="str">
        <v>비교 반영</v>
      </c>
      <c r="F6244" s="24" t="str">
        <v>그 외 비교 반영월</v>
      </c>
      <c r="G6244" s="26">
        <v>3</v>
      </c>
      <c r="H6244" s="37">
        <v>0.0037128712871287127</v>
      </c>
    </row>
    <row r="6245">
      <c r="A6245" s="26">
        <v>40</v>
      </c>
      <c r="B6245" s="24" t="str">
        <v>여주시</v>
      </c>
      <c r="C6245" s="24" t="str">
        <v>공장창고</v>
      </c>
      <c r="D6245" s="24" t="str">
        <v>2025-10</v>
      </c>
      <c r="E6245" s="24" t="str">
        <v>비교 반영</v>
      </c>
      <c r="F6245" s="24" t="str">
        <v>그 외 비교 반영월</v>
      </c>
      <c r="G6245" s="26">
        <v>1</v>
      </c>
      <c r="H6245" s="37">
        <v>0.0015384615384615385</v>
      </c>
    </row>
    <row r="6246">
      <c r="A6246" s="26">
        <v>40</v>
      </c>
      <c r="B6246" s="24" t="str">
        <v>여주시</v>
      </c>
      <c r="C6246" s="24" t="str">
        <v>공장창고</v>
      </c>
      <c r="D6246" s="24" t="str">
        <v>2025-11</v>
      </c>
      <c r="E6246" s="24" t="str">
        <v>비교 반영</v>
      </c>
      <c r="F6246" s="24" t="str">
        <v>그 외 비교 반영월</v>
      </c>
      <c r="G6246" s="26">
        <v>3</v>
      </c>
      <c r="H6246" s="37">
        <v>0.0042796005706134095</v>
      </c>
    </row>
    <row r="6247">
      <c r="A6247" s="26">
        <v>40</v>
      </c>
      <c r="B6247" s="24" t="str">
        <v>여주시</v>
      </c>
      <c r="C6247" s="24" t="str">
        <v>공장창고</v>
      </c>
      <c r="D6247" s="24" t="str">
        <v>2025-12</v>
      </c>
      <c r="E6247" s="24" t="str">
        <v>비교 반영</v>
      </c>
      <c r="F6247" s="24" t="str">
        <v>그 외 비교 반영월</v>
      </c>
      <c r="G6247" s="26">
        <v>2</v>
      </c>
      <c r="H6247" s="37">
        <v>0.002677376171352075</v>
      </c>
    </row>
    <row r="6248">
      <c r="A6248" s="26">
        <v>40</v>
      </c>
      <c r="B6248" s="24" t="str">
        <v>여주시</v>
      </c>
      <c r="C6248" s="24" t="str">
        <v>공장창고</v>
      </c>
      <c r="D6248" s="24" t="str">
        <v>2026-01</v>
      </c>
      <c r="E6248" s="24" t="str">
        <v>비교 반영</v>
      </c>
      <c r="F6248" s="24" t="str">
        <v>직전 비교기간</v>
      </c>
      <c r="G6248" s="26">
        <v>3</v>
      </c>
      <c r="H6248" s="37">
        <v>0.004143646408839779</v>
      </c>
    </row>
    <row r="6249">
      <c r="A6249" s="26">
        <v>40</v>
      </c>
      <c r="B6249" s="24" t="str">
        <v>여주시</v>
      </c>
      <c r="C6249" s="24" t="str">
        <v>공장창고</v>
      </c>
      <c r="D6249" s="24" t="str">
        <v>2026-02</v>
      </c>
      <c r="E6249" s="24" t="str">
        <v>비교 반영</v>
      </c>
      <c r="F6249" s="24" t="str">
        <v>직전 비교기간</v>
      </c>
      <c r="G6249" s="26">
        <v>7</v>
      </c>
      <c r="H6249" s="37">
        <v>0.009114583333333334</v>
      </c>
    </row>
    <row r="6250">
      <c r="A6250" s="26">
        <v>40</v>
      </c>
      <c r="B6250" s="24" t="str">
        <v>여주시</v>
      </c>
      <c r="C6250" s="24" t="str">
        <v>공장창고</v>
      </c>
      <c r="D6250" s="24" t="str">
        <v>2026-03</v>
      </c>
      <c r="E6250" s="24" t="str">
        <v>비교 반영</v>
      </c>
      <c r="F6250" s="24" t="str">
        <v>직전 비교기간</v>
      </c>
      <c r="G6250" s="26">
        <v>4</v>
      </c>
      <c r="H6250" s="37">
        <v>0.004268943436499467</v>
      </c>
    </row>
    <row r="6251">
      <c r="A6251" s="26">
        <v>40</v>
      </c>
      <c r="B6251" s="24" t="str">
        <v>여주시</v>
      </c>
      <c r="C6251" s="24" t="str">
        <v>공장창고</v>
      </c>
      <c r="D6251" s="24" t="str">
        <v>2026-04</v>
      </c>
      <c r="E6251" s="24" t="str">
        <v>비교 반영</v>
      </c>
      <c r="F6251" s="24" t="str">
        <v>최근 비교기간</v>
      </c>
      <c r="G6251" s="26">
        <v>1</v>
      </c>
      <c r="H6251" s="37">
        <v>0.0013623978201634877</v>
      </c>
    </row>
    <row r="6252">
      <c r="A6252" s="26">
        <v>40</v>
      </c>
      <c r="B6252" s="24" t="str">
        <v>여주시</v>
      </c>
      <c r="C6252" s="24" t="str">
        <v>공장창고</v>
      </c>
      <c r="D6252" s="24" t="str">
        <v>2026-05</v>
      </c>
      <c r="E6252" s="24" t="str">
        <v>비교 반영</v>
      </c>
      <c r="F6252" s="24" t="str">
        <v>최근 비교기간</v>
      </c>
      <c r="G6252" s="26">
        <v>0</v>
      </c>
      <c r="H6252" s="37">
        <v>0</v>
      </c>
    </row>
    <row r="6253">
      <c r="A6253" s="26">
        <v>40</v>
      </c>
      <c r="B6253" s="24" t="str">
        <v>여주시</v>
      </c>
      <c r="C6253" s="24" t="str">
        <v>공장창고</v>
      </c>
      <c r="D6253" s="24" t="str">
        <v>2026-06</v>
      </c>
      <c r="E6253" s="24" t="str">
        <v>비교 반영</v>
      </c>
      <c r="F6253" s="24" t="str">
        <v>최근 비교기간</v>
      </c>
      <c r="G6253" s="26">
        <v>4</v>
      </c>
      <c r="H6253" s="37">
        <v>0.005434782608695652</v>
      </c>
    </row>
    <row r="6254">
      <c r="A6254" s="30">
        <v>40</v>
      </c>
      <c r="B6254" s="30" t="str">
        <v>여주시</v>
      </c>
      <c r="C6254" s="30" t="str">
        <v>공장창고</v>
      </c>
      <c r="D6254" s="30" t="str">
        <v>2026-07</v>
      </c>
      <c r="E6254" s="30" t="str">
        <v>집계 중</v>
      </c>
      <c r="F6254" s="30" t="str">
        <v>집계 중 월</v>
      </c>
      <c r="G6254" s="32">
        <v>2</v>
      </c>
      <c r="H6254" s="43">
        <v>0.003424657534246575</v>
      </c>
    </row>
    <row r="6255">
      <c r="A6255" s="26">
        <v>40</v>
      </c>
      <c r="B6255" s="24" t="str">
        <v>여주시</v>
      </c>
      <c r="C6255" s="24" t="str">
        <v>오피스텔 매매</v>
      </c>
      <c r="D6255" s="24" t="str">
        <v>2025-08</v>
      </c>
      <c r="E6255" s="24" t="str">
        <v>비교 반영</v>
      </c>
      <c r="F6255" s="24" t="str">
        <v>그 외 비교 반영월</v>
      </c>
      <c r="G6255" s="26">
        <v>1</v>
      </c>
      <c r="H6255" s="37">
        <v>0.001430615164520744</v>
      </c>
    </row>
    <row r="6256">
      <c r="A6256" s="26">
        <v>40</v>
      </c>
      <c r="B6256" s="24" t="str">
        <v>여주시</v>
      </c>
      <c r="C6256" s="24" t="str">
        <v>오피스텔 매매</v>
      </c>
      <c r="D6256" s="24" t="str">
        <v>2025-09</v>
      </c>
      <c r="E6256" s="24" t="str">
        <v>비교 반영</v>
      </c>
      <c r="F6256" s="24" t="str">
        <v>그 외 비교 반영월</v>
      </c>
      <c r="G6256" s="26">
        <v>0</v>
      </c>
      <c r="H6256" s="37">
        <v>0</v>
      </c>
    </row>
    <row r="6257">
      <c r="A6257" s="26">
        <v>40</v>
      </c>
      <c r="B6257" s="24" t="str">
        <v>여주시</v>
      </c>
      <c r="C6257" s="24" t="str">
        <v>오피스텔 매매</v>
      </c>
      <c r="D6257" s="24" t="str">
        <v>2025-10</v>
      </c>
      <c r="E6257" s="24" t="str">
        <v>비교 반영</v>
      </c>
      <c r="F6257" s="24" t="str">
        <v>그 외 비교 반영월</v>
      </c>
      <c r="G6257" s="26">
        <v>3</v>
      </c>
      <c r="H6257" s="37">
        <v>0.004615384615384616</v>
      </c>
    </row>
    <row r="6258">
      <c r="A6258" s="26">
        <v>40</v>
      </c>
      <c r="B6258" s="24" t="str">
        <v>여주시</v>
      </c>
      <c r="C6258" s="24" t="str">
        <v>오피스텔 매매</v>
      </c>
      <c r="D6258" s="24" t="str">
        <v>2025-11</v>
      </c>
      <c r="E6258" s="24" t="str">
        <v>비교 반영</v>
      </c>
      <c r="F6258" s="24" t="str">
        <v>그 외 비교 반영월</v>
      </c>
      <c r="G6258" s="26">
        <v>1</v>
      </c>
      <c r="H6258" s="37">
        <v>0.0014265335235378032</v>
      </c>
    </row>
    <row r="6259">
      <c r="A6259" s="26">
        <v>40</v>
      </c>
      <c r="B6259" s="24" t="str">
        <v>여주시</v>
      </c>
      <c r="C6259" s="24" t="str">
        <v>오피스텔 매매</v>
      </c>
      <c r="D6259" s="24" t="str">
        <v>2025-12</v>
      </c>
      <c r="E6259" s="24" t="str">
        <v>비교 반영</v>
      </c>
      <c r="F6259" s="24" t="str">
        <v>그 외 비교 반영월</v>
      </c>
      <c r="G6259" s="26">
        <v>1</v>
      </c>
      <c r="H6259" s="37">
        <v>0.0013386880856760374</v>
      </c>
    </row>
    <row r="6260">
      <c r="A6260" s="26">
        <v>40</v>
      </c>
      <c r="B6260" s="24" t="str">
        <v>여주시</v>
      </c>
      <c r="C6260" s="24" t="str">
        <v>오피스텔 매매</v>
      </c>
      <c r="D6260" s="24" t="str">
        <v>2026-01</v>
      </c>
      <c r="E6260" s="24" t="str">
        <v>비교 반영</v>
      </c>
      <c r="F6260" s="24" t="str">
        <v>직전 비교기간</v>
      </c>
      <c r="G6260" s="26">
        <v>0</v>
      </c>
      <c r="H6260" s="37">
        <v>0</v>
      </c>
    </row>
    <row r="6261">
      <c r="A6261" s="26">
        <v>40</v>
      </c>
      <c r="B6261" s="24" t="str">
        <v>여주시</v>
      </c>
      <c r="C6261" s="24" t="str">
        <v>오피스텔 매매</v>
      </c>
      <c r="D6261" s="24" t="str">
        <v>2026-02</v>
      </c>
      <c r="E6261" s="24" t="str">
        <v>비교 반영</v>
      </c>
      <c r="F6261" s="24" t="str">
        <v>직전 비교기간</v>
      </c>
      <c r="G6261" s="26">
        <v>2</v>
      </c>
      <c r="H6261" s="37">
        <v>0.0026041666666666665</v>
      </c>
    </row>
    <row r="6262">
      <c r="A6262" s="26">
        <v>40</v>
      </c>
      <c r="B6262" s="24" t="str">
        <v>여주시</v>
      </c>
      <c r="C6262" s="24" t="str">
        <v>오피스텔 매매</v>
      </c>
      <c r="D6262" s="24" t="str">
        <v>2026-03</v>
      </c>
      <c r="E6262" s="24" t="str">
        <v>비교 반영</v>
      </c>
      <c r="F6262" s="24" t="str">
        <v>직전 비교기간</v>
      </c>
      <c r="G6262" s="26">
        <v>3</v>
      </c>
      <c r="H6262" s="37">
        <v>0.0032017075773745998</v>
      </c>
    </row>
    <row r="6263">
      <c r="A6263" s="26">
        <v>40</v>
      </c>
      <c r="B6263" s="24" t="str">
        <v>여주시</v>
      </c>
      <c r="C6263" s="24" t="str">
        <v>오피스텔 매매</v>
      </c>
      <c r="D6263" s="24" t="str">
        <v>2026-04</v>
      </c>
      <c r="E6263" s="24" t="str">
        <v>비교 반영</v>
      </c>
      <c r="F6263" s="24" t="str">
        <v>최근 비교기간</v>
      </c>
      <c r="G6263" s="26">
        <v>0</v>
      </c>
      <c r="H6263" s="37">
        <v>0</v>
      </c>
    </row>
    <row r="6264">
      <c r="A6264" s="26">
        <v>40</v>
      </c>
      <c r="B6264" s="24" t="str">
        <v>여주시</v>
      </c>
      <c r="C6264" s="24" t="str">
        <v>오피스텔 매매</v>
      </c>
      <c r="D6264" s="24" t="str">
        <v>2026-05</v>
      </c>
      <c r="E6264" s="24" t="str">
        <v>비교 반영</v>
      </c>
      <c r="F6264" s="24" t="str">
        <v>최근 비교기간</v>
      </c>
      <c r="G6264" s="26">
        <v>2</v>
      </c>
      <c r="H6264" s="37">
        <v>0.002911208151382824</v>
      </c>
    </row>
    <row r="6265">
      <c r="A6265" s="26">
        <v>40</v>
      </c>
      <c r="B6265" s="24" t="str">
        <v>여주시</v>
      </c>
      <c r="C6265" s="24" t="str">
        <v>오피스텔 매매</v>
      </c>
      <c r="D6265" s="24" t="str">
        <v>2026-06</v>
      </c>
      <c r="E6265" s="24" t="str">
        <v>비교 반영</v>
      </c>
      <c r="F6265" s="24" t="str">
        <v>최근 비교기간</v>
      </c>
      <c r="G6265" s="26">
        <v>2</v>
      </c>
      <c r="H6265" s="37">
        <v>0.002717391304347826</v>
      </c>
    </row>
    <row r="6266">
      <c r="A6266" s="30">
        <v>40</v>
      </c>
      <c r="B6266" s="30" t="str">
        <v>여주시</v>
      </c>
      <c r="C6266" s="30" t="str">
        <v>오피스텔 매매</v>
      </c>
      <c r="D6266" s="30" t="str">
        <v>2026-07</v>
      </c>
      <c r="E6266" s="30" t="str">
        <v>집계 중</v>
      </c>
      <c r="F6266" s="30" t="str">
        <v>집계 중 월</v>
      </c>
      <c r="G6266" s="32">
        <v>1</v>
      </c>
      <c r="H6266" s="43">
        <v>0.0017123287671232876</v>
      </c>
    </row>
    <row r="6267">
      <c r="A6267" s="26">
        <v>41</v>
      </c>
      <c r="B6267" s="24" t="str">
        <v>화성시 효행구</v>
      </c>
      <c r="C6267" s="24" t="str">
        <v>아파트 전월세</v>
      </c>
      <c r="D6267" s="24" t="str">
        <v>2025-08</v>
      </c>
      <c r="E6267" s="24" t="str">
        <v>비교 반영</v>
      </c>
      <c r="F6267" s="24" t="str">
        <v>그 외 비교 반영월</v>
      </c>
      <c r="G6267" s="26">
        <v>270</v>
      </c>
      <c r="H6267" s="37">
        <v>0.38848920863309355</v>
      </c>
    </row>
    <row r="6268">
      <c r="A6268" s="26">
        <v>41</v>
      </c>
      <c r="B6268" s="24" t="str">
        <v>화성시 효행구</v>
      </c>
      <c r="C6268" s="24" t="str">
        <v>아파트 전월세</v>
      </c>
      <c r="D6268" s="24" t="str">
        <v>2025-09</v>
      </c>
      <c r="E6268" s="24" t="str">
        <v>비교 반영</v>
      </c>
      <c r="F6268" s="24" t="str">
        <v>그 외 비교 반영월</v>
      </c>
      <c r="G6268" s="26">
        <v>497</v>
      </c>
      <c r="H6268" s="37">
        <v>0.5355603448275862</v>
      </c>
    </row>
    <row r="6269">
      <c r="A6269" s="26">
        <v>41</v>
      </c>
      <c r="B6269" s="24" t="str">
        <v>화성시 효행구</v>
      </c>
      <c r="C6269" s="24" t="str">
        <v>아파트 전월세</v>
      </c>
      <c r="D6269" s="24" t="str">
        <v>2025-10</v>
      </c>
      <c r="E6269" s="24" t="str">
        <v>비교 반영</v>
      </c>
      <c r="F6269" s="24" t="str">
        <v>그 외 비교 반영월</v>
      </c>
      <c r="G6269" s="26">
        <v>251</v>
      </c>
      <c r="H6269" s="37">
        <v>0.3424283765347885</v>
      </c>
    </row>
    <row r="6270">
      <c r="A6270" s="26">
        <v>41</v>
      </c>
      <c r="B6270" s="24" t="str">
        <v>화성시 효행구</v>
      </c>
      <c r="C6270" s="24" t="str">
        <v>아파트 전월세</v>
      </c>
      <c r="D6270" s="24" t="str">
        <v>2025-11</v>
      </c>
      <c r="E6270" s="24" t="str">
        <v>비교 반영</v>
      </c>
      <c r="F6270" s="24" t="str">
        <v>그 외 비교 반영월</v>
      </c>
      <c r="G6270" s="26">
        <v>477</v>
      </c>
      <c r="H6270" s="37">
        <v>0.4644595910418695</v>
      </c>
    </row>
    <row r="6271">
      <c r="A6271" s="26">
        <v>41</v>
      </c>
      <c r="B6271" s="24" t="str">
        <v>화성시 효행구</v>
      </c>
      <c r="C6271" s="24" t="str">
        <v>아파트 전월세</v>
      </c>
      <c r="D6271" s="24" t="str">
        <v>2025-12</v>
      </c>
      <c r="E6271" s="24" t="str">
        <v>비교 반영</v>
      </c>
      <c r="F6271" s="24" t="str">
        <v>그 외 비교 반영월</v>
      </c>
      <c r="G6271" s="26">
        <v>304</v>
      </c>
      <c r="H6271" s="37">
        <v>0.3559718969555035</v>
      </c>
    </row>
    <row r="6272">
      <c r="A6272" s="26">
        <v>41</v>
      </c>
      <c r="B6272" s="24" t="str">
        <v>화성시 효행구</v>
      </c>
      <c r="C6272" s="24" t="str">
        <v>아파트 전월세</v>
      </c>
      <c r="D6272" s="24" t="str">
        <v>2026-01</v>
      </c>
      <c r="E6272" s="24" t="str">
        <v>비교 반영</v>
      </c>
      <c r="F6272" s="24" t="str">
        <v>직전 비교기간</v>
      </c>
      <c r="G6272" s="26">
        <v>280</v>
      </c>
      <c r="H6272" s="37">
        <v>0.345679012345679</v>
      </c>
    </row>
    <row r="6273">
      <c r="A6273" s="26">
        <v>41</v>
      </c>
      <c r="B6273" s="24" t="str">
        <v>화성시 효행구</v>
      </c>
      <c r="C6273" s="24" t="str">
        <v>아파트 전월세</v>
      </c>
      <c r="D6273" s="24" t="str">
        <v>2026-02</v>
      </c>
      <c r="E6273" s="24" t="str">
        <v>비교 반영</v>
      </c>
      <c r="F6273" s="24" t="str">
        <v>직전 비교기간</v>
      </c>
      <c r="G6273" s="26">
        <v>225</v>
      </c>
      <c r="H6273" s="37">
        <v>0.30991735537190085</v>
      </c>
    </row>
    <row r="6274">
      <c r="A6274" s="26">
        <v>41</v>
      </c>
      <c r="B6274" s="24" t="str">
        <v>화성시 효행구</v>
      </c>
      <c r="C6274" s="24" t="str">
        <v>아파트 전월세</v>
      </c>
      <c r="D6274" s="24" t="str">
        <v>2026-03</v>
      </c>
      <c r="E6274" s="24" t="str">
        <v>비교 반영</v>
      </c>
      <c r="F6274" s="24" t="str">
        <v>직전 비교기간</v>
      </c>
      <c r="G6274" s="26">
        <v>251</v>
      </c>
      <c r="H6274" s="37">
        <v>0.28170594837261503</v>
      </c>
    </row>
    <row r="6275">
      <c r="A6275" s="26">
        <v>41</v>
      </c>
      <c r="B6275" s="24" t="str">
        <v>화성시 효행구</v>
      </c>
      <c r="C6275" s="24" t="str">
        <v>아파트 전월세</v>
      </c>
      <c r="D6275" s="24" t="str">
        <v>2026-04</v>
      </c>
      <c r="E6275" s="24" t="str">
        <v>비교 반영</v>
      </c>
      <c r="F6275" s="24" t="str">
        <v>최근 비교기간</v>
      </c>
      <c r="G6275" s="26">
        <v>211</v>
      </c>
      <c r="H6275" s="37">
        <v>0.28058510638297873</v>
      </c>
    </row>
    <row r="6276">
      <c r="A6276" s="26">
        <v>41</v>
      </c>
      <c r="B6276" s="24" t="str">
        <v>화성시 효행구</v>
      </c>
      <c r="C6276" s="24" t="str">
        <v>아파트 전월세</v>
      </c>
      <c r="D6276" s="24" t="str">
        <v>2026-05</v>
      </c>
      <c r="E6276" s="24" t="str">
        <v>비교 반영</v>
      </c>
      <c r="F6276" s="24" t="str">
        <v>최근 비교기간</v>
      </c>
      <c r="G6276" s="26">
        <v>197</v>
      </c>
      <c r="H6276" s="37">
        <v>0.3107255520504732</v>
      </c>
    </row>
    <row r="6277">
      <c r="A6277" s="26">
        <v>41</v>
      </c>
      <c r="B6277" s="24" t="str">
        <v>화성시 효행구</v>
      </c>
      <c r="C6277" s="24" t="str">
        <v>아파트 전월세</v>
      </c>
      <c r="D6277" s="24" t="str">
        <v>2026-06</v>
      </c>
      <c r="E6277" s="24" t="str">
        <v>비교 반영</v>
      </c>
      <c r="F6277" s="24" t="str">
        <v>최근 비교기간</v>
      </c>
      <c r="G6277" s="26">
        <v>211</v>
      </c>
      <c r="H6277" s="37">
        <v>0.2828418230563003</v>
      </c>
    </row>
    <row r="6278">
      <c r="A6278" s="30">
        <v>41</v>
      </c>
      <c r="B6278" s="30" t="str">
        <v>화성시 효행구</v>
      </c>
      <c r="C6278" s="30" t="str">
        <v>아파트 전월세</v>
      </c>
      <c r="D6278" s="30" t="str">
        <v>2026-07</v>
      </c>
      <c r="E6278" s="30" t="str">
        <v>집계 중</v>
      </c>
      <c r="F6278" s="30" t="str">
        <v>집계 중 월</v>
      </c>
      <c r="G6278" s="32">
        <v>192</v>
      </c>
      <c r="H6278" s="43">
        <v>0.28360413589364847</v>
      </c>
    </row>
    <row r="6279">
      <c r="A6279" s="26">
        <v>41</v>
      </c>
      <c r="B6279" s="24" t="str">
        <v>화성시 효행구</v>
      </c>
      <c r="C6279" s="24" t="str">
        <v>아파트 매매</v>
      </c>
      <c r="D6279" s="24" t="str">
        <v>2025-08</v>
      </c>
      <c r="E6279" s="24" t="str">
        <v>비교 반영</v>
      </c>
      <c r="F6279" s="24" t="str">
        <v>그 외 비교 반영월</v>
      </c>
      <c r="G6279" s="26">
        <v>93</v>
      </c>
      <c r="H6279" s="37">
        <v>0.13381294964028778</v>
      </c>
    </row>
    <row r="6280">
      <c r="A6280" s="26">
        <v>41</v>
      </c>
      <c r="B6280" s="24" t="str">
        <v>화성시 효행구</v>
      </c>
      <c r="C6280" s="24" t="str">
        <v>아파트 매매</v>
      </c>
      <c r="D6280" s="24" t="str">
        <v>2025-09</v>
      </c>
      <c r="E6280" s="24" t="str">
        <v>비교 반영</v>
      </c>
      <c r="F6280" s="24" t="str">
        <v>그 외 비교 반영월</v>
      </c>
      <c r="G6280" s="26">
        <v>140</v>
      </c>
      <c r="H6280" s="37">
        <v>0.15086206896551724</v>
      </c>
    </row>
    <row r="6281">
      <c r="A6281" s="26">
        <v>41</v>
      </c>
      <c r="B6281" s="24" t="str">
        <v>화성시 효행구</v>
      </c>
      <c r="C6281" s="24" t="str">
        <v>아파트 매매</v>
      </c>
      <c r="D6281" s="24" t="str">
        <v>2025-10</v>
      </c>
      <c r="E6281" s="24" t="str">
        <v>비교 반영</v>
      </c>
      <c r="F6281" s="24" t="str">
        <v>그 외 비교 반영월</v>
      </c>
      <c r="G6281" s="26">
        <v>102</v>
      </c>
      <c r="H6281" s="37">
        <v>0.13915416098226466</v>
      </c>
    </row>
    <row r="6282">
      <c r="A6282" s="26">
        <v>41</v>
      </c>
      <c r="B6282" s="24" t="str">
        <v>화성시 효행구</v>
      </c>
      <c r="C6282" s="24" t="str">
        <v>아파트 매매</v>
      </c>
      <c r="D6282" s="24" t="str">
        <v>2025-11</v>
      </c>
      <c r="E6282" s="24" t="str">
        <v>비교 반영</v>
      </c>
      <c r="F6282" s="24" t="str">
        <v>그 외 비교 반영월</v>
      </c>
      <c r="G6282" s="26">
        <v>143</v>
      </c>
      <c r="H6282" s="37">
        <v>0.13924050632911392</v>
      </c>
    </row>
    <row r="6283">
      <c r="A6283" s="26">
        <v>41</v>
      </c>
      <c r="B6283" s="24" t="str">
        <v>화성시 효행구</v>
      </c>
      <c r="C6283" s="24" t="str">
        <v>아파트 매매</v>
      </c>
      <c r="D6283" s="24" t="str">
        <v>2025-12</v>
      </c>
      <c r="E6283" s="24" t="str">
        <v>비교 반영</v>
      </c>
      <c r="F6283" s="24" t="str">
        <v>그 외 비교 반영월</v>
      </c>
      <c r="G6283" s="26">
        <v>144</v>
      </c>
      <c r="H6283" s="37">
        <v>0.1686182669789227</v>
      </c>
    </row>
    <row r="6284">
      <c r="A6284" s="26">
        <v>41</v>
      </c>
      <c r="B6284" s="24" t="str">
        <v>화성시 효행구</v>
      </c>
      <c r="C6284" s="24" t="str">
        <v>아파트 매매</v>
      </c>
      <c r="D6284" s="24" t="str">
        <v>2026-01</v>
      </c>
      <c r="E6284" s="24" t="str">
        <v>비교 반영</v>
      </c>
      <c r="F6284" s="24" t="str">
        <v>직전 비교기간</v>
      </c>
      <c r="G6284" s="26">
        <v>132</v>
      </c>
      <c r="H6284" s="37">
        <v>0.16296296296296298</v>
      </c>
    </row>
    <row r="6285">
      <c r="A6285" s="26">
        <v>41</v>
      </c>
      <c r="B6285" s="24" t="str">
        <v>화성시 효행구</v>
      </c>
      <c r="C6285" s="24" t="str">
        <v>아파트 매매</v>
      </c>
      <c r="D6285" s="24" t="str">
        <v>2026-02</v>
      </c>
      <c r="E6285" s="24" t="str">
        <v>비교 반영</v>
      </c>
      <c r="F6285" s="24" t="str">
        <v>직전 비교기간</v>
      </c>
      <c r="G6285" s="26">
        <v>131</v>
      </c>
      <c r="H6285" s="37">
        <v>0.18044077134986225</v>
      </c>
    </row>
    <row r="6286">
      <c r="A6286" s="26">
        <v>41</v>
      </c>
      <c r="B6286" s="24" t="str">
        <v>화성시 효행구</v>
      </c>
      <c r="C6286" s="24" t="str">
        <v>아파트 매매</v>
      </c>
      <c r="D6286" s="24" t="str">
        <v>2026-03</v>
      </c>
      <c r="E6286" s="24" t="str">
        <v>비교 반영</v>
      </c>
      <c r="F6286" s="24" t="str">
        <v>직전 비교기간</v>
      </c>
      <c r="G6286" s="26">
        <v>188</v>
      </c>
      <c r="H6286" s="37">
        <v>0.21099887766554434</v>
      </c>
    </row>
    <row r="6287">
      <c r="A6287" s="26">
        <v>41</v>
      </c>
      <c r="B6287" s="24" t="str">
        <v>화성시 효행구</v>
      </c>
      <c r="C6287" s="24" t="str">
        <v>아파트 매매</v>
      </c>
      <c r="D6287" s="24" t="str">
        <v>2026-04</v>
      </c>
      <c r="E6287" s="24" t="str">
        <v>비교 반영</v>
      </c>
      <c r="F6287" s="24" t="str">
        <v>최근 비교기간</v>
      </c>
      <c r="G6287" s="26">
        <v>167</v>
      </c>
      <c r="H6287" s="37">
        <v>0.2220744680851064</v>
      </c>
    </row>
    <row r="6288">
      <c r="A6288" s="26">
        <v>41</v>
      </c>
      <c r="B6288" s="24" t="str">
        <v>화성시 효행구</v>
      </c>
      <c r="C6288" s="24" t="str">
        <v>아파트 매매</v>
      </c>
      <c r="D6288" s="24" t="str">
        <v>2026-05</v>
      </c>
      <c r="E6288" s="24" t="str">
        <v>비교 반영</v>
      </c>
      <c r="F6288" s="24" t="str">
        <v>최근 비교기간</v>
      </c>
      <c r="G6288" s="26">
        <v>144</v>
      </c>
      <c r="H6288" s="37">
        <v>0.22712933753943218</v>
      </c>
    </row>
    <row r="6289">
      <c r="A6289" s="26">
        <v>41</v>
      </c>
      <c r="B6289" s="24" t="str">
        <v>화성시 효행구</v>
      </c>
      <c r="C6289" s="24" t="str">
        <v>아파트 매매</v>
      </c>
      <c r="D6289" s="24" t="str">
        <v>2026-06</v>
      </c>
      <c r="E6289" s="24" t="str">
        <v>비교 반영</v>
      </c>
      <c r="F6289" s="24" t="str">
        <v>최근 비교기간</v>
      </c>
      <c r="G6289" s="26">
        <v>157</v>
      </c>
      <c r="H6289" s="37">
        <v>0.21045576407506703</v>
      </c>
    </row>
    <row r="6290">
      <c r="A6290" s="30">
        <v>41</v>
      </c>
      <c r="B6290" s="30" t="str">
        <v>화성시 효행구</v>
      </c>
      <c r="C6290" s="30" t="str">
        <v>아파트 매매</v>
      </c>
      <c r="D6290" s="30" t="str">
        <v>2026-07</v>
      </c>
      <c r="E6290" s="30" t="str">
        <v>집계 중</v>
      </c>
      <c r="F6290" s="30" t="str">
        <v>집계 중 월</v>
      </c>
      <c r="G6290" s="32">
        <v>190</v>
      </c>
      <c r="H6290" s="43">
        <v>0.28064992614475626</v>
      </c>
    </row>
    <row r="6291">
      <c r="A6291" s="26">
        <v>41</v>
      </c>
      <c r="B6291" s="24" t="str">
        <v>화성시 효행구</v>
      </c>
      <c r="C6291" s="24" t="str">
        <v>토지</v>
      </c>
      <c r="D6291" s="24" t="str">
        <v>2025-08</v>
      </c>
      <c r="E6291" s="24" t="str">
        <v>비교 반영</v>
      </c>
      <c r="F6291" s="24" t="str">
        <v>그 외 비교 반영월</v>
      </c>
      <c r="G6291" s="26">
        <v>128</v>
      </c>
      <c r="H6291" s="37">
        <v>0.1841726618705036</v>
      </c>
    </row>
    <row r="6292">
      <c r="A6292" s="26">
        <v>41</v>
      </c>
      <c r="B6292" s="24" t="str">
        <v>화성시 효행구</v>
      </c>
      <c r="C6292" s="24" t="str">
        <v>토지</v>
      </c>
      <c r="D6292" s="24" t="str">
        <v>2025-09</v>
      </c>
      <c r="E6292" s="24" t="str">
        <v>비교 반영</v>
      </c>
      <c r="F6292" s="24" t="str">
        <v>그 외 비교 반영월</v>
      </c>
      <c r="G6292" s="26">
        <v>118</v>
      </c>
      <c r="H6292" s="37">
        <v>0.1271551724137931</v>
      </c>
    </row>
    <row r="6293">
      <c r="A6293" s="26">
        <v>41</v>
      </c>
      <c r="B6293" s="24" t="str">
        <v>화성시 효행구</v>
      </c>
      <c r="C6293" s="24" t="str">
        <v>토지</v>
      </c>
      <c r="D6293" s="24" t="str">
        <v>2025-10</v>
      </c>
      <c r="E6293" s="24" t="str">
        <v>비교 반영</v>
      </c>
      <c r="F6293" s="24" t="str">
        <v>그 외 비교 반영월</v>
      </c>
      <c r="G6293" s="26">
        <v>146</v>
      </c>
      <c r="H6293" s="37">
        <v>0.19918144611186903</v>
      </c>
    </row>
    <row r="6294">
      <c r="A6294" s="26">
        <v>41</v>
      </c>
      <c r="B6294" s="24" t="str">
        <v>화성시 효행구</v>
      </c>
      <c r="C6294" s="24" t="str">
        <v>토지</v>
      </c>
      <c r="D6294" s="24" t="str">
        <v>2025-11</v>
      </c>
      <c r="E6294" s="24" t="str">
        <v>비교 반영</v>
      </c>
      <c r="F6294" s="24" t="str">
        <v>그 외 비교 반영월</v>
      </c>
      <c r="G6294" s="26">
        <v>151</v>
      </c>
      <c r="H6294" s="37">
        <v>0.14703018500486856</v>
      </c>
    </row>
    <row r="6295">
      <c r="A6295" s="26">
        <v>41</v>
      </c>
      <c r="B6295" s="24" t="str">
        <v>화성시 효행구</v>
      </c>
      <c r="C6295" s="24" t="str">
        <v>토지</v>
      </c>
      <c r="D6295" s="24" t="str">
        <v>2025-12</v>
      </c>
      <c r="E6295" s="24" t="str">
        <v>비교 반영</v>
      </c>
      <c r="F6295" s="24" t="str">
        <v>그 외 비교 반영월</v>
      </c>
      <c r="G6295" s="26">
        <v>130</v>
      </c>
      <c r="H6295" s="37">
        <v>0.1522248243559719</v>
      </c>
    </row>
    <row r="6296">
      <c r="A6296" s="26">
        <v>41</v>
      </c>
      <c r="B6296" s="24" t="str">
        <v>화성시 효행구</v>
      </c>
      <c r="C6296" s="24" t="str">
        <v>토지</v>
      </c>
      <c r="D6296" s="24" t="str">
        <v>2026-01</v>
      </c>
      <c r="E6296" s="24" t="str">
        <v>비교 반영</v>
      </c>
      <c r="F6296" s="24" t="str">
        <v>직전 비교기간</v>
      </c>
      <c r="G6296" s="26">
        <v>86</v>
      </c>
      <c r="H6296" s="37">
        <v>0.10617283950617284</v>
      </c>
    </row>
    <row r="6297">
      <c r="A6297" s="26">
        <v>41</v>
      </c>
      <c r="B6297" s="24" t="str">
        <v>화성시 효행구</v>
      </c>
      <c r="C6297" s="24" t="str">
        <v>토지</v>
      </c>
      <c r="D6297" s="24" t="str">
        <v>2026-02</v>
      </c>
      <c r="E6297" s="24" t="str">
        <v>비교 반영</v>
      </c>
      <c r="F6297" s="24" t="str">
        <v>직전 비교기간</v>
      </c>
      <c r="G6297" s="26">
        <v>121</v>
      </c>
      <c r="H6297" s="37">
        <v>0.16666666666666666</v>
      </c>
    </row>
    <row r="6298">
      <c r="A6298" s="26">
        <v>41</v>
      </c>
      <c r="B6298" s="24" t="str">
        <v>화성시 효행구</v>
      </c>
      <c r="C6298" s="24" t="str">
        <v>토지</v>
      </c>
      <c r="D6298" s="24" t="str">
        <v>2026-03</v>
      </c>
      <c r="E6298" s="24" t="str">
        <v>비교 반영</v>
      </c>
      <c r="F6298" s="24" t="str">
        <v>직전 비교기간</v>
      </c>
      <c r="G6298" s="26">
        <v>219</v>
      </c>
      <c r="H6298" s="37">
        <v>0.24579124579124578</v>
      </c>
    </row>
    <row r="6299">
      <c r="A6299" s="26">
        <v>41</v>
      </c>
      <c r="B6299" s="24" t="str">
        <v>화성시 효행구</v>
      </c>
      <c r="C6299" s="24" t="str">
        <v>토지</v>
      </c>
      <c r="D6299" s="24" t="str">
        <v>2026-04</v>
      </c>
      <c r="E6299" s="24" t="str">
        <v>비교 반영</v>
      </c>
      <c r="F6299" s="24" t="str">
        <v>최근 비교기간</v>
      </c>
      <c r="G6299" s="26">
        <v>171</v>
      </c>
      <c r="H6299" s="37">
        <v>0.22739361702127658</v>
      </c>
    </row>
    <row r="6300">
      <c r="A6300" s="26">
        <v>41</v>
      </c>
      <c r="B6300" s="24" t="str">
        <v>화성시 효행구</v>
      </c>
      <c r="C6300" s="24" t="str">
        <v>토지</v>
      </c>
      <c r="D6300" s="24" t="str">
        <v>2026-05</v>
      </c>
      <c r="E6300" s="24" t="str">
        <v>비교 반영</v>
      </c>
      <c r="F6300" s="24" t="str">
        <v>최근 비교기간</v>
      </c>
      <c r="G6300" s="26">
        <v>82</v>
      </c>
      <c r="H6300" s="37">
        <v>0.12933753943217666</v>
      </c>
    </row>
    <row r="6301">
      <c r="A6301" s="26">
        <v>41</v>
      </c>
      <c r="B6301" s="24" t="str">
        <v>화성시 효행구</v>
      </c>
      <c r="C6301" s="24" t="str">
        <v>토지</v>
      </c>
      <c r="D6301" s="24" t="str">
        <v>2026-06</v>
      </c>
      <c r="E6301" s="24" t="str">
        <v>비교 반영</v>
      </c>
      <c r="F6301" s="24" t="str">
        <v>최근 비교기간</v>
      </c>
      <c r="G6301" s="26">
        <v>165</v>
      </c>
      <c r="H6301" s="37">
        <v>0.22117962466487937</v>
      </c>
    </row>
    <row r="6302">
      <c r="A6302" s="30">
        <v>41</v>
      </c>
      <c r="B6302" s="30" t="str">
        <v>화성시 효행구</v>
      </c>
      <c r="C6302" s="30" t="str">
        <v>토지</v>
      </c>
      <c r="D6302" s="30" t="str">
        <v>2026-07</v>
      </c>
      <c r="E6302" s="30" t="str">
        <v>집계 중</v>
      </c>
      <c r="F6302" s="30" t="str">
        <v>집계 중 월</v>
      </c>
      <c r="G6302" s="32">
        <v>131</v>
      </c>
      <c r="H6302" s="43">
        <v>0.1935007385524372</v>
      </c>
    </row>
    <row r="6303">
      <c r="A6303" s="26">
        <v>41</v>
      </c>
      <c r="B6303" s="24" t="str">
        <v>화성시 효행구</v>
      </c>
      <c r="C6303" s="24" t="str">
        <v>다가구 전월세</v>
      </c>
      <c r="D6303" s="24" t="str">
        <v>2025-08</v>
      </c>
      <c r="E6303" s="24" t="str">
        <v>비교 반영</v>
      </c>
      <c r="F6303" s="24" t="str">
        <v>그 외 비교 반영월</v>
      </c>
      <c r="G6303" s="26">
        <v>99</v>
      </c>
      <c r="H6303" s="37">
        <v>0.14244604316546763</v>
      </c>
    </row>
    <row r="6304">
      <c r="A6304" s="26">
        <v>41</v>
      </c>
      <c r="B6304" s="24" t="str">
        <v>화성시 효행구</v>
      </c>
      <c r="C6304" s="24" t="str">
        <v>다가구 전월세</v>
      </c>
      <c r="D6304" s="24" t="str">
        <v>2025-09</v>
      </c>
      <c r="E6304" s="24" t="str">
        <v>비교 반영</v>
      </c>
      <c r="F6304" s="24" t="str">
        <v>그 외 비교 반영월</v>
      </c>
      <c r="G6304" s="26">
        <v>72</v>
      </c>
      <c r="H6304" s="37">
        <v>0.07758620689655173</v>
      </c>
    </row>
    <row r="6305">
      <c r="A6305" s="26">
        <v>41</v>
      </c>
      <c r="B6305" s="24" t="str">
        <v>화성시 효행구</v>
      </c>
      <c r="C6305" s="24" t="str">
        <v>다가구 전월세</v>
      </c>
      <c r="D6305" s="24" t="str">
        <v>2025-10</v>
      </c>
      <c r="E6305" s="24" t="str">
        <v>비교 반영</v>
      </c>
      <c r="F6305" s="24" t="str">
        <v>그 외 비교 반영월</v>
      </c>
      <c r="G6305" s="26">
        <v>64</v>
      </c>
      <c r="H6305" s="37">
        <v>0.08731241473396999</v>
      </c>
    </row>
    <row r="6306">
      <c r="A6306" s="26">
        <v>41</v>
      </c>
      <c r="B6306" s="24" t="str">
        <v>화성시 효행구</v>
      </c>
      <c r="C6306" s="24" t="str">
        <v>다가구 전월세</v>
      </c>
      <c r="D6306" s="24" t="str">
        <v>2025-11</v>
      </c>
      <c r="E6306" s="24" t="str">
        <v>비교 반영</v>
      </c>
      <c r="F6306" s="24" t="str">
        <v>그 외 비교 반영월</v>
      </c>
      <c r="G6306" s="26">
        <v>77</v>
      </c>
      <c r="H6306" s="37">
        <v>0.07497565725413827</v>
      </c>
    </row>
    <row r="6307">
      <c r="A6307" s="26">
        <v>41</v>
      </c>
      <c r="B6307" s="24" t="str">
        <v>화성시 효행구</v>
      </c>
      <c r="C6307" s="24" t="str">
        <v>다가구 전월세</v>
      </c>
      <c r="D6307" s="24" t="str">
        <v>2025-12</v>
      </c>
      <c r="E6307" s="24" t="str">
        <v>비교 반영</v>
      </c>
      <c r="F6307" s="24" t="str">
        <v>그 외 비교 반영월</v>
      </c>
      <c r="G6307" s="26">
        <v>102</v>
      </c>
      <c r="H6307" s="37">
        <v>0.11943793911007025</v>
      </c>
    </row>
    <row r="6308">
      <c r="A6308" s="26">
        <v>41</v>
      </c>
      <c r="B6308" s="24" t="str">
        <v>화성시 효행구</v>
      </c>
      <c r="C6308" s="24" t="str">
        <v>다가구 전월세</v>
      </c>
      <c r="D6308" s="24" t="str">
        <v>2026-01</v>
      </c>
      <c r="E6308" s="24" t="str">
        <v>비교 반영</v>
      </c>
      <c r="F6308" s="24" t="str">
        <v>직전 비교기간</v>
      </c>
      <c r="G6308" s="26">
        <v>102</v>
      </c>
      <c r="H6308" s="37">
        <v>0.1259259259259259</v>
      </c>
    </row>
    <row r="6309">
      <c r="A6309" s="26">
        <v>41</v>
      </c>
      <c r="B6309" s="24" t="str">
        <v>화성시 효행구</v>
      </c>
      <c r="C6309" s="24" t="str">
        <v>다가구 전월세</v>
      </c>
      <c r="D6309" s="24" t="str">
        <v>2026-02</v>
      </c>
      <c r="E6309" s="24" t="str">
        <v>비교 반영</v>
      </c>
      <c r="F6309" s="24" t="str">
        <v>직전 비교기간</v>
      </c>
      <c r="G6309" s="26">
        <v>119</v>
      </c>
      <c r="H6309" s="37">
        <v>0.16391184573002754</v>
      </c>
    </row>
    <row r="6310">
      <c r="A6310" s="26">
        <v>41</v>
      </c>
      <c r="B6310" s="24" t="str">
        <v>화성시 효행구</v>
      </c>
      <c r="C6310" s="24" t="str">
        <v>다가구 전월세</v>
      </c>
      <c r="D6310" s="24" t="str">
        <v>2026-03</v>
      </c>
      <c r="E6310" s="24" t="str">
        <v>비교 반영</v>
      </c>
      <c r="F6310" s="24" t="str">
        <v>직전 비교기간</v>
      </c>
      <c r="G6310" s="26">
        <v>82</v>
      </c>
      <c r="H6310" s="37">
        <v>0.0920314253647587</v>
      </c>
    </row>
    <row r="6311">
      <c r="A6311" s="26">
        <v>41</v>
      </c>
      <c r="B6311" s="24" t="str">
        <v>화성시 효행구</v>
      </c>
      <c r="C6311" s="24" t="str">
        <v>다가구 전월세</v>
      </c>
      <c r="D6311" s="24" t="str">
        <v>2026-04</v>
      </c>
      <c r="E6311" s="24" t="str">
        <v>비교 반영</v>
      </c>
      <c r="F6311" s="24" t="str">
        <v>최근 비교기간</v>
      </c>
      <c r="G6311" s="26">
        <v>67</v>
      </c>
      <c r="H6311" s="37">
        <v>0.08909574468085106</v>
      </c>
    </row>
    <row r="6312">
      <c r="A6312" s="26">
        <v>41</v>
      </c>
      <c r="B6312" s="24" t="str">
        <v>화성시 효행구</v>
      </c>
      <c r="C6312" s="24" t="str">
        <v>다가구 전월세</v>
      </c>
      <c r="D6312" s="24" t="str">
        <v>2026-05</v>
      </c>
      <c r="E6312" s="24" t="str">
        <v>비교 반영</v>
      </c>
      <c r="F6312" s="24" t="str">
        <v>최근 비교기간</v>
      </c>
      <c r="G6312" s="26">
        <v>74</v>
      </c>
      <c r="H6312" s="37">
        <v>0.1167192429022082</v>
      </c>
    </row>
    <row r="6313">
      <c r="A6313" s="26">
        <v>41</v>
      </c>
      <c r="B6313" s="24" t="str">
        <v>화성시 효행구</v>
      </c>
      <c r="C6313" s="24" t="str">
        <v>다가구 전월세</v>
      </c>
      <c r="D6313" s="24" t="str">
        <v>2026-06</v>
      </c>
      <c r="E6313" s="24" t="str">
        <v>비교 반영</v>
      </c>
      <c r="F6313" s="24" t="str">
        <v>최근 비교기간</v>
      </c>
      <c r="G6313" s="26">
        <v>59</v>
      </c>
      <c r="H6313" s="37">
        <v>0.07908847184986595</v>
      </c>
    </row>
    <row r="6314">
      <c r="A6314" s="30">
        <v>41</v>
      </c>
      <c r="B6314" s="30" t="str">
        <v>화성시 효행구</v>
      </c>
      <c r="C6314" s="30" t="str">
        <v>다가구 전월세</v>
      </c>
      <c r="D6314" s="30" t="str">
        <v>2026-07</v>
      </c>
      <c r="E6314" s="30" t="str">
        <v>집계 중</v>
      </c>
      <c r="F6314" s="30" t="str">
        <v>집계 중 월</v>
      </c>
      <c r="G6314" s="32">
        <v>61</v>
      </c>
      <c r="H6314" s="43">
        <v>0.09010339734121123</v>
      </c>
    </row>
    <row r="6315">
      <c r="A6315" s="26">
        <v>41</v>
      </c>
      <c r="B6315" s="24" t="str">
        <v>화성시 효행구</v>
      </c>
      <c r="C6315" s="24" t="str">
        <v>다세대 전월세</v>
      </c>
      <c r="D6315" s="24" t="str">
        <v>2025-08</v>
      </c>
      <c r="E6315" s="24" t="str">
        <v>비교 반영</v>
      </c>
      <c r="F6315" s="24" t="str">
        <v>그 외 비교 반영월</v>
      </c>
      <c r="G6315" s="26">
        <v>37</v>
      </c>
      <c r="H6315" s="37">
        <v>0.053237410071942444</v>
      </c>
    </row>
    <row r="6316">
      <c r="A6316" s="26">
        <v>41</v>
      </c>
      <c r="B6316" s="24" t="str">
        <v>화성시 효행구</v>
      </c>
      <c r="C6316" s="24" t="str">
        <v>다세대 전월세</v>
      </c>
      <c r="D6316" s="24" t="str">
        <v>2025-09</v>
      </c>
      <c r="E6316" s="24" t="str">
        <v>비교 반영</v>
      </c>
      <c r="F6316" s="24" t="str">
        <v>그 외 비교 반영월</v>
      </c>
      <c r="G6316" s="26">
        <v>35</v>
      </c>
      <c r="H6316" s="37">
        <v>0.03771551724137931</v>
      </c>
    </row>
    <row r="6317">
      <c r="A6317" s="26">
        <v>41</v>
      </c>
      <c r="B6317" s="24" t="str">
        <v>화성시 효행구</v>
      </c>
      <c r="C6317" s="24" t="str">
        <v>다세대 전월세</v>
      </c>
      <c r="D6317" s="24" t="str">
        <v>2025-10</v>
      </c>
      <c r="E6317" s="24" t="str">
        <v>비교 반영</v>
      </c>
      <c r="F6317" s="24" t="str">
        <v>그 외 비교 반영월</v>
      </c>
      <c r="G6317" s="26">
        <v>39</v>
      </c>
      <c r="H6317" s="37">
        <v>0.05320600272851296</v>
      </c>
    </row>
    <row r="6318">
      <c r="A6318" s="26">
        <v>41</v>
      </c>
      <c r="B6318" s="24" t="str">
        <v>화성시 효행구</v>
      </c>
      <c r="C6318" s="24" t="str">
        <v>다세대 전월세</v>
      </c>
      <c r="D6318" s="24" t="str">
        <v>2025-11</v>
      </c>
      <c r="E6318" s="24" t="str">
        <v>비교 반영</v>
      </c>
      <c r="F6318" s="24" t="str">
        <v>그 외 비교 반영월</v>
      </c>
      <c r="G6318" s="26">
        <v>41</v>
      </c>
      <c r="H6318" s="37">
        <v>0.03992210321324245</v>
      </c>
    </row>
    <row r="6319">
      <c r="A6319" s="26">
        <v>41</v>
      </c>
      <c r="B6319" s="24" t="str">
        <v>화성시 효행구</v>
      </c>
      <c r="C6319" s="24" t="str">
        <v>다세대 전월세</v>
      </c>
      <c r="D6319" s="24" t="str">
        <v>2025-12</v>
      </c>
      <c r="E6319" s="24" t="str">
        <v>비교 반영</v>
      </c>
      <c r="F6319" s="24" t="str">
        <v>그 외 비교 반영월</v>
      </c>
      <c r="G6319" s="26">
        <v>62</v>
      </c>
      <c r="H6319" s="37">
        <v>0.07259953161592506</v>
      </c>
    </row>
    <row r="6320">
      <c r="A6320" s="26">
        <v>41</v>
      </c>
      <c r="B6320" s="24" t="str">
        <v>화성시 효행구</v>
      </c>
      <c r="C6320" s="24" t="str">
        <v>다세대 전월세</v>
      </c>
      <c r="D6320" s="24" t="str">
        <v>2026-01</v>
      </c>
      <c r="E6320" s="24" t="str">
        <v>비교 반영</v>
      </c>
      <c r="F6320" s="24" t="str">
        <v>직전 비교기간</v>
      </c>
      <c r="G6320" s="26">
        <v>84</v>
      </c>
      <c r="H6320" s="37">
        <v>0.1037037037037037</v>
      </c>
    </row>
    <row r="6321">
      <c r="A6321" s="26">
        <v>41</v>
      </c>
      <c r="B6321" s="24" t="str">
        <v>화성시 효행구</v>
      </c>
      <c r="C6321" s="24" t="str">
        <v>다세대 전월세</v>
      </c>
      <c r="D6321" s="24" t="str">
        <v>2026-02</v>
      </c>
      <c r="E6321" s="24" t="str">
        <v>비교 반영</v>
      </c>
      <c r="F6321" s="24" t="str">
        <v>직전 비교기간</v>
      </c>
      <c r="G6321" s="26">
        <v>59</v>
      </c>
      <c r="H6321" s="37">
        <v>0.081267217630854</v>
      </c>
    </row>
    <row r="6322">
      <c r="A6322" s="26">
        <v>41</v>
      </c>
      <c r="B6322" s="24" t="str">
        <v>화성시 효행구</v>
      </c>
      <c r="C6322" s="24" t="str">
        <v>다세대 전월세</v>
      </c>
      <c r="D6322" s="24" t="str">
        <v>2026-03</v>
      </c>
      <c r="E6322" s="24" t="str">
        <v>비교 반영</v>
      </c>
      <c r="F6322" s="24" t="str">
        <v>직전 비교기간</v>
      </c>
      <c r="G6322" s="26">
        <v>65</v>
      </c>
      <c r="H6322" s="37">
        <v>0.07295173961840629</v>
      </c>
    </row>
    <row r="6323">
      <c r="A6323" s="26">
        <v>41</v>
      </c>
      <c r="B6323" s="24" t="str">
        <v>화성시 효행구</v>
      </c>
      <c r="C6323" s="24" t="str">
        <v>다세대 전월세</v>
      </c>
      <c r="D6323" s="24" t="str">
        <v>2026-04</v>
      </c>
      <c r="E6323" s="24" t="str">
        <v>비교 반영</v>
      </c>
      <c r="F6323" s="24" t="str">
        <v>최근 비교기간</v>
      </c>
      <c r="G6323" s="26">
        <v>32</v>
      </c>
      <c r="H6323" s="37">
        <v>0.0425531914893617</v>
      </c>
    </row>
    <row r="6324">
      <c r="A6324" s="26">
        <v>41</v>
      </c>
      <c r="B6324" s="24" t="str">
        <v>화성시 효행구</v>
      </c>
      <c r="C6324" s="24" t="str">
        <v>다세대 전월세</v>
      </c>
      <c r="D6324" s="24" t="str">
        <v>2026-05</v>
      </c>
      <c r="E6324" s="24" t="str">
        <v>비교 반영</v>
      </c>
      <c r="F6324" s="24" t="str">
        <v>최근 비교기간</v>
      </c>
      <c r="G6324" s="26">
        <v>38</v>
      </c>
      <c r="H6324" s="37">
        <v>0.05993690851735016</v>
      </c>
    </row>
    <row r="6325">
      <c r="A6325" s="26">
        <v>41</v>
      </c>
      <c r="B6325" s="24" t="str">
        <v>화성시 효행구</v>
      </c>
      <c r="C6325" s="24" t="str">
        <v>다세대 전월세</v>
      </c>
      <c r="D6325" s="24" t="str">
        <v>2026-06</v>
      </c>
      <c r="E6325" s="24" t="str">
        <v>비교 반영</v>
      </c>
      <c r="F6325" s="24" t="str">
        <v>최근 비교기간</v>
      </c>
      <c r="G6325" s="26">
        <v>55</v>
      </c>
      <c r="H6325" s="37">
        <v>0.07372654155495978</v>
      </c>
    </row>
    <row r="6326">
      <c r="A6326" s="30">
        <v>41</v>
      </c>
      <c r="B6326" s="30" t="str">
        <v>화성시 효행구</v>
      </c>
      <c r="C6326" s="30" t="str">
        <v>다세대 전월세</v>
      </c>
      <c r="D6326" s="30" t="str">
        <v>2026-07</v>
      </c>
      <c r="E6326" s="30" t="str">
        <v>집계 중</v>
      </c>
      <c r="F6326" s="30" t="str">
        <v>집계 중 월</v>
      </c>
      <c r="G6326" s="32">
        <v>30</v>
      </c>
      <c r="H6326" s="43">
        <v>0.04431314623338257</v>
      </c>
    </row>
    <row r="6327">
      <c r="A6327" s="26">
        <v>41</v>
      </c>
      <c r="B6327" s="24" t="str">
        <v>화성시 효행구</v>
      </c>
      <c r="C6327" s="24" t="str">
        <v>분양권</v>
      </c>
      <c r="D6327" s="24" t="str">
        <v>2025-08</v>
      </c>
      <c r="E6327" s="24" t="str">
        <v>비교 반영</v>
      </c>
      <c r="F6327" s="24" t="str">
        <v>그 외 비교 반영월</v>
      </c>
      <c r="G6327" s="26">
        <v>7</v>
      </c>
      <c r="H6327" s="37">
        <v>0.010071942446043165</v>
      </c>
    </row>
    <row r="6328">
      <c r="A6328" s="26">
        <v>41</v>
      </c>
      <c r="B6328" s="24" t="str">
        <v>화성시 효행구</v>
      </c>
      <c r="C6328" s="24" t="str">
        <v>분양권</v>
      </c>
      <c r="D6328" s="24" t="str">
        <v>2025-09</v>
      </c>
      <c r="E6328" s="24" t="str">
        <v>비교 반영</v>
      </c>
      <c r="F6328" s="24" t="str">
        <v>그 외 비교 반영월</v>
      </c>
      <c r="G6328" s="26">
        <v>7</v>
      </c>
      <c r="H6328" s="37">
        <v>0.007543103448275862</v>
      </c>
    </row>
    <row r="6329">
      <c r="A6329" s="26">
        <v>41</v>
      </c>
      <c r="B6329" s="24" t="str">
        <v>화성시 효행구</v>
      </c>
      <c r="C6329" s="24" t="str">
        <v>분양권</v>
      </c>
      <c r="D6329" s="24" t="str">
        <v>2025-10</v>
      </c>
      <c r="E6329" s="24" t="str">
        <v>비교 반영</v>
      </c>
      <c r="F6329" s="24" t="str">
        <v>그 외 비교 반영월</v>
      </c>
      <c r="G6329" s="26">
        <v>5</v>
      </c>
      <c r="H6329" s="37">
        <v>0.0068212824010914054</v>
      </c>
    </row>
    <row r="6330">
      <c r="A6330" s="26">
        <v>41</v>
      </c>
      <c r="B6330" s="24" t="str">
        <v>화성시 효행구</v>
      </c>
      <c r="C6330" s="24" t="str">
        <v>분양권</v>
      </c>
      <c r="D6330" s="24" t="str">
        <v>2025-11</v>
      </c>
      <c r="E6330" s="24" t="str">
        <v>비교 반영</v>
      </c>
      <c r="F6330" s="24" t="str">
        <v>그 외 비교 반영월</v>
      </c>
      <c r="G6330" s="26">
        <v>12</v>
      </c>
      <c r="H6330" s="37">
        <v>0.011684518013631937</v>
      </c>
    </row>
    <row r="6331">
      <c r="A6331" s="26">
        <v>41</v>
      </c>
      <c r="B6331" s="24" t="str">
        <v>화성시 효행구</v>
      </c>
      <c r="C6331" s="24" t="str">
        <v>분양권</v>
      </c>
      <c r="D6331" s="24" t="str">
        <v>2025-12</v>
      </c>
      <c r="E6331" s="24" t="str">
        <v>비교 반영</v>
      </c>
      <c r="F6331" s="24" t="str">
        <v>그 외 비교 반영월</v>
      </c>
      <c r="G6331" s="26">
        <v>12</v>
      </c>
      <c r="H6331" s="37">
        <v>0.01405152224824356</v>
      </c>
    </row>
    <row r="6332">
      <c r="A6332" s="26">
        <v>41</v>
      </c>
      <c r="B6332" s="24" t="str">
        <v>화성시 효행구</v>
      </c>
      <c r="C6332" s="24" t="str">
        <v>분양권</v>
      </c>
      <c r="D6332" s="24" t="str">
        <v>2026-01</v>
      </c>
      <c r="E6332" s="24" t="str">
        <v>비교 반영</v>
      </c>
      <c r="F6332" s="24" t="str">
        <v>직전 비교기간</v>
      </c>
      <c r="G6332" s="26">
        <v>23</v>
      </c>
      <c r="H6332" s="37">
        <v>0.028395061728395062</v>
      </c>
    </row>
    <row r="6333">
      <c r="A6333" s="26">
        <v>41</v>
      </c>
      <c r="B6333" s="24" t="str">
        <v>화성시 효행구</v>
      </c>
      <c r="C6333" s="24" t="str">
        <v>분양권</v>
      </c>
      <c r="D6333" s="24" t="str">
        <v>2026-02</v>
      </c>
      <c r="E6333" s="24" t="str">
        <v>비교 반영</v>
      </c>
      <c r="F6333" s="24" t="str">
        <v>직전 비교기간</v>
      </c>
      <c r="G6333" s="26">
        <v>13</v>
      </c>
      <c r="H6333" s="37">
        <v>0.01790633608815427</v>
      </c>
    </row>
    <row r="6334">
      <c r="A6334" s="26">
        <v>41</v>
      </c>
      <c r="B6334" s="24" t="str">
        <v>화성시 효행구</v>
      </c>
      <c r="C6334" s="24" t="str">
        <v>분양권</v>
      </c>
      <c r="D6334" s="24" t="str">
        <v>2026-03</v>
      </c>
      <c r="E6334" s="24" t="str">
        <v>비교 반영</v>
      </c>
      <c r="F6334" s="24" t="str">
        <v>직전 비교기간</v>
      </c>
      <c r="G6334" s="26">
        <v>28</v>
      </c>
      <c r="H6334" s="37">
        <v>0.031425364758698095</v>
      </c>
    </row>
    <row r="6335">
      <c r="A6335" s="26">
        <v>41</v>
      </c>
      <c r="B6335" s="24" t="str">
        <v>화성시 효행구</v>
      </c>
      <c r="C6335" s="24" t="str">
        <v>분양권</v>
      </c>
      <c r="D6335" s="24" t="str">
        <v>2026-04</v>
      </c>
      <c r="E6335" s="24" t="str">
        <v>비교 반영</v>
      </c>
      <c r="F6335" s="24" t="str">
        <v>최근 비교기간</v>
      </c>
      <c r="G6335" s="26">
        <v>33</v>
      </c>
      <c r="H6335" s="37">
        <v>0.043882978723404256</v>
      </c>
    </row>
    <row r="6336">
      <c r="A6336" s="26">
        <v>41</v>
      </c>
      <c r="B6336" s="24" t="str">
        <v>화성시 효행구</v>
      </c>
      <c r="C6336" s="24" t="str">
        <v>분양권</v>
      </c>
      <c r="D6336" s="24" t="str">
        <v>2026-05</v>
      </c>
      <c r="E6336" s="24" t="str">
        <v>비교 반영</v>
      </c>
      <c r="F6336" s="24" t="str">
        <v>최근 비교기간</v>
      </c>
      <c r="G6336" s="26">
        <v>34</v>
      </c>
      <c r="H6336" s="37">
        <v>0.05362776025236593</v>
      </c>
    </row>
    <row r="6337">
      <c r="A6337" s="26">
        <v>41</v>
      </c>
      <c r="B6337" s="24" t="str">
        <v>화성시 효행구</v>
      </c>
      <c r="C6337" s="24" t="str">
        <v>분양권</v>
      </c>
      <c r="D6337" s="24" t="str">
        <v>2026-06</v>
      </c>
      <c r="E6337" s="24" t="str">
        <v>비교 반영</v>
      </c>
      <c r="F6337" s="24" t="str">
        <v>최근 비교기간</v>
      </c>
      <c r="G6337" s="26">
        <v>22</v>
      </c>
      <c r="H6337" s="37">
        <v>0.029490616621983913</v>
      </c>
    </row>
    <row r="6338">
      <c r="A6338" s="30">
        <v>41</v>
      </c>
      <c r="B6338" s="30" t="str">
        <v>화성시 효행구</v>
      </c>
      <c r="C6338" s="30" t="str">
        <v>분양권</v>
      </c>
      <c r="D6338" s="30" t="str">
        <v>2026-07</v>
      </c>
      <c r="E6338" s="30" t="str">
        <v>집계 중</v>
      </c>
      <c r="F6338" s="30" t="str">
        <v>집계 중 월</v>
      </c>
      <c r="G6338" s="32">
        <v>0</v>
      </c>
      <c r="H6338" s="43">
        <v>0</v>
      </c>
    </row>
    <row r="6339">
      <c r="A6339" s="26">
        <v>41</v>
      </c>
      <c r="B6339" s="24" t="str">
        <v>화성시 효행구</v>
      </c>
      <c r="C6339" s="24" t="str">
        <v>상가</v>
      </c>
      <c r="D6339" s="24" t="str">
        <v>2025-08</v>
      </c>
      <c r="E6339" s="24" t="str">
        <v>비교 반영</v>
      </c>
      <c r="F6339" s="24" t="str">
        <v>그 외 비교 반영월</v>
      </c>
      <c r="G6339" s="26">
        <v>10</v>
      </c>
      <c r="H6339" s="37">
        <v>0.014388489208633094</v>
      </c>
    </row>
    <row r="6340">
      <c r="A6340" s="26">
        <v>41</v>
      </c>
      <c r="B6340" s="24" t="str">
        <v>화성시 효행구</v>
      </c>
      <c r="C6340" s="24" t="str">
        <v>상가</v>
      </c>
      <c r="D6340" s="24" t="str">
        <v>2025-09</v>
      </c>
      <c r="E6340" s="24" t="str">
        <v>비교 반영</v>
      </c>
      <c r="F6340" s="24" t="str">
        <v>그 외 비교 반영월</v>
      </c>
      <c r="G6340" s="26">
        <v>21</v>
      </c>
      <c r="H6340" s="37">
        <v>0.022629310344827586</v>
      </c>
    </row>
    <row r="6341">
      <c r="A6341" s="26">
        <v>41</v>
      </c>
      <c r="B6341" s="24" t="str">
        <v>화성시 효행구</v>
      </c>
      <c r="C6341" s="24" t="str">
        <v>상가</v>
      </c>
      <c r="D6341" s="24" t="str">
        <v>2025-10</v>
      </c>
      <c r="E6341" s="24" t="str">
        <v>비교 반영</v>
      </c>
      <c r="F6341" s="24" t="str">
        <v>그 외 비교 반영월</v>
      </c>
      <c r="G6341" s="26">
        <v>7</v>
      </c>
      <c r="H6341" s="37">
        <v>0.009549795361527967</v>
      </c>
    </row>
    <row r="6342">
      <c r="A6342" s="26">
        <v>41</v>
      </c>
      <c r="B6342" s="24" t="str">
        <v>화성시 효행구</v>
      </c>
      <c r="C6342" s="24" t="str">
        <v>상가</v>
      </c>
      <c r="D6342" s="24" t="str">
        <v>2025-11</v>
      </c>
      <c r="E6342" s="24" t="str">
        <v>비교 반영</v>
      </c>
      <c r="F6342" s="24" t="str">
        <v>그 외 비교 반영월</v>
      </c>
      <c r="G6342" s="26">
        <v>14</v>
      </c>
      <c r="H6342" s="37">
        <v>0.013631937682570594</v>
      </c>
    </row>
    <row r="6343">
      <c r="A6343" s="26">
        <v>41</v>
      </c>
      <c r="B6343" s="24" t="str">
        <v>화성시 효행구</v>
      </c>
      <c r="C6343" s="24" t="str">
        <v>상가</v>
      </c>
      <c r="D6343" s="24" t="str">
        <v>2025-12</v>
      </c>
      <c r="E6343" s="24" t="str">
        <v>비교 반영</v>
      </c>
      <c r="F6343" s="24" t="str">
        <v>그 외 비교 반영월</v>
      </c>
      <c r="G6343" s="26">
        <v>10</v>
      </c>
      <c r="H6343" s="37">
        <v>0.0117096018735363</v>
      </c>
    </row>
    <row r="6344">
      <c r="A6344" s="26">
        <v>41</v>
      </c>
      <c r="B6344" s="24" t="str">
        <v>화성시 효행구</v>
      </c>
      <c r="C6344" s="24" t="str">
        <v>상가</v>
      </c>
      <c r="D6344" s="24" t="str">
        <v>2026-01</v>
      </c>
      <c r="E6344" s="24" t="str">
        <v>비교 반영</v>
      </c>
      <c r="F6344" s="24" t="str">
        <v>직전 비교기간</v>
      </c>
      <c r="G6344" s="26">
        <v>8</v>
      </c>
      <c r="H6344" s="37">
        <v>0.009876543209876543</v>
      </c>
    </row>
    <row r="6345">
      <c r="A6345" s="26">
        <v>41</v>
      </c>
      <c r="B6345" s="24" t="str">
        <v>화성시 효행구</v>
      </c>
      <c r="C6345" s="24" t="str">
        <v>상가</v>
      </c>
      <c r="D6345" s="24" t="str">
        <v>2026-02</v>
      </c>
      <c r="E6345" s="24" t="str">
        <v>비교 반영</v>
      </c>
      <c r="F6345" s="24" t="str">
        <v>직전 비교기간</v>
      </c>
      <c r="G6345" s="26">
        <v>9</v>
      </c>
      <c r="H6345" s="37">
        <v>0.012396694214876033</v>
      </c>
    </row>
    <row r="6346">
      <c r="A6346" s="26">
        <v>41</v>
      </c>
      <c r="B6346" s="24" t="str">
        <v>화성시 효행구</v>
      </c>
      <c r="C6346" s="24" t="str">
        <v>상가</v>
      </c>
      <c r="D6346" s="24" t="str">
        <v>2026-03</v>
      </c>
      <c r="E6346" s="24" t="str">
        <v>비교 반영</v>
      </c>
      <c r="F6346" s="24" t="str">
        <v>직전 비교기간</v>
      </c>
      <c r="G6346" s="26">
        <v>7</v>
      </c>
      <c r="H6346" s="37">
        <v>0.007856341189674524</v>
      </c>
    </row>
    <row r="6347">
      <c r="A6347" s="26">
        <v>41</v>
      </c>
      <c r="B6347" s="24" t="str">
        <v>화성시 효행구</v>
      </c>
      <c r="C6347" s="24" t="str">
        <v>상가</v>
      </c>
      <c r="D6347" s="24" t="str">
        <v>2026-04</v>
      </c>
      <c r="E6347" s="24" t="str">
        <v>비교 반영</v>
      </c>
      <c r="F6347" s="24" t="str">
        <v>최근 비교기간</v>
      </c>
      <c r="G6347" s="26">
        <v>26</v>
      </c>
      <c r="H6347" s="37">
        <v>0.034574468085106384</v>
      </c>
    </row>
    <row r="6348">
      <c r="A6348" s="26">
        <v>41</v>
      </c>
      <c r="B6348" s="24" t="str">
        <v>화성시 효행구</v>
      </c>
      <c r="C6348" s="24" t="str">
        <v>상가</v>
      </c>
      <c r="D6348" s="24" t="str">
        <v>2026-05</v>
      </c>
      <c r="E6348" s="24" t="str">
        <v>비교 반영</v>
      </c>
      <c r="F6348" s="24" t="str">
        <v>최근 비교기간</v>
      </c>
      <c r="G6348" s="26">
        <v>13</v>
      </c>
      <c r="H6348" s="37">
        <v>0.02050473186119874</v>
      </c>
    </row>
    <row r="6349">
      <c r="A6349" s="26">
        <v>41</v>
      </c>
      <c r="B6349" s="24" t="str">
        <v>화성시 효행구</v>
      </c>
      <c r="C6349" s="24" t="str">
        <v>상가</v>
      </c>
      <c r="D6349" s="24" t="str">
        <v>2026-06</v>
      </c>
      <c r="E6349" s="24" t="str">
        <v>비교 반영</v>
      </c>
      <c r="F6349" s="24" t="str">
        <v>최근 비교기간</v>
      </c>
      <c r="G6349" s="26">
        <v>29</v>
      </c>
      <c r="H6349" s="37">
        <v>0.0388739946380697</v>
      </c>
    </row>
    <row r="6350">
      <c r="A6350" s="30">
        <v>41</v>
      </c>
      <c r="B6350" s="30" t="str">
        <v>화성시 효행구</v>
      </c>
      <c r="C6350" s="30" t="str">
        <v>상가</v>
      </c>
      <c r="D6350" s="30" t="str">
        <v>2026-07</v>
      </c>
      <c r="E6350" s="30" t="str">
        <v>집계 중</v>
      </c>
      <c r="F6350" s="30" t="str">
        <v>집계 중 월</v>
      </c>
      <c r="G6350" s="32">
        <v>21</v>
      </c>
      <c r="H6350" s="43">
        <v>0.0310192023633678</v>
      </c>
    </row>
    <row r="6351">
      <c r="A6351" s="26">
        <v>41</v>
      </c>
      <c r="B6351" s="24" t="str">
        <v>화성시 효행구</v>
      </c>
      <c r="C6351" s="24" t="str">
        <v>오피스텔 전월세</v>
      </c>
      <c r="D6351" s="24" t="str">
        <v>2025-08</v>
      </c>
      <c r="E6351" s="24" t="str">
        <v>비교 반영</v>
      </c>
      <c r="F6351" s="24" t="str">
        <v>그 외 비교 반영월</v>
      </c>
      <c r="G6351" s="26">
        <v>24</v>
      </c>
      <c r="H6351" s="37">
        <v>0.034532374100719423</v>
      </c>
    </row>
    <row r="6352">
      <c r="A6352" s="26">
        <v>41</v>
      </c>
      <c r="B6352" s="24" t="str">
        <v>화성시 효행구</v>
      </c>
      <c r="C6352" s="24" t="str">
        <v>오피스텔 전월세</v>
      </c>
      <c r="D6352" s="24" t="str">
        <v>2025-09</v>
      </c>
      <c r="E6352" s="24" t="str">
        <v>비교 반영</v>
      </c>
      <c r="F6352" s="24" t="str">
        <v>그 외 비교 반영월</v>
      </c>
      <c r="G6352" s="26">
        <v>17</v>
      </c>
      <c r="H6352" s="37">
        <v>0.018318965517241378</v>
      </c>
    </row>
    <row r="6353">
      <c r="A6353" s="26">
        <v>41</v>
      </c>
      <c r="B6353" s="24" t="str">
        <v>화성시 효행구</v>
      </c>
      <c r="C6353" s="24" t="str">
        <v>오피스텔 전월세</v>
      </c>
      <c r="D6353" s="24" t="str">
        <v>2025-10</v>
      </c>
      <c r="E6353" s="24" t="str">
        <v>비교 반영</v>
      </c>
      <c r="F6353" s="24" t="str">
        <v>그 외 비교 반영월</v>
      </c>
      <c r="G6353" s="26">
        <v>88</v>
      </c>
      <c r="H6353" s="37">
        <v>0.12005457025920874</v>
      </c>
    </row>
    <row r="6354">
      <c r="A6354" s="26">
        <v>41</v>
      </c>
      <c r="B6354" s="24" t="str">
        <v>화성시 효행구</v>
      </c>
      <c r="C6354" s="24" t="str">
        <v>오피스텔 전월세</v>
      </c>
      <c r="D6354" s="24" t="str">
        <v>2025-11</v>
      </c>
      <c r="E6354" s="24" t="str">
        <v>비교 반영</v>
      </c>
      <c r="F6354" s="24" t="str">
        <v>그 외 비교 반영월</v>
      </c>
      <c r="G6354" s="26">
        <v>66</v>
      </c>
      <c r="H6354" s="37">
        <v>0.06426484907497566</v>
      </c>
    </row>
    <row r="6355">
      <c r="A6355" s="26">
        <v>41</v>
      </c>
      <c r="B6355" s="24" t="str">
        <v>화성시 효행구</v>
      </c>
      <c r="C6355" s="24" t="str">
        <v>오피스텔 전월세</v>
      </c>
      <c r="D6355" s="24" t="str">
        <v>2025-12</v>
      </c>
      <c r="E6355" s="24" t="str">
        <v>비교 반영</v>
      </c>
      <c r="F6355" s="24" t="str">
        <v>그 외 비교 반영월</v>
      </c>
      <c r="G6355" s="26">
        <v>65</v>
      </c>
      <c r="H6355" s="37">
        <v>0.07611241217798595</v>
      </c>
    </row>
    <row r="6356">
      <c r="A6356" s="26">
        <v>41</v>
      </c>
      <c r="B6356" s="24" t="str">
        <v>화성시 효행구</v>
      </c>
      <c r="C6356" s="24" t="str">
        <v>오피스텔 전월세</v>
      </c>
      <c r="D6356" s="24" t="str">
        <v>2026-01</v>
      </c>
      <c r="E6356" s="24" t="str">
        <v>비교 반영</v>
      </c>
      <c r="F6356" s="24" t="str">
        <v>직전 비교기간</v>
      </c>
      <c r="G6356" s="26">
        <v>75</v>
      </c>
      <c r="H6356" s="37">
        <v>0.09259259259259259</v>
      </c>
    </row>
    <row r="6357">
      <c r="A6357" s="26">
        <v>41</v>
      </c>
      <c r="B6357" s="24" t="str">
        <v>화성시 효행구</v>
      </c>
      <c r="C6357" s="24" t="str">
        <v>오피스텔 전월세</v>
      </c>
      <c r="D6357" s="24" t="str">
        <v>2026-02</v>
      </c>
      <c r="E6357" s="24" t="str">
        <v>비교 반영</v>
      </c>
      <c r="F6357" s="24" t="str">
        <v>직전 비교기간</v>
      </c>
      <c r="G6357" s="26">
        <v>29</v>
      </c>
      <c r="H6357" s="37">
        <v>0.03994490358126722</v>
      </c>
    </row>
    <row r="6358">
      <c r="A6358" s="26">
        <v>41</v>
      </c>
      <c r="B6358" s="24" t="str">
        <v>화성시 효행구</v>
      </c>
      <c r="C6358" s="24" t="str">
        <v>오피스텔 전월세</v>
      </c>
      <c r="D6358" s="24" t="str">
        <v>2026-03</v>
      </c>
      <c r="E6358" s="24" t="str">
        <v>비교 반영</v>
      </c>
      <c r="F6358" s="24" t="str">
        <v>직전 비교기간</v>
      </c>
      <c r="G6358" s="26">
        <v>29</v>
      </c>
      <c r="H6358" s="37">
        <v>0.03254769921436588</v>
      </c>
    </row>
    <row r="6359">
      <c r="A6359" s="26">
        <v>41</v>
      </c>
      <c r="B6359" s="24" t="str">
        <v>화성시 효행구</v>
      </c>
      <c r="C6359" s="24" t="str">
        <v>오피스텔 전월세</v>
      </c>
      <c r="D6359" s="24" t="str">
        <v>2026-04</v>
      </c>
      <c r="E6359" s="24" t="str">
        <v>비교 반영</v>
      </c>
      <c r="F6359" s="24" t="str">
        <v>최근 비교기간</v>
      </c>
      <c r="G6359" s="26">
        <v>18</v>
      </c>
      <c r="H6359" s="37">
        <v>0.023936170212765957</v>
      </c>
    </row>
    <row r="6360">
      <c r="A6360" s="26">
        <v>41</v>
      </c>
      <c r="B6360" s="24" t="str">
        <v>화성시 효행구</v>
      </c>
      <c r="C6360" s="24" t="str">
        <v>오피스텔 전월세</v>
      </c>
      <c r="D6360" s="24" t="str">
        <v>2026-05</v>
      </c>
      <c r="E6360" s="24" t="str">
        <v>비교 반영</v>
      </c>
      <c r="F6360" s="24" t="str">
        <v>최근 비교기간</v>
      </c>
      <c r="G6360" s="26">
        <v>20</v>
      </c>
      <c r="H6360" s="37">
        <v>0.031545741324921134</v>
      </c>
    </row>
    <row r="6361">
      <c r="A6361" s="26">
        <v>41</v>
      </c>
      <c r="B6361" s="24" t="str">
        <v>화성시 효행구</v>
      </c>
      <c r="C6361" s="24" t="str">
        <v>오피스텔 전월세</v>
      </c>
      <c r="D6361" s="24" t="str">
        <v>2026-06</v>
      </c>
      <c r="E6361" s="24" t="str">
        <v>비교 반영</v>
      </c>
      <c r="F6361" s="24" t="str">
        <v>최근 비교기간</v>
      </c>
      <c r="G6361" s="26">
        <v>21</v>
      </c>
      <c r="H6361" s="37">
        <v>0.028150134048257374</v>
      </c>
    </row>
    <row r="6362">
      <c r="A6362" s="30">
        <v>41</v>
      </c>
      <c r="B6362" s="30" t="str">
        <v>화성시 효행구</v>
      </c>
      <c r="C6362" s="30" t="str">
        <v>오피스텔 전월세</v>
      </c>
      <c r="D6362" s="30" t="str">
        <v>2026-07</v>
      </c>
      <c r="E6362" s="30" t="str">
        <v>집계 중</v>
      </c>
      <c r="F6362" s="30" t="str">
        <v>집계 중 월</v>
      </c>
      <c r="G6362" s="32">
        <v>39</v>
      </c>
      <c r="H6362" s="43">
        <v>0.05760709010339734</v>
      </c>
    </row>
    <row r="6363">
      <c r="A6363" s="26">
        <v>41</v>
      </c>
      <c r="B6363" s="24" t="str">
        <v>화성시 효행구</v>
      </c>
      <c r="C6363" s="24" t="str">
        <v>다세대 매매</v>
      </c>
      <c r="D6363" s="24" t="str">
        <v>2025-08</v>
      </c>
      <c r="E6363" s="24" t="str">
        <v>비교 반영</v>
      </c>
      <c r="F6363" s="24" t="str">
        <v>그 외 비교 반영월</v>
      </c>
      <c r="G6363" s="26">
        <v>16</v>
      </c>
      <c r="H6363" s="37">
        <v>0.02302158273381295</v>
      </c>
    </row>
    <row r="6364">
      <c r="A6364" s="26">
        <v>41</v>
      </c>
      <c r="B6364" s="24" t="str">
        <v>화성시 효행구</v>
      </c>
      <c r="C6364" s="24" t="str">
        <v>다세대 매매</v>
      </c>
      <c r="D6364" s="24" t="str">
        <v>2025-09</v>
      </c>
      <c r="E6364" s="24" t="str">
        <v>비교 반영</v>
      </c>
      <c r="F6364" s="24" t="str">
        <v>그 외 비교 반영월</v>
      </c>
      <c r="G6364" s="26">
        <v>14</v>
      </c>
      <c r="H6364" s="37">
        <v>0.015086206896551725</v>
      </c>
    </row>
    <row r="6365">
      <c r="A6365" s="26">
        <v>41</v>
      </c>
      <c r="B6365" s="24" t="str">
        <v>화성시 효행구</v>
      </c>
      <c r="C6365" s="24" t="str">
        <v>다세대 매매</v>
      </c>
      <c r="D6365" s="24" t="str">
        <v>2025-10</v>
      </c>
      <c r="E6365" s="24" t="str">
        <v>비교 반영</v>
      </c>
      <c r="F6365" s="24" t="str">
        <v>그 외 비교 반영월</v>
      </c>
      <c r="G6365" s="26">
        <v>18</v>
      </c>
      <c r="H6365" s="37">
        <v>0.02455661664392906</v>
      </c>
    </row>
    <row r="6366">
      <c r="A6366" s="26">
        <v>41</v>
      </c>
      <c r="B6366" s="24" t="str">
        <v>화성시 효행구</v>
      </c>
      <c r="C6366" s="24" t="str">
        <v>다세대 매매</v>
      </c>
      <c r="D6366" s="24" t="str">
        <v>2025-11</v>
      </c>
      <c r="E6366" s="24" t="str">
        <v>비교 반영</v>
      </c>
      <c r="F6366" s="24" t="str">
        <v>그 외 비교 반영월</v>
      </c>
      <c r="G6366" s="26">
        <v>40</v>
      </c>
      <c r="H6366" s="37">
        <v>0.03894839337877313</v>
      </c>
    </row>
    <row r="6367">
      <c r="A6367" s="26">
        <v>41</v>
      </c>
      <c r="B6367" s="24" t="str">
        <v>화성시 효행구</v>
      </c>
      <c r="C6367" s="24" t="str">
        <v>다세대 매매</v>
      </c>
      <c r="D6367" s="24" t="str">
        <v>2025-12</v>
      </c>
      <c r="E6367" s="24" t="str">
        <v>비교 반영</v>
      </c>
      <c r="F6367" s="24" t="str">
        <v>그 외 비교 반영월</v>
      </c>
      <c r="G6367" s="26">
        <v>17</v>
      </c>
      <c r="H6367" s="37">
        <v>0.01990632318501171</v>
      </c>
    </row>
    <row r="6368">
      <c r="A6368" s="26">
        <v>41</v>
      </c>
      <c r="B6368" s="24" t="str">
        <v>화성시 효행구</v>
      </c>
      <c r="C6368" s="24" t="str">
        <v>다세대 매매</v>
      </c>
      <c r="D6368" s="24" t="str">
        <v>2026-01</v>
      </c>
      <c r="E6368" s="24" t="str">
        <v>비교 반영</v>
      </c>
      <c r="F6368" s="24" t="str">
        <v>직전 비교기간</v>
      </c>
      <c r="G6368" s="26">
        <v>14</v>
      </c>
      <c r="H6368" s="37">
        <v>0.01728395061728395</v>
      </c>
    </row>
    <row r="6369">
      <c r="A6369" s="26">
        <v>41</v>
      </c>
      <c r="B6369" s="24" t="str">
        <v>화성시 효행구</v>
      </c>
      <c r="C6369" s="24" t="str">
        <v>다세대 매매</v>
      </c>
      <c r="D6369" s="24" t="str">
        <v>2026-02</v>
      </c>
      <c r="E6369" s="24" t="str">
        <v>비교 반영</v>
      </c>
      <c r="F6369" s="24" t="str">
        <v>직전 비교기간</v>
      </c>
      <c r="G6369" s="26">
        <v>14</v>
      </c>
      <c r="H6369" s="37">
        <v>0.01928374655647383</v>
      </c>
    </row>
    <row r="6370">
      <c r="A6370" s="26">
        <v>41</v>
      </c>
      <c r="B6370" s="24" t="str">
        <v>화성시 효행구</v>
      </c>
      <c r="C6370" s="24" t="str">
        <v>다세대 매매</v>
      </c>
      <c r="D6370" s="24" t="str">
        <v>2026-03</v>
      </c>
      <c r="E6370" s="24" t="str">
        <v>비교 반영</v>
      </c>
      <c r="F6370" s="24" t="str">
        <v>직전 비교기간</v>
      </c>
      <c r="G6370" s="26">
        <v>12</v>
      </c>
      <c r="H6370" s="37">
        <v>0.013468013468013467</v>
      </c>
    </row>
    <row r="6371">
      <c r="A6371" s="26">
        <v>41</v>
      </c>
      <c r="B6371" s="24" t="str">
        <v>화성시 효행구</v>
      </c>
      <c r="C6371" s="24" t="str">
        <v>다세대 매매</v>
      </c>
      <c r="D6371" s="24" t="str">
        <v>2026-04</v>
      </c>
      <c r="E6371" s="24" t="str">
        <v>비교 반영</v>
      </c>
      <c r="F6371" s="24" t="str">
        <v>최근 비교기간</v>
      </c>
      <c r="G6371" s="26">
        <v>16</v>
      </c>
      <c r="H6371" s="37">
        <v>0.02127659574468085</v>
      </c>
    </row>
    <row r="6372">
      <c r="A6372" s="26">
        <v>41</v>
      </c>
      <c r="B6372" s="24" t="str">
        <v>화성시 효행구</v>
      </c>
      <c r="C6372" s="24" t="str">
        <v>다세대 매매</v>
      </c>
      <c r="D6372" s="24" t="str">
        <v>2026-05</v>
      </c>
      <c r="E6372" s="24" t="str">
        <v>비교 반영</v>
      </c>
      <c r="F6372" s="24" t="str">
        <v>최근 비교기간</v>
      </c>
      <c r="G6372" s="26">
        <v>14</v>
      </c>
      <c r="H6372" s="37">
        <v>0.022082018927444796</v>
      </c>
    </row>
    <row r="6373">
      <c r="A6373" s="26">
        <v>41</v>
      </c>
      <c r="B6373" s="24" t="str">
        <v>화성시 효행구</v>
      </c>
      <c r="C6373" s="24" t="str">
        <v>다세대 매매</v>
      </c>
      <c r="D6373" s="24" t="str">
        <v>2026-06</v>
      </c>
      <c r="E6373" s="24" t="str">
        <v>비교 반영</v>
      </c>
      <c r="F6373" s="24" t="str">
        <v>최근 비교기간</v>
      </c>
      <c r="G6373" s="26">
        <v>16</v>
      </c>
      <c r="H6373" s="37">
        <v>0.021447721179624665</v>
      </c>
    </row>
    <row r="6374">
      <c r="A6374" s="30">
        <v>41</v>
      </c>
      <c r="B6374" s="30" t="str">
        <v>화성시 효행구</v>
      </c>
      <c r="C6374" s="30" t="str">
        <v>다세대 매매</v>
      </c>
      <c r="D6374" s="30" t="str">
        <v>2026-07</v>
      </c>
      <c r="E6374" s="30" t="str">
        <v>집계 중</v>
      </c>
      <c r="F6374" s="30" t="str">
        <v>집계 중 월</v>
      </c>
      <c r="G6374" s="32">
        <v>10</v>
      </c>
      <c r="H6374" s="43">
        <v>0.014771048744460856</v>
      </c>
    </row>
    <row r="6375">
      <c r="A6375" s="26">
        <v>41</v>
      </c>
      <c r="B6375" s="24" t="str">
        <v>화성시 효행구</v>
      </c>
      <c r="C6375" s="24" t="str">
        <v>공장창고</v>
      </c>
      <c r="D6375" s="24" t="str">
        <v>2025-08</v>
      </c>
      <c r="E6375" s="24" t="str">
        <v>비교 반영</v>
      </c>
      <c r="F6375" s="24" t="str">
        <v>그 외 비교 반영월</v>
      </c>
      <c r="G6375" s="26">
        <v>4</v>
      </c>
      <c r="H6375" s="37">
        <v>0.0057553956834532375</v>
      </c>
    </row>
    <row r="6376">
      <c r="A6376" s="26">
        <v>41</v>
      </c>
      <c r="B6376" s="24" t="str">
        <v>화성시 효행구</v>
      </c>
      <c r="C6376" s="24" t="str">
        <v>공장창고</v>
      </c>
      <c r="D6376" s="24" t="str">
        <v>2025-09</v>
      </c>
      <c r="E6376" s="24" t="str">
        <v>비교 반영</v>
      </c>
      <c r="F6376" s="24" t="str">
        <v>그 외 비교 반영월</v>
      </c>
      <c r="G6376" s="26">
        <v>1</v>
      </c>
      <c r="H6376" s="37">
        <v>0.0010775862068965517</v>
      </c>
    </row>
    <row r="6377">
      <c r="A6377" s="26">
        <v>41</v>
      </c>
      <c r="B6377" s="24" t="str">
        <v>화성시 효행구</v>
      </c>
      <c r="C6377" s="24" t="str">
        <v>공장창고</v>
      </c>
      <c r="D6377" s="24" t="str">
        <v>2025-10</v>
      </c>
      <c r="E6377" s="24" t="str">
        <v>비교 반영</v>
      </c>
      <c r="F6377" s="24" t="str">
        <v>그 외 비교 반영월</v>
      </c>
      <c r="G6377" s="26">
        <v>6</v>
      </c>
      <c r="H6377" s="37">
        <v>0.008185538881309686</v>
      </c>
    </row>
    <row r="6378">
      <c r="A6378" s="26">
        <v>41</v>
      </c>
      <c r="B6378" s="24" t="str">
        <v>화성시 효행구</v>
      </c>
      <c r="C6378" s="24" t="str">
        <v>공장창고</v>
      </c>
      <c r="D6378" s="24" t="str">
        <v>2025-11</v>
      </c>
      <c r="E6378" s="24" t="str">
        <v>비교 반영</v>
      </c>
      <c r="F6378" s="24" t="str">
        <v>그 외 비교 반영월</v>
      </c>
      <c r="G6378" s="26">
        <v>3</v>
      </c>
      <c r="H6378" s="37">
        <v>0.0029211295034079843</v>
      </c>
    </row>
    <row r="6379">
      <c r="A6379" s="26">
        <v>41</v>
      </c>
      <c r="B6379" s="24" t="str">
        <v>화성시 효행구</v>
      </c>
      <c r="C6379" s="24" t="str">
        <v>공장창고</v>
      </c>
      <c r="D6379" s="24" t="str">
        <v>2025-12</v>
      </c>
      <c r="E6379" s="24" t="str">
        <v>비교 반영</v>
      </c>
      <c r="F6379" s="24" t="str">
        <v>그 외 비교 반영월</v>
      </c>
      <c r="G6379" s="26">
        <v>3</v>
      </c>
      <c r="H6379" s="37">
        <v>0.00351288056206089</v>
      </c>
    </row>
    <row r="6380">
      <c r="A6380" s="26">
        <v>41</v>
      </c>
      <c r="B6380" s="24" t="str">
        <v>화성시 효행구</v>
      </c>
      <c r="C6380" s="24" t="str">
        <v>공장창고</v>
      </c>
      <c r="D6380" s="24" t="str">
        <v>2026-01</v>
      </c>
      <c r="E6380" s="24" t="str">
        <v>비교 반영</v>
      </c>
      <c r="F6380" s="24" t="str">
        <v>직전 비교기간</v>
      </c>
      <c r="G6380" s="26">
        <v>3</v>
      </c>
      <c r="H6380" s="37">
        <v>0.003703703703703704</v>
      </c>
    </row>
    <row r="6381">
      <c r="A6381" s="26">
        <v>41</v>
      </c>
      <c r="B6381" s="24" t="str">
        <v>화성시 효행구</v>
      </c>
      <c r="C6381" s="24" t="str">
        <v>공장창고</v>
      </c>
      <c r="D6381" s="24" t="str">
        <v>2026-02</v>
      </c>
      <c r="E6381" s="24" t="str">
        <v>비교 반영</v>
      </c>
      <c r="F6381" s="24" t="str">
        <v>직전 비교기간</v>
      </c>
      <c r="G6381" s="26">
        <v>1</v>
      </c>
      <c r="H6381" s="37">
        <v>0.0013774104683195593</v>
      </c>
    </row>
    <row r="6382">
      <c r="A6382" s="26">
        <v>41</v>
      </c>
      <c r="B6382" s="24" t="str">
        <v>화성시 효행구</v>
      </c>
      <c r="C6382" s="24" t="str">
        <v>공장창고</v>
      </c>
      <c r="D6382" s="24" t="str">
        <v>2026-03</v>
      </c>
      <c r="E6382" s="24" t="str">
        <v>비교 반영</v>
      </c>
      <c r="F6382" s="24" t="str">
        <v>직전 비교기간</v>
      </c>
      <c r="G6382" s="26">
        <v>4</v>
      </c>
      <c r="H6382" s="37">
        <v>0.004489337822671156</v>
      </c>
    </row>
    <row r="6383">
      <c r="A6383" s="26">
        <v>41</v>
      </c>
      <c r="B6383" s="24" t="str">
        <v>화성시 효행구</v>
      </c>
      <c r="C6383" s="24" t="str">
        <v>공장창고</v>
      </c>
      <c r="D6383" s="24" t="str">
        <v>2026-04</v>
      </c>
      <c r="E6383" s="24" t="str">
        <v>비교 반영</v>
      </c>
      <c r="F6383" s="24" t="str">
        <v>최근 비교기간</v>
      </c>
      <c r="G6383" s="26">
        <v>4</v>
      </c>
      <c r="H6383" s="37">
        <v>0.005319148936170213</v>
      </c>
    </row>
    <row r="6384">
      <c r="A6384" s="26">
        <v>41</v>
      </c>
      <c r="B6384" s="24" t="str">
        <v>화성시 효행구</v>
      </c>
      <c r="C6384" s="24" t="str">
        <v>공장창고</v>
      </c>
      <c r="D6384" s="24" t="str">
        <v>2026-05</v>
      </c>
      <c r="E6384" s="24" t="str">
        <v>비교 반영</v>
      </c>
      <c r="F6384" s="24" t="str">
        <v>최근 비교기간</v>
      </c>
      <c r="G6384" s="26">
        <v>11</v>
      </c>
      <c r="H6384" s="37">
        <v>0.017350157728706624</v>
      </c>
    </row>
    <row r="6385">
      <c r="A6385" s="26">
        <v>41</v>
      </c>
      <c r="B6385" s="24" t="str">
        <v>화성시 효행구</v>
      </c>
      <c r="C6385" s="24" t="str">
        <v>공장창고</v>
      </c>
      <c r="D6385" s="24" t="str">
        <v>2026-06</v>
      </c>
      <c r="E6385" s="24" t="str">
        <v>비교 반영</v>
      </c>
      <c r="F6385" s="24" t="str">
        <v>최근 비교기간</v>
      </c>
      <c r="G6385" s="26">
        <v>4</v>
      </c>
      <c r="H6385" s="37">
        <v>0.005361930294906166</v>
      </c>
    </row>
    <row r="6386">
      <c r="A6386" s="30">
        <v>41</v>
      </c>
      <c r="B6386" s="30" t="str">
        <v>화성시 효행구</v>
      </c>
      <c r="C6386" s="30" t="str">
        <v>공장창고</v>
      </c>
      <c r="D6386" s="30" t="str">
        <v>2026-07</v>
      </c>
      <c r="E6386" s="30" t="str">
        <v>집계 중</v>
      </c>
      <c r="F6386" s="30" t="str">
        <v>집계 중 월</v>
      </c>
      <c r="G6386" s="32">
        <v>2</v>
      </c>
      <c r="H6386" s="43">
        <v>0.0029542097488921715</v>
      </c>
    </row>
    <row r="6387">
      <c r="A6387" s="26">
        <v>41</v>
      </c>
      <c r="B6387" s="24" t="str">
        <v>화성시 효행구</v>
      </c>
      <c r="C6387" s="24" t="str">
        <v>다가구 매매</v>
      </c>
      <c r="D6387" s="24" t="str">
        <v>2025-08</v>
      </c>
      <c r="E6387" s="24" t="str">
        <v>비교 반영</v>
      </c>
      <c r="F6387" s="24" t="str">
        <v>그 외 비교 반영월</v>
      </c>
      <c r="G6387" s="26">
        <v>6</v>
      </c>
      <c r="H6387" s="37">
        <v>0.008633093525179856</v>
      </c>
    </row>
    <row r="6388">
      <c r="A6388" s="26">
        <v>41</v>
      </c>
      <c r="B6388" s="24" t="str">
        <v>화성시 효행구</v>
      </c>
      <c r="C6388" s="24" t="str">
        <v>다가구 매매</v>
      </c>
      <c r="D6388" s="24" t="str">
        <v>2025-09</v>
      </c>
      <c r="E6388" s="24" t="str">
        <v>비교 반영</v>
      </c>
      <c r="F6388" s="24" t="str">
        <v>그 외 비교 반영월</v>
      </c>
      <c r="G6388" s="26">
        <v>6</v>
      </c>
      <c r="H6388" s="37">
        <v>0.00646551724137931</v>
      </c>
    </row>
    <row r="6389">
      <c r="A6389" s="26">
        <v>41</v>
      </c>
      <c r="B6389" s="24" t="str">
        <v>화성시 효행구</v>
      </c>
      <c r="C6389" s="24" t="str">
        <v>다가구 매매</v>
      </c>
      <c r="D6389" s="24" t="str">
        <v>2025-10</v>
      </c>
      <c r="E6389" s="24" t="str">
        <v>비교 반영</v>
      </c>
      <c r="F6389" s="24" t="str">
        <v>그 외 비교 반영월</v>
      </c>
      <c r="G6389" s="26">
        <v>7</v>
      </c>
      <c r="H6389" s="37">
        <v>0.009549795361527967</v>
      </c>
    </row>
    <row r="6390">
      <c r="A6390" s="26">
        <v>41</v>
      </c>
      <c r="B6390" s="24" t="str">
        <v>화성시 효행구</v>
      </c>
      <c r="C6390" s="24" t="str">
        <v>다가구 매매</v>
      </c>
      <c r="D6390" s="24" t="str">
        <v>2025-11</v>
      </c>
      <c r="E6390" s="24" t="str">
        <v>비교 반영</v>
      </c>
      <c r="F6390" s="24" t="str">
        <v>그 외 비교 반영월</v>
      </c>
      <c r="G6390" s="26">
        <v>1</v>
      </c>
      <c r="H6390" s="37">
        <v>0.0009737098344693282</v>
      </c>
    </row>
    <row r="6391">
      <c r="A6391" s="26">
        <v>41</v>
      </c>
      <c r="B6391" s="24" t="str">
        <v>화성시 효행구</v>
      </c>
      <c r="C6391" s="24" t="str">
        <v>다가구 매매</v>
      </c>
      <c r="D6391" s="24" t="str">
        <v>2025-12</v>
      </c>
      <c r="E6391" s="24" t="str">
        <v>비교 반영</v>
      </c>
      <c r="F6391" s="24" t="str">
        <v>그 외 비교 반영월</v>
      </c>
      <c r="G6391" s="26">
        <v>3</v>
      </c>
      <c r="H6391" s="37">
        <v>0.00351288056206089</v>
      </c>
    </row>
    <row r="6392">
      <c r="A6392" s="26">
        <v>41</v>
      </c>
      <c r="B6392" s="24" t="str">
        <v>화성시 효행구</v>
      </c>
      <c r="C6392" s="24" t="str">
        <v>다가구 매매</v>
      </c>
      <c r="D6392" s="24" t="str">
        <v>2026-01</v>
      </c>
      <c r="E6392" s="24" t="str">
        <v>비교 반영</v>
      </c>
      <c r="F6392" s="24" t="str">
        <v>직전 비교기간</v>
      </c>
      <c r="G6392" s="26">
        <v>3</v>
      </c>
      <c r="H6392" s="37">
        <v>0.003703703703703704</v>
      </c>
    </row>
    <row r="6393">
      <c r="A6393" s="26">
        <v>41</v>
      </c>
      <c r="B6393" s="24" t="str">
        <v>화성시 효행구</v>
      </c>
      <c r="C6393" s="24" t="str">
        <v>다가구 매매</v>
      </c>
      <c r="D6393" s="24" t="str">
        <v>2026-02</v>
      </c>
      <c r="E6393" s="24" t="str">
        <v>비교 반영</v>
      </c>
      <c r="F6393" s="24" t="str">
        <v>직전 비교기간</v>
      </c>
      <c r="G6393" s="26">
        <v>5</v>
      </c>
      <c r="H6393" s="37">
        <v>0.006887052341597796</v>
      </c>
    </row>
    <row r="6394">
      <c r="A6394" s="26">
        <v>41</v>
      </c>
      <c r="B6394" s="24" t="str">
        <v>화성시 효행구</v>
      </c>
      <c r="C6394" s="24" t="str">
        <v>다가구 매매</v>
      </c>
      <c r="D6394" s="24" t="str">
        <v>2026-03</v>
      </c>
      <c r="E6394" s="24" t="str">
        <v>비교 반영</v>
      </c>
      <c r="F6394" s="24" t="str">
        <v>직전 비교기간</v>
      </c>
      <c r="G6394" s="26">
        <v>5</v>
      </c>
      <c r="H6394" s="37">
        <v>0.005611672278338945</v>
      </c>
    </row>
    <row r="6395">
      <c r="A6395" s="26">
        <v>41</v>
      </c>
      <c r="B6395" s="24" t="str">
        <v>화성시 효행구</v>
      </c>
      <c r="C6395" s="24" t="str">
        <v>다가구 매매</v>
      </c>
      <c r="D6395" s="24" t="str">
        <v>2026-04</v>
      </c>
      <c r="E6395" s="24" t="str">
        <v>비교 반영</v>
      </c>
      <c r="F6395" s="24" t="str">
        <v>최근 비교기간</v>
      </c>
      <c r="G6395" s="26">
        <v>3</v>
      </c>
      <c r="H6395" s="37">
        <v>0.003989361702127659</v>
      </c>
    </row>
    <row r="6396">
      <c r="A6396" s="26">
        <v>41</v>
      </c>
      <c r="B6396" s="24" t="str">
        <v>화성시 효행구</v>
      </c>
      <c r="C6396" s="24" t="str">
        <v>다가구 매매</v>
      </c>
      <c r="D6396" s="24" t="str">
        <v>2026-05</v>
      </c>
      <c r="E6396" s="24" t="str">
        <v>비교 반영</v>
      </c>
      <c r="F6396" s="24" t="str">
        <v>최근 비교기간</v>
      </c>
      <c r="G6396" s="26">
        <v>7</v>
      </c>
      <c r="H6396" s="37">
        <v>0.011041009463722398</v>
      </c>
    </row>
    <row r="6397">
      <c r="A6397" s="26">
        <v>41</v>
      </c>
      <c r="B6397" s="24" t="str">
        <v>화성시 효행구</v>
      </c>
      <c r="C6397" s="24" t="str">
        <v>다가구 매매</v>
      </c>
      <c r="D6397" s="24" t="str">
        <v>2026-06</v>
      </c>
      <c r="E6397" s="24" t="str">
        <v>비교 반영</v>
      </c>
      <c r="F6397" s="24" t="str">
        <v>최근 비교기간</v>
      </c>
      <c r="G6397" s="26">
        <v>2</v>
      </c>
      <c r="H6397" s="37">
        <v>0.002680965147453083</v>
      </c>
    </row>
    <row r="6398">
      <c r="A6398" s="30">
        <v>41</v>
      </c>
      <c r="B6398" s="30" t="str">
        <v>화성시 효행구</v>
      </c>
      <c r="C6398" s="30" t="str">
        <v>다가구 매매</v>
      </c>
      <c r="D6398" s="30" t="str">
        <v>2026-07</v>
      </c>
      <c r="E6398" s="30" t="str">
        <v>집계 중</v>
      </c>
      <c r="F6398" s="30" t="str">
        <v>집계 중 월</v>
      </c>
      <c r="G6398" s="32">
        <v>1</v>
      </c>
      <c r="H6398" s="43">
        <v>0.0014771048744460858</v>
      </c>
    </row>
    <row r="6399">
      <c r="A6399" s="26">
        <v>41</v>
      </c>
      <c r="B6399" s="24" t="str">
        <v>화성시 효행구</v>
      </c>
      <c r="C6399" s="24" t="str">
        <v>오피스텔 매매</v>
      </c>
      <c r="D6399" s="24" t="str">
        <v>2025-08</v>
      </c>
      <c r="E6399" s="24" t="str">
        <v>비교 반영</v>
      </c>
      <c r="F6399" s="24" t="str">
        <v>그 외 비교 반영월</v>
      </c>
      <c r="G6399" s="26">
        <v>1</v>
      </c>
      <c r="H6399" s="37">
        <v>0.0014388489208633094</v>
      </c>
    </row>
    <row r="6400">
      <c r="A6400" s="26">
        <v>41</v>
      </c>
      <c r="B6400" s="24" t="str">
        <v>화성시 효행구</v>
      </c>
      <c r="C6400" s="24" t="str">
        <v>오피스텔 매매</v>
      </c>
      <c r="D6400" s="24" t="str">
        <v>2025-09</v>
      </c>
      <c r="E6400" s="24" t="str">
        <v>비교 반영</v>
      </c>
      <c r="F6400" s="24" t="str">
        <v>그 외 비교 반영월</v>
      </c>
      <c r="G6400" s="26">
        <v>0</v>
      </c>
      <c r="H6400" s="37">
        <v>0</v>
      </c>
    </row>
    <row r="6401">
      <c r="A6401" s="26">
        <v>41</v>
      </c>
      <c r="B6401" s="24" t="str">
        <v>화성시 효행구</v>
      </c>
      <c r="C6401" s="24" t="str">
        <v>오피스텔 매매</v>
      </c>
      <c r="D6401" s="24" t="str">
        <v>2025-10</v>
      </c>
      <c r="E6401" s="24" t="str">
        <v>비교 반영</v>
      </c>
      <c r="F6401" s="24" t="str">
        <v>그 외 비교 반영월</v>
      </c>
      <c r="G6401" s="26">
        <v>0</v>
      </c>
      <c r="H6401" s="37">
        <v>0</v>
      </c>
    </row>
    <row r="6402">
      <c r="A6402" s="26">
        <v>41</v>
      </c>
      <c r="B6402" s="24" t="str">
        <v>화성시 효행구</v>
      </c>
      <c r="C6402" s="24" t="str">
        <v>오피스텔 매매</v>
      </c>
      <c r="D6402" s="24" t="str">
        <v>2025-11</v>
      </c>
      <c r="E6402" s="24" t="str">
        <v>비교 반영</v>
      </c>
      <c r="F6402" s="24" t="str">
        <v>그 외 비교 반영월</v>
      </c>
      <c r="G6402" s="26">
        <v>2</v>
      </c>
      <c r="H6402" s="37">
        <v>0.0019474196689386564</v>
      </c>
    </row>
    <row r="6403">
      <c r="A6403" s="26">
        <v>41</v>
      </c>
      <c r="B6403" s="24" t="str">
        <v>화성시 효행구</v>
      </c>
      <c r="C6403" s="24" t="str">
        <v>오피스텔 매매</v>
      </c>
      <c r="D6403" s="24" t="str">
        <v>2025-12</v>
      </c>
      <c r="E6403" s="24" t="str">
        <v>비교 반영</v>
      </c>
      <c r="F6403" s="24" t="str">
        <v>그 외 비교 반영월</v>
      </c>
      <c r="G6403" s="26">
        <v>2</v>
      </c>
      <c r="H6403" s="37">
        <v>0.00234192037470726</v>
      </c>
    </row>
    <row r="6404">
      <c r="A6404" s="26">
        <v>41</v>
      </c>
      <c r="B6404" s="24" t="str">
        <v>화성시 효행구</v>
      </c>
      <c r="C6404" s="24" t="str">
        <v>오피스텔 매매</v>
      </c>
      <c r="D6404" s="24" t="str">
        <v>2026-01</v>
      </c>
      <c r="E6404" s="24" t="str">
        <v>비교 반영</v>
      </c>
      <c r="F6404" s="24" t="str">
        <v>직전 비교기간</v>
      </c>
      <c r="G6404" s="26">
        <v>0</v>
      </c>
      <c r="H6404" s="37">
        <v>0</v>
      </c>
    </row>
    <row r="6405">
      <c r="A6405" s="26">
        <v>41</v>
      </c>
      <c r="B6405" s="24" t="str">
        <v>화성시 효행구</v>
      </c>
      <c r="C6405" s="24" t="str">
        <v>오피스텔 매매</v>
      </c>
      <c r="D6405" s="24" t="str">
        <v>2026-02</v>
      </c>
      <c r="E6405" s="24" t="str">
        <v>비교 반영</v>
      </c>
      <c r="F6405" s="24" t="str">
        <v>직전 비교기간</v>
      </c>
      <c r="G6405" s="26">
        <v>0</v>
      </c>
      <c r="H6405" s="37">
        <v>0</v>
      </c>
    </row>
    <row r="6406">
      <c r="A6406" s="26">
        <v>41</v>
      </c>
      <c r="B6406" s="24" t="str">
        <v>화성시 효행구</v>
      </c>
      <c r="C6406" s="24" t="str">
        <v>오피스텔 매매</v>
      </c>
      <c r="D6406" s="24" t="str">
        <v>2026-03</v>
      </c>
      <c r="E6406" s="24" t="str">
        <v>비교 반영</v>
      </c>
      <c r="F6406" s="24" t="str">
        <v>직전 비교기간</v>
      </c>
      <c r="G6406" s="26">
        <v>1</v>
      </c>
      <c r="H6406" s="37">
        <v>0.001122334455667789</v>
      </c>
    </row>
    <row r="6407">
      <c r="A6407" s="26">
        <v>41</v>
      </c>
      <c r="B6407" s="24" t="str">
        <v>화성시 효행구</v>
      </c>
      <c r="C6407" s="24" t="str">
        <v>오피스텔 매매</v>
      </c>
      <c r="D6407" s="24" t="str">
        <v>2026-04</v>
      </c>
      <c r="E6407" s="24" t="str">
        <v>비교 반영</v>
      </c>
      <c r="F6407" s="24" t="str">
        <v>최근 비교기간</v>
      </c>
      <c r="G6407" s="26">
        <v>4</v>
      </c>
      <c r="H6407" s="37">
        <v>0.005319148936170213</v>
      </c>
    </row>
    <row r="6408">
      <c r="A6408" s="26">
        <v>41</v>
      </c>
      <c r="B6408" s="24" t="str">
        <v>화성시 효행구</v>
      </c>
      <c r="C6408" s="24" t="str">
        <v>오피스텔 매매</v>
      </c>
      <c r="D6408" s="24" t="str">
        <v>2026-05</v>
      </c>
      <c r="E6408" s="24" t="str">
        <v>비교 반영</v>
      </c>
      <c r="F6408" s="24" t="str">
        <v>최근 비교기간</v>
      </c>
      <c r="G6408" s="26">
        <v>0</v>
      </c>
      <c r="H6408" s="37">
        <v>0</v>
      </c>
    </row>
    <row r="6409">
      <c r="A6409" s="26">
        <v>41</v>
      </c>
      <c r="B6409" s="24" t="str">
        <v>화성시 효행구</v>
      </c>
      <c r="C6409" s="24" t="str">
        <v>오피스텔 매매</v>
      </c>
      <c r="D6409" s="24" t="str">
        <v>2026-06</v>
      </c>
      <c r="E6409" s="24" t="str">
        <v>비교 반영</v>
      </c>
      <c r="F6409" s="24" t="str">
        <v>최근 비교기간</v>
      </c>
      <c r="G6409" s="26">
        <v>5</v>
      </c>
      <c r="H6409" s="37">
        <v>0.006702412868632708</v>
      </c>
    </row>
    <row r="6410">
      <c r="A6410" s="30">
        <v>41</v>
      </c>
      <c r="B6410" s="30" t="str">
        <v>화성시 효행구</v>
      </c>
      <c r="C6410" s="30" t="str">
        <v>오피스텔 매매</v>
      </c>
      <c r="D6410" s="30" t="str">
        <v>2026-07</v>
      </c>
      <c r="E6410" s="30" t="str">
        <v>집계 중</v>
      </c>
      <c r="F6410" s="30" t="str">
        <v>집계 중 월</v>
      </c>
      <c r="G6410" s="32">
        <v>0</v>
      </c>
      <c r="H6410" s="43">
        <v>0</v>
      </c>
    </row>
    <row r="6411">
      <c r="A6411" s="26">
        <v>42</v>
      </c>
      <c r="B6411" s="24" t="str">
        <v>부천시 오정구</v>
      </c>
      <c r="C6411" s="24" t="str">
        <v>다세대 전월세</v>
      </c>
      <c r="D6411" s="24" t="str">
        <v>2025-08</v>
      </c>
      <c r="E6411" s="24" t="str">
        <v>비교 반영</v>
      </c>
      <c r="F6411" s="24" t="str">
        <v>그 외 비교 반영월</v>
      </c>
      <c r="G6411" s="26">
        <v>155</v>
      </c>
      <c r="H6411" s="37">
        <v>0.33916849015317285</v>
      </c>
    </row>
    <row r="6412">
      <c r="A6412" s="26">
        <v>42</v>
      </c>
      <c r="B6412" s="24" t="str">
        <v>부천시 오정구</v>
      </c>
      <c r="C6412" s="24" t="str">
        <v>다세대 전월세</v>
      </c>
      <c r="D6412" s="24" t="str">
        <v>2025-09</v>
      </c>
      <c r="E6412" s="24" t="str">
        <v>비교 반영</v>
      </c>
      <c r="F6412" s="24" t="str">
        <v>그 외 비교 반영월</v>
      </c>
      <c r="G6412" s="26">
        <v>197</v>
      </c>
      <c r="H6412" s="37">
        <v>0.36617100371747213</v>
      </c>
    </row>
    <row r="6413">
      <c r="A6413" s="26">
        <v>42</v>
      </c>
      <c r="B6413" s="24" t="str">
        <v>부천시 오정구</v>
      </c>
      <c r="C6413" s="24" t="str">
        <v>다세대 전월세</v>
      </c>
      <c r="D6413" s="24" t="str">
        <v>2025-10</v>
      </c>
      <c r="E6413" s="24" t="str">
        <v>비교 반영</v>
      </c>
      <c r="F6413" s="24" t="str">
        <v>그 외 비교 반영월</v>
      </c>
      <c r="G6413" s="26">
        <v>150</v>
      </c>
      <c r="H6413" s="37">
        <v>0.30060120240480964</v>
      </c>
    </row>
    <row r="6414">
      <c r="A6414" s="26">
        <v>42</v>
      </c>
      <c r="B6414" s="24" t="str">
        <v>부천시 오정구</v>
      </c>
      <c r="C6414" s="24" t="str">
        <v>다세대 전월세</v>
      </c>
      <c r="D6414" s="24" t="str">
        <v>2025-11</v>
      </c>
      <c r="E6414" s="24" t="str">
        <v>비교 반영</v>
      </c>
      <c r="F6414" s="24" t="str">
        <v>그 외 비교 반영월</v>
      </c>
      <c r="G6414" s="26">
        <v>169</v>
      </c>
      <c r="H6414" s="37">
        <v>0.32943469785575047</v>
      </c>
    </row>
    <row r="6415">
      <c r="A6415" s="26">
        <v>42</v>
      </c>
      <c r="B6415" s="24" t="str">
        <v>부천시 오정구</v>
      </c>
      <c r="C6415" s="24" t="str">
        <v>다세대 전월세</v>
      </c>
      <c r="D6415" s="24" t="str">
        <v>2025-12</v>
      </c>
      <c r="E6415" s="24" t="str">
        <v>비교 반영</v>
      </c>
      <c r="F6415" s="24" t="str">
        <v>그 외 비교 반영월</v>
      </c>
      <c r="G6415" s="26">
        <v>159</v>
      </c>
      <c r="H6415" s="37">
        <v>0.27992957746478875</v>
      </c>
    </row>
    <row r="6416">
      <c r="A6416" s="26">
        <v>42</v>
      </c>
      <c r="B6416" s="24" t="str">
        <v>부천시 오정구</v>
      </c>
      <c r="C6416" s="24" t="str">
        <v>다세대 전월세</v>
      </c>
      <c r="D6416" s="24" t="str">
        <v>2026-01</v>
      </c>
      <c r="E6416" s="24" t="str">
        <v>비교 반영</v>
      </c>
      <c r="F6416" s="24" t="str">
        <v>직전 비교기간</v>
      </c>
      <c r="G6416" s="26">
        <v>170</v>
      </c>
      <c r="H6416" s="37">
        <v>0.35196687370600416</v>
      </c>
    </row>
    <row r="6417">
      <c r="A6417" s="26">
        <v>42</v>
      </c>
      <c r="B6417" s="24" t="str">
        <v>부천시 오정구</v>
      </c>
      <c r="C6417" s="24" t="str">
        <v>다세대 전월세</v>
      </c>
      <c r="D6417" s="24" t="str">
        <v>2026-02</v>
      </c>
      <c r="E6417" s="24" t="str">
        <v>비교 반영</v>
      </c>
      <c r="F6417" s="24" t="str">
        <v>직전 비교기간</v>
      </c>
      <c r="G6417" s="26">
        <v>140</v>
      </c>
      <c r="H6417" s="37">
        <v>0.330188679245283</v>
      </c>
    </row>
    <row r="6418">
      <c r="A6418" s="26">
        <v>42</v>
      </c>
      <c r="B6418" s="24" t="str">
        <v>부천시 오정구</v>
      </c>
      <c r="C6418" s="24" t="str">
        <v>다세대 전월세</v>
      </c>
      <c r="D6418" s="24" t="str">
        <v>2026-03</v>
      </c>
      <c r="E6418" s="24" t="str">
        <v>비교 반영</v>
      </c>
      <c r="F6418" s="24" t="str">
        <v>직전 비교기간</v>
      </c>
      <c r="G6418" s="26">
        <v>220</v>
      </c>
      <c r="H6418" s="37">
        <v>0.2619047619047619</v>
      </c>
    </row>
    <row r="6419">
      <c r="A6419" s="26">
        <v>42</v>
      </c>
      <c r="B6419" s="24" t="str">
        <v>부천시 오정구</v>
      </c>
      <c r="C6419" s="24" t="str">
        <v>다세대 전월세</v>
      </c>
      <c r="D6419" s="24" t="str">
        <v>2026-04</v>
      </c>
      <c r="E6419" s="24" t="str">
        <v>비교 반영</v>
      </c>
      <c r="F6419" s="24" t="str">
        <v>최근 비교기간</v>
      </c>
      <c r="G6419" s="26">
        <v>232</v>
      </c>
      <c r="H6419" s="37">
        <v>0.32954545454545453</v>
      </c>
    </row>
    <row r="6420">
      <c r="A6420" s="26">
        <v>42</v>
      </c>
      <c r="B6420" s="24" t="str">
        <v>부천시 오정구</v>
      </c>
      <c r="C6420" s="24" t="str">
        <v>다세대 전월세</v>
      </c>
      <c r="D6420" s="24" t="str">
        <v>2026-05</v>
      </c>
      <c r="E6420" s="24" t="str">
        <v>비교 반영</v>
      </c>
      <c r="F6420" s="24" t="str">
        <v>최근 비교기간</v>
      </c>
      <c r="G6420" s="26">
        <v>194</v>
      </c>
      <c r="H6420" s="37">
        <v>0.30359937402190923</v>
      </c>
    </row>
    <row r="6421">
      <c r="A6421" s="26">
        <v>42</v>
      </c>
      <c r="B6421" s="24" t="str">
        <v>부천시 오정구</v>
      </c>
      <c r="C6421" s="24" t="str">
        <v>다세대 전월세</v>
      </c>
      <c r="D6421" s="24" t="str">
        <v>2026-06</v>
      </c>
      <c r="E6421" s="24" t="str">
        <v>비교 반영</v>
      </c>
      <c r="F6421" s="24" t="str">
        <v>최근 비교기간</v>
      </c>
      <c r="G6421" s="26">
        <v>181</v>
      </c>
      <c r="H6421" s="37">
        <v>0.3099315068493151</v>
      </c>
    </row>
    <row r="6422">
      <c r="A6422" s="30">
        <v>42</v>
      </c>
      <c r="B6422" s="30" t="str">
        <v>부천시 오정구</v>
      </c>
      <c r="C6422" s="30" t="str">
        <v>다세대 전월세</v>
      </c>
      <c r="D6422" s="30" t="str">
        <v>2026-07</v>
      </c>
      <c r="E6422" s="30" t="str">
        <v>집계 중</v>
      </c>
      <c r="F6422" s="30" t="str">
        <v>집계 중 월</v>
      </c>
      <c r="G6422" s="32">
        <v>163</v>
      </c>
      <c r="H6422" s="43">
        <v>0.2829861111111111</v>
      </c>
    </row>
    <row r="6423">
      <c r="A6423" s="26">
        <v>42</v>
      </c>
      <c r="B6423" s="24" t="str">
        <v>부천시 오정구</v>
      </c>
      <c r="C6423" s="24" t="str">
        <v>아파트 전월세</v>
      </c>
      <c r="D6423" s="24" t="str">
        <v>2025-08</v>
      </c>
      <c r="E6423" s="24" t="str">
        <v>비교 반영</v>
      </c>
      <c r="F6423" s="24" t="str">
        <v>그 외 비교 반영월</v>
      </c>
      <c r="G6423" s="26">
        <v>100</v>
      </c>
      <c r="H6423" s="37">
        <v>0.2188183807439825</v>
      </c>
    </row>
    <row r="6424">
      <c r="A6424" s="26">
        <v>42</v>
      </c>
      <c r="B6424" s="24" t="str">
        <v>부천시 오정구</v>
      </c>
      <c r="C6424" s="24" t="str">
        <v>아파트 전월세</v>
      </c>
      <c r="D6424" s="24" t="str">
        <v>2025-09</v>
      </c>
      <c r="E6424" s="24" t="str">
        <v>비교 반영</v>
      </c>
      <c r="F6424" s="24" t="str">
        <v>그 외 비교 반영월</v>
      </c>
      <c r="G6424" s="26">
        <v>115</v>
      </c>
      <c r="H6424" s="37">
        <v>0.2137546468401487</v>
      </c>
    </row>
    <row r="6425">
      <c r="A6425" s="26">
        <v>42</v>
      </c>
      <c r="B6425" s="24" t="str">
        <v>부천시 오정구</v>
      </c>
      <c r="C6425" s="24" t="str">
        <v>아파트 전월세</v>
      </c>
      <c r="D6425" s="24" t="str">
        <v>2025-10</v>
      </c>
      <c r="E6425" s="24" t="str">
        <v>비교 반영</v>
      </c>
      <c r="F6425" s="24" t="str">
        <v>그 외 비교 반영월</v>
      </c>
      <c r="G6425" s="26">
        <v>93</v>
      </c>
      <c r="H6425" s="37">
        <v>0.18637274549098196</v>
      </c>
    </row>
    <row r="6426">
      <c r="A6426" s="26">
        <v>42</v>
      </c>
      <c r="B6426" s="24" t="str">
        <v>부천시 오정구</v>
      </c>
      <c r="C6426" s="24" t="str">
        <v>아파트 전월세</v>
      </c>
      <c r="D6426" s="24" t="str">
        <v>2025-11</v>
      </c>
      <c r="E6426" s="24" t="str">
        <v>비교 반영</v>
      </c>
      <c r="F6426" s="24" t="str">
        <v>그 외 비교 반영월</v>
      </c>
      <c r="G6426" s="26">
        <v>105</v>
      </c>
      <c r="H6426" s="37">
        <v>0.2046783625730994</v>
      </c>
    </row>
    <row r="6427">
      <c r="A6427" s="26">
        <v>42</v>
      </c>
      <c r="B6427" s="24" t="str">
        <v>부천시 오정구</v>
      </c>
      <c r="C6427" s="24" t="str">
        <v>아파트 전월세</v>
      </c>
      <c r="D6427" s="24" t="str">
        <v>2025-12</v>
      </c>
      <c r="E6427" s="24" t="str">
        <v>비교 반영</v>
      </c>
      <c r="F6427" s="24" t="str">
        <v>그 외 비교 반영월</v>
      </c>
      <c r="G6427" s="26">
        <v>147</v>
      </c>
      <c r="H6427" s="37">
        <v>0.25880281690140844</v>
      </c>
    </row>
    <row r="6428">
      <c r="A6428" s="26">
        <v>42</v>
      </c>
      <c r="B6428" s="24" t="str">
        <v>부천시 오정구</v>
      </c>
      <c r="C6428" s="24" t="str">
        <v>아파트 전월세</v>
      </c>
      <c r="D6428" s="24" t="str">
        <v>2026-01</v>
      </c>
      <c r="E6428" s="24" t="str">
        <v>비교 반영</v>
      </c>
      <c r="F6428" s="24" t="str">
        <v>직전 비교기간</v>
      </c>
      <c r="G6428" s="26">
        <v>102</v>
      </c>
      <c r="H6428" s="37">
        <v>0.2111801242236025</v>
      </c>
    </row>
    <row r="6429">
      <c r="A6429" s="26">
        <v>42</v>
      </c>
      <c r="B6429" s="24" t="str">
        <v>부천시 오정구</v>
      </c>
      <c r="C6429" s="24" t="str">
        <v>아파트 전월세</v>
      </c>
      <c r="D6429" s="24" t="str">
        <v>2026-02</v>
      </c>
      <c r="E6429" s="24" t="str">
        <v>비교 반영</v>
      </c>
      <c r="F6429" s="24" t="str">
        <v>직전 비교기간</v>
      </c>
      <c r="G6429" s="26">
        <v>101</v>
      </c>
      <c r="H6429" s="37">
        <v>0.23820754716981132</v>
      </c>
    </row>
    <row r="6430">
      <c r="A6430" s="26">
        <v>42</v>
      </c>
      <c r="B6430" s="24" t="str">
        <v>부천시 오정구</v>
      </c>
      <c r="C6430" s="24" t="str">
        <v>아파트 전월세</v>
      </c>
      <c r="D6430" s="24" t="str">
        <v>2026-03</v>
      </c>
      <c r="E6430" s="24" t="str">
        <v>비교 반영</v>
      </c>
      <c r="F6430" s="24" t="str">
        <v>직전 비교기간</v>
      </c>
      <c r="G6430" s="26">
        <v>285</v>
      </c>
      <c r="H6430" s="37">
        <v>0.3392857142857143</v>
      </c>
    </row>
    <row r="6431">
      <c r="A6431" s="26">
        <v>42</v>
      </c>
      <c r="B6431" s="24" t="str">
        <v>부천시 오정구</v>
      </c>
      <c r="C6431" s="24" t="str">
        <v>아파트 전월세</v>
      </c>
      <c r="D6431" s="24" t="str">
        <v>2026-04</v>
      </c>
      <c r="E6431" s="24" t="str">
        <v>비교 반영</v>
      </c>
      <c r="F6431" s="24" t="str">
        <v>최근 비교기간</v>
      </c>
      <c r="G6431" s="26">
        <v>123</v>
      </c>
      <c r="H6431" s="37">
        <v>0.1747159090909091</v>
      </c>
    </row>
    <row r="6432">
      <c r="A6432" s="26">
        <v>42</v>
      </c>
      <c r="B6432" s="24" t="str">
        <v>부천시 오정구</v>
      </c>
      <c r="C6432" s="24" t="str">
        <v>아파트 전월세</v>
      </c>
      <c r="D6432" s="24" t="str">
        <v>2026-05</v>
      </c>
      <c r="E6432" s="24" t="str">
        <v>비교 반영</v>
      </c>
      <c r="F6432" s="24" t="str">
        <v>최근 비교기간</v>
      </c>
      <c r="G6432" s="26">
        <v>168</v>
      </c>
      <c r="H6432" s="37">
        <v>0.26291079812206575</v>
      </c>
    </row>
    <row r="6433">
      <c r="A6433" s="26">
        <v>42</v>
      </c>
      <c r="B6433" s="24" t="str">
        <v>부천시 오정구</v>
      </c>
      <c r="C6433" s="24" t="str">
        <v>아파트 전월세</v>
      </c>
      <c r="D6433" s="24" t="str">
        <v>2026-06</v>
      </c>
      <c r="E6433" s="24" t="str">
        <v>비교 반영</v>
      </c>
      <c r="F6433" s="24" t="str">
        <v>최근 비교기간</v>
      </c>
      <c r="G6433" s="26">
        <v>126</v>
      </c>
      <c r="H6433" s="37">
        <v>0.21575342465753425</v>
      </c>
    </row>
    <row r="6434">
      <c r="A6434" s="30">
        <v>42</v>
      </c>
      <c r="B6434" s="30" t="str">
        <v>부천시 오정구</v>
      </c>
      <c r="C6434" s="30" t="str">
        <v>아파트 전월세</v>
      </c>
      <c r="D6434" s="30" t="str">
        <v>2026-07</v>
      </c>
      <c r="E6434" s="30" t="str">
        <v>집계 중</v>
      </c>
      <c r="F6434" s="30" t="str">
        <v>집계 중 월</v>
      </c>
      <c r="G6434" s="32">
        <v>141</v>
      </c>
      <c r="H6434" s="43">
        <v>0.24479166666666666</v>
      </c>
    </row>
    <row r="6435">
      <c r="A6435" s="26">
        <v>42</v>
      </c>
      <c r="B6435" s="24" t="str">
        <v>부천시 오정구</v>
      </c>
      <c r="C6435" s="24" t="str">
        <v>다세대 매매</v>
      </c>
      <c r="D6435" s="24" t="str">
        <v>2025-08</v>
      </c>
      <c r="E6435" s="24" t="str">
        <v>비교 반영</v>
      </c>
      <c r="F6435" s="24" t="str">
        <v>그 외 비교 반영월</v>
      </c>
      <c r="G6435" s="26">
        <v>81</v>
      </c>
      <c r="H6435" s="37">
        <v>0.1772428884026258</v>
      </c>
    </row>
    <row r="6436">
      <c r="A6436" s="26">
        <v>42</v>
      </c>
      <c r="B6436" s="24" t="str">
        <v>부천시 오정구</v>
      </c>
      <c r="C6436" s="24" t="str">
        <v>다세대 매매</v>
      </c>
      <c r="D6436" s="24" t="str">
        <v>2025-09</v>
      </c>
      <c r="E6436" s="24" t="str">
        <v>비교 반영</v>
      </c>
      <c r="F6436" s="24" t="str">
        <v>그 외 비교 반영월</v>
      </c>
      <c r="G6436" s="26">
        <v>72</v>
      </c>
      <c r="H6436" s="37">
        <v>0.13382899628252787</v>
      </c>
    </row>
    <row r="6437">
      <c r="A6437" s="26">
        <v>42</v>
      </c>
      <c r="B6437" s="24" t="str">
        <v>부천시 오정구</v>
      </c>
      <c r="C6437" s="24" t="str">
        <v>다세대 매매</v>
      </c>
      <c r="D6437" s="24" t="str">
        <v>2025-10</v>
      </c>
      <c r="E6437" s="24" t="str">
        <v>비교 반영</v>
      </c>
      <c r="F6437" s="24" t="str">
        <v>그 외 비교 반영월</v>
      </c>
      <c r="G6437" s="26">
        <v>84</v>
      </c>
      <c r="H6437" s="37">
        <v>0.1683366733466934</v>
      </c>
    </row>
    <row r="6438">
      <c r="A6438" s="26">
        <v>42</v>
      </c>
      <c r="B6438" s="24" t="str">
        <v>부천시 오정구</v>
      </c>
      <c r="C6438" s="24" t="str">
        <v>다세대 매매</v>
      </c>
      <c r="D6438" s="24" t="str">
        <v>2025-11</v>
      </c>
      <c r="E6438" s="24" t="str">
        <v>비교 반영</v>
      </c>
      <c r="F6438" s="24" t="str">
        <v>그 외 비교 반영월</v>
      </c>
      <c r="G6438" s="26">
        <v>82</v>
      </c>
      <c r="H6438" s="37">
        <v>0.15984405458089668</v>
      </c>
    </row>
    <row r="6439">
      <c r="A6439" s="26">
        <v>42</v>
      </c>
      <c r="B6439" s="24" t="str">
        <v>부천시 오정구</v>
      </c>
      <c r="C6439" s="24" t="str">
        <v>다세대 매매</v>
      </c>
      <c r="D6439" s="24" t="str">
        <v>2025-12</v>
      </c>
      <c r="E6439" s="24" t="str">
        <v>비교 반영</v>
      </c>
      <c r="F6439" s="24" t="str">
        <v>그 외 비교 반영월</v>
      </c>
      <c r="G6439" s="26">
        <v>102</v>
      </c>
      <c r="H6439" s="37">
        <v>0.1795774647887324</v>
      </c>
    </row>
    <row r="6440">
      <c r="A6440" s="26">
        <v>42</v>
      </c>
      <c r="B6440" s="24" t="str">
        <v>부천시 오정구</v>
      </c>
      <c r="C6440" s="24" t="str">
        <v>다세대 매매</v>
      </c>
      <c r="D6440" s="24" t="str">
        <v>2026-01</v>
      </c>
      <c r="E6440" s="24" t="str">
        <v>비교 반영</v>
      </c>
      <c r="F6440" s="24" t="str">
        <v>직전 비교기간</v>
      </c>
      <c r="G6440" s="26">
        <v>76</v>
      </c>
      <c r="H6440" s="37">
        <v>0.15734989648033126</v>
      </c>
    </row>
    <row r="6441">
      <c r="A6441" s="26">
        <v>42</v>
      </c>
      <c r="B6441" s="24" t="str">
        <v>부천시 오정구</v>
      </c>
      <c r="C6441" s="24" t="str">
        <v>다세대 매매</v>
      </c>
      <c r="D6441" s="24" t="str">
        <v>2026-02</v>
      </c>
      <c r="E6441" s="24" t="str">
        <v>비교 반영</v>
      </c>
      <c r="F6441" s="24" t="str">
        <v>직전 비교기간</v>
      </c>
      <c r="G6441" s="26">
        <v>64</v>
      </c>
      <c r="H6441" s="37">
        <v>0.1509433962264151</v>
      </c>
    </row>
    <row r="6442">
      <c r="A6442" s="26">
        <v>42</v>
      </c>
      <c r="B6442" s="24" t="str">
        <v>부천시 오정구</v>
      </c>
      <c r="C6442" s="24" t="str">
        <v>다세대 매매</v>
      </c>
      <c r="D6442" s="24" t="str">
        <v>2026-03</v>
      </c>
      <c r="E6442" s="24" t="str">
        <v>비교 반영</v>
      </c>
      <c r="F6442" s="24" t="str">
        <v>직전 비교기간</v>
      </c>
      <c r="G6442" s="26">
        <v>134</v>
      </c>
      <c r="H6442" s="37">
        <v>0.1595238095238095</v>
      </c>
    </row>
    <row r="6443">
      <c r="A6443" s="26">
        <v>42</v>
      </c>
      <c r="B6443" s="24" t="str">
        <v>부천시 오정구</v>
      </c>
      <c r="C6443" s="24" t="str">
        <v>다세대 매매</v>
      </c>
      <c r="D6443" s="24" t="str">
        <v>2026-04</v>
      </c>
      <c r="E6443" s="24" t="str">
        <v>비교 반영</v>
      </c>
      <c r="F6443" s="24" t="str">
        <v>최근 비교기간</v>
      </c>
      <c r="G6443" s="26">
        <v>126</v>
      </c>
      <c r="H6443" s="37">
        <v>0.17897727272727273</v>
      </c>
    </row>
    <row r="6444">
      <c r="A6444" s="26">
        <v>42</v>
      </c>
      <c r="B6444" s="24" t="str">
        <v>부천시 오정구</v>
      </c>
      <c r="C6444" s="24" t="str">
        <v>다세대 매매</v>
      </c>
      <c r="D6444" s="24" t="str">
        <v>2026-05</v>
      </c>
      <c r="E6444" s="24" t="str">
        <v>비교 반영</v>
      </c>
      <c r="F6444" s="24" t="str">
        <v>최근 비교기간</v>
      </c>
      <c r="G6444" s="26">
        <v>104</v>
      </c>
      <c r="H6444" s="37">
        <v>0.162754303599374</v>
      </c>
    </row>
    <row r="6445">
      <c r="A6445" s="26">
        <v>42</v>
      </c>
      <c r="B6445" s="24" t="str">
        <v>부천시 오정구</v>
      </c>
      <c r="C6445" s="24" t="str">
        <v>다세대 매매</v>
      </c>
      <c r="D6445" s="24" t="str">
        <v>2026-06</v>
      </c>
      <c r="E6445" s="24" t="str">
        <v>비교 반영</v>
      </c>
      <c r="F6445" s="24" t="str">
        <v>최근 비교기간</v>
      </c>
      <c r="G6445" s="26">
        <v>110</v>
      </c>
      <c r="H6445" s="37">
        <v>0.18835616438356165</v>
      </c>
    </row>
    <row r="6446">
      <c r="A6446" s="30">
        <v>42</v>
      </c>
      <c r="B6446" s="30" t="str">
        <v>부천시 오정구</v>
      </c>
      <c r="C6446" s="30" t="str">
        <v>다세대 매매</v>
      </c>
      <c r="D6446" s="30" t="str">
        <v>2026-07</v>
      </c>
      <c r="E6446" s="30" t="str">
        <v>집계 중</v>
      </c>
      <c r="F6446" s="30" t="str">
        <v>집계 중 월</v>
      </c>
      <c r="G6446" s="32">
        <v>90</v>
      </c>
      <c r="H6446" s="43">
        <v>0.15625</v>
      </c>
    </row>
    <row r="6447">
      <c r="A6447" s="26">
        <v>42</v>
      </c>
      <c r="B6447" s="24" t="str">
        <v>부천시 오정구</v>
      </c>
      <c r="C6447" s="24" t="str">
        <v>다가구 전월세</v>
      </c>
      <c r="D6447" s="24" t="str">
        <v>2025-08</v>
      </c>
      <c r="E6447" s="24" t="str">
        <v>비교 반영</v>
      </c>
      <c r="F6447" s="24" t="str">
        <v>그 외 비교 반영월</v>
      </c>
      <c r="G6447" s="26">
        <v>49</v>
      </c>
      <c r="H6447" s="37">
        <v>0.10722100656455143</v>
      </c>
    </row>
    <row r="6448">
      <c r="A6448" s="26">
        <v>42</v>
      </c>
      <c r="B6448" s="24" t="str">
        <v>부천시 오정구</v>
      </c>
      <c r="C6448" s="24" t="str">
        <v>다가구 전월세</v>
      </c>
      <c r="D6448" s="24" t="str">
        <v>2025-09</v>
      </c>
      <c r="E6448" s="24" t="str">
        <v>비교 반영</v>
      </c>
      <c r="F6448" s="24" t="str">
        <v>그 외 비교 반영월</v>
      </c>
      <c r="G6448" s="26">
        <v>56</v>
      </c>
      <c r="H6448" s="37">
        <v>0.10408921933085502</v>
      </c>
    </row>
    <row r="6449">
      <c r="A6449" s="26">
        <v>42</v>
      </c>
      <c r="B6449" s="24" t="str">
        <v>부천시 오정구</v>
      </c>
      <c r="C6449" s="24" t="str">
        <v>다가구 전월세</v>
      </c>
      <c r="D6449" s="24" t="str">
        <v>2025-10</v>
      </c>
      <c r="E6449" s="24" t="str">
        <v>비교 반영</v>
      </c>
      <c r="F6449" s="24" t="str">
        <v>그 외 비교 반영월</v>
      </c>
      <c r="G6449" s="26">
        <v>68</v>
      </c>
      <c r="H6449" s="37">
        <v>0.13627254509018036</v>
      </c>
    </row>
    <row r="6450">
      <c r="A6450" s="26">
        <v>42</v>
      </c>
      <c r="B6450" s="24" t="str">
        <v>부천시 오정구</v>
      </c>
      <c r="C6450" s="24" t="str">
        <v>다가구 전월세</v>
      </c>
      <c r="D6450" s="24" t="str">
        <v>2025-11</v>
      </c>
      <c r="E6450" s="24" t="str">
        <v>비교 반영</v>
      </c>
      <c r="F6450" s="24" t="str">
        <v>그 외 비교 반영월</v>
      </c>
      <c r="G6450" s="26">
        <v>63</v>
      </c>
      <c r="H6450" s="37">
        <v>0.12280701754385964</v>
      </c>
    </row>
    <row r="6451">
      <c r="A6451" s="26">
        <v>42</v>
      </c>
      <c r="B6451" s="24" t="str">
        <v>부천시 오정구</v>
      </c>
      <c r="C6451" s="24" t="str">
        <v>다가구 전월세</v>
      </c>
      <c r="D6451" s="24" t="str">
        <v>2025-12</v>
      </c>
      <c r="E6451" s="24" t="str">
        <v>비교 반영</v>
      </c>
      <c r="F6451" s="24" t="str">
        <v>그 외 비교 반영월</v>
      </c>
      <c r="G6451" s="26">
        <v>45</v>
      </c>
      <c r="H6451" s="37">
        <v>0.07922535211267606</v>
      </c>
    </row>
    <row r="6452">
      <c r="A6452" s="26">
        <v>42</v>
      </c>
      <c r="B6452" s="24" t="str">
        <v>부천시 오정구</v>
      </c>
      <c r="C6452" s="24" t="str">
        <v>다가구 전월세</v>
      </c>
      <c r="D6452" s="24" t="str">
        <v>2026-01</v>
      </c>
      <c r="E6452" s="24" t="str">
        <v>비교 반영</v>
      </c>
      <c r="F6452" s="24" t="str">
        <v>직전 비교기간</v>
      </c>
      <c r="G6452" s="26">
        <v>62</v>
      </c>
      <c r="H6452" s="37">
        <v>0.12836438923395446</v>
      </c>
    </row>
    <row r="6453">
      <c r="A6453" s="26">
        <v>42</v>
      </c>
      <c r="B6453" s="24" t="str">
        <v>부천시 오정구</v>
      </c>
      <c r="C6453" s="24" t="str">
        <v>다가구 전월세</v>
      </c>
      <c r="D6453" s="24" t="str">
        <v>2026-02</v>
      </c>
      <c r="E6453" s="24" t="str">
        <v>비교 반영</v>
      </c>
      <c r="F6453" s="24" t="str">
        <v>직전 비교기간</v>
      </c>
      <c r="G6453" s="26">
        <v>55</v>
      </c>
      <c r="H6453" s="37">
        <v>0.12971698113207547</v>
      </c>
    </row>
    <row r="6454">
      <c r="A6454" s="26">
        <v>42</v>
      </c>
      <c r="B6454" s="24" t="str">
        <v>부천시 오정구</v>
      </c>
      <c r="C6454" s="24" t="str">
        <v>다가구 전월세</v>
      </c>
      <c r="D6454" s="24" t="str">
        <v>2026-03</v>
      </c>
      <c r="E6454" s="24" t="str">
        <v>비교 반영</v>
      </c>
      <c r="F6454" s="24" t="str">
        <v>직전 비교기간</v>
      </c>
      <c r="G6454" s="26">
        <v>87</v>
      </c>
      <c r="H6454" s="37">
        <v>0.10357142857142858</v>
      </c>
    </row>
    <row r="6455">
      <c r="A6455" s="26">
        <v>42</v>
      </c>
      <c r="B6455" s="24" t="str">
        <v>부천시 오정구</v>
      </c>
      <c r="C6455" s="24" t="str">
        <v>다가구 전월세</v>
      </c>
      <c r="D6455" s="24" t="str">
        <v>2026-04</v>
      </c>
      <c r="E6455" s="24" t="str">
        <v>비교 반영</v>
      </c>
      <c r="F6455" s="24" t="str">
        <v>최근 비교기간</v>
      </c>
      <c r="G6455" s="26">
        <v>88</v>
      </c>
      <c r="H6455" s="37">
        <v>0.125</v>
      </c>
    </row>
    <row r="6456">
      <c r="A6456" s="26">
        <v>42</v>
      </c>
      <c r="B6456" s="24" t="str">
        <v>부천시 오정구</v>
      </c>
      <c r="C6456" s="24" t="str">
        <v>다가구 전월세</v>
      </c>
      <c r="D6456" s="24" t="str">
        <v>2026-05</v>
      </c>
      <c r="E6456" s="24" t="str">
        <v>비교 반영</v>
      </c>
      <c r="F6456" s="24" t="str">
        <v>최근 비교기간</v>
      </c>
      <c r="G6456" s="26">
        <v>82</v>
      </c>
      <c r="H6456" s="37">
        <v>0.12832550860719874</v>
      </c>
    </row>
    <row r="6457">
      <c r="A6457" s="26">
        <v>42</v>
      </c>
      <c r="B6457" s="24" t="str">
        <v>부천시 오정구</v>
      </c>
      <c r="C6457" s="24" t="str">
        <v>다가구 전월세</v>
      </c>
      <c r="D6457" s="24" t="str">
        <v>2026-06</v>
      </c>
      <c r="E6457" s="24" t="str">
        <v>비교 반영</v>
      </c>
      <c r="F6457" s="24" t="str">
        <v>최근 비교기간</v>
      </c>
      <c r="G6457" s="26">
        <v>79</v>
      </c>
      <c r="H6457" s="37">
        <v>0.13527397260273974</v>
      </c>
    </row>
    <row r="6458">
      <c r="A6458" s="30">
        <v>42</v>
      </c>
      <c r="B6458" s="30" t="str">
        <v>부천시 오정구</v>
      </c>
      <c r="C6458" s="30" t="str">
        <v>다가구 전월세</v>
      </c>
      <c r="D6458" s="30" t="str">
        <v>2026-07</v>
      </c>
      <c r="E6458" s="30" t="str">
        <v>집계 중</v>
      </c>
      <c r="F6458" s="30" t="str">
        <v>집계 중 월</v>
      </c>
      <c r="G6458" s="32">
        <v>44</v>
      </c>
      <c r="H6458" s="43">
        <v>0.0763888888888889</v>
      </c>
    </row>
    <row r="6459">
      <c r="A6459" s="26">
        <v>42</v>
      </c>
      <c r="B6459" s="24" t="str">
        <v>부천시 오정구</v>
      </c>
      <c r="C6459" s="24" t="str">
        <v>아파트 매매</v>
      </c>
      <c r="D6459" s="24" t="str">
        <v>2025-08</v>
      </c>
      <c r="E6459" s="24" t="str">
        <v>비교 반영</v>
      </c>
      <c r="F6459" s="24" t="str">
        <v>그 외 비교 반영월</v>
      </c>
      <c r="G6459" s="26">
        <v>53</v>
      </c>
      <c r="H6459" s="37">
        <v>0.11597374179431072</v>
      </c>
    </row>
    <row r="6460">
      <c r="A6460" s="26">
        <v>42</v>
      </c>
      <c r="B6460" s="24" t="str">
        <v>부천시 오정구</v>
      </c>
      <c r="C6460" s="24" t="str">
        <v>아파트 매매</v>
      </c>
      <c r="D6460" s="24" t="str">
        <v>2025-09</v>
      </c>
      <c r="E6460" s="24" t="str">
        <v>비교 반영</v>
      </c>
      <c r="F6460" s="24" t="str">
        <v>그 외 비교 반영월</v>
      </c>
      <c r="G6460" s="26">
        <v>61</v>
      </c>
      <c r="H6460" s="37">
        <v>0.11338289962825279</v>
      </c>
    </row>
    <row r="6461">
      <c r="A6461" s="26">
        <v>42</v>
      </c>
      <c r="B6461" s="24" t="str">
        <v>부천시 오정구</v>
      </c>
      <c r="C6461" s="24" t="str">
        <v>아파트 매매</v>
      </c>
      <c r="D6461" s="24" t="str">
        <v>2025-10</v>
      </c>
      <c r="E6461" s="24" t="str">
        <v>비교 반영</v>
      </c>
      <c r="F6461" s="24" t="str">
        <v>그 외 비교 반영월</v>
      </c>
      <c r="G6461" s="26">
        <v>79</v>
      </c>
      <c r="H6461" s="37">
        <v>0.15831663326653306</v>
      </c>
    </row>
    <row r="6462">
      <c r="A6462" s="26">
        <v>42</v>
      </c>
      <c r="B6462" s="24" t="str">
        <v>부천시 오정구</v>
      </c>
      <c r="C6462" s="24" t="str">
        <v>아파트 매매</v>
      </c>
      <c r="D6462" s="24" t="str">
        <v>2025-11</v>
      </c>
      <c r="E6462" s="24" t="str">
        <v>비교 반영</v>
      </c>
      <c r="F6462" s="24" t="str">
        <v>그 외 비교 반영월</v>
      </c>
      <c r="G6462" s="26">
        <v>47</v>
      </c>
      <c r="H6462" s="37">
        <v>0.09161793372319688</v>
      </c>
    </row>
    <row r="6463">
      <c r="A6463" s="26">
        <v>42</v>
      </c>
      <c r="B6463" s="24" t="str">
        <v>부천시 오정구</v>
      </c>
      <c r="C6463" s="24" t="str">
        <v>아파트 매매</v>
      </c>
      <c r="D6463" s="24" t="str">
        <v>2025-12</v>
      </c>
      <c r="E6463" s="24" t="str">
        <v>비교 반영</v>
      </c>
      <c r="F6463" s="24" t="str">
        <v>그 외 비교 반영월</v>
      </c>
      <c r="G6463" s="26">
        <v>50</v>
      </c>
      <c r="H6463" s="37">
        <v>0.0880281690140845</v>
      </c>
    </row>
    <row r="6464">
      <c r="A6464" s="26">
        <v>42</v>
      </c>
      <c r="B6464" s="24" t="str">
        <v>부천시 오정구</v>
      </c>
      <c r="C6464" s="24" t="str">
        <v>아파트 매매</v>
      </c>
      <c r="D6464" s="24" t="str">
        <v>2026-01</v>
      </c>
      <c r="E6464" s="24" t="str">
        <v>비교 반영</v>
      </c>
      <c r="F6464" s="24" t="str">
        <v>직전 비교기간</v>
      </c>
      <c r="G6464" s="26">
        <v>53</v>
      </c>
      <c r="H6464" s="37">
        <v>0.10973084886128365</v>
      </c>
    </row>
    <row r="6465">
      <c r="A6465" s="26">
        <v>42</v>
      </c>
      <c r="B6465" s="24" t="str">
        <v>부천시 오정구</v>
      </c>
      <c r="C6465" s="24" t="str">
        <v>아파트 매매</v>
      </c>
      <c r="D6465" s="24" t="str">
        <v>2026-02</v>
      </c>
      <c r="E6465" s="24" t="str">
        <v>비교 반영</v>
      </c>
      <c r="F6465" s="24" t="str">
        <v>직전 비교기간</v>
      </c>
      <c r="G6465" s="26">
        <v>43</v>
      </c>
      <c r="H6465" s="37">
        <v>0.10141509433962265</v>
      </c>
    </row>
    <row r="6466">
      <c r="A6466" s="26">
        <v>42</v>
      </c>
      <c r="B6466" s="24" t="str">
        <v>부천시 오정구</v>
      </c>
      <c r="C6466" s="24" t="str">
        <v>아파트 매매</v>
      </c>
      <c r="D6466" s="24" t="str">
        <v>2026-03</v>
      </c>
      <c r="E6466" s="24" t="str">
        <v>비교 반영</v>
      </c>
      <c r="F6466" s="24" t="str">
        <v>직전 비교기간</v>
      </c>
      <c r="G6466" s="26">
        <v>68</v>
      </c>
      <c r="H6466" s="37">
        <v>0.08095238095238096</v>
      </c>
    </row>
    <row r="6467">
      <c r="A6467" s="26">
        <v>42</v>
      </c>
      <c r="B6467" s="24" t="str">
        <v>부천시 오정구</v>
      </c>
      <c r="C6467" s="24" t="str">
        <v>아파트 매매</v>
      </c>
      <c r="D6467" s="24" t="str">
        <v>2026-04</v>
      </c>
      <c r="E6467" s="24" t="str">
        <v>비교 반영</v>
      </c>
      <c r="F6467" s="24" t="str">
        <v>최근 비교기간</v>
      </c>
      <c r="G6467" s="26">
        <v>58</v>
      </c>
      <c r="H6467" s="37">
        <v>0.08238636363636363</v>
      </c>
    </row>
    <row r="6468">
      <c r="A6468" s="26">
        <v>42</v>
      </c>
      <c r="B6468" s="24" t="str">
        <v>부천시 오정구</v>
      </c>
      <c r="C6468" s="24" t="str">
        <v>아파트 매매</v>
      </c>
      <c r="D6468" s="24" t="str">
        <v>2026-05</v>
      </c>
      <c r="E6468" s="24" t="str">
        <v>비교 반영</v>
      </c>
      <c r="F6468" s="24" t="str">
        <v>최근 비교기간</v>
      </c>
      <c r="G6468" s="26">
        <v>50</v>
      </c>
      <c r="H6468" s="37">
        <v>0.0782472613458529</v>
      </c>
    </row>
    <row r="6469">
      <c r="A6469" s="26">
        <v>42</v>
      </c>
      <c r="B6469" s="24" t="str">
        <v>부천시 오정구</v>
      </c>
      <c r="C6469" s="24" t="str">
        <v>아파트 매매</v>
      </c>
      <c r="D6469" s="24" t="str">
        <v>2026-06</v>
      </c>
      <c r="E6469" s="24" t="str">
        <v>비교 반영</v>
      </c>
      <c r="F6469" s="24" t="str">
        <v>최근 비교기간</v>
      </c>
      <c r="G6469" s="26">
        <v>57</v>
      </c>
      <c r="H6469" s="37">
        <v>0.0976027397260274</v>
      </c>
    </row>
    <row r="6470">
      <c r="A6470" s="30">
        <v>42</v>
      </c>
      <c r="B6470" s="30" t="str">
        <v>부천시 오정구</v>
      </c>
      <c r="C6470" s="30" t="str">
        <v>아파트 매매</v>
      </c>
      <c r="D6470" s="30" t="str">
        <v>2026-07</v>
      </c>
      <c r="E6470" s="30" t="str">
        <v>집계 중</v>
      </c>
      <c r="F6470" s="30" t="str">
        <v>집계 중 월</v>
      </c>
      <c r="G6470" s="32">
        <v>59</v>
      </c>
      <c r="H6470" s="43">
        <v>0.10243055555555555</v>
      </c>
    </row>
    <row r="6471">
      <c r="A6471" s="26">
        <v>42</v>
      </c>
      <c r="B6471" s="24" t="str">
        <v>부천시 오정구</v>
      </c>
      <c r="C6471" s="24" t="str">
        <v>토지</v>
      </c>
      <c r="D6471" s="24" t="str">
        <v>2025-08</v>
      </c>
      <c r="E6471" s="24" t="str">
        <v>비교 반영</v>
      </c>
      <c r="F6471" s="24" t="str">
        <v>그 외 비교 반영월</v>
      </c>
      <c r="G6471" s="26">
        <v>7</v>
      </c>
      <c r="H6471" s="37">
        <v>0.015317286652078774</v>
      </c>
    </row>
    <row r="6472">
      <c r="A6472" s="26">
        <v>42</v>
      </c>
      <c r="B6472" s="24" t="str">
        <v>부천시 오정구</v>
      </c>
      <c r="C6472" s="24" t="str">
        <v>토지</v>
      </c>
      <c r="D6472" s="24" t="str">
        <v>2025-09</v>
      </c>
      <c r="E6472" s="24" t="str">
        <v>비교 반영</v>
      </c>
      <c r="F6472" s="24" t="str">
        <v>그 외 비교 반영월</v>
      </c>
      <c r="G6472" s="26">
        <v>13</v>
      </c>
      <c r="H6472" s="37">
        <v>0.024163568773234202</v>
      </c>
    </row>
    <row r="6473">
      <c r="A6473" s="26">
        <v>42</v>
      </c>
      <c r="B6473" s="24" t="str">
        <v>부천시 오정구</v>
      </c>
      <c r="C6473" s="24" t="str">
        <v>토지</v>
      </c>
      <c r="D6473" s="24" t="str">
        <v>2025-10</v>
      </c>
      <c r="E6473" s="24" t="str">
        <v>비교 반영</v>
      </c>
      <c r="F6473" s="24" t="str">
        <v>그 외 비교 반영월</v>
      </c>
      <c r="G6473" s="26">
        <v>10</v>
      </c>
      <c r="H6473" s="37">
        <v>0.02004008016032064</v>
      </c>
    </row>
    <row r="6474">
      <c r="A6474" s="26">
        <v>42</v>
      </c>
      <c r="B6474" s="24" t="str">
        <v>부천시 오정구</v>
      </c>
      <c r="C6474" s="24" t="str">
        <v>토지</v>
      </c>
      <c r="D6474" s="24" t="str">
        <v>2025-11</v>
      </c>
      <c r="E6474" s="24" t="str">
        <v>비교 반영</v>
      </c>
      <c r="F6474" s="24" t="str">
        <v>그 외 비교 반영월</v>
      </c>
      <c r="G6474" s="26">
        <v>30</v>
      </c>
      <c r="H6474" s="37">
        <v>0.05847953216374269</v>
      </c>
    </row>
    <row r="6475">
      <c r="A6475" s="26">
        <v>42</v>
      </c>
      <c r="B6475" s="24" t="str">
        <v>부천시 오정구</v>
      </c>
      <c r="C6475" s="24" t="str">
        <v>토지</v>
      </c>
      <c r="D6475" s="24" t="str">
        <v>2025-12</v>
      </c>
      <c r="E6475" s="24" t="str">
        <v>비교 반영</v>
      </c>
      <c r="F6475" s="24" t="str">
        <v>그 외 비교 반영월</v>
      </c>
      <c r="G6475" s="26">
        <v>53</v>
      </c>
      <c r="H6475" s="37">
        <v>0.09330985915492958</v>
      </c>
    </row>
    <row r="6476">
      <c r="A6476" s="26">
        <v>42</v>
      </c>
      <c r="B6476" s="24" t="str">
        <v>부천시 오정구</v>
      </c>
      <c r="C6476" s="24" t="str">
        <v>토지</v>
      </c>
      <c r="D6476" s="24" t="str">
        <v>2026-01</v>
      </c>
      <c r="E6476" s="24" t="str">
        <v>비교 반영</v>
      </c>
      <c r="F6476" s="24" t="str">
        <v>직전 비교기간</v>
      </c>
      <c r="G6476" s="26">
        <v>10</v>
      </c>
      <c r="H6476" s="37">
        <v>0.020703933747412008</v>
      </c>
    </row>
    <row r="6477">
      <c r="A6477" s="26">
        <v>42</v>
      </c>
      <c r="B6477" s="24" t="str">
        <v>부천시 오정구</v>
      </c>
      <c r="C6477" s="24" t="str">
        <v>토지</v>
      </c>
      <c r="D6477" s="24" t="str">
        <v>2026-02</v>
      </c>
      <c r="E6477" s="24" t="str">
        <v>비교 반영</v>
      </c>
      <c r="F6477" s="24" t="str">
        <v>직전 비교기간</v>
      </c>
      <c r="G6477" s="26">
        <v>8</v>
      </c>
      <c r="H6477" s="37">
        <v>0.018867924528301886</v>
      </c>
    </row>
    <row r="6478">
      <c r="A6478" s="26">
        <v>42</v>
      </c>
      <c r="B6478" s="24" t="str">
        <v>부천시 오정구</v>
      </c>
      <c r="C6478" s="24" t="str">
        <v>토지</v>
      </c>
      <c r="D6478" s="24" t="str">
        <v>2026-03</v>
      </c>
      <c r="E6478" s="24" t="str">
        <v>비교 반영</v>
      </c>
      <c r="F6478" s="24" t="str">
        <v>직전 비교기간</v>
      </c>
      <c r="G6478" s="26">
        <v>15</v>
      </c>
      <c r="H6478" s="37">
        <v>0.017857142857142856</v>
      </c>
    </row>
    <row r="6479">
      <c r="A6479" s="26">
        <v>42</v>
      </c>
      <c r="B6479" s="24" t="str">
        <v>부천시 오정구</v>
      </c>
      <c r="C6479" s="24" t="str">
        <v>토지</v>
      </c>
      <c r="D6479" s="24" t="str">
        <v>2026-04</v>
      </c>
      <c r="E6479" s="24" t="str">
        <v>비교 반영</v>
      </c>
      <c r="F6479" s="24" t="str">
        <v>최근 비교기간</v>
      </c>
      <c r="G6479" s="26">
        <v>55</v>
      </c>
      <c r="H6479" s="37">
        <v>0.078125</v>
      </c>
    </row>
    <row r="6480">
      <c r="A6480" s="26">
        <v>42</v>
      </c>
      <c r="B6480" s="24" t="str">
        <v>부천시 오정구</v>
      </c>
      <c r="C6480" s="24" t="str">
        <v>토지</v>
      </c>
      <c r="D6480" s="24" t="str">
        <v>2026-05</v>
      </c>
      <c r="E6480" s="24" t="str">
        <v>비교 반영</v>
      </c>
      <c r="F6480" s="24" t="str">
        <v>최근 비교기간</v>
      </c>
      <c r="G6480" s="26">
        <v>12</v>
      </c>
      <c r="H6480" s="37">
        <v>0.018779342723004695</v>
      </c>
    </row>
    <row r="6481">
      <c r="A6481" s="26">
        <v>42</v>
      </c>
      <c r="B6481" s="24" t="str">
        <v>부천시 오정구</v>
      </c>
      <c r="C6481" s="24" t="str">
        <v>토지</v>
      </c>
      <c r="D6481" s="24" t="str">
        <v>2026-06</v>
      </c>
      <c r="E6481" s="24" t="str">
        <v>비교 반영</v>
      </c>
      <c r="F6481" s="24" t="str">
        <v>최근 비교기간</v>
      </c>
      <c r="G6481" s="26">
        <v>18</v>
      </c>
      <c r="H6481" s="37">
        <v>0.030821917808219176</v>
      </c>
    </row>
    <row r="6482">
      <c r="A6482" s="30">
        <v>42</v>
      </c>
      <c r="B6482" s="30" t="str">
        <v>부천시 오정구</v>
      </c>
      <c r="C6482" s="30" t="str">
        <v>토지</v>
      </c>
      <c r="D6482" s="30" t="str">
        <v>2026-07</v>
      </c>
      <c r="E6482" s="30" t="str">
        <v>집계 중</v>
      </c>
      <c r="F6482" s="30" t="str">
        <v>집계 중 월</v>
      </c>
      <c r="G6482" s="32">
        <v>61</v>
      </c>
      <c r="H6482" s="43">
        <v>0.10590277777777778</v>
      </c>
    </row>
    <row r="6483">
      <c r="A6483" s="26">
        <v>42</v>
      </c>
      <c r="B6483" s="24" t="str">
        <v>부천시 오정구</v>
      </c>
      <c r="C6483" s="24" t="str">
        <v>상가</v>
      </c>
      <c r="D6483" s="24" t="str">
        <v>2025-08</v>
      </c>
      <c r="E6483" s="24" t="str">
        <v>비교 반영</v>
      </c>
      <c r="F6483" s="24" t="str">
        <v>그 외 비교 반영월</v>
      </c>
      <c r="G6483" s="26">
        <v>3</v>
      </c>
      <c r="H6483" s="37">
        <v>0.006564551422319475</v>
      </c>
    </row>
    <row r="6484">
      <c r="A6484" s="26">
        <v>42</v>
      </c>
      <c r="B6484" s="24" t="str">
        <v>부천시 오정구</v>
      </c>
      <c r="C6484" s="24" t="str">
        <v>상가</v>
      </c>
      <c r="D6484" s="24" t="str">
        <v>2025-09</v>
      </c>
      <c r="E6484" s="24" t="str">
        <v>비교 반영</v>
      </c>
      <c r="F6484" s="24" t="str">
        <v>그 외 비교 반영월</v>
      </c>
      <c r="G6484" s="26">
        <v>10</v>
      </c>
      <c r="H6484" s="37">
        <v>0.01858736059479554</v>
      </c>
    </row>
    <row r="6485">
      <c r="A6485" s="26">
        <v>42</v>
      </c>
      <c r="B6485" s="24" t="str">
        <v>부천시 오정구</v>
      </c>
      <c r="C6485" s="24" t="str">
        <v>상가</v>
      </c>
      <c r="D6485" s="24" t="str">
        <v>2025-10</v>
      </c>
      <c r="E6485" s="24" t="str">
        <v>비교 반영</v>
      </c>
      <c r="F6485" s="24" t="str">
        <v>그 외 비교 반영월</v>
      </c>
      <c r="G6485" s="26">
        <v>9</v>
      </c>
      <c r="H6485" s="37">
        <v>0.018036072144288578</v>
      </c>
    </row>
    <row r="6486">
      <c r="A6486" s="26">
        <v>42</v>
      </c>
      <c r="B6486" s="24" t="str">
        <v>부천시 오정구</v>
      </c>
      <c r="C6486" s="24" t="str">
        <v>상가</v>
      </c>
      <c r="D6486" s="24" t="str">
        <v>2025-11</v>
      </c>
      <c r="E6486" s="24" t="str">
        <v>비교 반영</v>
      </c>
      <c r="F6486" s="24" t="str">
        <v>그 외 비교 반영월</v>
      </c>
      <c r="G6486" s="26">
        <v>6</v>
      </c>
      <c r="H6486" s="37">
        <v>0.011695906432748537</v>
      </c>
    </row>
    <row r="6487">
      <c r="A6487" s="26">
        <v>42</v>
      </c>
      <c r="B6487" s="24" t="str">
        <v>부천시 오정구</v>
      </c>
      <c r="C6487" s="24" t="str">
        <v>상가</v>
      </c>
      <c r="D6487" s="24" t="str">
        <v>2025-12</v>
      </c>
      <c r="E6487" s="24" t="str">
        <v>비교 반영</v>
      </c>
      <c r="F6487" s="24" t="str">
        <v>그 외 비교 반영월</v>
      </c>
      <c r="G6487" s="26">
        <v>2</v>
      </c>
      <c r="H6487" s="37">
        <v>0.0035211267605633804</v>
      </c>
    </row>
    <row r="6488">
      <c r="A6488" s="26">
        <v>42</v>
      </c>
      <c r="B6488" s="24" t="str">
        <v>부천시 오정구</v>
      </c>
      <c r="C6488" s="24" t="str">
        <v>상가</v>
      </c>
      <c r="D6488" s="24" t="str">
        <v>2026-01</v>
      </c>
      <c r="E6488" s="24" t="str">
        <v>비교 반영</v>
      </c>
      <c r="F6488" s="24" t="str">
        <v>직전 비교기간</v>
      </c>
      <c r="G6488" s="26">
        <v>0</v>
      </c>
      <c r="H6488" s="37">
        <v>0</v>
      </c>
    </row>
    <row r="6489">
      <c r="A6489" s="26">
        <v>42</v>
      </c>
      <c r="B6489" s="24" t="str">
        <v>부천시 오정구</v>
      </c>
      <c r="C6489" s="24" t="str">
        <v>상가</v>
      </c>
      <c r="D6489" s="24" t="str">
        <v>2026-02</v>
      </c>
      <c r="E6489" s="24" t="str">
        <v>비교 반영</v>
      </c>
      <c r="F6489" s="24" t="str">
        <v>직전 비교기간</v>
      </c>
      <c r="G6489" s="26">
        <v>3</v>
      </c>
      <c r="H6489" s="37">
        <v>0.007075471698113208</v>
      </c>
    </row>
    <row r="6490">
      <c r="A6490" s="26">
        <v>42</v>
      </c>
      <c r="B6490" s="24" t="str">
        <v>부천시 오정구</v>
      </c>
      <c r="C6490" s="24" t="str">
        <v>상가</v>
      </c>
      <c r="D6490" s="24" t="str">
        <v>2026-03</v>
      </c>
      <c r="E6490" s="24" t="str">
        <v>비교 반영</v>
      </c>
      <c r="F6490" s="24" t="str">
        <v>직전 비교기간</v>
      </c>
      <c r="G6490" s="26">
        <v>9</v>
      </c>
      <c r="H6490" s="37">
        <v>0.010714285714285714</v>
      </c>
    </row>
    <row r="6491">
      <c r="A6491" s="26">
        <v>42</v>
      </c>
      <c r="B6491" s="24" t="str">
        <v>부천시 오정구</v>
      </c>
      <c r="C6491" s="24" t="str">
        <v>상가</v>
      </c>
      <c r="D6491" s="24" t="str">
        <v>2026-04</v>
      </c>
      <c r="E6491" s="24" t="str">
        <v>비교 반영</v>
      </c>
      <c r="F6491" s="24" t="str">
        <v>최근 비교기간</v>
      </c>
      <c r="G6491" s="26">
        <v>5</v>
      </c>
      <c r="H6491" s="37">
        <v>0.007102272727272727</v>
      </c>
    </row>
    <row r="6492">
      <c r="A6492" s="26">
        <v>42</v>
      </c>
      <c r="B6492" s="24" t="str">
        <v>부천시 오정구</v>
      </c>
      <c r="C6492" s="24" t="str">
        <v>상가</v>
      </c>
      <c r="D6492" s="24" t="str">
        <v>2026-05</v>
      </c>
      <c r="E6492" s="24" t="str">
        <v>비교 반영</v>
      </c>
      <c r="F6492" s="24" t="str">
        <v>최근 비교기간</v>
      </c>
      <c r="G6492" s="26">
        <v>14</v>
      </c>
      <c r="H6492" s="37">
        <v>0.02190923317683881</v>
      </c>
    </row>
    <row r="6493">
      <c r="A6493" s="26">
        <v>42</v>
      </c>
      <c r="B6493" s="24" t="str">
        <v>부천시 오정구</v>
      </c>
      <c r="C6493" s="24" t="str">
        <v>상가</v>
      </c>
      <c r="D6493" s="24" t="str">
        <v>2026-06</v>
      </c>
      <c r="E6493" s="24" t="str">
        <v>비교 반영</v>
      </c>
      <c r="F6493" s="24" t="str">
        <v>최근 비교기간</v>
      </c>
      <c r="G6493" s="26">
        <v>6</v>
      </c>
      <c r="H6493" s="37">
        <v>0.010273972602739725</v>
      </c>
    </row>
    <row r="6494">
      <c r="A6494" s="30">
        <v>42</v>
      </c>
      <c r="B6494" s="30" t="str">
        <v>부천시 오정구</v>
      </c>
      <c r="C6494" s="30" t="str">
        <v>상가</v>
      </c>
      <c r="D6494" s="30" t="str">
        <v>2026-07</v>
      </c>
      <c r="E6494" s="30" t="str">
        <v>집계 중</v>
      </c>
      <c r="F6494" s="30" t="str">
        <v>집계 중 월</v>
      </c>
      <c r="G6494" s="32">
        <v>6</v>
      </c>
      <c r="H6494" s="43">
        <v>0.010416666666666666</v>
      </c>
    </row>
    <row r="6495">
      <c r="A6495" s="26">
        <v>42</v>
      </c>
      <c r="B6495" s="24" t="str">
        <v>부천시 오정구</v>
      </c>
      <c r="C6495" s="24" t="str">
        <v>공장창고</v>
      </c>
      <c r="D6495" s="24" t="str">
        <v>2025-08</v>
      </c>
      <c r="E6495" s="24" t="str">
        <v>비교 반영</v>
      </c>
      <c r="F6495" s="24" t="str">
        <v>그 외 비교 반영월</v>
      </c>
      <c r="G6495" s="26">
        <v>5</v>
      </c>
      <c r="H6495" s="37">
        <v>0.010940919037199124</v>
      </c>
    </row>
    <row r="6496">
      <c r="A6496" s="26">
        <v>42</v>
      </c>
      <c r="B6496" s="24" t="str">
        <v>부천시 오정구</v>
      </c>
      <c r="C6496" s="24" t="str">
        <v>공장창고</v>
      </c>
      <c r="D6496" s="24" t="str">
        <v>2025-09</v>
      </c>
      <c r="E6496" s="24" t="str">
        <v>비교 반영</v>
      </c>
      <c r="F6496" s="24" t="str">
        <v>그 외 비교 반영월</v>
      </c>
      <c r="G6496" s="26">
        <v>5</v>
      </c>
      <c r="H6496" s="37">
        <v>0.00929368029739777</v>
      </c>
    </row>
    <row r="6497">
      <c r="A6497" s="26">
        <v>42</v>
      </c>
      <c r="B6497" s="24" t="str">
        <v>부천시 오정구</v>
      </c>
      <c r="C6497" s="24" t="str">
        <v>공장창고</v>
      </c>
      <c r="D6497" s="24" t="str">
        <v>2025-10</v>
      </c>
      <c r="E6497" s="24" t="str">
        <v>비교 반영</v>
      </c>
      <c r="F6497" s="24" t="str">
        <v>그 외 비교 반영월</v>
      </c>
      <c r="G6497" s="26">
        <v>4</v>
      </c>
      <c r="H6497" s="37">
        <v>0.008016032064128256</v>
      </c>
    </row>
    <row r="6498">
      <c r="A6498" s="26">
        <v>42</v>
      </c>
      <c r="B6498" s="24" t="str">
        <v>부천시 오정구</v>
      </c>
      <c r="C6498" s="24" t="str">
        <v>공장창고</v>
      </c>
      <c r="D6498" s="24" t="str">
        <v>2025-11</v>
      </c>
      <c r="E6498" s="24" t="str">
        <v>비교 반영</v>
      </c>
      <c r="F6498" s="24" t="str">
        <v>그 외 비교 반영월</v>
      </c>
      <c r="G6498" s="26">
        <v>9</v>
      </c>
      <c r="H6498" s="37">
        <v>0.017543859649122806</v>
      </c>
    </row>
    <row r="6499">
      <c r="A6499" s="26">
        <v>42</v>
      </c>
      <c r="B6499" s="24" t="str">
        <v>부천시 오정구</v>
      </c>
      <c r="C6499" s="24" t="str">
        <v>공장창고</v>
      </c>
      <c r="D6499" s="24" t="str">
        <v>2025-12</v>
      </c>
      <c r="E6499" s="24" t="str">
        <v>비교 반영</v>
      </c>
      <c r="F6499" s="24" t="str">
        <v>그 외 비교 반영월</v>
      </c>
      <c r="G6499" s="26">
        <v>3</v>
      </c>
      <c r="H6499" s="37">
        <v>0.00528169014084507</v>
      </c>
    </row>
    <row r="6500">
      <c r="A6500" s="26">
        <v>42</v>
      </c>
      <c r="B6500" s="24" t="str">
        <v>부천시 오정구</v>
      </c>
      <c r="C6500" s="24" t="str">
        <v>공장창고</v>
      </c>
      <c r="D6500" s="24" t="str">
        <v>2026-01</v>
      </c>
      <c r="E6500" s="24" t="str">
        <v>비교 반영</v>
      </c>
      <c r="F6500" s="24" t="str">
        <v>직전 비교기간</v>
      </c>
      <c r="G6500" s="26">
        <v>4</v>
      </c>
      <c r="H6500" s="37">
        <v>0.008281573498964804</v>
      </c>
    </row>
    <row r="6501">
      <c r="A6501" s="26">
        <v>42</v>
      </c>
      <c r="B6501" s="24" t="str">
        <v>부천시 오정구</v>
      </c>
      <c r="C6501" s="24" t="str">
        <v>공장창고</v>
      </c>
      <c r="D6501" s="24" t="str">
        <v>2026-02</v>
      </c>
      <c r="E6501" s="24" t="str">
        <v>비교 반영</v>
      </c>
      <c r="F6501" s="24" t="str">
        <v>직전 비교기간</v>
      </c>
      <c r="G6501" s="26">
        <v>2</v>
      </c>
      <c r="H6501" s="37">
        <v>0.0047169811320754715</v>
      </c>
    </row>
    <row r="6502">
      <c r="A6502" s="26">
        <v>42</v>
      </c>
      <c r="B6502" s="24" t="str">
        <v>부천시 오정구</v>
      </c>
      <c r="C6502" s="24" t="str">
        <v>공장창고</v>
      </c>
      <c r="D6502" s="24" t="str">
        <v>2026-03</v>
      </c>
      <c r="E6502" s="24" t="str">
        <v>비교 반영</v>
      </c>
      <c r="F6502" s="24" t="str">
        <v>직전 비교기간</v>
      </c>
      <c r="G6502" s="26">
        <v>15</v>
      </c>
      <c r="H6502" s="37">
        <v>0.017857142857142856</v>
      </c>
    </row>
    <row r="6503">
      <c r="A6503" s="26">
        <v>42</v>
      </c>
      <c r="B6503" s="24" t="str">
        <v>부천시 오정구</v>
      </c>
      <c r="C6503" s="24" t="str">
        <v>공장창고</v>
      </c>
      <c r="D6503" s="24" t="str">
        <v>2026-04</v>
      </c>
      <c r="E6503" s="24" t="str">
        <v>비교 반영</v>
      </c>
      <c r="F6503" s="24" t="str">
        <v>최근 비교기간</v>
      </c>
      <c r="G6503" s="26">
        <v>11</v>
      </c>
      <c r="H6503" s="37">
        <v>0.015625</v>
      </c>
    </row>
    <row r="6504">
      <c r="A6504" s="26">
        <v>42</v>
      </c>
      <c r="B6504" s="24" t="str">
        <v>부천시 오정구</v>
      </c>
      <c r="C6504" s="24" t="str">
        <v>공장창고</v>
      </c>
      <c r="D6504" s="24" t="str">
        <v>2026-05</v>
      </c>
      <c r="E6504" s="24" t="str">
        <v>비교 반영</v>
      </c>
      <c r="F6504" s="24" t="str">
        <v>최근 비교기간</v>
      </c>
      <c r="G6504" s="26">
        <v>8</v>
      </c>
      <c r="H6504" s="37">
        <v>0.012519561815336464</v>
      </c>
    </row>
    <row r="6505">
      <c r="A6505" s="26">
        <v>42</v>
      </c>
      <c r="B6505" s="24" t="str">
        <v>부천시 오정구</v>
      </c>
      <c r="C6505" s="24" t="str">
        <v>공장창고</v>
      </c>
      <c r="D6505" s="24" t="str">
        <v>2026-06</v>
      </c>
      <c r="E6505" s="24" t="str">
        <v>비교 반영</v>
      </c>
      <c r="F6505" s="24" t="str">
        <v>최근 비교기간</v>
      </c>
      <c r="G6505" s="26">
        <v>4</v>
      </c>
      <c r="H6505" s="37">
        <v>0.00684931506849315</v>
      </c>
    </row>
    <row r="6506">
      <c r="A6506" s="30">
        <v>42</v>
      </c>
      <c r="B6506" s="30" t="str">
        <v>부천시 오정구</v>
      </c>
      <c r="C6506" s="30" t="str">
        <v>공장창고</v>
      </c>
      <c r="D6506" s="30" t="str">
        <v>2026-07</v>
      </c>
      <c r="E6506" s="30" t="str">
        <v>집계 중</v>
      </c>
      <c r="F6506" s="30" t="str">
        <v>집계 중 월</v>
      </c>
      <c r="G6506" s="32">
        <v>5</v>
      </c>
      <c r="H6506" s="43">
        <v>0.008680555555555556</v>
      </c>
    </row>
    <row r="6507">
      <c r="A6507" s="26">
        <v>42</v>
      </c>
      <c r="B6507" s="24" t="str">
        <v>부천시 오정구</v>
      </c>
      <c r="C6507" s="24" t="str">
        <v>다가구 매매</v>
      </c>
      <c r="D6507" s="24" t="str">
        <v>2025-08</v>
      </c>
      <c r="E6507" s="24" t="str">
        <v>비교 반영</v>
      </c>
      <c r="F6507" s="24" t="str">
        <v>그 외 비교 반영월</v>
      </c>
      <c r="G6507" s="26">
        <v>2</v>
      </c>
      <c r="H6507" s="37">
        <v>0.00437636761487965</v>
      </c>
    </row>
    <row r="6508">
      <c r="A6508" s="26">
        <v>42</v>
      </c>
      <c r="B6508" s="24" t="str">
        <v>부천시 오정구</v>
      </c>
      <c r="C6508" s="24" t="str">
        <v>다가구 매매</v>
      </c>
      <c r="D6508" s="24" t="str">
        <v>2025-09</v>
      </c>
      <c r="E6508" s="24" t="str">
        <v>비교 반영</v>
      </c>
      <c r="F6508" s="24" t="str">
        <v>그 외 비교 반영월</v>
      </c>
      <c r="G6508" s="26">
        <v>3</v>
      </c>
      <c r="H6508" s="37">
        <v>0.0055762081784386614</v>
      </c>
    </row>
    <row r="6509">
      <c r="A6509" s="26">
        <v>42</v>
      </c>
      <c r="B6509" s="24" t="str">
        <v>부천시 오정구</v>
      </c>
      <c r="C6509" s="24" t="str">
        <v>다가구 매매</v>
      </c>
      <c r="D6509" s="24" t="str">
        <v>2025-10</v>
      </c>
      <c r="E6509" s="24" t="str">
        <v>비교 반영</v>
      </c>
      <c r="F6509" s="24" t="str">
        <v>그 외 비교 반영월</v>
      </c>
      <c r="G6509" s="26">
        <v>1</v>
      </c>
      <c r="H6509" s="37">
        <v>0.002004008016032064</v>
      </c>
    </row>
    <row r="6510">
      <c r="A6510" s="26">
        <v>42</v>
      </c>
      <c r="B6510" s="24" t="str">
        <v>부천시 오정구</v>
      </c>
      <c r="C6510" s="24" t="str">
        <v>다가구 매매</v>
      </c>
      <c r="D6510" s="24" t="str">
        <v>2025-11</v>
      </c>
      <c r="E6510" s="24" t="str">
        <v>비교 반영</v>
      </c>
      <c r="F6510" s="24" t="str">
        <v>그 외 비교 반영월</v>
      </c>
      <c r="G6510" s="26">
        <v>0</v>
      </c>
      <c r="H6510" s="37">
        <v>0</v>
      </c>
    </row>
    <row r="6511">
      <c r="A6511" s="26">
        <v>42</v>
      </c>
      <c r="B6511" s="24" t="str">
        <v>부천시 오정구</v>
      </c>
      <c r="C6511" s="24" t="str">
        <v>다가구 매매</v>
      </c>
      <c r="D6511" s="24" t="str">
        <v>2025-12</v>
      </c>
      <c r="E6511" s="24" t="str">
        <v>비교 반영</v>
      </c>
      <c r="F6511" s="24" t="str">
        <v>그 외 비교 반영월</v>
      </c>
      <c r="G6511" s="26">
        <v>2</v>
      </c>
      <c r="H6511" s="37">
        <v>0.0035211267605633804</v>
      </c>
    </row>
    <row r="6512">
      <c r="A6512" s="26">
        <v>42</v>
      </c>
      <c r="B6512" s="24" t="str">
        <v>부천시 오정구</v>
      </c>
      <c r="C6512" s="24" t="str">
        <v>다가구 매매</v>
      </c>
      <c r="D6512" s="24" t="str">
        <v>2026-01</v>
      </c>
      <c r="E6512" s="24" t="str">
        <v>비교 반영</v>
      </c>
      <c r="F6512" s="24" t="str">
        <v>직전 비교기간</v>
      </c>
      <c r="G6512" s="26">
        <v>0</v>
      </c>
      <c r="H6512" s="37">
        <v>0</v>
      </c>
    </row>
    <row r="6513">
      <c r="A6513" s="26">
        <v>42</v>
      </c>
      <c r="B6513" s="24" t="str">
        <v>부천시 오정구</v>
      </c>
      <c r="C6513" s="24" t="str">
        <v>다가구 매매</v>
      </c>
      <c r="D6513" s="24" t="str">
        <v>2026-02</v>
      </c>
      <c r="E6513" s="24" t="str">
        <v>비교 반영</v>
      </c>
      <c r="F6513" s="24" t="str">
        <v>직전 비교기간</v>
      </c>
      <c r="G6513" s="26">
        <v>3</v>
      </c>
      <c r="H6513" s="37">
        <v>0.007075471698113208</v>
      </c>
    </row>
    <row r="6514">
      <c r="A6514" s="26">
        <v>42</v>
      </c>
      <c r="B6514" s="24" t="str">
        <v>부천시 오정구</v>
      </c>
      <c r="C6514" s="24" t="str">
        <v>다가구 매매</v>
      </c>
      <c r="D6514" s="24" t="str">
        <v>2026-03</v>
      </c>
      <c r="E6514" s="24" t="str">
        <v>비교 반영</v>
      </c>
      <c r="F6514" s="24" t="str">
        <v>직전 비교기간</v>
      </c>
      <c r="G6514" s="26">
        <v>3</v>
      </c>
      <c r="H6514" s="37">
        <v>0.0035714285714285713</v>
      </c>
    </row>
    <row r="6515">
      <c r="A6515" s="26">
        <v>42</v>
      </c>
      <c r="B6515" s="24" t="str">
        <v>부천시 오정구</v>
      </c>
      <c r="C6515" s="24" t="str">
        <v>다가구 매매</v>
      </c>
      <c r="D6515" s="24" t="str">
        <v>2026-04</v>
      </c>
      <c r="E6515" s="24" t="str">
        <v>비교 반영</v>
      </c>
      <c r="F6515" s="24" t="str">
        <v>최근 비교기간</v>
      </c>
      <c r="G6515" s="26">
        <v>2</v>
      </c>
      <c r="H6515" s="37">
        <v>0.002840909090909091</v>
      </c>
    </row>
    <row r="6516">
      <c r="A6516" s="26">
        <v>42</v>
      </c>
      <c r="B6516" s="24" t="str">
        <v>부천시 오정구</v>
      </c>
      <c r="C6516" s="24" t="str">
        <v>다가구 매매</v>
      </c>
      <c r="D6516" s="24" t="str">
        <v>2026-05</v>
      </c>
      <c r="E6516" s="24" t="str">
        <v>비교 반영</v>
      </c>
      <c r="F6516" s="24" t="str">
        <v>최근 비교기간</v>
      </c>
      <c r="G6516" s="26">
        <v>2</v>
      </c>
      <c r="H6516" s="37">
        <v>0.003129890453834116</v>
      </c>
    </row>
    <row r="6517">
      <c r="A6517" s="26">
        <v>42</v>
      </c>
      <c r="B6517" s="24" t="str">
        <v>부천시 오정구</v>
      </c>
      <c r="C6517" s="24" t="str">
        <v>다가구 매매</v>
      </c>
      <c r="D6517" s="24" t="str">
        <v>2026-06</v>
      </c>
      <c r="E6517" s="24" t="str">
        <v>비교 반영</v>
      </c>
      <c r="F6517" s="24" t="str">
        <v>최근 비교기간</v>
      </c>
      <c r="G6517" s="26">
        <v>3</v>
      </c>
      <c r="H6517" s="37">
        <v>0.005136986301369863</v>
      </c>
    </row>
    <row r="6518">
      <c r="A6518" s="30">
        <v>42</v>
      </c>
      <c r="B6518" s="30" t="str">
        <v>부천시 오정구</v>
      </c>
      <c r="C6518" s="30" t="str">
        <v>다가구 매매</v>
      </c>
      <c r="D6518" s="30" t="str">
        <v>2026-07</v>
      </c>
      <c r="E6518" s="30" t="str">
        <v>집계 중</v>
      </c>
      <c r="F6518" s="30" t="str">
        <v>집계 중 월</v>
      </c>
      <c r="G6518" s="32">
        <v>2</v>
      </c>
      <c r="H6518" s="43">
        <v>0.003472222222222222</v>
      </c>
    </row>
    <row r="6519">
      <c r="A6519" s="26">
        <v>42</v>
      </c>
      <c r="B6519" s="24" t="str">
        <v>부천시 오정구</v>
      </c>
      <c r="C6519" s="24" t="str">
        <v>오피스텔 전월세</v>
      </c>
      <c r="D6519" s="24" t="str">
        <v>2025-08</v>
      </c>
      <c r="E6519" s="24" t="str">
        <v>비교 반영</v>
      </c>
      <c r="F6519" s="24" t="str">
        <v>그 외 비교 반영월</v>
      </c>
      <c r="G6519" s="26">
        <v>2</v>
      </c>
      <c r="H6519" s="37">
        <v>0.00437636761487965</v>
      </c>
    </row>
    <row r="6520">
      <c r="A6520" s="26">
        <v>42</v>
      </c>
      <c r="B6520" s="24" t="str">
        <v>부천시 오정구</v>
      </c>
      <c r="C6520" s="24" t="str">
        <v>오피스텔 전월세</v>
      </c>
      <c r="D6520" s="24" t="str">
        <v>2025-09</v>
      </c>
      <c r="E6520" s="24" t="str">
        <v>비교 반영</v>
      </c>
      <c r="F6520" s="24" t="str">
        <v>그 외 비교 반영월</v>
      </c>
      <c r="G6520" s="26">
        <v>4</v>
      </c>
      <c r="H6520" s="37">
        <v>0.007434944237918215</v>
      </c>
    </row>
    <row r="6521">
      <c r="A6521" s="26">
        <v>42</v>
      </c>
      <c r="B6521" s="24" t="str">
        <v>부천시 오정구</v>
      </c>
      <c r="C6521" s="24" t="str">
        <v>오피스텔 전월세</v>
      </c>
      <c r="D6521" s="24" t="str">
        <v>2025-10</v>
      </c>
      <c r="E6521" s="24" t="str">
        <v>비교 반영</v>
      </c>
      <c r="F6521" s="24" t="str">
        <v>그 외 비교 반영월</v>
      </c>
      <c r="G6521" s="26">
        <v>1</v>
      </c>
      <c r="H6521" s="37">
        <v>0.002004008016032064</v>
      </c>
    </row>
    <row r="6522">
      <c r="A6522" s="26">
        <v>42</v>
      </c>
      <c r="B6522" s="24" t="str">
        <v>부천시 오정구</v>
      </c>
      <c r="C6522" s="24" t="str">
        <v>오피스텔 전월세</v>
      </c>
      <c r="D6522" s="24" t="str">
        <v>2025-11</v>
      </c>
      <c r="E6522" s="24" t="str">
        <v>비교 반영</v>
      </c>
      <c r="F6522" s="24" t="str">
        <v>그 외 비교 반영월</v>
      </c>
      <c r="G6522" s="26">
        <v>1</v>
      </c>
      <c r="H6522" s="37">
        <v>0.001949317738791423</v>
      </c>
    </row>
    <row r="6523">
      <c r="A6523" s="26">
        <v>42</v>
      </c>
      <c r="B6523" s="24" t="str">
        <v>부천시 오정구</v>
      </c>
      <c r="C6523" s="24" t="str">
        <v>오피스텔 전월세</v>
      </c>
      <c r="D6523" s="24" t="str">
        <v>2025-12</v>
      </c>
      <c r="E6523" s="24" t="str">
        <v>비교 반영</v>
      </c>
      <c r="F6523" s="24" t="str">
        <v>그 외 비교 반영월</v>
      </c>
      <c r="G6523" s="26">
        <v>4</v>
      </c>
      <c r="H6523" s="37">
        <v>0.007042253521126761</v>
      </c>
    </row>
    <row r="6524">
      <c r="A6524" s="26">
        <v>42</v>
      </c>
      <c r="B6524" s="24" t="str">
        <v>부천시 오정구</v>
      </c>
      <c r="C6524" s="24" t="str">
        <v>오피스텔 전월세</v>
      </c>
      <c r="D6524" s="24" t="str">
        <v>2026-01</v>
      </c>
      <c r="E6524" s="24" t="str">
        <v>비교 반영</v>
      </c>
      <c r="F6524" s="24" t="str">
        <v>직전 비교기간</v>
      </c>
      <c r="G6524" s="26">
        <v>5</v>
      </c>
      <c r="H6524" s="37">
        <v>0.010351966873706004</v>
      </c>
    </row>
    <row r="6525">
      <c r="A6525" s="26">
        <v>42</v>
      </c>
      <c r="B6525" s="24" t="str">
        <v>부천시 오정구</v>
      </c>
      <c r="C6525" s="24" t="str">
        <v>오피스텔 전월세</v>
      </c>
      <c r="D6525" s="24" t="str">
        <v>2026-02</v>
      </c>
      <c r="E6525" s="24" t="str">
        <v>비교 반영</v>
      </c>
      <c r="F6525" s="24" t="str">
        <v>직전 비교기간</v>
      </c>
      <c r="G6525" s="26">
        <v>3</v>
      </c>
      <c r="H6525" s="37">
        <v>0.007075471698113208</v>
      </c>
    </row>
    <row r="6526">
      <c r="A6526" s="26">
        <v>42</v>
      </c>
      <c r="B6526" s="24" t="str">
        <v>부천시 오정구</v>
      </c>
      <c r="C6526" s="24" t="str">
        <v>오피스텔 전월세</v>
      </c>
      <c r="D6526" s="24" t="str">
        <v>2026-03</v>
      </c>
      <c r="E6526" s="24" t="str">
        <v>비교 반영</v>
      </c>
      <c r="F6526" s="24" t="str">
        <v>직전 비교기간</v>
      </c>
      <c r="G6526" s="26">
        <v>3</v>
      </c>
      <c r="H6526" s="37">
        <v>0.0035714285714285713</v>
      </c>
    </row>
    <row r="6527">
      <c r="A6527" s="26">
        <v>42</v>
      </c>
      <c r="B6527" s="24" t="str">
        <v>부천시 오정구</v>
      </c>
      <c r="C6527" s="24" t="str">
        <v>오피스텔 전월세</v>
      </c>
      <c r="D6527" s="24" t="str">
        <v>2026-04</v>
      </c>
      <c r="E6527" s="24" t="str">
        <v>비교 반영</v>
      </c>
      <c r="F6527" s="24" t="str">
        <v>최근 비교기간</v>
      </c>
      <c r="G6527" s="26">
        <v>3</v>
      </c>
      <c r="H6527" s="37">
        <v>0.004261363636363636</v>
      </c>
    </row>
    <row r="6528">
      <c r="A6528" s="26">
        <v>42</v>
      </c>
      <c r="B6528" s="24" t="str">
        <v>부천시 오정구</v>
      </c>
      <c r="C6528" s="24" t="str">
        <v>오피스텔 전월세</v>
      </c>
      <c r="D6528" s="24" t="str">
        <v>2026-05</v>
      </c>
      <c r="E6528" s="24" t="str">
        <v>비교 반영</v>
      </c>
      <c r="F6528" s="24" t="str">
        <v>최근 비교기간</v>
      </c>
      <c r="G6528" s="26">
        <v>4</v>
      </c>
      <c r="H6528" s="37">
        <v>0.006259780907668232</v>
      </c>
    </row>
    <row r="6529">
      <c r="A6529" s="26">
        <v>42</v>
      </c>
      <c r="B6529" s="24" t="str">
        <v>부천시 오정구</v>
      </c>
      <c r="C6529" s="24" t="str">
        <v>오피스텔 전월세</v>
      </c>
      <c r="D6529" s="24" t="str">
        <v>2026-06</v>
      </c>
      <c r="E6529" s="24" t="str">
        <v>비교 반영</v>
      </c>
      <c r="F6529" s="24" t="str">
        <v>최근 비교기간</v>
      </c>
      <c r="G6529" s="26">
        <v>0</v>
      </c>
      <c r="H6529" s="37">
        <v>0</v>
      </c>
    </row>
    <row r="6530">
      <c r="A6530" s="30">
        <v>42</v>
      </c>
      <c r="B6530" s="30" t="str">
        <v>부천시 오정구</v>
      </c>
      <c r="C6530" s="30" t="str">
        <v>오피스텔 전월세</v>
      </c>
      <c r="D6530" s="30" t="str">
        <v>2026-07</v>
      </c>
      <c r="E6530" s="30" t="str">
        <v>집계 중</v>
      </c>
      <c r="F6530" s="30" t="str">
        <v>집계 중 월</v>
      </c>
      <c r="G6530" s="32">
        <v>4</v>
      </c>
      <c r="H6530" s="43">
        <v>0.006944444444444444</v>
      </c>
    </row>
    <row r="6531">
      <c r="A6531" s="26">
        <v>42</v>
      </c>
      <c r="B6531" s="24" t="str">
        <v>부천시 오정구</v>
      </c>
      <c r="C6531" s="24" t="str">
        <v>오피스텔 매매</v>
      </c>
      <c r="D6531" s="24" t="str">
        <v>2025-08</v>
      </c>
      <c r="E6531" s="24" t="str">
        <v>비교 반영</v>
      </c>
      <c r="F6531" s="24" t="str">
        <v>그 외 비교 반영월</v>
      </c>
      <c r="G6531" s="26">
        <v>0</v>
      </c>
      <c r="H6531" s="37">
        <v>0</v>
      </c>
    </row>
    <row r="6532">
      <c r="A6532" s="26">
        <v>42</v>
      </c>
      <c r="B6532" s="24" t="str">
        <v>부천시 오정구</v>
      </c>
      <c r="C6532" s="24" t="str">
        <v>오피스텔 매매</v>
      </c>
      <c r="D6532" s="24" t="str">
        <v>2025-09</v>
      </c>
      <c r="E6532" s="24" t="str">
        <v>비교 반영</v>
      </c>
      <c r="F6532" s="24" t="str">
        <v>그 외 비교 반영월</v>
      </c>
      <c r="G6532" s="26">
        <v>1</v>
      </c>
      <c r="H6532" s="37">
        <v>0.0018587360594795538</v>
      </c>
    </row>
    <row r="6533">
      <c r="A6533" s="26">
        <v>42</v>
      </c>
      <c r="B6533" s="24" t="str">
        <v>부천시 오정구</v>
      </c>
      <c r="C6533" s="24" t="str">
        <v>오피스텔 매매</v>
      </c>
      <c r="D6533" s="24" t="str">
        <v>2025-10</v>
      </c>
      <c r="E6533" s="24" t="str">
        <v>비교 반영</v>
      </c>
      <c r="F6533" s="24" t="str">
        <v>그 외 비교 반영월</v>
      </c>
      <c r="G6533" s="26">
        <v>0</v>
      </c>
      <c r="H6533" s="37">
        <v>0</v>
      </c>
    </row>
    <row r="6534">
      <c r="A6534" s="26">
        <v>42</v>
      </c>
      <c r="B6534" s="24" t="str">
        <v>부천시 오정구</v>
      </c>
      <c r="C6534" s="24" t="str">
        <v>오피스텔 매매</v>
      </c>
      <c r="D6534" s="24" t="str">
        <v>2025-11</v>
      </c>
      <c r="E6534" s="24" t="str">
        <v>비교 반영</v>
      </c>
      <c r="F6534" s="24" t="str">
        <v>그 외 비교 반영월</v>
      </c>
      <c r="G6534" s="26">
        <v>0</v>
      </c>
      <c r="H6534" s="37">
        <v>0</v>
      </c>
    </row>
    <row r="6535">
      <c r="A6535" s="26">
        <v>42</v>
      </c>
      <c r="B6535" s="24" t="str">
        <v>부천시 오정구</v>
      </c>
      <c r="C6535" s="24" t="str">
        <v>오피스텔 매매</v>
      </c>
      <c r="D6535" s="24" t="str">
        <v>2025-12</v>
      </c>
      <c r="E6535" s="24" t="str">
        <v>비교 반영</v>
      </c>
      <c r="F6535" s="24" t="str">
        <v>그 외 비교 반영월</v>
      </c>
      <c r="G6535" s="26">
        <v>1</v>
      </c>
      <c r="H6535" s="37">
        <v>0.0017605633802816902</v>
      </c>
    </row>
    <row r="6536">
      <c r="A6536" s="26">
        <v>42</v>
      </c>
      <c r="B6536" s="24" t="str">
        <v>부천시 오정구</v>
      </c>
      <c r="C6536" s="24" t="str">
        <v>오피스텔 매매</v>
      </c>
      <c r="D6536" s="24" t="str">
        <v>2026-01</v>
      </c>
      <c r="E6536" s="24" t="str">
        <v>비교 반영</v>
      </c>
      <c r="F6536" s="24" t="str">
        <v>직전 비교기간</v>
      </c>
      <c r="G6536" s="26">
        <v>1</v>
      </c>
      <c r="H6536" s="37">
        <v>0.002070393374741201</v>
      </c>
    </row>
    <row r="6537">
      <c r="A6537" s="26">
        <v>42</v>
      </c>
      <c r="B6537" s="24" t="str">
        <v>부천시 오정구</v>
      </c>
      <c r="C6537" s="24" t="str">
        <v>오피스텔 매매</v>
      </c>
      <c r="D6537" s="24" t="str">
        <v>2026-02</v>
      </c>
      <c r="E6537" s="24" t="str">
        <v>비교 반영</v>
      </c>
      <c r="F6537" s="24" t="str">
        <v>직전 비교기간</v>
      </c>
      <c r="G6537" s="26">
        <v>1</v>
      </c>
      <c r="H6537" s="37">
        <v>0.0023584905660377358</v>
      </c>
    </row>
    <row r="6538">
      <c r="A6538" s="26">
        <v>42</v>
      </c>
      <c r="B6538" s="24" t="str">
        <v>부천시 오정구</v>
      </c>
      <c r="C6538" s="24" t="str">
        <v>오피스텔 매매</v>
      </c>
      <c r="D6538" s="24" t="str">
        <v>2026-03</v>
      </c>
      <c r="E6538" s="24" t="str">
        <v>비교 반영</v>
      </c>
      <c r="F6538" s="24" t="str">
        <v>직전 비교기간</v>
      </c>
      <c r="G6538" s="26">
        <v>1</v>
      </c>
      <c r="H6538" s="37">
        <v>0.0011904761904761906</v>
      </c>
    </row>
    <row r="6539">
      <c r="A6539" s="26">
        <v>42</v>
      </c>
      <c r="B6539" s="24" t="str">
        <v>부천시 오정구</v>
      </c>
      <c r="C6539" s="24" t="str">
        <v>오피스텔 매매</v>
      </c>
      <c r="D6539" s="24" t="str">
        <v>2026-04</v>
      </c>
      <c r="E6539" s="24" t="str">
        <v>비교 반영</v>
      </c>
      <c r="F6539" s="24" t="str">
        <v>최근 비교기간</v>
      </c>
      <c r="G6539" s="26">
        <v>1</v>
      </c>
      <c r="H6539" s="37">
        <v>0.0014204545454545455</v>
      </c>
    </row>
    <row r="6540">
      <c r="A6540" s="26">
        <v>42</v>
      </c>
      <c r="B6540" s="24" t="str">
        <v>부천시 오정구</v>
      </c>
      <c r="C6540" s="24" t="str">
        <v>오피스텔 매매</v>
      </c>
      <c r="D6540" s="24" t="str">
        <v>2026-05</v>
      </c>
      <c r="E6540" s="24" t="str">
        <v>비교 반영</v>
      </c>
      <c r="F6540" s="24" t="str">
        <v>최근 비교기간</v>
      </c>
      <c r="G6540" s="26">
        <v>1</v>
      </c>
      <c r="H6540" s="37">
        <v>0.001564945226917058</v>
      </c>
    </row>
    <row r="6541">
      <c r="A6541" s="26">
        <v>42</v>
      </c>
      <c r="B6541" s="24" t="str">
        <v>부천시 오정구</v>
      </c>
      <c r="C6541" s="24" t="str">
        <v>오피스텔 매매</v>
      </c>
      <c r="D6541" s="24" t="str">
        <v>2026-06</v>
      </c>
      <c r="E6541" s="24" t="str">
        <v>비교 반영</v>
      </c>
      <c r="F6541" s="24" t="str">
        <v>최근 비교기간</v>
      </c>
      <c r="G6541" s="26">
        <v>0</v>
      </c>
      <c r="H6541" s="37">
        <v>0</v>
      </c>
    </row>
    <row r="6542">
      <c r="A6542" s="30">
        <v>42</v>
      </c>
      <c r="B6542" s="30" t="str">
        <v>부천시 오정구</v>
      </c>
      <c r="C6542" s="30" t="str">
        <v>오피스텔 매매</v>
      </c>
      <c r="D6542" s="30" t="str">
        <v>2026-07</v>
      </c>
      <c r="E6542" s="30" t="str">
        <v>집계 중</v>
      </c>
      <c r="F6542" s="30" t="str">
        <v>집계 중 월</v>
      </c>
      <c r="G6542" s="32">
        <v>0</v>
      </c>
      <c r="H6542" s="43">
        <v>0</v>
      </c>
    </row>
    <row r="6543">
      <c r="A6543" s="26">
        <v>42</v>
      </c>
      <c r="B6543" s="24" t="str">
        <v>부천시 오정구</v>
      </c>
      <c r="C6543" s="24" t="str">
        <v>분양권</v>
      </c>
      <c r="D6543" s="24" t="str">
        <v>2025-08</v>
      </c>
      <c r="E6543" s="24" t="str">
        <v>비교 반영</v>
      </c>
      <c r="F6543" s="24" t="str">
        <v>그 외 비교 반영월</v>
      </c>
      <c r="G6543" s="26">
        <v>0</v>
      </c>
      <c r="H6543" s="37">
        <v>0</v>
      </c>
    </row>
    <row r="6544">
      <c r="A6544" s="26">
        <v>42</v>
      </c>
      <c r="B6544" s="24" t="str">
        <v>부천시 오정구</v>
      </c>
      <c r="C6544" s="24" t="str">
        <v>분양권</v>
      </c>
      <c r="D6544" s="24" t="str">
        <v>2025-09</v>
      </c>
      <c r="E6544" s="24" t="str">
        <v>비교 반영</v>
      </c>
      <c r="F6544" s="24" t="str">
        <v>그 외 비교 반영월</v>
      </c>
      <c r="G6544" s="26">
        <v>1</v>
      </c>
      <c r="H6544" s="37">
        <v>0.0018587360594795538</v>
      </c>
    </row>
    <row r="6545">
      <c r="A6545" s="26">
        <v>42</v>
      </c>
      <c r="B6545" s="24" t="str">
        <v>부천시 오정구</v>
      </c>
      <c r="C6545" s="24" t="str">
        <v>분양권</v>
      </c>
      <c r="D6545" s="24" t="str">
        <v>2025-10</v>
      </c>
      <c r="E6545" s="24" t="str">
        <v>비교 반영</v>
      </c>
      <c r="F6545" s="24" t="str">
        <v>그 외 비교 반영월</v>
      </c>
      <c r="G6545" s="26">
        <v>0</v>
      </c>
      <c r="H6545" s="37">
        <v>0</v>
      </c>
    </row>
    <row r="6546">
      <c r="A6546" s="26">
        <v>42</v>
      </c>
      <c r="B6546" s="24" t="str">
        <v>부천시 오정구</v>
      </c>
      <c r="C6546" s="24" t="str">
        <v>분양권</v>
      </c>
      <c r="D6546" s="24" t="str">
        <v>2025-11</v>
      </c>
      <c r="E6546" s="24" t="str">
        <v>비교 반영</v>
      </c>
      <c r="F6546" s="24" t="str">
        <v>그 외 비교 반영월</v>
      </c>
      <c r="G6546" s="26">
        <v>1</v>
      </c>
      <c r="H6546" s="37">
        <v>0.001949317738791423</v>
      </c>
    </row>
    <row r="6547">
      <c r="A6547" s="26">
        <v>42</v>
      </c>
      <c r="B6547" s="24" t="str">
        <v>부천시 오정구</v>
      </c>
      <c r="C6547" s="24" t="str">
        <v>분양권</v>
      </c>
      <c r="D6547" s="24" t="str">
        <v>2025-12</v>
      </c>
      <c r="E6547" s="24" t="str">
        <v>비교 반영</v>
      </c>
      <c r="F6547" s="24" t="str">
        <v>그 외 비교 반영월</v>
      </c>
      <c r="G6547" s="26">
        <v>0</v>
      </c>
      <c r="H6547" s="37">
        <v>0</v>
      </c>
    </row>
    <row r="6548">
      <c r="A6548" s="26">
        <v>42</v>
      </c>
      <c r="B6548" s="24" t="str">
        <v>부천시 오정구</v>
      </c>
      <c r="C6548" s="24" t="str">
        <v>분양권</v>
      </c>
      <c r="D6548" s="24" t="str">
        <v>2026-01</v>
      </c>
      <c r="E6548" s="24" t="str">
        <v>비교 반영</v>
      </c>
      <c r="F6548" s="24" t="str">
        <v>직전 비교기간</v>
      </c>
      <c r="G6548" s="26">
        <v>0</v>
      </c>
      <c r="H6548" s="37">
        <v>0</v>
      </c>
    </row>
    <row r="6549">
      <c r="A6549" s="26">
        <v>42</v>
      </c>
      <c r="B6549" s="24" t="str">
        <v>부천시 오정구</v>
      </c>
      <c r="C6549" s="24" t="str">
        <v>분양권</v>
      </c>
      <c r="D6549" s="24" t="str">
        <v>2026-02</v>
      </c>
      <c r="E6549" s="24" t="str">
        <v>비교 반영</v>
      </c>
      <c r="F6549" s="24" t="str">
        <v>직전 비교기간</v>
      </c>
      <c r="G6549" s="26">
        <v>1</v>
      </c>
      <c r="H6549" s="37">
        <v>0.0023584905660377358</v>
      </c>
    </row>
    <row r="6550">
      <c r="A6550" s="26">
        <v>42</v>
      </c>
      <c r="B6550" s="24" t="str">
        <v>부천시 오정구</v>
      </c>
      <c r="C6550" s="24" t="str">
        <v>분양권</v>
      </c>
      <c r="D6550" s="24" t="str">
        <v>2026-03</v>
      </c>
      <c r="E6550" s="24" t="str">
        <v>비교 반영</v>
      </c>
      <c r="F6550" s="24" t="str">
        <v>직전 비교기간</v>
      </c>
      <c r="G6550" s="26">
        <v>0</v>
      </c>
      <c r="H6550" s="37">
        <v>0</v>
      </c>
    </row>
    <row r="6551">
      <c r="A6551" s="26">
        <v>42</v>
      </c>
      <c r="B6551" s="24" t="str">
        <v>부천시 오정구</v>
      </c>
      <c r="C6551" s="24" t="str">
        <v>분양권</v>
      </c>
      <c r="D6551" s="24" t="str">
        <v>2026-04</v>
      </c>
      <c r="E6551" s="24" t="str">
        <v>비교 반영</v>
      </c>
      <c r="F6551" s="24" t="str">
        <v>최근 비교기간</v>
      </c>
      <c r="G6551" s="26">
        <v>0</v>
      </c>
      <c r="H6551" s="37">
        <v>0</v>
      </c>
    </row>
    <row r="6552">
      <c r="A6552" s="26">
        <v>42</v>
      </c>
      <c r="B6552" s="24" t="str">
        <v>부천시 오정구</v>
      </c>
      <c r="C6552" s="24" t="str">
        <v>분양권</v>
      </c>
      <c r="D6552" s="24" t="str">
        <v>2026-05</v>
      </c>
      <c r="E6552" s="24" t="str">
        <v>비교 반영</v>
      </c>
      <c r="F6552" s="24" t="str">
        <v>최근 비교기간</v>
      </c>
      <c r="G6552" s="26">
        <v>0</v>
      </c>
      <c r="H6552" s="37">
        <v>0</v>
      </c>
    </row>
    <row r="6553">
      <c r="A6553" s="26">
        <v>42</v>
      </c>
      <c r="B6553" s="24" t="str">
        <v>부천시 오정구</v>
      </c>
      <c r="C6553" s="24" t="str">
        <v>분양권</v>
      </c>
      <c r="D6553" s="24" t="str">
        <v>2026-06</v>
      </c>
      <c r="E6553" s="24" t="str">
        <v>비교 반영</v>
      </c>
      <c r="F6553" s="24" t="str">
        <v>최근 비교기간</v>
      </c>
      <c r="G6553" s="26">
        <v>0</v>
      </c>
      <c r="H6553" s="37">
        <v>0</v>
      </c>
    </row>
    <row r="6554">
      <c r="A6554" s="30">
        <v>42</v>
      </c>
      <c r="B6554" s="30" t="str">
        <v>부천시 오정구</v>
      </c>
      <c r="C6554" s="30" t="str">
        <v>분양권</v>
      </c>
      <c r="D6554" s="30" t="str">
        <v>2026-07</v>
      </c>
      <c r="E6554" s="30" t="str">
        <v>집계 중</v>
      </c>
      <c r="F6554" s="30" t="str">
        <v>집계 중 월</v>
      </c>
      <c r="G6554" s="32">
        <v>1</v>
      </c>
      <c r="H6554" s="43">
        <v>0.001736111111111111</v>
      </c>
    </row>
    <row r="6555">
      <c r="A6555" s="26">
        <v>43</v>
      </c>
      <c r="B6555" s="24" t="str">
        <v>포천시</v>
      </c>
      <c r="C6555" s="24" t="str">
        <v>토지</v>
      </c>
      <c r="D6555" s="24" t="str">
        <v>2025-08</v>
      </c>
      <c r="E6555" s="24" t="str">
        <v>비교 반영</v>
      </c>
      <c r="F6555" s="24" t="str">
        <v>그 외 비교 반영월</v>
      </c>
      <c r="G6555" s="26">
        <v>291</v>
      </c>
      <c r="H6555" s="37">
        <v>0.4546875</v>
      </c>
    </row>
    <row r="6556">
      <c r="A6556" s="26">
        <v>43</v>
      </c>
      <c r="B6556" s="24" t="str">
        <v>포천시</v>
      </c>
      <c r="C6556" s="24" t="str">
        <v>토지</v>
      </c>
      <c r="D6556" s="24" t="str">
        <v>2025-09</v>
      </c>
      <c r="E6556" s="24" t="str">
        <v>비교 반영</v>
      </c>
      <c r="F6556" s="24" t="str">
        <v>그 외 비교 반영월</v>
      </c>
      <c r="G6556" s="26">
        <v>262</v>
      </c>
      <c r="H6556" s="37">
        <v>0.4178628389154705</v>
      </c>
    </row>
    <row r="6557">
      <c r="A6557" s="26">
        <v>43</v>
      </c>
      <c r="B6557" s="24" t="str">
        <v>포천시</v>
      </c>
      <c r="C6557" s="24" t="str">
        <v>토지</v>
      </c>
      <c r="D6557" s="24" t="str">
        <v>2025-10</v>
      </c>
      <c r="E6557" s="24" t="str">
        <v>비교 반영</v>
      </c>
      <c r="F6557" s="24" t="str">
        <v>그 외 비교 반영월</v>
      </c>
      <c r="G6557" s="26">
        <v>235</v>
      </c>
      <c r="H6557" s="37">
        <v>0.4079861111111111</v>
      </c>
    </row>
    <row r="6558">
      <c r="A6558" s="26">
        <v>43</v>
      </c>
      <c r="B6558" s="24" t="str">
        <v>포천시</v>
      </c>
      <c r="C6558" s="24" t="str">
        <v>토지</v>
      </c>
      <c r="D6558" s="24" t="str">
        <v>2025-11</v>
      </c>
      <c r="E6558" s="24" t="str">
        <v>비교 반영</v>
      </c>
      <c r="F6558" s="24" t="str">
        <v>그 외 비교 반영월</v>
      </c>
      <c r="G6558" s="26">
        <v>272</v>
      </c>
      <c r="H6558" s="37">
        <v>0.3695652173913043</v>
      </c>
    </row>
    <row r="6559">
      <c r="A6559" s="26">
        <v>43</v>
      </c>
      <c r="B6559" s="24" t="str">
        <v>포천시</v>
      </c>
      <c r="C6559" s="24" t="str">
        <v>토지</v>
      </c>
      <c r="D6559" s="24" t="str">
        <v>2025-12</v>
      </c>
      <c r="E6559" s="24" t="str">
        <v>비교 반영</v>
      </c>
      <c r="F6559" s="24" t="str">
        <v>그 외 비교 반영월</v>
      </c>
      <c r="G6559" s="26">
        <v>326</v>
      </c>
      <c r="H6559" s="37">
        <v>0.4435374149659864</v>
      </c>
    </row>
    <row r="6560">
      <c r="A6560" s="26">
        <v>43</v>
      </c>
      <c r="B6560" s="24" t="str">
        <v>포천시</v>
      </c>
      <c r="C6560" s="24" t="str">
        <v>토지</v>
      </c>
      <c r="D6560" s="24" t="str">
        <v>2026-01</v>
      </c>
      <c r="E6560" s="24" t="str">
        <v>비교 반영</v>
      </c>
      <c r="F6560" s="24" t="str">
        <v>직전 비교기간</v>
      </c>
      <c r="G6560" s="26">
        <v>262</v>
      </c>
      <c r="H6560" s="37">
        <v>0.36797752808988765</v>
      </c>
    </row>
    <row r="6561">
      <c r="A6561" s="26">
        <v>43</v>
      </c>
      <c r="B6561" s="24" t="str">
        <v>포천시</v>
      </c>
      <c r="C6561" s="24" t="str">
        <v>토지</v>
      </c>
      <c r="D6561" s="24" t="str">
        <v>2026-02</v>
      </c>
      <c r="E6561" s="24" t="str">
        <v>비교 반영</v>
      </c>
      <c r="F6561" s="24" t="str">
        <v>직전 비교기간</v>
      </c>
      <c r="G6561" s="26">
        <v>211</v>
      </c>
      <c r="H6561" s="37">
        <v>0.3359872611464968</v>
      </c>
    </row>
    <row r="6562">
      <c r="A6562" s="26">
        <v>43</v>
      </c>
      <c r="B6562" s="24" t="str">
        <v>포천시</v>
      </c>
      <c r="C6562" s="24" t="str">
        <v>토지</v>
      </c>
      <c r="D6562" s="24" t="str">
        <v>2026-03</v>
      </c>
      <c r="E6562" s="24" t="str">
        <v>비교 반영</v>
      </c>
      <c r="F6562" s="24" t="str">
        <v>직전 비교기간</v>
      </c>
      <c r="G6562" s="26">
        <v>278</v>
      </c>
      <c r="H6562" s="37">
        <v>0.3761840324763194</v>
      </c>
    </row>
    <row r="6563">
      <c r="A6563" s="26">
        <v>43</v>
      </c>
      <c r="B6563" s="24" t="str">
        <v>포천시</v>
      </c>
      <c r="C6563" s="24" t="str">
        <v>토지</v>
      </c>
      <c r="D6563" s="24" t="str">
        <v>2026-04</v>
      </c>
      <c r="E6563" s="24" t="str">
        <v>비교 반영</v>
      </c>
      <c r="F6563" s="24" t="str">
        <v>최근 비교기간</v>
      </c>
      <c r="G6563" s="26">
        <v>267</v>
      </c>
      <c r="H6563" s="37">
        <v>0.3967310549777117</v>
      </c>
    </row>
    <row r="6564">
      <c r="A6564" s="26">
        <v>43</v>
      </c>
      <c r="B6564" s="24" t="str">
        <v>포천시</v>
      </c>
      <c r="C6564" s="24" t="str">
        <v>토지</v>
      </c>
      <c r="D6564" s="24" t="str">
        <v>2026-05</v>
      </c>
      <c r="E6564" s="24" t="str">
        <v>비교 반영</v>
      </c>
      <c r="F6564" s="24" t="str">
        <v>최근 비교기간</v>
      </c>
      <c r="G6564" s="26">
        <v>229</v>
      </c>
      <c r="H6564" s="37">
        <v>0.3823038397328882</v>
      </c>
    </row>
    <row r="6565">
      <c r="A6565" s="26">
        <v>43</v>
      </c>
      <c r="B6565" s="24" t="str">
        <v>포천시</v>
      </c>
      <c r="C6565" s="24" t="str">
        <v>토지</v>
      </c>
      <c r="D6565" s="24" t="str">
        <v>2026-06</v>
      </c>
      <c r="E6565" s="24" t="str">
        <v>비교 반영</v>
      </c>
      <c r="F6565" s="24" t="str">
        <v>최근 비교기간</v>
      </c>
      <c r="G6565" s="26">
        <v>231</v>
      </c>
      <c r="H6565" s="37">
        <v>0.3725806451612903</v>
      </c>
    </row>
    <row r="6566">
      <c r="A6566" s="30">
        <v>43</v>
      </c>
      <c r="B6566" s="30" t="str">
        <v>포천시</v>
      </c>
      <c r="C6566" s="30" t="str">
        <v>토지</v>
      </c>
      <c r="D6566" s="30" t="str">
        <v>2026-07</v>
      </c>
      <c r="E6566" s="30" t="str">
        <v>집계 중</v>
      </c>
      <c r="F6566" s="30" t="str">
        <v>집계 중 월</v>
      </c>
      <c r="G6566" s="32">
        <v>199</v>
      </c>
      <c r="H6566" s="43">
        <v>0.379047619047619</v>
      </c>
    </row>
    <row r="6567">
      <c r="A6567" s="26">
        <v>43</v>
      </c>
      <c r="B6567" s="24" t="str">
        <v>포천시</v>
      </c>
      <c r="C6567" s="24" t="str">
        <v>아파트 전월세</v>
      </c>
      <c r="D6567" s="24" t="str">
        <v>2025-08</v>
      </c>
      <c r="E6567" s="24" t="str">
        <v>비교 반영</v>
      </c>
      <c r="F6567" s="24" t="str">
        <v>그 외 비교 반영월</v>
      </c>
      <c r="G6567" s="26">
        <v>95</v>
      </c>
      <c r="H6567" s="37">
        <v>0.1484375</v>
      </c>
    </row>
    <row r="6568">
      <c r="A6568" s="26">
        <v>43</v>
      </c>
      <c r="B6568" s="24" t="str">
        <v>포천시</v>
      </c>
      <c r="C6568" s="24" t="str">
        <v>아파트 전월세</v>
      </c>
      <c r="D6568" s="24" t="str">
        <v>2025-09</v>
      </c>
      <c r="E6568" s="24" t="str">
        <v>비교 반영</v>
      </c>
      <c r="F6568" s="24" t="str">
        <v>그 외 비교 반영월</v>
      </c>
      <c r="G6568" s="26">
        <v>83</v>
      </c>
      <c r="H6568" s="37">
        <v>0.13237639553429026</v>
      </c>
    </row>
    <row r="6569">
      <c r="A6569" s="26">
        <v>43</v>
      </c>
      <c r="B6569" s="24" t="str">
        <v>포천시</v>
      </c>
      <c r="C6569" s="24" t="str">
        <v>아파트 전월세</v>
      </c>
      <c r="D6569" s="24" t="str">
        <v>2025-10</v>
      </c>
      <c r="E6569" s="24" t="str">
        <v>비교 반영</v>
      </c>
      <c r="F6569" s="24" t="str">
        <v>그 외 비교 반영월</v>
      </c>
      <c r="G6569" s="26">
        <v>91</v>
      </c>
      <c r="H6569" s="37">
        <v>0.1579861111111111</v>
      </c>
    </row>
    <row r="6570">
      <c r="A6570" s="26">
        <v>43</v>
      </c>
      <c r="B6570" s="24" t="str">
        <v>포천시</v>
      </c>
      <c r="C6570" s="24" t="str">
        <v>아파트 전월세</v>
      </c>
      <c r="D6570" s="24" t="str">
        <v>2025-11</v>
      </c>
      <c r="E6570" s="24" t="str">
        <v>비교 반영</v>
      </c>
      <c r="F6570" s="24" t="str">
        <v>그 외 비교 반영월</v>
      </c>
      <c r="G6570" s="26">
        <v>191</v>
      </c>
      <c r="H6570" s="37">
        <v>0.2595108695652174</v>
      </c>
    </row>
    <row r="6571">
      <c r="A6571" s="26">
        <v>43</v>
      </c>
      <c r="B6571" s="24" t="str">
        <v>포천시</v>
      </c>
      <c r="C6571" s="24" t="str">
        <v>아파트 전월세</v>
      </c>
      <c r="D6571" s="24" t="str">
        <v>2025-12</v>
      </c>
      <c r="E6571" s="24" t="str">
        <v>비교 반영</v>
      </c>
      <c r="F6571" s="24" t="str">
        <v>그 외 비교 반영월</v>
      </c>
      <c r="G6571" s="26">
        <v>157</v>
      </c>
      <c r="H6571" s="37">
        <v>0.21360544217687075</v>
      </c>
    </row>
    <row r="6572">
      <c r="A6572" s="26">
        <v>43</v>
      </c>
      <c r="B6572" s="24" t="str">
        <v>포천시</v>
      </c>
      <c r="C6572" s="24" t="str">
        <v>아파트 전월세</v>
      </c>
      <c r="D6572" s="24" t="str">
        <v>2026-01</v>
      </c>
      <c r="E6572" s="24" t="str">
        <v>비교 반영</v>
      </c>
      <c r="F6572" s="24" t="str">
        <v>직전 비교기간</v>
      </c>
      <c r="G6572" s="26">
        <v>111</v>
      </c>
      <c r="H6572" s="37">
        <v>0.15589887640449437</v>
      </c>
    </row>
    <row r="6573">
      <c r="A6573" s="26">
        <v>43</v>
      </c>
      <c r="B6573" s="24" t="str">
        <v>포천시</v>
      </c>
      <c r="C6573" s="24" t="str">
        <v>아파트 전월세</v>
      </c>
      <c r="D6573" s="24" t="str">
        <v>2026-02</v>
      </c>
      <c r="E6573" s="24" t="str">
        <v>비교 반영</v>
      </c>
      <c r="F6573" s="24" t="str">
        <v>직전 비교기간</v>
      </c>
      <c r="G6573" s="26">
        <v>92</v>
      </c>
      <c r="H6573" s="37">
        <v>0.1464968152866242</v>
      </c>
    </row>
    <row r="6574">
      <c r="A6574" s="26">
        <v>43</v>
      </c>
      <c r="B6574" s="24" t="str">
        <v>포천시</v>
      </c>
      <c r="C6574" s="24" t="str">
        <v>아파트 전월세</v>
      </c>
      <c r="D6574" s="24" t="str">
        <v>2026-03</v>
      </c>
      <c r="E6574" s="24" t="str">
        <v>비교 반영</v>
      </c>
      <c r="F6574" s="24" t="str">
        <v>직전 비교기간</v>
      </c>
      <c r="G6574" s="26">
        <v>115</v>
      </c>
      <c r="H6574" s="37">
        <v>0.15561569688768606</v>
      </c>
    </row>
    <row r="6575">
      <c r="A6575" s="26">
        <v>43</v>
      </c>
      <c r="B6575" s="24" t="str">
        <v>포천시</v>
      </c>
      <c r="C6575" s="24" t="str">
        <v>아파트 전월세</v>
      </c>
      <c r="D6575" s="24" t="str">
        <v>2026-04</v>
      </c>
      <c r="E6575" s="24" t="str">
        <v>비교 반영</v>
      </c>
      <c r="F6575" s="24" t="str">
        <v>최근 비교기간</v>
      </c>
      <c r="G6575" s="26">
        <v>89</v>
      </c>
      <c r="H6575" s="37">
        <v>0.13224368499257058</v>
      </c>
    </row>
    <row r="6576">
      <c r="A6576" s="26">
        <v>43</v>
      </c>
      <c r="B6576" s="24" t="str">
        <v>포천시</v>
      </c>
      <c r="C6576" s="24" t="str">
        <v>아파트 전월세</v>
      </c>
      <c r="D6576" s="24" t="str">
        <v>2026-05</v>
      </c>
      <c r="E6576" s="24" t="str">
        <v>비교 반영</v>
      </c>
      <c r="F6576" s="24" t="str">
        <v>최근 비교기간</v>
      </c>
      <c r="G6576" s="26">
        <v>86</v>
      </c>
      <c r="H6576" s="37">
        <v>0.14357262103505844</v>
      </c>
    </row>
    <row r="6577">
      <c r="A6577" s="26">
        <v>43</v>
      </c>
      <c r="B6577" s="24" t="str">
        <v>포천시</v>
      </c>
      <c r="C6577" s="24" t="str">
        <v>아파트 전월세</v>
      </c>
      <c r="D6577" s="24" t="str">
        <v>2026-06</v>
      </c>
      <c r="E6577" s="24" t="str">
        <v>비교 반영</v>
      </c>
      <c r="F6577" s="24" t="str">
        <v>최근 비교기간</v>
      </c>
      <c r="G6577" s="26">
        <v>114</v>
      </c>
      <c r="H6577" s="37">
        <v>0.18387096774193548</v>
      </c>
    </row>
    <row r="6578">
      <c r="A6578" s="30">
        <v>43</v>
      </c>
      <c r="B6578" s="30" t="str">
        <v>포천시</v>
      </c>
      <c r="C6578" s="30" t="str">
        <v>아파트 전월세</v>
      </c>
      <c r="D6578" s="30" t="str">
        <v>2026-07</v>
      </c>
      <c r="E6578" s="30" t="str">
        <v>집계 중</v>
      </c>
      <c r="F6578" s="30" t="str">
        <v>집계 중 월</v>
      </c>
      <c r="G6578" s="32">
        <v>63</v>
      </c>
      <c r="H6578" s="43">
        <v>0.12</v>
      </c>
    </row>
    <row r="6579">
      <c r="A6579" s="26">
        <v>43</v>
      </c>
      <c r="B6579" s="24" t="str">
        <v>포천시</v>
      </c>
      <c r="C6579" s="24" t="str">
        <v>다세대 전월세</v>
      </c>
      <c r="D6579" s="24" t="str">
        <v>2025-08</v>
      </c>
      <c r="E6579" s="24" t="str">
        <v>비교 반영</v>
      </c>
      <c r="F6579" s="24" t="str">
        <v>그 외 비교 반영월</v>
      </c>
      <c r="G6579" s="26">
        <v>54</v>
      </c>
      <c r="H6579" s="37">
        <v>0.084375</v>
      </c>
    </row>
    <row r="6580">
      <c r="A6580" s="26">
        <v>43</v>
      </c>
      <c r="B6580" s="24" t="str">
        <v>포천시</v>
      </c>
      <c r="C6580" s="24" t="str">
        <v>다세대 전월세</v>
      </c>
      <c r="D6580" s="24" t="str">
        <v>2025-09</v>
      </c>
      <c r="E6580" s="24" t="str">
        <v>비교 반영</v>
      </c>
      <c r="F6580" s="24" t="str">
        <v>그 외 비교 반영월</v>
      </c>
      <c r="G6580" s="26">
        <v>72</v>
      </c>
      <c r="H6580" s="37">
        <v>0.11483253588516747</v>
      </c>
    </row>
    <row r="6581">
      <c r="A6581" s="26">
        <v>43</v>
      </c>
      <c r="B6581" s="24" t="str">
        <v>포천시</v>
      </c>
      <c r="C6581" s="24" t="str">
        <v>다세대 전월세</v>
      </c>
      <c r="D6581" s="24" t="str">
        <v>2025-10</v>
      </c>
      <c r="E6581" s="24" t="str">
        <v>비교 반영</v>
      </c>
      <c r="F6581" s="24" t="str">
        <v>그 외 비교 반영월</v>
      </c>
      <c r="G6581" s="26">
        <v>76</v>
      </c>
      <c r="H6581" s="37">
        <v>0.13194444444444445</v>
      </c>
    </row>
    <row r="6582">
      <c r="A6582" s="26">
        <v>43</v>
      </c>
      <c r="B6582" s="24" t="str">
        <v>포천시</v>
      </c>
      <c r="C6582" s="24" t="str">
        <v>다세대 전월세</v>
      </c>
      <c r="D6582" s="24" t="str">
        <v>2025-11</v>
      </c>
      <c r="E6582" s="24" t="str">
        <v>비교 반영</v>
      </c>
      <c r="F6582" s="24" t="str">
        <v>그 외 비교 반영월</v>
      </c>
      <c r="G6582" s="26">
        <v>64</v>
      </c>
      <c r="H6582" s="37">
        <v>0.08695652173913043</v>
      </c>
    </row>
    <row r="6583">
      <c r="A6583" s="26">
        <v>43</v>
      </c>
      <c r="B6583" s="24" t="str">
        <v>포천시</v>
      </c>
      <c r="C6583" s="24" t="str">
        <v>다세대 전월세</v>
      </c>
      <c r="D6583" s="24" t="str">
        <v>2025-12</v>
      </c>
      <c r="E6583" s="24" t="str">
        <v>비교 반영</v>
      </c>
      <c r="F6583" s="24" t="str">
        <v>그 외 비교 반영월</v>
      </c>
      <c r="G6583" s="26">
        <v>78</v>
      </c>
      <c r="H6583" s="37">
        <v>0.10612244897959183</v>
      </c>
    </row>
    <row r="6584">
      <c r="A6584" s="26">
        <v>43</v>
      </c>
      <c r="B6584" s="24" t="str">
        <v>포천시</v>
      </c>
      <c r="C6584" s="24" t="str">
        <v>다세대 전월세</v>
      </c>
      <c r="D6584" s="24" t="str">
        <v>2026-01</v>
      </c>
      <c r="E6584" s="24" t="str">
        <v>비교 반영</v>
      </c>
      <c r="F6584" s="24" t="str">
        <v>직전 비교기간</v>
      </c>
      <c r="G6584" s="26">
        <v>69</v>
      </c>
      <c r="H6584" s="37">
        <v>0.09691011235955056</v>
      </c>
    </row>
    <row r="6585">
      <c r="A6585" s="26">
        <v>43</v>
      </c>
      <c r="B6585" s="24" t="str">
        <v>포천시</v>
      </c>
      <c r="C6585" s="24" t="str">
        <v>다세대 전월세</v>
      </c>
      <c r="D6585" s="24" t="str">
        <v>2026-02</v>
      </c>
      <c r="E6585" s="24" t="str">
        <v>비교 반영</v>
      </c>
      <c r="F6585" s="24" t="str">
        <v>직전 비교기간</v>
      </c>
      <c r="G6585" s="26">
        <v>89</v>
      </c>
      <c r="H6585" s="37">
        <v>0.14171974522292993</v>
      </c>
    </row>
    <row r="6586">
      <c r="A6586" s="26">
        <v>43</v>
      </c>
      <c r="B6586" s="24" t="str">
        <v>포천시</v>
      </c>
      <c r="C6586" s="24" t="str">
        <v>다세대 전월세</v>
      </c>
      <c r="D6586" s="24" t="str">
        <v>2026-03</v>
      </c>
      <c r="E6586" s="24" t="str">
        <v>비교 반영</v>
      </c>
      <c r="F6586" s="24" t="str">
        <v>직전 비교기간</v>
      </c>
      <c r="G6586" s="26">
        <v>81</v>
      </c>
      <c r="H6586" s="37">
        <v>0.10960757780784844</v>
      </c>
    </row>
    <row r="6587">
      <c r="A6587" s="26">
        <v>43</v>
      </c>
      <c r="B6587" s="24" t="str">
        <v>포천시</v>
      </c>
      <c r="C6587" s="24" t="str">
        <v>다세대 전월세</v>
      </c>
      <c r="D6587" s="24" t="str">
        <v>2026-04</v>
      </c>
      <c r="E6587" s="24" t="str">
        <v>비교 반영</v>
      </c>
      <c r="F6587" s="24" t="str">
        <v>최근 비교기간</v>
      </c>
      <c r="G6587" s="26">
        <v>77</v>
      </c>
      <c r="H6587" s="37">
        <v>0.11441307578008915</v>
      </c>
    </row>
    <row r="6588">
      <c r="A6588" s="26">
        <v>43</v>
      </c>
      <c r="B6588" s="24" t="str">
        <v>포천시</v>
      </c>
      <c r="C6588" s="24" t="str">
        <v>다세대 전월세</v>
      </c>
      <c r="D6588" s="24" t="str">
        <v>2026-05</v>
      </c>
      <c r="E6588" s="24" t="str">
        <v>비교 반영</v>
      </c>
      <c r="F6588" s="24" t="str">
        <v>최근 비교기간</v>
      </c>
      <c r="G6588" s="26">
        <v>72</v>
      </c>
      <c r="H6588" s="37">
        <v>0.12020033388981637</v>
      </c>
    </row>
    <row r="6589">
      <c r="A6589" s="26">
        <v>43</v>
      </c>
      <c r="B6589" s="24" t="str">
        <v>포천시</v>
      </c>
      <c r="C6589" s="24" t="str">
        <v>다세대 전월세</v>
      </c>
      <c r="D6589" s="24" t="str">
        <v>2026-06</v>
      </c>
      <c r="E6589" s="24" t="str">
        <v>비교 반영</v>
      </c>
      <c r="F6589" s="24" t="str">
        <v>최근 비교기간</v>
      </c>
      <c r="G6589" s="26">
        <v>67</v>
      </c>
      <c r="H6589" s="37">
        <v>0.10806451612903226</v>
      </c>
    </row>
    <row r="6590">
      <c r="A6590" s="30">
        <v>43</v>
      </c>
      <c r="B6590" s="30" t="str">
        <v>포천시</v>
      </c>
      <c r="C6590" s="30" t="str">
        <v>다세대 전월세</v>
      </c>
      <c r="D6590" s="30" t="str">
        <v>2026-07</v>
      </c>
      <c r="E6590" s="30" t="str">
        <v>집계 중</v>
      </c>
      <c r="F6590" s="30" t="str">
        <v>집계 중 월</v>
      </c>
      <c r="G6590" s="32">
        <v>58</v>
      </c>
      <c r="H6590" s="43">
        <v>0.11047619047619048</v>
      </c>
    </row>
    <row r="6591">
      <c r="A6591" s="26">
        <v>43</v>
      </c>
      <c r="B6591" s="24" t="str">
        <v>포천시</v>
      </c>
      <c r="C6591" s="24" t="str">
        <v>다가구 전월세</v>
      </c>
      <c r="D6591" s="24" t="str">
        <v>2025-08</v>
      </c>
      <c r="E6591" s="24" t="str">
        <v>비교 반영</v>
      </c>
      <c r="F6591" s="24" t="str">
        <v>그 외 비교 반영월</v>
      </c>
      <c r="G6591" s="26">
        <v>70</v>
      </c>
      <c r="H6591" s="37">
        <v>0.109375</v>
      </c>
    </row>
    <row r="6592">
      <c r="A6592" s="26">
        <v>43</v>
      </c>
      <c r="B6592" s="24" t="str">
        <v>포천시</v>
      </c>
      <c r="C6592" s="24" t="str">
        <v>다가구 전월세</v>
      </c>
      <c r="D6592" s="24" t="str">
        <v>2025-09</v>
      </c>
      <c r="E6592" s="24" t="str">
        <v>비교 반영</v>
      </c>
      <c r="F6592" s="24" t="str">
        <v>그 외 비교 반영월</v>
      </c>
      <c r="G6592" s="26">
        <v>60</v>
      </c>
      <c r="H6592" s="37">
        <v>0.09569377990430622</v>
      </c>
    </row>
    <row r="6593">
      <c r="A6593" s="26">
        <v>43</v>
      </c>
      <c r="B6593" s="24" t="str">
        <v>포천시</v>
      </c>
      <c r="C6593" s="24" t="str">
        <v>다가구 전월세</v>
      </c>
      <c r="D6593" s="24" t="str">
        <v>2025-10</v>
      </c>
      <c r="E6593" s="24" t="str">
        <v>비교 반영</v>
      </c>
      <c r="F6593" s="24" t="str">
        <v>그 외 비교 반영월</v>
      </c>
      <c r="G6593" s="26">
        <v>69</v>
      </c>
      <c r="H6593" s="37">
        <v>0.11979166666666667</v>
      </c>
    </row>
    <row r="6594">
      <c r="A6594" s="26">
        <v>43</v>
      </c>
      <c r="B6594" s="24" t="str">
        <v>포천시</v>
      </c>
      <c r="C6594" s="24" t="str">
        <v>다가구 전월세</v>
      </c>
      <c r="D6594" s="24" t="str">
        <v>2025-11</v>
      </c>
      <c r="E6594" s="24" t="str">
        <v>비교 반영</v>
      </c>
      <c r="F6594" s="24" t="str">
        <v>그 외 비교 반영월</v>
      </c>
      <c r="G6594" s="26">
        <v>71</v>
      </c>
      <c r="H6594" s="37">
        <v>0.09646739130434782</v>
      </c>
    </row>
    <row r="6595">
      <c r="A6595" s="26">
        <v>43</v>
      </c>
      <c r="B6595" s="24" t="str">
        <v>포천시</v>
      </c>
      <c r="C6595" s="24" t="str">
        <v>다가구 전월세</v>
      </c>
      <c r="D6595" s="24" t="str">
        <v>2025-12</v>
      </c>
      <c r="E6595" s="24" t="str">
        <v>비교 반영</v>
      </c>
      <c r="F6595" s="24" t="str">
        <v>그 외 비교 반영월</v>
      </c>
      <c r="G6595" s="26">
        <v>58</v>
      </c>
      <c r="H6595" s="37">
        <v>0.07891156462585033</v>
      </c>
    </row>
    <row r="6596">
      <c r="A6596" s="26">
        <v>43</v>
      </c>
      <c r="B6596" s="24" t="str">
        <v>포천시</v>
      </c>
      <c r="C6596" s="24" t="str">
        <v>다가구 전월세</v>
      </c>
      <c r="D6596" s="24" t="str">
        <v>2026-01</v>
      </c>
      <c r="E6596" s="24" t="str">
        <v>비교 반영</v>
      </c>
      <c r="F6596" s="24" t="str">
        <v>직전 비교기간</v>
      </c>
      <c r="G6596" s="26">
        <v>87</v>
      </c>
      <c r="H6596" s="37">
        <v>0.12219101123595505</v>
      </c>
    </row>
    <row r="6597">
      <c r="A6597" s="26">
        <v>43</v>
      </c>
      <c r="B6597" s="24" t="str">
        <v>포천시</v>
      </c>
      <c r="C6597" s="24" t="str">
        <v>다가구 전월세</v>
      </c>
      <c r="D6597" s="24" t="str">
        <v>2026-02</v>
      </c>
      <c r="E6597" s="24" t="str">
        <v>비교 반영</v>
      </c>
      <c r="F6597" s="24" t="str">
        <v>직전 비교기간</v>
      </c>
      <c r="G6597" s="26">
        <v>119</v>
      </c>
      <c r="H6597" s="37">
        <v>0.18949044585987262</v>
      </c>
    </row>
    <row r="6598">
      <c r="A6598" s="26">
        <v>43</v>
      </c>
      <c r="B6598" s="24" t="str">
        <v>포천시</v>
      </c>
      <c r="C6598" s="24" t="str">
        <v>다가구 전월세</v>
      </c>
      <c r="D6598" s="24" t="str">
        <v>2026-03</v>
      </c>
      <c r="E6598" s="24" t="str">
        <v>비교 반영</v>
      </c>
      <c r="F6598" s="24" t="str">
        <v>직전 비교기간</v>
      </c>
      <c r="G6598" s="26">
        <v>100</v>
      </c>
      <c r="H6598" s="37">
        <v>0.13531799729364005</v>
      </c>
    </row>
    <row r="6599">
      <c r="A6599" s="26">
        <v>43</v>
      </c>
      <c r="B6599" s="24" t="str">
        <v>포천시</v>
      </c>
      <c r="C6599" s="24" t="str">
        <v>다가구 전월세</v>
      </c>
      <c r="D6599" s="24" t="str">
        <v>2026-04</v>
      </c>
      <c r="E6599" s="24" t="str">
        <v>비교 반영</v>
      </c>
      <c r="F6599" s="24" t="str">
        <v>최근 비교기간</v>
      </c>
      <c r="G6599" s="26">
        <v>75</v>
      </c>
      <c r="H6599" s="37">
        <v>0.11144130757800892</v>
      </c>
    </row>
    <row r="6600">
      <c r="A6600" s="26">
        <v>43</v>
      </c>
      <c r="B6600" s="24" t="str">
        <v>포천시</v>
      </c>
      <c r="C6600" s="24" t="str">
        <v>다가구 전월세</v>
      </c>
      <c r="D6600" s="24" t="str">
        <v>2026-05</v>
      </c>
      <c r="E6600" s="24" t="str">
        <v>비교 반영</v>
      </c>
      <c r="F6600" s="24" t="str">
        <v>최근 비교기간</v>
      </c>
      <c r="G6600" s="26">
        <v>69</v>
      </c>
      <c r="H6600" s="37">
        <v>0.11519198664440734</v>
      </c>
    </row>
    <row r="6601">
      <c r="A6601" s="26">
        <v>43</v>
      </c>
      <c r="B6601" s="24" t="str">
        <v>포천시</v>
      </c>
      <c r="C6601" s="24" t="str">
        <v>다가구 전월세</v>
      </c>
      <c r="D6601" s="24" t="str">
        <v>2026-06</v>
      </c>
      <c r="E6601" s="24" t="str">
        <v>비교 반영</v>
      </c>
      <c r="F6601" s="24" t="str">
        <v>최근 비교기간</v>
      </c>
      <c r="G6601" s="26">
        <v>68</v>
      </c>
      <c r="H6601" s="37">
        <v>0.10967741935483871</v>
      </c>
    </row>
    <row r="6602">
      <c r="A6602" s="30">
        <v>43</v>
      </c>
      <c r="B6602" s="30" t="str">
        <v>포천시</v>
      </c>
      <c r="C6602" s="30" t="str">
        <v>다가구 전월세</v>
      </c>
      <c r="D6602" s="30" t="str">
        <v>2026-07</v>
      </c>
      <c r="E6602" s="30" t="str">
        <v>집계 중</v>
      </c>
      <c r="F6602" s="30" t="str">
        <v>집계 중 월</v>
      </c>
      <c r="G6602" s="32">
        <v>64</v>
      </c>
      <c r="H6602" s="43">
        <v>0.1219047619047619</v>
      </c>
    </row>
    <row r="6603">
      <c r="A6603" s="26">
        <v>43</v>
      </c>
      <c r="B6603" s="24" t="str">
        <v>포천시</v>
      </c>
      <c r="C6603" s="24" t="str">
        <v>아파트 매매</v>
      </c>
      <c r="D6603" s="24" t="str">
        <v>2025-08</v>
      </c>
      <c r="E6603" s="24" t="str">
        <v>비교 반영</v>
      </c>
      <c r="F6603" s="24" t="str">
        <v>그 외 비교 반영월</v>
      </c>
      <c r="G6603" s="26">
        <v>64</v>
      </c>
      <c r="H6603" s="37">
        <v>0.1</v>
      </c>
    </row>
    <row r="6604">
      <c r="A6604" s="26">
        <v>43</v>
      </c>
      <c r="B6604" s="24" t="str">
        <v>포천시</v>
      </c>
      <c r="C6604" s="24" t="str">
        <v>아파트 매매</v>
      </c>
      <c r="D6604" s="24" t="str">
        <v>2025-09</v>
      </c>
      <c r="E6604" s="24" t="str">
        <v>비교 반영</v>
      </c>
      <c r="F6604" s="24" t="str">
        <v>그 외 비교 반영월</v>
      </c>
      <c r="G6604" s="26">
        <v>56</v>
      </c>
      <c r="H6604" s="37">
        <v>0.08931419457735247</v>
      </c>
    </row>
    <row r="6605">
      <c r="A6605" s="26">
        <v>43</v>
      </c>
      <c r="B6605" s="24" t="str">
        <v>포천시</v>
      </c>
      <c r="C6605" s="24" t="str">
        <v>아파트 매매</v>
      </c>
      <c r="D6605" s="24" t="str">
        <v>2025-10</v>
      </c>
      <c r="E6605" s="24" t="str">
        <v>비교 반영</v>
      </c>
      <c r="F6605" s="24" t="str">
        <v>그 외 비교 반영월</v>
      </c>
      <c r="G6605" s="26">
        <v>48</v>
      </c>
      <c r="H6605" s="37">
        <v>0.08333333333333333</v>
      </c>
    </row>
    <row r="6606">
      <c r="A6606" s="26">
        <v>43</v>
      </c>
      <c r="B6606" s="24" t="str">
        <v>포천시</v>
      </c>
      <c r="C6606" s="24" t="str">
        <v>아파트 매매</v>
      </c>
      <c r="D6606" s="24" t="str">
        <v>2025-11</v>
      </c>
      <c r="E6606" s="24" t="str">
        <v>비교 반영</v>
      </c>
      <c r="F6606" s="24" t="str">
        <v>그 외 비교 반영월</v>
      </c>
      <c r="G6606" s="26">
        <v>65</v>
      </c>
      <c r="H6606" s="37">
        <v>0.08831521739130435</v>
      </c>
    </row>
    <row r="6607">
      <c r="A6607" s="26">
        <v>43</v>
      </c>
      <c r="B6607" s="24" t="str">
        <v>포천시</v>
      </c>
      <c r="C6607" s="24" t="str">
        <v>아파트 매매</v>
      </c>
      <c r="D6607" s="24" t="str">
        <v>2025-12</v>
      </c>
      <c r="E6607" s="24" t="str">
        <v>비교 반영</v>
      </c>
      <c r="F6607" s="24" t="str">
        <v>그 외 비교 반영월</v>
      </c>
      <c r="G6607" s="26">
        <v>60</v>
      </c>
      <c r="H6607" s="37">
        <v>0.08163265306122448</v>
      </c>
    </row>
    <row r="6608">
      <c r="A6608" s="26">
        <v>43</v>
      </c>
      <c r="B6608" s="24" t="str">
        <v>포천시</v>
      </c>
      <c r="C6608" s="24" t="str">
        <v>아파트 매매</v>
      </c>
      <c r="D6608" s="24" t="str">
        <v>2026-01</v>
      </c>
      <c r="E6608" s="24" t="str">
        <v>비교 반영</v>
      </c>
      <c r="F6608" s="24" t="str">
        <v>직전 비교기간</v>
      </c>
      <c r="G6608" s="26">
        <v>62</v>
      </c>
      <c r="H6608" s="37">
        <v>0.08707865168539326</v>
      </c>
    </row>
    <row r="6609">
      <c r="A6609" s="26">
        <v>43</v>
      </c>
      <c r="B6609" s="24" t="str">
        <v>포천시</v>
      </c>
      <c r="C6609" s="24" t="str">
        <v>아파트 매매</v>
      </c>
      <c r="D6609" s="24" t="str">
        <v>2026-02</v>
      </c>
      <c r="E6609" s="24" t="str">
        <v>비교 반영</v>
      </c>
      <c r="F6609" s="24" t="str">
        <v>직전 비교기간</v>
      </c>
      <c r="G6609" s="26">
        <v>55</v>
      </c>
      <c r="H6609" s="37">
        <v>0.0875796178343949</v>
      </c>
    </row>
    <row r="6610">
      <c r="A6610" s="26">
        <v>43</v>
      </c>
      <c r="B6610" s="24" t="str">
        <v>포천시</v>
      </c>
      <c r="C6610" s="24" t="str">
        <v>아파트 매매</v>
      </c>
      <c r="D6610" s="24" t="str">
        <v>2026-03</v>
      </c>
      <c r="E6610" s="24" t="str">
        <v>비교 반영</v>
      </c>
      <c r="F6610" s="24" t="str">
        <v>직전 비교기간</v>
      </c>
      <c r="G6610" s="26">
        <v>85</v>
      </c>
      <c r="H6610" s="37">
        <v>0.11502029769959404</v>
      </c>
    </row>
    <row r="6611">
      <c r="A6611" s="26">
        <v>43</v>
      </c>
      <c r="B6611" s="24" t="str">
        <v>포천시</v>
      </c>
      <c r="C6611" s="24" t="str">
        <v>아파트 매매</v>
      </c>
      <c r="D6611" s="24" t="str">
        <v>2026-04</v>
      </c>
      <c r="E6611" s="24" t="str">
        <v>비교 반영</v>
      </c>
      <c r="F6611" s="24" t="str">
        <v>최근 비교기간</v>
      </c>
      <c r="G6611" s="26">
        <v>64</v>
      </c>
      <c r="H6611" s="37">
        <v>0.0950965824665676</v>
      </c>
    </row>
    <row r="6612">
      <c r="A6612" s="26">
        <v>43</v>
      </c>
      <c r="B6612" s="24" t="str">
        <v>포천시</v>
      </c>
      <c r="C6612" s="24" t="str">
        <v>아파트 매매</v>
      </c>
      <c r="D6612" s="24" t="str">
        <v>2026-05</v>
      </c>
      <c r="E6612" s="24" t="str">
        <v>비교 반영</v>
      </c>
      <c r="F6612" s="24" t="str">
        <v>최근 비교기간</v>
      </c>
      <c r="G6612" s="26">
        <v>67</v>
      </c>
      <c r="H6612" s="37">
        <v>0.11185308848080133</v>
      </c>
    </row>
    <row r="6613">
      <c r="A6613" s="26">
        <v>43</v>
      </c>
      <c r="B6613" s="24" t="str">
        <v>포천시</v>
      </c>
      <c r="C6613" s="24" t="str">
        <v>아파트 매매</v>
      </c>
      <c r="D6613" s="24" t="str">
        <v>2026-06</v>
      </c>
      <c r="E6613" s="24" t="str">
        <v>비교 반영</v>
      </c>
      <c r="F6613" s="24" t="str">
        <v>최근 비교기간</v>
      </c>
      <c r="G6613" s="26">
        <v>71</v>
      </c>
      <c r="H6613" s="37">
        <v>0.11451612903225807</v>
      </c>
    </row>
    <row r="6614">
      <c r="A6614" s="30">
        <v>43</v>
      </c>
      <c r="B6614" s="30" t="str">
        <v>포천시</v>
      </c>
      <c r="C6614" s="30" t="str">
        <v>아파트 매매</v>
      </c>
      <c r="D6614" s="30" t="str">
        <v>2026-07</v>
      </c>
      <c r="E6614" s="30" t="str">
        <v>집계 중</v>
      </c>
      <c r="F6614" s="30" t="str">
        <v>집계 중 월</v>
      </c>
      <c r="G6614" s="32">
        <v>64</v>
      </c>
      <c r="H6614" s="43">
        <v>0.1219047619047619</v>
      </c>
    </row>
    <row r="6615">
      <c r="A6615" s="26">
        <v>43</v>
      </c>
      <c r="B6615" s="24" t="str">
        <v>포천시</v>
      </c>
      <c r="C6615" s="24" t="str">
        <v>다세대 매매</v>
      </c>
      <c r="D6615" s="24" t="str">
        <v>2025-08</v>
      </c>
      <c r="E6615" s="24" t="str">
        <v>비교 반영</v>
      </c>
      <c r="F6615" s="24" t="str">
        <v>그 외 비교 반영월</v>
      </c>
      <c r="G6615" s="26">
        <v>39</v>
      </c>
      <c r="H6615" s="37">
        <v>0.0609375</v>
      </c>
    </row>
    <row r="6616">
      <c r="A6616" s="26">
        <v>43</v>
      </c>
      <c r="B6616" s="24" t="str">
        <v>포천시</v>
      </c>
      <c r="C6616" s="24" t="str">
        <v>다세대 매매</v>
      </c>
      <c r="D6616" s="24" t="str">
        <v>2025-09</v>
      </c>
      <c r="E6616" s="24" t="str">
        <v>비교 반영</v>
      </c>
      <c r="F6616" s="24" t="str">
        <v>그 외 비교 반영월</v>
      </c>
      <c r="G6616" s="26">
        <v>48</v>
      </c>
      <c r="H6616" s="37">
        <v>0.07655502392344497</v>
      </c>
    </row>
    <row r="6617">
      <c r="A6617" s="26">
        <v>43</v>
      </c>
      <c r="B6617" s="24" t="str">
        <v>포천시</v>
      </c>
      <c r="C6617" s="24" t="str">
        <v>다세대 매매</v>
      </c>
      <c r="D6617" s="24" t="str">
        <v>2025-10</v>
      </c>
      <c r="E6617" s="24" t="str">
        <v>비교 반영</v>
      </c>
      <c r="F6617" s="24" t="str">
        <v>그 외 비교 반영월</v>
      </c>
      <c r="G6617" s="26">
        <v>35</v>
      </c>
      <c r="H6617" s="37">
        <v>0.06076388888888889</v>
      </c>
    </row>
    <row r="6618">
      <c r="A6618" s="26">
        <v>43</v>
      </c>
      <c r="B6618" s="24" t="str">
        <v>포천시</v>
      </c>
      <c r="C6618" s="24" t="str">
        <v>다세대 매매</v>
      </c>
      <c r="D6618" s="24" t="str">
        <v>2025-11</v>
      </c>
      <c r="E6618" s="24" t="str">
        <v>비교 반영</v>
      </c>
      <c r="F6618" s="24" t="str">
        <v>그 외 비교 반영월</v>
      </c>
      <c r="G6618" s="26">
        <v>32</v>
      </c>
      <c r="H6618" s="37">
        <v>0.043478260869565216</v>
      </c>
    </row>
    <row r="6619">
      <c r="A6619" s="26">
        <v>43</v>
      </c>
      <c r="B6619" s="24" t="str">
        <v>포천시</v>
      </c>
      <c r="C6619" s="24" t="str">
        <v>다세대 매매</v>
      </c>
      <c r="D6619" s="24" t="str">
        <v>2025-12</v>
      </c>
      <c r="E6619" s="24" t="str">
        <v>비교 반영</v>
      </c>
      <c r="F6619" s="24" t="str">
        <v>그 외 비교 반영월</v>
      </c>
      <c r="G6619" s="26">
        <v>30</v>
      </c>
      <c r="H6619" s="37">
        <v>0.04081632653061224</v>
      </c>
    </row>
    <row r="6620">
      <c r="A6620" s="26">
        <v>43</v>
      </c>
      <c r="B6620" s="24" t="str">
        <v>포천시</v>
      </c>
      <c r="C6620" s="24" t="str">
        <v>다세대 매매</v>
      </c>
      <c r="D6620" s="24" t="str">
        <v>2026-01</v>
      </c>
      <c r="E6620" s="24" t="str">
        <v>비교 반영</v>
      </c>
      <c r="F6620" s="24" t="str">
        <v>직전 비교기간</v>
      </c>
      <c r="G6620" s="26">
        <v>78</v>
      </c>
      <c r="H6620" s="37">
        <v>0.10955056179775281</v>
      </c>
    </row>
    <row r="6621">
      <c r="A6621" s="26">
        <v>43</v>
      </c>
      <c r="B6621" s="24" t="str">
        <v>포천시</v>
      </c>
      <c r="C6621" s="24" t="str">
        <v>다세대 매매</v>
      </c>
      <c r="D6621" s="24" t="str">
        <v>2026-02</v>
      </c>
      <c r="E6621" s="24" t="str">
        <v>비교 반영</v>
      </c>
      <c r="F6621" s="24" t="str">
        <v>직전 비교기간</v>
      </c>
      <c r="G6621" s="26">
        <v>32</v>
      </c>
      <c r="H6621" s="37">
        <v>0.050955414012738856</v>
      </c>
    </row>
    <row r="6622">
      <c r="A6622" s="26">
        <v>43</v>
      </c>
      <c r="B6622" s="24" t="str">
        <v>포천시</v>
      </c>
      <c r="C6622" s="24" t="str">
        <v>다세대 매매</v>
      </c>
      <c r="D6622" s="24" t="str">
        <v>2026-03</v>
      </c>
      <c r="E6622" s="24" t="str">
        <v>비교 반영</v>
      </c>
      <c r="F6622" s="24" t="str">
        <v>직전 비교기간</v>
      </c>
      <c r="G6622" s="26">
        <v>28</v>
      </c>
      <c r="H6622" s="37">
        <v>0.037889039242219216</v>
      </c>
    </row>
    <row r="6623">
      <c r="A6623" s="26">
        <v>43</v>
      </c>
      <c r="B6623" s="24" t="str">
        <v>포천시</v>
      </c>
      <c r="C6623" s="24" t="str">
        <v>다세대 매매</v>
      </c>
      <c r="D6623" s="24" t="str">
        <v>2026-04</v>
      </c>
      <c r="E6623" s="24" t="str">
        <v>비교 반영</v>
      </c>
      <c r="F6623" s="24" t="str">
        <v>최근 비교기간</v>
      </c>
      <c r="G6623" s="26">
        <v>43</v>
      </c>
      <c r="H6623" s="37">
        <v>0.0638930163447251</v>
      </c>
    </row>
    <row r="6624">
      <c r="A6624" s="26">
        <v>43</v>
      </c>
      <c r="B6624" s="24" t="str">
        <v>포천시</v>
      </c>
      <c r="C6624" s="24" t="str">
        <v>다세대 매매</v>
      </c>
      <c r="D6624" s="24" t="str">
        <v>2026-05</v>
      </c>
      <c r="E6624" s="24" t="str">
        <v>비교 반영</v>
      </c>
      <c r="F6624" s="24" t="str">
        <v>최근 비교기간</v>
      </c>
      <c r="G6624" s="26">
        <v>37</v>
      </c>
      <c r="H6624" s="37">
        <v>0.06176961602671119</v>
      </c>
    </row>
    <row r="6625">
      <c r="A6625" s="26">
        <v>43</v>
      </c>
      <c r="B6625" s="24" t="str">
        <v>포천시</v>
      </c>
      <c r="C6625" s="24" t="str">
        <v>다세대 매매</v>
      </c>
      <c r="D6625" s="24" t="str">
        <v>2026-06</v>
      </c>
      <c r="E6625" s="24" t="str">
        <v>비교 반영</v>
      </c>
      <c r="F6625" s="24" t="str">
        <v>최근 비교기간</v>
      </c>
      <c r="G6625" s="26">
        <v>24</v>
      </c>
      <c r="H6625" s="37">
        <v>0.03870967741935484</v>
      </c>
    </row>
    <row r="6626">
      <c r="A6626" s="30">
        <v>43</v>
      </c>
      <c r="B6626" s="30" t="str">
        <v>포천시</v>
      </c>
      <c r="C6626" s="30" t="str">
        <v>다세대 매매</v>
      </c>
      <c r="D6626" s="30" t="str">
        <v>2026-07</v>
      </c>
      <c r="E6626" s="30" t="str">
        <v>집계 중</v>
      </c>
      <c r="F6626" s="30" t="str">
        <v>집계 중 월</v>
      </c>
      <c r="G6626" s="32">
        <v>34</v>
      </c>
      <c r="H6626" s="43">
        <v>0.06476190476190476</v>
      </c>
    </row>
    <row r="6627">
      <c r="A6627" s="26">
        <v>43</v>
      </c>
      <c r="B6627" s="24" t="str">
        <v>포천시</v>
      </c>
      <c r="C6627" s="24" t="str">
        <v>상가</v>
      </c>
      <c r="D6627" s="24" t="str">
        <v>2025-08</v>
      </c>
      <c r="E6627" s="24" t="str">
        <v>비교 반영</v>
      </c>
      <c r="F6627" s="24" t="str">
        <v>그 외 비교 반영월</v>
      </c>
      <c r="G6627" s="26">
        <v>9</v>
      </c>
      <c r="H6627" s="37">
        <v>0.0140625</v>
      </c>
    </row>
    <row r="6628">
      <c r="A6628" s="26">
        <v>43</v>
      </c>
      <c r="B6628" s="24" t="str">
        <v>포천시</v>
      </c>
      <c r="C6628" s="24" t="str">
        <v>상가</v>
      </c>
      <c r="D6628" s="24" t="str">
        <v>2025-09</v>
      </c>
      <c r="E6628" s="24" t="str">
        <v>비교 반영</v>
      </c>
      <c r="F6628" s="24" t="str">
        <v>그 외 비교 반영월</v>
      </c>
      <c r="G6628" s="26">
        <v>15</v>
      </c>
      <c r="H6628" s="37">
        <v>0.023923444976076555</v>
      </c>
    </row>
    <row r="6629">
      <c r="A6629" s="26">
        <v>43</v>
      </c>
      <c r="B6629" s="24" t="str">
        <v>포천시</v>
      </c>
      <c r="C6629" s="24" t="str">
        <v>상가</v>
      </c>
      <c r="D6629" s="24" t="str">
        <v>2025-10</v>
      </c>
      <c r="E6629" s="24" t="str">
        <v>비교 반영</v>
      </c>
      <c r="F6629" s="24" t="str">
        <v>그 외 비교 반영월</v>
      </c>
      <c r="G6629" s="26">
        <v>4</v>
      </c>
      <c r="H6629" s="37">
        <v>0.006944444444444444</v>
      </c>
    </row>
    <row r="6630">
      <c r="A6630" s="26">
        <v>43</v>
      </c>
      <c r="B6630" s="24" t="str">
        <v>포천시</v>
      </c>
      <c r="C6630" s="24" t="str">
        <v>상가</v>
      </c>
      <c r="D6630" s="24" t="str">
        <v>2025-11</v>
      </c>
      <c r="E6630" s="24" t="str">
        <v>비교 반영</v>
      </c>
      <c r="F6630" s="24" t="str">
        <v>그 외 비교 반영월</v>
      </c>
      <c r="G6630" s="26">
        <v>8</v>
      </c>
      <c r="H6630" s="37">
        <v>0.010869565217391304</v>
      </c>
    </row>
    <row r="6631">
      <c r="A6631" s="26">
        <v>43</v>
      </c>
      <c r="B6631" s="24" t="str">
        <v>포천시</v>
      </c>
      <c r="C6631" s="24" t="str">
        <v>상가</v>
      </c>
      <c r="D6631" s="24" t="str">
        <v>2025-12</v>
      </c>
      <c r="E6631" s="24" t="str">
        <v>비교 반영</v>
      </c>
      <c r="F6631" s="24" t="str">
        <v>그 외 비교 반영월</v>
      </c>
      <c r="G6631" s="26">
        <v>7</v>
      </c>
      <c r="H6631" s="37">
        <v>0.009523809523809525</v>
      </c>
    </row>
    <row r="6632">
      <c r="A6632" s="26">
        <v>43</v>
      </c>
      <c r="B6632" s="24" t="str">
        <v>포천시</v>
      </c>
      <c r="C6632" s="24" t="str">
        <v>상가</v>
      </c>
      <c r="D6632" s="24" t="str">
        <v>2026-01</v>
      </c>
      <c r="E6632" s="24" t="str">
        <v>비교 반영</v>
      </c>
      <c r="F6632" s="24" t="str">
        <v>직전 비교기간</v>
      </c>
      <c r="G6632" s="26">
        <v>12</v>
      </c>
      <c r="H6632" s="37">
        <v>0.016853932584269662</v>
      </c>
    </row>
    <row r="6633">
      <c r="A6633" s="26">
        <v>43</v>
      </c>
      <c r="B6633" s="24" t="str">
        <v>포천시</v>
      </c>
      <c r="C6633" s="24" t="str">
        <v>상가</v>
      </c>
      <c r="D6633" s="24" t="str">
        <v>2026-02</v>
      </c>
      <c r="E6633" s="24" t="str">
        <v>비교 반영</v>
      </c>
      <c r="F6633" s="24" t="str">
        <v>직전 비교기간</v>
      </c>
      <c r="G6633" s="26">
        <v>6</v>
      </c>
      <c r="H6633" s="37">
        <v>0.009554140127388535</v>
      </c>
    </row>
    <row r="6634">
      <c r="A6634" s="26">
        <v>43</v>
      </c>
      <c r="B6634" s="24" t="str">
        <v>포천시</v>
      </c>
      <c r="C6634" s="24" t="str">
        <v>상가</v>
      </c>
      <c r="D6634" s="24" t="str">
        <v>2026-03</v>
      </c>
      <c r="E6634" s="24" t="str">
        <v>비교 반영</v>
      </c>
      <c r="F6634" s="24" t="str">
        <v>직전 비교기간</v>
      </c>
      <c r="G6634" s="26">
        <v>20</v>
      </c>
      <c r="H6634" s="37">
        <v>0.02706359945872801</v>
      </c>
    </row>
    <row r="6635">
      <c r="A6635" s="26">
        <v>43</v>
      </c>
      <c r="B6635" s="24" t="str">
        <v>포천시</v>
      </c>
      <c r="C6635" s="24" t="str">
        <v>상가</v>
      </c>
      <c r="D6635" s="24" t="str">
        <v>2026-04</v>
      </c>
      <c r="E6635" s="24" t="str">
        <v>비교 반영</v>
      </c>
      <c r="F6635" s="24" t="str">
        <v>최근 비교기간</v>
      </c>
      <c r="G6635" s="26">
        <v>26</v>
      </c>
      <c r="H6635" s="37">
        <v>0.03863298662704309</v>
      </c>
    </row>
    <row r="6636">
      <c r="A6636" s="26">
        <v>43</v>
      </c>
      <c r="B6636" s="24" t="str">
        <v>포천시</v>
      </c>
      <c r="C6636" s="24" t="str">
        <v>상가</v>
      </c>
      <c r="D6636" s="24" t="str">
        <v>2026-05</v>
      </c>
      <c r="E6636" s="24" t="str">
        <v>비교 반영</v>
      </c>
      <c r="F6636" s="24" t="str">
        <v>최근 비교기간</v>
      </c>
      <c r="G6636" s="26">
        <v>14</v>
      </c>
      <c r="H6636" s="37">
        <v>0.02337228714524207</v>
      </c>
    </row>
    <row r="6637">
      <c r="A6637" s="26">
        <v>43</v>
      </c>
      <c r="B6637" s="24" t="str">
        <v>포천시</v>
      </c>
      <c r="C6637" s="24" t="str">
        <v>상가</v>
      </c>
      <c r="D6637" s="24" t="str">
        <v>2026-06</v>
      </c>
      <c r="E6637" s="24" t="str">
        <v>비교 반영</v>
      </c>
      <c r="F6637" s="24" t="str">
        <v>최근 비교기간</v>
      </c>
      <c r="G6637" s="26">
        <v>17</v>
      </c>
      <c r="H6637" s="37">
        <v>0.027419354838709678</v>
      </c>
    </row>
    <row r="6638">
      <c r="A6638" s="30">
        <v>43</v>
      </c>
      <c r="B6638" s="30" t="str">
        <v>포천시</v>
      </c>
      <c r="C6638" s="30" t="str">
        <v>상가</v>
      </c>
      <c r="D6638" s="30" t="str">
        <v>2026-07</v>
      </c>
      <c r="E6638" s="30" t="str">
        <v>집계 중</v>
      </c>
      <c r="F6638" s="30" t="str">
        <v>집계 중 월</v>
      </c>
      <c r="G6638" s="32">
        <v>12</v>
      </c>
      <c r="H6638" s="43">
        <v>0.022857142857142857</v>
      </c>
    </row>
    <row r="6639">
      <c r="A6639" s="26">
        <v>43</v>
      </c>
      <c r="B6639" s="24" t="str">
        <v>포천시</v>
      </c>
      <c r="C6639" s="24" t="str">
        <v>다가구 매매</v>
      </c>
      <c r="D6639" s="24" t="str">
        <v>2025-08</v>
      </c>
      <c r="E6639" s="24" t="str">
        <v>비교 반영</v>
      </c>
      <c r="F6639" s="24" t="str">
        <v>그 외 비교 반영월</v>
      </c>
      <c r="G6639" s="26">
        <v>13</v>
      </c>
      <c r="H6639" s="37">
        <v>0.0203125</v>
      </c>
    </row>
    <row r="6640">
      <c r="A6640" s="26">
        <v>43</v>
      </c>
      <c r="B6640" s="24" t="str">
        <v>포천시</v>
      </c>
      <c r="C6640" s="24" t="str">
        <v>다가구 매매</v>
      </c>
      <c r="D6640" s="24" t="str">
        <v>2025-09</v>
      </c>
      <c r="E6640" s="24" t="str">
        <v>비교 반영</v>
      </c>
      <c r="F6640" s="24" t="str">
        <v>그 외 비교 반영월</v>
      </c>
      <c r="G6640" s="26">
        <v>18</v>
      </c>
      <c r="H6640" s="37">
        <v>0.028708133971291867</v>
      </c>
    </row>
    <row r="6641">
      <c r="A6641" s="26">
        <v>43</v>
      </c>
      <c r="B6641" s="24" t="str">
        <v>포천시</v>
      </c>
      <c r="C6641" s="24" t="str">
        <v>다가구 매매</v>
      </c>
      <c r="D6641" s="24" t="str">
        <v>2025-10</v>
      </c>
      <c r="E6641" s="24" t="str">
        <v>비교 반영</v>
      </c>
      <c r="F6641" s="24" t="str">
        <v>그 외 비교 반영월</v>
      </c>
      <c r="G6641" s="26">
        <v>11</v>
      </c>
      <c r="H6641" s="37">
        <v>0.019097222222222224</v>
      </c>
    </row>
    <row r="6642">
      <c r="A6642" s="26">
        <v>43</v>
      </c>
      <c r="B6642" s="24" t="str">
        <v>포천시</v>
      </c>
      <c r="C6642" s="24" t="str">
        <v>다가구 매매</v>
      </c>
      <c r="D6642" s="24" t="str">
        <v>2025-11</v>
      </c>
      <c r="E6642" s="24" t="str">
        <v>비교 반영</v>
      </c>
      <c r="F6642" s="24" t="str">
        <v>그 외 비교 반영월</v>
      </c>
      <c r="G6642" s="26">
        <v>16</v>
      </c>
      <c r="H6642" s="37">
        <v>0.021739130434782608</v>
      </c>
    </row>
    <row r="6643">
      <c r="A6643" s="26">
        <v>43</v>
      </c>
      <c r="B6643" s="24" t="str">
        <v>포천시</v>
      </c>
      <c r="C6643" s="24" t="str">
        <v>다가구 매매</v>
      </c>
      <c r="D6643" s="24" t="str">
        <v>2025-12</v>
      </c>
      <c r="E6643" s="24" t="str">
        <v>비교 반영</v>
      </c>
      <c r="F6643" s="24" t="str">
        <v>그 외 비교 반영월</v>
      </c>
      <c r="G6643" s="26">
        <v>12</v>
      </c>
      <c r="H6643" s="37">
        <v>0.0163265306122449</v>
      </c>
    </row>
    <row r="6644">
      <c r="A6644" s="26">
        <v>43</v>
      </c>
      <c r="B6644" s="24" t="str">
        <v>포천시</v>
      </c>
      <c r="C6644" s="24" t="str">
        <v>다가구 매매</v>
      </c>
      <c r="D6644" s="24" t="str">
        <v>2026-01</v>
      </c>
      <c r="E6644" s="24" t="str">
        <v>비교 반영</v>
      </c>
      <c r="F6644" s="24" t="str">
        <v>직전 비교기간</v>
      </c>
      <c r="G6644" s="26">
        <v>18</v>
      </c>
      <c r="H6644" s="37">
        <v>0.025280898876404494</v>
      </c>
    </row>
    <row r="6645">
      <c r="A6645" s="26">
        <v>43</v>
      </c>
      <c r="B6645" s="24" t="str">
        <v>포천시</v>
      </c>
      <c r="C6645" s="24" t="str">
        <v>다가구 매매</v>
      </c>
      <c r="D6645" s="24" t="str">
        <v>2026-02</v>
      </c>
      <c r="E6645" s="24" t="str">
        <v>비교 반영</v>
      </c>
      <c r="F6645" s="24" t="str">
        <v>직전 비교기간</v>
      </c>
      <c r="G6645" s="26">
        <v>15</v>
      </c>
      <c r="H6645" s="37">
        <v>0.02388535031847134</v>
      </c>
    </row>
    <row r="6646">
      <c r="A6646" s="26">
        <v>43</v>
      </c>
      <c r="B6646" s="24" t="str">
        <v>포천시</v>
      </c>
      <c r="C6646" s="24" t="str">
        <v>다가구 매매</v>
      </c>
      <c r="D6646" s="24" t="str">
        <v>2026-03</v>
      </c>
      <c r="E6646" s="24" t="str">
        <v>비교 반영</v>
      </c>
      <c r="F6646" s="24" t="str">
        <v>직전 비교기간</v>
      </c>
      <c r="G6646" s="26">
        <v>22</v>
      </c>
      <c r="H6646" s="37">
        <v>0.029769959404600813</v>
      </c>
    </row>
    <row r="6647">
      <c r="A6647" s="26">
        <v>43</v>
      </c>
      <c r="B6647" s="24" t="str">
        <v>포천시</v>
      </c>
      <c r="C6647" s="24" t="str">
        <v>다가구 매매</v>
      </c>
      <c r="D6647" s="24" t="str">
        <v>2026-04</v>
      </c>
      <c r="E6647" s="24" t="str">
        <v>비교 반영</v>
      </c>
      <c r="F6647" s="24" t="str">
        <v>최근 비교기간</v>
      </c>
      <c r="G6647" s="26">
        <v>16</v>
      </c>
      <c r="H6647" s="37">
        <v>0.0237741456166419</v>
      </c>
    </row>
    <row r="6648">
      <c r="A6648" s="26">
        <v>43</v>
      </c>
      <c r="B6648" s="24" t="str">
        <v>포천시</v>
      </c>
      <c r="C6648" s="24" t="str">
        <v>다가구 매매</v>
      </c>
      <c r="D6648" s="24" t="str">
        <v>2026-05</v>
      </c>
      <c r="E6648" s="24" t="str">
        <v>비교 반영</v>
      </c>
      <c r="F6648" s="24" t="str">
        <v>최근 비교기간</v>
      </c>
      <c r="G6648" s="26">
        <v>18</v>
      </c>
      <c r="H6648" s="37">
        <v>0.03005008347245409</v>
      </c>
    </row>
    <row r="6649">
      <c r="A6649" s="26">
        <v>43</v>
      </c>
      <c r="B6649" s="24" t="str">
        <v>포천시</v>
      </c>
      <c r="C6649" s="24" t="str">
        <v>다가구 매매</v>
      </c>
      <c r="D6649" s="24" t="str">
        <v>2026-06</v>
      </c>
      <c r="E6649" s="24" t="str">
        <v>비교 반영</v>
      </c>
      <c r="F6649" s="24" t="str">
        <v>최근 비교기간</v>
      </c>
      <c r="G6649" s="26">
        <v>20</v>
      </c>
      <c r="H6649" s="37">
        <v>0.03225806451612903</v>
      </c>
    </row>
    <row r="6650">
      <c r="A6650" s="30">
        <v>43</v>
      </c>
      <c r="B6650" s="30" t="str">
        <v>포천시</v>
      </c>
      <c r="C6650" s="30" t="str">
        <v>다가구 매매</v>
      </c>
      <c r="D6650" s="30" t="str">
        <v>2026-07</v>
      </c>
      <c r="E6650" s="30" t="str">
        <v>집계 중</v>
      </c>
      <c r="F6650" s="30" t="str">
        <v>집계 중 월</v>
      </c>
      <c r="G6650" s="32">
        <v>19</v>
      </c>
      <c r="H6650" s="43">
        <v>0.03619047619047619</v>
      </c>
    </row>
    <row r="6651">
      <c r="A6651" s="26">
        <v>43</v>
      </c>
      <c r="B6651" s="24" t="str">
        <v>포천시</v>
      </c>
      <c r="C6651" s="24" t="str">
        <v>공장창고</v>
      </c>
      <c r="D6651" s="24" t="str">
        <v>2025-08</v>
      </c>
      <c r="E6651" s="24" t="str">
        <v>비교 반영</v>
      </c>
      <c r="F6651" s="24" t="str">
        <v>그 외 비교 반영월</v>
      </c>
      <c r="G6651" s="26">
        <v>4</v>
      </c>
      <c r="H6651" s="37">
        <v>0.00625</v>
      </c>
    </row>
    <row r="6652">
      <c r="A6652" s="26">
        <v>43</v>
      </c>
      <c r="B6652" s="24" t="str">
        <v>포천시</v>
      </c>
      <c r="C6652" s="24" t="str">
        <v>공장창고</v>
      </c>
      <c r="D6652" s="24" t="str">
        <v>2025-09</v>
      </c>
      <c r="E6652" s="24" t="str">
        <v>비교 반영</v>
      </c>
      <c r="F6652" s="24" t="str">
        <v>그 외 비교 반영월</v>
      </c>
      <c r="G6652" s="26">
        <v>11</v>
      </c>
      <c r="H6652" s="37">
        <v>0.017543859649122806</v>
      </c>
    </row>
    <row r="6653">
      <c r="A6653" s="26">
        <v>43</v>
      </c>
      <c r="B6653" s="24" t="str">
        <v>포천시</v>
      </c>
      <c r="C6653" s="24" t="str">
        <v>공장창고</v>
      </c>
      <c r="D6653" s="24" t="str">
        <v>2025-10</v>
      </c>
      <c r="E6653" s="24" t="str">
        <v>비교 반영</v>
      </c>
      <c r="F6653" s="24" t="str">
        <v>그 외 비교 반영월</v>
      </c>
      <c r="G6653" s="26">
        <v>5</v>
      </c>
      <c r="H6653" s="37">
        <v>0.008680555555555556</v>
      </c>
    </row>
    <row r="6654">
      <c r="A6654" s="26">
        <v>43</v>
      </c>
      <c r="B6654" s="24" t="str">
        <v>포천시</v>
      </c>
      <c r="C6654" s="24" t="str">
        <v>공장창고</v>
      </c>
      <c r="D6654" s="24" t="str">
        <v>2025-11</v>
      </c>
      <c r="E6654" s="24" t="str">
        <v>비교 반영</v>
      </c>
      <c r="F6654" s="24" t="str">
        <v>그 외 비교 반영월</v>
      </c>
      <c r="G6654" s="26">
        <v>16</v>
      </c>
      <c r="H6654" s="37">
        <v>0.021739130434782608</v>
      </c>
    </row>
    <row r="6655">
      <c r="A6655" s="26">
        <v>43</v>
      </c>
      <c r="B6655" s="24" t="str">
        <v>포천시</v>
      </c>
      <c r="C6655" s="24" t="str">
        <v>공장창고</v>
      </c>
      <c r="D6655" s="24" t="str">
        <v>2025-12</v>
      </c>
      <c r="E6655" s="24" t="str">
        <v>비교 반영</v>
      </c>
      <c r="F6655" s="24" t="str">
        <v>그 외 비교 반영월</v>
      </c>
      <c r="G6655" s="26">
        <v>5</v>
      </c>
      <c r="H6655" s="37">
        <v>0.006802721088435374</v>
      </c>
    </row>
    <row r="6656">
      <c r="A6656" s="26">
        <v>43</v>
      </c>
      <c r="B6656" s="24" t="str">
        <v>포천시</v>
      </c>
      <c r="C6656" s="24" t="str">
        <v>공장창고</v>
      </c>
      <c r="D6656" s="24" t="str">
        <v>2026-01</v>
      </c>
      <c r="E6656" s="24" t="str">
        <v>비교 반영</v>
      </c>
      <c r="F6656" s="24" t="str">
        <v>직전 비교기간</v>
      </c>
      <c r="G6656" s="26">
        <v>9</v>
      </c>
      <c r="H6656" s="37">
        <v>0.012640449438202247</v>
      </c>
    </row>
    <row r="6657">
      <c r="A6657" s="26">
        <v>43</v>
      </c>
      <c r="B6657" s="24" t="str">
        <v>포천시</v>
      </c>
      <c r="C6657" s="24" t="str">
        <v>공장창고</v>
      </c>
      <c r="D6657" s="24" t="str">
        <v>2026-02</v>
      </c>
      <c r="E6657" s="24" t="str">
        <v>비교 반영</v>
      </c>
      <c r="F6657" s="24" t="str">
        <v>직전 비교기간</v>
      </c>
      <c r="G6657" s="26">
        <v>9</v>
      </c>
      <c r="H6657" s="37">
        <v>0.014331210191082803</v>
      </c>
    </row>
    <row r="6658">
      <c r="A6658" s="26">
        <v>43</v>
      </c>
      <c r="B6658" s="24" t="str">
        <v>포천시</v>
      </c>
      <c r="C6658" s="24" t="str">
        <v>공장창고</v>
      </c>
      <c r="D6658" s="24" t="str">
        <v>2026-03</v>
      </c>
      <c r="E6658" s="24" t="str">
        <v>비교 반영</v>
      </c>
      <c r="F6658" s="24" t="str">
        <v>직전 비교기간</v>
      </c>
      <c r="G6658" s="26">
        <v>7</v>
      </c>
      <c r="H6658" s="37">
        <v>0.009472259810554804</v>
      </c>
    </row>
    <row r="6659">
      <c r="A6659" s="26">
        <v>43</v>
      </c>
      <c r="B6659" s="24" t="str">
        <v>포천시</v>
      </c>
      <c r="C6659" s="24" t="str">
        <v>공장창고</v>
      </c>
      <c r="D6659" s="24" t="str">
        <v>2026-04</v>
      </c>
      <c r="E6659" s="24" t="str">
        <v>비교 반영</v>
      </c>
      <c r="F6659" s="24" t="str">
        <v>최근 비교기간</v>
      </c>
      <c r="G6659" s="26">
        <v>7</v>
      </c>
      <c r="H6659" s="37">
        <v>0.010401188707280832</v>
      </c>
    </row>
    <row r="6660">
      <c r="A6660" s="26">
        <v>43</v>
      </c>
      <c r="B6660" s="24" t="str">
        <v>포천시</v>
      </c>
      <c r="C6660" s="24" t="str">
        <v>공장창고</v>
      </c>
      <c r="D6660" s="24" t="str">
        <v>2026-05</v>
      </c>
      <c r="E6660" s="24" t="str">
        <v>비교 반영</v>
      </c>
      <c r="F6660" s="24" t="str">
        <v>최근 비교기간</v>
      </c>
      <c r="G6660" s="26">
        <v>5</v>
      </c>
      <c r="H6660" s="37">
        <v>0.008347245409015025</v>
      </c>
    </row>
    <row r="6661">
      <c r="A6661" s="26">
        <v>43</v>
      </c>
      <c r="B6661" s="24" t="str">
        <v>포천시</v>
      </c>
      <c r="C6661" s="24" t="str">
        <v>공장창고</v>
      </c>
      <c r="D6661" s="24" t="str">
        <v>2026-06</v>
      </c>
      <c r="E6661" s="24" t="str">
        <v>비교 반영</v>
      </c>
      <c r="F6661" s="24" t="str">
        <v>최근 비교기간</v>
      </c>
      <c r="G6661" s="26">
        <v>4</v>
      </c>
      <c r="H6661" s="37">
        <v>0.0064516129032258064</v>
      </c>
    </row>
    <row r="6662">
      <c r="A6662" s="30">
        <v>43</v>
      </c>
      <c r="B6662" s="30" t="str">
        <v>포천시</v>
      </c>
      <c r="C6662" s="30" t="str">
        <v>공장창고</v>
      </c>
      <c r="D6662" s="30" t="str">
        <v>2026-07</v>
      </c>
      <c r="E6662" s="30" t="str">
        <v>집계 중</v>
      </c>
      <c r="F6662" s="30" t="str">
        <v>집계 중 월</v>
      </c>
      <c r="G6662" s="32">
        <v>10</v>
      </c>
      <c r="H6662" s="43">
        <v>0.01904761904761905</v>
      </c>
    </row>
    <row r="6663">
      <c r="A6663" s="26">
        <v>43</v>
      </c>
      <c r="B6663" s="24" t="str">
        <v>포천시</v>
      </c>
      <c r="C6663" s="24" t="str">
        <v>오피스텔 전월세</v>
      </c>
      <c r="D6663" s="24" t="str">
        <v>2025-08</v>
      </c>
      <c r="E6663" s="24" t="str">
        <v>비교 반영</v>
      </c>
      <c r="F6663" s="24" t="str">
        <v>그 외 비교 반영월</v>
      </c>
      <c r="G6663" s="26">
        <v>1</v>
      </c>
      <c r="H6663" s="37">
        <v>0.0015625</v>
      </c>
    </row>
    <row r="6664">
      <c r="A6664" s="26">
        <v>43</v>
      </c>
      <c r="B6664" s="24" t="str">
        <v>포천시</v>
      </c>
      <c r="C6664" s="24" t="str">
        <v>오피스텔 전월세</v>
      </c>
      <c r="D6664" s="24" t="str">
        <v>2025-09</v>
      </c>
      <c r="E6664" s="24" t="str">
        <v>비교 반영</v>
      </c>
      <c r="F6664" s="24" t="str">
        <v>그 외 비교 반영월</v>
      </c>
      <c r="G6664" s="26">
        <v>2</v>
      </c>
      <c r="H6664" s="37">
        <v>0.003189792663476874</v>
      </c>
    </row>
    <row r="6665">
      <c r="A6665" s="26">
        <v>43</v>
      </c>
      <c r="B6665" s="24" t="str">
        <v>포천시</v>
      </c>
      <c r="C6665" s="24" t="str">
        <v>오피스텔 전월세</v>
      </c>
      <c r="D6665" s="24" t="str">
        <v>2025-10</v>
      </c>
      <c r="E6665" s="24" t="str">
        <v>비교 반영</v>
      </c>
      <c r="F6665" s="24" t="str">
        <v>그 외 비교 반영월</v>
      </c>
      <c r="G6665" s="26">
        <v>2</v>
      </c>
      <c r="H6665" s="37">
        <v>0.003472222222222222</v>
      </c>
    </row>
    <row r="6666">
      <c r="A6666" s="26">
        <v>43</v>
      </c>
      <c r="B6666" s="24" t="str">
        <v>포천시</v>
      </c>
      <c r="C6666" s="24" t="str">
        <v>오피스텔 전월세</v>
      </c>
      <c r="D6666" s="24" t="str">
        <v>2025-11</v>
      </c>
      <c r="E6666" s="24" t="str">
        <v>비교 반영</v>
      </c>
      <c r="F6666" s="24" t="str">
        <v>그 외 비교 반영월</v>
      </c>
      <c r="G6666" s="26">
        <v>1</v>
      </c>
      <c r="H6666" s="37">
        <v>0.001358695652173913</v>
      </c>
    </row>
    <row r="6667">
      <c r="A6667" s="26">
        <v>43</v>
      </c>
      <c r="B6667" s="24" t="str">
        <v>포천시</v>
      </c>
      <c r="C6667" s="24" t="str">
        <v>오피스텔 전월세</v>
      </c>
      <c r="D6667" s="24" t="str">
        <v>2025-12</v>
      </c>
      <c r="E6667" s="24" t="str">
        <v>비교 반영</v>
      </c>
      <c r="F6667" s="24" t="str">
        <v>그 외 비교 반영월</v>
      </c>
      <c r="G6667" s="26">
        <v>2</v>
      </c>
      <c r="H6667" s="37">
        <v>0.0027210884353741495</v>
      </c>
    </row>
    <row r="6668">
      <c r="A6668" s="26">
        <v>43</v>
      </c>
      <c r="B6668" s="24" t="str">
        <v>포천시</v>
      </c>
      <c r="C6668" s="24" t="str">
        <v>오피스텔 전월세</v>
      </c>
      <c r="D6668" s="24" t="str">
        <v>2026-01</v>
      </c>
      <c r="E6668" s="24" t="str">
        <v>비교 반영</v>
      </c>
      <c r="F6668" s="24" t="str">
        <v>직전 비교기간</v>
      </c>
      <c r="G6668" s="26">
        <v>3</v>
      </c>
      <c r="H6668" s="37">
        <v>0.004213483146067416</v>
      </c>
    </row>
    <row r="6669">
      <c r="A6669" s="26">
        <v>43</v>
      </c>
      <c r="B6669" s="24" t="str">
        <v>포천시</v>
      </c>
      <c r="C6669" s="24" t="str">
        <v>오피스텔 전월세</v>
      </c>
      <c r="D6669" s="24" t="str">
        <v>2026-02</v>
      </c>
      <c r="E6669" s="24" t="str">
        <v>비교 반영</v>
      </c>
      <c r="F6669" s="24" t="str">
        <v>직전 비교기간</v>
      </c>
      <c r="G6669" s="26">
        <v>0</v>
      </c>
      <c r="H6669" s="37">
        <v>0</v>
      </c>
    </row>
    <row r="6670">
      <c r="A6670" s="26">
        <v>43</v>
      </c>
      <c r="B6670" s="24" t="str">
        <v>포천시</v>
      </c>
      <c r="C6670" s="24" t="str">
        <v>오피스텔 전월세</v>
      </c>
      <c r="D6670" s="24" t="str">
        <v>2026-03</v>
      </c>
      <c r="E6670" s="24" t="str">
        <v>비교 반영</v>
      </c>
      <c r="F6670" s="24" t="str">
        <v>직전 비교기간</v>
      </c>
      <c r="G6670" s="26">
        <v>3</v>
      </c>
      <c r="H6670" s="37">
        <v>0.0040595399188092015</v>
      </c>
    </row>
    <row r="6671">
      <c r="A6671" s="26">
        <v>43</v>
      </c>
      <c r="B6671" s="24" t="str">
        <v>포천시</v>
      </c>
      <c r="C6671" s="24" t="str">
        <v>오피스텔 전월세</v>
      </c>
      <c r="D6671" s="24" t="str">
        <v>2026-04</v>
      </c>
      <c r="E6671" s="24" t="str">
        <v>비교 반영</v>
      </c>
      <c r="F6671" s="24" t="str">
        <v>최근 비교기간</v>
      </c>
      <c r="G6671" s="26">
        <v>7</v>
      </c>
      <c r="H6671" s="37">
        <v>0.010401188707280832</v>
      </c>
    </row>
    <row r="6672">
      <c r="A6672" s="26">
        <v>43</v>
      </c>
      <c r="B6672" s="24" t="str">
        <v>포천시</v>
      </c>
      <c r="C6672" s="24" t="str">
        <v>오피스텔 전월세</v>
      </c>
      <c r="D6672" s="24" t="str">
        <v>2026-05</v>
      </c>
      <c r="E6672" s="24" t="str">
        <v>비교 반영</v>
      </c>
      <c r="F6672" s="24" t="str">
        <v>최근 비교기간</v>
      </c>
      <c r="G6672" s="26">
        <v>2</v>
      </c>
      <c r="H6672" s="37">
        <v>0.00333889816360601</v>
      </c>
    </row>
    <row r="6673">
      <c r="A6673" s="26">
        <v>43</v>
      </c>
      <c r="B6673" s="24" t="str">
        <v>포천시</v>
      </c>
      <c r="C6673" s="24" t="str">
        <v>오피스텔 전월세</v>
      </c>
      <c r="D6673" s="24" t="str">
        <v>2026-06</v>
      </c>
      <c r="E6673" s="24" t="str">
        <v>비교 반영</v>
      </c>
      <c r="F6673" s="24" t="str">
        <v>최근 비교기간</v>
      </c>
      <c r="G6673" s="26">
        <v>4</v>
      </c>
      <c r="H6673" s="37">
        <v>0.0064516129032258064</v>
      </c>
    </row>
    <row r="6674">
      <c r="A6674" s="30">
        <v>43</v>
      </c>
      <c r="B6674" s="30" t="str">
        <v>포천시</v>
      </c>
      <c r="C6674" s="30" t="str">
        <v>오피스텔 전월세</v>
      </c>
      <c r="D6674" s="30" t="str">
        <v>2026-07</v>
      </c>
      <c r="E6674" s="30" t="str">
        <v>집계 중</v>
      </c>
      <c r="F6674" s="30" t="str">
        <v>집계 중 월</v>
      </c>
      <c r="G6674" s="32">
        <v>2</v>
      </c>
      <c r="H6674" s="43">
        <v>0.0038095238095238095</v>
      </c>
    </row>
    <row r="6675">
      <c r="A6675" s="26">
        <v>43</v>
      </c>
      <c r="B6675" s="24" t="str">
        <v>포천시</v>
      </c>
      <c r="C6675" s="24" t="str">
        <v>오피스텔 매매</v>
      </c>
      <c r="D6675" s="24" t="str">
        <v>2025-08</v>
      </c>
      <c r="E6675" s="24" t="str">
        <v>비교 반영</v>
      </c>
      <c r="F6675" s="24" t="str">
        <v>그 외 비교 반영월</v>
      </c>
      <c r="G6675" s="26">
        <v>0</v>
      </c>
      <c r="H6675" s="37">
        <v>0</v>
      </c>
    </row>
    <row r="6676">
      <c r="A6676" s="26">
        <v>43</v>
      </c>
      <c r="B6676" s="24" t="str">
        <v>포천시</v>
      </c>
      <c r="C6676" s="24" t="str">
        <v>오피스텔 매매</v>
      </c>
      <c r="D6676" s="24" t="str">
        <v>2025-09</v>
      </c>
      <c r="E6676" s="24" t="str">
        <v>비교 반영</v>
      </c>
      <c r="F6676" s="24" t="str">
        <v>그 외 비교 반영월</v>
      </c>
      <c r="G6676" s="26">
        <v>0</v>
      </c>
      <c r="H6676" s="37">
        <v>0</v>
      </c>
    </row>
    <row r="6677">
      <c r="A6677" s="26">
        <v>43</v>
      </c>
      <c r="B6677" s="24" t="str">
        <v>포천시</v>
      </c>
      <c r="C6677" s="24" t="str">
        <v>오피스텔 매매</v>
      </c>
      <c r="D6677" s="24" t="str">
        <v>2025-10</v>
      </c>
      <c r="E6677" s="24" t="str">
        <v>비교 반영</v>
      </c>
      <c r="F6677" s="24" t="str">
        <v>그 외 비교 반영월</v>
      </c>
      <c r="G6677" s="26">
        <v>0</v>
      </c>
      <c r="H6677" s="37">
        <v>0</v>
      </c>
    </row>
    <row r="6678">
      <c r="A6678" s="26">
        <v>43</v>
      </c>
      <c r="B6678" s="24" t="str">
        <v>포천시</v>
      </c>
      <c r="C6678" s="24" t="str">
        <v>오피스텔 매매</v>
      </c>
      <c r="D6678" s="24" t="str">
        <v>2025-11</v>
      </c>
      <c r="E6678" s="24" t="str">
        <v>비교 반영</v>
      </c>
      <c r="F6678" s="24" t="str">
        <v>그 외 비교 반영월</v>
      </c>
      <c r="G6678" s="26">
        <v>0</v>
      </c>
      <c r="H6678" s="37">
        <v>0</v>
      </c>
    </row>
    <row r="6679">
      <c r="A6679" s="26">
        <v>43</v>
      </c>
      <c r="B6679" s="24" t="str">
        <v>포천시</v>
      </c>
      <c r="C6679" s="24" t="str">
        <v>오피스텔 매매</v>
      </c>
      <c r="D6679" s="24" t="str">
        <v>2025-12</v>
      </c>
      <c r="E6679" s="24" t="str">
        <v>비교 반영</v>
      </c>
      <c r="F6679" s="24" t="str">
        <v>그 외 비교 반영월</v>
      </c>
      <c r="G6679" s="26">
        <v>0</v>
      </c>
      <c r="H6679" s="37">
        <v>0</v>
      </c>
    </row>
    <row r="6680">
      <c r="A6680" s="26">
        <v>43</v>
      </c>
      <c r="B6680" s="24" t="str">
        <v>포천시</v>
      </c>
      <c r="C6680" s="24" t="str">
        <v>오피스텔 매매</v>
      </c>
      <c r="D6680" s="24" t="str">
        <v>2026-01</v>
      </c>
      <c r="E6680" s="24" t="str">
        <v>비교 반영</v>
      </c>
      <c r="F6680" s="24" t="str">
        <v>직전 비교기간</v>
      </c>
      <c r="G6680" s="26">
        <v>1</v>
      </c>
      <c r="H6680" s="37">
        <v>0.0014044943820224719</v>
      </c>
    </row>
    <row r="6681">
      <c r="A6681" s="26">
        <v>43</v>
      </c>
      <c r="B6681" s="24" t="str">
        <v>포천시</v>
      </c>
      <c r="C6681" s="24" t="str">
        <v>오피스텔 매매</v>
      </c>
      <c r="D6681" s="24" t="str">
        <v>2026-02</v>
      </c>
      <c r="E6681" s="24" t="str">
        <v>비교 반영</v>
      </c>
      <c r="F6681" s="24" t="str">
        <v>직전 비교기간</v>
      </c>
      <c r="G6681" s="26">
        <v>0</v>
      </c>
      <c r="H6681" s="37">
        <v>0</v>
      </c>
    </row>
    <row r="6682">
      <c r="A6682" s="26">
        <v>43</v>
      </c>
      <c r="B6682" s="24" t="str">
        <v>포천시</v>
      </c>
      <c r="C6682" s="24" t="str">
        <v>오피스텔 매매</v>
      </c>
      <c r="D6682" s="24" t="str">
        <v>2026-03</v>
      </c>
      <c r="E6682" s="24" t="str">
        <v>비교 반영</v>
      </c>
      <c r="F6682" s="24" t="str">
        <v>직전 비교기간</v>
      </c>
      <c r="G6682" s="26">
        <v>0</v>
      </c>
      <c r="H6682" s="37">
        <v>0</v>
      </c>
    </row>
    <row r="6683">
      <c r="A6683" s="26">
        <v>43</v>
      </c>
      <c r="B6683" s="24" t="str">
        <v>포천시</v>
      </c>
      <c r="C6683" s="24" t="str">
        <v>오피스텔 매매</v>
      </c>
      <c r="D6683" s="24" t="str">
        <v>2026-04</v>
      </c>
      <c r="E6683" s="24" t="str">
        <v>비교 반영</v>
      </c>
      <c r="F6683" s="24" t="str">
        <v>최근 비교기간</v>
      </c>
      <c r="G6683" s="26">
        <v>2</v>
      </c>
      <c r="H6683" s="37">
        <v>0.0029717682020802376</v>
      </c>
    </row>
    <row r="6684">
      <c r="A6684" s="26">
        <v>43</v>
      </c>
      <c r="B6684" s="24" t="str">
        <v>포천시</v>
      </c>
      <c r="C6684" s="24" t="str">
        <v>오피스텔 매매</v>
      </c>
      <c r="D6684" s="24" t="str">
        <v>2026-05</v>
      </c>
      <c r="E6684" s="24" t="str">
        <v>비교 반영</v>
      </c>
      <c r="F6684" s="24" t="str">
        <v>최근 비교기간</v>
      </c>
      <c r="G6684" s="26">
        <v>0</v>
      </c>
      <c r="H6684" s="37">
        <v>0</v>
      </c>
    </row>
    <row r="6685">
      <c r="A6685" s="26">
        <v>43</v>
      </c>
      <c r="B6685" s="24" t="str">
        <v>포천시</v>
      </c>
      <c r="C6685" s="24" t="str">
        <v>오피스텔 매매</v>
      </c>
      <c r="D6685" s="24" t="str">
        <v>2026-06</v>
      </c>
      <c r="E6685" s="24" t="str">
        <v>비교 반영</v>
      </c>
      <c r="F6685" s="24" t="str">
        <v>최근 비교기간</v>
      </c>
      <c r="G6685" s="26">
        <v>0</v>
      </c>
      <c r="H6685" s="37">
        <v>0</v>
      </c>
    </row>
    <row r="6686">
      <c r="A6686" s="30">
        <v>43</v>
      </c>
      <c r="B6686" s="30" t="str">
        <v>포천시</v>
      </c>
      <c r="C6686" s="30" t="str">
        <v>오피스텔 매매</v>
      </c>
      <c r="D6686" s="30" t="str">
        <v>2026-07</v>
      </c>
      <c r="E6686" s="30" t="str">
        <v>집계 중</v>
      </c>
      <c r="F6686" s="30" t="str">
        <v>집계 중 월</v>
      </c>
      <c r="G6686" s="32">
        <v>0</v>
      </c>
      <c r="H6686" s="43">
        <v>0</v>
      </c>
    </row>
    <row r="6687">
      <c r="A6687" s="26">
        <v>44</v>
      </c>
      <c r="B6687" s="24" t="str">
        <v>과천시</v>
      </c>
      <c r="C6687" s="24" t="str">
        <v>아파트 전월세</v>
      </c>
      <c r="D6687" s="24" t="str">
        <v>2025-08</v>
      </c>
      <c r="E6687" s="24" t="str">
        <v>비교 반영</v>
      </c>
      <c r="F6687" s="24" t="str">
        <v>그 외 비교 반영월</v>
      </c>
      <c r="G6687" s="26">
        <v>148</v>
      </c>
      <c r="H6687" s="37">
        <v>0.46540880503144655</v>
      </c>
    </row>
    <row r="6688">
      <c r="A6688" s="26">
        <v>44</v>
      </c>
      <c r="B6688" s="24" t="str">
        <v>과천시</v>
      </c>
      <c r="C6688" s="24" t="str">
        <v>아파트 전월세</v>
      </c>
      <c r="D6688" s="24" t="str">
        <v>2025-09</v>
      </c>
      <c r="E6688" s="24" t="str">
        <v>비교 반영</v>
      </c>
      <c r="F6688" s="24" t="str">
        <v>그 외 비교 반영월</v>
      </c>
      <c r="G6688" s="26">
        <v>134</v>
      </c>
      <c r="H6688" s="37">
        <v>0.35638297872340424</v>
      </c>
    </row>
    <row r="6689">
      <c r="A6689" s="26">
        <v>44</v>
      </c>
      <c r="B6689" s="24" t="str">
        <v>과천시</v>
      </c>
      <c r="C6689" s="24" t="str">
        <v>아파트 전월세</v>
      </c>
      <c r="D6689" s="24" t="str">
        <v>2025-10</v>
      </c>
      <c r="E6689" s="24" t="str">
        <v>비교 반영</v>
      </c>
      <c r="F6689" s="24" t="str">
        <v>그 외 비교 반영월</v>
      </c>
      <c r="G6689" s="26">
        <v>153</v>
      </c>
      <c r="H6689" s="37">
        <v>0.391304347826087</v>
      </c>
    </row>
    <row r="6690">
      <c r="A6690" s="26">
        <v>44</v>
      </c>
      <c r="B6690" s="24" t="str">
        <v>과천시</v>
      </c>
      <c r="C6690" s="24" t="str">
        <v>아파트 전월세</v>
      </c>
      <c r="D6690" s="24" t="str">
        <v>2025-11</v>
      </c>
      <c r="E6690" s="24" t="str">
        <v>비교 반영</v>
      </c>
      <c r="F6690" s="24" t="str">
        <v>그 외 비교 반영월</v>
      </c>
      <c r="G6690" s="26">
        <v>222</v>
      </c>
      <c r="H6690" s="37">
        <v>0.5186915887850467</v>
      </c>
    </row>
    <row r="6691">
      <c r="A6691" s="26">
        <v>44</v>
      </c>
      <c r="B6691" s="24" t="str">
        <v>과천시</v>
      </c>
      <c r="C6691" s="24" t="str">
        <v>아파트 전월세</v>
      </c>
      <c r="D6691" s="24" t="str">
        <v>2025-12</v>
      </c>
      <c r="E6691" s="24" t="str">
        <v>비교 반영</v>
      </c>
      <c r="F6691" s="24" t="str">
        <v>그 외 비교 반영월</v>
      </c>
      <c r="G6691" s="26">
        <v>213</v>
      </c>
      <c r="H6691" s="37">
        <v>0.5120192307692307</v>
      </c>
    </row>
    <row r="6692">
      <c r="A6692" s="26">
        <v>44</v>
      </c>
      <c r="B6692" s="24" t="str">
        <v>과천시</v>
      </c>
      <c r="C6692" s="24" t="str">
        <v>아파트 전월세</v>
      </c>
      <c r="D6692" s="24" t="str">
        <v>2026-01</v>
      </c>
      <c r="E6692" s="24" t="str">
        <v>비교 반영</v>
      </c>
      <c r="F6692" s="24" t="str">
        <v>직전 비교기간</v>
      </c>
      <c r="G6692" s="26">
        <v>209</v>
      </c>
      <c r="H6692" s="37">
        <v>0.48491879350348027</v>
      </c>
    </row>
    <row r="6693">
      <c r="A6693" s="26">
        <v>44</v>
      </c>
      <c r="B6693" s="24" t="str">
        <v>과천시</v>
      </c>
      <c r="C6693" s="24" t="str">
        <v>아파트 전월세</v>
      </c>
      <c r="D6693" s="24" t="str">
        <v>2026-02</v>
      </c>
      <c r="E6693" s="24" t="str">
        <v>비교 반영</v>
      </c>
      <c r="F6693" s="24" t="str">
        <v>직전 비교기간</v>
      </c>
      <c r="G6693" s="26">
        <v>152</v>
      </c>
      <c r="H6693" s="37">
        <v>0.37530864197530867</v>
      </c>
    </row>
    <row r="6694">
      <c r="A6694" s="26">
        <v>44</v>
      </c>
      <c r="B6694" s="24" t="str">
        <v>과천시</v>
      </c>
      <c r="C6694" s="24" t="str">
        <v>아파트 전월세</v>
      </c>
      <c r="D6694" s="24" t="str">
        <v>2026-03</v>
      </c>
      <c r="E6694" s="24" t="str">
        <v>비교 반영</v>
      </c>
      <c r="F6694" s="24" t="str">
        <v>직전 비교기간</v>
      </c>
      <c r="G6694" s="26">
        <v>209</v>
      </c>
      <c r="H6694" s="37">
        <v>0.4066147859922179</v>
      </c>
    </row>
    <row r="6695">
      <c r="A6695" s="26">
        <v>44</v>
      </c>
      <c r="B6695" s="24" t="str">
        <v>과천시</v>
      </c>
      <c r="C6695" s="24" t="str">
        <v>아파트 전월세</v>
      </c>
      <c r="D6695" s="24" t="str">
        <v>2026-04</v>
      </c>
      <c r="E6695" s="24" t="str">
        <v>비교 반영</v>
      </c>
      <c r="F6695" s="24" t="str">
        <v>최근 비교기간</v>
      </c>
      <c r="G6695" s="26">
        <v>177</v>
      </c>
      <c r="H6695" s="37">
        <v>0.35542168674698793</v>
      </c>
    </row>
    <row r="6696">
      <c r="A6696" s="26">
        <v>44</v>
      </c>
      <c r="B6696" s="24" t="str">
        <v>과천시</v>
      </c>
      <c r="C6696" s="24" t="str">
        <v>아파트 전월세</v>
      </c>
      <c r="D6696" s="24" t="str">
        <v>2026-05</v>
      </c>
      <c r="E6696" s="24" t="str">
        <v>비교 반영</v>
      </c>
      <c r="F6696" s="24" t="str">
        <v>최근 비교기간</v>
      </c>
      <c r="G6696" s="26">
        <v>188</v>
      </c>
      <c r="H6696" s="37">
        <v>0.37751004016064255</v>
      </c>
    </row>
    <row r="6697">
      <c r="A6697" s="26">
        <v>44</v>
      </c>
      <c r="B6697" s="24" t="str">
        <v>과천시</v>
      </c>
      <c r="C6697" s="24" t="str">
        <v>아파트 전월세</v>
      </c>
      <c r="D6697" s="24" t="str">
        <v>2026-06</v>
      </c>
      <c r="E6697" s="24" t="str">
        <v>비교 반영</v>
      </c>
      <c r="F6697" s="24" t="str">
        <v>최근 비교기간</v>
      </c>
      <c r="G6697" s="26">
        <v>157</v>
      </c>
      <c r="H6697" s="37">
        <v>0.3738095238095238</v>
      </c>
    </row>
    <row r="6698">
      <c r="A6698" s="30">
        <v>44</v>
      </c>
      <c r="B6698" s="30" t="str">
        <v>과천시</v>
      </c>
      <c r="C6698" s="30" t="str">
        <v>아파트 전월세</v>
      </c>
      <c r="D6698" s="30" t="str">
        <v>2026-07</v>
      </c>
      <c r="E6698" s="30" t="str">
        <v>집계 중</v>
      </c>
      <c r="F6698" s="30" t="str">
        <v>집계 중 월</v>
      </c>
      <c r="G6698" s="32">
        <v>123</v>
      </c>
      <c r="H6698" s="43">
        <v>0.358600583090379</v>
      </c>
    </row>
    <row r="6699">
      <c r="A6699" s="26">
        <v>44</v>
      </c>
      <c r="B6699" s="24" t="str">
        <v>과천시</v>
      </c>
      <c r="C6699" s="24" t="str">
        <v>다가구 전월세</v>
      </c>
      <c r="D6699" s="24" t="str">
        <v>2025-08</v>
      </c>
      <c r="E6699" s="24" t="str">
        <v>비교 반영</v>
      </c>
      <c r="F6699" s="24" t="str">
        <v>그 외 비교 반영월</v>
      </c>
      <c r="G6699" s="26">
        <v>67</v>
      </c>
      <c r="H6699" s="37">
        <v>0.21069182389937108</v>
      </c>
    </row>
    <row r="6700">
      <c r="A6700" s="26">
        <v>44</v>
      </c>
      <c r="B6700" s="24" t="str">
        <v>과천시</v>
      </c>
      <c r="C6700" s="24" t="str">
        <v>다가구 전월세</v>
      </c>
      <c r="D6700" s="24" t="str">
        <v>2025-09</v>
      </c>
      <c r="E6700" s="24" t="str">
        <v>비교 반영</v>
      </c>
      <c r="F6700" s="24" t="str">
        <v>그 외 비교 반영월</v>
      </c>
      <c r="G6700" s="26">
        <v>54</v>
      </c>
      <c r="H6700" s="37">
        <v>0.14361702127659576</v>
      </c>
    </row>
    <row r="6701">
      <c r="A6701" s="26">
        <v>44</v>
      </c>
      <c r="B6701" s="24" t="str">
        <v>과천시</v>
      </c>
      <c r="C6701" s="24" t="str">
        <v>다가구 전월세</v>
      </c>
      <c r="D6701" s="24" t="str">
        <v>2025-10</v>
      </c>
      <c r="E6701" s="24" t="str">
        <v>비교 반영</v>
      </c>
      <c r="F6701" s="24" t="str">
        <v>그 외 비교 반영월</v>
      </c>
      <c r="G6701" s="26">
        <v>73</v>
      </c>
      <c r="H6701" s="37">
        <v>0.1867007672634271</v>
      </c>
    </row>
    <row r="6702">
      <c r="A6702" s="26">
        <v>44</v>
      </c>
      <c r="B6702" s="24" t="str">
        <v>과천시</v>
      </c>
      <c r="C6702" s="24" t="str">
        <v>다가구 전월세</v>
      </c>
      <c r="D6702" s="24" t="str">
        <v>2025-11</v>
      </c>
      <c r="E6702" s="24" t="str">
        <v>비교 반영</v>
      </c>
      <c r="F6702" s="24" t="str">
        <v>그 외 비교 반영월</v>
      </c>
      <c r="G6702" s="26">
        <v>79</v>
      </c>
      <c r="H6702" s="37">
        <v>0.18457943925233644</v>
      </c>
    </row>
    <row r="6703">
      <c r="A6703" s="26">
        <v>44</v>
      </c>
      <c r="B6703" s="24" t="str">
        <v>과천시</v>
      </c>
      <c r="C6703" s="24" t="str">
        <v>다가구 전월세</v>
      </c>
      <c r="D6703" s="24" t="str">
        <v>2025-12</v>
      </c>
      <c r="E6703" s="24" t="str">
        <v>비교 반영</v>
      </c>
      <c r="F6703" s="24" t="str">
        <v>그 외 비교 반영월</v>
      </c>
      <c r="G6703" s="26">
        <v>64</v>
      </c>
      <c r="H6703" s="37">
        <v>0.15384615384615385</v>
      </c>
    </row>
    <row r="6704">
      <c r="A6704" s="26">
        <v>44</v>
      </c>
      <c r="B6704" s="24" t="str">
        <v>과천시</v>
      </c>
      <c r="C6704" s="24" t="str">
        <v>다가구 전월세</v>
      </c>
      <c r="D6704" s="24" t="str">
        <v>2026-01</v>
      </c>
      <c r="E6704" s="24" t="str">
        <v>비교 반영</v>
      </c>
      <c r="F6704" s="24" t="str">
        <v>직전 비교기간</v>
      </c>
      <c r="G6704" s="26">
        <v>83</v>
      </c>
      <c r="H6704" s="37">
        <v>0.1925754060324826</v>
      </c>
    </row>
    <row r="6705">
      <c r="A6705" s="26">
        <v>44</v>
      </c>
      <c r="B6705" s="24" t="str">
        <v>과천시</v>
      </c>
      <c r="C6705" s="24" t="str">
        <v>다가구 전월세</v>
      </c>
      <c r="D6705" s="24" t="str">
        <v>2026-02</v>
      </c>
      <c r="E6705" s="24" t="str">
        <v>비교 반영</v>
      </c>
      <c r="F6705" s="24" t="str">
        <v>직전 비교기간</v>
      </c>
      <c r="G6705" s="26">
        <v>102</v>
      </c>
      <c r="H6705" s="37">
        <v>0.2518518518518518</v>
      </c>
    </row>
    <row r="6706">
      <c r="A6706" s="26">
        <v>44</v>
      </c>
      <c r="B6706" s="24" t="str">
        <v>과천시</v>
      </c>
      <c r="C6706" s="24" t="str">
        <v>다가구 전월세</v>
      </c>
      <c r="D6706" s="24" t="str">
        <v>2026-03</v>
      </c>
      <c r="E6706" s="24" t="str">
        <v>비교 반영</v>
      </c>
      <c r="F6706" s="24" t="str">
        <v>직전 비교기간</v>
      </c>
      <c r="G6706" s="26">
        <v>126</v>
      </c>
      <c r="H6706" s="37">
        <v>0.245136186770428</v>
      </c>
    </row>
    <row r="6707">
      <c r="A6707" s="26">
        <v>44</v>
      </c>
      <c r="B6707" s="24" t="str">
        <v>과천시</v>
      </c>
      <c r="C6707" s="24" t="str">
        <v>다가구 전월세</v>
      </c>
      <c r="D6707" s="24" t="str">
        <v>2026-04</v>
      </c>
      <c r="E6707" s="24" t="str">
        <v>비교 반영</v>
      </c>
      <c r="F6707" s="24" t="str">
        <v>최근 비교기간</v>
      </c>
      <c r="G6707" s="26">
        <v>106</v>
      </c>
      <c r="H6707" s="37">
        <v>0.21285140562248997</v>
      </c>
    </row>
    <row r="6708">
      <c r="A6708" s="26">
        <v>44</v>
      </c>
      <c r="B6708" s="24" t="str">
        <v>과천시</v>
      </c>
      <c r="C6708" s="24" t="str">
        <v>다가구 전월세</v>
      </c>
      <c r="D6708" s="24" t="str">
        <v>2026-05</v>
      </c>
      <c r="E6708" s="24" t="str">
        <v>비교 반영</v>
      </c>
      <c r="F6708" s="24" t="str">
        <v>최근 비교기간</v>
      </c>
      <c r="G6708" s="26">
        <v>106</v>
      </c>
      <c r="H6708" s="37">
        <v>0.21285140562248997</v>
      </c>
    </row>
    <row r="6709">
      <c r="A6709" s="26">
        <v>44</v>
      </c>
      <c r="B6709" s="24" t="str">
        <v>과천시</v>
      </c>
      <c r="C6709" s="24" t="str">
        <v>다가구 전월세</v>
      </c>
      <c r="D6709" s="24" t="str">
        <v>2026-06</v>
      </c>
      <c r="E6709" s="24" t="str">
        <v>비교 반영</v>
      </c>
      <c r="F6709" s="24" t="str">
        <v>최근 비교기간</v>
      </c>
      <c r="G6709" s="26">
        <v>107</v>
      </c>
      <c r="H6709" s="37">
        <v>0.25476190476190474</v>
      </c>
    </row>
    <row r="6710">
      <c r="A6710" s="30">
        <v>44</v>
      </c>
      <c r="B6710" s="30" t="str">
        <v>과천시</v>
      </c>
      <c r="C6710" s="30" t="str">
        <v>다가구 전월세</v>
      </c>
      <c r="D6710" s="30" t="str">
        <v>2026-07</v>
      </c>
      <c r="E6710" s="30" t="str">
        <v>집계 중</v>
      </c>
      <c r="F6710" s="30" t="str">
        <v>집계 중 월</v>
      </c>
      <c r="G6710" s="32">
        <v>81</v>
      </c>
      <c r="H6710" s="43">
        <v>0.23615160349854228</v>
      </c>
    </row>
    <row r="6711">
      <c r="A6711" s="26">
        <v>44</v>
      </c>
      <c r="B6711" s="24" t="str">
        <v>과천시</v>
      </c>
      <c r="C6711" s="24" t="str">
        <v>다세대 전월세</v>
      </c>
      <c r="D6711" s="24" t="str">
        <v>2025-08</v>
      </c>
      <c r="E6711" s="24" t="str">
        <v>비교 반영</v>
      </c>
      <c r="F6711" s="24" t="str">
        <v>그 외 비교 반영월</v>
      </c>
      <c r="G6711" s="26">
        <v>37</v>
      </c>
      <c r="H6711" s="37">
        <v>0.11635220125786164</v>
      </c>
    </row>
    <row r="6712">
      <c r="A6712" s="26">
        <v>44</v>
      </c>
      <c r="B6712" s="24" t="str">
        <v>과천시</v>
      </c>
      <c r="C6712" s="24" t="str">
        <v>다세대 전월세</v>
      </c>
      <c r="D6712" s="24" t="str">
        <v>2025-09</v>
      </c>
      <c r="E6712" s="24" t="str">
        <v>비교 반영</v>
      </c>
      <c r="F6712" s="24" t="str">
        <v>그 외 비교 반영월</v>
      </c>
      <c r="G6712" s="26">
        <v>39</v>
      </c>
      <c r="H6712" s="37">
        <v>0.10372340425531915</v>
      </c>
    </row>
    <row r="6713">
      <c r="A6713" s="26">
        <v>44</v>
      </c>
      <c r="B6713" s="24" t="str">
        <v>과천시</v>
      </c>
      <c r="C6713" s="24" t="str">
        <v>다세대 전월세</v>
      </c>
      <c r="D6713" s="24" t="str">
        <v>2025-10</v>
      </c>
      <c r="E6713" s="24" t="str">
        <v>비교 반영</v>
      </c>
      <c r="F6713" s="24" t="str">
        <v>그 외 비교 반영월</v>
      </c>
      <c r="G6713" s="26">
        <v>39</v>
      </c>
      <c r="H6713" s="37">
        <v>0.09974424552429667</v>
      </c>
    </row>
    <row r="6714">
      <c r="A6714" s="26">
        <v>44</v>
      </c>
      <c r="B6714" s="24" t="str">
        <v>과천시</v>
      </c>
      <c r="C6714" s="24" t="str">
        <v>다세대 전월세</v>
      </c>
      <c r="D6714" s="24" t="str">
        <v>2025-11</v>
      </c>
      <c r="E6714" s="24" t="str">
        <v>비교 반영</v>
      </c>
      <c r="F6714" s="24" t="str">
        <v>그 외 비교 반영월</v>
      </c>
      <c r="G6714" s="26">
        <v>65</v>
      </c>
      <c r="H6714" s="37">
        <v>0.15186915887850466</v>
      </c>
    </row>
    <row r="6715">
      <c r="A6715" s="26">
        <v>44</v>
      </c>
      <c r="B6715" s="24" t="str">
        <v>과천시</v>
      </c>
      <c r="C6715" s="24" t="str">
        <v>다세대 전월세</v>
      </c>
      <c r="D6715" s="24" t="str">
        <v>2025-12</v>
      </c>
      <c r="E6715" s="24" t="str">
        <v>비교 반영</v>
      </c>
      <c r="F6715" s="24" t="str">
        <v>그 외 비교 반영월</v>
      </c>
      <c r="G6715" s="26">
        <v>58</v>
      </c>
      <c r="H6715" s="37">
        <v>0.13942307692307693</v>
      </c>
    </row>
    <row r="6716">
      <c r="A6716" s="26">
        <v>44</v>
      </c>
      <c r="B6716" s="24" t="str">
        <v>과천시</v>
      </c>
      <c r="C6716" s="24" t="str">
        <v>다세대 전월세</v>
      </c>
      <c r="D6716" s="24" t="str">
        <v>2026-01</v>
      </c>
      <c r="E6716" s="24" t="str">
        <v>비교 반영</v>
      </c>
      <c r="F6716" s="24" t="str">
        <v>직전 비교기간</v>
      </c>
      <c r="G6716" s="26">
        <v>57</v>
      </c>
      <c r="H6716" s="37">
        <v>0.13225058004640372</v>
      </c>
    </row>
    <row r="6717">
      <c r="A6717" s="26">
        <v>44</v>
      </c>
      <c r="B6717" s="24" t="str">
        <v>과천시</v>
      </c>
      <c r="C6717" s="24" t="str">
        <v>다세대 전월세</v>
      </c>
      <c r="D6717" s="24" t="str">
        <v>2026-02</v>
      </c>
      <c r="E6717" s="24" t="str">
        <v>비교 반영</v>
      </c>
      <c r="F6717" s="24" t="str">
        <v>직전 비교기간</v>
      </c>
      <c r="G6717" s="26">
        <v>68</v>
      </c>
      <c r="H6717" s="37">
        <v>0.16790123456790124</v>
      </c>
    </row>
    <row r="6718">
      <c r="A6718" s="26">
        <v>44</v>
      </c>
      <c r="B6718" s="24" t="str">
        <v>과천시</v>
      </c>
      <c r="C6718" s="24" t="str">
        <v>다세대 전월세</v>
      </c>
      <c r="D6718" s="24" t="str">
        <v>2026-03</v>
      </c>
      <c r="E6718" s="24" t="str">
        <v>비교 반영</v>
      </c>
      <c r="F6718" s="24" t="str">
        <v>직전 비교기간</v>
      </c>
      <c r="G6718" s="26">
        <v>65</v>
      </c>
      <c r="H6718" s="37">
        <v>0.1264591439688716</v>
      </c>
    </row>
    <row r="6719">
      <c r="A6719" s="26">
        <v>44</v>
      </c>
      <c r="B6719" s="24" t="str">
        <v>과천시</v>
      </c>
      <c r="C6719" s="24" t="str">
        <v>다세대 전월세</v>
      </c>
      <c r="D6719" s="24" t="str">
        <v>2026-04</v>
      </c>
      <c r="E6719" s="24" t="str">
        <v>비교 반영</v>
      </c>
      <c r="F6719" s="24" t="str">
        <v>최근 비교기간</v>
      </c>
      <c r="G6719" s="26">
        <v>99</v>
      </c>
      <c r="H6719" s="37">
        <v>0.19879518072289157</v>
      </c>
    </row>
    <row r="6720">
      <c r="A6720" s="26">
        <v>44</v>
      </c>
      <c r="B6720" s="24" t="str">
        <v>과천시</v>
      </c>
      <c r="C6720" s="24" t="str">
        <v>다세대 전월세</v>
      </c>
      <c r="D6720" s="24" t="str">
        <v>2026-05</v>
      </c>
      <c r="E6720" s="24" t="str">
        <v>비교 반영</v>
      </c>
      <c r="F6720" s="24" t="str">
        <v>최근 비교기간</v>
      </c>
      <c r="G6720" s="26">
        <v>74</v>
      </c>
      <c r="H6720" s="37">
        <v>0.14859437751004015</v>
      </c>
    </row>
    <row r="6721">
      <c r="A6721" s="26">
        <v>44</v>
      </c>
      <c r="B6721" s="24" t="str">
        <v>과천시</v>
      </c>
      <c r="C6721" s="24" t="str">
        <v>다세대 전월세</v>
      </c>
      <c r="D6721" s="24" t="str">
        <v>2026-06</v>
      </c>
      <c r="E6721" s="24" t="str">
        <v>비교 반영</v>
      </c>
      <c r="F6721" s="24" t="str">
        <v>최근 비교기간</v>
      </c>
      <c r="G6721" s="26">
        <v>59</v>
      </c>
      <c r="H6721" s="37">
        <v>0.14047619047619048</v>
      </c>
    </row>
    <row r="6722">
      <c r="A6722" s="30">
        <v>44</v>
      </c>
      <c r="B6722" s="30" t="str">
        <v>과천시</v>
      </c>
      <c r="C6722" s="30" t="str">
        <v>다세대 전월세</v>
      </c>
      <c r="D6722" s="30" t="str">
        <v>2026-07</v>
      </c>
      <c r="E6722" s="30" t="str">
        <v>집계 중</v>
      </c>
      <c r="F6722" s="30" t="str">
        <v>집계 중 월</v>
      </c>
      <c r="G6722" s="32">
        <v>49</v>
      </c>
      <c r="H6722" s="43">
        <v>0.14285714285714285</v>
      </c>
    </row>
    <row r="6723">
      <c r="A6723" s="26">
        <v>44</v>
      </c>
      <c r="B6723" s="24" t="str">
        <v>과천시</v>
      </c>
      <c r="C6723" s="24" t="str">
        <v>오피스텔 전월세</v>
      </c>
      <c r="D6723" s="24" t="str">
        <v>2025-08</v>
      </c>
      <c r="E6723" s="24" t="str">
        <v>비교 반영</v>
      </c>
      <c r="F6723" s="24" t="str">
        <v>그 외 비교 반영월</v>
      </c>
      <c r="G6723" s="26">
        <v>15</v>
      </c>
      <c r="H6723" s="37">
        <v>0.04716981132075472</v>
      </c>
    </row>
    <row r="6724">
      <c r="A6724" s="26">
        <v>44</v>
      </c>
      <c r="B6724" s="24" t="str">
        <v>과천시</v>
      </c>
      <c r="C6724" s="24" t="str">
        <v>오피스텔 전월세</v>
      </c>
      <c r="D6724" s="24" t="str">
        <v>2025-09</v>
      </c>
      <c r="E6724" s="24" t="str">
        <v>비교 반영</v>
      </c>
      <c r="F6724" s="24" t="str">
        <v>그 외 비교 반영월</v>
      </c>
      <c r="G6724" s="26">
        <v>18</v>
      </c>
      <c r="H6724" s="37">
        <v>0.047872340425531915</v>
      </c>
    </row>
    <row r="6725">
      <c r="A6725" s="26">
        <v>44</v>
      </c>
      <c r="B6725" s="24" t="str">
        <v>과천시</v>
      </c>
      <c r="C6725" s="24" t="str">
        <v>오피스텔 전월세</v>
      </c>
      <c r="D6725" s="24" t="str">
        <v>2025-10</v>
      </c>
      <c r="E6725" s="24" t="str">
        <v>비교 반영</v>
      </c>
      <c r="F6725" s="24" t="str">
        <v>그 외 비교 반영월</v>
      </c>
      <c r="G6725" s="26">
        <v>10</v>
      </c>
      <c r="H6725" s="37">
        <v>0.02557544757033248</v>
      </c>
    </row>
    <row r="6726">
      <c r="A6726" s="26">
        <v>44</v>
      </c>
      <c r="B6726" s="24" t="str">
        <v>과천시</v>
      </c>
      <c r="C6726" s="24" t="str">
        <v>오피스텔 전월세</v>
      </c>
      <c r="D6726" s="24" t="str">
        <v>2025-11</v>
      </c>
      <c r="E6726" s="24" t="str">
        <v>비교 반영</v>
      </c>
      <c r="F6726" s="24" t="str">
        <v>그 외 비교 반영월</v>
      </c>
      <c r="G6726" s="26">
        <v>18</v>
      </c>
      <c r="H6726" s="37">
        <v>0.04205607476635514</v>
      </c>
    </row>
    <row r="6727">
      <c r="A6727" s="26">
        <v>44</v>
      </c>
      <c r="B6727" s="24" t="str">
        <v>과천시</v>
      </c>
      <c r="C6727" s="24" t="str">
        <v>오피스텔 전월세</v>
      </c>
      <c r="D6727" s="24" t="str">
        <v>2025-12</v>
      </c>
      <c r="E6727" s="24" t="str">
        <v>비교 반영</v>
      </c>
      <c r="F6727" s="24" t="str">
        <v>그 외 비교 반영월</v>
      </c>
      <c r="G6727" s="26">
        <v>21</v>
      </c>
      <c r="H6727" s="37">
        <v>0.05048076923076923</v>
      </c>
    </row>
    <row r="6728">
      <c r="A6728" s="26">
        <v>44</v>
      </c>
      <c r="B6728" s="24" t="str">
        <v>과천시</v>
      </c>
      <c r="C6728" s="24" t="str">
        <v>오피스텔 전월세</v>
      </c>
      <c r="D6728" s="24" t="str">
        <v>2026-01</v>
      </c>
      <c r="E6728" s="24" t="str">
        <v>비교 반영</v>
      </c>
      <c r="F6728" s="24" t="str">
        <v>직전 비교기간</v>
      </c>
      <c r="G6728" s="26">
        <v>31</v>
      </c>
      <c r="H6728" s="37">
        <v>0.07192575406032482</v>
      </c>
    </row>
    <row r="6729">
      <c r="A6729" s="26">
        <v>44</v>
      </c>
      <c r="B6729" s="24" t="str">
        <v>과천시</v>
      </c>
      <c r="C6729" s="24" t="str">
        <v>오피스텔 전월세</v>
      </c>
      <c r="D6729" s="24" t="str">
        <v>2026-02</v>
      </c>
      <c r="E6729" s="24" t="str">
        <v>비교 반영</v>
      </c>
      <c r="F6729" s="24" t="str">
        <v>직전 비교기간</v>
      </c>
      <c r="G6729" s="26">
        <v>38</v>
      </c>
      <c r="H6729" s="37">
        <v>0.09382716049382717</v>
      </c>
    </row>
    <row r="6730">
      <c r="A6730" s="26">
        <v>44</v>
      </c>
      <c r="B6730" s="24" t="str">
        <v>과천시</v>
      </c>
      <c r="C6730" s="24" t="str">
        <v>오피스텔 전월세</v>
      </c>
      <c r="D6730" s="24" t="str">
        <v>2026-03</v>
      </c>
      <c r="E6730" s="24" t="str">
        <v>비교 반영</v>
      </c>
      <c r="F6730" s="24" t="str">
        <v>직전 비교기간</v>
      </c>
      <c r="G6730" s="26">
        <v>49</v>
      </c>
      <c r="H6730" s="37">
        <v>0.09533073929961089</v>
      </c>
    </row>
    <row r="6731">
      <c r="A6731" s="26">
        <v>44</v>
      </c>
      <c r="B6731" s="24" t="str">
        <v>과천시</v>
      </c>
      <c r="C6731" s="24" t="str">
        <v>오피스텔 전월세</v>
      </c>
      <c r="D6731" s="24" t="str">
        <v>2026-04</v>
      </c>
      <c r="E6731" s="24" t="str">
        <v>비교 반영</v>
      </c>
      <c r="F6731" s="24" t="str">
        <v>최근 비교기간</v>
      </c>
      <c r="G6731" s="26">
        <v>38</v>
      </c>
      <c r="H6731" s="37">
        <v>0.07630522088353414</v>
      </c>
    </row>
    <row r="6732">
      <c r="A6732" s="26">
        <v>44</v>
      </c>
      <c r="B6732" s="24" t="str">
        <v>과천시</v>
      </c>
      <c r="C6732" s="24" t="str">
        <v>오피스텔 전월세</v>
      </c>
      <c r="D6732" s="24" t="str">
        <v>2026-05</v>
      </c>
      <c r="E6732" s="24" t="str">
        <v>비교 반영</v>
      </c>
      <c r="F6732" s="24" t="str">
        <v>최근 비교기간</v>
      </c>
      <c r="G6732" s="26">
        <v>29</v>
      </c>
      <c r="H6732" s="37">
        <v>0.05823293172690763</v>
      </c>
    </row>
    <row r="6733">
      <c r="A6733" s="26">
        <v>44</v>
      </c>
      <c r="B6733" s="24" t="str">
        <v>과천시</v>
      </c>
      <c r="C6733" s="24" t="str">
        <v>오피스텔 전월세</v>
      </c>
      <c r="D6733" s="24" t="str">
        <v>2026-06</v>
      </c>
      <c r="E6733" s="24" t="str">
        <v>비교 반영</v>
      </c>
      <c r="F6733" s="24" t="str">
        <v>최근 비교기간</v>
      </c>
      <c r="G6733" s="26">
        <v>37</v>
      </c>
      <c r="H6733" s="37">
        <v>0.0880952380952381</v>
      </c>
    </row>
    <row r="6734">
      <c r="A6734" s="30">
        <v>44</v>
      </c>
      <c r="B6734" s="30" t="str">
        <v>과천시</v>
      </c>
      <c r="C6734" s="30" t="str">
        <v>오피스텔 전월세</v>
      </c>
      <c r="D6734" s="30" t="str">
        <v>2026-07</v>
      </c>
      <c r="E6734" s="30" t="str">
        <v>집계 중</v>
      </c>
      <c r="F6734" s="30" t="str">
        <v>집계 중 월</v>
      </c>
      <c r="G6734" s="32">
        <v>37</v>
      </c>
      <c r="H6734" s="43">
        <v>0.10787172011661808</v>
      </c>
    </row>
    <row r="6735">
      <c r="A6735" s="26">
        <v>44</v>
      </c>
      <c r="B6735" s="24" t="str">
        <v>과천시</v>
      </c>
      <c r="C6735" s="24" t="str">
        <v>아파트 매매</v>
      </c>
      <c r="D6735" s="24" t="str">
        <v>2025-08</v>
      </c>
      <c r="E6735" s="24" t="str">
        <v>비교 반영</v>
      </c>
      <c r="F6735" s="24" t="str">
        <v>그 외 비교 반영월</v>
      </c>
      <c r="G6735" s="26">
        <v>25</v>
      </c>
      <c r="H6735" s="37">
        <v>0.07861635220125786</v>
      </c>
    </row>
    <row r="6736">
      <c r="A6736" s="26">
        <v>44</v>
      </c>
      <c r="B6736" s="24" t="str">
        <v>과천시</v>
      </c>
      <c r="C6736" s="24" t="str">
        <v>아파트 매매</v>
      </c>
      <c r="D6736" s="24" t="str">
        <v>2025-09</v>
      </c>
      <c r="E6736" s="24" t="str">
        <v>비교 반영</v>
      </c>
      <c r="F6736" s="24" t="str">
        <v>그 외 비교 반영월</v>
      </c>
      <c r="G6736" s="26">
        <v>70</v>
      </c>
      <c r="H6736" s="37">
        <v>0.18617021276595744</v>
      </c>
    </row>
    <row r="6737">
      <c r="A6737" s="26">
        <v>44</v>
      </c>
      <c r="B6737" s="24" t="str">
        <v>과천시</v>
      </c>
      <c r="C6737" s="24" t="str">
        <v>아파트 매매</v>
      </c>
      <c r="D6737" s="24" t="str">
        <v>2025-10</v>
      </c>
      <c r="E6737" s="24" t="str">
        <v>비교 반영</v>
      </c>
      <c r="F6737" s="24" t="str">
        <v>그 외 비교 반영월</v>
      </c>
      <c r="G6737" s="26">
        <v>72</v>
      </c>
      <c r="H6737" s="37">
        <v>0.18414322250639387</v>
      </c>
    </row>
    <row r="6738">
      <c r="A6738" s="26">
        <v>44</v>
      </c>
      <c r="B6738" s="24" t="str">
        <v>과천시</v>
      </c>
      <c r="C6738" s="24" t="str">
        <v>아파트 매매</v>
      </c>
      <c r="D6738" s="24" t="str">
        <v>2025-11</v>
      </c>
      <c r="E6738" s="24" t="str">
        <v>비교 반영</v>
      </c>
      <c r="F6738" s="24" t="str">
        <v>그 외 비교 반영월</v>
      </c>
      <c r="G6738" s="26">
        <v>5</v>
      </c>
      <c r="H6738" s="37">
        <v>0.011682242990654205</v>
      </c>
    </row>
    <row r="6739">
      <c r="A6739" s="26">
        <v>44</v>
      </c>
      <c r="B6739" s="24" t="str">
        <v>과천시</v>
      </c>
      <c r="C6739" s="24" t="str">
        <v>아파트 매매</v>
      </c>
      <c r="D6739" s="24" t="str">
        <v>2025-12</v>
      </c>
      <c r="E6739" s="24" t="str">
        <v>비교 반영</v>
      </c>
      <c r="F6739" s="24" t="str">
        <v>그 외 비교 반영월</v>
      </c>
      <c r="G6739" s="26">
        <v>8</v>
      </c>
      <c r="H6739" s="37">
        <v>0.019230769230769232</v>
      </c>
    </row>
    <row r="6740">
      <c r="A6740" s="26">
        <v>44</v>
      </c>
      <c r="B6740" s="24" t="str">
        <v>과천시</v>
      </c>
      <c r="C6740" s="24" t="str">
        <v>아파트 매매</v>
      </c>
      <c r="D6740" s="24" t="str">
        <v>2026-01</v>
      </c>
      <c r="E6740" s="24" t="str">
        <v>비교 반영</v>
      </c>
      <c r="F6740" s="24" t="str">
        <v>직전 비교기간</v>
      </c>
      <c r="G6740" s="26">
        <v>13</v>
      </c>
      <c r="H6740" s="37">
        <v>0.030162412993039442</v>
      </c>
    </row>
    <row r="6741">
      <c r="A6741" s="26">
        <v>44</v>
      </c>
      <c r="B6741" s="24" t="str">
        <v>과천시</v>
      </c>
      <c r="C6741" s="24" t="str">
        <v>아파트 매매</v>
      </c>
      <c r="D6741" s="24" t="str">
        <v>2026-02</v>
      </c>
      <c r="E6741" s="24" t="str">
        <v>비교 반영</v>
      </c>
      <c r="F6741" s="24" t="str">
        <v>직전 비교기간</v>
      </c>
      <c r="G6741" s="26">
        <v>14</v>
      </c>
      <c r="H6741" s="37">
        <v>0.0345679012345679</v>
      </c>
    </row>
    <row r="6742">
      <c r="A6742" s="26">
        <v>44</v>
      </c>
      <c r="B6742" s="24" t="str">
        <v>과천시</v>
      </c>
      <c r="C6742" s="24" t="str">
        <v>아파트 매매</v>
      </c>
      <c r="D6742" s="24" t="str">
        <v>2026-03</v>
      </c>
      <c r="E6742" s="24" t="str">
        <v>비교 반영</v>
      </c>
      <c r="F6742" s="24" t="str">
        <v>직전 비교기간</v>
      </c>
      <c r="G6742" s="26">
        <v>23</v>
      </c>
      <c r="H6742" s="37">
        <v>0.04474708171206226</v>
      </c>
    </row>
    <row r="6743">
      <c r="A6743" s="26">
        <v>44</v>
      </c>
      <c r="B6743" s="24" t="str">
        <v>과천시</v>
      </c>
      <c r="C6743" s="24" t="str">
        <v>아파트 매매</v>
      </c>
      <c r="D6743" s="24" t="str">
        <v>2026-04</v>
      </c>
      <c r="E6743" s="24" t="str">
        <v>비교 반영</v>
      </c>
      <c r="F6743" s="24" t="str">
        <v>최근 비교기간</v>
      </c>
      <c r="G6743" s="26">
        <v>34</v>
      </c>
      <c r="H6743" s="37">
        <v>0.06827309236947791</v>
      </c>
    </row>
    <row r="6744">
      <c r="A6744" s="26">
        <v>44</v>
      </c>
      <c r="B6744" s="24" t="str">
        <v>과천시</v>
      </c>
      <c r="C6744" s="24" t="str">
        <v>아파트 매매</v>
      </c>
      <c r="D6744" s="24" t="str">
        <v>2026-05</v>
      </c>
      <c r="E6744" s="24" t="str">
        <v>비교 반영</v>
      </c>
      <c r="F6744" s="24" t="str">
        <v>최근 비교기간</v>
      </c>
      <c r="G6744" s="26">
        <v>45</v>
      </c>
      <c r="H6744" s="37">
        <v>0.09036144578313253</v>
      </c>
    </row>
    <row r="6745">
      <c r="A6745" s="26">
        <v>44</v>
      </c>
      <c r="B6745" s="24" t="str">
        <v>과천시</v>
      </c>
      <c r="C6745" s="24" t="str">
        <v>아파트 매매</v>
      </c>
      <c r="D6745" s="24" t="str">
        <v>2026-06</v>
      </c>
      <c r="E6745" s="24" t="str">
        <v>비교 반영</v>
      </c>
      <c r="F6745" s="24" t="str">
        <v>최근 비교기간</v>
      </c>
      <c r="G6745" s="26">
        <v>22</v>
      </c>
      <c r="H6745" s="37">
        <v>0.05238095238095238</v>
      </c>
    </row>
    <row r="6746">
      <c r="A6746" s="30">
        <v>44</v>
      </c>
      <c r="B6746" s="30" t="str">
        <v>과천시</v>
      </c>
      <c r="C6746" s="30" t="str">
        <v>아파트 매매</v>
      </c>
      <c r="D6746" s="30" t="str">
        <v>2026-07</v>
      </c>
      <c r="E6746" s="30" t="str">
        <v>집계 중</v>
      </c>
      <c r="F6746" s="30" t="str">
        <v>집계 중 월</v>
      </c>
      <c r="G6746" s="32">
        <v>20</v>
      </c>
      <c r="H6746" s="43">
        <v>0.05830903790087463</v>
      </c>
    </row>
    <row r="6747">
      <c r="A6747" s="26">
        <v>44</v>
      </c>
      <c r="B6747" s="24" t="str">
        <v>과천시</v>
      </c>
      <c r="C6747" s="24" t="str">
        <v>토지</v>
      </c>
      <c r="D6747" s="24" t="str">
        <v>2025-08</v>
      </c>
      <c r="E6747" s="24" t="str">
        <v>비교 반영</v>
      </c>
      <c r="F6747" s="24" t="str">
        <v>그 외 비교 반영월</v>
      </c>
      <c r="G6747" s="26">
        <v>7</v>
      </c>
      <c r="H6747" s="37">
        <v>0.0220125786163522</v>
      </c>
    </row>
    <row r="6748">
      <c r="A6748" s="26">
        <v>44</v>
      </c>
      <c r="B6748" s="24" t="str">
        <v>과천시</v>
      </c>
      <c r="C6748" s="24" t="str">
        <v>토지</v>
      </c>
      <c r="D6748" s="24" t="str">
        <v>2025-09</v>
      </c>
      <c r="E6748" s="24" t="str">
        <v>비교 반영</v>
      </c>
      <c r="F6748" s="24" t="str">
        <v>그 외 비교 반영월</v>
      </c>
      <c r="G6748" s="26">
        <v>12</v>
      </c>
      <c r="H6748" s="37">
        <v>0.031914893617021274</v>
      </c>
    </row>
    <row r="6749">
      <c r="A6749" s="26">
        <v>44</v>
      </c>
      <c r="B6749" s="24" t="str">
        <v>과천시</v>
      </c>
      <c r="C6749" s="24" t="str">
        <v>토지</v>
      </c>
      <c r="D6749" s="24" t="str">
        <v>2025-10</v>
      </c>
      <c r="E6749" s="24" t="str">
        <v>비교 반영</v>
      </c>
      <c r="F6749" s="24" t="str">
        <v>그 외 비교 반영월</v>
      </c>
      <c r="G6749" s="26">
        <v>18</v>
      </c>
      <c r="H6749" s="37">
        <v>0.04603580562659847</v>
      </c>
    </row>
    <row r="6750">
      <c r="A6750" s="26">
        <v>44</v>
      </c>
      <c r="B6750" s="24" t="str">
        <v>과천시</v>
      </c>
      <c r="C6750" s="24" t="str">
        <v>토지</v>
      </c>
      <c r="D6750" s="24" t="str">
        <v>2025-11</v>
      </c>
      <c r="E6750" s="24" t="str">
        <v>비교 반영</v>
      </c>
      <c r="F6750" s="24" t="str">
        <v>그 외 비교 반영월</v>
      </c>
      <c r="G6750" s="26">
        <v>8</v>
      </c>
      <c r="H6750" s="37">
        <v>0.018691588785046728</v>
      </c>
    </row>
    <row r="6751">
      <c r="A6751" s="26">
        <v>44</v>
      </c>
      <c r="B6751" s="24" t="str">
        <v>과천시</v>
      </c>
      <c r="C6751" s="24" t="str">
        <v>토지</v>
      </c>
      <c r="D6751" s="24" t="str">
        <v>2025-12</v>
      </c>
      <c r="E6751" s="24" t="str">
        <v>비교 반영</v>
      </c>
      <c r="F6751" s="24" t="str">
        <v>그 외 비교 반영월</v>
      </c>
      <c r="G6751" s="26">
        <v>21</v>
      </c>
      <c r="H6751" s="37">
        <v>0.05048076923076923</v>
      </c>
    </row>
    <row r="6752">
      <c r="A6752" s="26">
        <v>44</v>
      </c>
      <c r="B6752" s="24" t="str">
        <v>과천시</v>
      </c>
      <c r="C6752" s="24" t="str">
        <v>토지</v>
      </c>
      <c r="D6752" s="24" t="str">
        <v>2026-01</v>
      </c>
      <c r="E6752" s="24" t="str">
        <v>비교 반영</v>
      </c>
      <c r="F6752" s="24" t="str">
        <v>직전 비교기간</v>
      </c>
      <c r="G6752" s="26">
        <v>15</v>
      </c>
      <c r="H6752" s="37">
        <v>0.03480278422273782</v>
      </c>
    </row>
    <row r="6753">
      <c r="A6753" s="26">
        <v>44</v>
      </c>
      <c r="B6753" s="24" t="str">
        <v>과천시</v>
      </c>
      <c r="C6753" s="24" t="str">
        <v>토지</v>
      </c>
      <c r="D6753" s="24" t="str">
        <v>2026-02</v>
      </c>
      <c r="E6753" s="24" t="str">
        <v>비교 반영</v>
      </c>
      <c r="F6753" s="24" t="str">
        <v>직전 비교기간</v>
      </c>
      <c r="G6753" s="26">
        <v>4</v>
      </c>
      <c r="H6753" s="37">
        <v>0.009876543209876543</v>
      </c>
    </row>
    <row r="6754">
      <c r="A6754" s="26">
        <v>44</v>
      </c>
      <c r="B6754" s="24" t="str">
        <v>과천시</v>
      </c>
      <c r="C6754" s="24" t="str">
        <v>토지</v>
      </c>
      <c r="D6754" s="24" t="str">
        <v>2026-03</v>
      </c>
      <c r="E6754" s="24" t="str">
        <v>비교 반영</v>
      </c>
      <c r="F6754" s="24" t="str">
        <v>직전 비교기간</v>
      </c>
      <c r="G6754" s="26">
        <v>7</v>
      </c>
      <c r="H6754" s="37">
        <v>0.013618677042801557</v>
      </c>
    </row>
    <row r="6755">
      <c r="A6755" s="26">
        <v>44</v>
      </c>
      <c r="B6755" s="24" t="str">
        <v>과천시</v>
      </c>
      <c r="C6755" s="24" t="str">
        <v>토지</v>
      </c>
      <c r="D6755" s="24" t="str">
        <v>2026-04</v>
      </c>
      <c r="E6755" s="24" t="str">
        <v>비교 반영</v>
      </c>
      <c r="F6755" s="24" t="str">
        <v>최근 비교기간</v>
      </c>
      <c r="G6755" s="26">
        <v>14</v>
      </c>
      <c r="H6755" s="37">
        <v>0.028112449799196786</v>
      </c>
    </row>
    <row r="6756">
      <c r="A6756" s="26">
        <v>44</v>
      </c>
      <c r="B6756" s="24" t="str">
        <v>과천시</v>
      </c>
      <c r="C6756" s="24" t="str">
        <v>토지</v>
      </c>
      <c r="D6756" s="24" t="str">
        <v>2026-05</v>
      </c>
      <c r="E6756" s="24" t="str">
        <v>비교 반영</v>
      </c>
      <c r="F6756" s="24" t="str">
        <v>최근 비교기간</v>
      </c>
      <c r="G6756" s="26">
        <v>19</v>
      </c>
      <c r="H6756" s="37">
        <v>0.03815261044176707</v>
      </c>
    </row>
    <row r="6757">
      <c r="A6757" s="26">
        <v>44</v>
      </c>
      <c r="B6757" s="24" t="str">
        <v>과천시</v>
      </c>
      <c r="C6757" s="24" t="str">
        <v>토지</v>
      </c>
      <c r="D6757" s="24" t="str">
        <v>2026-06</v>
      </c>
      <c r="E6757" s="24" t="str">
        <v>비교 반영</v>
      </c>
      <c r="F6757" s="24" t="str">
        <v>최근 비교기간</v>
      </c>
      <c r="G6757" s="26">
        <v>12</v>
      </c>
      <c r="H6757" s="37">
        <v>0.02857142857142857</v>
      </c>
    </row>
    <row r="6758">
      <c r="A6758" s="30">
        <v>44</v>
      </c>
      <c r="B6758" s="30" t="str">
        <v>과천시</v>
      </c>
      <c r="C6758" s="30" t="str">
        <v>토지</v>
      </c>
      <c r="D6758" s="30" t="str">
        <v>2026-07</v>
      </c>
      <c r="E6758" s="30" t="str">
        <v>집계 중</v>
      </c>
      <c r="F6758" s="30" t="str">
        <v>집계 중 월</v>
      </c>
      <c r="G6758" s="32">
        <v>10</v>
      </c>
      <c r="H6758" s="43">
        <v>0.029154518950437316</v>
      </c>
    </row>
    <row r="6759">
      <c r="A6759" s="26">
        <v>44</v>
      </c>
      <c r="B6759" s="24" t="str">
        <v>과천시</v>
      </c>
      <c r="C6759" s="24" t="str">
        <v>다세대 매매</v>
      </c>
      <c r="D6759" s="24" t="str">
        <v>2025-08</v>
      </c>
      <c r="E6759" s="24" t="str">
        <v>비교 반영</v>
      </c>
      <c r="F6759" s="24" t="str">
        <v>그 외 비교 반영월</v>
      </c>
      <c r="G6759" s="26">
        <v>10</v>
      </c>
      <c r="H6759" s="37">
        <v>0.031446540880503145</v>
      </c>
    </row>
    <row r="6760">
      <c r="A6760" s="26">
        <v>44</v>
      </c>
      <c r="B6760" s="24" t="str">
        <v>과천시</v>
      </c>
      <c r="C6760" s="24" t="str">
        <v>다세대 매매</v>
      </c>
      <c r="D6760" s="24" t="str">
        <v>2025-09</v>
      </c>
      <c r="E6760" s="24" t="str">
        <v>비교 반영</v>
      </c>
      <c r="F6760" s="24" t="str">
        <v>그 외 비교 반영월</v>
      </c>
      <c r="G6760" s="26">
        <v>26</v>
      </c>
      <c r="H6760" s="37">
        <v>0.06914893617021277</v>
      </c>
    </row>
    <row r="6761">
      <c r="A6761" s="26">
        <v>44</v>
      </c>
      <c r="B6761" s="24" t="str">
        <v>과천시</v>
      </c>
      <c r="C6761" s="24" t="str">
        <v>다세대 매매</v>
      </c>
      <c r="D6761" s="24" t="str">
        <v>2025-10</v>
      </c>
      <c r="E6761" s="24" t="str">
        <v>비교 반영</v>
      </c>
      <c r="F6761" s="24" t="str">
        <v>그 외 비교 반영월</v>
      </c>
      <c r="G6761" s="26">
        <v>17</v>
      </c>
      <c r="H6761" s="37">
        <v>0.043478260869565216</v>
      </c>
    </row>
    <row r="6762">
      <c r="A6762" s="26">
        <v>44</v>
      </c>
      <c r="B6762" s="24" t="str">
        <v>과천시</v>
      </c>
      <c r="C6762" s="24" t="str">
        <v>다세대 매매</v>
      </c>
      <c r="D6762" s="24" t="str">
        <v>2025-11</v>
      </c>
      <c r="E6762" s="24" t="str">
        <v>비교 반영</v>
      </c>
      <c r="F6762" s="24" t="str">
        <v>그 외 비교 반영월</v>
      </c>
      <c r="G6762" s="26">
        <v>10</v>
      </c>
      <c r="H6762" s="37">
        <v>0.02336448598130841</v>
      </c>
    </row>
    <row r="6763">
      <c r="A6763" s="26">
        <v>44</v>
      </c>
      <c r="B6763" s="24" t="str">
        <v>과천시</v>
      </c>
      <c r="C6763" s="24" t="str">
        <v>다세대 매매</v>
      </c>
      <c r="D6763" s="24" t="str">
        <v>2025-12</v>
      </c>
      <c r="E6763" s="24" t="str">
        <v>비교 반영</v>
      </c>
      <c r="F6763" s="24" t="str">
        <v>그 외 비교 반영월</v>
      </c>
      <c r="G6763" s="26">
        <v>9</v>
      </c>
      <c r="H6763" s="37">
        <v>0.021634615384615384</v>
      </c>
    </row>
    <row r="6764">
      <c r="A6764" s="26">
        <v>44</v>
      </c>
      <c r="B6764" s="24" t="str">
        <v>과천시</v>
      </c>
      <c r="C6764" s="24" t="str">
        <v>다세대 매매</v>
      </c>
      <c r="D6764" s="24" t="str">
        <v>2026-01</v>
      </c>
      <c r="E6764" s="24" t="str">
        <v>비교 반영</v>
      </c>
      <c r="F6764" s="24" t="str">
        <v>직전 비교기간</v>
      </c>
      <c r="G6764" s="26">
        <v>10</v>
      </c>
      <c r="H6764" s="37">
        <v>0.02320185614849188</v>
      </c>
    </row>
    <row r="6765">
      <c r="A6765" s="26">
        <v>44</v>
      </c>
      <c r="B6765" s="24" t="str">
        <v>과천시</v>
      </c>
      <c r="C6765" s="24" t="str">
        <v>다세대 매매</v>
      </c>
      <c r="D6765" s="24" t="str">
        <v>2026-02</v>
      </c>
      <c r="E6765" s="24" t="str">
        <v>비교 반영</v>
      </c>
      <c r="F6765" s="24" t="str">
        <v>직전 비교기간</v>
      </c>
      <c r="G6765" s="26">
        <v>14</v>
      </c>
      <c r="H6765" s="37">
        <v>0.0345679012345679</v>
      </c>
    </row>
    <row r="6766">
      <c r="A6766" s="26">
        <v>44</v>
      </c>
      <c r="B6766" s="24" t="str">
        <v>과천시</v>
      </c>
      <c r="C6766" s="24" t="str">
        <v>다세대 매매</v>
      </c>
      <c r="D6766" s="24" t="str">
        <v>2026-03</v>
      </c>
      <c r="E6766" s="24" t="str">
        <v>비교 반영</v>
      </c>
      <c r="F6766" s="24" t="str">
        <v>직전 비교기간</v>
      </c>
      <c r="G6766" s="26">
        <v>22</v>
      </c>
      <c r="H6766" s="37">
        <v>0.042801556420233464</v>
      </c>
    </row>
    <row r="6767">
      <c r="A6767" s="26">
        <v>44</v>
      </c>
      <c r="B6767" s="24" t="str">
        <v>과천시</v>
      </c>
      <c r="C6767" s="24" t="str">
        <v>다세대 매매</v>
      </c>
      <c r="D6767" s="24" t="str">
        <v>2026-04</v>
      </c>
      <c r="E6767" s="24" t="str">
        <v>비교 반영</v>
      </c>
      <c r="F6767" s="24" t="str">
        <v>최근 비교기간</v>
      </c>
      <c r="G6767" s="26">
        <v>15</v>
      </c>
      <c r="H6767" s="37">
        <v>0.030120481927710843</v>
      </c>
    </row>
    <row r="6768">
      <c r="A6768" s="26">
        <v>44</v>
      </c>
      <c r="B6768" s="24" t="str">
        <v>과천시</v>
      </c>
      <c r="C6768" s="24" t="str">
        <v>다세대 매매</v>
      </c>
      <c r="D6768" s="24" t="str">
        <v>2026-05</v>
      </c>
      <c r="E6768" s="24" t="str">
        <v>비교 반영</v>
      </c>
      <c r="F6768" s="24" t="str">
        <v>최근 비교기간</v>
      </c>
      <c r="G6768" s="26">
        <v>22</v>
      </c>
      <c r="H6768" s="37">
        <v>0.04417670682730924</v>
      </c>
    </row>
    <row r="6769">
      <c r="A6769" s="26">
        <v>44</v>
      </c>
      <c r="B6769" s="24" t="str">
        <v>과천시</v>
      </c>
      <c r="C6769" s="24" t="str">
        <v>다세대 매매</v>
      </c>
      <c r="D6769" s="24" t="str">
        <v>2026-06</v>
      </c>
      <c r="E6769" s="24" t="str">
        <v>비교 반영</v>
      </c>
      <c r="F6769" s="24" t="str">
        <v>최근 비교기간</v>
      </c>
      <c r="G6769" s="26">
        <v>6</v>
      </c>
      <c r="H6769" s="37">
        <v>0.014285714285714285</v>
      </c>
    </row>
    <row r="6770">
      <c r="A6770" s="30">
        <v>44</v>
      </c>
      <c r="B6770" s="30" t="str">
        <v>과천시</v>
      </c>
      <c r="C6770" s="30" t="str">
        <v>다세대 매매</v>
      </c>
      <c r="D6770" s="30" t="str">
        <v>2026-07</v>
      </c>
      <c r="E6770" s="30" t="str">
        <v>집계 중</v>
      </c>
      <c r="F6770" s="30" t="str">
        <v>집계 중 월</v>
      </c>
      <c r="G6770" s="32">
        <v>10</v>
      </c>
      <c r="H6770" s="43">
        <v>0.029154518950437316</v>
      </c>
    </row>
    <row r="6771">
      <c r="A6771" s="26">
        <v>44</v>
      </c>
      <c r="B6771" s="24" t="str">
        <v>과천시</v>
      </c>
      <c r="C6771" s="24" t="str">
        <v>상가</v>
      </c>
      <c r="D6771" s="24" t="str">
        <v>2025-08</v>
      </c>
      <c r="E6771" s="24" t="str">
        <v>비교 반영</v>
      </c>
      <c r="F6771" s="24" t="str">
        <v>그 외 비교 반영월</v>
      </c>
      <c r="G6771" s="26">
        <v>4</v>
      </c>
      <c r="H6771" s="37">
        <v>0.012578616352201259</v>
      </c>
    </row>
    <row r="6772">
      <c r="A6772" s="26">
        <v>44</v>
      </c>
      <c r="B6772" s="24" t="str">
        <v>과천시</v>
      </c>
      <c r="C6772" s="24" t="str">
        <v>상가</v>
      </c>
      <c r="D6772" s="24" t="str">
        <v>2025-09</v>
      </c>
      <c r="E6772" s="24" t="str">
        <v>비교 반영</v>
      </c>
      <c r="F6772" s="24" t="str">
        <v>그 외 비교 반영월</v>
      </c>
      <c r="G6772" s="26">
        <v>12</v>
      </c>
      <c r="H6772" s="37">
        <v>0.031914893617021274</v>
      </c>
    </row>
    <row r="6773">
      <c r="A6773" s="26">
        <v>44</v>
      </c>
      <c r="B6773" s="24" t="str">
        <v>과천시</v>
      </c>
      <c r="C6773" s="24" t="str">
        <v>상가</v>
      </c>
      <c r="D6773" s="24" t="str">
        <v>2025-10</v>
      </c>
      <c r="E6773" s="24" t="str">
        <v>비교 반영</v>
      </c>
      <c r="F6773" s="24" t="str">
        <v>그 외 비교 반영월</v>
      </c>
      <c r="G6773" s="26">
        <v>4</v>
      </c>
      <c r="H6773" s="37">
        <v>0.010230179028132993</v>
      </c>
    </row>
    <row r="6774">
      <c r="A6774" s="26">
        <v>44</v>
      </c>
      <c r="B6774" s="24" t="str">
        <v>과천시</v>
      </c>
      <c r="C6774" s="24" t="str">
        <v>상가</v>
      </c>
      <c r="D6774" s="24" t="str">
        <v>2025-11</v>
      </c>
      <c r="E6774" s="24" t="str">
        <v>비교 반영</v>
      </c>
      <c r="F6774" s="24" t="str">
        <v>그 외 비교 반영월</v>
      </c>
      <c r="G6774" s="26">
        <v>11</v>
      </c>
      <c r="H6774" s="37">
        <v>0.02570093457943925</v>
      </c>
    </row>
    <row r="6775">
      <c r="A6775" s="26">
        <v>44</v>
      </c>
      <c r="B6775" s="24" t="str">
        <v>과천시</v>
      </c>
      <c r="C6775" s="24" t="str">
        <v>상가</v>
      </c>
      <c r="D6775" s="24" t="str">
        <v>2025-12</v>
      </c>
      <c r="E6775" s="24" t="str">
        <v>비교 반영</v>
      </c>
      <c r="F6775" s="24" t="str">
        <v>그 외 비교 반영월</v>
      </c>
      <c r="G6775" s="26">
        <v>5</v>
      </c>
      <c r="H6775" s="37">
        <v>0.01201923076923077</v>
      </c>
    </row>
    <row r="6776">
      <c r="A6776" s="26">
        <v>44</v>
      </c>
      <c r="B6776" s="24" t="str">
        <v>과천시</v>
      </c>
      <c r="C6776" s="24" t="str">
        <v>상가</v>
      </c>
      <c r="D6776" s="24" t="str">
        <v>2026-01</v>
      </c>
      <c r="E6776" s="24" t="str">
        <v>비교 반영</v>
      </c>
      <c r="F6776" s="24" t="str">
        <v>직전 비교기간</v>
      </c>
      <c r="G6776" s="26">
        <v>10</v>
      </c>
      <c r="H6776" s="37">
        <v>0.02320185614849188</v>
      </c>
    </row>
    <row r="6777">
      <c r="A6777" s="26">
        <v>44</v>
      </c>
      <c r="B6777" s="24" t="str">
        <v>과천시</v>
      </c>
      <c r="C6777" s="24" t="str">
        <v>상가</v>
      </c>
      <c r="D6777" s="24" t="str">
        <v>2026-02</v>
      </c>
      <c r="E6777" s="24" t="str">
        <v>비교 반영</v>
      </c>
      <c r="F6777" s="24" t="str">
        <v>직전 비교기간</v>
      </c>
      <c r="G6777" s="26">
        <v>4</v>
      </c>
      <c r="H6777" s="37">
        <v>0.009876543209876543</v>
      </c>
    </row>
    <row r="6778">
      <c r="A6778" s="26">
        <v>44</v>
      </c>
      <c r="B6778" s="24" t="str">
        <v>과천시</v>
      </c>
      <c r="C6778" s="24" t="str">
        <v>상가</v>
      </c>
      <c r="D6778" s="24" t="str">
        <v>2026-03</v>
      </c>
      <c r="E6778" s="24" t="str">
        <v>비교 반영</v>
      </c>
      <c r="F6778" s="24" t="str">
        <v>직전 비교기간</v>
      </c>
      <c r="G6778" s="26">
        <v>9</v>
      </c>
      <c r="H6778" s="37">
        <v>0.017509727626459144</v>
      </c>
    </row>
    <row r="6779">
      <c r="A6779" s="26">
        <v>44</v>
      </c>
      <c r="B6779" s="24" t="str">
        <v>과천시</v>
      </c>
      <c r="C6779" s="24" t="str">
        <v>상가</v>
      </c>
      <c r="D6779" s="24" t="str">
        <v>2026-04</v>
      </c>
      <c r="E6779" s="24" t="str">
        <v>비교 반영</v>
      </c>
      <c r="F6779" s="24" t="str">
        <v>최근 비교기간</v>
      </c>
      <c r="G6779" s="26">
        <v>10</v>
      </c>
      <c r="H6779" s="37">
        <v>0.020080321285140562</v>
      </c>
    </row>
    <row r="6780">
      <c r="A6780" s="26">
        <v>44</v>
      </c>
      <c r="B6780" s="24" t="str">
        <v>과천시</v>
      </c>
      <c r="C6780" s="24" t="str">
        <v>상가</v>
      </c>
      <c r="D6780" s="24" t="str">
        <v>2026-05</v>
      </c>
      <c r="E6780" s="24" t="str">
        <v>비교 반영</v>
      </c>
      <c r="F6780" s="24" t="str">
        <v>최근 비교기간</v>
      </c>
      <c r="G6780" s="26">
        <v>8</v>
      </c>
      <c r="H6780" s="37">
        <v>0.01606425702811245</v>
      </c>
    </row>
    <row r="6781">
      <c r="A6781" s="26">
        <v>44</v>
      </c>
      <c r="B6781" s="24" t="str">
        <v>과천시</v>
      </c>
      <c r="C6781" s="24" t="str">
        <v>상가</v>
      </c>
      <c r="D6781" s="24" t="str">
        <v>2026-06</v>
      </c>
      <c r="E6781" s="24" t="str">
        <v>비교 반영</v>
      </c>
      <c r="F6781" s="24" t="str">
        <v>최근 비교기간</v>
      </c>
      <c r="G6781" s="26">
        <v>16</v>
      </c>
      <c r="H6781" s="37">
        <v>0.0380952380952381</v>
      </c>
    </row>
    <row r="6782">
      <c r="A6782" s="30">
        <v>44</v>
      </c>
      <c r="B6782" s="30" t="str">
        <v>과천시</v>
      </c>
      <c r="C6782" s="30" t="str">
        <v>상가</v>
      </c>
      <c r="D6782" s="30" t="str">
        <v>2026-07</v>
      </c>
      <c r="E6782" s="30" t="str">
        <v>집계 중</v>
      </c>
      <c r="F6782" s="30" t="str">
        <v>집계 중 월</v>
      </c>
      <c r="G6782" s="32">
        <v>5</v>
      </c>
      <c r="H6782" s="43">
        <v>0.014577259475218658</v>
      </c>
    </row>
    <row r="6783">
      <c r="A6783" s="26">
        <v>44</v>
      </c>
      <c r="B6783" s="24" t="str">
        <v>과천시</v>
      </c>
      <c r="C6783" s="24" t="str">
        <v>오피스텔 매매</v>
      </c>
      <c r="D6783" s="24" t="str">
        <v>2025-08</v>
      </c>
      <c r="E6783" s="24" t="str">
        <v>비교 반영</v>
      </c>
      <c r="F6783" s="24" t="str">
        <v>그 외 비교 반영월</v>
      </c>
      <c r="G6783" s="26">
        <v>5</v>
      </c>
      <c r="H6783" s="37">
        <v>0.015723270440251572</v>
      </c>
    </row>
    <row r="6784">
      <c r="A6784" s="26">
        <v>44</v>
      </c>
      <c r="B6784" s="24" t="str">
        <v>과천시</v>
      </c>
      <c r="C6784" s="24" t="str">
        <v>오피스텔 매매</v>
      </c>
      <c r="D6784" s="24" t="str">
        <v>2025-09</v>
      </c>
      <c r="E6784" s="24" t="str">
        <v>비교 반영</v>
      </c>
      <c r="F6784" s="24" t="str">
        <v>그 외 비교 반영월</v>
      </c>
      <c r="G6784" s="26">
        <v>6</v>
      </c>
      <c r="H6784" s="37">
        <v>0.015957446808510637</v>
      </c>
    </row>
    <row r="6785">
      <c r="A6785" s="26">
        <v>44</v>
      </c>
      <c r="B6785" s="24" t="str">
        <v>과천시</v>
      </c>
      <c r="C6785" s="24" t="str">
        <v>오피스텔 매매</v>
      </c>
      <c r="D6785" s="24" t="str">
        <v>2025-10</v>
      </c>
      <c r="E6785" s="24" t="str">
        <v>비교 반영</v>
      </c>
      <c r="F6785" s="24" t="str">
        <v>그 외 비교 반영월</v>
      </c>
      <c r="G6785" s="26">
        <v>1</v>
      </c>
      <c r="H6785" s="37">
        <v>0.0025575447570332483</v>
      </c>
    </row>
    <row r="6786">
      <c r="A6786" s="26">
        <v>44</v>
      </c>
      <c r="B6786" s="24" t="str">
        <v>과천시</v>
      </c>
      <c r="C6786" s="24" t="str">
        <v>오피스텔 매매</v>
      </c>
      <c r="D6786" s="24" t="str">
        <v>2025-11</v>
      </c>
      <c r="E6786" s="24" t="str">
        <v>비교 반영</v>
      </c>
      <c r="F6786" s="24" t="str">
        <v>그 외 비교 반영월</v>
      </c>
      <c r="G6786" s="26">
        <v>7</v>
      </c>
      <c r="H6786" s="37">
        <v>0.016355140186915886</v>
      </c>
    </row>
    <row r="6787">
      <c r="A6787" s="26">
        <v>44</v>
      </c>
      <c r="B6787" s="24" t="str">
        <v>과천시</v>
      </c>
      <c r="C6787" s="24" t="str">
        <v>오피스텔 매매</v>
      </c>
      <c r="D6787" s="24" t="str">
        <v>2025-12</v>
      </c>
      <c r="E6787" s="24" t="str">
        <v>비교 반영</v>
      </c>
      <c r="F6787" s="24" t="str">
        <v>그 외 비교 반영월</v>
      </c>
      <c r="G6787" s="26">
        <v>7</v>
      </c>
      <c r="H6787" s="37">
        <v>0.016826923076923076</v>
      </c>
    </row>
    <row r="6788">
      <c r="A6788" s="26">
        <v>44</v>
      </c>
      <c r="B6788" s="24" t="str">
        <v>과천시</v>
      </c>
      <c r="C6788" s="24" t="str">
        <v>오피스텔 매매</v>
      </c>
      <c r="D6788" s="24" t="str">
        <v>2026-01</v>
      </c>
      <c r="E6788" s="24" t="str">
        <v>비교 반영</v>
      </c>
      <c r="F6788" s="24" t="str">
        <v>직전 비교기간</v>
      </c>
      <c r="G6788" s="26">
        <v>2</v>
      </c>
      <c r="H6788" s="37">
        <v>0.004640371229698376</v>
      </c>
    </row>
    <row r="6789">
      <c r="A6789" s="26">
        <v>44</v>
      </c>
      <c r="B6789" s="24" t="str">
        <v>과천시</v>
      </c>
      <c r="C6789" s="24" t="str">
        <v>오피스텔 매매</v>
      </c>
      <c r="D6789" s="24" t="str">
        <v>2026-02</v>
      </c>
      <c r="E6789" s="24" t="str">
        <v>비교 반영</v>
      </c>
      <c r="F6789" s="24" t="str">
        <v>직전 비교기간</v>
      </c>
      <c r="G6789" s="26">
        <v>8</v>
      </c>
      <c r="H6789" s="37">
        <v>0.019753086419753086</v>
      </c>
    </row>
    <row r="6790">
      <c r="A6790" s="26">
        <v>44</v>
      </c>
      <c r="B6790" s="24" t="str">
        <v>과천시</v>
      </c>
      <c r="C6790" s="24" t="str">
        <v>오피스텔 매매</v>
      </c>
      <c r="D6790" s="24" t="str">
        <v>2026-03</v>
      </c>
      <c r="E6790" s="24" t="str">
        <v>비교 반영</v>
      </c>
      <c r="F6790" s="24" t="str">
        <v>직전 비교기간</v>
      </c>
      <c r="G6790" s="26">
        <v>1</v>
      </c>
      <c r="H6790" s="37">
        <v>0.0019455252918287938</v>
      </c>
    </row>
    <row r="6791">
      <c r="A6791" s="26">
        <v>44</v>
      </c>
      <c r="B6791" s="24" t="str">
        <v>과천시</v>
      </c>
      <c r="C6791" s="24" t="str">
        <v>오피스텔 매매</v>
      </c>
      <c r="D6791" s="24" t="str">
        <v>2026-04</v>
      </c>
      <c r="E6791" s="24" t="str">
        <v>비교 반영</v>
      </c>
      <c r="F6791" s="24" t="str">
        <v>최근 비교기간</v>
      </c>
      <c r="G6791" s="26">
        <v>3</v>
      </c>
      <c r="H6791" s="37">
        <v>0.006024096385542169</v>
      </c>
    </row>
    <row r="6792">
      <c r="A6792" s="26">
        <v>44</v>
      </c>
      <c r="B6792" s="24" t="str">
        <v>과천시</v>
      </c>
      <c r="C6792" s="24" t="str">
        <v>오피스텔 매매</v>
      </c>
      <c r="D6792" s="24" t="str">
        <v>2026-05</v>
      </c>
      <c r="E6792" s="24" t="str">
        <v>비교 반영</v>
      </c>
      <c r="F6792" s="24" t="str">
        <v>최근 비교기간</v>
      </c>
      <c r="G6792" s="26">
        <v>6</v>
      </c>
      <c r="H6792" s="37">
        <v>0.012048192771084338</v>
      </c>
    </row>
    <row r="6793">
      <c r="A6793" s="26">
        <v>44</v>
      </c>
      <c r="B6793" s="24" t="str">
        <v>과천시</v>
      </c>
      <c r="C6793" s="24" t="str">
        <v>오피스텔 매매</v>
      </c>
      <c r="D6793" s="24" t="str">
        <v>2026-06</v>
      </c>
      <c r="E6793" s="24" t="str">
        <v>비교 반영</v>
      </c>
      <c r="F6793" s="24" t="str">
        <v>최근 비교기간</v>
      </c>
      <c r="G6793" s="26">
        <v>4</v>
      </c>
      <c r="H6793" s="37">
        <v>0.009523809523809525</v>
      </c>
    </row>
    <row r="6794">
      <c r="A6794" s="30">
        <v>44</v>
      </c>
      <c r="B6794" s="30" t="str">
        <v>과천시</v>
      </c>
      <c r="C6794" s="30" t="str">
        <v>오피스텔 매매</v>
      </c>
      <c r="D6794" s="30" t="str">
        <v>2026-07</v>
      </c>
      <c r="E6794" s="30" t="str">
        <v>집계 중</v>
      </c>
      <c r="F6794" s="30" t="str">
        <v>집계 중 월</v>
      </c>
      <c r="G6794" s="32">
        <v>5</v>
      </c>
      <c r="H6794" s="43">
        <v>0.014577259475218658</v>
      </c>
    </row>
    <row r="6795">
      <c r="A6795" s="26">
        <v>44</v>
      </c>
      <c r="B6795" s="24" t="str">
        <v>과천시</v>
      </c>
      <c r="C6795" s="24" t="str">
        <v>다가구 매매</v>
      </c>
      <c r="D6795" s="24" t="str">
        <v>2025-08</v>
      </c>
      <c r="E6795" s="24" t="str">
        <v>비교 반영</v>
      </c>
      <c r="F6795" s="24" t="str">
        <v>그 외 비교 반영월</v>
      </c>
      <c r="G6795" s="26">
        <v>0</v>
      </c>
      <c r="H6795" s="37">
        <v>0</v>
      </c>
    </row>
    <row r="6796">
      <c r="A6796" s="26">
        <v>44</v>
      </c>
      <c r="B6796" s="24" t="str">
        <v>과천시</v>
      </c>
      <c r="C6796" s="24" t="str">
        <v>다가구 매매</v>
      </c>
      <c r="D6796" s="24" t="str">
        <v>2025-09</v>
      </c>
      <c r="E6796" s="24" t="str">
        <v>비교 반영</v>
      </c>
      <c r="F6796" s="24" t="str">
        <v>그 외 비교 반영월</v>
      </c>
      <c r="G6796" s="26">
        <v>3</v>
      </c>
      <c r="H6796" s="37">
        <v>0.007978723404255319</v>
      </c>
    </row>
    <row r="6797">
      <c r="A6797" s="26">
        <v>44</v>
      </c>
      <c r="B6797" s="24" t="str">
        <v>과천시</v>
      </c>
      <c r="C6797" s="24" t="str">
        <v>다가구 매매</v>
      </c>
      <c r="D6797" s="24" t="str">
        <v>2025-10</v>
      </c>
      <c r="E6797" s="24" t="str">
        <v>비교 반영</v>
      </c>
      <c r="F6797" s="24" t="str">
        <v>그 외 비교 반영월</v>
      </c>
      <c r="G6797" s="26">
        <v>2</v>
      </c>
      <c r="H6797" s="37">
        <v>0.005115089514066497</v>
      </c>
    </row>
    <row r="6798">
      <c r="A6798" s="26">
        <v>44</v>
      </c>
      <c r="B6798" s="24" t="str">
        <v>과천시</v>
      </c>
      <c r="C6798" s="24" t="str">
        <v>다가구 매매</v>
      </c>
      <c r="D6798" s="24" t="str">
        <v>2025-11</v>
      </c>
      <c r="E6798" s="24" t="str">
        <v>비교 반영</v>
      </c>
      <c r="F6798" s="24" t="str">
        <v>그 외 비교 반영월</v>
      </c>
      <c r="G6798" s="26">
        <v>2</v>
      </c>
      <c r="H6798" s="37">
        <v>0.004672897196261682</v>
      </c>
    </row>
    <row r="6799">
      <c r="A6799" s="26">
        <v>44</v>
      </c>
      <c r="B6799" s="24" t="str">
        <v>과천시</v>
      </c>
      <c r="C6799" s="24" t="str">
        <v>다가구 매매</v>
      </c>
      <c r="D6799" s="24" t="str">
        <v>2025-12</v>
      </c>
      <c r="E6799" s="24" t="str">
        <v>비교 반영</v>
      </c>
      <c r="F6799" s="24" t="str">
        <v>그 외 비교 반영월</v>
      </c>
      <c r="G6799" s="26">
        <v>2</v>
      </c>
      <c r="H6799" s="37">
        <v>0.004807692307692308</v>
      </c>
    </row>
    <row r="6800">
      <c r="A6800" s="26">
        <v>44</v>
      </c>
      <c r="B6800" s="24" t="str">
        <v>과천시</v>
      </c>
      <c r="C6800" s="24" t="str">
        <v>다가구 매매</v>
      </c>
      <c r="D6800" s="24" t="str">
        <v>2026-01</v>
      </c>
      <c r="E6800" s="24" t="str">
        <v>비교 반영</v>
      </c>
      <c r="F6800" s="24" t="str">
        <v>직전 비교기간</v>
      </c>
      <c r="G6800" s="26">
        <v>0</v>
      </c>
      <c r="H6800" s="37">
        <v>0</v>
      </c>
    </row>
    <row r="6801">
      <c r="A6801" s="26">
        <v>44</v>
      </c>
      <c r="B6801" s="24" t="str">
        <v>과천시</v>
      </c>
      <c r="C6801" s="24" t="str">
        <v>다가구 매매</v>
      </c>
      <c r="D6801" s="24" t="str">
        <v>2026-02</v>
      </c>
      <c r="E6801" s="24" t="str">
        <v>비교 반영</v>
      </c>
      <c r="F6801" s="24" t="str">
        <v>직전 비교기간</v>
      </c>
      <c r="G6801" s="26">
        <v>0</v>
      </c>
      <c r="H6801" s="37">
        <v>0</v>
      </c>
    </row>
    <row r="6802">
      <c r="A6802" s="26">
        <v>44</v>
      </c>
      <c r="B6802" s="24" t="str">
        <v>과천시</v>
      </c>
      <c r="C6802" s="24" t="str">
        <v>다가구 매매</v>
      </c>
      <c r="D6802" s="24" t="str">
        <v>2026-03</v>
      </c>
      <c r="E6802" s="24" t="str">
        <v>비교 반영</v>
      </c>
      <c r="F6802" s="24" t="str">
        <v>직전 비교기간</v>
      </c>
      <c r="G6802" s="26">
        <v>3</v>
      </c>
      <c r="H6802" s="37">
        <v>0.005836575875486381</v>
      </c>
    </row>
    <row r="6803">
      <c r="A6803" s="26">
        <v>44</v>
      </c>
      <c r="B6803" s="24" t="str">
        <v>과천시</v>
      </c>
      <c r="C6803" s="24" t="str">
        <v>다가구 매매</v>
      </c>
      <c r="D6803" s="24" t="str">
        <v>2026-04</v>
      </c>
      <c r="E6803" s="24" t="str">
        <v>비교 반영</v>
      </c>
      <c r="F6803" s="24" t="str">
        <v>최근 비교기간</v>
      </c>
      <c r="G6803" s="26">
        <v>2</v>
      </c>
      <c r="H6803" s="37">
        <v>0.004016064257028112</v>
      </c>
    </row>
    <row r="6804">
      <c r="A6804" s="26">
        <v>44</v>
      </c>
      <c r="B6804" s="24" t="str">
        <v>과천시</v>
      </c>
      <c r="C6804" s="24" t="str">
        <v>다가구 매매</v>
      </c>
      <c r="D6804" s="24" t="str">
        <v>2026-05</v>
      </c>
      <c r="E6804" s="24" t="str">
        <v>비교 반영</v>
      </c>
      <c r="F6804" s="24" t="str">
        <v>최근 비교기간</v>
      </c>
      <c r="G6804" s="26">
        <v>1</v>
      </c>
      <c r="H6804" s="37">
        <v>0.002008032128514056</v>
      </c>
    </row>
    <row r="6805">
      <c r="A6805" s="26">
        <v>44</v>
      </c>
      <c r="B6805" s="24" t="str">
        <v>과천시</v>
      </c>
      <c r="C6805" s="24" t="str">
        <v>다가구 매매</v>
      </c>
      <c r="D6805" s="24" t="str">
        <v>2026-06</v>
      </c>
      <c r="E6805" s="24" t="str">
        <v>비교 반영</v>
      </c>
      <c r="F6805" s="24" t="str">
        <v>최근 비교기간</v>
      </c>
      <c r="G6805" s="26">
        <v>0</v>
      </c>
      <c r="H6805" s="37">
        <v>0</v>
      </c>
    </row>
    <row r="6806">
      <c r="A6806" s="30">
        <v>44</v>
      </c>
      <c r="B6806" s="30" t="str">
        <v>과천시</v>
      </c>
      <c r="C6806" s="30" t="str">
        <v>다가구 매매</v>
      </c>
      <c r="D6806" s="30" t="str">
        <v>2026-07</v>
      </c>
      <c r="E6806" s="30" t="str">
        <v>집계 중</v>
      </c>
      <c r="F6806" s="30" t="str">
        <v>집계 중 월</v>
      </c>
      <c r="G6806" s="32">
        <v>1</v>
      </c>
      <c r="H6806" s="43">
        <v>0.0029154518950437317</v>
      </c>
    </row>
    <row r="6807">
      <c r="A6807" s="26">
        <v>44</v>
      </c>
      <c r="B6807" s="24" t="str">
        <v>과천시</v>
      </c>
      <c r="C6807" s="24" t="str">
        <v>공장창고</v>
      </c>
      <c r="D6807" s="24" t="str">
        <v>2025-08</v>
      </c>
      <c r="E6807" s="24" t="str">
        <v>비교 반영</v>
      </c>
      <c r="F6807" s="24" t="str">
        <v>그 외 비교 반영월</v>
      </c>
      <c r="G6807" s="26">
        <v>0</v>
      </c>
      <c r="H6807" s="37">
        <v>0</v>
      </c>
    </row>
    <row r="6808">
      <c r="A6808" s="26">
        <v>44</v>
      </c>
      <c r="B6808" s="24" t="str">
        <v>과천시</v>
      </c>
      <c r="C6808" s="24" t="str">
        <v>공장창고</v>
      </c>
      <c r="D6808" s="24" t="str">
        <v>2025-09</v>
      </c>
      <c r="E6808" s="24" t="str">
        <v>비교 반영</v>
      </c>
      <c r="F6808" s="24" t="str">
        <v>그 외 비교 반영월</v>
      </c>
      <c r="G6808" s="26">
        <v>1</v>
      </c>
      <c r="H6808" s="37">
        <v>0.0026595744680851063</v>
      </c>
    </row>
    <row r="6809">
      <c r="A6809" s="26">
        <v>44</v>
      </c>
      <c r="B6809" s="24" t="str">
        <v>과천시</v>
      </c>
      <c r="C6809" s="24" t="str">
        <v>공장창고</v>
      </c>
      <c r="D6809" s="24" t="str">
        <v>2025-10</v>
      </c>
      <c r="E6809" s="24" t="str">
        <v>비교 반영</v>
      </c>
      <c r="F6809" s="24" t="str">
        <v>그 외 비교 반영월</v>
      </c>
      <c r="G6809" s="26">
        <v>0</v>
      </c>
      <c r="H6809" s="37">
        <v>0</v>
      </c>
    </row>
    <row r="6810">
      <c r="A6810" s="26">
        <v>44</v>
      </c>
      <c r="B6810" s="24" t="str">
        <v>과천시</v>
      </c>
      <c r="C6810" s="24" t="str">
        <v>공장창고</v>
      </c>
      <c r="D6810" s="24" t="str">
        <v>2025-11</v>
      </c>
      <c r="E6810" s="24" t="str">
        <v>비교 반영</v>
      </c>
      <c r="F6810" s="24" t="str">
        <v>그 외 비교 반영월</v>
      </c>
      <c r="G6810" s="26">
        <v>0</v>
      </c>
      <c r="H6810" s="37">
        <v>0</v>
      </c>
    </row>
    <row r="6811">
      <c r="A6811" s="26">
        <v>44</v>
      </c>
      <c r="B6811" s="24" t="str">
        <v>과천시</v>
      </c>
      <c r="C6811" s="24" t="str">
        <v>공장창고</v>
      </c>
      <c r="D6811" s="24" t="str">
        <v>2025-12</v>
      </c>
      <c r="E6811" s="24" t="str">
        <v>비교 반영</v>
      </c>
      <c r="F6811" s="24" t="str">
        <v>그 외 비교 반영월</v>
      </c>
      <c r="G6811" s="26">
        <v>6</v>
      </c>
      <c r="H6811" s="37">
        <v>0.014423076923076924</v>
      </c>
    </row>
    <row r="6812">
      <c r="A6812" s="26">
        <v>44</v>
      </c>
      <c r="B6812" s="24" t="str">
        <v>과천시</v>
      </c>
      <c r="C6812" s="24" t="str">
        <v>공장창고</v>
      </c>
      <c r="D6812" s="24" t="str">
        <v>2026-01</v>
      </c>
      <c r="E6812" s="24" t="str">
        <v>비교 반영</v>
      </c>
      <c r="F6812" s="24" t="str">
        <v>직전 비교기간</v>
      </c>
      <c r="G6812" s="26">
        <v>1</v>
      </c>
      <c r="H6812" s="37">
        <v>0.002320185614849188</v>
      </c>
    </row>
    <row r="6813">
      <c r="A6813" s="26">
        <v>44</v>
      </c>
      <c r="B6813" s="24" t="str">
        <v>과천시</v>
      </c>
      <c r="C6813" s="24" t="str">
        <v>공장창고</v>
      </c>
      <c r="D6813" s="24" t="str">
        <v>2026-02</v>
      </c>
      <c r="E6813" s="24" t="str">
        <v>비교 반영</v>
      </c>
      <c r="F6813" s="24" t="str">
        <v>직전 비교기간</v>
      </c>
      <c r="G6813" s="26">
        <v>0</v>
      </c>
      <c r="H6813" s="37">
        <v>0</v>
      </c>
    </row>
    <row r="6814">
      <c r="A6814" s="26">
        <v>44</v>
      </c>
      <c r="B6814" s="24" t="str">
        <v>과천시</v>
      </c>
      <c r="C6814" s="24" t="str">
        <v>공장창고</v>
      </c>
      <c r="D6814" s="24" t="str">
        <v>2026-03</v>
      </c>
      <c r="E6814" s="24" t="str">
        <v>비교 반영</v>
      </c>
      <c r="F6814" s="24" t="str">
        <v>직전 비교기간</v>
      </c>
      <c r="G6814" s="26">
        <v>0</v>
      </c>
      <c r="H6814" s="37">
        <v>0</v>
      </c>
    </row>
    <row r="6815">
      <c r="A6815" s="26">
        <v>44</v>
      </c>
      <c r="B6815" s="24" t="str">
        <v>과천시</v>
      </c>
      <c r="C6815" s="24" t="str">
        <v>공장창고</v>
      </c>
      <c r="D6815" s="24" t="str">
        <v>2026-04</v>
      </c>
      <c r="E6815" s="24" t="str">
        <v>비교 반영</v>
      </c>
      <c r="F6815" s="24" t="str">
        <v>최근 비교기간</v>
      </c>
      <c r="G6815" s="26">
        <v>0</v>
      </c>
      <c r="H6815" s="37">
        <v>0</v>
      </c>
    </row>
    <row r="6816">
      <c r="A6816" s="26">
        <v>44</v>
      </c>
      <c r="B6816" s="24" t="str">
        <v>과천시</v>
      </c>
      <c r="C6816" s="24" t="str">
        <v>공장창고</v>
      </c>
      <c r="D6816" s="24" t="str">
        <v>2026-05</v>
      </c>
      <c r="E6816" s="24" t="str">
        <v>비교 반영</v>
      </c>
      <c r="F6816" s="24" t="str">
        <v>최근 비교기간</v>
      </c>
      <c r="G6816" s="26">
        <v>0</v>
      </c>
      <c r="H6816" s="37">
        <v>0</v>
      </c>
    </row>
    <row r="6817">
      <c r="A6817" s="26">
        <v>44</v>
      </c>
      <c r="B6817" s="24" t="str">
        <v>과천시</v>
      </c>
      <c r="C6817" s="24" t="str">
        <v>공장창고</v>
      </c>
      <c r="D6817" s="24" t="str">
        <v>2026-06</v>
      </c>
      <c r="E6817" s="24" t="str">
        <v>비교 반영</v>
      </c>
      <c r="F6817" s="24" t="str">
        <v>최근 비교기간</v>
      </c>
      <c r="G6817" s="26">
        <v>0</v>
      </c>
      <c r="H6817" s="37">
        <v>0</v>
      </c>
    </row>
    <row r="6818">
      <c r="A6818" s="30">
        <v>44</v>
      </c>
      <c r="B6818" s="30" t="str">
        <v>과천시</v>
      </c>
      <c r="C6818" s="30" t="str">
        <v>공장창고</v>
      </c>
      <c r="D6818" s="30" t="str">
        <v>2026-07</v>
      </c>
      <c r="E6818" s="30" t="str">
        <v>집계 중</v>
      </c>
      <c r="F6818" s="30" t="str">
        <v>집계 중 월</v>
      </c>
      <c r="G6818" s="32">
        <v>1</v>
      </c>
      <c r="H6818" s="43">
        <v>0.0029154518950437317</v>
      </c>
    </row>
    <row r="6819">
      <c r="A6819" s="26">
        <v>44</v>
      </c>
      <c r="B6819" s="24" t="str">
        <v>과천시</v>
      </c>
      <c r="C6819" s="24" t="str">
        <v>분양권</v>
      </c>
      <c r="D6819" s="24" t="str">
        <v>2025-08</v>
      </c>
      <c r="E6819" s="24" t="str">
        <v>비교 반영</v>
      </c>
      <c r="F6819" s="24" t="str">
        <v>그 외 비교 반영월</v>
      </c>
      <c r="G6819" s="26">
        <v>0</v>
      </c>
      <c r="H6819" s="37">
        <v>0</v>
      </c>
    </row>
    <row r="6820">
      <c r="A6820" s="26">
        <v>44</v>
      </c>
      <c r="B6820" s="24" t="str">
        <v>과천시</v>
      </c>
      <c r="C6820" s="24" t="str">
        <v>분양권</v>
      </c>
      <c r="D6820" s="24" t="str">
        <v>2025-09</v>
      </c>
      <c r="E6820" s="24" t="str">
        <v>비교 반영</v>
      </c>
      <c r="F6820" s="24" t="str">
        <v>그 외 비교 반영월</v>
      </c>
      <c r="G6820" s="26">
        <v>1</v>
      </c>
      <c r="H6820" s="37">
        <v>0.0026595744680851063</v>
      </c>
    </row>
    <row r="6821">
      <c r="A6821" s="26">
        <v>44</v>
      </c>
      <c r="B6821" s="24" t="str">
        <v>과천시</v>
      </c>
      <c r="C6821" s="24" t="str">
        <v>분양권</v>
      </c>
      <c r="D6821" s="24" t="str">
        <v>2025-10</v>
      </c>
      <c r="E6821" s="24" t="str">
        <v>비교 반영</v>
      </c>
      <c r="F6821" s="24" t="str">
        <v>그 외 비교 반영월</v>
      </c>
      <c r="G6821" s="26">
        <v>2</v>
      </c>
      <c r="H6821" s="37">
        <v>0.005115089514066497</v>
      </c>
    </row>
    <row r="6822">
      <c r="A6822" s="26">
        <v>44</v>
      </c>
      <c r="B6822" s="24" t="str">
        <v>과천시</v>
      </c>
      <c r="C6822" s="24" t="str">
        <v>분양권</v>
      </c>
      <c r="D6822" s="24" t="str">
        <v>2025-11</v>
      </c>
      <c r="E6822" s="24" t="str">
        <v>비교 반영</v>
      </c>
      <c r="F6822" s="24" t="str">
        <v>그 외 비교 반영월</v>
      </c>
      <c r="G6822" s="26">
        <v>1</v>
      </c>
      <c r="H6822" s="37">
        <v>0.002336448598130841</v>
      </c>
    </row>
    <row r="6823">
      <c r="A6823" s="26">
        <v>44</v>
      </c>
      <c r="B6823" s="24" t="str">
        <v>과천시</v>
      </c>
      <c r="C6823" s="24" t="str">
        <v>분양권</v>
      </c>
      <c r="D6823" s="24" t="str">
        <v>2025-12</v>
      </c>
      <c r="E6823" s="24" t="str">
        <v>비교 반영</v>
      </c>
      <c r="F6823" s="24" t="str">
        <v>그 외 비교 반영월</v>
      </c>
      <c r="G6823" s="26">
        <v>2</v>
      </c>
      <c r="H6823" s="37">
        <v>0.004807692307692308</v>
      </c>
    </row>
    <row r="6824">
      <c r="A6824" s="26">
        <v>44</v>
      </c>
      <c r="B6824" s="24" t="str">
        <v>과천시</v>
      </c>
      <c r="C6824" s="24" t="str">
        <v>분양권</v>
      </c>
      <c r="D6824" s="24" t="str">
        <v>2026-01</v>
      </c>
      <c r="E6824" s="24" t="str">
        <v>비교 반영</v>
      </c>
      <c r="F6824" s="24" t="str">
        <v>직전 비교기간</v>
      </c>
      <c r="G6824" s="26">
        <v>0</v>
      </c>
      <c r="H6824" s="37">
        <v>0</v>
      </c>
    </row>
    <row r="6825">
      <c r="A6825" s="26">
        <v>44</v>
      </c>
      <c r="B6825" s="24" t="str">
        <v>과천시</v>
      </c>
      <c r="C6825" s="24" t="str">
        <v>분양권</v>
      </c>
      <c r="D6825" s="24" t="str">
        <v>2026-02</v>
      </c>
      <c r="E6825" s="24" t="str">
        <v>비교 반영</v>
      </c>
      <c r="F6825" s="24" t="str">
        <v>직전 비교기간</v>
      </c>
      <c r="G6825" s="26">
        <v>1</v>
      </c>
      <c r="H6825" s="37">
        <v>0.0024691358024691358</v>
      </c>
    </row>
    <row r="6826">
      <c r="A6826" s="26">
        <v>44</v>
      </c>
      <c r="B6826" s="24" t="str">
        <v>과천시</v>
      </c>
      <c r="C6826" s="24" t="str">
        <v>분양권</v>
      </c>
      <c r="D6826" s="24" t="str">
        <v>2026-03</v>
      </c>
      <c r="E6826" s="24" t="str">
        <v>비교 반영</v>
      </c>
      <c r="F6826" s="24" t="str">
        <v>직전 비교기간</v>
      </c>
      <c r="G6826" s="26">
        <v>0</v>
      </c>
      <c r="H6826" s="37">
        <v>0</v>
      </c>
    </row>
    <row r="6827">
      <c r="A6827" s="26">
        <v>44</v>
      </c>
      <c r="B6827" s="24" t="str">
        <v>과천시</v>
      </c>
      <c r="C6827" s="24" t="str">
        <v>분양권</v>
      </c>
      <c r="D6827" s="24" t="str">
        <v>2026-04</v>
      </c>
      <c r="E6827" s="24" t="str">
        <v>비교 반영</v>
      </c>
      <c r="F6827" s="24" t="str">
        <v>최근 비교기간</v>
      </c>
      <c r="G6827" s="26">
        <v>0</v>
      </c>
      <c r="H6827" s="37">
        <v>0</v>
      </c>
    </row>
    <row r="6828">
      <c r="A6828" s="26">
        <v>44</v>
      </c>
      <c r="B6828" s="24" t="str">
        <v>과천시</v>
      </c>
      <c r="C6828" s="24" t="str">
        <v>분양권</v>
      </c>
      <c r="D6828" s="24" t="str">
        <v>2026-05</v>
      </c>
      <c r="E6828" s="24" t="str">
        <v>비교 반영</v>
      </c>
      <c r="F6828" s="24" t="str">
        <v>최근 비교기간</v>
      </c>
      <c r="G6828" s="26">
        <v>0</v>
      </c>
      <c r="H6828" s="37">
        <v>0</v>
      </c>
    </row>
    <row r="6829">
      <c r="A6829" s="26">
        <v>44</v>
      </c>
      <c r="B6829" s="24" t="str">
        <v>과천시</v>
      </c>
      <c r="C6829" s="24" t="str">
        <v>분양권</v>
      </c>
      <c r="D6829" s="24" t="str">
        <v>2026-06</v>
      </c>
      <c r="E6829" s="24" t="str">
        <v>비교 반영</v>
      </c>
      <c r="F6829" s="24" t="str">
        <v>최근 비교기간</v>
      </c>
      <c r="G6829" s="26">
        <v>0</v>
      </c>
      <c r="H6829" s="37">
        <v>0</v>
      </c>
    </row>
    <row r="6830">
      <c r="A6830" s="30">
        <v>44</v>
      </c>
      <c r="B6830" s="30" t="str">
        <v>과천시</v>
      </c>
      <c r="C6830" s="30" t="str">
        <v>분양권</v>
      </c>
      <c r="D6830" s="30" t="str">
        <v>2026-07</v>
      </c>
      <c r="E6830" s="30" t="str">
        <v>집계 중</v>
      </c>
      <c r="F6830" s="30" t="str">
        <v>집계 중 월</v>
      </c>
      <c r="G6830" s="32">
        <v>1</v>
      </c>
      <c r="H6830" s="43">
        <v>0.0029154518950437317</v>
      </c>
    </row>
    <row r="6831">
      <c r="A6831" s="26">
        <v>45</v>
      </c>
      <c r="B6831" s="24" t="str">
        <v>가평군</v>
      </c>
      <c r="C6831" s="24" t="str">
        <v>토지</v>
      </c>
      <c r="D6831" s="24" t="str">
        <v>2025-08</v>
      </c>
      <c r="E6831" s="24" t="str">
        <v>비교 반영</v>
      </c>
      <c r="F6831" s="24" t="str">
        <v>그 외 비교 반영월</v>
      </c>
      <c r="G6831" s="26">
        <v>239</v>
      </c>
      <c r="H6831" s="37">
        <v>0.5650118203309693</v>
      </c>
    </row>
    <row r="6832">
      <c r="A6832" s="26">
        <v>45</v>
      </c>
      <c r="B6832" s="24" t="str">
        <v>가평군</v>
      </c>
      <c r="C6832" s="24" t="str">
        <v>토지</v>
      </c>
      <c r="D6832" s="24" t="str">
        <v>2025-09</v>
      </c>
      <c r="E6832" s="24" t="str">
        <v>비교 반영</v>
      </c>
      <c r="F6832" s="24" t="str">
        <v>그 외 비교 반영월</v>
      </c>
      <c r="G6832" s="26">
        <v>353</v>
      </c>
      <c r="H6832" s="37">
        <v>0.6023890784982935</v>
      </c>
    </row>
    <row r="6833">
      <c r="A6833" s="26">
        <v>45</v>
      </c>
      <c r="B6833" s="24" t="str">
        <v>가평군</v>
      </c>
      <c r="C6833" s="24" t="str">
        <v>토지</v>
      </c>
      <c r="D6833" s="24" t="str">
        <v>2025-10</v>
      </c>
      <c r="E6833" s="24" t="str">
        <v>비교 반영</v>
      </c>
      <c r="F6833" s="24" t="str">
        <v>그 외 비교 반영월</v>
      </c>
      <c r="G6833" s="26">
        <v>202</v>
      </c>
      <c r="H6833" s="37">
        <v>0.4950980392156863</v>
      </c>
    </row>
    <row r="6834">
      <c r="A6834" s="26">
        <v>45</v>
      </c>
      <c r="B6834" s="24" t="str">
        <v>가평군</v>
      </c>
      <c r="C6834" s="24" t="str">
        <v>토지</v>
      </c>
      <c r="D6834" s="24" t="str">
        <v>2025-11</v>
      </c>
      <c r="E6834" s="24" t="str">
        <v>비교 반영</v>
      </c>
      <c r="F6834" s="24" t="str">
        <v>그 외 비교 반영월</v>
      </c>
      <c r="G6834" s="26">
        <v>208</v>
      </c>
      <c r="H6834" s="37">
        <v>0.5148514851485149</v>
      </c>
    </row>
    <row r="6835">
      <c r="A6835" s="26">
        <v>45</v>
      </c>
      <c r="B6835" s="24" t="str">
        <v>가평군</v>
      </c>
      <c r="C6835" s="24" t="str">
        <v>토지</v>
      </c>
      <c r="D6835" s="24" t="str">
        <v>2025-12</v>
      </c>
      <c r="E6835" s="24" t="str">
        <v>비교 반영</v>
      </c>
      <c r="F6835" s="24" t="str">
        <v>그 외 비교 반영월</v>
      </c>
      <c r="G6835" s="26">
        <v>324</v>
      </c>
      <c r="H6835" s="37">
        <v>0.5869565217391305</v>
      </c>
    </row>
    <row r="6836">
      <c r="A6836" s="26">
        <v>45</v>
      </c>
      <c r="B6836" s="24" t="str">
        <v>가평군</v>
      </c>
      <c r="C6836" s="24" t="str">
        <v>토지</v>
      </c>
      <c r="D6836" s="24" t="str">
        <v>2026-01</v>
      </c>
      <c r="E6836" s="24" t="str">
        <v>비교 반영</v>
      </c>
      <c r="F6836" s="24" t="str">
        <v>직전 비교기간</v>
      </c>
      <c r="G6836" s="26">
        <v>153</v>
      </c>
      <c r="H6836" s="37">
        <v>0.3963730569948187</v>
      </c>
    </row>
    <row r="6837">
      <c r="A6837" s="26">
        <v>45</v>
      </c>
      <c r="B6837" s="24" t="str">
        <v>가평군</v>
      </c>
      <c r="C6837" s="24" t="str">
        <v>토지</v>
      </c>
      <c r="D6837" s="24" t="str">
        <v>2026-02</v>
      </c>
      <c r="E6837" s="24" t="str">
        <v>비교 반영</v>
      </c>
      <c r="F6837" s="24" t="str">
        <v>직전 비교기간</v>
      </c>
      <c r="G6837" s="26">
        <v>179</v>
      </c>
      <c r="H6837" s="37">
        <v>0.514367816091954</v>
      </c>
    </row>
    <row r="6838">
      <c r="A6838" s="26">
        <v>45</v>
      </c>
      <c r="B6838" s="24" t="str">
        <v>가평군</v>
      </c>
      <c r="C6838" s="24" t="str">
        <v>토지</v>
      </c>
      <c r="D6838" s="24" t="str">
        <v>2026-03</v>
      </c>
      <c r="E6838" s="24" t="str">
        <v>비교 반영</v>
      </c>
      <c r="F6838" s="24" t="str">
        <v>직전 비교기간</v>
      </c>
      <c r="G6838" s="26">
        <v>211</v>
      </c>
      <c r="H6838" s="37">
        <v>0.5146341463414634</v>
      </c>
    </row>
    <row r="6839">
      <c r="A6839" s="26">
        <v>45</v>
      </c>
      <c r="B6839" s="24" t="str">
        <v>가평군</v>
      </c>
      <c r="C6839" s="24" t="str">
        <v>토지</v>
      </c>
      <c r="D6839" s="24" t="str">
        <v>2026-04</v>
      </c>
      <c r="E6839" s="24" t="str">
        <v>비교 반영</v>
      </c>
      <c r="F6839" s="24" t="str">
        <v>최근 비교기간</v>
      </c>
      <c r="G6839" s="26">
        <v>209</v>
      </c>
      <c r="H6839" s="37">
        <v>0.538659793814433</v>
      </c>
    </row>
    <row r="6840">
      <c r="A6840" s="26">
        <v>45</v>
      </c>
      <c r="B6840" s="24" t="str">
        <v>가평군</v>
      </c>
      <c r="C6840" s="24" t="str">
        <v>토지</v>
      </c>
      <c r="D6840" s="24" t="str">
        <v>2026-05</v>
      </c>
      <c r="E6840" s="24" t="str">
        <v>비교 반영</v>
      </c>
      <c r="F6840" s="24" t="str">
        <v>최근 비교기간</v>
      </c>
      <c r="G6840" s="26">
        <v>182</v>
      </c>
      <c r="H6840" s="37">
        <v>0.5013774104683195</v>
      </c>
    </row>
    <row r="6841">
      <c r="A6841" s="26">
        <v>45</v>
      </c>
      <c r="B6841" s="24" t="str">
        <v>가평군</v>
      </c>
      <c r="C6841" s="24" t="str">
        <v>토지</v>
      </c>
      <c r="D6841" s="24" t="str">
        <v>2026-06</v>
      </c>
      <c r="E6841" s="24" t="str">
        <v>비교 반영</v>
      </c>
      <c r="F6841" s="24" t="str">
        <v>최근 비교기간</v>
      </c>
      <c r="G6841" s="26">
        <v>297</v>
      </c>
      <c r="H6841" s="37">
        <v>0.6086065573770492</v>
      </c>
    </row>
    <row r="6842">
      <c r="A6842" s="30">
        <v>45</v>
      </c>
      <c r="B6842" s="30" t="str">
        <v>가평군</v>
      </c>
      <c r="C6842" s="30" t="str">
        <v>토지</v>
      </c>
      <c r="D6842" s="30" t="str">
        <v>2026-07</v>
      </c>
      <c r="E6842" s="30" t="str">
        <v>집계 중</v>
      </c>
      <c r="F6842" s="30" t="str">
        <v>집계 중 월</v>
      </c>
      <c r="G6842" s="32">
        <v>175</v>
      </c>
      <c r="H6842" s="43">
        <v>0.5718954248366013</v>
      </c>
    </row>
    <row r="6843">
      <c r="A6843" s="26">
        <v>45</v>
      </c>
      <c r="B6843" s="24" t="str">
        <v>가평군</v>
      </c>
      <c r="C6843" s="24" t="str">
        <v>다가구 전월세</v>
      </c>
      <c r="D6843" s="24" t="str">
        <v>2025-08</v>
      </c>
      <c r="E6843" s="24" t="str">
        <v>비교 반영</v>
      </c>
      <c r="F6843" s="24" t="str">
        <v>그 외 비교 반영월</v>
      </c>
      <c r="G6843" s="26">
        <v>35</v>
      </c>
      <c r="H6843" s="37">
        <v>0.08274231678486997</v>
      </c>
    </row>
    <row r="6844">
      <c r="A6844" s="26">
        <v>45</v>
      </c>
      <c r="B6844" s="24" t="str">
        <v>가평군</v>
      </c>
      <c r="C6844" s="24" t="str">
        <v>다가구 전월세</v>
      </c>
      <c r="D6844" s="24" t="str">
        <v>2025-09</v>
      </c>
      <c r="E6844" s="24" t="str">
        <v>비교 반영</v>
      </c>
      <c r="F6844" s="24" t="str">
        <v>그 외 비교 반영월</v>
      </c>
      <c r="G6844" s="26">
        <v>39</v>
      </c>
      <c r="H6844" s="37">
        <v>0.06655290102389079</v>
      </c>
    </row>
    <row r="6845">
      <c r="A6845" s="26">
        <v>45</v>
      </c>
      <c r="B6845" s="24" t="str">
        <v>가평군</v>
      </c>
      <c r="C6845" s="24" t="str">
        <v>다가구 전월세</v>
      </c>
      <c r="D6845" s="24" t="str">
        <v>2025-10</v>
      </c>
      <c r="E6845" s="24" t="str">
        <v>비교 반영</v>
      </c>
      <c r="F6845" s="24" t="str">
        <v>그 외 비교 반영월</v>
      </c>
      <c r="G6845" s="26">
        <v>33</v>
      </c>
      <c r="H6845" s="37">
        <v>0.08088235294117647</v>
      </c>
    </row>
    <row r="6846">
      <c r="A6846" s="26">
        <v>45</v>
      </c>
      <c r="B6846" s="24" t="str">
        <v>가평군</v>
      </c>
      <c r="C6846" s="24" t="str">
        <v>다가구 전월세</v>
      </c>
      <c r="D6846" s="24" t="str">
        <v>2025-11</v>
      </c>
      <c r="E6846" s="24" t="str">
        <v>비교 반영</v>
      </c>
      <c r="F6846" s="24" t="str">
        <v>그 외 비교 반영월</v>
      </c>
      <c r="G6846" s="26">
        <v>30</v>
      </c>
      <c r="H6846" s="37">
        <v>0.07425742574257425</v>
      </c>
    </row>
    <row r="6847">
      <c r="A6847" s="26">
        <v>45</v>
      </c>
      <c r="B6847" s="24" t="str">
        <v>가평군</v>
      </c>
      <c r="C6847" s="24" t="str">
        <v>다가구 전월세</v>
      </c>
      <c r="D6847" s="24" t="str">
        <v>2025-12</v>
      </c>
      <c r="E6847" s="24" t="str">
        <v>비교 반영</v>
      </c>
      <c r="F6847" s="24" t="str">
        <v>그 외 비교 반영월</v>
      </c>
      <c r="G6847" s="26">
        <v>31</v>
      </c>
      <c r="H6847" s="37">
        <v>0.05615942028985507</v>
      </c>
    </row>
    <row r="6848">
      <c r="A6848" s="26">
        <v>45</v>
      </c>
      <c r="B6848" s="24" t="str">
        <v>가평군</v>
      </c>
      <c r="C6848" s="24" t="str">
        <v>다가구 전월세</v>
      </c>
      <c r="D6848" s="24" t="str">
        <v>2026-01</v>
      </c>
      <c r="E6848" s="24" t="str">
        <v>비교 반영</v>
      </c>
      <c r="F6848" s="24" t="str">
        <v>직전 비교기간</v>
      </c>
      <c r="G6848" s="26">
        <v>34</v>
      </c>
      <c r="H6848" s="37">
        <v>0.08808290155440414</v>
      </c>
    </row>
    <row r="6849">
      <c r="A6849" s="26">
        <v>45</v>
      </c>
      <c r="B6849" s="24" t="str">
        <v>가평군</v>
      </c>
      <c r="C6849" s="24" t="str">
        <v>다가구 전월세</v>
      </c>
      <c r="D6849" s="24" t="str">
        <v>2026-02</v>
      </c>
      <c r="E6849" s="24" t="str">
        <v>비교 반영</v>
      </c>
      <c r="F6849" s="24" t="str">
        <v>직전 비교기간</v>
      </c>
      <c r="G6849" s="26">
        <v>33</v>
      </c>
      <c r="H6849" s="37">
        <v>0.09482758620689655</v>
      </c>
    </row>
    <row r="6850">
      <c r="A6850" s="26">
        <v>45</v>
      </c>
      <c r="B6850" s="24" t="str">
        <v>가평군</v>
      </c>
      <c r="C6850" s="24" t="str">
        <v>다가구 전월세</v>
      </c>
      <c r="D6850" s="24" t="str">
        <v>2026-03</v>
      </c>
      <c r="E6850" s="24" t="str">
        <v>비교 반영</v>
      </c>
      <c r="F6850" s="24" t="str">
        <v>직전 비교기간</v>
      </c>
      <c r="G6850" s="26">
        <v>47</v>
      </c>
      <c r="H6850" s="37">
        <v>0.11463414634146342</v>
      </c>
    </row>
    <row r="6851">
      <c r="A6851" s="26">
        <v>45</v>
      </c>
      <c r="B6851" s="24" t="str">
        <v>가평군</v>
      </c>
      <c r="C6851" s="24" t="str">
        <v>다가구 전월세</v>
      </c>
      <c r="D6851" s="24" t="str">
        <v>2026-04</v>
      </c>
      <c r="E6851" s="24" t="str">
        <v>비교 반영</v>
      </c>
      <c r="F6851" s="24" t="str">
        <v>최근 비교기간</v>
      </c>
      <c r="G6851" s="26">
        <v>44</v>
      </c>
      <c r="H6851" s="37">
        <v>0.1134020618556701</v>
      </c>
    </row>
    <row r="6852">
      <c r="A6852" s="26">
        <v>45</v>
      </c>
      <c r="B6852" s="24" t="str">
        <v>가평군</v>
      </c>
      <c r="C6852" s="24" t="str">
        <v>다가구 전월세</v>
      </c>
      <c r="D6852" s="24" t="str">
        <v>2026-05</v>
      </c>
      <c r="E6852" s="24" t="str">
        <v>비교 반영</v>
      </c>
      <c r="F6852" s="24" t="str">
        <v>최근 비교기간</v>
      </c>
      <c r="G6852" s="26">
        <v>35</v>
      </c>
      <c r="H6852" s="37">
        <v>0.09641873278236915</v>
      </c>
    </row>
    <row r="6853">
      <c r="A6853" s="26">
        <v>45</v>
      </c>
      <c r="B6853" s="24" t="str">
        <v>가평군</v>
      </c>
      <c r="C6853" s="24" t="str">
        <v>다가구 전월세</v>
      </c>
      <c r="D6853" s="24" t="str">
        <v>2026-06</v>
      </c>
      <c r="E6853" s="24" t="str">
        <v>비교 반영</v>
      </c>
      <c r="F6853" s="24" t="str">
        <v>최근 비교기간</v>
      </c>
      <c r="G6853" s="26">
        <v>51</v>
      </c>
      <c r="H6853" s="37">
        <v>0.10450819672131148</v>
      </c>
    </row>
    <row r="6854">
      <c r="A6854" s="30">
        <v>45</v>
      </c>
      <c r="B6854" s="30" t="str">
        <v>가평군</v>
      </c>
      <c r="C6854" s="30" t="str">
        <v>다가구 전월세</v>
      </c>
      <c r="D6854" s="30" t="str">
        <v>2026-07</v>
      </c>
      <c r="E6854" s="30" t="str">
        <v>집계 중</v>
      </c>
      <c r="F6854" s="30" t="str">
        <v>집계 중 월</v>
      </c>
      <c r="G6854" s="32">
        <v>23</v>
      </c>
      <c r="H6854" s="43">
        <v>0.07516339869281045</v>
      </c>
    </row>
    <row r="6855">
      <c r="A6855" s="26">
        <v>45</v>
      </c>
      <c r="B6855" s="24" t="str">
        <v>가평군</v>
      </c>
      <c r="C6855" s="24" t="str">
        <v>다세대 전월세</v>
      </c>
      <c r="D6855" s="24" t="str">
        <v>2025-08</v>
      </c>
      <c r="E6855" s="24" t="str">
        <v>비교 반영</v>
      </c>
      <c r="F6855" s="24" t="str">
        <v>그 외 비교 반영월</v>
      </c>
      <c r="G6855" s="26">
        <v>46</v>
      </c>
      <c r="H6855" s="37">
        <v>0.10874704491725769</v>
      </c>
    </row>
    <row r="6856">
      <c r="A6856" s="26">
        <v>45</v>
      </c>
      <c r="B6856" s="24" t="str">
        <v>가평군</v>
      </c>
      <c r="C6856" s="24" t="str">
        <v>다세대 전월세</v>
      </c>
      <c r="D6856" s="24" t="str">
        <v>2025-09</v>
      </c>
      <c r="E6856" s="24" t="str">
        <v>비교 반영</v>
      </c>
      <c r="F6856" s="24" t="str">
        <v>그 외 비교 반영월</v>
      </c>
      <c r="G6856" s="26">
        <v>43</v>
      </c>
      <c r="H6856" s="37">
        <v>0.07337883959044368</v>
      </c>
    </row>
    <row r="6857">
      <c r="A6857" s="26">
        <v>45</v>
      </c>
      <c r="B6857" s="24" t="str">
        <v>가평군</v>
      </c>
      <c r="C6857" s="24" t="str">
        <v>다세대 전월세</v>
      </c>
      <c r="D6857" s="24" t="str">
        <v>2025-10</v>
      </c>
      <c r="E6857" s="24" t="str">
        <v>비교 반영</v>
      </c>
      <c r="F6857" s="24" t="str">
        <v>그 외 비교 반영월</v>
      </c>
      <c r="G6857" s="26">
        <v>40</v>
      </c>
      <c r="H6857" s="37">
        <v>0.09803921568627451</v>
      </c>
    </row>
    <row r="6858">
      <c r="A6858" s="26">
        <v>45</v>
      </c>
      <c r="B6858" s="24" t="str">
        <v>가평군</v>
      </c>
      <c r="C6858" s="24" t="str">
        <v>다세대 전월세</v>
      </c>
      <c r="D6858" s="24" t="str">
        <v>2025-11</v>
      </c>
      <c r="E6858" s="24" t="str">
        <v>비교 반영</v>
      </c>
      <c r="F6858" s="24" t="str">
        <v>그 외 비교 반영월</v>
      </c>
      <c r="G6858" s="26">
        <v>32</v>
      </c>
      <c r="H6858" s="37">
        <v>0.07920792079207921</v>
      </c>
    </row>
    <row r="6859">
      <c r="A6859" s="26">
        <v>45</v>
      </c>
      <c r="B6859" s="24" t="str">
        <v>가평군</v>
      </c>
      <c r="C6859" s="24" t="str">
        <v>다세대 전월세</v>
      </c>
      <c r="D6859" s="24" t="str">
        <v>2025-12</v>
      </c>
      <c r="E6859" s="24" t="str">
        <v>비교 반영</v>
      </c>
      <c r="F6859" s="24" t="str">
        <v>그 외 비교 반영월</v>
      </c>
      <c r="G6859" s="26">
        <v>60</v>
      </c>
      <c r="H6859" s="37">
        <v>0.10869565217391304</v>
      </c>
    </row>
    <row r="6860">
      <c r="A6860" s="26">
        <v>45</v>
      </c>
      <c r="B6860" s="24" t="str">
        <v>가평군</v>
      </c>
      <c r="C6860" s="24" t="str">
        <v>다세대 전월세</v>
      </c>
      <c r="D6860" s="24" t="str">
        <v>2026-01</v>
      </c>
      <c r="E6860" s="24" t="str">
        <v>비교 반영</v>
      </c>
      <c r="F6860" s="24" t="str">
        <v>직전 비교기간</v>
      </c>
      <c r="G6860" s="26">
        <v>52</v>
      </c>
      <c r="H6860" s="37">
        <v>0.13471502590673576</v>
      </c>
    </row>
    <row r="6861">
      <c r="A6861" s="26">
        <v>45</v>
      </c>
      <c r="B6861" s="24" t="str">
        <v>가평군</v>
      </c>
      <c r="C6861" s="24" t="str">
        <v>다세대 전월세</v>
      </c>
      <c r="D6861" s="24" t="str">
        <v>2026-02</v>
      </c>
      <c r="E6861" s="24" t="str">
        <v>비교 반영</v>
      </c>
      <c r="F6861" s="24" t="str">
        <v>직전 비교기간</v>
      </c>
      <c r="G6861" s="26">
        <v>52</v>
      </c>
      <c r="H6861" s="37">
        <v>0.14942528735632185</v>
      </c>
    </row>
    <row r="6862">
      <c r="A6862" s="26">
        <v>45</v>
      </c>
      <c r="B6862" s="24" t="str">
        <v>가평군</v>
      </c>
      <c r="C6862" s="24" t="str">
        <v>다세대 전월세</v>
      </c>
      <c r="D6862" s="24" t="str">
        <v>2026-03</v>
      </c>
      <c r="E6862" s="24" t="str">
        <v>비교 반영</v>
      </c>
      <c r="F6862" s="24" t="str">
        <v>직전 비교기간</v>
      </c>
      <c r="G6862" s="26">
        <v>46</v>
      </c>
      <c r="H6862" s="37">
        <v>0.11219512195121951</v>
      </c>
    </row>
    <row r="6863">
      <c r="A6863" s="26">
        <v>45</v>
      </c>
      <c r="B6863" s="24" t="str">
        <v>가평군</v>
      </c>
      <c r="C6863" s="24" t="str">
        <v>다세대 전월세</v>
      </c>
      <c r="D6863" s="24" t="str">
        <v>2026-04</v>
      </c>
      <c r="E6863" s="24" t="str">
        <v>비교 반영</v>
      </c>
      <c r="F6863" s="24" t="str">
        <v>최근 비교기간</v>
      </c>
      <c r="G6863" s="26">
        <v>46</v>
      </c>
      <c r="H6863" s="37">
        <v>0.11855670103092783</v>
      </c>
    </row>
    <row r="6864">
      <c r="A6864" s="26">
        <v>45</v>
      </c>
      <c r="B6864" s="24" t="str">
        <v>가평군</v>
      </c>
      <c r="C6864" s="24" t="str">
        <v>다세대 전월세</v>
      </c>
      <c r="D6864" s="24" t="str">
        <v>2026-05</v>
      </c>
      <c r="E6864" s="24" t="str">
        <v>비교 반영</v>
      </c>
      <c r="F6864" s="24" t="str">
        <v>최근 비교기간</v>
      </c>
      <c r="G6864" s="26">
        <v>38</v>
      </c>
      <c r="H6864" s="37">
        <v>0.1046831955922865</v>
      </c>
    </row>
    <row r="6865">
      <c r="A6865" s="26">
        <v>45</v>
      </c>
      <c r="B6865" s="24" t="str">
        <v>가평군</v>
      </c>
      <c r="C6865" s="24" t="str">
        <v>다세대 전월세</v>
      </c>
      <c r="D6865" s="24" t="str">
        <v>2026-06</v>
      </c>
      <c r="E6865" s="24" t="str">
        <v>비교 반영</v>
      </c>
      <c r="F6865" s="24" t="str">
        <v>최근 비교기간</v>
      </c>
      <c r="G6865" s="26">
        <v>44</v>
      </c>
      <c r="H6865" s="37">
        <v>0.09016393442622951</v>
      </c>
    </row>
    <row r="6866">
      <c r="A6866" s="30">
        <v>45</v>
      </c>
      <c r="B6866" s="30" t="str">
        <v>가평군</v>
      </c>
      <c r="C6866" s="30" t="str">
        <v>다세대 전월세</v>
      </c>
      <c r="D6866" s="30" t="str">
        <v>2026-07</v>
      </c>
      <c r="E6866" s="30" t="str">
        <v>집계 중</v>
      </c>
      <c r="F6866" s="30" t="str">
        <v>집계 중 월</v>
      </c>
      <c r="G6866" s="32">
        <v>34</v>
      </c>
      <c r="H6866" s="43">
        <v>0.1111111111111111</v>
      </c>
    </row>
    <row r="6867">
      <c r="A6867" s="26">
        <v>45</v>
      </c>
      <c r="B6867" s="24" t="str">
        <v>가평군</v>
      </c>
      <c r="C6867" s="24" t="str">
        <v>아파트 전월세</v>
      </c>
      <c r="D6867" s="24" t="str">
        <v>2025-08</v>
      </c>
      <c r="E6867" s="24" t="str">
        <v>비교 반영</v>
      </c>
      <c r="F6867" s="24" t="str">
        <v>그 외 비교 반영월</v>
      </c>
      <c r="G6867" s="26">
        <v>37</v>
      </c>
      <c r="H6867" s="37">
        <v>0.08747044917257683</v>
      </c>
    </row>
    <row r="6868">
      <c r="A6868" s="26">
        <v>45</v>
      </c>
      <c r="B6868" s="24" t="str">
        <v>가평군</v>
      </c>
      <c r="C6868" s="24" t="str">
        <v>아파트 전월세</v>
      </c>
      <c r="D6868" s="24" t="str">
        <v>2025-09</v>
      </c>
      <c r="E6868" s="24" t="str">
        <v>비교 반영</v>
      </c>
      <c r="F6868" s="24" t="str">
        <v>그 외 비교 반영월</v>
      </c>
      <c r="G6868" s="26">
        <v>39</v>
      </c>
      <c r="H6868" s="37">
        <v>0.06655290102389079</v>
      </c>
    </row>
    <row r="6869">
      <c r="A6869" s="26">
        <v>45</v>
      </c>
      <c r="B6869" s="24" t="str">
        <v>가평군</v>
      </c>
      <c r="C6869" s="24" t="str">
        <v>아파트 전월세</v>
      </c>
      <c r="D6869" s="24" t="str">
        <v>2025-10</v>
      </c>
      <c r="E6869" s="24" t="str">
        <v>비교 반영</v>
      </c>
      <c r="F6869" s="24" t="str">
        <v>그 외 비교 반영월</v>
      </c>
      <c r="G6869" s="26">
        <v>56</v>
      </c>
      <c r="H6869" s="37">
        <v>0.13725490196078433</v>
      </c>
    </row>
    <row r="6870">
      <c r="A6870" s="26">
        <v>45</v>
      </c>
      <c r="B6870" s="24" t="str">
        <v>가평군</v>
      </c>
      <c r="C6870" s="24" t="str">
        <v>아파트 전월세</v>
      </c>
      <c r="D6870" s="24" t="str">
        <v>2025-11</v>
      </c>
      <c r="E6870" s="24" t="str">
        <v>비교 반영</v>
      </c>
      <c r="F6870" s="24" t="str">
        <v>그 외 비교 반영월</v>
      </c>
      <c r="G6870" s="26">
        <v>53</v>
      </c>
      <c r="H6870" s="37">
        <v>0.1311881188118812</v>
      </c>
    </row>
    <row r="6871">
      <c r="A6871" s="26">
        <v>45</v>
      </c>
      <c r="B6871" s="24" t="str">
        <v>가평군</v>
      </c>
      <c r="C6871" s="24" t="str">
        <v>아파트 전월세</v>
      </c>
      <c r="D6871" s="24" t="str">
        <v>2025-12</v>
      </c>
      <c r="E6871" s="24" t="str">
        <v>비교 반영</v>
      </c>
      <c r="F6871" s="24" t="str">
        <v>그 외 비교 반영월</v>
      </c>
      <c r="G6871" s="26">
        <v>47</v>
      </c>
      <c r="H6871" s="37">
        <v>0.08514492753623189</v>
      </c>
    </row>
    <row r="6872">
      <c r="A6872" s="26">
        <v>45</v>
      </c>
      <c r="B6872" s="24" t="str">
        <v>가평군</v>
      </c>
      <c r="C6872" s="24" t="str">
        <v>아파트 전월세</v>
      </c>
      <c r="D6872" s="24" t="str">
        <v>2026-01</v>
      </c>
      <c r="E6872" s="24" t="str">
        <v>비교 반영</v>
      </c>
      <c r="F6872" s="24" t="str">
        <v>직전 비교기간</v>
      </c>
      <c r="G6872" s="26">
        <v>51</v>
      </c>
      <c r="H6872" s="37">
        <v>0.13212435233160622</v>
      </c>
    </row>
    <row r="6873">
      <c r="A6873" s="26">
        <v>45</v>
      </c>
      <c r="B6873" s="24" t="str">
        <v>가평군</v>
      </c>
      <c r="C6873" s="24" t="str">
        <v>아파트 전월세</v>
      </c>
      <c r="D6873" s="24" t="str">
        <v>2026-02</v>
      </c>
      <c r="E6873" s="24" t="str">
        <v>비교 반영</v>
      </c>
      <c r="F6873" s="24" t="str">
        <v>직전 비교기간</v>
      </c>
      <c r="G6873" s="26">
        <v>36</v>
      </c>
      <c r="H6873" s="37">
        <v>0.10344827586206896</v>
      </c>
    </row>
    <row r="6874">
      <c r="A6874" s="26">
        <v>45</v>
      </c>
      <c r="B6874" s="24" t="str">
        <v>가평군</v>
      </c>
      <c r="C6874" s="24" t="str">
        <v>아파트 전월세</v>
      </c>
      <c r="D6874" s="24" t="str">
        <v>2026-03</v>
      </c>
      <c r="E6874" s="24" t="str">
        <v>비교 반영</v>
      </c>
      <c r="F6874" s="24" t="str">
        <v>직전 비교기간</v>
      </c>
      <c r="G6874" s="26">
        <v>43</v>
      </c>
      <c r="H6874" s="37">
        <v>0.1048780487804878</v>
      </c>
    </row>
    <row r="6875">
      <c r="A6875" s="26">
        <v>45</v>
      </c>
      <c r="B6875" s="24" t="str">
        <v>가평군</v>
      </c>
      <c r="C6875" s="24" t="str">
        <v>아파트 전월세</v>
      </c>
      <c r="D6875" s="24" t="str">
        <v>2026-04</v>
      </c>
      <c r="E6875" s="24" t="str">
        <v>비교 반영</v>
      </c>
      <c r="F6875" s="24" t="str">
        <v>최근 비교기간</v>
      </c>
      <c r="G6875" s="26">
        <v>22</v>
      </c>
      <c r="H6875" s="37">
        <v>0.05670103092783505</v>
      </c>
    </row>
    <row r="6876">
      <c r="A6876" s="26">
        <v>45</v>
      </c>
      <c r="B6876" s="24" t="str">
        <v>가평군</v>
      </c>
      <c r="C6876" s="24" t="str">
        <v>아파트 전월세</v>
      </c>
      <c r="D6876" s="24" t="str">
        <v>2026-05</v>
      </c>
      <c r="E6876" s="24" t="str">
        <v>비교 반영</v>
      </c>
      <c r="F6876" s="24" t="str">
        <v>최근 비교기간</v>
      </c>
      <c r="G6876" s="26">
        <v>33</v>
      </c>
      <c r="H6876" s="37">
        <v>0.09090909090909091</v>
      </c>
    </row>
    <row r="6877">
      <c r="A6877" s="26">
        <v>45</v>
      </c>
      <c r="B6877" s="24" t="str">
        <v>가평군</v>
      </c>
      <c r="C6877" s="24" t="str">
        <v>아파트 전월세</v>
      </c>
      <c r="D6877" s="24" t="str">
        <v>2026-06</v>
      </c>
      <c r="E6877" s="24" t="str">
        <v>비교 반영</v>
      </c>
      <c r="F6877" s="24" t="str">
        <v>최근 비교기간</v>
      </c>
      <c r="G6877" s="26">
        <v>25</v>
      </c>
      <c r="H6877" s="37">
        <v>0.05122950819672131</v>
      </c>
    </row>
    <row r="6878">
      <c r="A6878" s="30">
        <v>45</v>
      </c>
      <c r="B6878" s="30" t="str">
        <v>가평군</v>
      </c>
      <c r="C6878" s="30" t="str">
        <v>아파트 전월세</v>
      </c>
      <c r="D6878" s="30" t="str">
        <v>2026-07</v>
      </c>
      <c r="E6878" s="30" t="str">
        <v>집계 중</v>
      </c>
      <c r="F6878" s="30" t="str">
        <v>집계 중 월</v>
      </c>
      <c r="G6878" s="32">
        <v>17</v>
      </c>
      <c r="H6878" s="43">
        <v>0.05555555555555555</v>
      </c>
    </row>
    <row r="6879">
      <c r="A6879" s="26">
        <v>45</v>
      </c>
      <c r="B6879" s="24" t="str">
        <v>가평군</v>
      </c>
      <c r="C6879" s="24" t="str">
        <v>아파트 매매</v>
      </c>
      <c r="D6879" s="24" t="str">
        <v>2025-08</v>
      </c>
      <c r="E6879" s="24" t="str">
        <v>비교 반영</v>
      </c>
      <c r="F6879" s="24" t="str">
        <v>그 외 비교 반영월</v>
      </c>
      <c r="G6879" s="26">
        <v>26</v>
      </c>
      <c r="H6879" s="37">
        <v>0.061465721040189124</v>
      </c>
    </row>
    <row r="6880">
      <c r="A6880" s="26">
        <v>45</v>
      </c>
      <c r="B6880" s="24" t="str">
        <v>가평군</v>
      </c>
      <c r="C6880" s="24" t="str">
        <v>아파트 매매</v>
      </c>
      <c r="D6880" s="24" t="str">
        <v>2025-09</v>
      </c>
      <c r="E6880" s="24" t="str">
        <v>비교 반영</v>
      </c>
      <c r="F6880" s="24" t="str">
        <v>그 외 비교 반영월</v>
      </c>
      <c r="G6880" s="26">
        <v>20</v>
      </c>
      <c r="H6880" s="37">
        <v>0.034129692832764506</v>
      </c>
    </row>
    <row r="6881">
      <c r="A6881" s="26">
        <v>45</v>
      </c>
      <c r="B6881" s="24" t="str">
        <v>가평군</v>
      </c>
      <c r="C6881" s="24" t="str">
        <v>아파트 매매</v>
      </c>
      <c r="D6881" s="24" t="str">
        <v>2025-10</v>
      </c>
      <c r="E6881" s="24" t="str">
        <v>비교 반영</v>
      </c>
      <c r="F6881" s="24" t="str">
        <v>그 외 비교 반영월</v>
      </c>
      <c r="G6881" s="26">
        <v>28</v>
      </c>
      <c r="H6881" s="37">
        <v>0.06862745098039216</v>
      </c>
    </row>
    <row r="6882">
      <c r="A6882" s="26">
        <v>45</v>
      </c>
      <c r="B6882" s="24" t="str">
        <v>가평군</v>
      </c>
      <c r="C6882" s="24" t="str">
        <v>아파트 매매</v>
      </c>
      <c r="D6882" s="24" t="str">
        <v>2025-11</v>
      </c>
      <c r="E6882" s="24" t="str">
        <v>비교 반영</v>
      </c>
      <c r="F6882" s="24" t="str">
        <v>그 외 비교 반영월</v>
      </c>
      <c r="G6882" s="26">
        <v>28</v>
      </c>
      <c r="H6882" s="37">
        <v>0.06930693069306931</v>
      </c>
    </row>
    <row r="6883">
      <c r="A6883" s="26">
        <v>45</v>
      </c>
      <c r="B6883" s="24" t="str">
        <v>가평군</v>
      </c>
      <c r="C6883" s="24" t="str">
        <v>아파트 매매</v>
      </c>
      <c r="D6883" s="24" t="str">
        <v>2025-12</v>
      </c>
      <c r="E6883" s="24" t="str">
        <v>비교 반영</v>
      </c>
      <c r="F6883" s="24" t="str">
        <v>그 외 비교 반영월</v>
      </c>
      <c r="G6883" s="26">
        <v>33</v>
      </c>
      <c r="H6883" s="37">
        <v>0.059782608695652176</v>
      </c>
    </row>
    <row r="6884">
      <c r="A6884" s="26">
        <v>45</v>
      </c>
      <c r="B6884" s="24" t="str">
        <v>가평군</v>
      </c>
      <c r="C6884" s="24" t="str">
        <v>아파트 매매</v>
      </c>
      <c r="D6884" s="24" t="str">
        <v>2026-01</v>
      </c>
      <c r="E6884" s="24" t="str">
        <v>비교 반영</v>
      </c>
      <c r="F6884" s="24" t="str">
        <v>직전 비교기간</v>
      </c>
      <c r="G6884" s="26">
        <v>32</v>
      </c>
      <c r="H6884" s="37">
        <v>0.08290155440414508</v>
      </c>
    </row>
    <row r="6885">
      <c r="A6885" s="26">
        <v>45</v>
      </c>
      <c r="B6885" s="24" t="str">
        <v>가평군</v>
      </c>
      <c r="C6885" s="24" t="str">
        <v>아파트 매매</v>
      </c>
      <c r="D6885" s="24" t="str">
        <v>2026-02</v>
      </c>
      <c r="E6885" s="24" t="str">
        <v>비교 반영</v>
      </c>
      <c r="F6885" s="24" t="str">
        <v>직전 비교기간</v>
      </c>
      <c r="G6885" s="26">
        <v>22</v>
      </c>
      <c r="H6885" s="37">
        <v>0.06321839080459771</v>
      </c>
    </row>
    <row r="6886">
      <c r="A6886" s="26">
        <v>45</v>
      </c>
      <c r="B6886" s="24" t="str">
        <v>가평군</v>
      </c>
      <c r="C6886" s="24" t="str">
        <v>아파트 매매</v>
      </c>
      <c r="D6886" s="24" t="str">
        <v>2026-03</v>
      </c>
      <c r="E6886" s="24" t="str">
        <v>비교 반영</v>
      </c>
      <c r="F6886" s="24" t="str">
        <v>직전 비교기간</v>
      </c>
      <c r="G6886" s="26">
        <v>9</v>
      </c>
      <c r="H6886" s="37">
        <v>0.02195121951219512</v>
      </c>
    </row>
    <row r="6887">
      <c r="A6887" s="26">
        <v>45</v>
      </c>
      <c r="B6887" s="24" t="str">
        <v>가평군</v>
      </c>
      <c r="C6887" s="24" t="str">
        <v>아파트 매매</v>
      </c>
      <c r="D6887" s="24" t="str">
        <v>2026-04</v>
      </c>
      <c r="E6887" s="24" t="str">
        <v>비교 반영</v>
      </c>
      <c r="F6887" s="24" t="str">
        <v>최근 비교기간</v>
      </c>
      <c r="G6887" s="26">
        <v>18</v>
      </c>
      <c r="H6887" s="37">
        <v>0.04639175257731959</v>
      </c>
    </row>
    <row r="6888">
      <c r="A6888" s="26">
        <v>45</v>
      </c>
      <c r="B6888" s="24" t="str">
        <v>가평군</v>
      </c>
      <c r="C6888" s="24" t="str">
        <v>아파트 매매</v>
      </c>
      <c r="D6888" s="24" t="str">
        <v>2026-05</v>
      </c>
      <c r="E6888" s="24" t="str">
        <v>비교 반영</v>
      </c>
      <c r="F6888" s="24" t="str">
        <v>최근 비교기간</v>
      </c>
      <c r="G6888" s="26">
        <v>16</v>
      </c>
      <c r="H6888" s="37">
        <v>0.0440771349862259</v>
      </c>
    </row>
    <row r="6889">
      <c r="A6889" s="26">
        <v>45</v>
      </c>
      <c r="B6889" s="24" t="str">
        <v>가평군</v>
      </c>
      <c r="C6889" s="24" t="str">
        <v>아파트 매매</v>
      </c>
      <c r="D6889" s="24" t="str">
        <v>2026-06</v>
      </c>
      <c r="E6889" s="24" t="str">
        <v>비교 반영</v>
      </c>
      <c r="F6889" s="24" t="str">
        <v>최근 비교기간</v>
      </c>
      <c r="G6889" s="26">
        <v>26</v>
      </c>
      <c r="H6889" s="37">
        <v>0.05327868852459016</v>
      </c>
    </row>
    <row r="6890">
      <c r="A6890" s="30">
        <v>45</v>
      </c>
      <c r="B6890" s="30" t="str">
        <v>가평군</v>
      </c>
      <c r="C6890" s="30" t="str">
        <v>아파트 매매</v>
      </c>
      <c r="D6890" s="30" t="str">
        <v>2026-07</v>
      </c>
      <c r="E6890" s="30" t="str">
        <v>집계 중</v>
      </c>
      <c r="F6890" s="30" t="str">
        <v>집계 중 월</v>
      </c>
      <c r="G6890" s="32">
        <v>19</v>
      </c>
      <c r="H6890" s="43">
        <v>0.06209150326797386</v>
      </c>
    </row>
    <row r="6891">
      <c r="A6891" s="26">
        <v>45</v>
      </c>
      <c r="B6891" s="24" t="str">
        <v>가평군</v>
      </c>
      <c r="C6891" s="24" t="str">
        <v>다가구 매매</v>
      </c>
      <c r="D6891" s="24" t="str">
        <v>2025-08</v>
      </c>
      <c r="E6891" s="24" t="str">
        <v>비교 반영</v>
      </c>
      <c r="F6891" s="24" t="str">
        <v>그 외 비교 반영월</v>
      </c>
      <c r="G6891" s="26">
        <v>16</v>
      </c>
      <c r="H6891" s="37">
        <v>0.037825059101654845</v>
      </c>
    </row>
    <row r="6892">
      <c r="A6892" s="26">
        <v>45</v>
      </c>
      <c r="B6892" s="24" t="str">
        <v>가평군</v>
      </c>
      <c r="C6892" s="24" t="str">
        <v>다가구 매매</v>
      </c>
      <c r="D6892" s="24" t="str">
        <v>2025-09</v>
      </c>
      <c r="E6892" s="24" t="str">
        <v>비교 반영</v>
      </c>
      <c r="F6892" s="24" t="str">
        <v>그 외 비교 반영월</v>
      </c>
      <c r="G6892" s="26">
        <v>26</v>
      </c>
      <c r="H6892" s="37">
        <v>0.04436860068259386</v>
      </c>
    </row>
    <row r="6893">
      <c r="A6893" s="26">
        <v>45</v>
      </c>
      <c r="B6893" s="24" t="str">
        <v>가평군</v>
      </c>
      <c r="C6893" s="24" t="str">
        <v>다가구 매매</v>
      </c>
      <c r="D6893" s="24" t="str">
        <v>2025-10</v>
      </c>
      <c r="E6893" s="24" t="str">
        <v>비교 반영</v>
      </c>
      <c r="F6893" s="24" t="str">
        <v>그 외 비교 반영월</v>
      </c>
      <c r="G6893" s="26">
        <v>14</v>
      </c>
      <c r="H6893" s="37">
        <v>0.03431372549019608</v>
      </c>
    </row>
    <row r="6894">
      <c r="A6894" s="26">
        <v>45</v>
      </c>
      <c r="B6894" s="24" t="str">
        <v>가평군</v>
      </c>
      <c r="C6894" s="24" t="str">
        <v>다가구 매매</v>
      </c>
      <c r="D6894" s="24" t="str">
        <v>2025-11</v>
      </c>
      <c r="E6894" s="24" t="str">
        <v>비교 반영</v>
      </c>
      <c r="F6894" s="24" t="str">
        <v>그 외 비교 반영월</v>
      </c>
      <c r="G6894" s="26">
        <v>14</v>
      </c>
      <c r="H6894" s="37">
        <v>0.034653465346534656</v>
      </c>
    </row>
    <row r="6895">
      <c r="A6895" s="26">
        <v>45</v>
      </c>
      <c r="B6895" s="24" t="str">
        <v>가평군</v>
      </c>
      <c r="C6895" s="24" t="str">
        <v>다가구 매매</v>
      </c>
      <c r="D6895" s="24" t="str">
        <v>2025-12</v>
      </c>
      <c r="E6895" s="24" t="str">
        <v>비교 반영</v>
      </c>
      <c r="F6895" s="24" t="str">
        <v>그 외 비교 반영월</v>
      </c>
      <c r="G6895" s="26">
        <v>19</v>
      </c>
      <c r="H6895" s="37">
        <v>0.034420289855072464</v>
      </c>
    </row>
    <row r="6896">
      <c r="A6896" s="26">
        <v>45</v>
      </c>
      <c r="B6896" s="24" t="str">
        <v>가평군</v>
      </c>
      <c r="C6896" s="24" t="str">
        <v>다가구 매매</v>
      </c>
      <c r="D6896" s="24" t="str">
        <v>2026-01</v>
      </c>
      <c r="E6896" s="24" t="str">
        <v>비교 반영</v>
      </c>
      <c r="F6896" s="24" t="str">
        <v>직전 비교기간</v>
      </c>
      <c r="G6896" s="26">
        <v>19</v>
      </c>
      <c r="H6896" s="37">
        <v>0.04922279792746114</v>
      </c>
    </row>
    <row r="6897">
      <c r="A6897" s="26">
        <v>45</v>
      </c>
      <c r="B6897" s="24" t="str">
        <v>가평군</v>
      </c>
      <c r="C6897" s="24" t="str">
        <v>다가구 매매</v>
      </c>
      <c r="D6897" s="24" t="str">
        <v>2026-02</v>
      </c>
      <c r="E6897" s="24" t="str">
        <v>비교 반영</v>
      </c>
      <c r="F6897" s="24" t="str">
        <v>직전 비교기간</v>
      </c>
      <c r="G6897" s="26">
        <v>8</v>
      </c>
      <c r="H6897" s="37">
        <v>0.022988505747126436</v>
      </c>
    </row>
    <row r="6898">
      <c r="A6898" s="26">
        <v>45</v>
      </c>
      <c r="B6898" s="24" t="str">
        <v>가평군</v>
      </c>
      <c r="C6898" s="24" t="str">
        <v>다가구 매매</v>
      </c>
      <c r="D6898" s="24" t="str">
        <v>2026-03</v>
      </c>
      <c r="E6898" s="24" t="str">
        <v>비교 반영</v>
      </c>
      <c r="F6898" s="24" t="str">
        <v>직전 비교기간</v>
      </c>
      <c r="G6898" s="26">
        <v>18</v>
      </c>
      <c r="H6898" s="37">
        <v>0.04390243902439024</v>
      </c>
    </row>
    <row r="6899">
      <c r="A6899" s="26">
        <v>45</v>
      </c>
      <c r="B6899" s="24" t="str">
        <v>가평군</v>
      </c>
      <c r="C6899" s="24" t="str">
        <v>다가구 매매</v>
      </c>
      <c r="D6899" s="24" t="str">
        <v>2026-04</v>
      </c>
      <c r="E6899" s="24" t="str">
        <v>비교 반영</v>
      </c>
      <c r="F6899" s="24" t="str">
        <v>최근 비교기간</v>
      </c>
      <c r="G6899" s="26">
        <v>15</v>
      </c>
      <c r="H6899" s="37">
        <v>0.03865979381443299</v>
      </c>
    </row>
    <row r="6900">
      <c r="A6900" s="26">
        <v>45</v>
      </c>
      <c r="B6900" s="24" t="str">
        <v>가평군</v>
      </c>
      <c r="C6900" s="24" t="str">
        <v>다가구 매매</v>
      </c>
      <c r="D6900" s="24" t="str">
        <v>2026-05</v>
      </c>
      <c r="E6900" s="24" t="str">
        <v>비교 반영</v>
      </c>
      <c r="F6900" s="24" t="str">
        <v>최근 비교기간</v>
      </c>
      <c r="G6900" s="26">
        <v>19</v>
      </c>
      <c r="H6900" s="37">
        <v>0.05234159779614325</v>
      </c>
    </row>
    <row r="6901">
      <c r="A6901" s="26">
        <v>45</v>
      </c>
      <c r="B6901" s="24" t="str">
        <v>가평군</v>
      </c>
      <c r="C6901" s="24" t="str">
        <v>다가구 매매</v>
      </c>
      <c r="D6901" s="24" t="str">
        <v>2026-06</v>
      </c>
      <c r="E6901" s="24" t="str">
        <v>비교 반영</v>
      </c>
      <c r="F6901" s="24" t="str">
        <v>최근 비교기간</v>
      </c>
      <c r="G6901" s="26">
        <v>22</v>
      </c>
      <c r="H6901" s="37">
        <v>0.045081967213114756</v>
      </c>
    </row>
    <row r="6902">
      <c r="A6902" s="30">
        <v>45</v>
      </c>
      <c r="B6902" s="30" t="str">
        <v>가평군</v>
      </c>
      <c r="C6902" s="30" t="str">
        <v>다가구 매매</v>
      </c>
      <c r="D6902" s="30" t="str">
        <v>2026-07</v>
      </c>
      <c r="E6902" s="30" t="str">
        <v>집계 중</v>
      </c>
      <c r="F6902" s="30" t="str">
        <v>집계 중 월</v>
      </c>
      <c r="G6902" s="32">
        <v>17</v>
      </c>
      <c r="H6902" s="43">
        <v>0.05555555555555555</v>
      </c>
    </row>
    <row r="6903">
      <c r="A6903" s="26">
        <v>45</v>
      </c>
      <c r="B6903" s="24" t="str">
        <v>가평군</v>
      </c>
      <c r="C6903" s="24" t="str">
        <v>다세대 매매</v>
      </c>
      <c r="D6903" s="24" t="str">
        <v>2025-08</v>
      </c>
      <c r="E6903" s="24" t="str">
        <v>비교 반영</v>
      </c>
      <c r="F6903" s="24" t="str">
        <v>그 외 비교 반영월</v>
      </c>
      <c r="G6903" s="26">
        <v>10</v>
      </c>
      <c r="H6903" s="37">
        <v>0.02364066193853428</v>
      </c>
    </row>
    <row r="6904">
      <c r="A6904" s="26">
        <v>45</v>
      </c>
      <c r="B6904" s="24" t="str">
        <v>가평군</v>
      </c>
      <c r="C6904" s="24" t="str">
        <v>다세대 매매</v>
      </c>
      <c r="D6904" s="24" t="str">
        <v>2025-09</v>
      </c>
      <c r="E6904" s="24" t="str">
        <v>비교 반영</v>
      </c>
      <c r="F6904" s="24" t="str">
        <v>그 외 비교 반영월</v>
      </c>
      <c r="G6904" s="26">
        <v>34</v>
      </c>
      <c r="H6904" s="37">
        <v>0.05802047781569966</v>
      </c>
    </row>
    <row r="6905">
      <c r="A6905" s="26">
        <v>45</v>
      </c>
      <c r="B6905" s="24" t="str">
        <v>가평군</v>
      </c>
      <c r="C6905" s="24" t="str">
        <v>다세대 매매</v>
      </c>
      <c r="D6905" s="24" t="str">
        <v>2025-10</v>
      </c>
      <c r="E6905" s="24" t="str">
        <v>비교 반영</v>
      </c>
      <c r="F6905" s="24" t="str">
        <v>그 외 비교 반영월</v>
      </c>
      <c r="G6905" s="26">
        <v>22</v>
      </c>
      <c r="H6905" s="37">
        <v>0.05392156862745098</v>
      </c>
    </row>
    <row r="6906">
      <c r="A6906" s="26">
        <v>45</v>
      </c>
      <c r="B6906" s="24" t="str">
        <v>가평군</v>
      </c>
      <c r="C6906" s="24" t="str">
        <v>다세대 매매</v>
      </c>
      <c r="D6906" s="24" t="str">
        <v>2025-11</v>
      </c>
      <c r="E6906" s="24" t="str">
        <v>비교 반영</v>
      </c>
      <c r="F6906" s="24" t="str">
        <v>그 외 비교 반영월</v>
      </c>
      <c r="G6906" s="26">
        <v>18</v>
      </c>
      <c r="H6906" s="37">
        <v>0.04455445544554455</v>
      </c>
    </row>
    <row r="6907">
      <c r="A6907" s="26">
        <v>45</v>
      </c>
      <c r="B6907" s="24" t="str">
        <v>가평군</v>
      </c>
      <c r="C6907" s="24" t="str">
        <v>다세대 매매</v>
      </c>
      <c r="D6907" s="24" t="str">
        <v>2025-12</v>
      </c>
      <c r="E6907" s="24" t="str">
        <v>비교 반영</v>
      </c>
      <c r="F6907" s="24" t="str">
        <v>그 외 비교 반영월</v>
      </c>
      <c r="G6907" s="26">
        <v>21</v>
      </c>
      <c r="H6907" s="37">
        <v>0.03804347826086957</v>
      </c>
    </row>
    <row r="6908">
      <c r="A6908" s="26">
        <v>45</v>
      </c>
      <c r="B6908" s="24" t="str">
        <v>가평군</v>
      </c>
      <c r="C6908" s="24" t="str">
        <v>다세대 매매</v>
      </c>
      <c r="D6908" s="24" t="str">
        <v>2026-01</v>
      </c>
      <c r="E6908" s="24" t="str">
        <v>비교 반영</v>
      </c>
      <c r="F6908" s="24" t="str">
        <v>직전 비교기간</v>
      </c>
      <c r="G6908" s="26">
        <v>21</v>
      </c>
      <c r="H6908" s="37">
        <v>0.054404145077720206</v>
      </c>
    </row>
    <row r="6909">
      <c r="A6909" s="26">
        <v>45</v>
      </c>
      <c r="B6909" s="24" t="str">
        <v>가평군</v>
      </c>
      <c r="C6909" s="24" t="str">
        <v>다세대 매매</v>
      </c>
      <c r="D6909" s="24" t="str">
        <v>2026-02</v>
      </c>
      <c r="E6909" s="24" t="str">
        <v>비교 반영</v>
      </c>
      <c r="F6909" s="24" t="str">
        <v>직전 비교기간</v>
      </c>
      <c r="G6909" s="26">
        <v>6</v>
      </c>
      <c r="H6909" s="37">
        <v>0.017241379310344827</v>
      </c>
    </row>
    <row r="6910">
      <c r="A6910" s="26">
        <v>45</v>
      </c>
      <c r="B6910" s="24" t="str">
        <v>가평군</v>
      </c>
      <c r="C6910" s="24" t="str">
        <v>다세대 매매</v>
      </c>
      <c r="D6910" s="24" t="str">
        <v>2026-03</v>
      </c>
      <c r="E6910" s="24" t="str">
        <v>비교 반영</v>
      </c>
      <c r="F6910" s="24" t="str">
        <v>직전 비교기간</v>
      </c>
      <c r="G6910" s="26">
        <v>15</v>
      </c>
      <c r="H6910" s="37">
        <v>0.036585365853658534</v>
      </c>
    </row>
    <row r="6911">
      <c r="A6911" s="26">
        <v>45</v>
      </c>
      <c r="B6911" s="24" t="str">
        <v>가평군</v>
      </c>
      <c r="C6911" s="24" t="str">
        <v>다세대 매매</v>
      </c>
      <c r="D6911" s="24" t="str">
        <v>2026-04</v>
      </c>
      <c r="E6911" s="24" t="str">
        <v>비교 반영</v>
      </c>
      <c r="F6911" s="24" t="str">
        <v>최근 비교기간</v>
      </c>
      <c r="G6911" s="26">
        <v>21</v>
      </c>
      <c r="H6911" s="37">
        <v>0.05412371134020619</v>
      </c>
    </row>
    <row r="6912">
      <c r="A6912" s="26">
        <v>45</v>
      </c>
      <c r="B6912" s="24" t="str">
        <v>가평군</v>
      </c>
      <c r="C6912" s="24" t="str">
        <v>다세대 매매</v>
      </c>
      <c r="D6912" s="24" t="str">
        <v>2026-05</v>
      </c>
      <c r="E6912" s="24" t="str">
        <v>비교 반영</v>
      </c>
      <c r="F6912" s="24" t="str">
        <v>최근 비교기간</v>
      </c>
      <c r="G6912" s="26">
        <v>22</v>
      </c>
      <c r="H6912" s="37">
        <v>0.06060606060606061</v>
      </c>
    </row>
    <row r="6913">
      <c r="A6913" s="26">
        <v>45</v>
      </c>
      <c r="B6913" s="24" t="str">
        <v>가평군</v>
      </c>
      <c r="C6913" s="24" t="str">
        <v>다세대 매매</v>
      </c>
      <c r="D6913" s="24" t="str">
        <v>2026-06</v>
      </c>
      <c r="E6913" s="24" t="str">
        <v>비교 반영</v>
      </c>
      <c r="F6913" s="24" t="str">
        <v>최근 비교기간</v>
      </c>
      <c r="G6913" s="26">
        <v>12</v>
      </c>
      <c r="H6913" s="37">
        <v>0.02459016393442623</v>
      </c>
    </row>
    <row r="6914">
      <c r="A6914" s="30">
        <v>45</v>
      </c>
      <c r="B6914" s="30" t="str">
        <v>가평군</v>
      </c>
      <c r="C6914" s="30" t="str">
        <v>다세대 매매</v>
      </c>
      <c r="D6914" s="30" t="str">
        <v>2026-07</v>
      </c>
      <c r="E6914" s="30" t="str">
        <v>집계 중</v>
      </c>
      <c r="F6914" s="30" t="str">
        <v>집계 중 월</v>
      </c>
      <c r="G6914" s="32">
        <v>14</v>
      </c>
      <c r="H6914" s="43">
        <v>0.0457516339869281</v>
      </c>
    </row>
    <row r="6915">
      <c r="A6915" s="26">
        <v>45</v>
      </c>
      <c r="B6915" s="24" t="str">
        <v>가평군</v>
      </c>
      <c r="C6915" s="24" t="str">
        <v>상가</v>
      </c>
      <c r="D6915" s="24" t="str">
        <v>2025-08</v>
      </c>
      <c r="E6915" s="24" t="str">
        <v>비교 반영</v>
      </c>
      <c r="F6915" s="24" t="str">
        <v>그 외 비교 반영월</v>
      </c>
      <c r="G6915" s="26">
        <v>9</v>
      </c>
      <c r="H6915" s="37">
        <v>0.02127659574468085</v>
      </c>
    </row>
    <row r="6916">
      <c r="A6916" s="26">
        <v>45</v>
      </c>
      <c r="B6916" s="24" t="str">
        <v>가평군</v>
      </c>
      <c r="C6916" s="24" t="str">
        <v>상가</v>
      </c>
      <c r="D6916" s="24" t="str">
        <v>2025-09</v>
      </c>
      <c r="E6916" s="24" t="str">
        <v>비교 반영</v>
      </c>
      <c r="F6916" s="24" t="str">
        <v>그 외 비교 반영월</v>
      </c>
      <c r="G6916" s="26">
        <v>17</v>
      </c>
      <c r="H6916" s="37">
        <v>0.02901023890784983</v>
      </c>
    </row>
    <row r="6917">
      <c r="A6917" s="26">
        <v>45</v>
      </c>
      <c r="B6917" s="24" t="str">
        <v>가평군</v>
      </c>
      <c r="C6917" s="24" t="str">
        <v>상가</v>
      </c>
      <c r="D6917" s="24" t="str">
        <v>2025-10</v>
      </c>
      <c r="E6917" s="24" t="str">
        <v>비교 반영</v>
      </c>
      <c r="F6917" s="24" t="str">
        <v>그 외 비교 반영월</v>
      </c>
      <c r="G6917" s="26">
        <v>9</v>
      </c>
      <c r="H6917" s="37">
        <v>0.022058823529411766</v>
      </c>
    </row>
    <row r="6918">
      <c r="A6918" s="26">
        <v>45</v>
      </c>
      <c r="B6918" s="24" t="str">
        <v>가평군</v>
      </c>
      <c r="C6918" s="24" t="str">
        <v>상가</v>
      </c>
      <c r="D6918" s="24" t="str">
        <v>2025-11</v>
      </c>
      <c r="E6918" s="24" t="str">
        <v>비교 반영</v>
      </c>
      <c r="F6918" s="24" t="str">
        <v>그 외 비교 반영월</v>
      </c>
      <c r="G6918" s="26">
        <v>12</v>
      </c>
      <c r="H6918" s="37">
        <v>0.0297029702970297</v>
      </c>
    </row>
    <row r="6919">
      <c r="A6919" s="26">
        <v>45</v>
      </c>
      <c r="B6919" s="24" t="str">
        <v>가평군</v>
      </c>
      <c r="C6919" s="24" t="str">
        <v>상가</v>
      </c>
      <c r="D6919" s="24" t="str">
        <v>2025-12</v>
      </c>
      <c r="E6919" s="24" t="str">
        <v>비교 반영</v>
      </c>
      <c r="F6919" s="24" t="str">
        <v>그 외 비교 반영월</v>
      </c>
      <c r="G6919" s="26">
        <v>11</v>
      </c>
      <c r="H6919" s="37">
        <v>0.019927536231884056</v>
      </c>
    </row>
    <row r="6920">
      <c r="A6920" s="26">
        <v>45</v>
      </c>
      <c r="B6920" s="24" t="str">
        <v>가평군</v>
      </c>
      <c r="C6920" s="24" t="str">
        <v>상가</v>
      </c>
      <c r="D6920" s="24" t="str">
        <v>2026-01</v>
      </c>
      <c r="E6920" s="24" t="str">
        <v>비교 반영</v>
      </c>
      <c r="F6920" s="24" t="str">
        <v>직전 비교기간</v>
      </c>
      <c r="G6920" s="26">
        <v>17</v>
      </c>
      <c r="H6920" s="37">
        <v>0.04404145077720207</v>
      </c>
    </row>
    <row r="6921">
      <c r="A6921" s="26">
        <v>45</v>
      </c>
      <c r="B6921" s="24" t="str">
        <v>가평군</v>
      </c>
      <c r="C6921" s="24" t="str">
        <v>상가</v>
      </c>
      <c r="D6921" s="24" t="str">
        <v>2026-02</v>
      </c>
      <c r="E6921" s="24" t="str">
        <v>비교 반영</v>
      </c>
      <c r="F6921" s="24" t="str">
        <v>직전 비교기간</v>
      </c>
      <c r="G6921" s="26">
        <v>7</v>
      </c>
      <c r="H6921" s="37">
        <v>0.020114942528735632</v>
      </c>
    </row>
    <row r="6922">
      <c r="A6922" s="26">
        <v>45</v>
      </c>
      <c r="B6922" s="24" t="str">
        <v>가평군</v>
      </c>
      <c r="C6922" s="24" t="str">
        <v>상가</v>
      </c>
      <c r="D6922" s="24" t="str">
        <v>2026-03</v>
      </c>
      <c r="E6922" s="24" t="str">
        <v>비교 반영</v>
      </c>
      <c r="F6922" s="24" t="str">
        <v>직전 비교기간</v>
      </c>
      <c r="G6922" s="26">
        <v>17</v>
      </c>
      <c r="H6922" s="37">
        <v>0.041463414634146344</v>
      </c>
    </row>
    <row r="6923">
      <c r="A6923" s="26">
        <v>45</v>
      </c>
      <c r="B6923" s="24" t="str">
        <v>가평군</v>
      </c>
      <c r="C6923" s="24" t="str">
        <v>상가</v>
      </c>
      <c r="D6923" s="24" t="str">
        <v>2026-04</v>
      </c>
      <c r="E6923" s="24" t="str">
        <v>비교 반영</v>
      </c>
      <c r="F6923" s="24" t="str">
        <v>최근 비교기간</v>
      </c>
      <c r="G6923" s="26">
        <v>6</v>
      </c>
      <c r="H6923" s="37">
        <v>0.015463917525773196</v>
      </c>
    </row>
    <row r="6924">
      <c r="A6924" s="26">
        <v>45</v>
      </c>
      <c r="B6924" s="24" t="str">
        <v>가평군</v>
      </c>
      <c r="C6924" s="24" t="str">
        <v>상가</v>
      </c>
      <c r="D6924" s="24" t="str">
        <v>2026-05</v>
      </c>
      <c r="E6924" s="24" t="str">
        <v>비교 반영</v>
      </c>
      <c r="F6924" s="24" t="str">
        <v>최근 비교기간</v>
      </c>
      <c r="G6924" s="26">
        <v>11</v>
      </c>
      <c r="H6924" s="37">
        <v>0.030303030303030304</v>
      </c>
    </row>
    <row r="6925">
      <c r="A6925" s="26">
        <v>45</v>
      </c>
      <c r="B6925" s="24" t="str">
        <v>가평군</v>
      </c>
      <c r="C6925" s="24" t="str">
        <v>상가</v>
      </c>
      <c r="D6925" s="24" t="str">
        <v>2026-06</v>
      </c>
      <c r="E6925" s="24" t="str">
        <v>비교 반영</v>
      </c>
      <c r="F6925" s="24" t="str">
        <v>최근 비교기간</v>
      </c>
      <c r="G6925" s="26">
        <v>7</v>
      </c>
      <c r="H6925" s="37">
        <v>0.014344262295081968</v>
      </c>
    </row>
    <row r="6926">
      <c r="A6926" s="30">
        <v>45</v>
      </c>
      <c r="B6926" s="30" t="str">
        <v>가평군</v>
      </c>
      <c r="C6926" s="30" t="str">
        <v>상가</v>
      </c>
      <c r="D6926" s="30" t="str">
        <v>2026-07</v>
      </c>
      <c r="E6926" s="30" t="str">
        <v>집계 중</v>
      </c>
      <c r="F6926" s="30" t="str">
        <v>집계 중 월</v>
      </c>
      <c r="G6926" s="32">
        <v>6</v>
      </c>
      <c r="H6926" s="43">
        <v>0.0196078431372549</v>
      </c>
    </row>
    <row r="6927">
      <c r="A6927" s="26">
        <v>45</v>
      </c>
      <c r="B6927" s="24" t="str">
        <v>가평군</v>
      </c>
      <c r="C6927" s="24" t="str">
        <v>분양권</v>
      </c>
      <c r="D6927" s="24" t="str">
        <v>2025-08</v>
      </c>
      <c r="E6927" s="24" t="str">
        <v>비교 반영</v>
      </c>
      <c r="F6927" s="24" t="str">
        <v>그 외 비교 반영월</v>
      </c>
      <c r="G6927" s="26">
        <v>4</v>
      </c>
      <c r="H6927" s="37">
        <v>0.009456264775413711</v>
      </c>
    </row>
    <row r="6928">
      <c r="A6928" s="26">
        <v>45</v>
      </c>
      <c r="B6928" s="24" t="str">
        <v>가평군</v>
      </c>
      <c r="C6928" s="24" t="str">
        <v>분양권</v>
      </c>
      <c r="D6928" s="24" t="str">
        <v>2025-09</v>
      </c>
      <c r="E6928" s="24" t="str">
        <v>비교 반영</v>
      </c>
      <c r="F6928" s="24" t="str">
        <v>그 외 비교 반영월</v>
      </c>
      <c r="G6928" s="26">
        <v>5</v>
      </c>
      <c r="H6928" s="37">
        <v>0.008532423208191127</v>
      </c>
    </row>
    <row r="6929">
      <c r="A6929" s="26">
        <v>45</v>
      </c>
      <c r="B6929" s="24" t="str">
        <v>가평군</v>
      </c>
      <c r="C6929" s="24" t="str">
        <v>분양권</v>
      </c>
      <c r="D6929" s="24" t="str">
        <v>2025-10</v>
      </c>
      <c r="E6929" s="24" t="str">
        <v>비교 반영</v>
      </c>
      <c r="F6929" s="24" t="str">
        <v>그 외 비교 반영월</v>
      </c>
      <c r="G6929" s="26">
        <v>3</v>
      </c>
      <c r="H6929" s="37">
        <v>0.007352941176470588</v>
      </c>
    </row>
    <row r="6930">
      <c r="A6930" s="26">
        <v>45</v>
      </c>
      <c r="B6930" s="24" t="str">
        <v>가평군</v>
      </c>
      <c r="C6930" s="24" t="str">
        <v>분양권</v>
      </c>
      <c r="D6930" s="24" t="str">
        <v>2025-11</v>
      </c>
      <c r="E6930" s="24" t="str">
        <v>비교 반영</v>
      </c>
      <c r="F6930" s="24" t="str">
        <v>그 외 비교 반영월</v>
      </c>
      <c r="G6930" s="26">
        <v>5</v>
      </c>
      <c r="H6930" s="37">
        <v>0.012376237623762377</v>
      </c>
    </row>
    <row r="6931">
      <c r="A6931" s="26">
        <v>45</v>
      </c>
      <c r="B6931" s="24" t="str">
        <v>가평군</v>
      </c>
      <c r="C6931" s="24" t="str">
        <v>분양권</v>
      </c>
      <c r="D6931" s="24" t="str">
        <v>2025-12</v>
      </c>
      <c r="E6931" s="24" t="str">
        <v>비교 반영</v>
      </c>
      <c r="F6931" s="24" t="str">
        <v>그 외 비교 반영월</v>
      </c>
      <c r="G6931" s="26">
        <v>2</v>
      </c>
      <c r="H6931" s="37">
        <v>0.0036231884057971015</v>
      </c>
    </row>
    <row r="6932">
      <c r="A6932" s="26">
        <v>45</v>
      </c>
      <c r="B6932" s="24" t="str">
        <v>가평군</v>
      </c>
      <c r="C6932" s="24" t="str">
        <v>분양권</v>
      </c>
      <c r="D6932" s="24" t="str">
        <v>2026-01</v>
      </c>
      <c r="E6932" s="24" t="str">
        <v>비교 반영</v>
      </c>
      <c r="F6932" s="24" t="str">
        <v>직전 비교기간</v>
      </c>
      <c r="G6932" s="26">
        <v>5</v>
      </c>
      <c r="H6932" s="37">
        <v>0.012953367875647668</v>
      </c>
    </row>
    <row r="6933">
      <c r="A6933" s="26">
        <v>45</v>
      </c>
      <c r="B6933" s="24" t="str">
        <v>가평군</v>
      </c>
      <c r="C6933" s="24" t="str">
        <v>분양권</v>
      </c>
      <c r="D6933" s="24" t="str">
        <v>2026-02</v>
      </c>
      <c r="E6933" s="24" t="str">
        <v>비교 반영</v>
      </c>
      <c r="F6933" s="24" t="str">
        <v>직전 비교기간</v>
      </c>
      <c r="G6933" s="26">
        <v>3</v>
      </c>
      <c r="H6933" s="37">
        <v>0.008620689655172414</v>
      </c>
    </row>
    <row r="6934">
      <c r="A6934" s="26">
        <v>45</v>
      </c>
      <c r="B6934" s="24" t="str">
        <v>가평군</v>
      </c>
      <c r="C6934" s="24" t="str">
        <v>분양권</v>
      </c>
      <c r="D6934" s="24" t="str">
        <v>2026-03</v>
      </c>
      <c r="E6934" s="24" t="str">
        <v>비교 반영</v>
      </c>
      <c r="F6934" s="24" t="str">
        <v>직전 비교기간</v>
      </c>
      <c r="G6934" s="26">
        <v>0</v>
      </c>
      <c r="H6934" s="37">
        <v>0</v>
      </c>
    </row>
    <row r="6935">
      <c r="A6935" s="26">
        <v>45</v>
      </c>
      <c r="B6935" s="24" t="str">
        <v>가평군</v>
      </c>
      <c r="C6935" s="24" t="str">
        <v>분양권</v>
      </c>
      <c r="D6935" s="24" t="str">
        <v>2026-04</v>
      </c>
      <c r="E6935" s="24" t="str">
        <v>비교 반영</v>
      </c>
      <c r="F6935" s="24" t="str">
        <v>최근 비교기간</v>
      </c>
      <c r="G6935" s="26">
        <v>5</v>
      </c>
      <c r="H6935" s="37">
        <v>0.01288659793814433</v>
      </c>
    </row>
    <row r="6936">
      <c r="A6936" s="26">
        <v>45</v>
      </c>
      <c r="B6936" s="24" t="str">
        <v>가평군</v>
      </c>
      <c r="C6936" s="24" t="str">
        <v>분양권</v>
      </c>
      <c r="D6936" s="24" t="str">
        <v>2026-05</v>
      </c>
      <c r="E6936" s="24" t="str">
        <v>비교 반영</v>
      </c>
      <c r="F6936" s="24" t="str">
        <v>최근 비교기간</v>
      </c>
      <c r="G6936" s="26">
        <v>5</v>
      </c>
      <c r="H6936" s="37">
        <v>0.013774104683195593</v>
      </c>
    </row>
    <row r="6937">
      <c r="A6937" s="26">
        <v>45</v>
      </c>
      <c r="B6937" s="24" t="str">
        <v>가평군</v>
      </c>
      <c r="C6937" s="24" t="str">
        <v>분양권</v>
      </c>
      <c r="D6937" s="24" t="str">
        <v>2026-06</v>
      </c>
      <c r="E6937" s="24" t="str">
        <v>비교 반영</v>
      </c>
      <c r="F6937" s="24" t="str">
        <v>최근 비교기간</v>
      </c>
      <c r="G6937" s="26">
        <v>1</v>
      </c>
      <c r="H6937" s="37">
        <v>0.0020491803278688526</v>
      </c>
    </row>
    <row r="6938">
      <c r="A6938" s="30">
        <v>45</v>
      </c>
      <c r="B6938" s="30" t="str">
        <v>가평군</v>
      </c>
      <c r="C6938" s="30" t="str">
        <v>분양권</v>
      </c>
      <c r="D6938" s="30" t="str">
        <v>2026-07</v>
      </c>
      <c r="E6938" s="30" t="str">
        <v>집계 중</v>
      </c>
      <c r="F6938" s="30" t="str">
        <v>집계 중 월</v>
      </c>
      <c r="G6938" s="32">
        <v>0</v>
      </c>
      <c r="H6938" s="43">
        <v>0</v>
      </c>
    </row>
    <row r="6939">
      <c r="A6939" s="26">
        <v>45</v>
      </c>
      <c r="B6939" s="24" t="str">
        <v>가평군</v>
      </c>
      <c r="C6939" s="24" t="str">
        <v>오피스텔 전월세</v>
      </c>
      <c r="D6939" s="24" t="str">
        <v>2025-08</v>
      </c>
      <c r="E6939" s="24" t="str">
        <v>비교 반영</v>
      </c>
      <c r="F6939" s="24" t="str">
        <v>그 외 비교 반영월</v>
      </c>
      <c r="G6939" s="26">
        <v>0</v>
      </c>
      <c r="H6939" s="37">
        <v>0</v>
      </c>
    </row>
    <row r="6940">
      <c r="A6940" s="26">
        <v>45</v>
      </c>
      <c r="B6940" s="24" t="str">
        <v>가평군</v>
      </c>
      <c r="C6940" s="24" t="str">
        <v>오피스텔 전월세</v>
      </c>
      <c r="D6940" s="24" t="str">
        <v>2025-09</v>
      </c>
      <c r="E6940" s="24" t="str">
        <v>비교 반영</v>
      </c>
      <c r="F6940" s="24" t="str">
        <v>그 외 비교 반영월</v>
      </c>
      <c r="G6940" s="26">
        <v>5</v>
      </c>
      <c r="H6940" s="37">
        <v>0.008532423208191127</v>
      </c>
    </row>
    <row r="6941">
      <c r="A6941" s="26">
        <v>45</v>
      </c>
      <c r="B6941" s="24" t="str">
        <v>가평군</v>
      </c>
      <c r="C6941" s="24" t="str">
        <v>오피스텔 전월세</v>
      </c>
      <c r="D6941" s="24" t="str">
        <v>2025-10</v>
      </c>
      <c r="E6941" s="24" t="str">
        <v>비교 반영</v>
      </c>
      <c r="F6941" s="24" t="str">
        <v>그 외 비교 반영월</v>
      </c>
      <c r="G6941" s="26">
        <v>0</v>
      </c>
      <c r="H6941" s="37">
        <v>0</v>
      </c>
    </row>
    <row r="6942">
      <c r="A6942" s="26">
        <v>45</v>
      </c>
      <c r="B6942" s="24" t="str">
        <v>가평군</v>
      </c>
      <c r="C6942" s="24" t="str">
        <v>오피스텔 전월세</v>
      </c>
      <c r="D6942" s="24" t="str">
        <v>2025-11</v>
      </c>
      <c r="E6942" s="24" t="str">
        <v>비교 반영</v>
      </c>
      <c r="F6942" s="24" t="str">
        <v>그 외 비교 반영월</v>
      </c>
      <c r="G6942" s="26">
        <v>2</v>
      </c>
      <c r="H6942" s="37">
        <v>0.0049504950495049506</v>
      </c>
    </row>
    <row r="6943">
      <c r="A6943" s="26">
        <v>45</v>
      </c>
      <c r="B6943" s="24" t="str">
        <v>가평군</v>
      </c>
      <c r="C6943" s="24" t="str">
        <v>오피스텔 전월세</v>
      </c>
      <c r="D6943" s="24" t="str">
        <v>2025-12</v>
      </c>
      <c r="E6943" s="24" t="str">
        <v>비교 반영</v>
      </c>
      <c r="F6943" s="24" t="str">
        <v>그 외 비교 반영월</v>
      </c>
      <c r="G6943" s="26">
        <v>4</v>
      </c>
      <c r="H6943" s="37">
        <v>0.007246376811594203</v>
      </c>
    </row>
    <row r="6944">
      <c r="A6944" s="26">
        <v>45</v>
      </c>
      <c r="B6944" s="24" t="str">
        <v>가평군</v>
      </c>
      <c r="C6944" s="24" t="str">
        <v>오피스텔 전월세</v>
      </c>
      <c r="D6944" s="24" t="str">
        <v>2026-01</v>
      </c>
      <c r="E6944" s="24" t="str">
        <v>비교 반영</v>
      </c>
      <c r="F6944" s="24" t="str">
        <v>직전 비교기간</v>
      </c>
      <c r="G6944" s="26">
        <v>1</v>
      </c>
      <c r="H6944" s="37">
        <v>0.0025906735751295338</v>
      </c>
    </row>
    <row r="6945">
      <c r="A6945" s="26">
        <v>45</v>
      </c>
      <c r="B6945" s="24" t="str">
        <v>가평군</v>
      </c>
      <c r="C6945" s="24" t="str">
        <v>오피스텔 전월세</v>
      </c>
      <c r="D6945" s="24" t="str">
        <v>2026-02</v>
      </c>
      <c r="E6945" s="24" t="str">
        <v>비교 반영</v>
      </c>
      <c r="F6945" s="24" t="str">
        <v>직전 비교기간</v>
      </c>
      <c r="G6945" s="26">
        <v>1</v>
      </c>
      <c r="H6945" s="37">
        <v>0.0028735632183908046</v>
      </c>
    </row>
    <row r="6946">
      <c r="A6946" s="26">
        <v>45</v>
      </c>
      <c r="B6946" s="24" t="str">
        <v>가평군</v>
      </c>
      <c r="C6946" s="24" t="str">
        <v>오피스텔 전월세</v>
      </c>
      <c r="D6946" s="24" t="str">
        <v>2026-03</v>
      </c>
      <c r="E6946" s="24" t="str">
        <v>비교 반영</v>
      </c>
      <c r="F6946" s="24" t="str">
        <v>직전 비교기간</v>
      </c>
      <c r="G6946" s="26">
        <v>2</v>
      </c>
      <c r="H6946" s="37">
        <v>0.004878048780487805</v>
      </c>
    </row>
    <row r="6947">
      <c r="A6947" s="26">
        <v>45</v>
      </c>
      <c r="B6947" s="24" t="str">
        <v>가평군</v>
      </c>
      <c r="C6947" s="24" t="str">
        <v>오피스텔 전월세</v>
      </c>
      <c r="D6947" s="24" t="str">
        <v>2026-04</v>
      </c>
      <c r="E6947" s="24" t="str">
        <v>비교 반영</v>
      </c>
      <c r="F6947" s="24" t="str">
        <v>최근 비교기간</v>
      </c>
      <c r="G6947" s="26">
        <v>1</v>
      </c>
      <c r="H6947" s="37">
        <v>0.002577319587628866</v>
      </c>
    </row>
    <row r="6948">
      <c r="A6948" s="26">
        <v>45</v>
      </c>
      <c r="B6948" s="24" t="str">
        <v>가평군</v>
      </c>
      <c r="C6948" s="24" t="str">
        <v>오피스텔 전월세</v>
      </c>
      <c r="D6948" s="24" t="str">
        <v>2026-05</v>
      </c>
      <c r="E6948" s="24" t="str">
        <v>비교 반영</v>
      </c>
      <c r="F6948" s="24" t="str">
        <v>최근 비교기간</v>
      </c>
      <c r="G6948" s="26">
        <v>2</v>
      </c>
      <c r="H6948" s="37">
        <v>0.005509641873278237</v>
      </c>
    </row>
    <row r="6949">
      <c r="A6949" s="26">
        <v>45</v>
      </c>
      <c r="B6949" s="24" t="str">
        <v>가평군</v>
      </c>
      <c r="C6949" s="24" t="str">
        <v>오피스텔 전월세</v>
      </c>
      <c r="D6949" s="24" t="str">
        <v>2026-06</v>
      </c>
      <c r="E6949" s="24" t="str">
        <v>비교 반영</v>
      </c>
      <c r="F6949" s="24" t="str">
        <v>최근 비교기간</v>
      </c>
      <c r="G6949" s="26">
        <v>1</v>
      </c>
      <c r="H6949" s="37">
        <v>0.0020491803278688526</v>
      </c>
    </row>
    <row r="6950">
      <c r="A6950" s="30">
        <v>45</v>
      </c>
      <c r="B6950" s="30" t="str">
        <v>가평군</v>
      </c>
      <c r="C6950" s="30" t="str">
        <v>오피스텔 전월세</v>
      </c>
      <c r="D6950" s="30" t="str">
        <v>2026-07</v>
      </c>
      <c r="E6950" s="30" t="str">
        <v>집계 중</v>
      </c>
      <c r="F6950" s="30" t="str">
        <v>집계 중 월</v>
      </c>
      <c r="G6950" s="32">
        <v>1</v>
      </c>
      <c r="H6950" s="43">
        <v>0.0032679738562091504</v>
      </c>
    </row>
    <row r="6951">
      <c r="A6951" s="26">
        <v>45</v>
      </c>
      <c r="B6951" s="24" t="str">
        <v>가평군</v>
      </c>
      <c r="C6951" s="24" t="str">
        <v>공장창고</v>
      </c>
      <c r="D6951" s="24" t="str">
        <v>2025-08</v>
      </c>
      <c r="E6951" s="24" t="str">
        <v>비교 반영</v>
      </c>
      <c r="F6951" s="24" t="str">
        <v>그 외 비교 반영월</v>
      </c>
      <c r="G6951" s="26">
        <v>1</v>
      </c>
      <c r="H6951" s="37">
        <v>0.002364066193853428</v>
      </c>
    </row>
    <row r="6952">
      <c r="A6952" s="26">
        <v>45</v>
      </c>
      <c r="B6952" s="24" t="str">
        <v>가평군</v>
      </c>
      <c r="C6952" s="24" t="str">
        <v>공장창고</v>
      </c>
      <c r="D6952" s="24" t="str">
        <v>2025-09</v>
      </c>
      <c r="E6952" s="24" t="str">
        <v>비교 반영</v>
      </c>
      <c r="F6952" s="24" t="str">
        <v>그 외 비교 반영월</v>
      </c>
      <c r="G6952" s="26">
        <v>4</v>
      </c>
      <c r="H6952" s="37">
        <v>0.006825938566552901</v>
      </c>
    </row>
    <row r="6953">
      <c r="A6953" s="26">
        <v>45</v>
      </c>
      <c r="B6953" s="24" t="str">
        <v>가평군</v>
      </c>
      <c r="C6953" s="24" t="str">
        <v>공장창고</v>
      </c>
      <c r="D6953" s="24" t="str">
        <v>2025-10</v>
      </c>
      <c r="E6953" s="24" t="str">
        <v>비교 반영</v>
      </c>
      <c r="F6953" s="24" t="str">
        <v>그 외 비교 반영월</v>
      </c>
      <c r="G6953" s="26">
        <v>1</v>
      </c>
      <c r="H6953" s="37">
        <v>0.0024509803921568627</v>
      </c>
    </row>
    <row r="6954">
      <c r="A6954" s="26">
        <v>45</v>
      </c>
      <c r="B6954" s="24" t="str">
        <v>가평군</v>
      </c>
      <c r="C6954" s="24" t="str">
        <v>공장창고</v>
      </c>
      <c r="D6954" s="24" t="str">
        <v>2025-11</v>
      </c>
      <c r="E6954" s="24" t="str">
        <v>비교 반영</v>
      </c>
      <c r="F6954" s="24" t="str">
        <v>그 외 비교 반영월</v>
      </c>
      <c r="G6954" s="26">
        <v>2</v>
      </c>
      <c r="H6954" s="37">
        <v>0.0049504950495049506</v>
      </c>
    </row>
    <row r="6955">
      <c r="A6955" s="26">
        <v>45</v>
      </c>
      <c r="B6955" s="24" t="str">
        <v>가평군</v>
      </c>
      <c r="C6955" s="24" t="str">
        <v>공장창고</v>
      </c>
      <c r="D6955" s="24" t="str">
        <v>2025-12</v>
      </c>
      <c r="E6955" s="24" t="str">
        <v>비교 반영</v>
      </c>
      <c r="F6955" s="24" t="str">
        <v>그 외 비교 반영월</v>
      </c>
      <c r="G6955" s="26">
        <v>0</v>
      </c>
      <c r="H6955" s="37">
        <v>0</v>
      </c>
    </row>
    <row r="6956">
      <c r="A6956" s="26">
        <v>45</v>
      </c>
      <c r="B6956" s="24" t="str">
        <v>가평군</v>
      </c>
      <c r="C6956" s="24" t="str">
        <v>공장창고</v>
      </c>
      <c r="D6956" s="24" t="str">
        <v>2026-01</v>
      </c>
      <c r="E6956" s="24" t="str">
        <v>비교 반영</v>
      </c>
      <c r="F6956" s="24" t="str">
        <v>직전 비교기간</v>
      </c>
      <c r="G6956" s="26">
        <v>1</v>
      </c>
      <c r="H6956" s="37">
        <v>0.0025906735751295338</v>
      </c>
    </row>
    <row r="6957">
      <c r="A6957" s="26">
        <v>45</v>
      </c>
      <c r="B6957" s="24" t="str">
        <v>가평군</v>
      </c>
      <c r="C6957" s="24" t="str">
        <v>공장창고</v>
      </c>
      <c r="D6957" s="24" t="str">
        <v>2026-02</v>
      </c>
      <c r="E6957" s="24" t="str">
        <v>비교 반영</v>
      </c>
      <c r="F6957" s="24" t="str">
        <v>직전 비교기간</v>
      </c>
      <c r="G6957" s="26">
        <v>1</v>
      </c>
      <c r="H6957" s="37">
        <v>0.0028735632183908046</v>
      </c>
    </row>
    <row r="6958">
      <c r="A6958" s="26">
        <v>45</v>
      </c>
      <c r="B6958" s="24" t="str">
        <v>가평군</v>
      </c>
      <c r="C6958" s="24" t="str">
        <v>공장창고</v>
      </c>
      <c r="D6958" s="24" t="str">
        <v>2026-03</v>
      </c>
      <c r="E6958" s="24" t="str">
        <v>비교 반영</v>
      </c>
      <c r="F6958" s="24" t="str">
        <v>직전 비교기간</v>
      </c>
      <c r="G6958" s="26">
        <v>2</v>
      </c>
      <c r="H6958" s="37">
        <v>0.004878048780487805</v>
      </c>
    </row>
    <row r="6959">
      <c r="A6959" s="26">
        <v>45</v>
      </c>
      <c r="B6959" s="24" t="str">
        <v>가평군</v>
      </c>
      <c r="C6959" s="24" t="str">
        <v>공장창고</v>
      </c>
      <c r="D6959" s="24" t="str">
        <v>2026-04</v>
      </c>
      <c r="E6959" s="24" t="str">
        <v>비교 반영</v>
      </c>
      <c r="F6959" s="24" t="str">
        <v>최근 비교기간</v>
      </c>
      <c r="G6959" s="26">
        <v>0</v>
      </c>
      <c r="H6959" s="37">
        <v>0</v>
      </c>
    </row>
    <row r="6960">
      <c r="A6960" s="26">
        <v>45</v>
      </c>
      <c r="B6960" s="24" t="str">
        <v>가평군</v>
      </c>
      <c r="C6960" s="24" t="str">
        <v>공장창고</v>
      </c>
      <c r="D6960" s="24" t="str">
        <v>2026-05</v>
      </c>
      <c r="E6960" s="24" t="str">
        <v>비교 반영</v>
      </c>
      <c r="F6960" s="24" t="str">
        <v>최근 비교기간</v>
      </c>
      <c r="G6960" s="26">
        <v>0</v>
      </c>
      <c r="H6960" s="37">
        <v>0</v>
      </c>
    </row>
    <row r="6961">
      <c r="A6961" s="26">
        <v>45</v>
      </c>
      <c r="B6961" s="24" t="str">
        <v>가평군</v>
      </c>
      <c r="C6961" s="24" t="str">
        <v>공장창고</v>
      </c>
      <c r="D6961" s="24" t="str">
        <v>2026-06</v>
      </c>
      <c r="E6961" s="24" t="str">
        <v>비교 반영</v>
      </c>
      <c r="F6961" s="24" t="str">
        <v>최근 비교기간</v>
      </c>
      <c r="G6961" s="26">
        <v>2</v>
      </c>
      <c r="H6961" s="37">
        <v>0.004098360655737705</v>
      </c>
    </row>
    <row r="6962">
      <c r="A6962" s="30">
        <v>45</v>
      </c>
      <c r="B6962" s="30" t="str">
        <v>가평군</v>
      </c>
      <c r="C6962" s="30" t="str">
        <v>공장창고</v>
      </c>
      <c r="D6962" s="30" t="str">
        <v>2026-07</v>
      </c>
      <c r="E6962" s="30" t="str">
        <v>집계 중</v>
      </c>
      <c r="F6962" s="30" t="str">
        <v>집계 중 월</v>
      </c>
      <c r="G6962" s="32">
        <v>0</v>
      </c>
      <c r="H6962" s="43">
        <v>0</v>
      </c>
    </row>
    <row r="6963">
      <c r="A6963" s="26">
        <v>45</v>
      </c>
      <c r="B6963" s="24" t="str">
        <v>가평군</v>
      </c>
      <c r="C6963" s="24" t="str">
        <v>오피스텔 매매</v>
      </c>
      <c r="D6963" s="24" t="str">
        <v>2025-08</v>
      </c>
      <c r="E6963" s="24" t="str">
        <v>비교 반영</v>
      </c>
      <c r="F6963" s="24" t="str">
        <v>그 외 비교 반영월</v>
      </c>
      <c r="G6963" s="26">
        <v>0</v>
      </c>
      <c r="H6963" s="37">
        <v>0</v>
      </c>
    </row>
    <row r="6964">
      <c r="A6964" s="26">
        <v>45</v>
      </c>
      <c r="B6964" s="24" t="str">
        <v>가평군</v>
      </c>
      <c r="C6964" s="24" t="str">
        <v>오피스텔 매매</v>
      </c>
      <c r="D6964" s="24" t="str">
        <v>2025-09</v>
      </c>
      <c r="E6964" s="24" t="str">
        <v>비교 반영</v>
      </c>
      <c r="F6964" s="24" t="str">
        <v>그 외 비교 반영월</v>
      </c>
      <c r="G6964" s="26">
        <v>1</v>
      </c>
      <c r="H6964" s="37">
        <v>0.0017064846416382253</v>
      </c>
    </row>
    <row r="6965">
      <c r="A6965" s="26">
        <v>45</v>
      </c>
      <c r="B6965" s="24" t="str">
        <v>가평군</v>
      </c>
      <c r="C6965" s="24" t="str">
        <v>오피스텔 매매</v>
      </c>
      <c r="D6965" s="24" t="str">
        <v>2025-10</v>
      </c>
      <c r="E6965" s="24" t="str">
        <v>비교 반영</v>
      </c>
      <c r="F6965" s="24" t="str">
        <v>그 외 비교 반영월</v>
      </c>
      <c r="G6965" s="26">
        <v>0</v>
      </c>
      <c r="H6965" s="37">
        <v>0</v>
      </c>
    </row>
    <row r="6966">
      <c r="A6966" s="26">
        <v>45</v>
      </c>
      <c r="B6966" s="24" t="str">
        <v>가평군</v>
      </c>
      <c r="C6966" s="24" t="str">
        <v>오피스텔 매매</v>
      </c>
      <c r="D6966" s="24" t="str">
        <v>2025-11</v>
      </c>
      <c r="E6966" s="24" t="str">
        <v>비교 반영</v>
      </c>
      <c r="F6966" s="24" t="str">
        <v>그 외 비교 반영월</v>
      </c>
      <c r="G6966" s="26">
        <v>0</v>
      </c>
      <c r="H6966" s="37">
        <v>0</v>
      </c>
    </row>
    <row r="6967">
      <c r="A6967" s="26">
        <v>45</v>
      </c>
      <c r="B6967" s="24" t="str">
        <v>가평군</v>
      </c>
      <c r="C6967" s="24" t="str">
        <v>오피스텔 매매</v>
      </c>
      <c r="D6967" s="24" t="str">
        <v>2025-12</v>
      </c>
      <c r="E6967" s="24" t="str">
        <v>비교 반영</v>
      </c>
      <c r="F6967" s="24" t="str">
        <v>그 외 비교 반영월</v>
      </c>
      <c r="G6967" s="26">
        <v>0</v>
      </c>
      <c r="H6967" s="37">
        <v>0</v>
      </c>
    </row>
    <row r="6968">
      <c r="A6968" s="26">
        <v>45</v>
      </c>
      <c r="B6968" s="24" t="str">
        <v>가평군</v>
      </c>
      <c r="C6968" s="24" t="str">
        <v>오피스텔 매매</v>
      </c>
      <c r="D6968" s="24" t="str">
        <v>2026-01</v>
      </c>
      <c r="E6968" s="24" t="str">
        <v>비교 반영</v>
      </c>
      <c r="F6968" s="24" t="str">
        <v>직전 비교기간</v>
      </c>
      <c r="G6968" s="26">
        <v>0</v>
      </c>
      <c r="H6968" s="37">
        <v>0</v>
      </c>
    </row>
    <row r="6969">
      <c r="A6969" s="26">
        <v>45</v>
      </c>
      <c r="B6969" s="24" t="str">
        <v>가평군</v>
      </c>
      <c r="C6969" s="24" t="str">
        <v>오피스텔 매매</v>
      </c>
      <c r="D6969" s="24" t="str">
        <v>2026-02</v>
      </c>
      <c r="E6969" s="24" t="str">
        <v>비교 반영</v>
      </c>
      <c r="F6969" s="24" t="str">
        <v>직전 비교기간</v>
      </c>
      <c r="G6969" s="26">
        <v>0</v>
      </c>
      <c r="H6969" s="37">
        <v>0</v>
      </c>
    </row>
    <row r="6970">
      <c r="A6970" s="26">
        <v>45</v>
      </c>
      <c r="B6970" s="24" t="str">
        <v>가평군</v>
      </c>
      <c r="C6970" s="24" t="str">
        <v>오피스텔 매매</v>
      </c>
      <c r="D6970" s="24" t="str">
        <v>2026-03</v>
      </c>
      <c r="E6970" s="24" t="str">
        <v>비교 반영</v>
      </c>
      <c r="F6970" s="24" t="str">
        <v>직전 비교기간</v>
      </c>
      <c r="G6970" s="26">
        <v>0</v>
      </c>
      <c r="H6970" s="37">
        <v>0</v>
      </c>
    </row>
    <row r="6971">
      <c r="A6971" s="26">
        <v>45</v>
      </c>
      <c r="B6971" s="24" t="str">
        <v>가평군</v>
      </c>
      <c r="C6971" s="24" t="str">
        <v>오피스텔 매매</v>
      </c>
      <c r="D6971" s="24" t="str">
        <v>2026-04</v>
      </c>
      <c r="E6971" s="24" t="str">
        <v>비교 반영</v>
      </c>
      <c r="F6971" s="24" t="str">
        <v>최근 비교기간</v>
      </c>
      <c r="G6971" s="26">
        <v>1</v>
      </c>
      <c r="H6971" s="37">
        <v>0.002577319587628866</v>
      </c>
    </row>
    <row r="6972">
      <c r="A6972" s="26">
        <v>45</v>
      </c>
      <c r="B6972" s="24" t="str">
        <v>가평군</v>
      </c>
      <c r="C6972" s="24" t="str">
        <v>오피스텔 매매</v>
      </c>
      <c r="D6972" s="24" t="str">
        <v>2026-05</v>
      </c>
      <c r="E6972" s="24" t="str">
        <v>비교 반영</v>
      </c>
      <c r="F6972" s="24" t="str">
        <v>최근 비교기간</v>
      </c>
      <c r="G6972" s="26">
        <v>0</v>
      </c>
      <c r="H6972" s="37">
        <v>0</v>
      </c>
    </row>
    <row r="6973">
      <c r="A6973" s="26">
        <v>45</v>
      </c>
      <c r="B6973" s="24" t="str">
        <v>가평군</v>
      </c>
      <c r="C6973" s="24" t="str">
        <v>오피스텔 매매</v>
      </c>
      <c r="D6973" s="24" t="str">
        <v>2026-06</v>
      </c>
      <c r="E6973" s="24" t="str">
        <v>비교 반영</v>
      </c>
      <c r="F6973" s="24" t="str">
        <v>최근 비교기간</v>
      </c>
      <c r="G6973" s="26">
        <v>0</v>
      </c>
      <c r="H6973" s="37">
        <v>0</v>
      </c>
    </row>
    <row r="6974">
      <c r="A6974" s="30">
        <v>45</v>
      </c>
      <c r="B6974" s="30" t="str">
        <v>가평군</v>
      </c>
      <c r="C6974" s="30" t="str">
        <v>오피스텔 매매</v>
      </c>
      <c r="D6974" s="30" t="str">
        <v>2026-07</v>
      </c>
      <c r="E6974" s="30" t="str">
        <v>집계 중</v>
      </c>
      <c r="F6974" s="30" t="str">
        <v>집계 중 월</v>
      </c>
      <c r="G6974" s="32">
        <v>0</v>
      </c>
      <c r="H6974" s="43">
        <v>0</v>
      </c>
    </row>
    <row r="6975">
      <c r="A6975" s="26">
        <v>46</v>
      </c>
      <c r="B6975" s="24" t="str">
        <v>동두천시</v>
      </c>
      <c r="C6975" s="24" t="str">
        <v>아파트 전월세</v>
      </c>
      <c r="D6975" s="24" t="str">
        <v>2025-08</v>
      </c>
      <c r="E6975" s="24" t="str">
        <v>비교 반영</v>
      </c>
      <c r="F6975" s="24" t="str">
        <v>그 외 비교 반영월</v>
      </c>
      <c r="G6975" s="26">
        <v>107</v>
      </c>
      <c r="H6975" s="37">
        <v>0.37943262411347517</v>
      </c>
    </row>
    <row r="6976">
      <c r="A6976" s="26">
        <v>46</v>
      </c>
      <c r="B6976" s="24" t="str">
        <v>동두천시</v>
      </c>
      <c r="C6976" s="24" t="str">
        <v>아파트 전월세</v>
      </c>
      <c r="D6976" s="24" t="str">
        <v>2025-09</v>
      </c>
      <c r="E6976" s="24" t="str">
        <v>비교 반영</v>
      </c>
      <c r="F6976" s="24" t="str">
        <v>그 외 비교 반영월</v>
      </c>
      <c r="G6976" s="26">
        <v>126</v>
      </c>
      <c r="H6976" s="37">
        <v>0.328125</v>
      </c>
    </row>
    <row r="6977">
      <c r="A6977" s="26">
        <v>46</v>
      </c>
      <c r="B6977" s="24" t="str">
        <v>동두천시</v>
      </c>
      <c r="C6977" s="24" t="str">
        <v>아파트 전월세</v>
      </c>
      <c r="D6977" s="24" t="str">
        <v>2025-10</v>
      </c>
      <c r="E6977" s="24" t="str">
        <v>비교 반영</v>
      </c>
      <c r="F6977" s="24" t="str">
        <v>그 외 비교 반영월</v>
      </c>
      <c r="G6977" s="26">
        <v>114</v>
      </c>
      <c r="H6977" s="37">
        <v>0.375</v>
      </c>
    </row>
    <row r="6978">
      <c r="A6978" s="26">
        <v>46</v>
      </c>
      <c r="B6978" s="24" t="str">
        <v>동두천시</v>
      </c>
      <c r="C6978" s="24" t="str">
        <v>아파트 전월세</v>
      </c>
      <c r="D6978" s="24" t="str">
        <v>2025-11</v>
      </c>
      <c r="E6978" s="24" t="str">
        <v>비교 반영</v>
      </c>
      <c r="F6978" s="24" t="str">
        <v>그 외 비교 반영월</v>
      </c>
      <c r="G6978" s="26">
        <v>147</v>
      </c>
      <c r="H6978" s="37">
        <v>0.26582278481012656</v>
      </c>
    </row>
    <row r="6979">
      <c r="A6979" s="26">
        <v>46</v>
      </c>
      <c r="B6979" s="24" t="str">
        <v>동두천시</v>
      </c>
      <c r="C6979" s="24" t="str">
        <v>아파트 전월세</v>
      </c>
      <c r="D6979" s="24" t="str">
        <v>2025-12</v>
      </c>
      <c r="E6979" s="24" t="str">
        <v>비교 반영</v>
      </c>
      <c r="F6979" s="24" t="str">
        <v>그 외 비교 반영월</v>
      </c>
      <c r="G6979" s="26">
        <v>94</v>
      </c>
      <c r="H6979" s="37">
        <v>0.3032258064516129</v>
      </c>
    </row>
    <row r="6980">
      <c r="A6980" s="26">
        <v>46</v>
      </c>
      <c r="B6980" s="24" t="str">
        <v>동두천시</v>
      </c>
      <c r="C6980" s="24" t="str">
        <v>아파트 전월세</v>
      </c>
      <c r="D6980" s="24" t="str">
        <v>2026-01</v>
      </c>
      <c r="E6980" s="24" t="str">
        <v>비교 반영</v>
      </c>
      <c r="F6980" s="24" t="str">
        <v>직전 비교기간</v>
      </c>
      <c r="G6980" s="26">
        <v>129</v>
      </c>
      <c r="H6980" s="37">
        <v>0.3524590163934426</v>
      </c>
    </row>
    <row r="6981">
      <c r="A6981" s="26">
        <v>46</v>
      </c>
      <c r="B6981" s="24" t="str">
        <v>동두천시</v>
      </c>
      <c r="C6981" s="24" t="str">
        <v>아파트 전월세</v>
      </c>
      <c r="D6981" s="24" t="str">
        <v>2026-02</v>
      </c>
      <c r="E6981" s="24" t="str">
        <v>비교 반영</v>
      </c>
      <c r="F6981" s="24" t="str">
        <v>직전 비교기간</v>
      </c>
      <c r="G6981" s="26">
        <v>89</v>
      </c>
      <c r="H6981" s="37">
        <v>0.27384615384615385</v>
      </c>
    </row>
    <row r="6982">
      <c r="A6982" s="26">
        <v>46</v>
      </c>
      <c r="B6982" s="24" t="str">
        <v>동두천시</v>
      </c>
      <c r="C6982" s="24" t="str">
        <v>아파트 전월세</v>
      </c>
      <c r="D6982" s="24" t="str">
        <v>2026-03</v>
      </c>
      <c r="E6982" s="24" t="str">
        <v>비교 반영</v>
      </c>
      <c r="F6982" s="24" t="str">
        <v>직전 비교기간</v>
      </c>
      <c r="G6982" s="26">
        <v>143</v>
      </c>
      <c r="H6982" s="37">
        <v>0.35049019607843135</v>
      </c>
    </row>
    <row r="6983">
      <c r="A6983" s="26">
        <v>46</v>
      </c>
      <c r="B6983" s="24" t="str">
        <v>동두천시</v>
      </c>
      <c r="C6983" s="24" t="str">
        <v>아파트 전월세</v>
      </c>
      <c r="D6983" s="24" t="str">
        <v>2026-04</v>
      </c>
      <c r="E6983" s="24" t="str">
        <v>비교 반영</v>
      </c>
      <c r="F6983" s="24" t="str">
        <v>최근 비교기간</v>
      </c>
      <c r="G6983" s="26">
        <v>94</v>
      </c>
      <c r="H6983" s="37">
        <v>0.28484848484848485</v>
      </c>
    </row>
    <row r="6984">
      <c r="A6984" s="26">
        <v>46</v>
      </c>
      <c r="B6984" s="24" t="str">
        <v>동두천시</v>
      </c>
      <c r="C6984" s="24" t="str">
        <v>아파트 전월세</v>
      </c>
      <c r="D6984" s="24" t="str">
        <v>2026-05</v>
      </c>
      <c r="E6984" s="24" t="str">
        <v>비교 반영</v>
      </c>
      <c r="F6984" s="24" t="str">
        <v>최근 비교기간</v>
      </c>
      <c r="G6984" s="26">
        <v>89</v>
      </c>
      <c r="H6984" s="37">
        <v>0.28253968253968254</v>
      </c>
    </row>
    <row r="6985">
      <c r="A6985" s="26">
        <v>46</v>
      </c>
      <c r="B6985" s="24" t="str">
        <v>동두천시</v>
      </c>
      <c r="C6985" s="24" t="str">
        <v>아파트 전월세</v>
      </c>
      <c r="D6985" s="24" t="str">
        <v>2026-06</v>
      </c>
      <c r="E6985" s="24" t="str">
        <v>비교 반영</v>
      </c>
      <c r="F6985" s="24" t="str">
        <v>최근 비교기간</v>
      </c>
      <c r="G6985" s="26">
        <v>88</v>
      </c>
      <c r="H6985" s="37">
        <v>0.24858757062146894</v>
      </c>
    </row>
    <row r="6986">
      <c r="A6986" s="30">
        <v>46</v>
      </c>
      <c r="B6986" s="30" t="str">
        <v>동두천시</v>
      </c>
      <c r="C6986" s="30" t="str">
        <v>아파트 전월세</v>
      </c>
      <c r="D6986" s="30" t="str">
        <v>2026-07</v>
      </c>
      <c r="E6986" s="30" t="str">
        <v>집계 중</v>
      </c>
      <c r="F6986" s="30" t="str">
        <v>집계 중 월</v>
      </c>
      <c r="G6986" s="32">
        <v>84</v>
      </c>
      <c r="H6986" s="43">
        <v>0.27450980392156865</v>
      </c>
    </row>
    <row r="6987">
      <c r="A6987" s="26">
        <v>46</v>
      </c>
      <c r="B6987" s="24" t="str">
        <v>동두천시</v>
      </c>
      <c r="C6987" s="24" t="str">
        <v>아파트 매매</v>
      </c>
      <c r="D6987" s="24" t="str">
        <v>2025-08</v>
      </c>
      <c r="E6987" s="24" t="str">
        <v>비교 반영</v>
      </c>
      <c r="F6987" s="24" t="str">
        <v>그 외 비교 반영월</v>
      </c>
      <c r="G6987" s="26">
        <v>48</v>
      </c>
      <c r="H6987" s="37">
        <v>0.1702127659574468</v>
      </c>
    </row>
    <row r="6988">
      <c r="A6988" s="26">
        <v>46</v>
      </c>
      <c r="B6988" s="24" t="str">
        <v>동두천시</v>
      </c>
      <c r="C6988" s="24" t="str">
        <v>아파트 매매</v>
      </c>
      <c r="D6988" s="24" t="str">
        <v>2025-09</v>
      </c>
      <c r="E6988" s="24" t="str">
        <v>비교 반영</v>
      </c>
      <c r="F6988" s="24" t="str">
        <v>그 외 비교 반영월</v>
      </c>
      <c r="G6988" s="26">
        <v>74</v>
      </c>
      <c r="H6988" s="37">
        <v>0.19270833333333334</v>
      </c>
    </row>
    <row r="6989">
      <c r="A6989" s="26">
        <v>46</v>
      </c>
      <c r="B6989" s="24" t="str">
        <v>동두천시</v>
      </c>
      <c r="C6989" s="24" t="str">
        <v>아파트 매매</v>
      </c>
      <c r="D6989" s="24" t="str">
        <v>2025-10</v>
      </c>
      <c r="E6989" s="24" t="str">
        <v>비교 반영</v>
      </c>
      <c r="F6989" s="24" t="str">
        <v>그 외 비교 반영월</v>
      </c>
      <c r="G6989" s="26">
        <v>66</v>
      </c>
      <c r="H6989" s="37">
        <v>0.21710526315789475</v>
      </c>
    </row>
    <row r="6990">
      <c r="A6990" s="26">
        <v>46</v>
      </c>
      <c r="B6990" s="24" t="str">
        <v>동두천시</v>
      </c>
      <c r="C6990" s="24" t="str">
        <v>아파트 매매</v>
      </c>
      <c r="D6990" s="24" t="str">
        <v>2025-11</v>
      </c>
      <c r="E6990" s="24" t="str">
        <v>비교 반영</v>
      </c>
      <c r="F6990" s="24" t="str">
        <v>그 외 비교 반영월</v>
      </c>
      <c r="G6990" s="26">
        <v>83</v>
      </c>
      <c r="H6990" s="37">
        <v>0.15009041591320071</v>
      </c>
    </row>
    <row r="6991">
      <c r="A6991" s="26">
        <v>46</v>
      </c>
      <c r="B6991" s="24" t="str">
        <v>동두천시</v>
      </c>
      <c r="C6991" s="24" t="str">
        <v>아파트 매매</v>
      </c>
      <c r="D6991" s="24" t="str">
        <v>2025-12</v>
      </c>
      <c r="E6991" s="24" t="str">
        <v>비교 반영</v>
      </c>
      <c r="F6991" s="24" t="str">
        <v>그 외 비교 반영월</v>
      </c>
      <c r="G6991" s="26">
        <v>53</v>
      </c>
      <c r="H6991" s="37">
        <v>0.17096774193548386</v>
      </c>
    </row>
    <row r="6992">
      <c r="A6992" s="26">
        <v>46</v>
      </c>
      <c r="B6992" s="24" t="str">
        <v>동두천시</v>
      </c>
      <c r="C6992" s="24" t="str">
        <v>아파트 매매</v>
      </c>
      <c r="D6992" s="24" t="str">
        <v>2026-01</v>
      </c>
      <c r="E6992" s="24" t="str">
        <v>비교 반영</v>
      </c>
      <c r="F6992" s="24" t="str">
        <v>직전 비교기간</v>
      </c>
      <c r="G6992" s="26">
        <v>87</v>
      </c>
      <c r="H6992" s="37">
        <v>0.23770491803278687</v>
      </c>
    </row>
    <row r="6993">
      <c r="A6993" s="26">
        <v>46</v>
      </c>
      <c r="B6993" s="24" t="str">
        <v>동두천시</v>
      </c>
      <c r="C6993" s="24" t="str">
        <v>아파트 매매</v>
      </c>
      <c r="D6993" s="24" t="str">
        <v>2026-02</v>
      </c>
      <c r="E6993" s="24" t="str">
        <v>비교 반영</v>
      </c>
      <c r="F6993" s="24" t="str">
        <v>직전 비교기간</v>
      </c>
      <c r="G6993" s="26">
        <v>60</v>
      </c>
      <c r="H6993" s="37">
        <v>0.18461538461538463</v>
      </c>
    </row>
    <row r="6994">
      <c r="A6994" s="26">
        <v>46</v>
      </c>
      <c r="B6994" s="24" t="str">
        <v>동두천시</v>
      </c>
      <c r="C6994" s="24" t="str">
        <v>아파트 매매</v>
      </c>
      <c r="D6994" s="24" t="str">
        <v>2026-03</v>
      </c>
      <c r="E6994" s="24" t="str">
        <v>비교 반영</v>
      </c>
      <c r="F6994" s="24" t="str">
        <v>직전 비교기간</v>
      </c>
      <c r="G6994" s="26">
        <v>87</v>
      </c>
      <c r="H6994" s="37">
        <v>0.21323529411764705</v>
      </c>
    </row>
    <row r="6995">
      <c r="A6995" s="26">
        <v>46</v>
      </c>
      <c r="B6995" s="24" t="str">
        <v>동두천시</v>
      </c>
      <c r="C6995" s="24" t="str">
        <v>아파트 매매</v>
      </c>
      <c r="D6995" s="24" t="str">
        <v>2026-04</v>
      </c>
      <c r="E6995" s="24" t="str">
        <v>비교 반영</v>
      </c>
      <c r="F6995" s="24" t="str">
        <v>최근 비교기간</v>
      </c>
      <c r="G6995" s="26">
        <v>79</v>
      </c>
      <c r="H6995" s="37">
        <v>0.23939393939393938</v>
      </c>
    </row>
    <row r="6996">
      <c r="A6996" s="26">
        <v>46</v>
      </c>
      <c r="B6996" s="24" t="str">
        <v>동두천시</v>
      </c>
      <c r="C6996" s="24" t="str">
        <v>아파트 매매</v>
      </c>
      <c r="D6996" s="24" t="str">
        <v>2026-05</v>
      </c>
      <c r="E6996" s="24" t="str">
        <v>비교 반영</v>
      </c>
      <c r="F6996" s="24" t="str">
        <v>최근 비교기간</v>
      </c>
      <c r="G6996" s="26">
        <v>78</v>
      </c>
      <c r="H6996" s="37">
        <v>0.24761904761904763</v>
      </c>
    </row>
    <row r="6997">
      <c r="A6997" s="26">
        <v>46</v>
      </c>
      <c r="B6997" s="24" t="str">
        <v>동두천시</v>
      </c>
      <c r="C6997" s="24" t="str">
        <v>아파트 매매</v>
      </c>
      <c r="D6997" s="24" t="str">
        <v>2026-06</v>
      </c>
      <c r="E6997" s="24" t="str">
        <v>비교 반영</v>
      </c>
      <c r="F6997" s="24" t="str">
        <v>최근 비교기간</v>
      </c>
      <c r="G6997" s="26">
        <v>97</v>
      </c>
      <c r="H6997" s="37">
        <v>0.2740112994350282</v>
      </c>
    </row>
    <row r="6998">
      <c r="A6998" s="30">
        <v>46</v>
      </c>
      <c r="B6998" s="30" t="str">
        <v>동두천시</v>
      </c>
      <c r="C6998" s="30" t="str">
        <v>아파트 매매</v>
      </c>
      <c r="D6998" s="30" t="str">
        <v>2026-07</v>
      </c>
      <c r="E6998" s="30" t="str">
        <v>집계 중</v>
      </c>
      <c r="F6998" s="30" t="str">
        <v>집계 중 월</v>
      </c>
      <c r="G6998" s="32">
        <v>92</v>
      </c>
      <c r="H6998" s="43">
        <v>0.3006535947712418</v>
      </c>
    </row>
    <row r="6999">
      <c r="A6999" s="26">
        <v>46</v>
      </c>
      <c r="B6999" s="24" t="str">
        <v>동두천시</v>
      </c>
      <c r="C6999" s="24" t="str">
        <v>다세대 전월세</v>
      </c>
      <c r="D6999" s="24" t="str">
        <v>2025-08</v>
      </c>
      <c r="E6999" s="24" t="str">
        <v>비교 반영</v>
      </c>
      <c r="F6999" s="24" t="str">
        <v>그 외 비교 반영월</v>
      </c>
      <c r="G6999" s="26">
        <v>34</v>
      </c>
      <c r="H6999" s="37">
        <v>0.12056737588652482</v>
      </c>
    </row>
    <row r="7000">
      <c r="A7000" s="26">
        <v>46</v>
      </c>
      <c r="B7000" s="24" t="str">
        <v>동두천시</v>
      </c>
      <c r="C7000" s="24" t="str">
        <v>다세대 전월세</v>
      </c>
      <c r="D7000" s="24" t="str">
        <v>2025-09</v>
      </c>
      <c r="E7000" s="24" t="str">
        <v>비교 반영</v>
      </c>
      <c r="F7000" s="24" t="str">
        <v>그 외 비교 반영월</v>
      </c>
      <c r="G7000" s="26">
        <v>55</v>
      </c>
      <c r="H7000" s="37">
        <v>0.14322916666666666</v>
      </c>
    </row>
    <row r="7001">
      <c r="A7001" s="26">
        <v>46</v>
      </c>
      <c r="B7001" s="24" t="str">
        <v>동두천시</v>
      </c>
      <c r="C7001" s="24" t="str">
        <v>다세대 전월세</v>
      </c>
      <c r="D7001" s="24" t="str">
        <v>2025-10</v>
      </c>
      <c r="E7001" s="24" t="str">
        <v>비교 반영</v>
      </c>
      <c r="F7001" s="24" t="str">
        <v>그 외 비교 반영월</v>
      </c>
      <c r="G7001" s="26">
        <v>40</v>
      </c>
      <c r="H7001" s="37">
        <v>0.13157894736842105</v>
      </c>
    </row>
    <row r="7002">
      <c r="A7002" s="26">
        <v>46</v>
      </c>
      <c r="B7002" s="24" t="str">
        <v>동두천시</v>
      </c>
      <c r="C7002" s="24" t="str">
        <v>다세대 전월세</v>
      </c>
      <c r="D7002" s="24" t="str">
        <v>2025-11</v>
      </c>
      <c r="E7002" s="24" t="str">
        <v>비교 반영</v>
      </c>
      <c r="F7002" s="24" t="str">
        <v>그 외 비교 반영월</v>
      </c>
      <c r="G7002" s="26">
        <v>47</v>
      </c>
      <c r="H7002" s="37">
        <v>0.08499095840867993</v>
      </c>
    </row>
    <row r="7003">
      <c r="A7003" s="26">
        <v>46</v>
      </c>
      <c r="B7003" s="24" t="str">
        <v>동두천시</v>
      </c>
      <c r="C7003" s="24" t="str">
        <v>다세대 전월세</v>
      </c>
      <c r="D7003" s="24" t="str">
        <v>2025-12</v>
      </c>
      <c r="E7003" s="24" t="str">
        <v>비교 반영</v>
      </c>
      <c r="F7003" s="24" t="str">
        <v>그 외 비교 반영월</v>
      </c>
      <c r="G7003" s="26">
        <v>42</v>
      </c>
      <c r="H7003" s="37">
        <v>0.13548387096774195</v>
      </c>
    </row>
    <row r="7004">
      <c r="A7004" s="26">
        <v>46</v>
      </c>
      <c r="B7004" s="24" t="str">
        <v>동두천시</v>
      </c>
      <c r="C7004" s="24" t="str">
        <v>다세대 전월세</v>
      </c>
      <c r="D7004" s="24" t="str">
        <v>2026-01</v>
      </c>
      <c r="E7004" s="24" t="str">
        <v>비교 반영</v>
      </c>
      <c r="F7004" s="24" t="str">
        <v>직전 비교기간</v>
      </c>
      <c r="G7004" s="26">
        <v>49</v>
      </c>
      <c r="H7004" s="37">
        <v>0.13387978142076504</v>
      </c>
    </row>
    <row r="7005">
      <c r="A7005" s="26">
        <v>46</v>
      </c>
      <c r="B7005" s="24" t="str">
        <v>동두천시</v>
      </c>
      <c r="C7005" s="24" t="str">
        <v>다세대 전월세</v>
      </c>
      <c r="D7005" s="24" t="str">
        <v>2026-02</v>
      </c>
      <c r="E7005" s="24" t="str">
        <v>비교 반영</v>
      </c>
      <c r="F7005" s="24" t="str">
        <v>직전 비교기간</v>
      </c>
      <c r="G7005" s="26">
        <v>61</v>
      </c>
      <c r="H7005" s="37">
        <v>0.18769230769230769</v>
      </c>
    </row>
    <row r="7006">
      <c r="A7006" s="26">
        <v>46</v>
      </c>
      <c r="B7006" s="24" t="str">
        <v>동두천시</v>
      </c>
      <c r="C7006" s="24" t="str">
        <v>다세대 전월세</v>
      </c>
      <c r="D7006" s="24" t="str">
        <v>2026-03</v>
      </c>
      <c r="E7006" s="24" t="str">
        <v>비교 반영</v>
      </c>
      <c r="F7006" s="24" t="str">
        <v>직전 비교기간</v>
      </c>
      <c r="G7006" s="26">
        <v>52</v>
      </c>
      <c r="H7006" s="37">
        <v>0.12745098039215685</v>
      </c>
    </row>
    <row r="7007">
      <c r="A7007" s="26">
        <v>46</v>
      </c>
      <c r="B7007" s="24" t="str">
        <v>동두천시</v>
      </c>
      <c r="C7007" s="24" t="str">
        <v>다세대 전월세</v>
      </c>
      <c r="D7007" s="24" t="str">
        <v>2026-04</v>
      </c>
      <c r="E7007" s="24" t="str">
        <v>비교 반영</v>
      </c>
      <c r="F7007" s="24" t="str">
        <v>최근 비교기간</v>
      </c>
      <c r="G7007" s="26">
        <v>45</v>
      </c>
      <c r="H7007" s="37">
        <v>0.13636363636363635</v>
      </c>
    </row>
    <row r="7008">
      <c r="A7008" s="26">
        <v>46</v>
      </c>
      <c r="B7008" s="24" t="str">
        <v>동두천시</v>
      </c>
      <c r="C7008" s="24" t="str">
        <v>다세대 전월세</v>
      </c>
      <c r="D7008" s="24" t="str">
        <v>2026-05</v>
      </c>
      <c r="E7008" s="24" t="str">
        <v>비교 반영</v>
      </c>
      <c r="F7008" s="24" t="str">
        <v>최근 비교기간</v>
      </c>
      <c r="G7008" s="26">
        <v>53</v>
      </c>
      <c r="H7008" s="37">
        <v>0.16825396825396827</v>
      </c>
    </row>
    <row r="7009">
      <c r="A7009" s="26">
        <v>46</v>
      </c>
      <c r="B7009" s="24" t="str">
        <v>동두천시</v>
      </c>
      <c r="C7009" s="24" t="str">
        <v>다세대 전월세</v>
      </c>
      <c r="D7009" s="24" t="str">
        <v>2026-06</v>
      </c>
      <c r="E7009" s="24" t="str">
        <v>비교 반영</v>
      </c>
      <c r="F7009" s="24" t="str">
        <v>최근 비교기간</v>
      </c>
      <c r="G7009" s="26">
        <v>56</v>
      </c>
      <c r="H7009" s="37">
        <v>0.15819209039548024</v>
      </c>
    </row>
    <row r="7010">
      <c r="A7010" s="30">
        <v>46</v>
      </c>
      <c r="B7010" s="30" t="str">
        <v>동두천시</v>
      </c>
      <c r="C7010" s="30" t="str">
        <v>다세대 전월세</v>
      </c>
      <c r="D7010" s="30" t="str">
        <v>2026-07</v>
      </c>
      <c r="E7010" s="30" t="str">
        <v>집계 중</v>
      </c>
      <c r="F7010" s="30" t="str">
        <v>집계 중 월</v>
      </c>
      <c r="G7010" s="32">
        <v>47</v>
      </c>
      <c r="H7010" s="43">
        <v>0.15359477124183007</v>
      </c>
    </row>
    <row r="7011">
      <c r="A7011" s="26">
        <v>46</v>
      </c>
      <c r="B7011" s="24" t="str">
        <v>동두천시</v>
      </c>
      <c r="C7011" s="24" t="str">
        <v>다가구 전월세</v>
      </c>
      <c r="D7011" s="24" t="str">
        <v>2025-08</v>
      </c>
      <c r="E7011" s="24" t="str">
        <v>비교 반영</v>
      </c>
      <c r="F7011" s="24" t="str">
        <v>그 외 비교 반영월</v>
      </c>
      <c r="G7011" s="26">
        <v>36</v>
      </c>
      <c r="H7011" s="37">
        <v>0.1276595744680851</v>
      </c>
    </row>
    <row r="7012">
      <c r="A7012" s="26">
        <v>46</v>
      </c>
      <c r="B7012" s="24" t="str">
        <v>동두천시</v>
      </c>
      <c r="C7012" s="24" t="str">
        <v>다가구 전월세</v>
      </c>
      <c r="D7012" s="24" t="str">
        <v>2025-09</v>
      </c>
      <c r="E7012" s="24" t="str">
        <v>비교 반영</v>
      </c>
      <c r="F7012" s="24" t="str">
        <v>그 외 비교 반영월</v>
      </c>
      <c r="G7012" s="26">
        <v>41</v>
      </c>
      <c r="H7012" s="37">
        <v>0.10677083333333333</v>
      </c>
    </row>
    <row r="7013">
      <c r="A7013" s="26">
        <v>46</v>
      </c>
      <c r="B7013" s="24" t="str">
        <v>동두천시</v>
      </c>
      <c r="C7013" s="24" t="str">
        <v>다가구 전월세</v>
      </c>
      <c r="D7013" s="24" t="str">
        <v>2025-10</v>
      </c>
      <c r="E7013" s="24" t="str">
        <v>비교 반영</v>
      </c>
      <c r="F7013" s="24" t="str">
        <v>그 외 비교 반영월</v>
      </c>
      <c r="G7013" s="26">
        <v>31</v>
      </c>
      <c r="H7013" s="37">
        <v>0.10197368421052631</v>
      </c>
    </row>
    <row r="7014">
      <c r="A7014" s="26">
        <v>46</v>
      </c>
      <c r="B7014" s="24" t="str">
        <v>동두천시</v>
      </c>
      <c r="C7014" s="24" t="str">
        <v>다가구 전월세</v>
      </c>
      <c r="D7014" s="24" t="str">
        <v>2025-11</v>
      </c>
      <c r="E7014" s="24" t="str">
        <v>비교 반영</v>
      </c>
      <c r="F7014" s="24" t="str">
        <v>그 외 비교 반영월</v>
      </c>
      <c r="G7014" s="26">
        <v>34</v>
      </c>
      <c r="H7014" s="37">
        <v>0.06148282097649186</v>
      </c>
    </row>
    <row r="7015">
      <c r="A7015" s="26">
        <v>46</v>
      </c>
      <c r="B7015" s="24" t="str">
        <v>동두천시</v>
      </c>
      <c r="C7015" s="24" t="str">
        <v>다가구 전월세</v>
      </c>
      <c r="D7015" s="24" t="str">
        <v>2025-12</v>
      </c>
      <c r="E7015" s="24" t="str">
        <v>비교 반영</v>
      </c>
      <c r="F7015" s="24" t="str">
        <v>그 외 비교 반영월</v>
      </c>
      <c r="G7015" s="26">
        <v>55</v>
      </c>
      <c r="H7015" s="37">
        <v>0.1774193548387097</v>
      </c>
    </row>
    <row r="7016">
      <c r="A7016" s="26">
        <v>46</v>
      </c>
      <c r="B7016" s="24" t="str">
        <v>동두천시</v>
      </c>
      <c r="C7016" s="24" t="str">
        <v>다가구 전월세</v>
      </c>
      <c r="D7016" s="24" t="str">
        <v>2026-01</v>
      </c>
      <c r="E7016" s="24" t="str">
        <v>비교 반영</v>
      </c>
      <c r="F7016" s="24" t="str">
        <v>직전 비교기간</v>
      </c>
      <c r="G7016" s="26">
        <v>40</v>
      </c>
      <c r="H7016" s="37">
        <v>0.1092896174863388</v>
      </c>
    </row>
    <row r="7017">
      <c r="A7017" s="26">
        <v>46</v>
      </c>
      <c r="B7017" s="24" t="str">
        <v>동두천시</v>
      </c>
      <c r="C7017" s="24" t="str">
        <v>다가구 전월세</v>
      </c>
      <c r="D7017" s="24" t="str">
        <v>2026-02</v>
      </c>
      <c r="E7017" s="24" t="str">
        <v>비교 반영</v>
      </c>
      <c r="F7017" s="24" t="str">
        <v>직전 비교기간</v>
      </c>
      <c r="G7017" s="26">
        <v>43</v>
      </c>
      <c r="H7017" s="37">
        <v>0.13230769230769232</v>
      </c>
    </row>
    <row r="7018">
      <c r="A7018" s="26">
        <v>46</v>
      </c>
      <c r="B7018" s="24" t="str">
        <v>동두천시</v>
      </c>
      <c r="C7018" s="24" t="str">
        <v>다가구 전월세</v>
      </c>
      <c r="D7018" s="24" t="str">
        <v>2026-03</v>
      </c>
      <c r="E7018" s="24" t="str">
        <v>비교 반영</v>
      </c>
      <c r="F7018" s="24" t="str">
        <v>직전 비교기간</v>
      </c>
      <c r="G7018" s="26">
        <v>40</v>
      </c>
      <c r="H7018" s="37">
        <v>0.09803921568627451</v>
      </c>
    </row>
    <row r="7019">
      <c r="A7019" s="26">
        <v>46</v>
      </c>
      <c r="B7019" s="24" t="str">
        <v>동두천시</v>
      </c>
      <c r="C7019" s="24" t="str">
        <v>다가구 전월세</v>
      </c>
      <c r="D7019" s="24" t="str">
        <v>2026-04</v>
      </c>
      <c r="E7019" s="24" t="str">
        <v>비교 반영</v>
      </c>
      <c r="F7019" s="24" t="str">
        <v>최근 비교기간</v>
      </c>
      <c r="G7019" s="26">
        <v>35</v>
      </c>
      <c r="H7019" s="37">
        <v>0.10606060606060606</v>
      </c>
    </row>
    <row r="7020">
      <c r="A7020" s="26">
        <v>46</v>
      </c>
      <c r="B7020" s="24" t="str">
        <v>동두천시</v>
      </c>
      <c r="C7020" s="24" t="str">
        <v>다가구 전월세</v>
      </c>
      <c r="D7020" s="24" t="str">
        <v>2026-05</v>
      </c>
      <c r="E7020" s="24" t="str">
        <v>비교 반영</v>
      </c>
      <c r="F7020" s="24" t="str">
        <v>최근 비교기간</v>
      </c>
      <c r="G7020" s="26">
        <v>32</v>
      </c>
      <c r="H7020" s="37">
        <v>0.10158730158730159</v>
      </c>
    </row>
    <row r="7021">
      <c r="A7021" s="26">
        <v>46</v>
      </c>
      <c r="B7021" s="24" t="str">
        <v>동두천시</v>
      </c>
      <c r="C7021" s="24" t="str">
        <v>다가구 전월세</v>
      </c>
      <c r="D7021" s="24" t="str">
        <v>2026-06</v>
      </c>
      <c r="E7021" s="24" t="str">
        <v>비교 반영</v>
      </c>
      <c r="F7021" s="24" t="str">
        <v>최근 비교기간</v>
      </c>
      <c r="G7021" s="26">
        <v>38</v>
      </c>
      <c r="H7021" s="37">
        <v>0.10734463276836158</v>
      </c>
    </row>
    <row r="7022">
      <c r="A7022" s="30">
        <v>46</v>
      </c>
      <c r="B7022" s="30" t="str">
        <v>동두천시</v>
      </c>
      <c r="C7022" s="30" t="str">
        <v>다가구 전월세</v>
      </c>
      <c r="D7022" s="30" t="str">
        <v>2026-07</v>
      </c>
      <c r="E7022" s="30" t="str">
        <v>집계 중</v>
      </c>
      <c r="F7022" s="30" t="str">
        <v>집계 중 월</v>
      </c>
      <c r="G7022" s="32">
        <v>35</v>
      </c>
      <c r="H7022" s="43">
        <v>0.11437908496732026</v>
      </c>
    </row>
    <row r="7023">
      <c r="A7023" s="26">
        <v>46</v>
      </c>
      <c r="B7023" s="24" t="str">
        <v>동두천시</v>
      </c>
      <c r="C7023" s="24" t="str">
        <v>다세대 매매</v>
      </c>
      <c r="D7023" s="24" t="str">
        <v>2025-08</v>
      </c>
      <c r="E7023" s="24" t="str">
        <v>비교 반영</v>
      </c>
      <c r="F7023" s="24" t="str">
        <v>그 외 비교 반영월</v>
      </c>
      <c r="G7023" s="26">
        <v>19</v>
      </c>
      <c r="H7023" s="37">
        <v>0.0673758865248227</v>
      </c>
    </row>
    <row r="7024">
      <c r="A7024" s="26">
        <v>46</v>
      </c>
      <c r="B7024" s="24" t="str">
        <v>동두천시</v>
      </c>
      <c r="C7024" s="24" t="str">
        <v>다세대 매매</v>
      </c>
      <c r="D7024" s="24" t="str">
        <v>2025-09</v>
      </c>
      <c r="E7024" s="24" t="str">
        <v>비교 반영</v>
      </c>
      <c r="F7024" s="24" t="str">
        <v>그 외 비교 반영월</v>
      </c>
      <c r="G7024" s="26">
        <v>26</v>
      </c>
      <c r="H7024" s="37">
        <v>0.06770833333333333</v>
      </c>
    </row>
    <row r="7025">
      <c r="A7025" s="26">
        <v>46</v>
      </c>
      <c r="B7025" s="24" t="str">
        <v>동두천시</v>
      </c>
      <c r="C7025" s="24" t="str">
        <v>다세대 매매</v>
      </c>
      <c r="D7025" s="24" t="str">
        <v>2025-10</v>
      </c>
      <c r="E7025" s="24" t="str">
        <v>비교 반영</v>
      </c>
      <c r="F7025" s="24" t="str">
        <v>그 외 비교 반영월</v>
      </c>
      <c r="G7025" s="26">
        <v>16</v>
      </c>
      <c r="H7025" s="37">
        <v>0.05263157894736842</v>
      </c>
    </row>
    <row r="7026">
      <c r="A7026" s="26">
        <v>46</v>
      </c>
      <c r="B7026" s="24" t="str">
        <v>동두천시</v>
      </c>
      <c r="C7026" s="24" t="str">
        <v>다세대 매매</v>
      </c>
      <c r="D7026" s="24" t="str">
        <v>2025-11</v>
      </c>
      <c r="E7026" s="24" t="str">
        <v>비교 반영</v>
      </c>
      <c r="F7026" s="24" t="str">
        <v>그 외 비교 반영월</v>
      </c>
      <c r="G7026" s="26">
        <v>25</v>
      </c>
      <c r="H7026" s="37">
        <v>0.045207956600361664</v>
      </c>
    </row>
    <row r="7027">
      <c r="A7027" s="26">
        <v>46</v>
      </c>
      <c r="B7027" s="24" t="str">
        <v>동두천시</v>
      </c>
      <c r="C7027" s="24" t="str">
        <v>다세대 매매</v>
      </c>
      <c r="D7027" s="24" t="str">
        <v>2025-12</v>
      </c>
      <c r="E7027" s="24" t="str">
        <v>비교 반영</v>
      </c>
      <c r="F7027" s="24" t="str">
        <v>그 외 비교 반영월</v>
      </c>
      <c r="G7027" s="26">
        <v>20</v>
      </c>
      <c r="H7027" s="37">
        <v>0.06451612903225806</v>
      </c>
    </row>
    <row r="7028">
      <c r="A7028" s="26">
        <v>46</v>
      </c>
      <c r="B7028" s="24" t="str">
        <v>동두천시</v>
      </c>
      <c r="C7028" s="24" t="str">
        <v>다세대 매매</v>
      </c>
      <c r="D7028" s="24" t="str">
        <v>2026-01</v>
      </c>
      <c r="E7028" s="24" t="str">
        <v>비교 반영</v>
      </c>
      <c r="F7028" s="24" t="str">
        <v>직전 비교기간</v>
      </c>
      <c r="G7028" s="26">
        <v>13</v>
      </c>
      <c r="H7028" s="37">
        <v>0.03551912568306011</v>
      </c>
    </row>
    <row r="7029">
      <c r="A7029" s="26">
        <v>46</v>
      </c>
      <c r="B7029" s="24" t="str">
        <v>동두천시</v>
      </c>
      <c r="C7029" s="24" t="str">
        <v>다세대 매매</v>
      </c>
      <c r="D7029" s="24" t="str">
        <v>2026-02</v>
      </c>
      <c r="E7029" s="24" t="str">
        <v>비교 반영</v>
      </c>
      <c r="F7029" s="24" t="str">
        <v>직전 비교기간</v>
      </c>
      <c r="G7029" s="26">
        <v>22</v>
      </c>
      <c r="H7029" s="37">
        <v>0.06769230769230769</v>
      </c>
    </row>
    <row r="7030">
      <c r="A7030" s="26">
        <v>46</v>
      </c>
      <c r="B7030" s="24" t="str">
        <v>동두천시</v>
      </c>
      <c r="C7030" s="24" t="str">
        <v>다세대 매매</v>
      </c>
      <c r="D7030" s="24" t="str">
        <v>2026-03</v>
      </c>
      <c r="E7030" s="24" t="str">
        <v>비교 반영</v>
      </c>
      <c r="F7030" s="24" t="str">
        <v>직전 비교기간</v>
      </c>
      <c r="G7030" s="26">
        <v>35</v>
      </c>
      <c r="H7030" s="37">
        <v>0.0857843137254902</v>
      </c>
    </row>
    <row r="7031">
      <c r="A7031" s="26">
        <v>46</v>
      </c>
      <c r="B7031" s="24" t="str">
        <v>동두천시</v>
      </c>
      <c r="C7031" s="24" t="str">
        <v>다세대 매매</v>
      </c>
      <c r="D7031" s="24" t="str">
        <v>2026-04</v>
      </c>
      <c r="E7031" s="24" t="str">
        <v>비교 반영</v>
      </c>
      <c r="F7031" s="24" t="str">
        <v>최근 비교기간</v>
      </c>
      <c r="G7031" s="26">
        <v>31</v>
      </c>
      <c r="H7031" s="37">
        <v>0.09393939393939393</v>
      </c>
    </row>
    <row r="7032">
      <c r="A7032" s="26">
        <v>46</v>
      </c>
      <c r="B7032" s="24" t="str">
        <v>동두천시</v>
      </c>
      <c r="C7032" s="24" t="str">
        <v>다세대 매매</v>
      </c>
      <c r="D7032" s="24" t="str">
        <v>2026-05</v>
      </c>
      <c r="E7032" s="24" t="str">
        <v>비교 반영</v>
      </c>
      <c r="F7032" s="24" t="str">
        <v>최근 비교기간</v>
      </c>
      <c r="G7032" s="26">
        <v>31</v>
      </c>
      <c r="H7032" s="37">
        <v>0.09841269841269841</v>
      </c>
    </row>
    <row r="7033">
      <c r="A7033" s="26">
        <v>46</v>
      </c>
      <c r="B7033" s="24" t="str">
        <v>동두천시</v>
      </c>
      <c r="C7033" s="24" t="str">
        <v>다세대 매매</v>
      </c>
      <c r="D7033" s="24" t="str">
        <v>2026-06</v>
      </c>
      <c r="E7033" s="24" t="str">
        <v>비교 반영</v>
      </c>
      <c r="F7033" s="24" t="str">
        <v>최근 비교기간</v>
      </c>
      <c r="G7033" s="26">
        <v>32</v>
      </c>
      <c r="H7033" s="37">
        <v>0.0903954802259887</v>
      </c>
    </row>
    <row r="7034">
      <c r="A7034" s="30">
        <v>46</v>
      </c>
      <c r="B7034" s="30" t="str">
        <v>동두천시</v>
      </c>
      <c r="C7034" s="30" t="str">
        <v>다세대 매매</v>
      </c>
      <c r="D7034" s="30" t="str">
        <v>2026-07</v>
      </c>
      <c r="E7034" s="30" t="str">
        <v>집계 중</v>
      </c>
      <c r="F7034" s="30" t="str">
        <v>집계 중 월</v>
      </c>
      <c r="G7034" s="32">
        <v>16</v>
      </c>
      <c r="H7034" s="43">
        <v>0.05228758169934641</v>
      </c>
    </row>
    <row r="7035">
      <c r="A7035" s="26">
        <v>46</v>
      </c>
      <c r="B7035" s="24" t="str">
        <v>동두천시</v>
      </c>
      <c r="C7035" s="24" t="str">
        <v>토지</v>
      </c>
      <c r="D7035" s="24" t="str">
        <v>2025-08</v>
      </c>
      <c r="E7035" s="24" t="str">
        <v>비교 반영</v>
      </c>
      <c r="F7035" s="24" t="str">
        <v>그 외 비교 반영월</v>
      </c>
      <c r="G7035" s="26">
        <v>30</v>
      </c>
      <c r="H7035" s="37">
        <v>0.10638297872340426</v>
      </c>
    </row>
    <row r="7036">
      <c r="A7036" s="26">
        <v>46</v>
      </c>
      <c r="B7036" s="24" t="str">
        <v>동두천시</v>
      </c>
      <c r="C7036" s="24" t="str">
        <v>토지</v>
      </c>
      <c r="D7036" s="24" t="str">
        <v>2025-09</v>
      </c>
      <c r="E7036" s="24" t="str">
        <v>비교 반영</v>
      </c>
      <c r="F7036" s="24" t="str">
        <v>그 외 비교 반영월</v>
      </c>
      <c r="G7036" s="26">
        <v>36</v>
      </c>
      <c r="H7036" s="37">
        <v>0.09375</v>
      </c>
    </row>
    <row r="7037">
      <c r="A7037" s="26">
        <v>46</v>
      </c>
      <c r="B7037" s="24" t="str">
        <v>동두천시</v>
      </c>
      <c r="C7037" s="24" t="str">
        <v>토지</v>
      </c>
      <c r="D7037" s="24" t="str">
        <v>2025-10</v>
      </c>
      <c r="E7037" s="24" t="str">
        <v>비교 반영</v>
      </c>
      <c r="F7037" s="24" t="str">
        <v>그 외 비교 반영월</v>
      </c>
      <c r="G7037" s="26">
        <v>20</v>
      </c>
      <c r="H7037" s="37">
        <v>0.06578947368421052</v>
      </c>
    </row>
    <row r="7038">
      <c r="A7038" s="26">
        <v>46</v>
      </c>
      <c r="B7038" s="24" t="str">
        <v>동두천시</v>
      </c>
      <c r="C7038" s="24" t="str">
        <v>토지</v>
      </c>
      <c r="D7038" s="24" t="str">
        <v>2025-11</v>
      </c>
      <c r="E7038" s="24" t="str">
        <v>비교 반영</v>
      </c>
      <c r="F7038" s="24" t="str">
        <v>그 외 비교 반영월</v>
      </c>
      <c r="G7038" s="26">
        <v>183</v>
      </c>
      <c r="H7038" s="37">
        <v>0.3309222423146474</v>
      </c>
    </row>
    <row r="7039">
      <c r="A7039" s="26">
        <v>46</v>
      </c>
      <c r="B7039" s="24" t="str">
        <v>동두천시</v>
      </c>
      <c r="C7039" s="24" t="str">
        <v>토지</v>
      </c>
      <c r="D7039" s="24" t="str">
        <v>2025-12</v>
      </c>
      <c r="E7039" s="24" t="str">
        <v>비교 반영</v>
      </c>
      <c r="F7039" s="24" t="str">
        <v>그 외 비교 반영월</v>
      </c>
      <c r="G7039" s="26">
        <v>33</v>
      </c>
      <c r="H7039" s="37">
        <v>0.1064516129032258</v>
      </c>
    </row>
    <row r="7040">
      <c r="A7040" s="26">
        <v>46</v>
      </c>
      <c r="B7040" s="24" t="str">
        <v>동두천시</v>
      </c>
      <c r="C7040" s="24" t="str">
        <v>토지</v>
      </c>
      <c r="D7040" s="24" t="str">
        <v>2026-01</v>
      </c>
      <c r="E7040" s="24" t="str">
        <v>비교 반영</v>
      </c>
      <c r="F7040" s="24" t="str">
        <v>직전 비교기간</v>
      </c>
      <c r="G7040" s="26">
        <v>26</v>
      </c>
      <c r="H7040" s="37">
        <v>0.07103825136612021</v>
      </c>
    </row>
    <row r="7041">
      <c r="A7041" s="26">
        <v>46</v>
      </c>
      <c r="B7041" s="24" t="str">
        <v>동두천시</v>
      </c>
      <c r="C7041" s="24" t="str">
        <v>토지</v>
      </c>
      <c r="D7041" s="24" t="str">
        <v>2026-02</v>
      </c>
      <c r="E7041" s="24" t="str">
        <v>비교 반영</v>
      </c>
      <c r="F7041" s="24" t="str">
        <v>직전 비교기간</v>
      </c>
      <c r="G7041" s="26">
        <v>32</v>
      </c>
      <c r="H7041" s="37">
        <v>0.09846153846153846</v>
      </c>
    </row>
    <row r="7042">
      <c r="A7042" s="26">
        <v>46</v>
      </c>
      <c r="B7042" s="24" t="str">
        <v>동두천시</v>
      </c>
      <c r="C7042" s="24" t="str">
        <v>토지</v>
      </c>
      <c r="D7042" s="24" t="str">
        <v>2026-03</v>
      </c>
      <c r="E7042" s="24" t="str">
        <v>비교 반영</v>
      </c>
      <c r="F7042" s="24" t="str">
        <v>직전 비교기간</v>
      </c>
      <c r="G7042" s="26">
        <v>18</v>
      </c>
      <c r="H7042" s="37">
        <v>0.04411764705882353</v>
      </c>
    </row>
    <row r="7043">
      <c r="A7043" s="26">
        <v>46</v>
      </c>
      <c r="B7043" s="24" t="str">
        <v>동두천시</v>
      </c>
      <c r="C7043" s="24" t="str">
        <v>토지</v>
      </c>
      <c r="D7043" s="24" t="str">
        <v>2026-04</v>
      </c>
      <c r="E7043" s="24" t="str">
        <v>비교 반영</v>
      </c>
      <c r="F7043" s="24" t="str">
        <v>최근 비교기간</v>
      </c>
      <c r="G7043" s="26">
        <v>23</v>
      </c>
      <c r="H7043" s="37">
        <v>0.0696969696969697</v>
      </c>
    </row>
    <row r="7044">
      <c r="A7044" s="26">
        <v>46</v>
      </c>
      <c r="B7044" s="24" t="str">
        <v>동두천시</v>
      </c>
      <c r="C7044" s="24" t="str">
        <v>토지</v>
      </c>
      <c r="D7044" s="24" t="str">
        <v>2026-05</v>
      </c>
      <c r="E7044" s="24" t="str">
        <v>비교 반영</v>
      </c>
      <c r="F7044" s="24" t="str">
        <v>최근 비교기간</v>
      </c>
      <c r="G7044" s="26">
        <v>18</v>
      </c>
      <c r="H7044" s="37">
        <v>0.05714285714285714</v>
      </c>
    </row>
    <row r="7045">
      <c r="A7045" s="26">
        <v>46</v>
      </c>
      <c r="B7045" s="24" t="str">
        <v>동두천시</v>
      </c>
      <c r="C7045" s="24" t="str">
        <v>토지</v>
      </c>
      <c r="D7045" s="24" t="str">
        <v>2026-06</v>
      </c>
      <c r="E7045" s="24" t="str">
        <v>비교 반영</v>
      </c>
      <c r="F7045" s="24" t="str">
        <v>최근 비교기간</v>
      </c>
      <c r="G7045" s="26">
        <v>25</v>
      </c>
      <c r="H7045" s="37">
        <v>0.07062146892655367</v>
      </c>
    </row>
    <row r="7046">
      <c r="A7046" s="30">
        <v>46</v>
      </c>
      <c r="B7046" s="30" t="str">
        <v>동두천시</v>
      </c>
      <c r="C7046" s="30" t="str">
        <v>토지</v>
      </c>
      <c r="D7046" s="30" t="str">
        <v>2026-07</v>
      </c>
      <c r="E7046" s="30" t="str">
        <v>집계 중</v>
      </c>
      <c r="F7046" s="30" t="str">
        <v>집계 중 월</v>
      </c>
      <c r="G7046" s="32">
        <v>22</v>
      </c>
      <c r="H7046" s="43">
        <v>0.0718954248366013</v>
      </c>
    </row>
    <row r="7047">
      <c r="A7047" s="26">
        <v>46</v>
      </c>
      <c r="B7047" s="24" t="str">
        <v>동두천시</v>
      </c>
      <c r="C7047" s="24" t="str">
        <v>오피스텔 전월세</v>
      </c>
      <c r="D7047" s="24" t="str">
        <v>2025-08</v>
      </c>
      <c r="E7047" s="24" t="str">
        <v>비교 반영</v>
      </c>
      <c r="F7047" s="24" t="str">
        <v>그 외 비교 반영월</v>
      </c>
      <c r="G7047" s="26">
        <v>4</v>
      </c>
      <c r="H7047" s="37">
        <v>0.014184397163120567</v>
      </c>
    </row>
    <row r="7048">
      <c r="A7048" s="26">
        <v>46</v>
      </c>
      <c r="B7048" s="24" t="str">
        <v>동두천시</v>
      </c>
      <c r="C7048" s="24" t="str">
        <v>오피스텔 전월세</v>
      </c>
      <c r="D7048" s="24" t="str">
        <v>2025-09</v>
      </c>
      <c r="E7048" s="24" t="str">
        <v>비교 반영</v>
      </c>
      <c r="F7048" s="24" t="str">
        <v>그 외 비교 반영월</v>
      </c>
      <c r="G7048" s="26">
        <v>11</v>
      </c>
      <c r="H7048" s="37">
        <v>0.028645833333333332</v>
      </c>
    </row>
    <row r="7049">
      <c r="A7049" s="26">
        <v>46</v>
      </c>
      <c r="B7049" s="24" t="str">
        <v>동두천시</v>
      </c>
      <c r="C7049" s="24" t="str">
        <v>오피스텔 전월세</v>
      </c>
      <c r="D7049" s="24" t="str">
        <v>2025-10</v>
      </c>
      <c r="E7049" s="24" t="str">
        <v>비교 반영</v>
      </c>
      <c r="F7049" s="24" t="str">
        <v>그 외 비교 반영월</v>
      </c>
      <c r="G7049" s="26">
        <v>6</v>
      </c>
      <c r="H7049" s="37">
        <v>0.019736842105263157</v>
      </c>
    </row>
    <row r="7050">
      <c r="A7050" s="26">
        <v>46</v>
      </c>
      <c r="B7050" s="24" t="str">
        <v>동두천시</v>
      </c>
      <c r="C7050" s="24" t="str">
        <v>오피스텔 전월세</v>
      </c>
      <c r="D7050" s="24" t="str">
        <v>2025-11</v>
      </c>
      <c r="E7050" s="24" t="str">
        <v>비교 반영</v>
      </c>
      <c r="F7050" s="24" t="str">
        <v>그 외 비교 반영월</v>
      </c>
      <c r="G7050" s="26">
        <v>14</v>
      </c>
      <c r="H7050" s="37">
        <v>0.02531645569620253</v>
      </c>
    </row>
    <row r="7051">
      <c r="A7051" s="26">
        <v>46</v>
      </c>
      <c r="B7051" s="24" t="str">
        <v>동두천시</v>
      </c>
      <c r="C7051" s="24" t="str">
        <v>오피스텔 전월세</v>
      </c>
      <c r="D7051" s="24" t="str">
        <v>2025-12</v>
      </c>
      <c r="E7051" s="24" t="str">
        <v>비교 반영</v>
      </c>
      <c r="F7051" s="24" t="str">
        <v>그 외 비교 반영월</v>
      </c>
      <c r="G7051" s="26">
        <v>3</v>
      </c>
      <c r="H7051" s="37">
        <v>0.00967741935483871</v>
      </c>
    </row>
    <row r="7052">
      <c r="A7052" s="26">
        <v>46</v>
      </c>
      <c r="B7052" s="24" t="str">
        <v>동두천시</v>
      </c>
      <c r="C7052" s="24" t="str">
        <v>오피스텔 전월세</v>
      </c>
      <c r="D7052" s="24" t="str">
        <v>2026-01</v>
      </c>
      <c r="E7052" s="24" t="str">
        <v>비교 반영</v>
      </c>
      <c r="F7052" s="24" t="str">
        <v>직전 비교기간</v>
      </c>
      <c r="G7052" s="26">
        <v>9</v>
      </c>
      <c r="H7052" s="37">
        <v>0.02459016393442623</v>
      </c>
    </row>
    <row r="7053">
      <c r="A7053" s="26">
        <v>46</v>
      </c>
      <c r="B7053" s="24" t="str">
        <v>동두천시</v>
      </c>
      <c r="C7053" s="24" t="str">
        <v>오피스텔 전월세</v>
      </c>
      <c r="D7053" s="24" t="str">
        <v>2026-02</v>
      </c>
      <c r="E7053" s="24" t="str">
        <v>비교 반영</v>
      </c>
      <c r="F7053" s="24" t="str">
        <v>직전 비교기간</v>
      </c>
      <c r="G7053" s="26">
        <v>11</v>
      </c>
      <c r="H7053" s="37">
        <v>0.033846153846153845</v>
      </c>
    </row>
    <row r="7054">
      <c r="A7054" s="26">
        <v>46</v>
      </c>
      <c r="B7054" s="24" t="str">
        <v>동두천시</v>
      </c>
      <c r="C7054" s="24" t="str">
        <v>오피스텔 전월세</v>
      </c>
      <c r="D7054" s="24" t="str">
        <v>2026-03</v>
      </c>
      <c r="E7054" s="24" t="str">
        <v>비교 반영</v>
      </c>
      <c r="F7054" s="24" t="str">
        <v>직전 비교기간</v>
      </c>
      <c r="G7054" s="26">
        <v>17</v>
      </c>
      <c r="H7054" s="37">
        <v>0.041666666666666664</v>
      </c>
    </row>
    <row r="7055">
      <c r="A7055" s="26">
        <v>46</v>
      </c>
      <c r="B7055" s="24" t="str">
        <v>동두천시</v>
      </c>
      <c r="C7055" s="24" t="str">
        <v>오피스텔 전월세</v>
      </c>
      <c r="D7055" s="24" t="str">
        <v>2026-04</v>
      </c>
      <c r="E7055" s="24" t="str">
        <v>비교 반영</v>
      </c>
      <c r="F7055" s="24" t="str">
        <v>최근 비교기간</v>
      </c>
      <c r="G7055" s="26">
        <v>11</v>
      </c>
      <c r="H7055" s="37">
        <v>0.03333333333333333</v>
      </c>
    </row>
    <row r="7056">
      <c r="A7056" s="26">
        <v>46</v>
      </c>
      <c r="B7056" s="24" t="str">
        <v>동두천시</v>
      </c>
      <c r="C7056" s="24" t="str">
        <v>오피스텔 전월세</v>
      </c>
      <c r="D7056" s="24" t="str">
        <v>2026-05</v>
      </c>
      <c r="E7056" s="24" t="str">
        <v>비교 반영</v>
      </c>
      <c r="F7056" s="24" t="str">
        <v>최근 비교기간</v>
      </c>
      <c r="G7056" s="26">
        <v>2</v>
      </c>
      <c r="H7056" s="37">
        <v>0.006349206349206349</v>
      </c>
    </row>
    <row r="7057">
      <c r="A7057" s="26">
        <v>46</v>
      </c>
      <c r="B7057" s="24" t="str">
        <v>동두천시</v>
      </c>
      <c r="C7057" s="24" t="str">
        <v>오피스텔 전월세</v>
      </c>
      <c r="D7057" s="24" t="str">
        <v>2026-06</v>
      </c>
      <c r="E7057" s="24" t="str">
        <v>비교 반영</v>
      </c>
      <c r="F7057" s="24" t="str">
        <v>최근 비교기간</v>
      </c>
      <c r="G7057" s="26">
        <v>6</v>
      </c>
      <c r="H7057" s="37">
        <v>0.01694915254237288</v>
      </c>
    </row>
    <row r="7058">
      <c r="A7058" s="30">
        <v>46</v>
      </c>
      <c r="B7058" s="30" t="str">
        <v>동두천시</v>
      </c>
      <c r="C7058" s="30" t="str">
        <v>오피스텔 전월세</v>
      </c>
      <c r="D7058" s="30" t="str">
        <v>2026-07</v>
      </c>
      <c r="E7058" s="30" t="str">
        <v>집계 중</v>
      </c>
      <c r="F7058" s="30" t="str">
        <v>집계 중 월</v>
      </c>
      <c r="G7058" s="32">
        <v>4</v>
      </c>
      <c r="H7058" s="43">
        <v>0.013071895424836602</v>
      </c>
    </row>
    <row r="7059">
      <c r="A7059" s="26">
        <v>46</v>
      </c>
      <c r="B7059" s="24" t="str">
        <v>동두천시</v>
      </c>
      <c r="C7059" s="24" t="str">
        <v>상가</v>
      </c>
      <c r="D7059" s="24" t="str">
        <v>2025-08</v>
      </c>
      <c r="E7059" s="24" t="str">
        <v>비교 반영</v>
      </c>
      <c r="F7059" s="24" t="str">
        <v>그 외 비교 반영월</v>
      </c>
      <c r="G7059" s="26">
        <v>2</v>
      </c>
      <c r="H7059" s="37">
        <v>0.0070921985815602835</v>
      </c>
    </row>
    <row r="7060">
      <c r="A7060" s="26">
        <v>46</v>
      </c>
      <c r="B7060" s="24" t="str">
        <v>동두천시</v>
      </c>
      <c r="C7060" s="24" t="str">
        <v>상가</v>
      </c>
      <c r="D7060" s="24" t="str">
        <v>2025-09</v>
      </c>
      <c r="E7060" s="24" t="str">
        <v>비교 반영</v>
      </c>
      <c r="F7060" s="24" t="str">
        <v>그 외 비교 반영월</v>
      </c>
      <c r="G7060" s="26">
        <v>6</v>
      </c>
      <c r="H7060" s="37">
        <v>0.015625</v>
      </c>
    </row>
    <row r="7061">
      <c r="A7061" s="26">
        <v>46</v>
      </c>
      <c r="B7061" s="24" t="str">
        <v>동두천시</v>
      </c>
      <c r="C7061" s="24" t="str">
        <v>상가</v>
      </c>
      <c r="D7061" s="24" t="str">
        <v>2025-10</v>
      </c>
      <c r="E7061" s="24" t="str">
        <v>비교 반영</v>
      </c>
      <c r="F7061" s="24" t="str">
        <v>그 외 비교 반영월</v>
      </c>
      <c r="G7061" s="26">
        <v>5</v>
      </c>
      <c r="H7061" s="37">
        <v>0.01644736842105263</v>
      </c>
    </row>
    <row r="7062">
      <c r="A7062" s="26">
        <v>46</v>
      </c>
      <c r="B7062" s="24" t="str">
        <v>동두천시</v>
      </c>
      <c r="C7062" s="24" t="str">
        <v>상가</v>
      </c>
      <c r="D7062" s="24" t="str">
        <v>2025-11</v>
      </c>
      <c r="E7062" s="24" t="str">
        <v>비교 반영</v>
      </c>
      <c r="F7062" s="24" t="str">
        <v>그 외 비교 반영월</v>
      </c>
      <c r="G7062" s="26">
        <v>14</v>
      </c>
      <c r="H7062" s="37">
        <v>0.02531645569620253</v>
      </c>
    </row>
    <row r="7063">
      <c r="A7063" s="26">
        <v>46</v>
      </c>
      <c r="B7063" s="24" t="str">
        <v>동두천시</v>
      </c>
      <c r="C7063" s="24" t="str">
        <v>상가</v>
      </c>
      <c r="D7063" s="24" t="str">
        <v>2025-12</v>
      </c>
      <c r="E7063" s="24" t="str">
        <v>비교 반영</v>
      </c>
      <c r="F7063" s="24" t="str">
        <v>그 외 비교 반영월</v>
      </c>
      <c r="G7063" s="26">
        <v>5</v>
      </c>
      <c r="H7063" s="37">
        <v>0.016129032258064516</v>
      </c>
    </row>
    <row r="7064">
      <c r="A7064" s="26">
        <v>46</v>
      </c>
      <c r="B7064" s="24" t="str">
        <v>동두천시</v>
      </c>
      <c r="C7064" s="24" t="str">
        <v>상가</v>
      </c>
      <c r="D7064" s="24" t="str">
        <v>2026-01</v>
      </c>
      <c r="E7064" s="24" t="str">
        <v>비교 반영</v>
      </c>
      <c r="F7064" s="24" t="str">
        <v>직전 비교기간</v>
      </c>
      <c r="G7064" s="26">
        <v>6</v>
      </c>
      <c r="H7064" s="37">
        <v>0.01639344262295082</v>
      </c>
    </row>
    <row r="7065">
      <c r="A7065" s="26">
        <v>46</v>
      </c>
      <c r="B7065" s="24" t="str">
        <v>동두천시</v>
      </c>
      <c r="C7065" s="24" t="str">
        <v>상가</v>
      </c>
      <c r="D7065" s="24" t="str">
        <v>2026-02</v>
      </c>
      <c r="E7065" s="24" t="str">
        <v>비교 반영</v>
      </c>
      <c r="F7065" s="24" t="str">
        <v>직전 비교기간</v>
      </c>
      <c r="G7065" s="26">
        <v>1</v>
      </c>
      <c r="H7065" s="37">
        <v>0.003076923076923077</v>
      </c>
    </row>
    <row r="7066">
      <c r="A7066" s="26">
        <v>46</v>
      </c>
      <c r="B7066" s="24" t="str">
        <v>동두천시</v>
      </c>
      <c r="C7066" s="24" t="str">
        <v>상가</v>
      </c>
      <c r="D7066" s="24" t="str">
        <v>2026-03</v>
      </c>
      <c r="E7066" s="24" t="str">
        <v>비교 반영</v>
      </c>
      <c r="F7066" s="24" t="str">
        <v>직전 비교기간</v>
      </c>
      <c r="G7066" s="26">
        <v>8</v>
      </c>
      <c r="H7066" s="37">
        <v>0.0196078431372549</v>
      </c>
    </row>
    <row r="7067">
      <c r="A7067" s="26">
        <v>46</v>
      </c>
      <c r="B7067" s="24" t="str">
        <v>동두천시</v>
      </c>
      <c r="C7067" s="24" t="str">
        <v>상가</v>
      </c>
      <c r="D7067" s="24" t="str">
        <v>2026-04</v>
      </c>
      <c r="E7067" s="24" t="str">
        <v>비교 반영</v>
      </c>
      <c r="F7067" s="24" t="str">
        <v>최근 비교기간</v>
      </c>
      <c r="G7067" s="26">
        <v>6</v>
      </c>
      <c r="H7067" s="37">
        <v>0.01818181818181818</v>
      </c>
    </row>
    <row r="7068">
      <c r="A7068" s="26">
        <v>46</v>
      </c>
      <c r="B7068" s="24" t="str">
        <v>동두천시</v>
      </c>
      <c r="C7068" s="24" t="str">
        <v>상가</v>
      </c>
      <c r="D7068" s="24" t="str">
        <v>2026-05</v>
      </c>
      <c r="E7068" s="24" t="str">
        <v>비교 반영</v>
      </c>
      <c r="F7068" s="24" t="str">
        <v>최근 비교기간</v>
      </c>
      <c r="G7068" s="26">
        <v>4</v>
      </c>
      <c r="H7068" s="37">
        <v>0.012698412698412698</v>
      </c>
    </row>
    <row r="7069">
      <c r="A7069" s="26">
        <v>46</v>
      </c>
      <c r="B7069" s="24" t="str">
        <v>동두천시</v>
      </c>
      <c r="C7069" s="24" t="str">
        <v>상가</v>
      </c>
      <c r="D7069" s="24" t="str">
        <v>2026-06</v>
      </c>
      <c r="E7069" s="24" t="str">
        <v>비교 반영</v>
      </c>
      <c r="F7069" s="24" t="str">
        <v>최근 비교기간</v>
      </c>
      <c r="G7069" s="26">
        <v>7</v>
      </c>
      <c r="H7069" s="37">
        <v>0.01977401129943503</v>
      </c>
    </row>
    <row r="7070">
      <c r="A7070" s="30">
        <v>46</v>
      </c>
      <c r="B7070" s="30" t="str">
        <v>동두천시</v>
      </c>
      <c r="C7070" s="30" t="str">
        <v>상가</v>
      </c>
      <c r="D7070" s="30" t="str">
        <v>2026-07</v>
      </c>
      <c r="E7070" s="30" t="str">
        <v>집계 중</v>
      </c>
      <c r="F7070" s="30" t="str">
        <v>집계 중 월</v>
      </c>
      <c r="G7070" s="32">
        <v>2</v>
      </c>
      <c r="H7070" s="43">
        <v>0.006535947712418301</v>
      </c>
    </row>
    <row r="7071">
      <c r="A7071" s="26">
        <v>46</v>
      </c>
      <c r="B7071" s="24" t="str">
        <v>동두천시</v>
      </c>
      <c r="C7071" s="24" t="str">
        <v>다가구 매매</v>
      </c>
      <c r="D7071" s="24" t="str">
        <v>2025-08</v>
      </c>
      <c r="E7071" s="24" t="str">
        <v>비교 반영</v>
      </c>
      <c r="F7071" s="24" t="str">
        <v>그 외 비교 반영월</v>
      </c>
      <c r="G7071" s="26">
        <v>1</v>
      </c>
      <c r="H7071" s="37">
        <v>0.0035460992907801418</v>
      </c>
    </row>
    <row r="7072">
      <c r="A7072" s="26">
        <v>46</v>
      </c>
      <c r="B7072" s="24" t="str">
        <v>동두천시</v>
      </c>
      <c r="C7072" s="24" t="str">
        <v>다가구 매매</v>
      </c>
      <c r="D7072" s="24" t="str">
        <v>2025-09</v>
      </c>
      <c r="E7072" s="24" t="str">
        <v>비교 반영</v>
      </c>
      <c r="F7072" s="24" t="str">
        <v>그 외 비교 반영월</v>
      </c>
      <c r="G7072" s="26">
        <v>7</v>
      </c>
      <c r="H7072" s="37">
        <v>0.018229166666666668</v>
      </c>
    </row>
    <row r="7073">
      <c r="A7073" s="26">
        <v>46</v>
      </c>
      <c r="B7073" s="24" t="str">
        <v>동두천시</v>
      </c>
      <c r="C7073" s="24" t="str">
        <v>다가구 매매</v>
      </c>
      <c r="D7073" s="24" t="str">
        <v>2025-10</v>
      </c>
      <c r="E7073" s="24" t="str">
        <v>비교 반영</v>
      </c>
      <c r="F7073" s="24" t="str">
        <v>그 외 비교 반영월</v>
      </c>
      <c r="G7073" s="26">
        <v>6</v>
      </c>
      <c r="H7073" s="37">
        <v>0.019736842105263157</v>
      </c>
    </row>
    <row r="7074">
      <c r="A7074" s="26">
        <v>46</v>
      </c>
      <c r="B7074" s="24" t="str">
        <v>동두천시</v>
      </c>
      <c r="C7074" s="24" t="str">
        <v>다가구 매매</v>
      </c>
      <c r="D7074" s="24" t="str">
        <v>2025-11</v>
      </c>
      <c r="E7074" s="24" t="str">
        <v>비교 반영</v>
      </c>
      <c r="F7074" s="24" t="str">
        <v>그 외 비교 반영월</v>
      </c>
      <c r="G7074" s="26">
        <v>5</v>
      </c>
      <c r="H7074" s="37">
        <v>0.009041591320072333</v>
      </c>
    </row>
    <row r="7075">
      <c r="A7075" s="26">
        <v>46</v>
      </c>
      <c r="B7075" s="24" t="str">
        <v>동두천시</v>
      </c>
      <c r="C7075" s="24" t="str">
        <v>다가구 매매</v>
      </c>
      <c r="D7075" s="24" t="str">
        <v>2025-12</v>
      </c>
      <c r="E7075" s="24" t="str">
        <v>비교 반영</v>
      </c>
      <c r="F7075" s="24" t="str">
        <v>그 외 비교 반영월</v>
      </c>
      <c r="G7075" s="26">
        <v>3</v>
      </c>
      <c r="H7075" s="37">
        <v>0.00967741935483871</v>
      </c>
    </row>
    <row r="7076">
      <c r="A7076" s="26">
        <v>46</v>
      </c>
      <c r="B7076" s="24" t="str">
        <v>동두천시</v>
      </c>
      <c r="C7076" s="24" t="str">
        <v>다가구 매매</v>
      </c>
      <c r="D7076" s="24" t="str">
        <v>2026-01</v>
      </c>
      <c r="E7076" s="24" t="str">
        <v>비교 반영</v>
      </c>
      <c r="F7076" s="24" t="str">
        <v>직전 비교기간</v>
      </c>
      <c r="G7076" s="26">
        <v>7</v>
      </c>
      <c r="H7076" s="37">
        <v>0.01912568306010929</v>
      </c>
    </row>
    <row r="7077">
      <c r="A7077" s="26">
        <v>46</v>
      </c>
      <c r="B7077" s="24" t="str">
        <v>동두천시</v>
      </c>
      <c r="C7077" s="24" t="str">
        <v>다가구 매매</v>
      </c>
      <c r="D7077" s="24" t="str">
        <v>2026-02</v>
      </c>
      <c r="E7077" s="24" t="str">
        <v>비교 반영</v>
      </c>
      <c r="F7077" s="24" t="str">
        <v>직전 비교기간</v>
      </c>
      <c r="G7077" s="26">
        <v>6</v>
      </c>
      <c r="H7077" s="37">
        <v>0.018461538461538463</v>
      </c>
    </row>
    <row r="7078">
      <c r="A7078" s="26">
        <v>46</v>
      </c>
      <c r="B7078" s="24" t="str">
        <v>동두천시</v>
      </c>
      <c r="C7078" s="24" t="str">
        <v>다가구 매매</v>
      </c>
      <c r="D7078" s="24" t="str">
        <v>2026-03</v>
      </c>
      <c r="E7078" s="24" t="str">
        <v>비교 반영</v>
      </c>
      <c r="F7078" s="24" t="str">
        <v>직전 비교기간</v>
      </c>
      <c r="G7078" s="26">
        <v>6</v>
      </c>
      <c r="H7078" s="37">
        <v>0.014705882352941176</v>
      </c>
    </row>
    <row r="7079">
      <c r="A7079" s="26">
        <v>46</v>
      </c>
      <c r="B7079" s="24" t="str">
        <v>동두천시</v>
      </c>
      <c r="C7079" s="24" t="str">
        <v>다가구 매매</v>
      </c>
      <c r="D7079" s="24" t="str">
        <v>2026-04</v>
      </c>
      <c r="E7079" s="24" t="str">
        <v>비교 반영</v>
      </c>
      <c r="F7079" s="24" t="str">
        <v>최근 비교기간</v>
      </c>
      <c r="G7079" s="26">
        <v>5</v>
      </c>
      <c r="H7079" s="37">
        <v>0.015151515151515152</v>
      </c>
    </row>
    <row r="7080">
      <c r="A7080" s="26">
        <v>46</v>
      </c>
      <c r="B7080" s="24" t="str">
        <v>동두천시</v>
      </c>
      <c r="C7080" s="24" t="str">
        <v>다가구 매매</v>
      </c>
      <c r="D7080" s="24" t="str">
        <v>2026-05</v>
      </c>
      <c r="E7080" s="24" t="str">
        <v>비교 반영</v>
      </c>
      <c r="F7080" s="24" t="str">
        <v>최근 비교기간</v>
      </c>
      <c r="G7080" s="26">
        <v>7</v>
      </c>
      <c r="H7080" s="37">
        <v>0.022222222222222223</v>
      </c>
    </row>
    <row r="7081">
      <c r="A7081" s="26">
        <v>46</v>
      </c>
      <c r="B7081" s="24" t="str">
        <v>동두천시</v>
      </c>
      <c r="C7081" s="24" t="str">
        <v>다가구 매매</v>
      </c>
      <c r="D7081" s="24" t="str">
        <v>2026-06</v>
      </c>
      <c r="E7081" s="24" t="str">
        <v>비교 반영</v>
      </c>
      <c r="F7081" s="24" t="str">
        <v>최근 비교기간</v>
      </c>
      <c r="G7081" s="26">
        <v>5</v>
      </c>
      <c r="H7081" s="37">
        <v>0.014124293785310734</v>
      </c>
    </row>
    <row r="7082">
      <c r="A7082" s="30">
        <v>46</v>
      </c>
      <c r="B7082" s="30" t="str">
        <v>동두천시</v>
      </c>
      <c r="C7082" s="30" t="str">
        <v>다가구 매매</v>
      </c>
      <c r="D7082" s="30" t="str">
        <v>2026-07</v>
      </c>
      <c r="E7082" s="30" t="str">
        <v>집계 중</v>
      </c>
      <c r="F7082" s="30" t="str">
        <v>집계 중 월</v>
      </c>
      <c r="G7082" s="32">
        <v>4</v>
      </c>
      <c r="H7082" s="43">
        <v>0.013071895424836602</v>
      </c>
    </row>
    <row r="7083">
      <c r="A7083" s="26">
        <v>46</v>
      </c>
      <c r="B7083" s="24" t="str">
        <v>동두천시</v>
      </c>
      <c r="C7083" s="24" t="str">
        <v>오피스텔 매매</v>
      </c>
      <c r="D7083" s="24" t="str">
        <v>2025-08</v>
      </c>
      <c r="E7083" s="24" t="str">
        <v>비교 반영</v>
      </c>
      <c r="F7083" s="24" t="str">
        <v>그 외 비교 반영월</v>
      </c>
      <c r="G7083" s="26">
        <v>0</v>
      </c>
      <c r="H7083" s="37">
        <v>0</v>
      </c>
    </row>
    <row r="7084">
      <c r="A7084" s="26">
        <v>46</v>
      </c>
      <c r="B7084" s="24" t="str">
        <v>동두천시</v>
      </c>
      <c r="C7084" s="24" t="str">
        <v>오피스텔 매매</v>
      </c>
      <c r="D7084" s="24" t="str">
        <v>2025-09</v>
      </c>
      <c r="E7084" s="24" t="str">
        <v>비교 반영</v>
      </c>
      <c r="F7084" s="24" t="str">
        <v>그 외 비교 반영월</v>
      </c>
      <c r="G7084" s="26">
        <v>0</v>
      </c>
      <c r="H7084" s="37">
        <v>0</v>
      </c>
    </row>
    <row r="7085">
      <c r="A7085" s="26">
        <v>46</v>
      </c>
      <c r="B7085" s="24" t="str">
        <v>동두천시</v>
      </c>
      <c r="C7085" s="24" t="str">
        <v>오피스텔 매매</v>
      </c>
      <c r="D7085" s="24" t="str">
        <v>2025-10</v>
      </c>
      <c r="E7085" s="24" t="str">
        <v>비교 반영</v>
      </c>
      <c r="F7085" s="24" t="str">
        <v>그 외 비교 반영월</v>
      </c>
      <c r="G7085" s="26">
        <v>0</v>
      </c>
      <c r="H7085" s="37">
        <v>0</v>
      </c>
    </row>
    <row r="7086">
      <c r="A7086" s="26">
        <v>46</v>
      </c>
      <c r="B7086" s="24" t="str">
        <v>동두천시</v>
      </c>
      <c r="C7086" s="24" t="str">
        <v>오피스텔 매매</v>
      </c>
      <c r="D7086" s="24" t="str">
        <v>2025-11</v>
      </c>
      <c r="E7086" s="24" t="str">
        <v>비교 반영</v>
      </c>
      <c r="F7086" s="24" t="str">
        <v>그 외 비교 반영월</v>
      </c>
      <c r="G7086" s="26">
        <v>0</v>
      </c>
      <c r="H7086" s="37">
        <v>0</v>
      </c>
    </row>
    <row r="7087">
      <c r="A7087" s="26">
        <v>46</v>
      </c>
      <c r="B7087" s="24" t="str">
        <v>동두천시</v>
      </c>
      <c r="C7087" s="24" t="str">
        <v>오피스텔 매매</v>
      </c>
      <c r="D7087" s="24" t="str">
        <v>2025-12</v>
      </c>
      <c r="E7087" s="24" t="str">
        <v>비교 반영</v>
      </c>
      <c r="F7087" s="24" t="str">
        <v>그 외 비교 반영월</v>
      </c>
      <c r="G7087" s="26">
        <v>0</v>
      </c>
      <c r="H7087" s="37">
        <v>0</v>
      </c>
    </row>
    <row r="7088">
      <c r="A7088" s="26">
        <v>46</v>
      </c>
      <c r="B7088" s="24" t="str">
        <v>동두천시</v>
      </c>
      <c r="C7088" s="24" t="str">
        <v>오피스텔 매매</v>
      </c>
      <c r="D7088" s="24" t="str">
        <v>2026-01</v>
      </c>
      <c r="E7088" s="24" t="str">
        <v>비교 반영</v>
      </c>
      <c r="F7088" s="24" t="str">
        <v>직전 비교기간</v>
      </c>
      <c r="G7088" s="26">
        <v>0</v>
      </c>
      <c r="H7088" s="37">
        <v>0</v>
      </c>
    </row>
    <row r="7089">
      <c r="A7089" s="26">
        <v>46</v>
      </c>
      <c r="B7089" s="24" t="str">
        <v>동두천시</v>
      </c>
      <c r="C7089" s="24" t="str">
        <v>오피스텔 매매</v>
      </c>
      <c r="D7089" s="24" t="str">
        <v>2026-02</v>
      </c>
      <c r="E7089" s="24" t="str">
        <v>비교 반영</v>
      </c>
      <c r="F7089" s="24" t="str">
        <v>직전 비교기간</v>
      </c>
      <c r="G7089" s="26">
        <v>0</v>
      </c>
      <c r="H7089" s="37">
        <v>0</v>
      </c>
    </row>
    <row r="7090">
      <c r="A7090" s="26">
        <v>46</v>
      </c>
      <c r="B7090" s="24" t="str">
        <v>동두천시</v>
      </c>
      <c r="C7090" s="24" t="str">
        <v>오피스텔 매매</v>
      </c>
      <c r="D7090" s="24" t="str">
        <v>2026-03</v>
      </c>
      <c r="E7090" s="24" t="str">
        <v>비교 반영</v>
      </c>
      <c r="F7090" s="24" t="str">
        <v>직전 비교기간</v>
      </c>
      <c r="G7090" s="26">
        <v>1</v>
      </c>
      <c r="H7090" s="37">
        <v>0.0024509803921568627</v>
      </c>
    </row>
    <row r="7091">
      <c r="A7091" s="26">
        <v>46</v>
      </c>
      <c r="B7091" s="24" t="str">
        <v>동두천시</v>
      </c>
      <c r="C7091" s="24" t="str">
        <v>오피스텔 매매</v>
      </c>
      <c r="D7091" s="24" t="str">
        <v>2026-04</v>
      </c>
      <c r="E7091" s="24" t="str">
        <v>비교 반영</v>
      </c>
      <c r="F7091" s="24" t="str">
        <v>최근 비교기간</v>
      </c>
      <c r="G7091" s="26">
        <v>1</v>
      </c>
      <c r="H7091" s="37">
        <v>0.0030303030303030303</v>
      </c>
    </row>
    <row r="7092">
      <c r="A7092" s="26">
        <v>46</v>
      </c>
      <c r="B7092" s="24" t="str">
        <v>동두천시</v>
      </c>
      <c r="C7092" s="24" t="str">
        <v>오피스텔 매매</v>
      </c>
      <c r="D7092" s="24" t="str">
        <v>2026-05</v>
      </c>
      <c r="E7092" s="24" t="str">
        <v>비교 반영</v>
      </c>
      <c r="F7092" s="24" t="str">
        <v>최근 비교기간</v>
      </c>
      <c r="G7092" s="26">
        <v>1</v>
      </c>
      <c r="H7092" s="37">
        <v>0.0031746031746031746</v>
      </c>
    </row>
    <row r="7093">
      <c r="A7093" s="26">
        <v>46</v>
      </c>
      <c r="B7093" s="24" t="str">
        <v>동두천시</v>
      </c>
      <c r="C7093" s="24" t="str">
        <v>오피스텔 매매</v>
      </c>
      <c r="D7093" s="24" t="str">
        <v>2026-06</v>
      </c>
      <c r="E7093" s="24" t="str">
        <v>비교 반영</v>
      </c>
      <c r="F7093" s="24" t="str">
        <v>최근 비교기간</v>
      </c>
      <c r="G7093" s="26">
        <v>0</v>
      </c>
      <c r="H7093" s="37">
        <v>0</v>
      </c>
    </row>
    <row r="7094">
      <c r="A7094" s="30">
        <v>46</v>
      </c>
      <c r="B7094" s="30" t="str">
        <v>동두천시</v>
      </c>
      <c r="C7094" s="30" t="str">
        <v>오피스텔 매매</v>
      </c>
      <c r="D7094" s="30" t="str">
        <v>2026-07</v>
      </c>
      <c r="E7094" s="30" t="str">
        <v>집계 중</v>
      </c>
      <c r="F7094" s="30" t="str">
        <v>집계 중 월</v>
      </c>
      <c r="G7094" s="32">
        <v>0</v>
      </c>
      <c r="H7094" s="43">
        <v>0</v>
      </c>
    </row>
    <row r="7095">
      <c r="A7095" s="26">
        <v>46</v>
      </c>
      <c r="B7095" s="24" t="str">
        <v>동두천시</v>
      </c>
      <c r="C7095" s="24" t="str">
        <v>공장창고</v>
      </c>
      <c r="D7095" s="24" t="str">
        <v>2025-08</v>
      </c>
      <c r="E7095" s="24" t="str">
        <v>비교 반영</v>
      </c>
      <c r="F7095" s="24" t="str">
        <v>그 외 비교 반영월</v>
      </c>
      <c r="G7095" s="26">
        <v>1</v>
      </c>
      <c r="H7095" s="37">
        <v>0.0035460992907801418</v>
      </c>
    </row>
    <row r="7096">
      <c r="A7096" s="26">
        <v>46</v>
      </c>
      <c r="B7096" s="24" t="str">
        <v>동두천시</v>
      </c>
      <c r="C7096" s="24" t="str">
        <v>공장창고</v>
      </c>
      <c r="D7096" s="24" t="str">
        <v>2025-09</v>
      </c>
      <c r="E7096" s="24" t="str">
        <v>비교 반영</v>
      </c>
      <c r="F7096" s="24" t="str">
        <v>그 외 비교 반영월</v>
      </c>
      <c r="G7096" s="26">
        <v>2</v>
      </c>
      <c r="H7096" s="37">
        <v>0.005208333333333333</v>
      </c>
    </row>
    <row r="7097">
      <c r="A7097" s="26">
        <v>46</v>
      </c>
      <c r="B7097" s="24" t="str">
        <v>동두천시</v>
      </c>
      <c r="C7097" s="24" t="str">
        <v>공장창고</v>
      </c>
      <c r="D7097" s="24" t="str">
        <v>2025-10</v>
      </c>
      <c r="E7097" s="24" t="str">
        <v>비교 반영</v>
      </c>
      <c r="F7097" s="24" t="str">
        <v>그 외 비교 반영월</v>
      </c>
      <c r="G7097" s="26">
        <v>0</v>
      </c>
      <c r="H7097" s="37">
        <v>0</v>
      </c>
    </row>
    <row r="7098">
      <c r="A7098" s="26">
        <v>46</v>
      </c>
      <c r="B7098" s="24" t="str">
        <v>동두천시</v>
      </c>
      <c r="C7098" s="24" t="str">
        <v>공장창고</v>
      </c>
      <c r="D7098" s="24" t="str">
        <v>2025-11</v>
      </c>
      <c r="E7098" s="24" t="str">
        <v>비교 반영</v>
      </c>
      <c r="F7098" s="24" t="str">
        <v>그 외 비교 반영월</v>
      </c>
      <c r="G7098" s="26">
        <v>1</v>
      </c>
      <c r="H7098" s="37">
        <v>0.0018083182640144665</v>
      </c>
    </row>
    <row r="7099">
      <c r="A7099" s="26">
        <v>46</v>
      </c>
      <c r="B7099" s="24" t="str">
        <v>동두천시</v>
      </c>
      <c r="C7099" s="24" t="str">
        <v>공장창고</v>
      </c>
      <c r="D7099" s="24" t="str">
        <v>2025-12</v>
      </c>
      <c r="E7099" s="24" t="str">
        <v>비교 반영</v>
      </c>
      <c r="F7099" s="24" t="str">
        <v>그 외 비교 반영월</v>
      </c>
      <c r="G7099" s="26">
        <v>2</v>
      </c>
      <c r="H7099" s="37">
        <v>0.0064516129032258064</v>
      </c>
    </row>
    <row r="7100">
      <c r="A7100" s="26">
        <v>46</v>
      </c>
      <c r="B7100" s="24" t="str">
        <v>동두천시</v>
      </c>
      <c r="C7100" s="24" t="str">
        <v>공장창고</v>
      </c>
      <c r="D7100" s="24" t="str">
        <v>2026-01</v>
      </c>
      <c r="E7100" s="24" t="str">
        <v>비교 반영</v>
      </c>
      <c r="F7100" s="24" t="str">
        <v>직전 비교기간</v>
      </c>
      <c r="G7100" s="26">
        <v>0</v>
      </c>
      <c r="H7100" s="37">
        <v>0</v>
      </c>
    </row>
    <row r="7101">
      <c r="A7101" s="26">
        <v>46</v>
      </c>
      <c r="B7101" s="24" t="str">
        <v>동두천시</v>
      </c>
      <c r="C7101" s="24" t="str">
        <v>공장창고</v>
      </c>
      <c r="D7101" s="24" t="str">
        <v>2026-02</v>
      </c>
      <c r="E7101" s="24" t="str">
        <v>비교 반영</v>
      </c>
      <c r="F7101" s="24" t="str">
        <v>직전 비교기간</v>
      </c>
      <c r="G7101" s="26">
        <v>0</v>
      </c>
      <c r="H7101" s="37">
        <v>0</v>
      </c>
    </row>
    <row r="7102">
      <c r="A7102" s="26">
        <v>46</v>
      </c>
      <c r="B7102" s="24" t="str">
        <v>동두천시</v>
      </c>
      <c r="C7102" s="24" t="str">
        <v>공장창고</v>
      </c>
      <c r="D7102" s="24" t="str">
        <v>2026-03</v>
      </c>
      <c r="E7102" s="24" t="str">
        <v>비교 반영</v>
      </c>
      <c r="F7102" s="24" t="str">
        <v>직전 비교기간</v>
      </c>
      <c r="G7102" s="26">
        <v>1</v>
      </c>
      <c r="H7102" s="37">
        <v>0.0024509803921568627</v>
      </c>
    </row>
    <row r="7103">
      <c r="A7103" s="26">
        <v>46</v>
      </c>
      <c r="B7103" s="24" t="str">
        <v>동두천시</v>
      </c>
      <c r="C7103" s="24" t="str">
        <v>공장창고</v>
      </c>
      <c r="D7103" s="24" t="str">
        <v>2026-04</v>
      </c>
      <c r="E7103" s="24" t="str">
        <v>비교 반영</v>
      </c>
      <c r="F7103" s="24" t="str">
        <v>최근 비교기간</v>
      </c>
      <c r="G7103" s="26">
        <v>0</v>
      </c>
      <c r="H7103" s="37">
        <v>0</v>
      </c>
    </row>
    <row r="7104">
      <c r="A7104" s="26">
        <v>46</v>
      </c>
      <c r="B7104" s="24" t="str">
        <v>동두천시</v>
      </c>
      <c r="C7104" s="24" t="str">
        <v>공장창고</v>
      </c>
      <c r="D7104" s="24" t="str">
        <v>2026-05</v>
      </c>
      <c r="E7104" s="24" t="str">
        <v>비교 반영</v>
      </c>
      <c r="F7104" s="24" t="str">
        <v>최근 비교기간</v>
      </c>
      <c r="G7104" s="26">
        <v>0</v>
      </c>
      <c r="H7104" s="37">
        <v>0</v>
      </c>
    </row>
    <row r="7105">
      <c r="A7105" s="26">
        <v>46</v>
      </c>
      <c r="B7105" s="24" t="str">
        <v>동두천시</v>
      </c>
      <c r="C7105" s="24" t="str">
        <v>공장창고</v>
      </c>
      <c r="D7105" s="24" t="str">
        <v>2026-06</v>
      </c>
      <c r="E7105" s="24" t="str">
        <v>비교 반영</v>
      </c>
      <c r="F7105" s="24" t="str">
        <v>최근 비교기간</v>
      </c>
      <c r="G7105" s="26">
        <v>0</v>
      </c>
      <c r="H7105" s="37">
        <v>0</v>
      </c>
    </row>
    <row r="7106">
      <c r="A7106" s="30">
        <v>46</v>
      </c>
      <c r="B7106" s="30" t="str">
        <v>동두천시</v>
      </c>
      <c r="C7106" s="30" t="str">
        <v>공장창고</v>
      </c>
      <c r="D7106" s="30" t="str">
        <v>2026-07</v>
      </c>
      <c r="E7106" s="30" t="str">
        <v>집계 중</v>
      </c>
      <c r="F7106" s="30" t="str">
        <v>집계 중 월</v>
      </c>
      <c r="G7106" s="32">
        <v>0</v>
      </c>
      <c r="H7106" s="43">
        <v>0</v>
      </c>
    </row>
    <row r="7107">
      <c r="A7107" s="26">
        <v>47</v>
      </c>
      <c r="B7107" s="24" t="str">
        <v>연천군</v>
      </c>
      <c r="C7107" s="24" t="str">
        <v>토지</v>
      </c>
      <c r="D7107" s="24" t="str">
        <v>2025-08</v>
      </c>
      <c r="E7107" s="24" t="str">
        <v>비교 반영</v>
      </c>
      <c r="F7107" s="24" t="str">
        <v>그 외 비교 반영월</v>
      </c>
      <c r="G7107" s="26">
        <v>114</v>
      </c>
      <c r="H7107" s="37">
        <v>0.5786802030456852</v>
      </c>
    </row>
    <row r="7108">
      <c r="A7108" s="26">
        <v>47</v>
      </c>
      <c r="B7108" s="24" t="str">
        <v>연천군</v>
      </c>
      <c r="C7108" s="24" t="str">
        <v>토지</v>
      </c>
      <c r="D7108" s="24" t="str">
        <v>2025-09</v>
      </c>
      <c r="E7108" s="24" t="str">
        <v>비교 반영</v>
      </c>
      <c r="F7108" s="24" t="str">
        <v>그 외 비교 반영월</v>
      </c>
      <c r="G7108" s="26">
        <v>131</v>
      </c>
      <c r="H7108" s="37">
        <v>0.5954545454545455</v>
      </c>
    </row>
    <row r="7109">
      <c r="A7109" s="26">
        <v>47</v>
      </c>
      <c r="B7109" s="24" t="str">
        <v>연천군</v>
      </c>
      <c r="C7109" s="24" t="str">
        <v>토지</v>
      </c>
      <c r="D7109" s="24" t="str">
        <v>2025-10</v>
      </c>
      <c r="E7109" s="24" t="str">
        <v>비교 반영</v>
      </c>
      <c r="F7109" s="24" t="str">
        <v>그 외 비교 반영월</v>
      </c>
      <c r="G7109" s="26">
        <v>100</v>
      </c>
      <c r="H7109" s="37">
        <v>0.5263157894736842</v>
      </c>
    </row>
    <row r="7110">
      <c r="A7110" s="26">
        <v>47</v>
      </c>
      <c r="B7110" s="24" t="str">
        <v>연천군</v>
      </c>
      <c r="C7110" s="24" t="str">
        <v>토지</v>
      </c>
      <c r="D7110" s="24" t="str">
        <v>2025-11</v>
      </c>
      <c r="E7110" s="24" t="str">
        <v>비교 반영</v>
      </c>
      <c r="F7110" s="24" t="str">
        <v>그 외 비교 반영월</v>
      </c>
      <c r="G7110" s="26">
        <v>167</v>
      </c>
      <c r="H7110" s="37">
        <v>0.6139705882352942</v>
      </c>
    </row>
    <row r="7111">
      <c r="A7111" s="26">
        <v>47</v>
      </c>
      <c r="B7111" s="24" t="str">
        <v>연천군</v>
      </c>
      <c r="C7111" s="24" t="str">
        <v>토지</v>
      </c>
      <c r="D7111" s="24" t="str">
        <v>2025-12</v>
      </c>
      <c r="E7111" s="24" t="str">
        <v>비교 반영</v>
      </c>
      <c r="F7111" s="24" t="str">
        <v>그 외 비교 반영월</v>
      </c>
      <c r="G7111" s="26">
        <v>171</v>
      </c>
      <c r="H7111" s="37">
        <v>0.7154811715481172</v>
      </c>
    </row>
    <row r="7112">
      <c r="A7112" s="26">
        <v>47</v>
      </c>
      <c r="B7112" s="24" t="str">
        <v>연천군</v>
      </c>
      <c r="C7112" s="24" t="str">
        <v>토지</v>
      </c>
      <c r="D7112" s="24" t="str">
        <v>2026-01</v>
      </c>
      <c r="E7112" s="24" t="str">
        <v>비교 반영</v>
      </c>
      <c r="F7112" s="24" t="str">
        <v>직전 비교기간</v>
      </c>
      <c r="G7112" s="26">
        <v>123</v>
      </c>
      <c r="H7112" s="37">
        <v>0.5829383886255924</v>
      </c>
    </row>
    <row r="7113">
      <c r="A7113" s="26">
        <v>47</v>
      </c>
      <c r="B7113" s="24" t="str">
        <v>연천군</v>
      </c>
      <c r="C7113" s="24" t="str">
        <v>토지</v>
      </c>
      <c r="D7113" s="24" t="str">
        <v>2026-02</v>
      </c>
      <c r="E7113" s="24" t="str">
        <v>비교 반영</v>
      </c>
      <c r="F7113" s="24" t="str">
        <v>직전 비교기간</v>
      </c>
      <c r="G7113" s="26">
        <v>122</v>
      </c>
      <c r="H7113" s="37">
        <v>0.648936170212766</v>
      </c>
    </row>
    <row r="7114">
      <c r="A7114" s="26">
        <v>47</v>
      </c>
      <c r="B7114" s="24" t="str">
        <v>연천군</v>
      </c>
      <c r="C7114" s="24" t="str">
        <v>토지</v>
      </c>
      <c r="D7114" s="24" t="str">
        <v>2026-03</v>
      </c>
      <c r="E7114" s="24" t="str">
        <v>비교 반영</v>
      </c>
      <c r="F7114" s="24" t="str">
        <v>직전 비교기간</v>
      </c>
      <c r="G7114" s="26">
        <v>181</v>
      </c>
      <c r="H7114" s="37">
        <v>0.6487455197132617</v>
      </c>
    </row>
    <row r="7115">
      <c r="A7115" s="26">
        <v>47</v>
      </c>
      <c r="B7115" s="24" t="str">
        <v>연천군</v>
      </c>
      <c r="C7115" s="24" t="str">
        <v>토지</v>
      </c>
      <c r="D7115" s="24" t="str">
        <v>2026-04</v>
      </c>
      <c r="E7115" s="24" t="str">
        <v>비교 반영</v>
      </c>
      <c r="F7115" s="24" t="str">
        <v>최근 비교기간</v>
      </c>
      <c r="G7115" s="26">
        <v>157</v>
      </c>
      <c r="H7115" s="37">
        <v>0.6946902654867256</v>
      </c>
    </row>
    <row r="7116">
      <c r="A7116" s="26">
        <v>47</v>
      </c>
      <c r="B7116" s="24" t="str">
        <v>연천군</v>
      </c>
      <c r="C7116" s="24" t="str">
        <v>토지</v>
      </c>
      <c r="D7116" s="24" t="str">
        <v>2026-05</v>
      </c>
      <c r="E7116" s="24" t="str">
        <v>비교 반영</v>
      </c>
      <c r="F7116" s="24" t="str">
        <v>최근 비교기간</v>
      </c>
      <c r="G7116" s="26">
        <v>120</v>
      </c>
      <c r="H7116" s="37">
        <v>0.6282722513089005</v>
      </c>
    </row>
    <row r="7117">
      <c r="A7117" s="26">
        <v>47</v>
      </c>
      <c r="B7117" s="24" t="str">
        <v>연천군</v>
      </c>
      <c r="C7117" s="24" t="str">
        <v>토지</v>
      </c>
      <c r="D7117" s="24" t="str">
        <v>2026-06</v>
      </c>
      <c r="E7117" s="24" t="str">
        <v>비교 반영</v>
      </c>
      <c r="F7117" s="24" t="str">
        <v>최근 비교기간</v>
      </c>
      <c r="G7117" s="26">
        <v>153</v>
      </c>
      <c r="H7117" s="37">
        <v>0.6594827586206896</v>
      </c>
    </row>
    <row r="7118">
      <c r="A7118" s="30">
        <v>47</v>
      </c>
      <c r="B7118" s="30" t="str">
        <v>연천군</v>
      </c>
      <c r="C7118" s="30" t="str">
        <v>토지</v>
      </c>
      <c r="D7118" s="30" t="str">
        <v>2026-07</v>
      </c>
      <c r="E7118" s="30" t="str">
        <v>집계 중</v>
      </c>
      <c r="F7118" s="30" t="str">
        <v>집계 중 월</v>
      </c>
      <c r="G7118" s="32">
        <v>125</v>
      </c>
      <c r="H7118" s="43">
        <v>0.7961783439490446</v>
      </c>
    </row>
    <row r="7119">
      <c r="A7119" s="26">
        <v>47</v>
      </c>
      <c r="B7119" s="24" t="str">
        <v>연천군</v>
      </c>
      <c r="C7119" s="24" t="str">
        <v>아파트 매매</v>
      </c>
      <c r="D7119" s="24" t="str">
        <v>2025-08</v>
      </c>
      <c r="E7119" s="24" t="str">
        <v>비교 반영</v>
      </c>
      <c r="F7119" s="24" t="str">
        <v>그 외 비교 반영월</v>
      </c>
      <c r="G7119" s="26">
        <v>9</v>
      </c>
      <c r="H7119" s="37">
        <v>0.04568527918781726</v>
      </c>
    </row>
    <row r="7120">
      <c r="A7120" s="26">
        <v>47</v>
      </c>
      <c r="B7120" s="24" t="str">
        <v>연천군</v>
      </c>
      <c r="C7120" s="24" t="str">
        <v>아파트 매매</v>
      </c>
      <c r="D7120" s="24" t="str">
        <v>2025-09</v>
      </c>
      <c r="E7120" s="24" t="str">
        <v>비교 반영</v>
      </c>
      <c r="F7120" s="24" t="str">
        <v>그 외 비교 반영월</v>
      </c>
      <c r="G7120" s="26">
        <v>9</v>
      </c>
      <c r="H7120" s="37">
        <v>0.04090909090909091</v>
      </c>
    </row>
    <row r="7121">
      <c r="A7121" s="26">
        <v>47</v>
      </c>
      <c r="B7121" s="24" t="str">
        <v>연천군</v>
      </c>
      <c r="C7121" s="24" t="str">
        <v>아파트 매매</v>
      </c>
      <c r="D7121" s="24" t="str">
        <v>2025-10</v>
      </c>
      <c r="E7121" s="24" t="str">
        <v>비교 반영</v>
      </c>
      <c r="F7121" s="24" t="str">
        <v>그 외 비교 반영월</v>
      </c>
      <c r="G7121" s="26">
        <v>10</v>
      </c>
      <c r="H7121" s="37">
        <v>0.05263157894736842</v>
      </c>
    </row>
    <row r="7122">
      <c r="A7122" s="26">
        <v>47</v>
      </c>
      <c r="B7122" s="24" t="str">
        <v>연천군</v>
      </c>
      <c r="C7122" s="24" t="str">
        <v>아파트 매매</v>
      </c>
      <c r="D7122" s="24" t="str">
        <v>2025-11</v>
      </c>
      <c r="E7122" s="24" t="str">
        <v>비교 반영</v>
      </c>
      <c r="F7122" s="24" t="str">
        <v>그 외 비교 반영월</v>
      </c>
      <c r="G7122" s="26">
        <v>14</v>
      </c>
      <c r="H7122" s="37">
        <v>0.051470588235294115</v>
      </c>
    </row>
    <row r="7123">
      <c r="A7123" s="26">
        <v>47</v>
      </c>
      <c r="B7123" s="24" t="str">
        <v>연천군</v>
      </c>
      <c r="C7123" s="24" t="str">
        <v>아파트 매매</v>
      </c>
      <c r="D7123" s="24" t="str">
        <v>2025-12</v>
      </c>
      <c r="E7123" s="24" t="str">
        <v>비교 반영</v>
      </c>
      <c r="F7123" s="24" t="str">
        <v>그 외 비교 반영월</v>
      </c>
      <c r="G7123" s="26">
        <v>15</v>
      </c>
      <c r="H7123" s="37">
        <v>0.06276150627615062</v>
      </c>
    </row>
    <row r="7124">
      <c r="A7124" s="26">
        <v>47</v>
      </c>
      <c r="B7124" s="24" t="str">
        <v>연천군</v>
      </c>
      <c r="C7124" s="24" t="str">
        <v>아파트 매매</v>
      </c>
      <c r="D7124" s="24" t="str">
        <v>2026-01</v>
      </c>
      <c r="E7124" s="24" t="str">
        <v>비교 반영</v>
      </c>
      <c r="F7124" s="24" t="str">
        <v>직전 비교기간</v>
      </c>
      <c r="G7124" s="26">
        <v>8</v>
      </c>
      <c r="H7124" s="37">
        <v>0.037914691943127965</v>
      </c>
    </row>
    <row r="7125">
      <c r="A7125" s="26">
        <v>47</v>
      </c>
      <c r="B7125" s="24" t="str">
        <v>연천군</v>
      </c>
      <c r="C7125" s="24" t="str">
        <v>아파트 매매</v>
      </c>
      <c r="D7125" s="24" t="str">
        <v>2026-02</v>
      </c>
      <c r="E7125" s="24" t="str">
        <v>비교 반영</v>
      </c>
      <c r="F7125" s="24" t="str">
        <v>직전 비교기간</v>
      </c>
      <c r="G7125" s="26">
        <v>11</v>
      </c>
      <c r="H7125" s="37">
        <v>0.05851063829787234</v>
      </c>
    </row>
    <row r="7126">
      <c r="A7126" s="26">
        <v>47</v>
      </c>
      <c r="B7126" s="24" t="str">
        <v>연천군</v>
      </c>
      <c r="C7126" s="24" t="str">
        <v>아파트 매매</v>
      </c>
      <c r="D7126" s="24" t="str">
        <v>2026-03</v>
      </c>
      <c r="E7126" s="24" t="str">
        <v>비교 반영</v>
      </c>
      <c r="F7126" s="24" t="str">
        <v>직전 비교기간</v>
      </c>
      <c r="G7126" s="26">
        <v>16</v>
      </c>
      <c r="H7126" s="37">
        <v>0.05734767025089606</v>
      </c>
    </row>
    <row r="7127">
      <c r="A7127" s="26">
        <v>47</v>
      </c>
      <c r="B7127" s="24" t="str">
        <v>연천군</v>
      </c>
      <c r="C7127" s="24" t="str">
        <v>아파트 매매</v>
      </c>
      <c r="D7127" s="24" t="str">
        <v>2026-04</v>
      </c>
      <c r="E7127" s="24" t="str">
        <v>비교 반영</v>
      </c>
      <c r="F7127" s="24" t="str">
        <v>최근 비교기간</v>
      </c>
      <c r="G7127" s="26">
        <v>20</v>
      </c>
      <c r="H7127" s="37">
        <v>0.08849557522123894</v>
      </c>
    </row>
    <row r="7128">
      <c r="A7128" s="26">
        <v>47</v>
      </c>
      <c r="B7128" s="24" t="str">
        <v>연천군</v>
      </c>
      <c r="C7128" s="24" t="str">
        <v>아파트 매매</v>
      </c>
      <c r="D7128" s="24" t="str">
        <v>2026-05</v>
      </c>
      <c r="E7128" s="24" t="str">
        <v>비교 반영</v>
      </c>
      <c r="F7128" s="24" t="str">
        <v>최근 비교기간</v>
      </c>
      <c r="G7128" s="26">
        <v>17</v>
      </c>
      <c r="H7128" s="37">
        <v>0.08900523560209424</v>
      </c>
    </row>
    <row r="7129">
      <c r="A7129" s="26">
        <v>47</v>
      </c>
      <c r="B7129" s="24" t="str">
        <v>연천군</v>
      </c>
      <c r="C7129" s="24" t="str">
        <v>아파트 매매</v>
      </c>
      <c r="D7129" s="24" t="str">
        <v>2026-06</v>
      </c>
      <c r="E7129" s="24" t="str">
        <v>비교 반영</v>
      </c>
      <c r="F7129" s="24" t="str">
        <v>최근 비교기간</v>
      </c>
      <c r="G7129" s="26">
        <v>19</v>
      </c>
      <c r="H7129" s="37">
        <v>0.08189655172413793</v>
      </c>
    </row>
    <row r="7130">
      <c r="A7130" s="30">
        <v>47</v>
      </c>
      <c r="B7130" s="30" t="str">
        <v>연천군</v>
      </c>
      <c r="C7130" s="30" t="str">
        <v>아파트 매매</v>
      </c>
      <c r="D7130" s="30" t="str">
        <v>2026-07</v>
      </c>
      <c r="E7130" s="30" t="str">
        <v>집계 중</v>
      </c>
      <c r="F7130" s="30" t="str">
        <v>집계 중 월</v>
      </c>
      <c r="G7130" s="32">
        <v>5</v>
      </c>
      <c r="H7130" s="43">
        <v>0.03184713375796178</v>
      </c>
    </row>
    <row r="7131">
      <c r="A7131" s="26">
        <v>47</v>
      </c>
      <c r="B7131" s="24" t="str">
        <v>연천군</v>
      </c>
      <c r="C7131" s="24" t="str">
        <v>다가구 전월세</v>
      </c>
      <c r="D7131" s="24" t="str">
        <v>2025-08</v>
      </c>
      <c r="E7131" s="24" t="str">
        <v>비교 반영</v>
      </c>
      <c r="F7131" s="24" t="str">
        <v>그 외 비교 반영월</v>
      </c>
      <c r="G7131" s="26">
        <v>9</v>
      </c>
      <c r="H7131" s="37">
        <v>0.04568527918781726</v>
      </c>
    </row>
    <row r="7132">
      <c r="A7132" s="26">
        <v>47</v>
      </c>
      <c r="B7132" s="24" t="str">
        <v>연천군</v>
      </c>
      <c r="C7132" s="24" t="str">
        <v>다가구 전월세</v>
      </c>
      <c r="D7132" s="24" t="str">
        <v>2025-09</v>
      </c>
      <c r="E7132" s="24" t="str">
        <v>비교 반영</v>
      </c>
      <c r="F7132" s="24" t="str">
        <v>그 외 비교 반영월</v>
      </c>
      <c r="G7132" s="26">
        <v>5</v>
      </c>
      <c r="H7132" s="37">
        <v>0.022727272727272728</v>
      </c>
    </row>
    <row r="7133">
      <c r="A7133" s="26">
        <v>47</v>
      </c>
      <c r="B7133" s="24" t="str">
        <v>연천군</v>
      </c>
      <c r="C7133" s="24" t="str">
        <v>다가구 전월세</v>
      </c>
      <c r="D7133" s="24" t="str">
        <v>2025-10</v>
      </c>
      <c r="E7133" s="24" t="str">
        <v>비교 반영</v>
      </c>
      <c r="F7133" s="24" t="str">
        <v>그 외 비교 반영월</v>
      </c>
      <c r="G7133" s="26">
        <v>22</v>
      </c>
      <c r="H7133" s="37">
        <v>0.11578947368421053</v>
      </c>
    </row>
    <row r="7134">
      <c r="A7134" s="26">
        <v>47</v>
      </c>
      <c r="B7134" s="24" t="str">
        <v>연천군</v>
      </c>
      <c r="C7134" s="24" t="str">
        <v>다가구 전월세</v>
      </c>
      <c r="D7134" s="24" t="str">
        <v>2025-11</v>
      </c>
      <c r="E7134" s="24" t="str">
        <v>비교 반영</v>
      </c>
      <c r="F7134" s="24" t="str">
        <v>그 외 비교 반영월</v>
      </c>
      <c r="G7134" s="26">
        <v>18</v>
      </c>
      <c r="H7134" s="37">
        <v>0.0661764705882353</v>
      </c>
    </row>
    <row r="7135">
      <c r="A7135" s="26">
        <v>47</v>
      </c>
      <c r="B7135" s="24" t="str">
        <v>연천군</v>
      </c>
      <c r="C7135" s="24" t="str">
        <v>다가구 전월세</v>
      </c>
      <c r="D7135" s="24" t="str">
        <v>2025-12</v>
      </c>
      <c r="E7135" s="24" t="str">
        <v>비교 반영</v>
      </c>
      <c r="F7135" s="24" t="str">
        <v>그 외 비교 반영월</v>
      </c>
      <c r="G7135" s="26">
        <v>8</v>
      </c>
      <c r="H7135" s="37">
        <v>0.03347280334728033</v>
      </c>
    </row>
    <row r="7136">
      <c r="A7136" s="26">
        <v>47</v>
      </c>
      <c r="B7136" s="24" t="str">
        <v>연천군</v>
      </c>
      <c r="C7136" s="24" t="str">
        <v>다가구 전월세</v>
      </c>
      <c r="D7136" s="24" t="str">
        <v>2026-01</v>
      </c>
      <c r="E7136" s="24" t="str">
        <v>비교 반영</v>
      </c>
      <c r="F7136" s="24" t="str">
        <v>직전 비교기간</v>
      </c>
      <c r="G7136" s="26">
        <v>11</v>
      </c>
      <c r="H7136" s="37">
        <v>0.052132701421800945</v>
      </c>
    </row>
    <row r="7137">
      <c r="A7137" s="26">
        <v>47</v>
      </c>
      <c r="B7137" s="24" t="str">
        <v>연천군</v>
      </c>
      <c r="C7137" s="24" t="str">
        <v>다가구 전월세</v>
      </c>
      <c r="D7137" s="24" t="str">
        <v>2026-02</v>
      </c>
      <c r="E7137" s="24" t="str">
        <v>비교 반영</v>
      </c>
      <c r="F7137" s="24" t="str">
        <v>직전 비교기간</v>
      </c>
      <c r="G7137" s="26">
        <v>15</v>
      </c>
      <c r="H7137" s="37">
        <v>0.0797872340425532</v>
      </c>
    </row>
    <row r="7138">
      <c r="A7138" s="26">
        <v>47</v>
      </c>
      <c r="B7138" s="24" t="str">
        <v>연천군</v>
      </c>
      <c r="C7138" s="24" t="str">
        <v>다가구 전월세</v>
      </c>
      <c r="D7138" s="24" t="str">
        <v>2026-03</v>
      </c>
      <c r="E7138" s="24" t="str">
        <v>비교 반영</v>
      </c>
      <c r="F7138" s="24" t="str">
        <v>직전 비교기간</v>
      </c>
      <c r="G7138" s="26">
        <v>19</v>
      </c>
      <c r="H7138" s="37">
        <v>0.06810035842293907</v>
      </c>
    </row>
    <row r="7139">
      <c r="A7139" s="26">
        <v>47</v>
      </c>
      <c r="B7139" s="24" t="str">
        <v>연천군</v>
      </c>
      <c r="C7139" s="24" t="str">
        <v>다가구 전월세</v>
      </c>
      <c r="D7139" s="24" t="str">
        <v>2026-04</v>
      </c>
      <c r="E7139" s="24" t="str">
        <v>비교 반영</v>
      </c>
      <c r="F7139" s="24" t="str">
        <v>최근 비교기간</v>
      </c>
      <c r="G7139" s="26">
        <v>9</v>
      </c>
      <c r="H7139" s="37">
        <v>0.03982300884955752</v>
      </c>
    </row>
    <row r="7140">
      <c r="A7140" s="26">
        <v>47</v>
      </c>
      <c r="B7140" s="24" t="str">
        <v>연천군</v>
      </c>
      <c r="C7140" s="24" t="str">
        <v>다가구 전월세</v>
      </c>
      <c r="D7140" s="24" t="str">
        <v>2026-05</v>
      </c>
      <c r="E7140" s="24" t="str">
        <v>비교 반영</v>
      </c>
      <c r="F7140" s="24" t="str">
        <v>최근 비교기간</v>
      </c>
      <c r="G7140" s="26">
        <v>22</v>
      </c>
      <c r="H7140" s="37">
        <v>0.11518324607329843</v>
      </c>
    </row>
    <row r="7141">
      <c r="A7141" s="26">
        <v>47</v>
      </c>
      <c r="B7141" s="24" t="str">
        <v>연천군</v>
      </c>
      <c r="C7141" s="24" t="str">
        <v>다가구 전월세</v>
      </c>
      <c r="D7141" s="24" t="str">
        <v>2026-06</v>
      </c>
      <c r="E7141" s="24" t="str">
        <v>비교 반영</v>
      </c>
      <c r="F7141" s="24" t="str">
        <v>최근 비교기간</v>
      </c>
      <c r="G7141" s="26">
        <v>12</v>
      </c>
      <c r="H7141" s="37">
        <v>0.05172413793103448</v>
      </c>
    </row>
    <row r="7142">
      <c r="A7142" s="30">
        <v>47</v>
      </c>
      <c r="B7142" s="30" t="str">
        <v>연천군</v>
      </c>
      <c r="C7142" s="30" t="str">
        <v>다가구 전월세</v>
      </c>
      <c r="D7142" s="30" t="str">
        <v>2026-07</v>
      </c>
      <c r="E7142" s="30" t="str">
        <v>집계 중</v>
      </c>
      <c r="F7142" s="30" t="str">
        <v>집계 중 월</v>
      </c>
      <c r="G7142" s="32">
        <v>7</v>
      </c>
      <c r="H7142" s="43">
        <v>0.044585987261146494</v>
      </c>
    </row>
    <row r="7143">
      <c r="A7143" s="26">
        <v>47</v>
      </c>
      <c r="B7143" s="24" t="str">
        <v>연천군</v>
      </c>
      <c r="C7143" s="24" t="str">
        <v>아파트 전월세</v>
      </c>
      <c r="D7143" s="24" t="str">
        <v>2025-08</v>
      </c>
      <c r="E7143" s="24" t="str">
        <v>비교 반영</v>
      </c>
      <c r="F7143" s="24" t="str">
        <v>그 외 비교 반영월</v>
      </c>
      <c r="G7143" s="26">
        <v>28</v>
      </c>
      <c r="H7143" s="37">
        <v>0.14213197969543148</v>
      </c>
    </row>
    <row r="7144">
      <c r="A7144" s="26">
        <v>47</v>
      </c>
      <c r="B7144" s="24" t="str">
        <v>연천군</v>
      </c>
      <c r="C7144" s="24" t="str">
        <v>아파트 전월세</v>
      </c>
      <c r="D7144" s="24" t="str">
        <v>2025-09</v>
      </c>
      <c r="E7144" s="24" t="str">
        <v>비교 반영</v>
      </c>
      <c r="F7144" s="24" t="str">
        <v>그 외 비교 반영월</v>
      </c>
      <c r="G7144" s="26">
        <v>35</v>
      </c>
      <c r="H7144" s="37">
        <v>0.1590909090909091</v>
      </c>
    </row>
    <row r="7145">
      <c r="A7145" s="26">
        <v>47</v>
      </c>
      <c r="B7145" s="24" t="str">
        <v>연천군</v>
      </c>
      <c r="C7145" s="24" t="str">
        <v>아파트 전월세</v>
      </c>
      <c r="D7145" s="24" t="str">
        <v>2025-10</v>
      </c>
      <c r="E7145" s="24" t="str">
        <v>비교 반영</v>
      </c>
      <c r="F7145" s="24" t="str">
        <v>그 외 비교 반영월</v>
      </c>
      <c r="G7145" s="26">
        <v>26</v>
      </c>
      <c r="H7145" s="37">
        <v>0.1368421052631579</v>
      </c>
    </row>
    <row r="7146">
      <c r="A7146" s="26">
        <v>47</v>
      </c>
      <c r="B7146" s="24" t="str">
        <v>연천군</v>
      </c>
      <c r="C7146" s="24" t="str">
        <v>아파트 전월세</v>
      </c>
      <c r="D7146" s="24" t="str">
        <v>2025-11</v>
      </c>
      <c r="E7146" s="24" t="str">
        <v>비교 반영</v>
      </c>
      <c r="F7146" s="24" t="str">
        <v>그 외 비교 반영월</v>
      </c>
      <c r="G7146" s="26">
        <v>28</v>
      </c>
      <c r="H7146" s="37">
        <v>0.10294117647058823</v>
      </c>
    </row>
    <row r="7147">
      <c r="A7147" s="26">
        <v>47</v>
      </c>
      <c r="B7147" s="24" t="str">
        <v>연천군</v>
      </c>
      <c r="C7147" s="24" t="str">
        <v>아파트 전월세</v>
      </c>
      <c r="D7147" s="24" t="str">
        <v>2025-12</v>
      </c>
      <c r="E7147" s="24" t="str">
        <v>비교 반영</v>
      </c>
      <c r="F7147" s="24" t="str">
        <v>그 외 비교 반영월</v>
      </c>
      <c r="G7147" s="26">
        <v>16</v>
      </c>
      <c r="H7147" s="37">
        <v>0.06694560669456066</v>
      </c>
    </row>
    <row r="7148">
      <c r="A7148" s="26">
        <v>47</v>
      </c>
      <c r="B7148" s="24" t="str">
        <v>연천군</v>
      </c>
      <c r="C7148" s="24" t="str">
        <v>아파트 전월세</v>
      </c>
      <c r="D7148" s="24" t="str">
        <v>2026-01</v>
      </c>
      <c r="E7148" s="24" t="str">
        <v>비교 반영</v>
      </c>
      <c r="F7148" s="24" t="str">
        <v>직전 비교기간</v>
      </c>
      <c r="G7148" s="26">
        <v>27</v>
      </c>
      <c r="H7148" s="37">
        <v>0.12796208530805686</v>
      </c>
    </row>
    <row r="7149">
      <c r="A7149" s="26">
        <v>47</v>
      </c>
      <c r="B7149" s="24" t="str">
        <v>연천군</v>
      </c>
      <c r="C7149" s="24" t="str">
        <v>아파트 전월세</v>
      </c>
      <c r="D7149" s="24" t="str">
        <v>2026-02</v>
      </c>
      <c r="E7149" s="24" t="str">
        <v>비교 반영</v>
      </c>
      <c r="F7149" s="24" t="str">
        <v>직전 비교기간</v>
      </c>
      <c r="G7149" s="26">
        <v>13</v>
      </c>
      <c r="H7149" s="37">
        <v>0.06914893617021277</v>
      </c>
    </row>
    <row r="7150">
      <c r="A7150" s="26">
        <v>47</v>
      </c>
      <c r="B7150" s="24" t="str">
        <v>연천군</v>
      </c>
      <c r="C7150" s="24" t="str">
        <v>아파트 전월세</v>
      </c>
      <c r="D7150" s="24" t="str">
        <v>2026-03</v>
      </c>
      <c r="E7150" s="24" t="str">
        <v>비교 반영</v>
      </c>
      <c r="F7150" s="24" t="str">
        <v>직전 비교기간</v>
      </c>
      <c r="G7150" s="26">
        <v>24</v>
      </c>
      <c r="H7150" s="37">
        <v>0.08602150537634409</v>
      </c>
    </row>
    <row r="7151">
      <c r="A7151" s="26">
        <v>47</v>
      </c>
      <c r="B7151" s="24" t="str">
        <v>연천군</v>
      </c>
      <c r="C7151" s="24" t="str">
        <v>아파트 전월세</v>
      </c>
      <c r="D7151" s="24" t="str">
        <v>2026-04</v>
      </c>
      <c r="E7151" s="24" t="str">
        <v>비교 반영</v>
      </c>
      <c r="F7151" s="24" t="str">
        <v>최근 비교기간</v>
      </c>
      <c r="G7151" s="26">
        <v>13</v>
      </c>
      <c r="H7151" s="37">
        <v>0.05752212389380531</v>
      </c>
    </row>
    <row r="7152">
      <c r="A7152" s="26">
        <v>47</v>
      </c>
      <c r="B7152" s="24" t="str">
        <v>연천군</v>
      </c>
      <c r="C7152" s="24" t="str">
        <v>아파트 전월세</v>
      </c>
      <c r="D7152" s="24" t="str">
        <v>2026-05</v>
      </c>
      <c r="E7152" s="24" t="str">
        <v>비교 반영</v>
      </c>
      <c r="F7152" s="24" t="str">
        <v>최근 비교기간</v>
      </c>
      <c r="G7152" s="26">
        <v>10</v>
      </c>
      <c r="H7152" s="37">
        <v>0.05235602094240838</v>
      </c>
    </row>
    <row r="7153">
      <c r="A7153" s="26">
        <v>47</v>
      </c>
      <c r="B7153" s="24" t="str">
        <v>연천군</v>
      </c>
      <c r="C7153" s="24" t="str">
        <v>아파트 전월세</v>
      </c>
      <c r="D7153" s="24" t="str">
        <v>2026-06</v>
      </c>
      <c r="E7153" s="24" t="str">
        <v>비교 반영</v>
      </c>
      <c r="F7153" s="24" t="str">
        <v>최근 비교기간</v>
      </c>
      <c r="G7153" s="26">
        <v>17</v>
      </c>
      <c r="H7153" s="37">
        <v>0.07327586206896551</v>
      </c>
    </row>
    <row r="7154">
      <c r="A7154" s="30">
        <v>47</v>
      </c>
      <c r="B7154" s="30" t="str">
        <v>연천군</v>
      </c>
      <c r="C7154" s="30" t="str">
        <v>아파트 전월세</v>
      </c>
      <c r="D7154" s="30" t="str">
        <v>2026-07</v>
      </c>
      <c r="E7154" s="30" t="str">
        <v>집계 중</v>
      </c>
      <c r="F7154" s="30" t="str">
        <v>집계 중 월</v>
      </c>
      <c r="G7154" s="32">
        <v>11</v>
      </c>
      <c r="H7154" s="43">
        <v>0.07006369426751592</v>
      </c>
    </row>
    <row r="7155">
      <c r="A7155" s="26">
        <v>47</v>
      </c>
      <c r="B7155" s="24" t="str">
        <v>연천군</v>
      </c>
      <c r="C7155" s="24" t="str">
        <v>다세대 전월세</v>
      </c>
      <c r="D7155" s="24" t="str">
        <v>2025-08</v>
      </c>
      <c r="E7155" s="24" t="str">
        <v>비교 반영</v>
      </c>
      <c r="F7155" s="24" t="str">
        <v>그 외 비교 반영월</v>
      </c>
      <c r="G7155" s="26">
        <v>20</v>
      </c>
      <c r="H7155" s="37">
        <v>0.10152284263959391</v>
      </c>
    </row>
    <row r="7156">
      <c r="A7156" s="26">
        <v>47</v>
      </c>
      <c r="B7156" s="24" t="str">
        <v>연천군</v>
      </c>
      <c r="C7156" s="24" t="str">
        <v>다세대 전월세</v>
      </c>
      <c r="D7156" s="24" t="str">
        <v>2025-09</v>
      </c>
      <c r="E7156" s="24" t="str">
        <v>비교 반영</v>
      </c>
      <c r="F7156" s="24" t="str">
        <v>그 외 비교 반영월</v>
      </c>
      <c r="G7156" s="26">
        <v>25</v>
      </c>
      <c r="H7156" s="37">
        <v>0.11363636363636363</v>
      </c>
    </row>
    <row r="7157">
      <c r="A7157" s="26">
        <v>47</v>
      </c>
      <c r="B7157" s="24" t="str">
        <v>연천군</v>
      </c>
      <c r="C7157" s="24" t="str">
        <v>다세대 전월세</v>
      </c>
      <c r="D7157" s="24" t="str">
        <v>2025-10</v>
      </c>
      <c r="E7157" s="24" t="str">
        <v>비교 반영</v>
      </c>
      <c r="F7157" s="24" t="str">
        <v>그 외 비교 반영월</v>
      </c>
      <c r="G7157" s="26">
        <v>18</v>
      </c>
      <c r="H7157" s="37">
        <v>0.09473684210526316</v>
      </c>
    </row>
    <row r="7158">
      <c r="A7158" s="26">
        <v>47</v>
      </c>
      <c r="B7158" s="24" t="str">
        <v>연천군</v>
      </c>
      <c r="C7158" s="24" t="str">
        <v>다세대 전월세</v>
      </c>
      <c r="D7158" s="24" t="str">
        <v>2025-11</v>
      </c>
      <c r="E7158" s="24" t="str">
        <v>비교 반영</v>
      </c>
      <c r="F7158" s="24" t="str">
        <v>그 외 비교 반영월</v>
      </c>
      <c r="G7158" s="26">
        <v>17</v>
      </c>
      <c r="H7158" s="37">
        <v>0.0625</v>
      </c>
    </row>
    <row r="7159">
      <c r="A7159" s="26">
        <v>47</v>
      </c>
      <c r="B7159" s="24" t="str">
        <v>연천군</v>
      </c>
      <c r="C7159" s="24" t="str">
        <v>다세대 전월세</v>
      </c>
      <c r="D7159" s="24" t="str">
        <v>2025-12</v>
      </c>
      <c r="E7159" s="24" t="str">
        <v>비교 반영</v>
      </c>
      <c r="F7159" s="24" t="str">
        <v>그 외 비교 반영월</v>
      </c>
      <c r="G7159" s="26">
        <v>10</v>
      </c>
      <c r="H7159" s="37">
        <v>0.04184100418410042</v>
      </c>
    </row>
    <row r="7160">
      <c r="A7160" s="26">
        <v>47</v>
      </c>
      <c r="B7160" s="24" t="str">
        <v>연천군</v>
      </c>
      <c r="C7160" s="24" t="str">
        <v>다세대 전월세</v>
      </c>
      <c r="D7160" s="24" t="str">
        <v>2026-01</v>
      </c>
      <c r="E7160" s="24" t="str">
        <v>비교 반영</v>
      </c>
      <c r="F7160" s="24" t="str">
        <v>직전 비교기간</v>
      </c>
      <c r="G7160" s="26">
        <v>22</v>
      </c>
      <c r="H7160" s="37">
        <v>0.10426540284360189</v>
      </c>
    </row>
    <row r="7161">
      <c r="A7161" s="26">
        <v>47</v>
      </c>
      <c r="B7161" s="24" t="str">
        <v>연천군</v>
      </c>
      <c r="C7161" s="24" t="str">
        <v>다세대 전월세</v>
      </c>
      <c r="D7161" s="24" t="str">
        <v>2026-02</v>
      </c>
      <c r="E7161" s="24" t="str">
        <v>비교 반영</v>
      </c>
      <c r="F7161" s="24" t="str">
        <v>직전 비교기간</v>
      </c>
      <c r="G7161" s="26">
        <v>16</v>
      </c>
      <c r="H7161" s="37">
        <v>0.0851063829787234</v>
      </c>
    </row>
    <row r="7162">
      <c r="A7162" s="26">
        <v>47</v>
      </c>
      <c r="B7162" s="24" t="str">
        <v>연천군</v>
      </c>
      <c r="C7162" s="24" t="str">
        <v>다세대 전월세</v>
      </c>
      <c r="D7162" s="24" t="str">
        <v>2026-03</v>
      </c>
      <c r="E7162" s="24" t="str">
        <v>비교 반영</v>
      </c>
      <c r="F7162" s="24" t="str">
        <v>직전 비교기간</v>
      </c>
      <c r="G7162" s="26">
        <v>12</v>
      </c>
      <c r="H7162" s="37">
        <v>0.043010752688172046</v>
      </c>
    </row>
    <row r="7163">
      <c r="A7163" s="26">
        <v>47</v>
      </c>
      <c r="B7163" s="24" t="str">
        <v>연천군</v>
      </c>
      <c r="C7163" s="24" t="str">
        <v>다세대 전월세</v>
      </c>
      <c r="D7163" s="24" t="str">
        <v>2026-04</v>
      </c>
      <c r="E7163" s="24" t="str">
        <v>비교 반영</v>
      </c>
      <c r="F7163" s="24" t="str">
        <v>최근 비교기간</v>
      </c>
      <c r="G7163" s="26">
        <v>16</v>
      </c>
      <c r="H7163" s="37">
        <v>0.07079646017699115</v>
      </c>
    </row>
    <row r="7164">
      <c r="A7164" s="26">
        <v>47</v>
      </c>
      <c r="B7164" s="24" t="str">
        <v>연천군</v>
      </c>
      <c r="C7164" s="24" t="str">
        <v>다세대 전월세</v>
      </c>
      <c r="D7164" s="24" t="str">
        <v>2026-05</v>
      </c>
      <c r="E7164" s="24" t="str">
        <v>비교 반영</v>
      </c>
      <c r="F7164" s="24" t="str">
        <v>최근 비교기간</v>
      </c>
      <c r="G7164" s="26">
        <v>5</v>
      </c>
      <c r="H7164" s="37">
        <v>0.02617801047120419</v>
      </c>
    </row>
    <row r="7165">
      <c r="A7165" s="26">
        <v>47</v>
      </c>
      <c r="B7165" s="24" t="str">
        <v>연천군</v>
      </c>
      <c r="C7165" s="24" t="str">
        <v>다세대 전월세</v>
      </c>
      <c r="D7165" s="24" t="str">
        <v>2026-06</v>
      </c>
      <c r="E7165" s="24" t="str">
        <v>비교 반영</v>
      </c>
      <c r="F7165" s="24" t="str">
        <v>최근 비교기간</v>
      </c>
      <c r="G7165" s="26">
        <v>7</v>
      </c>
      <c r="H7165" s="37">
        <v>0.03017241379310345</v>
      </c>
    </row>
    <row r="7166">
      <c r="A7166" s="30">
        <v>47</v>
      </c>
      <c r="B7166" s="30" t="str">
        <v>연천군</v>
      </c>
      <c r="C7166" s="30" t="str">
        <v>다세대 전월세</v>
      </c>
      <c r="D7166" s="30" t="str">
        <v>2026-07</v>
      </c>
      <c r="E7166" s="30" t="str">
        <v>집계 중</v>
      </c>
      <c r="F7166" s="30" t="str">
        <v>집계 중 월</v>
      </c>
      <c r="G7166" s="32">
        <v>2</v>
      </c>
      <c r="H7166" s="43">
        <v>0.012738853503184714</v>
      </c>
    </row>
    <row r="7167">
      <c r="A7167" s="26">
        <v>47</v>
      </c>
      <c r="B7167" s="24" t="str">
        <v>연천군</v>
      </c>
      <c r="C7167" s="24" t="str">
        <v>다가구 매매</v>
      </c>
      <c r="D7167" s="24" t="str">
        <v>2025-08</v>
      </c>
      <c r="E7167" s="24" t="str">
        <v>비교 반영</v>
      </c>
      <c r="F7167" s="24" t="str">
        <v>그 외 비교 반영월</v>
      </c>
      <c r="G7167" s="26">
        <v>7</v>
      </c>
      <c r="H7167" s="37">
        <v>0.03553299492385787</v>
      </c>
    </row>
    <row r="7168">
      <c r="A7168" s="26">
        <v>47</v>
      </c>
      <c r="B7168" s="24" t="str">
        <v>연천군</v>
      </c>
      <c r="C7168" s="24" t="str">
        <v>다가구 매매</v>
      </c>
      <c r="D7168" s="24" t="str">
        <v>2025-09</v>
      </c>
      <c r="E7168" s="24" t="str">
        <v>비교 반영</v>
      </c>
      <c r="F7168" s="24" t="str">
        <v>그 외 비교 반영월</v>
      </c>
      <c r="G7168" s="26">
        <v>7</v>
      </c>
      <c r="H7168" s="37">
        <v>0.031818181818181815</v>
      </c>
    </row>
    <row r="7169">
      <c r="A7169" s="26">
        <v>47</v>
      </c>
      <c r="B7169" s="24" t="str">
        <v>연천군</v>
      </c>
      <c r="C7169" s="24" t="str">
        <v>다가구 매매</v>
      </c>
      <c r="D7169" s="24" t="str">
        <v>2025-10</v>
      </c>
      <c r="E7169" s="24" t="str">
        <v>비교 반영</v>
      </c>
      <c r="F7169" s="24" t="str">
        <v>그 외 비교 반영월</v>
      </c>
      <c r="G7169" s="26">
        <v>7</v>
      </c>
      <c r="H7169" s="37">
        <v>0.03684210526315789</v>
      </c>
    </row>
    <row r="7170">
      <c r="A7170" s="26">
        <v>47</v>
      </c>
      <c r="B7170" s="24" t="str">
        <v>연천군</v>
      </c>
      <c r="C7170" s="24" t="str">
        <v>다가구 매매</v>
      </c>
      <c r="D7170" s="24" t="str">
        <v>2025-11</v>
      </c>
      <c r="E7170" s="24" t="str">
        <v>비교 반영</v>
      </c>
      <c r="F7170" s="24" t="str">
        <v>그 외 비교 반영월</v>
      </c>
      <c r="G7170" s="26">
        <v>14</v>
      </c>
      <c r="H7170" s="37">
        <v>0.051470588235294115</v>
      </c>
    </row>
    <row r="7171">
      <c r="A7171" s="26">
        <v>47</v>
      </c>
      <c r="B7171" s="24" t="str">
        <v>연천군</v>
      </c>
      <c r="C7171" s="24" t="str">
        <v>다가구 매매</v>
      </c>
      <c r="D7171" s="24" t="str">
        <v>2025-12</v>
      </c>
      <c r="E7171" s="24" t="str">
        <v>비교 반영</v>
      </c>
      <c r="F7171" s="24" t="str">
        <v>그 외 비교 반영월</v>
      </c>
      <c r="G7171" s="26">
        <v>7</v>
      </c>
      <c r="H7171" s="37">
        <v>0.029288702928870293</v>
      </c>
    </row>
    <row r="7172">
      <c r="A7172" s="26">
        <v>47</v>
      </c>
      <c r="B7172" s="24" t="str">
        <v>연천군</v>
      </c>
      <c r="C7172" s="24" t="str">
        <v>다가구 매매</v>
      </c>
      <c r="D7172" s="24" t="str">
        <v>2026-01</v>
      </c>
      <c r="E7172" s="24" t="str">
        <v>비교 반영</v>
      </c>
      <c r="F7172" s="24" t="str">
        <v>직전 비교기간</v>
      </c>
      <c r="G7172" s="26">
        <v>6</v>
      </c>
      <c r="H7172" s="37">
        <v>0.02843601895734597</v>
      </c>
    </row>
    <row r="7173">
      <c r="A7173" s="26">
        <v>47</v>
      </c>
      <c r="B7173" s="24" t="str">
        <v>연천군</v>
      </c>
      <c r="C7173" s="24" t="str">
        <v>다가구 매매</v>
      </c>
      <c r="D7173" s="24" t="str">
        <v>2026-02</v>
      </c>
      <c r="E7173" s="24" t="str">
        <v>비교 반영</v>
      </c>
      <c r="F7173" s="24" t="str">
        <v>직전 비교기간</v>
      </c>
      <c r="G7173" s="26">
        <v>2</v>
      </c>
      <c r="H7173" s="37">
        <v>0.010638297872340425</v>
      </c>
    </row>
    <row r="7174">
      <c r="A7174" s="26">
        <v>47</v>
      </c>
      <c r="B7174" s="24" t="str">
        <v>연천군</v>
      </c>
      <c r="C7174" s="24" t="str">
        <v>다가구 매매</v>
      </c>
      <c r="D7174" s="24" t="str">
        <v>2026-03</v>
      </c>
      <c r="E7174" s="24" t="str">
        <v>비교 반영</v>
      </c>
      <c r="F7174" s="24" t="str">
        <v>직전 비교기간</v>
      </c>
      <c r="G7174" s="26">
        <v>8</v>
      </c>
      <c r="H7174" s="37">
        <v>0.02867383512544803</v>
      </c>
    </row>
    <row r="7175">
      <c r="A7175" s="26">
        <v>47</v>
      </c>
      <c r="B7175" s="24" t="str">
        <v>연천군</v>
      </c>
      <c r="C7175" s="24" t="str">
        <v>다가구 매매</v>
      </c>
      <c r="D7175" s="24" t="str">
        <v>2026-04</v>
      </c>
      <c r="E7175" s="24" t="str">
        <v>비교 반영</v>
      </c>
      <c r="F7175" s="24" t="str">
        <v>최근 비교기간</v>
      </c>
      <c r="G7175" s="26">
        <v>2</v>
      </c>
      <c r="H7175" s="37">
        <v>0.008849557522123894</v>
      </c>
    </row>
    <row r="7176">
      <c r="A7176" s="26">
        <v>47</v>
      </c>
      <c r="B7176" s="24" t="str">
        <v>연천군</v>
      </c>
      <c r="C7176" s="24" t="str">
        <v>다가구 매매</v>
      </c>
      <c r="D7176" s="24" t="str">
        <v>2026-05</v>
      </c>
      <c r="E7176" s="24" t="str">
        <v>비교 반영</v>
      </c>
      <c r="F7176" s="24" t="str">
        <v>최근 비교기간</v>
      </c>
      <c r="G7176" s="26">
        <v>9</v>
      </c>
      <c r="H7176" s="37">
        <v>0.04712041884816754</v>
      </c>
    </row>
    <row r="7177">
      <c r="A7177" s="26">
        <v>47</v>
      </c>
      <c r="B7177" s="24" t="str">
        <v>연천군</v>
      </c>
      <c r="C7177" s="24" t="str">
        <v>다가구 매매</v>
      </c>
      <c r="D7177" s="24" t="str">
        <v>2026-06</v>
      </c>
      <c r="E7177" s="24" t="str">
        <v>비교 반영</v>
      </c>
      <c r="F7177" s="24" t="str">
        <v>최근 비교기간</v>
      </c>
      <c r="G7177" s="26">
        <v>16</v>
      </c>
      <c r="H7177" s="37">
        <v>0.06896551724137931</v>
      </c>
    </row>
    <row r="7178">
      <c r="A7178" s="30">
        <v>47</v>
      </c>
      <c r="B7178" s="30" t="str">
        <v>연천군</v>
      </c>
      <c r="C7178" s="30" t="str">
        <v>다가구 매매</v>
      </c>
      <c r="D7178" s="30" t="str">
        <v>2026-07</v>
      </c>
      <c r="E7178" s="30" t="str">
        <v>집계 중</v>
      </c>
      <c r="F7178" s="30" t="str">
        <v>집계 중 월</v>
      </c>
      <c r="G7178" s="32">
        <v>4</v>
      </c>
      <c r="H7178" s="43">
        <v>0.025477707006369428</v>
      </c>
    </row>
    <row r="7179">
      <c r="A7179" s="26">
        <v>47</v>
      </c>
      <c r="B7179" s="24" t="str">
        <v>연천군</v>
      </c>
      <c r="C7179" s="24" t="str">
        <v>다세대 매매</v>
      </c>
      <c r="D7179" s="24" t="str">
        <v>2025-08</v>
      </c>
      <c r="E7179" s="24" t="str">
        <v>비교 반영</v>
      </c>
      <c r="F7179" s="24" t="str">
        <v>그 외 비교 반영월</v>
      </c>
      <c r="G7179" s="26">
        <v>4</v>
      </c>
      <c r="H7179" s="37">
        <v>0.02030456852791878</v>
      </c>
    </row>
    <row r="7180">
      <c r="A7180" s="26">
        <v>47</v>
      </c>
      <c r="B7180" s="24" t="str">
        <v>연천군</v>
      </c>
      <c r="C7180" s="24" t="str">
        <v>다세대 매매</v>
      </c>
      <c r="D7180" s="24" t="str">
        <v>2025-09</v>
      </c>
      <c r="E7180" s="24" t="str">
        <v>비교 반영</v>
      </c>
      <c r="F7180" s="24" t="str">
        <v>그 외 비교 반영월</v>
      </c>
      <c r="G7180" s="26">
        <v>6</v>
      </c>
      <c r="H7180" s="37">
        <v>0.02727272727272727</v>
      </c>
    </row>
    <row r="7181">
      <c r="A7181" s="26">
        <v>47</v>
      </c>
      <c r="B7181" s="24" t="str">
        <v>연천군</v>
      </c>
      <c r="C7181" s="24" t="str">
        <v>다세대 매매</v>
      </c>
      <c r="D7181" s="24" t="str">
        <v>2025-10</v>
      </c>
      <c r="E7181" s="24" t="str">
        <v>비교 반영</v>
      </c>
      <c r="F7181" s="24" t="str">
        <v>그 외 비교 반영월</v>
      </c>
      <c r="G7181" s="26">
        <v>5</v>
      </c>
      <c r="H7181" s="37">
        <v>0.02631578947368421</v>
      </c>
    </row>
    <row r="7182">
      <c r="A7182" s="26">
        <v>47</v>
      </c>
      <c r="B7182" s="24" t="str">
        <v>연천군</v>
      </c>
      <c r="C7182" s="24" t="str">
        <v>다세대 매매</v>
      </c>
      <c r="D7182" s="24" t="str">
        <v>2025-11</v>
      </c>
      <c r="E7182" s="24" t="str">
        <v>비교 반영</v>
      </c>
      <c r="F7182" s="24" t="str">
        <v>그 외 비교 반영월</v>
      </c>
      <c r="G7182" s="26">
        <v>8</v>
      </c>
      <c r="H7182" s="37">
        <v>0.029411764705882353</v>
      </c>
    </row>
    <row r="7183">
      <c r="A7183" s="26">
        <v>47</v>
      </c>
      <c r="B7183" s="24" t="str">
        <v>연천군</v>
      </c>
      <c r="C7183" s="24" t="str">
        <v>다세대 매매</v>
      </c>
      <c r="D7183" s="24" t="str">
        <v>2025-12</v>
      </c>
      <c r="E7183" s="24" t="str">
        <v>비교 반영</v>
      </c>
      <c r="F7183" s="24" t="str">
        <v>그 외 비교 반영월</v>
      </c>
      <c r="G7183" s="26">
        <v>4</v>
      </c>
      <c r="H7183" s="37">
        <v>0.016736401673640166</v>
      </c>
    </row>
    <row r="7184">
      <c r="A7184" s="26">
        <v>47</v>
      </c>
      <c r="B7184" s="24" t="str">
        <v>연천군</v>
      </c>
      <c r="C7184" s="24" t="str">
        <v>다세대 매매</v>
      </c>
      <c r="D7184" s="24" t="str">
        <v>2026-01</v>
      </c>
      <c r="E7184" s="24" t="str">
        <v>비교 반영</v>
      </c>
      <c r="F7184" s="24" t="str">
        <v>직전 비교기간</v>
      </c>
      <c r="G7184" s="26">
        <v>8</v>
      </c>
      <c r="H7184" s="37">
        <v>0.037914691943127965</v>
      </c>
    </row>
    <row r="7185">
      <c r="A7185" s="26">
        <v>47</v>
      </c>
      <c r="B7185" s="24" t="str">
        <v>연천군</v>
      </c>
      <c r="C7185" s="24" t="str">
        <v>다세대 매매</v>
      </c>
      <c r="D7185" s="24" t="str">
        <v>2026-02</v>
      </c>
      <c r="E7185" s="24" t="str">
        <v>비교 반영</v>
      </c>
      <c r="F7185" s="24" t="str">
        <v>직전 비교기간</v>
      </c>
      <c r="G7185" s="26">
        <v>5</v>
      </c>
      <c r="H7185" s="37">
        <v>0.026595744680851064</v>
      </c>
    </row>
    <row r="7186">
      <c r="A7186" s="26">
        <v>47</v>
      </c>
      <c r="B7186" s="24" t="str">
        <v>연천군</v>
      </c>
      <c r="C7186" s="24" t="str">
        <v>다세대 매매</v>
      </c>
      <c r="D7186" s="24" t="str">
        <v>2026-03</v>
      </c>
      <c r="E7186" s="24" t="str">
        <v>비교 반영</v>
      </c>
      <c r="F7186" s="24" t="str">
        <v>직전 비교기간</v>
      </c>
      <c r="G7186" s="26">
        <v>12</v>
      </c>
      <c r="H7186" s="37">
        <v>0.043010752688172046</v>
      </c>
    </row>
    <row r="7187">
      <c r="A7187" s="26">
        <v>47</v>
      </c>
      <c r="B7187" s="24" t="str">
        <v>연천군</v>
      </c>
      <c r="C7187" s="24" t="str">
        <v>다세대 매매</v>
      </c>
      <c r="D7187" s="24" t="str">
        <v>2026-04</v>
      </c>
      <c r="E7187" s="24" t="str">
        <v>비교 반영</v>
      </c>
      <c r="F7187" s="24" t="str">
        <v>최근 비교기간</v>
      </c>
      <c r="G7187" s="26">
        <v>7</v>
      </c>
      <c r="H7187" s="37">
        <v>0.030973451327433628</v>
      </c>
    </row>
    <row r="7188">
      <c r="A7188" s="26">
        <v>47</v>
      </c>
      <c r="B7188" s="24" t="str">
        <v>연천군</v>
      </c>
      <c r="C7188" s="24" t="str">
        <v>다세대 매매</v>
      </c>
      <c r="D7188" s="24" t="str">
        <v>2026-05</v>
      </c>
      <c r="E7188" s="24" t="str">
        <v>비교 반영</v>
      </c>
      <c r="F7188" s="24" t="str">
        <v>최근 비교기간</v>
      </c>
      <c r="G7188" s="26">
        <v>5</v>
      </c>
      <c r="H7188" s="37">
        <v>0.02617801047120419</v>
      </c>
    </row>
    <row r="7189">
      <c r="A7189" s="26">
        <v>47</v>
      </c>
      <c r="B7189" s="24" t="str">
        <v>연천군</v>
      </c>
      <c r="C7189" s="24" t="str">
        <v>다세대 매매</v>
      </c>
      <c r="D7189" s="24" t="str">
        <v>2026-06</v>
      </c>
      <c r="E7189" s="24" t="str">
        <v>비교 반영</v>
      </c>
      <c r="F7189" s="24" t="str">
        <v>최근 비교기간</v>
      </c>
      <c r="G7189" s="26">
        <v>3</v>
      </c>
      <c r="H7189" s="37">
        <v>0.01293103448275862</v>
      </c>
    </row>
    <row r="7190">
      <c r="A7190" s="30">
        <v>47</v>
      </c>
      <c r="B7190" s="30" t="str">
        <v>연천군</v>
      </c>
      <c r="C7190" s="30" t="str">
        <v>다세대 매매</v>
      </c>
      <c r="D7190" s="30" t="str">
        <v>2026-07</v>
      </c>
      <c r="E7190" s="30" t="str">
        <v>집계 중</v>
      </c>
      <c r="F7190" s="30" t="str">
        <v>집계 중 월</v>
      </c>
      <c r="G7190" s="32">
        <v>3</v>
      </c>
      <c r="H7190" s="43">
        <v>0.01910828025477707</v>
      </c>
    </row>
    <row r="7191">
      <c r="A7191" s="26">
        <v>47</v>
      </c>
      <c r="B7191" s="24" t="str">
        <v>연천군</v>
      </c>
      <c r="C7191" s="24" t="str">
        <v>상가</v>
      </c>
      <c r="D7191" s="24" t="str">
        <v>2025-08</v>
      </c>
      <c r="E7191" s="24" t="str">
        <v>비교 반영</v>
      </c>
      <c r="F7191" s="24" t="str">
        <v>그 외 비교 반영월</v>
      </c>
      <c r="G7191" s="26">
        <v>4</v>
      </c>
      <c r="H7191" s="37">
        <v>0.02030456852791878</v>
      </c>
    </row>
    <row r="7192">
      <c r="A7192" s="26">
        <v>47</v>
      </c>
      <c r="B7192" s="24" t="str">
        <v>연천군</v>
      </c>
      <c r="C7192" s="24" t="str">
        <v>상가</v>
      </c>
      <c r="D7192" s="24" t="str">
        <v>2025-09</v>
      </c>
      <c r="E7192" s="24" t="str">
        <v>비교 반영</v>
      </c>
      <c r="F7192" s="24" t="str">
        <v>그 외 비교 반영월</v>
      </c>
      <c r="G7192" s="26">
        <v>1</v>
      </c>
      <c r="H7192" s="37">
        <v>0.004545454545454545</v>
      </c>
    </row>
    <row r="7193">
      <c r="A7193" s="26">
        <v>47</v>
      </c>
      <c r="B7193" s="24" t="str">
        <v>연천군</v>
      </c>
      <c r="C7193" s="24" t="str">
        <v>상가</v>
      </c>
      <c r="D7193" s="24" t="str">
        <v>2025-10</v>
      </c>
      <c r="E7193" s="24" t="str">
        <v>비교 반영</v>
      </c>
      <c r="F7193" s="24" t="str">
        <v>그 외 비교 반영월</v>
      </c>
      <c r="G7193" s="26">
        <v>1</v>
      </c>
      <c r="H7193" s="37">
        <v>0.005263157894736842</v>
      </c>
    </row>
    <row r="7194">
      <c r="A7194" s="26">
        <v>47</v>
      </c>
      <c r="B7194" s="24" t="str">
        <v>연천군</v>
      </c>
      <c r="C7194" s="24" t="str">
        <v>상가</v>
      </c>
      <c r="D7194" s="24" t="str">
        <v>2025-11</v>
      </c>
      <c r="E7194" s="24" t="str">
        <v>비교 반영</v>
      </c>
      <c r="F7194" s="24" t="str">
        <v>그 외 비교 반영월</v>
      </c>
      <c r="G7194" s="26">
        <v>1</v>
      </c>
      <c r="H7194" s="37">
        <v>0.003676470588235294</v>
      </c>
    </row>
    <row r="7195">
      <c r="A7195" s="26">
        <v>47</v>
      </c>
      <c r="B7195" s="24" t="str">
        <v>연천군</v>
      </c>
      <c r="C7195" s="24" t="str">
        <v>상가</v>
      </c>
      <c r="D7195" s="24" t="str">
        <v>2025-12</v>
      </c>
      <c r="E7195" s="24" t="str">
        <v>비교 반영</v>
      </c>
      <c r="F7195" s="24" t="str">
        <v>그 외 비교 반영월</v>
      </c>
      <c r="G7195" s="26">
        <v>1</v>
      </c>
      <c r="H7195" s="37">
        <v>0.0041841004184100415</v>
      </c>
    </row>
    <row r="7196">
      <c r="A7196" s="26">
        <v>47</v>
      </c>
      <c r="B7196" s="24" t="str">
        <v>연천군</v>
      </c>
      <c r="C7196" s="24" t="str">
        <v>상가</v>
      </c>
      <c r="D7196" s="24" t="str">
        <v>2026-01</v>
      </c>
      <c r="E7196" s="24" t="str">
        <v>비교 반영</v>
      </c>
      <c r="F7196" s="24" t="str">
        <v>직전 비교기간</v>
      </c>
      <c r="G7196" s="26">
        <v>3</v>
      </c>
      <c r="H7196" s="37">
        <v>0.014218009478672985</v>
      </c>
    </row>
    <row r="7197">
      <c r="A7197" s="26">
        <v>47</v>
      </c>
      <c r="B7197" s="24" t="str">
        <v>연천군</v>
      </c>
      <c r="C7197" s="24" t="str">
        <v>상가</v>
      </c>
      <c r="D7197" s="24" t="str">
        <v>2026-02</v>
      </c>
      <c r="E7197" s="24" t="str">
        <v>비교 반영</v>
      </c>
      <c r="F7197" s="24" t="str">
        <v>직전 비교기간</v>
      </c>
      <c r="G7197" s="26">
        <v>1</v>
      </c>
      <c r="H7197" s="37">
        <v>0.005319148936170213</v>
      </c>
    </row>
    <row r="7198">
      <c r="A7198" s="26">
        <v>47</v>
      </c>
      <c r="B7198" s="24" t="str">
        <v>연천군</v>
      </c>
      <c r="C7198" s="24" t="str">
        <v>상가</v>
      </c>
      <c r="D7198" s="24" t="str">
        <v>2026-03</v>
      </c>
      <c r="E7198" s="24" t="str">
        <v>비교 반영</v>
      </c>
      <c r="F7198" s="24" t="str">
        <v>직전 비교기간</v>
      </c>
      <c r="G7198" s="26">
        <v>2</v>
      </c>
      <c r="H7198" s="37">
        <v>0.007168458781362007</v>
      </c>
    </row>
    <row r="7199">
      <c r="A7199" s="26">
        <v>47</v>
      </c>
      <c r="B7199" s="24" t="str">
        <v>연천군</v>
      </c>
      <c r="C7199" s="24" t="str">
        <v>상가</v>
      </c>
      <c r="D7199" s="24" t="str">
        <v>2026-04</v>
      </c>
      <c r="E7199" s="24" t="str">
        <v>비교 반영</v>
      </c>
      <c r="F7199" s="24" t="str">
        <v>최근 비교기간</v>
      </c>
      <c r="G7199" s="26">
        <v>1</v>
      </c>
      <c r="H7199" s="37">
        <v>0.004424778761061947</v>
      </c>
    </row>
    <row r="7200">
      <c r="A7200" s="26">
        <v>47</v>
      </c>
      <c r="B7200" s="24" t="str">
        <v>연천군</v>
      </c>
      <c r="C7200" s="24" t="str">
        <v>상가</v>
      </c>
      <c r="D7200" s="24" t="str">
        <v>2026-05</v>
      </c>
      <c r="E7200" s="24" t="str">
        <v>비교 반영</v>
      </c>
      <c r="F7200" s="24" t="str">
        <v>최근 비교기간</v>
      </c>
      <c r="G7200" s="26">
        <v>1</v>
      </c>
      <c r="H7200" s="37">
        <v>0.005235602094240838</v>
      </c>
    </row>
    <row r="7201">
      <c r="A7201" s="26">
        <v>47</v>
      </c>
      <c r="B7201" s="24" t="str">
        <v>연천군</v>
      </c>
      <c r="C7201" s="24" t="str">
        <v>상가</v>
      </c>
      <c r="D7201" s="24" t="str">
        <v>2026-06</v>
      </c>
      <c r="E7201" s="24" t="str">
        <v>비교 반영</v>
      </c>
      <c r="F7201" s="24" t="str">
        <v>최근 비교기간</v>
      </c>
      <c r="G7201" s="26">
        <v>3</v>
      </c>
      <c r="H7201" s="37">
        <v>0.01293103448275862</v>
      </c>
    </row>
    <row r="7202">
      <c r="A7202" s="30">
        <v>47</v>
      </c>
      <c r="B7202" s="30" t="str">
        <v>연천군</v>
      </c>
      <c r="C7202" s="30" t="str">
        <v>상가</v>
      </c>
      <c r="D7202" s="30" t="str">
        <v>2026-07</v>
      </c>
      <c r="E7202" s="30" t="str">
        <v>집계 중</v>
      </c>
      <c r="F7202" s="30" t="str">
        <v>집계 중 월</v>
      </c>
      <c r="G7202" s="32">
        <v>0</v>
      </c>
      <c r="H7202" s="43">
        <v>0</v>
      </c>
    </row>
    <row r="7203">
      <c r="A7203" s="26">
        <v>47</v>
      </c>
      <c r="B7203" s="24" t="str">
        <v>연천군</v>
      </c>
      <c r="C7203" s="24" t="str">
        <v>공장창고</v>
      </c>
      <c r="D7203" s="24" t="str">
        <v>2025-08</v>
      </c>
      <c r="E7203" s="24" t="str">
        <v>비교 반영</v>
      </c>
      <c r="F7203" s="24" t="str">
        <v>그 외 비교 반영월</v>
      </c>
      <c r="G7203" s="26">
        <v>0</v>
      </c>
      <c r="H7203" s="37">
        <v>0</v>
      </c>
    </row>
    <row r="7204">
      <c r="A7204" s="26">
        <v>47</v>
      </c>
      <c r="B7204" s="24" t="str">
        <v>연천군</v>
      </c>
      <c r="C7204" s="24" t="str">
        <v>공장창고</v>
      </c>
      <c r="D7204" s="24" t="str">
        <v>2025-09</v>
      </c>
      <c r="E7204" s="24" t="str">
        <v>비교 반영</v>
      </c>
      <c r="F7204" s="24" t="str">
        <v>그 외 비교 반영월</v>
      </c>
      <c r="G7204" s="26">
        <v>0</v>
      </c>
      <c r="H7204" s="37">
        <v>0</v>
      </c>
    </row>
    <row r="7205">
      <c r="A7205" s="26">
        <v>47</v>
      </c>
      <c r="B7205" s="24" t="str">
        <v>연천군</v>
      </c>
      <c r="C7205" s="24" t="str">
        <v>공장창고</v>
      </c>
      <c r="D7205" s="24" t="str">
        <v>2025-10</v>
      </c>
      <c r="E7205" s="24" t="str">
        <v>비교 반영</v>
      </c>
      <c r="F7205" s="24" t="str">
        <v>그 외 비교 반영월</v>
      </c>
      <c r="G7205" s="26">
        <v>0</v>
      </c>
      <c r="H7205" s="37">
        <v>0</v>
      </c>
    </row>
    <row r="7206">
      <c r="A7206" s="26">
        <v>47</v>
      </c>
      <c r="B7206" s="24" t="str">
        <v>연천군</v>
      </c>
      <c r="C7206" s="24" t="str">
        <v>공장창고</v>
      </c>
      <c r="D7206" s="24" t="str">
        <v>2025-11</v>
      </c>
      <c r="E7206" s="24" t="str">
        <v>비교 반영</v>
      </c>
      <c r="F7206" s="24" t="str">
        <v>그 외 비교 반영월</v>
      </c>
      <c r="G7206" s="26">
        <v>0</v>
      </c>
      <c r="H7206" s="37">
        <v>0</v>
      </c>
    </row>
    <row r="7207">
      <c r="A7207" s="26">
        <v>47</v>
      </c>
      <c r="B7207" s="24" t="str">
        <v>연천군</v>
      </c>
      <c r="C7207" s="24" t="str">
        <v>공장창고</v>
      </c>
      <c r="D7207" s="24" t="str">
        <v>2025-12</v>
      </c>
      <c r="E7207" s="24" t="str">
        <v>비교 반영</v>
      </c>
      <c r="F7207" s="24" t="str">
        <v>그 외 비교 반영월</v>
      </c>
      <c r="G7207" s="26">
        <v>2</v>
      </c>
      <c r="H7207" s="37">
        <v>0.008368200836820083</v>
      </c>
    </row>
    <row r="7208">
      <c r="A7208" s="26">
        <v>47</v>
      </c>
      <c r="B7208" s="24" t="str">
        <v>연천군</v>
      </c>
      <c r="C7208" s="24" t="str">
        <v>공장창고</v>
      </c>
      <c r="D7208" s="24" t="str">
        <v>2026-01</v>
      </c>
      <c r="E7208" s="24" t="str">
        <v>비교 반영</v>
      </c>
      <c r="F7208" s="24" t="str">
        <v>직전 비교기간</v>
      </c>
      <c r="G7208" s="26">
        <v>2</v>
      </c>
      <c r="H7208" s="37">
        <v>0.009478672985781991</v>
      </c>
    </row>
    <row r="7209">
      <c r="A7209" s="26">
        <v>47</v>
      </c>
      <c r="B7209" s="24" t="str">
        <v>연천군</v>
      </c>
      <c r="C7209" s="24" t="str">
        <v>공장창고</v>
      </c>
      <c r="D7209" s="24" t="str">
        <v>2026-02</v>
      </c>
      <c r="E7209" s="24" t="str">
        <v>비교 반영</v>
      </c>
      <c r="F7209" s="24" t="str">
        <v>직전 비교기간</v>
      </c>
      <c r="G7209" s="26">
        <v>2</v>
      </c>
      <c r="H7209" s="37">
        <v>0.010638297872340425</v>
      </c>
    </row>
    <row r="7210">
      <c r="A7210" s="26">
        <v>47</v>
      </c>
      <c r="B7210" s="24" t="str">
        <v>연천군</v>
      </c>
      <c r="C7210" s="24" t="str">
        <v>공장창고</v>
      </c>
      <c r="D7210" s="24" t="str">
        <v>2026-03</v>
      </c>
      <c r="E7210" s="24" t="str">
        <v>비교 반영</v>
      </c>
      <c r="F7210" s="24" t="str">
        <v>직전 비교기간</v>
      </c>
      <c r="G7210" s="26">
        <v>4</v>
      </c>
      <c r="H7210" s="37">
        <v>0.014336917562724014</v>
      </c>
    </row>
    <row r="7211">
      <c r="A7211" s="26">
        <v>47</v>
      </c>
      <c r="B7211" s="24" t="str">
        <v>연천군</v>
      </c>
      <c r="C7211" s="24" t="str">
        <v>공장창고</v>
      </c>
      <c r="D7211" s="24" t="str">
        <v>2026-04</v>
      </c>
      <c r="E7211" s="24" t="str">
        <v>비교 반영</v>
      </c>
      <c r="F7211" s="24" t="str">
        <v>최근 비교기간</v>
      </c>
      <c r="G7211" s="26">
        <v>0</v>
      </c>
      <c r="H7211" s="37">
        <v>0</v>
      </c>
    </row>
    <row r="7212">
      <c r="A7212" s="26">
        <v>47</v>
      </c>
      <c r="B7212" s="24" t="str">
        <v>연천군</v>
      </c>
      <c r="C7212" s="24" t="str">
        <v>공장창고</v>
      </c>
      <c r="D7212" s="24" t="str">
        <v>2026-05</v>
      </c>
      <c r="E7212" s="24" t="str">
        <v>비교 반영</v>
      </c>
      <c r="F7212" s="24" t="str">
        <v>최근 비교기간</v>
      </c>
      <c r="G7212" s="26">
        <v>2</v>
      </c>
      <c r="H7212" s="37">
        <v>0.010471204188481676</v>
      </c>
    </row>
    <row r="7213">
      <c r="A7213" s="26">
        <v>47</v>
      </c>
      <c r="B7213" s="24" t="str">
        <v>연천군</v>
      </c>
      <c r="C7213" s="24" t="str">
        <v>공장창고</v>
      </c>
      <c r="D7213" s="24" t="str">
        <v>2026-06</v>
      </c>
      <c r="E7213" s="24" t="str">
        <v>비교 반영</v>
      </c>
      <c r="F7213" s="24" t="str">
        <v>최근 비교기간</v>
      </c>
      <c r="G7213" s="26">
        <v>1</v>
      </c>
      <c r="H7213" s="37">
        <v>0.004310344827586207</v>
      </c>
    </row>
    <row r="7214">
      <c r="A7214" s="30">
        <v>47</v>
      </c>
      <c r="B7214" s="30" t="str">
        <v>연천군</v>
      </c>
      <c r="C7214" s="30" t="str">
        <v>공장창고</v>
      </c>
      <c r="D7214" s="30" t="str">
        <v>2026-07</v>
      </c>
      <c r="E7214" s="30" t="str">
        <v>집계 중</v>
      </c>
      <c r="F7214" s="30" t="str">
        <v>집계 중 월</v>
      </c>
      <c r="G7214" s="32">
        <v>0</v>
      </c>
      <c r="H7214" s="43">
        <v>0</v>
      </c>
    </row>
    <row r="7215">
      <c r="A7215" s="26">
        <v>47</v>
      </c>
      <c r="B7215" s="24" t="str">
        <v>연천군</v>
      </c>
      <c r="C7215" s="24" t="str">
        <v>분양권</v>
      </c>
      <c r="D7215" s="24" t="str">
        <v>2025-08</v>
      </c>
      <c r="E7215" s="24" t="str">
        <v>비교 반영</v>
      </c>
      <c r="F7215" s="24" t="str">
        <v>그 외 비교 반영월</v>
      </c>
      <c r="G7215" s="26">
        <v>1</v>
      </c>
      <c r="H7215" s="37">
        <v>0.005076142131979695</v>
      </c>
    </row>
    <row r="7216">
      <c r="A7216" s="26">
        <v>47</v>
      </c>
      <c r="B7216" s="24" t="str">
        <v>연천군</v>
      </c>
      <c r="C7216" s="24" t="str">
        <v>분양권</v>
      </c>
      <c r="D7216" s="24" t="str">
        <v>2025-09</v>
      </c>
      <c r="E7216" s="24" t="str">
        <v>비교 반영</v>
      </c>
      <c r="F7216" s="24" t="str">
        <v>그 외 비교 반영월</v>
      </c>
      <c r="G7216" s="26">
        <v>1</v>
      </c>
      <c r="H7216" s="37">
        <v>0.004545454545454545</v>
      </c>
    </row>
    <row r="7217">
      <c r="A7217" s="26">
        <v>47</v>
      </c>
      <c r="B7217" s="24" t="str">
        <v>연천군</v>
      </c>
      <c r="C7217" s="24" t="str">
        <v>분양권</v>
      </c>
      <c r="D7217" s="24" t="str">
        <v>2025-10</v>
      </c>
      <c r="E7217" s="24" t="str">
        <v>비교 반영</v>
      </c>
      <c r="F7217" s="24" t="str">
        <v>그 외 비교 반영월</v>
      </c>
      <c r="G7217" s="26">
        <v>1</v>
      </c>
      <c r="H7217" s="37">
        <v>0.005263157894736842</v>
      </c>
    </row>
    <row r="7218">
      <c r="A7218" s="26">
        <v>47</v>
      </c>
      <c r="B7218" s="24" t="str">
        <v>연천군</v>
      </c>
      <c r="C7218" s="24" t="str">
        <v>분양권</v>
      </c>
      <c r="D7218" s="24" t="str">
        <v>2025-11</v>
      </c>
      <c r="E7218" s="24" t="str">
        <v>비교 반영</v>
      </c>
      <c r="F7218" s="24" t="str">
        <v>그 외 비교 반영월</v>
      </c>
      <c r="G7218" s="26">
        <v>3</v>
      </c>
      <c r="H7218" s="37">
        <v>0.011029411764705883</v>
      </c>
    </row>
    <row r="7219">
      <c r="A7219" s="26">
        <v>47</v>
      </c>
      <c r="B7219" s="24" t="str">
        <v>연천군</v>
      </c>
      <c r="C7219" s="24" t="str">
        <v>분양권</v>
      </c>
      <c r="D7219" s="24" t="str">
        <v>2025-12</v>
      </c>
      <c r="E7219" s="24" t="str">
        <v>비교 반영</v>
      </c>
      <c r="F7219" s="24" t="str">
        <v>그 외 비교 반영월</v>
      </c>
      <c r="G7219" s="26">
        <v>3</v>
      </c>
      <c r="H7219" s="37">
        <v>0.012552301255230125</v>
      </c>
    </row>
    <row r="7220">
      <c r="A7220" s="26">
        <v>47</v>
      </c>
      <c r="B7220" s="24" t="str">
        <v>연천군</v>
      </c>
      <c r="C7220" s="24" t="str">
        <v>분양권</v>
      </c>
      <c r="D7220" s="24" t="str">
        <v>2026-01</v>
      </c>
      <c r="E7220" s="24" t="str">
        <v>비교 반영</v>
      </c>
      <c r="F7220" s="24" t="str">
        <v>직전 비교기간</v>
      </c>
      <c r="G7220" s="26">
        <v>0</v>
      </c>
      <c r="H7220" s="37">
        <v>0</v>
      </c>
    </row>
    <row r="7221">
      <c r="A7221" s="26">
        <v>47</v>
      </c>
      <c r="B7221" s="24" t="str">
        <v>연천군</v>
      </c>
      <c r="C7221" s="24" t="str">
        <v>분양권</v>
      </c>
      <c r="D7221" s="24" t="str">
        <v>2026-02</v>
      </c>
      <c r="E7221" s="24" t="str">
        <v>비교 반영</v>
      </c>
      <c r="F7221" s="24" t="str">
        <v>직전 비교기간</v>
      </c>
      <c r="G7221" s="26">
        <v>0</v>
      </c>
      <c r="H7221" s="37">
        <v>0</v>
      </c>
    </row>
    <row r="7222">
      <c r="A7222" s="26">
        <v>47</v>
      </c>
      <c r="B7222" s="24" t="str">
        <v>연천군</v>
      </c>
      <c r="C7222" s="24" t="str">
        <v>분양권</v>
      </c>
      <c r="D7222" s="24" t="str">
        <v>2026-03</v>
      </c>
      <c r="E7222" s="24" t="str">
        <v>비교 반영</v>
      </c>
      <c r="F7222" s="24" t="str">
        <v>직전 비교기간</v>
      </c>
      <c r="G7222" s="26">
        <v>1</v>
      </c>
      <c r="H7222" s="37">
        <v>0.0035842293906810036</v>
      </c>
    </row>
    <row r="7223">
      <c r="A7223" s="26">
        <v>47</v>
      </c>
      <c r="B7223" s="24" t="str">
        <v>연천군</v>
      </c>
      <c r="C7223" s="24" t="str">
        <v>분양권</v>
      </c>
      <c r="D7223" s="24" t="str">
        <v>2026-04</v>
      </c>
      <c r="E7223" s="24" t="str">
        <v>비교 반영</v>
      </c>
      <c r="F7223" s="24" t="str">
        <v>최근 비교기간</v>
      </c>
      <c r="G7223" s="26">
        <v>1</v>
      </c>
      <c r="H7223" s="37">
        <v>0.004424778761061947</v>
      </c>
    </row>
    <row r="7224">
      <c r="A7224" s="26">
        <v>47</v>
      </c>
      <c r="B7224" s="24" t="str">
        <v>연천군</v>
      </c>
      <c r="C7224" s="24" t="str">
        <v>분양권</v>
      </c>
      <c r="D7224" s="24" t="str">
        <v>2026-05</v>
      </c>
      <c r="E7224" s="24" t="str">
        <v>비교 반영</v>
      </c>
      <c r="F7224" s="24" t="str">
        <v>최근 비교기간</v>
      </c>
      <c r="G7224" s="26">
        <v>0</v>
      </c>
      <c r="H7224" s="37">
        <v>0</v>
      </c>
    </row>
    <row r="7225">
      <c r="A7225" s="26">
        <v>47</v>
      </c>
      <c r="B7225" s="24" t="str">
        <v>연천군</v>
      </c>
      <c r="C7225" s="24" t="str">
        <v>분양권</v>
      </c>
      <c r="D7225" s="24" t="str">
        <v>2026-06</v>
      </c>
      <c r="E7225" s="24" t="str">
        <v>비교 반영</v>
      </c>
      <c r="F7225" s="24" t="str">
        <v>최근 비교기간</v>
      </c>
      <c r="G7225" s="26">
        <v>1</v>
      </c>
      <c r="H7225" s="37">
        <v>0.004310344827586207</v>
      </c>
    </row>
    <row r="7226">
      <c r="A7226" s="30">
        <v>47</v>
      </c>
      <c r="B7226" s="30" t="str">
        <v>연천군</v>
      </c>
      <c r="C7226" s="30" t="str">
        <v>분양권</v>
      </c>
      <c r="D7226" s="30" t="str">
        <v>2026-07</v>
      </c>
      <c r="E7226" s="30" t="str">
        <v>집계 중</v>
      </c>
      <c r="F7226" s="30" t="str">
        <v>집계 중 월</v>
      </c>
      <c r="G7226" s="32">
        <v>0</v>
      </c>
      <c r="H7226" s="43">
        <v>0</v>
      </c>
    </row>
    <row r="7227">
      <c r="A7227" s="26">
        <v>47</v>
      </c>
      <c r="B7227" s="24" t="str">
        <v>연천군</v>
      </c>
      <c r="C7227" s="24" t="str">
        <v>오피스텔 전월세</v>
      </c>
      <c r="D7227" s="24" t="str">
        <v>2025-08</v>
      </c>
      <c r="E7227" s="24" t="str">
        <v>비교 반영</v>
      </c>
      <c r="F7227" s="24" t="str">
        <v>그 외 비교 반영월</v>
      </c>
      <c r="G7227" s="26">
        <v>1</v>
      </c>
      <c r="H7227" s="37">
        <v>0.005076142131979695</v>
      </c>
    </row>
    <row r="7228">
      <c r="A7228" s="26">
        <v>47</v>
      </c>
      <c r="B7228" s="24" t="str">
        <v>연천군</v>
      </c>
      <c r="C7228" s="24" t="str">
        <v>오피스텔 전월세</v>
      </c>
      <c r="D7228" s="24" t="str">
        <v>2025-09</v>
      </c>
      <c r="E7228" s="24" t="str">
        <v>비교 반영</v>
      </c>
      <c r="F7228" s="24" t="str">
        <v>그 외 비교 반영월</v>
      </c>
      <c r="G7228" s="26">
        <v>0</v>
      </c>
      <c r="H7228" s="37">
        <v>0</v>
      </c>
    </row>
    <row r="7229">
      <c r="A7229" s="26">
        <v>47</v>
      </c>
      <c r="B7229" s="24" t="str">
        <v>연천군</v>
      </c>
      <c r="C7229" s="24" t="str">
        <v>오피스텔 전월세</v>
      </c>
      <c r="D7229" s="24" t="str">
        <v>2025-10</v>
      </c>
      <c r="E7229" s="24" t="str">
        <v>비교 반영</v>
      </c>
      <c r="F7229" s="24" t="str">
        <v>그 외 비교 반영월</v>
      </c>
      <c r="G7229" s="26">
        <v>0</v>
      </c>
      <c r="H7229" s="37">
        <v>0</v>
      </c>
    </row>
    <row r="7230">
      <c r="A7230" s="26">
        <v>47</v>
      </c>
      <c r="B7230" s="24" t="str">
        <v>연천군</v>
      </c>
      <c r="C7230" s="24" t="str">
        <v>오피스텔 전월세</v>
      </c>
      <c r="D7230" s="24" t="str">
        <v>2025-11</v>
      </c>
      <c r="E7230" s="24" t="str">
        <v>비교 반영</v>
      </c>
      <c r="F7230" s="24" t="str">
        <v>그 외 비교 반영월</v>
      </c>
      <c r="G7230" s="26">
        <v>2</v>
      </c>
      <c r="H7230" s="37">
        <v>0.007352941176470588</v>
      </c>
    </row>
    <row r="7231">
      <c r="A7231" s="26">
        <v>47</v>
      </c>
      <c r="B7231" s="24" t="str">
        <v>연천군</v>
      </c>
      <c r="C7231" s="24" t="str">
        <v>오피스텔 전월세</v>
      </c>
      <c r="D7231" s="24" t="str">
        <v>2025-12</v>
      </c>
      <c r="E7231" s="24" t="str">
        <v>비교 반영</v>
      </c>
      <c r="F7231" s="24" t="str">
        <v>그 외 비교 반영월</v>
      </c>
      <c r="G7231" s="26">
        <v>2</v>
      </c>
      <c r="H7231" s="37">
        <v>0.008368200836820083</v>
      </c>
    </row>
    <row r="7232">
      <c r="A7232" s="26">
        <v>47</v>
      </c>
      <c r="B7232" s="24" t="str">
        <v>연천군</v>
      </c>
      <c r="C7232" s="24" t="str">
        <v>오피스텔 전월세</v>
      </c>
      <c r="D7232" s="24" t="str">
        <v>2026-01</v>
      </c>
      <c r="E7232" s="24" t="str">
        <v>비교 반영</v>
      </c>
      <c r="F7232" s="24" t="str">
        <v>직전 비교기간</v>
      </c>
      <c r="G7232" s="26">
        <v>1</v>
      </c>
      <c r="H7232" s="37">
        <v>0.004739336492890996</v>
      </c>
    </row>
    <row r="7233">
      <c r="A7233" s="26">
        <v>47</v>
      </c>
      <c r="B7233" s="24" t="str">
        <v>연천군</v>
      </c>
      <c r="C7233" s="24" t="str">
        <v>오피스텔 전월세</v>
      </c>
      <c r="D7233" s="24" t="str">
        <v>2026-02</v>
      </c>
      <c r="E7233" s="24" t="str">
        <v>비교 반영</v>
      </c>
      <c r="F7233" s="24" t="str">
        <v>직전 비교기간</v>
      </c>
      <c r="G7233" s="26">
        <v>1</v>
      </c>
      <c r="H7233" s="37">
        <v>0.005319148936170213</v>
      </c>
    </row>
    <row r="7234">
      <c r="A7234" s="26">
        <v>47</v>
      </c>
      <c r="B7234" s="24" t="str">
        <v>연천군</v>
      </c>
      <c r="C7234" s="24" t="str">
        <v>오피스텔 전월세</v>
      </c>
      <c r="D7234" s="24" t="str">
        <v>2026-03</v>
      </c>
      <c r="E7234" s="24" t="str">
        <v>비교 반영</v>
      </c>
      <c r="F7234" s="24" t="str">
        <v>직전 비교기간</v>
      </c>
      <c r="G7234" s="26">
        <v>0</v>
      </c>
      <c r="H7234" s="37">
        <v>0</v>
      </c>
    </row>
    <row r="7235">
      <c r="A7235" s="26">
        <v>47</v>
      </c>
      <c r="B7235" s="24" t="str">
        <v>연천군</v>
      </c>
      <c r="C7235" s="24" t="str">
        <v>오피스텔 전월세</v>
      </c>
      <c r="D7235" s="24" t="str">
        <v>2026-04</v>
      </c>
      <c r="E7235" s="24" t="str">
        <v>비교 반영</v>
      </c>
      <c r="F7235" s="24" t="str">
        <v>최근 비교기간</v>
      </c>
      <c r="G7235" s="26">
        <v>0</v>
      </c>
      <c r="H7235" s="37">
        <v>0</v>
      </c>
    </row>
    <row r="7236">
      <c r="A7236" s="26">
        <v>47</v>
      </c>
      <c r="B7236" s="24" t="str">
        <v>연천군</v>
      </c>
      <c r="C7236" s="24" t="str">
        <v>오피스텔 전월세</v>
      </c>
      <c r="D7236" s="24" t="str">
        <v>2026-05</v>
      </c>
      <c r="E7236" s="24" t="str">
        <v>비교 반영</v>
      </c>
      <c r="F7236" s="24" t="str">
        <v>최근 비교기간</v>
      </c>
      <c r="G7236" s="26">
        <v>0</v>
      </c>
      <c r="H7236" s="37">
        <v>0</v>
      </c>
    </row>
    <row r="7237">
      <c r="A7237" s="26">
        <v>47</v>
      </c>
      <c r="B7237" s="24" t="str">
        <v>연천군</v>
      </c>
      <c r="C7237" s="24" t="str">
        <v>오피스텔 전월세</v>
      </c>
      <c r="D7237" s="24" t="str">
        <v>2026-06</v>
      </c>
      <c r="E7237" s="24" t="str">
        <v>비교 반영</v>
      </c>
      <c r="F7237" s="24" t="str">
        <v>최근 비교기간</v>
      </c>
      <c r="G7237" s="26">
        <v>0</v>
      </c>
      <c r="H7237" s="37">
        <v>0</v>
      </c>
    </row>
    <row r="7238">
      <c r="A7238" s="30">
        <v>47</v>
      </c>
      <c r="B7238" s="30" t="str">
        <v>연천군</v>
      </c>
      <c r="C7238" s="30" t="str">
        <v>오피스텔 전월세</v>
      </c>
      <c r="D7238" s="30" t="str">
        <v>2026-07</v>
      </c>
      <c r="E7238" s="30" t="str">
        <v>집계 중</v>
      </c>
      <c r="F7238" s="30" t="str">
        <v>집계 중 월</v>
      </c>
      <c r="G7238" s="32">
        <v>0</v>
      </c>
      <c r="H7238" s="43">
        <v>0</v>
      </c>
    </row>
  </sheetData>
  <autoFilter ref="A6:L562"/>
  <mergeCells count="5">
    <mergeCell ref="A1:L1"/>
    <mergeCell ref="A2:L2"/>
    <mergeCell ref="A3:L3"/>
    <mergeCell ref="A4:L4"/>
    <mergeCell ref="A565:H565"/>
  </mergeCells>
  <pageMargins bottom="0.5" footer="0.3" header="0.3" left="0.4" right="0.4" top="0.5"/>
  <ignoredErrors>
    <ignoredError numberStoredAsText="1" sqref="A1:L7238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N621"/>
  <sheetViews>
    <sheetView workbookViewId="0" rightToLeft="0"/>
  </sheetViews>
  <cols>
    <col min="1" max="1" width="10.83203125" customWidth="1"/>
    <col min="2" max="2" width="18.83203125" customWidth="1"/>
    <col min="3" max="3" width="16.83203125" customWidth="1"/>
    <col min="4" max="4" width="16.83203125" customWidth="1"/>
    <col min="5" max="5" width="15.83203125" customWidth="1"/>
    <col min="6" max="6" width="15.83203125" customWidth="1"/>
    <col min="7" max="7" width="15.83203125" customWidth="1"/>
    <col min="8" max="8" width="17.83203125" customWidth="1"/>
    <col min="9" max="9" width="17.83203125" customWidth="1"/>
    <col min="10" max="10" width="17.83203125" customWidth="1"/>
    <col min="11" max="11" width="19.83203125" customWidth="1"/>
    <col min="12" max="12" width="19.83203125" customWidth="1"/>
    <col min="13" max="13" width="17.83203125" customWidth="1"/>
    <col min="14" max="14" width="32.83203125" customWidth="1"/>
  </cols>
  <sheetData>
    <row r="1" ht="32" customHeight="1">
      <c r="A1" s="4" t="str">
        <v>부동산별 실거래 흐름 분석 리포트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4" customHeight="1">
      <c r="A2" s="6" t="str">
        <v>전체 하위지역의 매매·전월세 전환을 최근 비교기간 3개월 (2026-04~2026-06)과 직전 비교기간 3개월 (2026-01~2026-03)의 거래건수 합산 비중으로 비교합니다. PPT는 전국 선택 시 전체 시도, 그 외 선택 시 상위 10개 지역을 표시합니다.</v>
      </c>
      <c r="B2" s="6" t="str">
        <v/>
      </c>
      <c r="C2" s="6" t="str">
        <v/>
      </c>
      <c r="D2" s="6" t="str">
        <v/>
      </c>
      <c r="E2" s="6" t="str">
        <v/>
      </c>
      <c r="F2" s="6" t="str">
        <v/>
      </c>
      <c r="G2" s="6" t="str">
        <v/>
      </c>
      <c r="H2" s="6" t="str">
        <v/>
      </c>
      <c r="I2" s="6" t="str">
        <v/>
      </c>
      <c r="J2" s="6" t="str">
        <v/>
      </c>
      <c r="K2" s="6" t="str">
        <v/>
      </c>
      <c r="L2" s="6" t="str">
        <v/>
      </c>
      <c r="M2" s="6" t="str">
        <v/>
      </c>
      <c r="N2" s="6" t="str">
        <v/>
      </c>
    </row>
    <row r="3" ht="20" customHeight="1">
      <c r="A3" s="8" t="str">
        <v>지역 경기도 · 유형 전체 부동산 · 조회기간 2025-08 ~ 2026-08</v>
      </c>
      <c r="B3" s="8" t="str">
        <v/>
      </c>
      <c r="C3" s="8" t="str">
        <v/>
      </c>
      <c r="D3" s="8" t="str">
        <v/>
      </c>
      <c r="E3" s="8" t="str">
        <v/>
      </c>
      <c r="F3" s="8" t="str">
        <v/>
      </c>
      <c r="G3" s="8" t="str">
        <v/>
      </c>
      <c r="H3" s="8" t="str">
        <v/>
      </c>
      <c r="I3" s="8" t="str">
        <v/>
      </c>
      <c r="J3" s="8" t="str">
        <v/>
      </c>
      <c r="K3" s="8" t="str">
        <v/>
      </c>
      <c r="L3" s="8" t="str">
        <v/>
      </c>
      <c r="M3" s="8" t="str">
        <v/>
      </c>
      <c r="N3" s="8" t="str">
        <v/>
      </c>
    </row>
    <row r="4" ht="20" customHeight="1">
      <c r="A4" s="8" t="str">
        <v>데이터 업데이트 2026-08-17 08:40 · 취소거래 제외 · 물건 소재지 기준</v>
      </c>
      <c r="B4" s="8" t="str">
        <v/>
      </c>
      <c r="C4" s="8" t="str">
        <v/>
      </c>
      <c r="D4" s="8" t="str">
        <v/>
      </c>
      <c r="E4" s="8" t="str">
        <v/>
      </c>
      <c r="F4" s="8" t="str">
        <v/>
      </c>
      <c r="G4" s="8" t="str">
        <v/>
      </c>
      <c r="H4" s="8" t="str">
        <v/>
      </c>
      <c r="I4" s="8" t="str">
        <v/>
      </c>
      <c r="J4" s="8" t="str">
        <v/>
      </c>
      <c r="K4" s="8" t="str">
        <v/>
      </c>
      <c r="L4" s="8" t="str">
        <v/>
      </c>
      <c r="M4" s="8" t="str">
        <v/>
      </c>
      <c r="N4" s="8" t="str">
        <v/>
      </c>
    </row>
    <row r="5" ht="8" customHeight="1"/>
    <row r="6" ht="28" customHeight="1">
      <c r="A6" s="19" t="str">
        <v>지역순위</v>
      </c>
      <c r="B6" s="19" t="str">
        <v>지역명</v>
      </c>
      <c r="C6" s="19" t="str">
        <v>최근비교기간건수</v>
      </c>
      <c r="D6" s="19" t="str">
        <v>직전비교기간건수</v>
      </c>
      <c r="E6" s="19" t="str">
        <v>최근매매비중</v>
      </c>
      <c r="F6" s="19" t="str">
        <v>직전매매비중</v>
      </c>
      <c r="G6" s="19" t="str">
        <v>매매변화(%p)</v>
      </c>
      <c r="H6" s="19" t="str">
        <v>최근전월세비중</v>
      </c>
      <c r="I6" s="19" t="str">
        <v>직전전월세비중</v>
      </c>
      <c r="J6" s="19" t="str">
        <v>전월세변화(%p)</v>
      </c>
      <c r="K6" s="19" t="str">
        <v>최근전월세내월세</v>
      </c>
      <c r="L6" s="19" t="str">
        <v>직전전월세내월세</v>
      </c>
      <c r="M6" s="19" t="str">
        <v>월세화변화(%p)</v>
      </c>
      <c r="N6" s="19" t="str">
        <v>변화판정</v>
      </c>
    </row>
    <row r="7">
      <c r="A7" s="26">
        <v>1</v>
      </c>
      <c r="B7" s="24" t="str">
        <v>남양주시</v>
      </c>
      <c r="C7" s="26">
        <v>13835</v>
      </c>
      <c r="D7" s="26">
        <v>11662</v>
      </c>
      <c r="E7" s="37">
        <v>0.293964582580412</v>
      </c>
      <c r="F7" s="37">
        <v>0.3316755273537987</v>
      </c>
      <c r="G7" s="42">
        <v>-3.7710944773386657</v>
      </c>
      <c r="H7" s="37">
        <v>0.706035417419588</v>
      </c>
      <c r="I7" s="37">
        <v>0.6683244726462013</v>
      </c>
      <c r="J7" s="38">
        <v>3.7710944773386657</v>
      </c>
      <c r="K7" s="37">
        <v>0.6838656838656839</v>
      </c>
      <c r="L7" s="37">
        <v>0.5193738773415448</v>
      </c>
      <c r="M7" s="38">
        <v>16.449180652413908</v>
      </c>
      <c r="N7" s="24" t="str">
        <v>임대 비중 확대·월세화</v>
      </c>
    </row>
    <row r="8">
      <c r="A8" s="26">
        <v>2</v>
      </c>
      <c r="B8" s="24" t="str">
        <v>평택시</v>
      </c>
      <c r="C8" s="26">
        <v>13784</v>
      </c>
      <c r="D8" s="26">
        <v>14815</v>
      </c>
      <c r="E8" s="37">
        <v>0.2758270458502612</v>
      </c>
      <c r="F8" s="37">
        <v>0.22834964562942964</v>
      </c>
      <c r="G8" s="38">
        <v>4.747740022083155</v>
      </c>
      <c r="H8" s="37">
        <v>0.7241729541497388</v>
      </c>
      <c r="I8" s="37">
        <v>0.7716503543705704</v>
      </c>
      <c r="J8" s="42">
        <v>-4.747740022083158</v>
      </c>
      <c r="K8" s="37">
        <v>0.8086555800440793</v>
      </c>
      <c r="L8" s="37">
        <v>0.8030965710286914</v>
      </c>
      <c r="M8" s="38">
        <v>0.5559009015387972</v>
      </c>
      <c r="N8" s="24" t="str">
        <v>매매 비중 회복 속 임대 월세화</v>
      </c>
    </row>
    <row r="9">
      <c r="A9" s="26">
        <v>3</v>
      </c>
      <c r="B9" s="24" t="str">
        <v>화성시 동탄구</v>
      </c>
      <c r="C9" s="26">
        <v>10205</v>
      </c>
      <c r="D9" s="26">
        <v>9840</v>
      </c>
      <c r="E9" s="37">
        <v>0.4545810877021068</v>
      </c>
      <c r="F9" s="37">
        <v>0.31148373983739835</v>
      </c>
      <c r="G9" s="38">
        <v>14.309734786470846</v>
      </c>
      <c r="H9" s="37">
        <v>0.5454189122978932</v>
      </c>
      <c r="I9" s="37">
        <v>0.6885162601626016</v>
      </c>
      <c r="J9" s="42">
        <v>-14.309734786470841</v>
      </c>
      <c r="K9" s="37">
        <v>0.5946819978440532</v>
      </c>
      <c r="L9" s="37">
        <v>0.5918819188191882</v>
      </c>
      <c r="M9" s="38">
        <v>0.280007902486501</v>
      </c>
      <c r="N9" s="24" t="str">
        <v>임대에서 매매로 비중 이동</v>
      </c>
    </row>
    <row r="10">
      <c r="A10" s="26">
        <v>4</v>
      </c>
      <c r="B10" s="24" t="str">
        <v>성남시 분당구</v>
      </c>
      <c r="C10" s="26">
        <v>7899</v>
      </c>
      <c r="D10" s="26">
        <v>9631</v>
      </c>
      <c r="E10" s="37">
        <v>0.25534877832637043</v>
      </c>
      <c r="F10" s="37">
        <v>0.18938843318450835</v>
      </c>
      <c r="G10" s="38">
        <v>6.596034514186208</v>
      </c>
      <c r="H10" s="37">
        <v>0.7446512216736296</v>
      </c>
      <c r="I10" s="37">
        <v>0.8106115668154916</v>
      </c>
      <c r="J10" s="42">
        <v>-6.5960345141862</v>
      </c>
      <c r="K10" s="37">
        <v>0.5705542332539952</v>
      </c>
      <c r="L10" s="37">
        <v>0.5427180735237608</v>
      </c>
      <c r="M10" s="38">
        <v>2.7836159730234455</v>
      </c>
      <c r="N10" s="24" t="str">
        <v>매매 비중 회복 속 임대 월세화</v>
      </c>
    </row>
    <row r="11">
      <c r="A11" s="26">
        <v>5</v>
      </c>
      <c r="B11" s="24" t="str">
        <v>고양시 덕양구</v>
      </c>
      <c r="C11" s="26">
        <v>7889</v>
      </c>
      <c r="D11" s="26">
        <v>8446</v>
      </c>
      <c r="E11" s="37">
        <v>0.2919254658385093</v>
      </c>
      <c r="F11" s="37">
        <v>0.23407530191806772</v>
      </c>
      <c r="G11" s="38">
        <v>5.7850163920441595</v>
      </c>
      <c r="H11" s="37">
        <v>0.7080745341614907</v>
      </c>
      <c r="I11" s="37">
        <v>0.7659246980819323</v>
      </c>
      <c r="J11" s="42">
        <v>-5.785016392044162</v>
      </c>
      <c r="K11" s="37">
        <v>0.5961331901181526</v>
      </c>
      <c r="L11" s="37">
        <v>0.6039573349822229</v>
      </c>
      <c r="M11" s="42">
        <v>-0.7824144864070348</v>
      </c>
      <c r="N11" s="24" t="str">
        <v>매매 비중 확대·전세 비중 회복</v>
      </c>
    </row>
    <row r="12">
      <c r="A12" s="26">
        <v>6</v>
      </c>
      <c r="B12" s="24" t="str">
        <v>시흥시</v>
      </c>
      <c r="C12" s="26">
        <v>7819</v>
      </c>
      <c r="D12" s="26">
        <v>8235</v>
      </c>
      <c r="E12" s="37">
        <v>0.34352218953830416</v>
      </c>
      <c r="F12" s="37">
        <v>0.2790528233151184</v>
      </c>
      <c r="G12" s="38">
        <v>6.446936622318578</v>
      </c>
      <c r="H12" s="37">
        <v>0.6564778104616958</v>
      </c>
      <c r="I12" s="37">
        <v>0.7209471766848816</v>
      </c>
      <c r="J12" s="42">
        <v>-6.446936622318578</v>
      </c>
      <c r="K12" s="37">
        <v>0.6298460939022015</v>
      </c>
      <c r="L12" s="37">
        <v>0.6496547077648644</v>
      </c>
      <c r="M12" s="42">
        <v>-1.9808613862662972</v>
      </c>
      <c r="N12" s="24" t="str">
        <v>매매 비중 확대·전세 비중 회복</v>
      </c>
    </row>
    <row r="13">
      <c r="A13" s="26">
        <v>7</v>
      </c>
      <c r="B13" s="24" t="str">
        <v>파주시</v>
      </c>
      <c r="C13" s="26">
        <v>7699</v>
      </c>
      <c r="D13" s="26">
        <v>7851</v>
      </c>
      <c r="E13" s="37">
        <v>0.37277568515391607</v>
      </c>
      <c r="F13" s="37">
        <v>0.3361355241370526</v>
      </c>
      <c r="G13" s="38">
        <v>3.6640161016863457</v>
      </c>
      <c r="H13" s="37">
        <v>0.6272243148460839</v>
      </c>
      <c r="I13" s="37">
        <v>0.6638644758629474</v>
      </c>
      <c r="J13" s="42">
        <v>-3.6640161016863515</v>
      </c>
      <c r="K13" s="37">
        <v>0.6274591012632015</v>
      </c>
      <c r="L13" s="37">
        <v>0.625863392171911</v>
      </c>
      <c r="M13" s="38">
        <v>0.1595709091290476</v>
      </c>
      <c r="N13" s="24" t="str">
        <v>임대에서 매매로 비중 이동</v>
      </c>
    </row>
    <row r="14">
      <c r="A14" s="26">
        <v>8</v>
      </c>
      <c r="B14" s="24" t="str">
        <v>김포시</v>
      </c>
      <c r="C14" s="26">
        <v>7429</v>
      </c>
      <c r="D14" s="26">
        <v>7779</v>
      </c>
      <c r="E14" s="37">
        <v>0.308251447031902</v>
      </c>
      <c r="F14" s="37">
        <v>0.2965676822213652</v>
      </c>
      <c r="G14" s="38">
        <v>1.168376481053679</v>
      </c>
      <c r="H14" s="37">
        <v>0.691748552968098</v>
      </c>
      <c r="I14" s="37">
        <v>0.7034323177786348</v>
      </c>
      <c r="J14" s="42">
        <v>-1.168376481053679</v>
      </c>
      <c r="K14" s="37">
        <v>0.6339754816112084</v>
      </c>
      <c r="L14" s="37">
        <v>0.6175073099415205</v>
      </c>
      <c r="M14" s="38">
        <v>1.6468171669687948</v>
      </c>
      <c r="N14" s="24" t="str">
        <v>매매 비중 회복 속 임대 월세화</v>
      </c>
    </row>
    <row r="15">
      <c r="A15" s="26">
        <v>9</v>
      </c>
      <c r="B15" s="24" t="str">
        <v>용인시 기흥구</v>
      </c>
      <c r="C15" s="26">
        <v>6993</v>
      </c>
      <c r="D15" s="26">
        <v>8172</v>
      </c>
      <c r="E15" s="37">
        <v>0.4497354497354497</v>
      </c>
      <c r="F15" s="37">
        <v>0.3611111111111111</v>
      </c>
      <c r="G15" s="38">
        <v>8.86243386243386</v>
      </c>
      <c r="H15" s="37">
        <v>0.5502645502645502</v>
      </c>
      <c r="I15" s="37">
        <v>0.6388888888888888</v>
      </c>
      <c r="J15" s="42">
        <v>-8.86243386243386</v>
      </c>
      <c r="K15" s="37">
        <v>0.5433991683991684</v>
      </c>
      <c r="L15" s="37">
        <v>0.5602375023941774</v>
      </c>
      <c r="M15" s="42">
        <v>-1.6838333995009003</v>
      </c>
      <c r="N15" s="24" t="str">
        <v>매매 비중 확대·전세 비중 회복</v>
      </c>
    </row>
    <row r="16">
      <c r="A16" s="26">
        <v>10</v>
      </c>
      <c r="B16" s="24" t="str">
        <v>수원시 영통구</v>
      </c>
      <c r="C16" s="26">
        <v>6968</v>
      </c>
      <c r="D16" s="26">
        <v>7844</v>
      </c>
      <c r="E16" s="37">
        <v>0.3257749712973594</v>
      </c>
      <c r="F16" s="37">
        <v>0.23686894441611422</v>
      </c>
      <c r="G16" s="38">
        <v>8.890602688124517</v>
      </c>
      <c r="H16" s="37">
        <v>0.6742250287026407</v>
      </c>
      <c r="I16" s="37">
        <v>0.7631310555838857</v>
      </c>
      <c r="J16" s="42">
        <v>-8.890602688124504</v>
      </c>
      <c r="K16" s="37">
        <v>0.5972754363558961</v>
      </c>
      <c r="L16" s="37">
        <v>0.6107584363514869</v>
      </c>
      <c r="M16" s="42">
        <v>-1.3482999995590772</v>
      </c>
      <c r="N16" s="24" t="str">
        <v>매매 비중 확대·전세 비중 회복</v>
      </c>
    </row>
    <row r="17">
      <c r="A17" s="26">
        <v>11</v>
      </c>
      <c r="B17" s="24" t="str">
        <v>하남시</v>
      </c>
      <c r="C17" s="26">
        <v>6700</v>
      </c>
      <c r="D17" s="26">
        <v>7663</v>
      </c>
      <c r="E17" s="37">
        <v>0.22671641791044775</v>
      </c>
      <c r="F17" s="37">
        <v>0.20318413154117188</v>
      </c>
      <c r="G17" s="38">
        <v>2.353228636927587</v>
      </c>
      <c r="H17" s="37">
        <v>0.7732835820895523</v>
      </c>
      <c r="I17" s="37">
        <v>0.7968158684588281</v>
      </c>
      <c r="J17" s="42">
        <v>-2.3532286369275845</v>
      </c>
      <c r="K17" s="37">
        <v>0.6213086276780544</v>
      </c>
      <c r="L17" s="37">
        <v>0.6442843105142483</v>
      </c>
      <c r="M17" s="42">
        <v>-2.297568283619389</v>
      </c>
      <c r="N17" s="24" t="str">
        <v>매매 비중 확대·전세 비중 회복</v>
      </c>
    </row>
    <row r="18">
      <c r="A18" s="26">
        <v>12</v>
      </c>
      <c r="B18" s="24" t="str">
        <v>수원시 권선구</v>
      </c>
      <c r="C18" s="26">
        <v>6353</v>
      </c>
      <c r="D18" s="26">
        <v>6604</v>
      </c>
      <c r="E18" s="37">
        <v>0.353848575476153</v>
      </c>
      <c r="F18" s="37">
        <v>0.2964869775893398</v>
      </c>
      <c r="G18" s="38">
        <v>5.736159788681322</v>
      </c>
      <c r="H18" s="37">
        <v>0.646151424523847</v>
      </c>
      <c r="I18" s="37">
        <v>0.7035130224106602</v>
      </c>
      <c r="J18" s="42">
        <v>-5.7361597886813165</v>
      </c>
      <c r="K18" s="37">
        <v>0.6986601705237515</v>
      </c>
      <c r="L18" s="37">
        <v>0.6678863538527766</v>
      </c>
      <c r="M18" s="38">
        <v>3.0773816670974896</v>
      </c>
      <c r="N18" s="24" t="str">
        <v>매매 비중 회복 속 임대 월세화</v>
      </c>
    </row>
    <row r="19">
      <c r="A19" s="26">
        <v>13</v>
      </c>
      <c r="B19" s="24" t="str">
        <v>광주시</v>
      </c>
      <c r="C19" s="26">
        <v>6234</v>
      </c>
      <c r="D19" s="26">
        <v>5874</v>
      </c>
      <c r="E19" s="37">
        <v>0.40583894770612766</v>
      </c>
      <c r="F19" s="37">
        <v>0.38542730677562137</v>
      </c>
      <c r="G19" s="38">
        <v>2.041164093050629</v>
      </c>
      <c r="H19" s="37">
        <v>0.5941610522938723</v>
      </c>
      <c r="I19" s="37">
        <v>0.6145726932243786</v>
      </c>
      <c r="J19" s="42">
        <v>-2.041164093050629</v>
      </c>
      <c r="K19" s="37">
        <v>0.5801835853131749</v>
      </c>
      <c r="L19" s="37">
        <v>0.618836565096953</v>
      </c>
      <c r="M19" s="42">
        <v>-3.865297978377802</v>
      </c>
      <c r="N19" s="24" t="str">
        <v>매매 비중 확대·전세 비중 회복</v>
      </c>
    </row>
    <row r="20">
      <c r="A20" s="26">
        <v>14</v>
      </c>
      <c r="B20" s="24" t="str">
        <v>용인시 수지구</v>
      </c>
      <c r="C20" s="26">
        <v>5803</v>
      </c>
      <c r="D20" s="26">
        <v>6582</v>
      </c>
      <c r="E20" s="37">
        <v>0.4039290022402206</v>
      </c>
      <c r="F20" s="37">
        <v>0.32300212701306596</v>
      </c>
      <c r="G20" s="38">
        <v>8.092687522715464</v>
      </c>
      <c r="H20" s="37">
        <v>0.5960709977597795</v>
      </c>
      <c r="I20" s="37">
        <v>0.676997872986934</v>
      </c>
      <c r="J20" s="42">
        <v>-8.092687522715458</v>
      </c>
      <c r="K20" s="37">
        <v>0.5504481063891298</v>
      </c>
      <c r="L20" s="37">
        <v>0.5574506283662477</v>
      </c>
      <c r="M20" s="42">
        <v>-0.7002521977117926</v>
      </c>
      <c r="N20" s="24" t="str">
        <v>매매 비중 확대·전세 비중 회복</v>
      </c>
    </row>
    <row r="21">
      <c r="A21" s="26">
        <v>15</v>
      </c>
      <c r="B21" s="24" t="str">
        <v>부천시 원미구</v>
      </c>
      <c r="C21" s="26">
        <v>5755</v>
      </c>
      <c r="D21" s="26">
        <v>6117</v>
      </c>
      <c r="E21" s="37">
        <v>0.32771503040834055</v>
      </c>
      <c r="F21" s="37">
        <v>0.27611574301128006</v>
      </c>
      <c r="G21" s="38">
        <v>5.159928739706049</v>
      </c>
      <c r="H21" s="37">
        <v>0.6722849695916594</v>
      </c>
      <c r="I21" s="37">
        <v>0.7238842569887199</v>
      </c>
      <c r="J21" s="42">
        <v>-5.1599287397060545</v>
      </c>
      <c r="K21" s="37">
        <v>0.6453864047557508</v>
      </c>
      <c r="L21" s="37">
        <v>0.6260162601626016</v>
      </c>
      <c r="M21" s="38">
        <v>1.937014459314923</v>
      </c>
      <c r="N21" s="24" t="str">
        <v>매매 비중 회복 속 임대 월세화</v>
      </c>
    </row>
    <row r="22">
      <c r="A22" s="26">
        <v>16</v>
      </c>
      <c r="B22" s="24" t="str">
        <v>의정부시</v>
      </c>
      <c r="C22" s="26">
        <v>5662</v>
      </c>
      <c r="D22" s="26">
        <v>6195</v>
      </c>
      <c r="E22" s="37">
        <v>0.3507594489579654</v>
      </c>
      <c r="F22" s="37">
        <v>0.303954802259887</v>
      </c>
      <c r="G22" s="38">
        <v>4.680464669807838</v>
      </c>
      <c r="H22" s="37">
        <v>0.6492405510420346</v>
      </c>
      <c r="I22" s="37">
        <v>0.696045197740113</v>
      </c>
      <c r="J22" s="42">
        <v>-4.680464669807838</v>
      </c>
      <c r="K22" s="37">
        <v>0.6164309031556039</v>
      </c>
      <c r="L22" s="37">
        <v>0.6247680890538033</v>
      </c>
      <c r="M22" s="42">
        <v>-0.8337185898199428</v>
      </c>
      <c r="N22" s="24" t="str">
        <v>매매 비중 확대·전세 비중 회복</v>
      </c>
    </row>
    <row r="23">
      <c r="A23" s="26">
        <v>17</v>
      </c>
      <c r="B23" s="24" t="str">
        <v>화성시 만세구</v>
      </c>
      <c r="C23" s="26">
        <v>5469</v>
      </c>
      <c r="D23" s="26">
        <v>5481</v>
      </c>
      <c r="E23" s="37">
        <v>0.44669957944779665</v>
      </c>
      <c r="F23" s="37">
        <v>0.45831052727604454</v>
      </c>
      <c r="G23" s="42">
        <v>-1.1610947828247897</v>
      </c>
      <c r="H23" s="37">
        <v>0.5533004205522033</v>
      </c>
      <c r="I23" s="37">
        <v>0.5416894727239555</v>
      </c>
      <c r="J23" s="38">
        <v>1.1610947828247786</v>
      </c>
      <c r="K23" s="37">
        <v>0.7134831460674157</v>
      </c>
      <c r="L23" s="37">
        <v>0.6076119905692152</v>
      </c>
      <c r="M23" s="38">
        <v>10.587115549820048</v>
      </c>
      <c r="N23" s="24" t="str">
        <v>임대 비중 확대·월세화</v>
      </c>
    </row>
    <row r="24">
      <c r="A24" s="26">
        <v>18</v>
      </c>
      <c r="B24" s="24" t="str">
        <v>용인시 처인구</v>
      </c>
      <c r="C24" s="26">
        <v>5429</v>
      </c>
      <c r="D24" s="26">
        <v>6547</v>
      </c>
      <c r="E24" s="37">
        <v>0.4483330263400258</v>
      </c>
      <c r="F24" s="37">
        <v>0.41591568657400335</v>
      </c>
      <c r="G24" s="38">
        <v>3.2417339766022457</v>
      </c>
      <c r="H24" s="37">
        <v>0.5516669736599742</v>
      </c>
      <c r="I24" s="37">
        <v>0.5840843134259966</v>
      </c>
      <c r="J24" s="42">
        <v>-3.2417339766022457</v>
      </c>
      <c r="K24" s="37">
        <v>0.7185308848080133</v>
      </c>
      <c r="L24" s="37">
        <v>0.7455543933054394</v>
      </c>
      <c r="M24" s="42">
        <v>-2.7023508497426074</v>
      </c>
      <c r="N24" s="24" t="str">
        <v>매매 비중 확대·전세 비중 회복</v>
      </c>
    </row>
    <row r="25">
      <c r="A25" s="26">
        <v>19</v>
      </c>
      <c r="B25" s="24" t="str">
        <v>안양시 동안구</v>
      </c>
      <c r="C25" s="26">
        <v>5426</v>
      </c>
      <c r="D25" s="26">
        <v>5711</v>
      </c>
      <c r="E25" s="37">
        <v>0.3901584961297457</v>
      </c>
      <c r="F25" s="37">
        <v>0.34669935212747327</v>
      </c>
      <c r="G25" s="38">
        <v>4.345914400227241</v>
      </c>
      <c r="H25" s="37">
        <v>0.6098415038702544</v>
      </c>
      <c r="I25" s="37">
        <v>0.6533006478725267</v>
      </c>
      <c r="J25" s="42">
        <v>-4.345914400227235</v>
      </c>
      <c r="K25" s="37">
        <v>0.4475672408582653</v>
      </c>
      <c r="L25" s="37">
        <v>0.4419726614848566</v>
      </c>
      <c r="M25" s="38">
        <v>0.5594579373408737</v>
      </c>
      <c r="N25" s="24" t="str">
        <v>매매 비중 회복 속 임대 월세화</v>
      </c>
    </row>
    <row r="26">
      <c r="A26" s="26">
        <v>20</v>
      </c>
      <c r="B26" s="24" t="str">
        <v>안산시 단원구</v>
      </c>
      <c r="C26" s="26">
        <v>5078</v>
      </c>
      <c r="D26" s="26">
        <v>4993</v>
      </c>
      <c r="E26" s="37">
        <v>0.4356045687278456</v>
      </c>
      <c r="F26" s="37">
        <v>0.32165031043460846</v>
      </c>
      <c r="G26" s="38">
        <v>11.395425829323713</v>
      </c>
      <c r="H26" s="37">
        <v>0.5643954312721544</v>
      </c>
      <c r="I26" s="37">
        <v>0.6783496895653915</v>
      </c>
      <c r="J26" s="42">
        <v>-11.395425829323713</v>
      </c>
      <c r="K26" s="37">
        <v>0.6563154221912073</v>
      </c>
      <c r="L26" s="37">
        <v>0.6548568054325362</v>
      </c>
      <c r="M26" s="38">
        <v>0.1458616758671094</v>
      </c>
      <c r="N26" s="24" t="str">
        <v>임대에서 매매로 비중 이동</v>
      </c>
    </row>
    <row r="27">
      <c r="A27" s="26">
        <v>21</v>
      </c>
      <c r="B27" s="24" t="str">
        <v>성남시 수정구</v>
      </c>
      <c r="C27" s="26">
        <v>4693</v>
      </c>
      <c r="D27" s="26">
        <v>5459</v>
      </c>
      <c r="E27" s="37">
        <v>0.2497336458555295</v>
      </c>
      <c r="F27" s="37">
        <v>0.2256823594064847</v>
      </c>
      <c r="G27" s="38">
        <v>2.4051286449044804</v>
      </c>
      <c r="H27" s="37">
        <v>0.7502663541444705</v>
      </c>
      <c r="I27" s="37">
        <v>0.7743176405935153</v>
      </c>
      <c r="J27" s="42">
        <v>-2.405128644904475</v>
      </c>
      <c r="K27" s="37">
        <v>0.5742686736722522</v>
      </c>
      <c r="L27" s="37">
        <v>0.633546250295718</v>
      </c>
      <c r="M27" s="42">
        <v>-5.927757662346577</v>
      </c>
      <c r="N27" s="24" t="str">
        <v>매매 비중 확대·전세 비중 회복</v>
      </c>
    </row>
    <row r="28">
      <c r="A28" s="26">
        <v>22</v>
      </c>
      <c r="B28" s="24" t="str">
        <v>광명시</v>
      </c>
      <c r="C28" s="26">
        <v>4323</v>
      </c>
      <c r="D28" s="26">
        <v>4881</v>
      </c>
      <c r="E28" s="37">
        <v>0.352764284061994</v>
      </c>
      <c r="F28" s="37">
        <v>0.30321655398483915</v>
      </c>
      <c r="G28" s="38">
        <v>4.954773007715485</v>
      </c>
      <c r="H28" s="37">
        <v>0.647235715938006</v>
      </c>
      <c r="I28" s="37">
        <v>0.6967834460151608</v>
      </c>
      <c r="J28" s="42">
        <v>-4.954773007715485</v>
      </c>
      <c r="K28" s="37">
        <v>0.4839170836311651</v>
      </c>
      <c r="L28" s="37">
        <v>0.45280799764775065</v>
      </c>
      <c r="M28" s="38">
        <v>3.110908598341444</v>
      </c>
      <c r="N28" s="24" t="str">
        <v>매매 비중 회복 속 임대 월세화</v>
      </c>
    </row>
    <row r="29">
      <c r="A29" s="26">
        <v>23</v>
      </c>
      <c r="B29" s="24" t="str">
        <v>이천시</v>
      </c>
      <c r="C29" s="26">
        <v>4258</v>
      </c>
      <c r="D29" s="26">
        <v>4724</v>
      </c>
      <c r="E29" s="37">
        <v>0.43799906059182714</v>
      </c>
      <c r="F29" s="37">
        <v>0.3583827265029636</v>
      </c>
      <c r="G29" s="38">
        <v>7.961633408886354</v>
      </c>
      <c r="H29" s="37">
        <v>0.5620009394081729</v>
      </c>
      <c r="I29" s="37">
        <v>0.6416172734970365</v>
      </c>
      <c r="J29" s="42">
        <v>-7.961633408886359</v>
      </c>
      <c r="K29" s="37">
        <v>0.7095695779356457</v>
      </c>
      <c r="L29" s="37">
        <v>0.7324315407456286</v>
      </c>
      <c r="M29" s="42">
        <v>-2.286196280998287</v>
      </c>
      <c r="N29" s="24" t="str">
        <v>매매 비중 확대·전세 비중 회복</v>
      </c>
    </row>
    <row r="30">
      <c r="A30" s="26">
        <v>24</v>
      </c>
      <c r="B30" s="24" t="str">
        <v>고양시 일산동구</v>
      </c>
      <c r="C30" s="26">
        <v>4190</v>
      </c>
      <c r="D30" s="26">
        <v>4977</v>
      </c>
      <c r="E30" s="37">
        <v>0.2594272076372315</v>
      </c>
      <c r="F30" s="37">
        <v>0.23407675306409484</v>
      </c>
      <c r="G30" s="38">
        <v>2.5350454573136645</v>
      </c>
      <c r="H30" s="37">
        <v>0.7405727923627685</v>
      </c>
      <c r="I30" s="37">
        <v>0.7659232469359052</v>
      </c>
      <c r="J30" s="42">
        <v>-2.535045457313667</v>
      </c>
      <c r="K30" s="37">
        <v>0.6571060264260393</v>
      </c>
      <c r="L30" s="37">
        <v>0.6532004197271774</v>
      </c>
      <c r="M30" s="38">
        <v>0.3905606698861974</v>
      </c>
      <c r="N30" s="24" t="str">
        <v>매매 비중 회복 속 임대 월세화</v>
      </c>
    </row>
    <row r="31">
      <c r="A31" s="26">
        <v>25</v>
      </c>
      <c r="B31" s="24" t="str">
        <v>안산시 상록구</v>
      </c>
      <c r="C31" s="26">
        <v>4110</v>
      </c>
      <c r="D31" s="26">
        <v>4928</v>
      </c>
      <c r="E31" s="37">
        <v>0.2613138686131387</v>
      </c>
      <c r="F31" s="37">
        <v>0.24431818181818182</v>
      </c>
      <c r="G31" s="38">
        <v>1.6995686794956888</v>
      </c>
      <c r="H31" s="37">
        <v>0.7386861313868613</v>
      </c>
      <c r="I31" s="37">
        <v>0.7556818181818182</v>
      </c>
      <c r="J31" s="42">
        <v>-1.6995686794956888</v>
      </c>
      <c r="K31" s="37">
        <v>0.7150856389986825</v>
      </c>
      <c r="L31" s="37">
        <v>0.7392588614393125</v>
      </c>
      <c r="M31" s="42">
        <v>-2.4173222440630027</v>
      </c>
      <c r="N31" s="24" t="str">
        <v>매매 비중 확대·전세 비중 회복</v>
      </c>
    </row>
    <row r="32">
      <c r="A32" s="26">
        <v>26</v>
      </c>
      <c r="B32" s="24" t="str">
        <v>양주시</v>
      </c>
      <c r="C32" s="26">
        <v>3962</v>
      </c>
      <c r="D32" s="26">
        <v>4355</v>
      </c>
      <c r="E32" s="37">
        <v>0.3710247349823322</v>
      </c>
      <c r="F32" s="37">
        <v>0.3423650975889782</v>
      </c>
      <c r="G32" s="38">
        <v>2.8659637393353976</v>
      </c>
      <c r="H32" s="37">
        <v>0.6289752650176679</v>
      </c>
      <c r="I32" s="37">
        <v>0.6576349024110218</v>
      </c>
      <c r="J32" s="42">
        <v>-2.8659637393353976</v>
      </c>
      <c r="K32" s="37">
        <v>0.6721508828250401</v>
      </c>
      <c r="L32" s="37">
        <v>0.6955307262569832</v>
      </c>
      <c r="M32" s="42">
        <v>-2.3379843431943104</v>
      </c>
      <c r="N32" s="24" t="str">
        <v>매매 비중 확대·전세 비중 회복</v>
      </c>
    </row>
    <row r="33">
      <c r="A33" s="26">
        <v>27</v>
      </c>
      <c r="B33" s="24" t="str">
        <v>군포시</v>
      </c>
      <c r="C33" s="26">
        <v>3910</v>
      </c>
      <c r="D33" s="26">
        <v>4193</v>
      </c>
      <c r="E33" s="37">
        <v>0.3841432225063939</v>
      </c>
      <c r="F33" s="37">
        <v>0.33985213450989743</v>
      </c>
      <c r="G33" s="38">
        <v>4.4291087996496445</v>
      </c>
      <c r="H33" s="37">
        <v>0.6158567774936061</v>
      </c>
      <c r="I33" s="37">
        <v>0.6601478654901025</v>
      </c>
      <c r="J33" s="42">
        <v>-4.429108799649639</v>
      </c>
      <c r="K33" s="37">
        <v>0.5033222591362126</v>
      </c>
      <c r="L33" s="37">
        <v>0.4953034682080925</v>
      </c>
      <c r="M33" s="38">
        <v>0.8018790928120134</v>
      </c>
      <c r="N33" s="24" t="str">
        <v>매매 비중 회복 속 임대 월세화</v>
      </c>
    </row>
    <row r="34">
      <c r="A34" s="26">
        <v>28</v>
      </c>
      <c r="B34" s="24" t="str">
        <v>수원시 팔달구</v>
      </c>
      <c r="C34" s="26">
        <v>3908</v>
      </c>
      <c r="D34" s="26">
        <v>4103</v>
      </c>
      <c r="E34" s="37">
        <v>0.31653019447287617</v>
      </c>
      <c r="F34" s="37">
        <v>0.2490860346088228</v>
      </c>
      <c r="G34" s="38">
        <v>6.744415986405336</v>
      </c>
      <c r="H34" s="37">
        <v>0.6834698055271239</v>
      </c>
      <c r="I34" s="37">
        <v>0.7509139653911772</v>
      </c>
      <c r="J34" s="42">
        <v>-6.744415986405327</v>
      </c>
      <c r="K34" s="37">
        <v>0.6439535754399102</v>
      </c>
      <c r="L34" s="37">
        <v>0.6400519311911717</v>
      </c>
      <c r="M34" s="38">
        <v>0.39016442487385117</v>
      </c>
      <c r="N34" s="24" t="str">
        <v>매매 비중 회복 속 임대 월세화</v>
      </c>
    </row>
    <row r="35">
      <c r="A35" s="26">
        <v>29</v>
      </c>
      <c r="B35" s="24" t="str">
        <v>오산시</v>
      </c>
      <c r="C35" s="26">
        <v>3894</v>
      </c>
      <c r="D35" s="26">
        <v>3849</v>
      </c>
      <c r="E35" s="37">
        <v>0.29275808936825887</v>
      </c>
      <c r="F35" s="37">
        <v>0.25954793452844893</v>
      </c>
      <c r="G35" s="38">
        <v>3.3210154839809936</v>
      </c>
      <c r="H35" s="37">
        <v>0.7072419106317411</v>
      </c>
      <c r="I35" s="37">
        <v>0.7404520654715511</v>
      </c>
      <c r="J35" s="42">
        <v>-3.3210154839809936</v>
      </c>
      <c r="K35" s="37">
        <v>0.6793754538852578</v>
      </c>
      <c r="L35" s="37">
        <v>0.6628070175438596</v>
      </c>
      <c r="M35" s="38">
        <v>1.6568436341398152</v>
      </c>
      <c r="N35" s="24" t="str">
        <v>매매 비중 회복 속 임대 월세화</v>
      </c>
    </row>
    <row r="36">
      <c r="A36" s="26">
        <v>30</v>
      </c>
      <c r="B36" s="24" t="str">
        <v>안성시</v>
      </c>
      <c r="C36" s="26">
        <v>3870</v>
      </c>
      <c r="D36" s="26">
        <v>4819</v>
      </c>
      <c r="E36" s="37">
        <v>0.4896640826873385</v>
      </c>
      <c r="F36" s="37">
        <v>0.3645984644117037</v>
      </c>
      <c r="G36" s="38">
        <v>12.506561827563484</v>
      </c>
      <c r="H36" s="37">
        <v>0.5103359173126615</v>
      </c>
      <c r="I36" s="37">
        <v>0.6354015355882964</v>
      </c>
      <c r="J36" s="42">
        <v>-12.50656182756349</v>
      </c>
      <c r="K36" s="37">
        <v>0.7478481012658228</v>
      </c>
      <c r="L36" s="37">
        <v>0.8056825604180274</v>
      </c>
      <c r="M36" s="42">
        <v>-5.783445915220464</v>
      </c>
      <c r="N36" s="24" t="str">
        <v>매매 비중 확대·전세 비중 회복</v>
      </c>
    </row>
    <row r="37">
      <c r="A37" s="26">
        <v>31</v>
      </c>
      <c r="B37" s="24" t="str">
        <v>수원시 장안구</v>
      </c>
      <c r="C37" s="26">
        <v>3707</v>
      </c>
      <c r="D37" s="26">
        <v>4400</v>
      </c>
      <c r="E37" s="37">
        <v>0.32964661451308336</v>
      </c>
      <c r="F37" s="37">
        <v>0.22863636363636364</v>
      </c>
      <c r="G37" s="38">
        <v>10.101025087671973</v>
      </c>
      <c r="H37" s="37">
        <v>0.6703533854869167</v>
      </c>
      <c r="I37" s="37">
        <v>0.7713636363636364</v>
      </c>
      <c r="J37" s="42">
        <v>-10.101025087671967</v>
      </c>
      <c r="K37" s="37">
        <v>0.5730382293762576</v>
      </c>
      <c r="L37" s="37">
        <v>0.64407778432528</v>
      </c>
      <c r="M37" s="42">
        <v>-7.1039554949022365</v>
      </c>
      <c r="N37" s="24" t="str">
        <v>매매 비중 확대·전세 비중 회복</v>
      </c>
    </row>
    <row r="38">
      <c r="A38" s="26">
        <v>32</v>
      </c>
      <c r="B38" s="24" t="str">
        <v>고양시 일산서구</v>
      </c>
      <c r="C38" s="26">
        <v>3673</v>
      </c>
      <c r="D38" s="26">
        <v>3862</v>
      </c>
      <c r="E38" s="37">
        <v>0.29839368363735363</v>
      </c>
      <c r="F38" s="37">
        <v>0.23174520973588814</v>
      </c>
      <c r="G38" s="38">
        <v>6.66484739014655</v>
      </c>
      <c r="H38" s="37">
        <v>0.7016063163626464</v>
      </c>
      <c r="I38" s="37">
        <v>0.7682547902641118</v>
      </c>
      <c r="J38" s="42">
        <v>-6.664847390146544</v>
      </c>
      <c r="K38" s="37">
        <v>0.47691113698098564</v>
      </c>
      <c r="L38" s="37">
        <v>0.4688237276710482</v>
      </c>
      <c r="M38" s="38">
        <v>0.8087409309937454</v>
      </c>
      <c r="N38" s="24" t="str">
        <v>매매 비중 회복 속 임대 월세화</v>
      </c>
    </row>
    <row r="39">
      <c r="A39" s="26">
        <v>33</v>
      </c>
      <c r="B39" s="24" t="str">
        <v>성남시 중원구</v>
      </c>
      <c r="C39" s="26">
        <v>3584</v>
      </c>
      <c r="D39" s="26">
        <v>3773</v>
      </c>
      <c r="E39" s="37">
        <v>0.31417410714285715</v>
      </c>
      <c r="F39" s="37">
        <v>0.2984362576199311</v>
      </c>
      <c r="G39" s="38">
        <v>1.5737849522926062</v>
      </c>
      <c r="H39" s="37">
        <v>0.6858258928571429</v>
      </c>
      <c r="I39" s="37">
        <v>0.7015637423800689</v>
      </c>
      <c r="J39" s="42">
        <v>-1.5737849522926006</v>
      </c>
      <c r="K39" s="37">
        <v>0.5825874694873882</v>
      </c>
      <c r="L39" s="37">
        <v>0.556101246694371</v>
      </c>
      <c r="M39" s="38">
        <v>2.6486222793017156</v>
      </c>
      <c r="N39" s="24" t="str">
        <v>매매 비중 회복 속 임대 월세화</v>
      </c>
    </row>
    <row r="40">
      <c r="A40" s="26">
        <v>34</v>
      </c>
      <c r="B40" s="24" t="str">
        <v>구리시</v>
      </c>
      <c r="C40" s="26">
        <v>3533</v>
      </c>
      <c r="D40" s="26">
        <v>4259</v>
      </c>
      <c r="E40" s="37">
        <v>0.39909425417492217</v>
      </c>
      <c r="F40" s="37">
        <v>0.4059638412772951</v>
      </c>
      <c r="G40" s="42">
        <v>-0.6869587102372954</v>
      </c>
      <c r="H40" s="37">
        <v>0.6009057458250778</v>
      </c>
      <c r="I40" s="37">
        <v>0.5940361587227049</v>
      </c>
      <c r="J40" s="38">
        <v>0.6869587102372954</v>
      </c>
      <c r="K40" s="37">
        <v>0.490814884597268</v>
      </c>
      <c r="L40" s="37">
        <v>0.4549407114624506</v>
      </c>
      <c r="M40" s="38">
        <v>3.5874173134817444</v>
      </c>
      <c r="N40" s="24" t="str">
        <v>임대 비중 확대·월세화</v>
      </c>
    </row>
    <row r="41">
      <c r="A41" s="26">
        <v>35</v>
      </c>
      <c r="B41" s="24" t="str">
        <v>안양시 만안구</v>
      </c>
      <c r="C41" s="26">
        <v>3395</v>
      </c>
      <c r="D41" s="26">
        <v>3674</v>
      </c>
      <c r="E41" s="37">
        <v>0.3490427098674521</v>
      </c>
      <c r="F41" s="37">
        <v>0.41453456722917803</v>
      </c>
      <c r="G41" s="42">
        <v>-6.549185736172591</v>
      </c>
      <c r="H41" s="37">
        <v>0.6509572901325479</v>
      </c>
      <c r="I41" s="37">
        <v>0.585465432770822</v>
      </c>
      <c r="J41" s="38">
        <v>6.549185736172591</v>
      </c>
      <c r="K41" s="37">
        <v>0.6072398190045248</v>
      </c>
      <c r="L41" s="37">
        <v>0.5908879590887959</v>
      </c>
      <c r="M41" s="38">
        <v>1.6351859915728961</v>
      </c>
      <c r="N41" s="24" t="str">
        <v>임대 비중 확대·월세화</v>
      </c>
    </row>
    <row r="42">
      <c r="A42" s="26">
        <v>36</v>
      </c>
      <c r="B42" s="24" t="str">
        <v>화성시 병점구</v>
      </c>
      <c r="C42" s="26">
        <v>3059</v>
      </c>
      <c r="D42" s="26">
        <v>2987</v>
      </c>
      <c r="E42" s="37">
        <v>0.35207584177835893</v>
      </c>
      <c r="F42" s="37">
        <v>0.2869099430867091</v>
      </c>
      <c r="G42" s="38">
        <v>6.516589869164985</v>
      </c>
      <c r="H42" s="37">
        <v>0.6479241582216411</v>
      </c>
      <c r="I42" s="37">
        <v>0.713090056913291</v>
      </c>
      <c r="J42" s="42">
        <v>-6.51658986916499</v>
      </c>
      <c r="K42" s="37">
        <v>0.6937436932391524</v>
      </c>
      <c r="L42" s="37">
        <v>0.6638497652582159</v>
      </c>
      <c r="M42" s="38">
        <v>2.9893927980936486</v>
      </c>
      <c r="N42" s="24" t="str">
        <v>매매 비중 회복 속 임대 월세화</v>
      </c>
    </row>
    <row r="43">
      <c r="A43" s="26">
        <v>37</v>
      </c>
      <c r="B43" s="24" t="str">
        <v>부천시 소사구</v>
      </c>
      <c r="C43" s="26">
        <v>2686</v>
      </c>
      <c r="D43" s="26">
        <v>2716</v>
      </c>
      <c r="E43" s="37">
        <v>0.4054355919583023</v>
      </c>
      <c r="F43" s="37">
        <v>0.37334315169366716</v>
      </c>
      <c r="G43" s="38">
        <v>3.209244026463515</v>
      </c>
      <c r="H43" s="37">
        <v>0.5945644080416977</v>
      </c>
      <c r="I43" s="37">
        <v>0.6266568483063328</v>
      </c>
      <c r="J43" s="42">
        <v>-3.209244026463509</v>
      </c>
      <c r="K43" s="37">
        <v>0.5234815278647464</v>
      </c>
      <c r="L43" s="37">
        <v>0.5487661574618097</v>
      </c>
      <c r="M43" s="42">
        <v>-2.5284629597063235</v>
      </c>
      <c r="N43" s="24" t="str">
        <v>매매 비중 확대·전세 비중 회복</v>
      </c>
    </row>
    <row r="44">
      <c r="A44" s="26">
        <v>38</v>
      </c>
      <c r="B44" s="24" t="str">
        <v>양평군</v>
      </c>
      <c r="C44" s="26">
        <v>2528</v>
      </c>
      <c r="D44" s="26">
        <v>2515</v>
      </c>
      <c r="E44" s="37">
        <v>0.694620253164557</v>
      </c>
      <c r="F44" s="37">
        <v>0.6687872763419483</v>
      </c>
      <c r="G44" s="38">
        <v>2.5832976822608655</v>
      </c>
      <c r="H44" s="37">
        <v>0.30537974683544306</v>
      </c>
      <c r="I44" s="37">
        <v>0.3312127236580517</v>
      </c>
      <c r="J44" s="42">
        <v>-2.5832976822608655</v>
      </c>
      <c r="K44" s="37">
        <v>0.6321243523316062</v>
      </c>
      <c r="L44" s="37">
        <v>0.5978391356542617</v>
      </c>
      <c r="M44" s="38">
        <v>3.428521667734452</v>
      </c>
      <c r="N44" s="24" t="str">
        <v>매매 비중 회복 속 임대 월세화</v>
      </c>
    </row>
    <row r="45">
      <c r="A45" s="26">
        <v>39</v>
      </c>
      <c r="B45" s="24" t="str">
        <v>의왕시</v>
      </c>
      <c r="C45" s="26">
        <v>2252</v>
      </c>
      <c r="D45" s="26">
        <v>2833</v>
      </c>
      <c r="E45" s="37">
        <v>0.42539964476021314</v>
      </c>
      <c r="F45" s="37">
        <v>0.2950935404165196</v>
      </c>
      <c r="G45" s="38">
        <v>13.030610434369356</v>
      </c>
      <c r="H45" s="37">
        <v>0.5746003552397868</v>
      </c>
      <c r="I45" s="37">
        <v>0.7049064595834804</v>
      </c>
      <c r="J45" s="42">
        <v>-13.030610434369361</v>
      </c>
      <c r="K45" s="37">
        <v>0.500772797527048</v>
      </c>
      <c r="L45" s="37">
        <v>0.5097646469704556</v>
      </c>
      <c r="M45" s="42">
        <v>-0.8991849443407696</v>
      </c>
      <c r="N45" s="24" t="str">
        <v>매매 비중 확대·전세 비중 회복</v>
      </c>
    </row>
    <row r="46">
      <c r="A46" s="26">
        <v>40</v>
      </c>
      <c r="B46" s="24" t="str">
        <v>여주시</v>
      </c>
      <c r="C46" s="26">
        <v>2157</v>
      </c>
      <c r="D46" s="26">
        <v>2429</v>
      </c>
      <c r="E46" s="37">
        <v>0.593416782568382</v>
      </c>
      <c r="F46" s="37">
        <v>0.5673116508851379</v>
      </c>
      <c r="G46" s="38">
        <v>2.610513168324413</v>
      </c>
      <c r="H46" s="37">
        <v>0.40658321743161796</v>
      </c>
      <c r="I46" s="37">
        <v>0.4326883491148621</v>
      </c>
      <c r="J46" s="42">
        <v>-2.610513168324413</v>
      </c>
      <c r="K46" s="37">
        <v>0.7685290763968073</v>
      </c>
      <c r="L46" s="37">
        <v>0.7840152235965747</v>
      </c>
      <c r="M46" s="42">
        <v>-1.5486147199767375</v>
      </c>
      <c r="N46" s="24" t="str">
        <v>매매 비중 확대·전세 비중 회복</v>
      </c>
    </row>
    <row r="47">
      <c r="A47" s="26">
        <v>41</v>
      </c>
      <c r="B47" s="24" t="str">
        <v>화성시 효행구</v>
      </c>
      <c r="C47" s="26">
        <v>2132</v>
      </c>
      <c r="D47" s="26">
        <v>2427</v>
      </c>
      <c r="E47" s="37">
        <v>0.5295497185741088</v>
      </c>
      <c r="F47" s="37">
        <v>0.42315615986815</v>
      </c>
      <c r="G47" s="38">
        <v>10.639355870595885</v>
      </c>
      <c r="H47" s="37">
        <v>0.4704502814258912</v>
      </c>
      <c r="I47" s="37">
        <v>0.57684384013185</v>
      </c>
      <c r="J47" s="42">
        <v>-10.639355870595878</v>
      </c>
      <c r="K47" s="37">
        <v>0.67098703888335</v>
      </c>
      <c r="L47" s="37">
        <v>0.6828571428571428</v>
      </c>
      <c r="M47" s="42">
        <v>-1.1870103973792845</v>
      </c>
      <c r="N47" s="24" t="str">
        <v>매매 비중 확대·전세 비중 회복</v>
      </c>
    </row>
    <row r="48">
      <c r="A48" s="26">
        <v>42</v>
      </c>
      <c r="B48" s="24" t="str">
        <v>부천시 오정구</v>
      </c>
      <c r="C48" s="26">
        <v>1927</v>
      </c>
      <c r="D48" s="26">
        <v>1747</v>
      </c>
      <c r="E48" s="37">
        <v>0.33575505967825636</v>
      </c>
      <c r="F48" s="37">
        <v>0.29421866056096163</v>
      </c>
      <c r="G48" s="38">
        <v>4.153639911729473</v>
      </c>
      <c r="H48" s="37">
        <v>0.6642449403217436</v>
      </c>
      <c r="I48" s="37">
        <v>0.7057813394390383</v>
      </c>
      <c r="J48" s="42">
        <v>-4.153639911729467</v>
      </c>
      <c r="K48" s="37">
        <v>0.6296875</v>
      </c>
      <c r="L48" s="37">
        <v>0.6553122465531225</v>
      </c>
      <c r="M48" s="42">
        <v>-2.5624746553122524</v>
      </c>
      <c r="N48" s="24" t="str">
        <v>매매 비중 확대·전세 비중 회복</v>
      </c>
    </row>
    <row r="49">
      <c r="A49" s="26">
        <v>43</v>
      </c>
      <c r="B49" s="24" t="str">
        <v>포천시</v>
      </c>
      <c r="C49" s="26">
        <v>1892</v>
      </c>
      <c r="D49" s="26">
        <v>2079</v>
      </c>
      <c r="E49" s="37">
        <v>0.6141649048625792</v>
      </c>
      <c r="F49" s="37">
        <v>0.582010582010582</v>
      </c>
      <c r="G49" s="38">
        <v>3.2154322851997263</v>
      </c>
      <c r="H49" s="37">
        <v>0.3858350951374207</v>
      </c>
      <c r="I49" s="37">
        <v>0.41798941798941797</v>
      </c>
      <c r="J49" s="42">
        <v>-3.2154322851997263</v>
      </c>
      <c r="K49" s="37">
        <v>0.7753424657534247</v>
      </c>
      <c r="L49" s="37">
        <v>0.7779056386651323</v>
      </c>
      <c r="M49" s="42">
        <v>-0.2563172911707601</v>
      </c>
      <c r="N49" s="24" t="str">
        <v>임대에서 매매로 비중 이동</v>
      </c>
    </row>
    <row r="50">
      <c r="A50" s="26">
        <v>44</v>
      </c>
      <c r="B50" s="24" t="str">
        <v>과천시</v>
      </c>
      <c r="C50" s="26">
        <v>1416</v>
      </c>
      <c r="D50" s="26">
        <v>1350</v>
      </c>
      <c r="E50" s="37">
        <v>0.1687853107344633</v>
      </c>
      <c r="F50" s="37">
        <v>0.11925925925925926</v>
      </c>
      <c r="G50" s="38">
        <v>4.952605147520403</v>
      </c>
      <c r="H50" s="37">
        <v>0.8312146892655368</v>
      </c>
      <c r="I50" s="37">
        <v>0.8807407407407407</v>
      </c>
      <c r="J50" s="42">
        <v>-4.952605147520394</v>
      </c>
      <c r="K50" s="37">
        <v>0.5751911639762107</v>
      </c>
      <c r="L50" s="37">
        <v>0.5231286795626577</v>
      </c>
      <c r="M50" s="38">
        <v>5.206248441355299</v>
      </c>
      <c r="N50" s="24" t="str">
        <v>매매 비중 회복 속 임대 월세화</v>
      </c>
    </row>
    <row r="51">
      <c r="A51" s="26">
        <v>45</v>
      </c>
      <c r="B51" s="24" t="str">
        <v>가평군</v>
      </c>
      <c r="C51" s="26">
        <v>1239</v>
      </c>
      <c r="D51" s="26">
        <v>1144</v>
      </c>
      <c r="E51" s="37">
        <v>0.7239709443099274</v>
      </c>
      <c r="F51" s="37">
        <v>0.6520979020979021</v>
      </c>
      <c r="G51" s="38">
        <v>7.187304221202528</v>
      </c>
      <c r="H51" s="37">
        <v>0.27602905569007263</v>
      </c>
      <c r="I51" s="37">
        <v>0.3479020979020979</v>
      </c>
      <c r="J51" s="42">
        <v>-7.187304221202528</v>
      </c>
      <c r="K51" s="37">
        <v>0.7309941520467836</v>
      </c>
      <c r="L51" s="37">
        <v>0.7286432160804021</v>
      </c>
      <c r="M51" s="38">
        <v>0.23509359663815843</v>
      </c>
      <c r="N51" s="24" t="str">
        <v>임대에서 매매로 비중 이동</v>
      </c>
    </row>
    <row r="52">
      <c r="A52" s="26">
        <v>46</v>
      </c>
      <c r="B52" s="24" t="str">
        <v>동두천시</v>
      </c>
      <c r="C52" s="26">
        <v>999</v>
      </c>
      <c r="D52" s="26">
        <v>1099</v>
      </c>
      <c r="E52" s="37">
        <v>0.45045045045045046</v>
      </c>
      <c r="F52" s="37">
        <v>0.37852593266606005</v>
      </c>
      <c r="G52" s="38">
        <v>7.1924517784390405</v>
      </c>
      <c r="H52" s="37">
        <v>0.5495495495495496</v>
      </c>
      <c r="I52" s="37">
        <v>0.62147406733394</v>
      </c>
      <c r="J52" s="42">
        <v>-7.192451778439035</v>
      </c>
      <c r="K52" s="37">
        <v>0.6375227686703097</v>
      </c>
      <c r="L52" s="37">
        <v>0.6515373352855052</v>
      </c>
      <c r="M52" s="42">
        <v>-1.4014566615195512</v>
      </c>
      <c r="N52" s="24" t="str">
        <v>매매 비중 확대·전세 비중 회복</v>
      </c>
    </row>
    <row r="53">
      <c r="A53" s="26">
        <v>47</v>
      </c>
      <c r="B53" s="24" t="str">
        <v>연천군</v>
      </c>
      <c r="C53" s="26">
        <v>649</v>
      </c>
      <c r="D53" s="26">
        <v>678</v>
      </c>
      <c r="E53" s="37">
        <v>0.8289676425269645</v>
      </c>
      <c r="F53" s="37">
        <v>0.7625368731563422</v>
      </c>
      <c r="G53" s="38">
        <v>6.643076937062231</v>
      </c>
      <c r="H53" s="37">
        <v>0.17103235747303544</v>
      </c>
      <c r="I53" s="37">
        <v>0.2374631268436578</v>
      </c>
      <c r="J53" s="42">
        <v>-6.6430769370622365</v>
      </c>
      <c r="K53" s="37">
        <v>0.7747747747747747</v>
      </c>
      <c r="L53" s="37">
        <v>0.7391304347826086</v>
      </c>
      <c r="M53" s="38">
        <v>3.5644339992166096</v>
      </c>
      <c r="N53" s="24" t="str">
        <v>매매 비중 회복 속 임대 월세화</v>
      </c>
    </row>
    <row r="56">
      <c r="A56" s="10" t="str">
        <v>하위지역별 매매·전세·월세 월간 상세</v>
      </c>
      <c r="B56" s="10" t="str">
        <v/>
      </c>
      <c r="C56" s="10" t="str">
        <v/>
      </c>
      <c r="D56" s="10" t="str">
        <v/>
      </c>
      <c r="E56" s="10" t="str">
        <v/>
      </c>
      <c r="F56" s="10" t="str">
        <v/>
      </c>
      <c r="G56" s="10" t="str">
        <v/>
      </c>
      <c r="H56" s="10" t="str">
        <v/>
      </c>
      <c r="I56" s="10" t="str">
        <v/>
      </c>
      <c r="J56" s="10" t="str">
        <v/>
      </c>
    </row>
    <row r="57">
      <c r="A57" s="19" t="str">
        <v>지역순위</v>
      </c>
      <c r="B57" s="19" t="str">
        <v>지역명</v>
      </c>
      <c r="C57" s="19" t="str">
        <v>기준월</v>
      </c>
      <c r="D57" s="19" t="str">
        <v>데이터상태</v>
      </c>
      <c r="E57" s="19" t="str">
        <v>분석구간</v>
      </c>
      <c r="F57" s="19" t="str">
        <v>매매비중</v>
      </c>
      <c r="G57" s="19" t="str">
        <v>전세비중</v>
      </c>
      <c r="H57" s="19" t="str">
        <v>월세비중</v>
      </c>
      <c r="I57" s="19" t="str">
        <v>전월세비중</v>
      </c>
      <c r="J57" s="19" t="str">
        <v>전월세내월세비중</v>
      </c>
    </row>
    <row r="58">
      <c r="A58" s="26">
        <v>1</v>
      </c>
      <c r="B58" s="24" t="str">
        <v>남양주시</v>
      </c>
      <c r="C58" s="24" t="str">
        <v>2025-08</v>
      </c>
      <c r="D58" s="24" t="str">
        <v>비교 반영</v>
      </c>
      <c r="E58" s="24" t="str">
        <v>그 외 비교 반영월</v>
      </c>
      <c r="F58" s="37">
        <v>0.25844114862732726</v>
      </c>
      <c r="G58" s="37">
        <v>0.33796150205112024</v>
      </c>
      <c r="H58" s="37">
        <v>0.40359734932155256</v>
      </c>
      <c r="I58" s="37">
        <v>0.7415588513726727</v>
      </c>
      <c r="J58" s="37">
        <v>0.5442553191489362</v>
      </c>
    </row>
    <row r="59">
      <c r="A59" s="26">
        <v>1</v>
      </c>
      <c r="B59" s="24" t="str">
        <v>남양주시</v>
      </c>
      <c r="C59" s="24" t="str">
        <v>2025-09</v>
      </c>
      <c r="D59" s="24" t="str">
        <v>비교 반영</v>
      </c>
      <c r="E59" s="24" t="str">
        <v>그 외 비교 반영월</v>
      </c>
      <c r="F59" s="37">
        <v>0.2068</v>
      </c>
      <c r="G59" s="37">
        <v>0.2198</v>
      </c>
      <c r="H59" s="37">
        <v>0.5734</v>
      </c>
      <c r="I59" s="37">
        <v>0.7932</v>
      </c>
      <c r="J59" s="37">
        <v>0.7228946041351487</v>
      </c>
    </row>
    <row r="60">
      <c r="A60" s="26">
        <v>1</v>
      </c>
      <c r="B60" s="24" t="str">
        <v>남양주시</v>
      </c>
      <c r="C60" s="24" t="str">
        <v>2025-10</v>
      </c>
      <c r="D60" s="24" t="str">
        <v>비교 반영</v>
      </c>
      <c r="E60" s="24" t="str">
        <v>그 외 비교 반영월</v>
      </c>
      <c r="F60" s="37">
        <v>0.2723393574297189</v>
      </c>
      <c r="G60" s="37">
        <v>0.28413654618473894</v>
      </c>
      <c r="H60" s="37">
        <v>0.4435240963855422</v>
      </c>
      <c r="I60" s="37">
        <v>0.7276606425702812</v>
      </c>
      <c r="J60" s="37">
        <v>0.6095205243187306</v>
      </c>
    </row>
    <row r="61">
      <c r="A61" s="26">
        <v>1</v>
      </c>
      <c r="B61" s="24" t="str">
        <v>남양주시</v>
      </c>
      <c r="C61" s="24" t="str">
        <v>2025-11</v>
      </c>
      <c r="D61" s="24" t="str">
        <v>비교 반영</v>
      </c>
      <c r="E61" s="24" t="str">
        <v>그 외 비교 반영월</v>
      </c>
      <c r="F61" s="37">
        <v>0.254525627044711</v>
      </c>
      <c r="G61" s="37">
        <v>0.24689203925845146</v>
      </c>
      <c r="H61" s="37">
        <v>0.4985823336968375</v>
      </c>
      <c r="I61" s="37">
        <v>0.745474372955289</v>
      </c>
      <c r="J61" s="37">
        <v>0.6688121708601521</v>
      </c>
    </row>
    <row r="62">
      <c r="A62" s="26">
        <v>1</v>
      </c>
      <c r="B62" s="24" t="str">
        <v>남양주시</v>
      </c>
      <c r="C62" s="24" t="str">
        <v>2025-12</v>
      </c>
      <c r="D62" s="24" t="str">
        <v>비교 반영</v>
      </c>
      <c r="E62" s="24" t="str">
        <v>그 외 비교 반영월</v>
      </c>
      <c r="F62" s="37">
        <v>0.27158145065398337</v>
      </c>
      <c r="G62" s="37">
        <v>0.27395957193816883</v>
      </c>
      <c r="H62" s="37">
        <v>0.4544589774078478</v>
      </c>
      <c r="I62" s="37">
        <v>0.7284185493460167</v>
      </c>
      <c r="J62" s="37">
        <v>0.623898139079334</v>
      </c>
    </row>
    <row r="63">
      <c r="A63" s="26">
        <v>1</v>
      </c>
      <c r="B63" s="24" t="str">
        <v>남양주시</v>
      </c>
      <c r="C63" s="24" t="str">
        <v>2026-01</v>
      </c>
      <c r="D63" s="24" t="str">
        <v>비교 반영</v>
      </c>
      <c r="E63" s="24" t="str">
        <v>직전 비교기간</v>
      </c>
      <c r="F63" s="37">
        <v>0.3490677366060892</v>
      </c>
      <c r="G63" s="37">
        <v>0.3143733773896625</v>
      </c>
      <c r="H63" s="37">
        <v>0.33655888600424827</v>
      </c>
      <c r="I63" s="37">
        <v>0.6509322633939107</v>
      </c>
      <c r="J63" s="37">
        <v>0.5170413343002176</v>
      </c>
    </row>
    <row r="64">
      <c r="A64" s="26">
        <v>1</v>
      </c>
      <c r="B64" s="24" t="str">
        <v>남양주시</v>
      </c>
      <c r="C64" s="24" t="str">
        <v>2026-02</v>
      </c>
      <c r="D64" s="24" t="str">
        <v>비교 반영</v>
      </c>
      <c r="E64" s="24" t="str">
        <v>직전 비교기간</v>
      </c>
      <c r="F64" s="37">
        <v>0.3133936387510943</v>
      </c>
      <c r="G64" s="37">
        <v>0.32068864896410854</v>
      </c>
      <c r="H64" s="37">
        <v>0.3659177122847972</v>
      </c>
      <c r="I64" s="37">
        <v>0.6866063612489057</v>
      </c>
      <c r="J64" s="37">
        <v>0.5329366765830854</v>
      </c>
    </row>
    <row r="65">
      <c r="A65" s="26">
        <v>1</v>
      </c>
      <c r="B65" s="24" t="str">
        <v>남양주시</v>
      </c>
      <c r="C65" s="24" t="str">
        <v>2026-03</v>
      </c>
      <c r="D65" s="24" t="str">
        <v>비교 반영</v>
      </c>
      <c r="E65" s="24" t="str">
        <v>직전 비교기간</v>
      </c>
      <c r="F65" s="37">
        <v>0.3289144572286143</v>
      </c>
      <c r="G65" s="37">
        <v>0.3289144572286143</v>
      </c>
      <c r="H65" s="37">
        <v>0.34217108554277137</v>
      </c>
      <c r="I65" s="37">
        <v>0.6710855427713857</v>
      </c>
      <c r="J65" s="37">
        <v>0.509877003354454</v>
      </c>
    </row>
    <row r="66">
      <c r="A66" s="26">
        <v>1</v>
      </c>
      <c r="B66" s="24" t="str">
        <v>남양주시</v>
      </c>
      <c r="C66" s="24" t="str">
        <v>2026-04</v>
      </c>
      <c r="D66" s="24" t="str">
        <v>비교 반영</v>
      </c>
      <c r="E66" s="24" t="str">
        <v>최근 비교기간</v>
      </c>
      <c r="F66" s="37">
        <v>0.33271913661489866</v>
      </c>
      <c r="G66" s="37">
        <v>0.26138457488812844</v>
      </c>
      <c r="H66" s="37">
        <v>0.4058962884969729</v>
      </c>
      <c r="I66" s="37">
        <v>0.6672808633851014</v>
      </c>
      <c r="J66" s="37">
        <v>0.6082840236686391</v>
      </c>
    </row>
    <row r="67">
      <c r="A67" s="26">
        <v>1</v>
      </c>
      <c r="B67" s="24" t="str">
        <v>남양주시</v>
      </c>
      <c r="C67" s="24" t="str">
        <v>2026-05</v>
      </c>
      <c r="D67" s="24" t="str">
        <v>비교 반영</v>
      </c>
      <c r="E67" s="24" t="str">
        <v>최근 비교기간</v>
      </c>
      <c r="F67" s="37">
        <v>0.22990915443745633</v>
      </c>
      <c r="G67" s="37">
        <v>0.18518518518518517</v>
      </c>
      <c r="H67" s="37">
        <v>0.5849056603773585</v>
      </c>
      <c r="I67" s="37">
        <v>0.7700908455625437</v>
      </c>
      <c r="J67" s="37">
        <v>0.7595281306715064</v>
      </c>
    </row>
    <row r="68">
      <c r="A68" s="26">
        <v>1</v>
      </c>
      <c r="B68" s="24" t="str">
        <v>남양주시</v>
      </c>
      <c r="C68" s="24" t="str">
        <v>2026-06</v>
      </c>
      <c r="D68" s="24" t="str">
        <v>비교 반영</v>
      </c>
      <c r="E68" s="24" t="str">
        <v>최근 비교기간</v>
      </c>
      <c r="F68" s="37">
        <v>0.34485157699443414</v>
      </c>
      <c r="G68" s="37">
        <v>0.2400278293135436</v>
      </c>
      <c r="H68" s="37">
        <v>0.41512059369202226</v>
      </c>
      <c r="I68" s="37">
        <v>0.6551484230055659</v>
      </c>
      <c r="J68" s="37">
        <v>0.6336283185840708</v>
      </c>
    </row>
    <row r="69">
      <c r="A69" s="30">
        <v>1</v>
      </c>
      <c r="B69" s="30" t="str">
        <v>남양주시</v>
      </c>
      <c r="C69" s="30" t="str">
        <v>2026-07</v>
      </c>
      <c r="D69" s="30" t="str">
        <v>집계 중</v>
      </c>
      <c r="E69" s="30" t="str">
        <v>집계 중 월</v>
      </c>
      <c r="F69" s="43">
        <v>0.3821887213847013</v>
      </c>
      <c r="G69" s="43">
        <v>0.26912339475153546</v>
      </c>
      <c r="H69" s="43">
        <v>0.34868788386376326</v>
      </c>
      <c r="I69" s="43">
        <v>0.6178112786152987</v>
      </c>
      <c r="J69" s="43">
        <v>0.5643922277451423</v>
      </c>
    </row>
    <row r="70">
      <c r="A70" s="26">
        <v>2</v>
      </c>
      <c r="B70" s="24" t="str">
        <v>평택시</v>
      </c>
      <c r="C70" s="24" t="str">
        <v>2025-08</v>
      </c>
      <c r="D70" s="24" t="str">
        <v>비교 반영</v>
      </c>
      <c r="E70" s="24" t="str">
        <v>그 외 비교 반영월</v>
      </c>
      <c r="F70" s="37">
        <v>0.22235434007134364</v>
      </c>
      <c r="G70" s="37">
        <v>0.15838287752675387</v>
      </c>
      <c r="H70" s="37">
        <v>0.6192627824019025</v>
      </c>
      <c r="I70" s="37">
        <v>0.7776456599286563</v>
      </c>
      <c r="J70" s="37">
        <v>0.7963302752293578</v>
      </c>
    </row>
    <row r="71">
      <c r="A71" s="26">
        <v>2</v>
      </c>
      <c r="B71" s="24" t="str">
        <v>평택시</v>
      </c>
      <c r="C71" s="24" t="str">
        <v>2025-09</v>
      </c>
      <c r="D71" s="24" t="str">
        <v>비교 반영</v>
      </c>
      <c r="E71" s="24" t="str">
        <v>그 외 비교 반영월</v>
      </c>
      <c r="F71" s="37">
        <v>0.21763644564727108</v>
      </c>
      <c r="G71" s="37">
        <v>0.16914749661705006</v>
      </c>
      <c r="H71" s="37">
        <v>0.6132160577356789</v>
      </c>
      <c r="I71" s="37">
        <v>0.7823635543527289</v>
      </c>
      <c r="J71" s="37">
        <v>0.783799365811473</v>
      </c>
    </row>
    <row r="72">
      <c r="A72" s="26">
        <v>2</v>
      </c>
      <c r="B72" s="24" t="str">
        <v>평택시</v>
      </c>
      <c r="C72" s="24" t="str">
        <v>2025-10</v>
      </c>
      <c r="D72" s="24" t="str">
        <v>비교 반영</v>
      </c>
      <c r="E72" s="24" t="str">
        <v>그 외 비교 반영월</v>
      </c>
      <c r="F72" s="37">
        <v>0.2088135593220339</v>
      </c>
      <c r="G72" s="37">
        <v>0.152090395480226</v>
      </c>
      <c r="H72" s="37">
        <v>0.6390960451977401</v>
      </c>
      <c r="I72" s="37">
        <v>0.7911864406779661</v>
      </c>
      <c r="J72" s="37">
        <v>0.8077692087974865</v>
      </c>
    </row>
    <row r="73">
      <c r="A73" s="26">
        <v>2</v>
      </c>
      <c r="B73" s="24" t="str">
        <v>평택시</v>
      </c>
      <c r="C73" s="24" t="str">
        <v>2025-11</v>
      </c>
      <c r="D73" s="24" t="str">
        <v>비교 반영</v>
      </c>
      <c r="E73" s="24" t="str">
        <v>그 외 비교 반영월</v>
      </c>
      <c r="F73" s="37">
        <v>0.23662258392675484</v>
      </c>
      <c r="G73" s="37">
        <v>0.14974567650050866</v>
      </c>
      <c r="H73" s="37">
        <v>0.6136317395727365</v>
      </c>
      <c r="I73" s="37">
        <v>0.7633774160732452</v>
      </c>
      <c r="J73" s="37">
        <v>0.8038379530916845</v>
      </c>
    </row>
    <row r="74">
      <c r="A74" s="26">
        <v>2</v>
      </c>
      <c r="B74" s="24" t="str">
        <v>평택시</v>
      </c>
      <c r="C74" s="24" t="str">
        <v>2025-12</v>
      </c>
      <c r="D74" s="24" t="str">
        <v>비교 반영</v>
      </c>
      <c r="E74" s="24" t="str">
        <v>그 외 비교 반영월</v>
      </c>
      <c r="F74" s="37">
        <v>0.21163293377873846</v>
      </c>
      <c r="G74" s="37">
        <v>0.14128512477893496</v>
      </c>
      <c r="H74" s="37">
        <v>0.6470819414423266</v>
      </c>
      <c r="I74" s="37">
        <v>0.7883670662212615</v>
      </c>
      <c r="J74" s="37">
        <v>0.8207876370887338</v>
      </c>
    </row>
    <row r="75">
      <c r="A75" s="26">
        <v>2</v>
      </c>
      <c r="B75" s="24" t="str">
        <v>평택시</v>
      </c>
      <c r="C75" s="24" t="str">
        <v>2026-01</v>
      </c>
      <c r="D75" s="24" t="str">
        <v>비교 반영</v>
      </c>
      <c r="E75" s="24" t="str">
        <v>직전 비교기간</v>
      </c>
      <c r="F75" s="37">
        <v>0.22670744138634047</v>
      </c>
      <c r="G75" s="37">
        <v>0.16106014271151886</v>
      </c>
      <c r="H75" s="37">
        <v>0.6122324159021407</v>
      </c>
      <c r="I75" s="37">
        <v>0.7732925586136595</v>
      </c>
      <c r="J75" s="37">
        <v>0.7917215924070656</v>
      </c>
    </row>
    <row r="76">
      <c r="A76" s="26">
        <v>2</v>
      </c>
      <c r="B76" s="24" t="str">
        <v>평택시</v>
      </c>
      <c r="C76" s="24" t="str">
        <v>2026-02</v>
      </c>
      <c r="D76" s="24" t="str">
        <v>비교 반영</v>
      </c>
      <c r="E76" s="24" t="str">
        <v>직전 비교기간</v>
      </c>
      <c r="F76" s="37">
        <v>0.20395327942497754</v>
      </c>
      <c r="G76" s="37">
        <v>0.14285714285714285</v>
      </c>
      <c r="H76" s="37">
        <v>0.6531895777178796</v>
      </c>
      <c r="I76" s="37">
        <v>0.7960467205750225</v>
      </c>
      <c r="J76" s="37">
        <v>0.8205417607223476</v>
      </c>
    </row>
    <row r="77">
      <c r="A77" s="26">
        <v>2</v>
      </c>
      <c r="B77" s="24" t="str">
        <v>평택시</v>
      </c>
      <c r="C77" s="24" t="str">
        <v>2026-03</v>
      </c>
      <c r="D77" s="24" t="str">
        <v>비교 반영</v>
      </c>
      <c r="E77" s="24" t="str">
        <v>직전 비교기간</v>
      </c>
      <c r="F77" s="37">
        <v>0.24972517405643094</v>
      </c>
      <c r="G77" s="37">
        <v>0.1511542689629901</v>
      </c>
      <c r="H77" s="37">
        <v>0.599120556980579</v>
      </c>
      <c r="I77" s="37">
        <v>0.7502748259435691</v>
      </c>
      <c r="J77" s="37">
        <v>0.7985347985347986</v>
      </c>
    </row>
    <row r="78">
      <c r="A78" s="26">
        <v>2</v>
      </c>
      <c r="B78" s="24" t="str">
        <v>평택시</v>
      </c>
      <c r="C78" s="24" t="str">
        <v>2026-04</v>
      </c>
      <c r="D78" s="24" t="str">
        <v>비교 반영</v>
      </c>
      <c r="E78" s="24" t="str">
        <v>최근 비교기간</v>
      </c>
      <c r="F78" s="37">
        <v>0.28128297109094746</v>
      </c>
      <c r="G78" s="37">
        <v>0.13547161848491243</v>
      </c>
      <c r="H78" s="37">
        <v>0.5832454104241401</v>
      </c>
      <c r="I78" s="37">
        <v>0.7187170289090525</v>
      </c>
      <c r="J78" s="37">
        <v>0.8115091015854374</v>
      </c>
    </row>
    <row r="79">
      <c r="A79" s="26">
        <v>2</v>
      </c>
      <c r="B79" s="24" t="str">
        <v>평택시</v>
      </c>
      <c r="C79" s="24" t="str">
        <v>2026-05</v>
      </c>
      <c r="D79" s="24" t="str">
        <v>비교 반영</v>
      </c>
      <c r="E79" s="24" t="str">
        <v>최근 비교기간</v>
      </c>
      <c r="F79" s="37">
        <v>0.26650790214332104</v>
      </c>
      <c r="G79" s="37">
        <v>0.13444468499675255</v>
      </c>
      <c r="H79" s="37">
        <v>0.5990474128599264</v>
      </c>
      <c r="I79" s="37">
        <v>0.7334920978566789</v>
      </c>
      <c r="J79" s="37">
        <v>0.8167060212514758</v>
      </c>
    </row>
    <row r="80">
      <c r="A80" s="26">
        <v>2</v>
      </c>
      <c r="B80" s="24" t="str">
        <v>평택시</v>
      </c>
      <c r="C80" s="24" t="str">
        <v>2026-06</v>
      </c>
      <c r="D80" s="24" t="str">
        <v>비교 반영</v>
      </c>
      <c r="E80" s="24" t="str">
        <v>최근 비교기간</v>
      </c>
      <c r="F80" s="37">
        <v>0.2797107998192499</v>
      </c>
      <c r="G80" s="37">
        <v>0.14618165386353366</v>
      </c>
      <c r="H80" s="37">
        <v>0.5741075463172165</v>
      </c>
      <c r="I80" s="37">
        <v>0.7202892001807502</v>
      </c>
      <c r="J80" s="37">
        <v>0.7970514429109159</v>
      </c>
    </row>
    <row r="81">
      <c r="A81" s="30">
        <v>2</v>
      </c>
      <c r="B81" s="30" t="str">
        <v>평택시</v>
      </c>
      <c r="C81" s="30" t="str">
        <v>2026-07</v>
      </c>
      <c r="D81" s="30" t="str">
        <v>집계 중</v>
      </c>
      <c r="E81" s="30" t="str">
        <v>집계 중 월</v>
      </c>
      <c r="F81" s="43">
        <v>0.2974945268791048</v>
      </c>
      <c r="G81" s="43">
        <v>0.15349063488202383</v>
      </c>
      <c r="H81" s="43">
        <v>0.5490148382388713</v>
      </c>
      <c r="I81" s="43">
        <v>0.7025054731208952</v>
      </c>
      <c r="J81" s="43">
        <v>0.7815096952908587</v>
      </c>
    </row>
    <row r="82">
      <c r="A82" s="26">
        <v>3</v>
      </c>
      <c r="B82" s="24" t="str">
        <v>화성시 동탄구</v>
      </c>
      <c r="C82" s="24" t="str">
        <v>2025-08</v>
      </c>
      <c r="D82" s="24" t="str">
        <v>비교 반영</v>
      </c>
      <c r="E82" s="24" t="str">
        <v>그 외 비교 반영월</v>
      </c>
      <c r="F82" s="37">
        <v>0.17090069284064666</v>
      </c>
      <c r="G82" s="37">
        <v>0.3367975365665897</v>
      </c>
      <c r="H82" s="37">
        <v>0.49230177059276364</v>
      </c>
      <c r="I82" s="37">
        <v>0.8290993071593533</v>
      </c>
      <c r="J82" s="37">
        <v>0.5937790157845868</v>
      </c>
    </row>
    <row r="83">
      <c r="A83" s="26">
        <v>3</v>
      </c>
      <c r="B83" s="24" t="str">
        <v>화성시 동탄구</v>
      </c>
      <c r="C83" s="24" t="str">
        <v>2025-09</v>
      </c>
      <c r="D83" s="24" t="str">
        <v>비교 반영</v>
      </c>
      <c r="E83" s="24" t="str">
        <v>그 외 비교 반영월</v>
      </c>
      <c r="F83" s="37">
        <v>0.23806321452589105</v>
      </c>
      <c r="G83" s="37">
        <v>0.2511768661735037</v>
      </c>
      <c r="H83" s="37">
        <v>0.5107599193006053</v>
      </c>
      <c r="I83" s="37">
        <v>0.7619367854741089</v>
      </c>
      <c r="J83" s="37">
        <v>0.6703442188879082</v>
      </c>
    </row>
    <row r="84">
      <c r="A84" s="26">
        <v>3</v>
      </c>
      <c r="B84" s="24" t="str">
        <v>화성시 동탄구</v>
      </c>
      <c r="C84" s="24" t="str">
        <v>2025-10</v>
      </c>
      <c r="D84" s="24" t="str">
        <v>비교 반영</v>
      </c>
      <c r="E84" s="24" t="str">
        <v>그 외 비교 반영월</v>
      </c>
      <c r="F84" s="37">
        <v>0.3977630199231038</v>
      </c>
      <c r="G84" s="37">
        <v>0.23348479552603985</v>
      </c>
      <c r="H84" s="37">
        <v>0.36875218455085634</v>
      </c>
      <c r="I84" s="37">
        <v>0.6022369800768962</v>
      </c>
      <c r="J84" s="37">
        <v>0.612304120719675</v>
      </c>
    </row>
    <row r="85">
      <c r="A85" s="26">
        <v>3</v>
      </c>
      <c r="B85" s="24" t="str">
        <v>화성시 동탄구</v>
      </c>
      <c r="C85" s="24" t="str">
        <v>2025-11</v>
      </c>
      <c r="D85" s="24" t="str">
        <v>비교 반영</v>
      </c>
      <c r="E85" s="24" t="str">
        <v>그 외 비교 반영월</v>
      </c>
      <c r="F85" s="37">
        <v>0.35846900885461297</v>
      </c>
      <c r="G85" s="37">
        <v>0.26649528706083975</v>
      </c>
      <c r="H85" s="37">
        <v>0.3750357040845473</v>
      </c>
      <c r="I85" s="37">
        <v>0.641530991145387</v>
      </c>
      <c r="J85" s="37">
        <v>0.5845948352626892</v>
      </c>
    </row>
    <row r="86">
      <c r="A86" s="26">
        <v>3</v>
      </c>
      <c r="B86" s="24" t="str">
        <v>화성시 동탄구</v>
      </c>
      <c r="C86" s="24" t="str">
        <v>2025-12</v>
      </c>
      <c r="D86" s="24" t="str">
        <v>비교 반영</v>
      </c>
      <c r="E86" s="24" t="str">
        <v>그 외 비교 반영월</v>
      </c>
      <c r="F86" s="37">
        <v>0.2741412832145172</v>
      </c>
      <c r="G86" s="37">
        <v>0.2880751782242385</v>
      </c>
      <c r="H86" s="37">
        <v>0.43778353856124436</v>
      </c>
      <c r="I86" s="37">
        <v>0.7258587167854829</v>
      </c>
      <c r="J86" s="37">
        <v>0.603125</v>
      </c>
    </row>
    <row r="87">
      <c r="A87" s="26">
        <v>3</v>
      </c>
      <c r="B87" s="24" t="str">
        <v>화성시 동탄구</v>
      </c>
      <c r="C87" s="24" t="str">
        <v>2026-01</v>
      </c>
      <c r="D87" s="24" t="str">
        <v>비교 반영</v>
      </c>
      <c r="E87" s="24" t="str">
        <v>직전 비교기간</v>
      </c>
      <c r="F87" s="37">
        <v>0.31011045029736617</v>
      </c>
      <c r="G87" s="37">
        <v>0.2812234494477485</v>
      </c>
      <c r="H87" s="37">
        <v>0.4086661002548853</v>
      </c>
      <c r="I87" s="37">
        <v>0.6898895497026338</v>
      </c>
      <c r="J87" s="37">
        <v>0.5923645320197044</v>
      </c>
    </row>
    <row r="88">
      <c r="A88" s="26">
        <v>3</v>
      </c>
      <c r="B88" s="24" t="str">
        <v>화성시 동탄구</v>
      </c>
      <c r="C88" s="24" t="str">
        <v>2026-02</v>
      </c>
      <c r="D88" s="24" t="str">
        <v>비교 반영</v>
      </c>
      <c r="E88" s="24" t="str">
        <v>직전 비교기간</v>
      </c>
      <c r="F88" s="37">
        <v>0.2959809264305177</v>
      </c>
      <c r="G88" s="37">
        <v>0.2724795640326976</v>
      </c>
      <c r="H88" s="37">
        <v>0.4315395095367847</v>
      </c>
      <c r="I88" s="37">
        <v>0.7040190735694822</v>
      </c>
      <c r="J88" s="37">
        <v>0.6129656507014998</v>
      </c>
    </row>
    <row r="89">
      <c r="A89" s="26">
        <v>3</v>
      </c>
      <c r="B89" s="24" t="str">
        <v>화성시 동탄구</v>
      </c>
      <c r="C89" s="24" t="str">
        <v>2026-03</v>
      </c>
      <c r="D89" s="24" t="str">
        <v>비교 반영</v>
      </c>
      <c r="E89" s="24" t="str">
        <v>직전 비교기간</v>
      </c>
      <c r="F89" s="37">
        <v>0.3264156537207234</v>
      </c>
      <c r="G89" s="37">
        <v>0.288170767862437</v>
      </c>
      <c r="H89" s="37">
        <v>0.3854135784168396</v>
      </c>
      <c r="I89" s="37">
        <v>0.6735843462792767</v>
      </c>
      <c r="J89" s="37">
        <v>0.5721830985915493</v>
      </c>
    </row>
    <row r="90">
      <c r="A90" s="26">
        <v>3</v>
      </c>
      <c r="B90" s="24" t="str">
        <v>화성시 동탄구</v>
      </c>
      <c r="C90" s="24" t="str">
        <v>2026-04</v>
      </c>
      <c r="D90" s="24" t="str">
        <v>비교 반영</v>
      </c>
      <c r="E90" s="24" t="str">
        <v>최근 비교기간</v>
      </c>
      <c r="F90" s="37">
        <v>0.34929866575436197</v>
      </c>
      <c r="G90" s="37">
        <v>0.2603489565514882</v>
      </c>
      <c r="H90" s="37">
        <v>0.3903523776941498</v>
      </c>
      <c r="I90" s="37">
        <v>0.650701334245638</v>
      </c>
      <c r="J90" s="37">
        <v>0.599894847528917</v>
      </c>
    </row>
    <row r="91">
      <c r="A91" s="26">
        <v>3</v>
      </c>
      <c r="B91" s="24" t="str">
        <v>화성시 동탄구</v>
      </c>
      <c r="C91" s="24" t="str">
        <v>2026-05</v>
      </c>
      <c r="D91" s="24" t="str">
        <v>비교 반영</v>
      </c>
      <c r="E91" s="24" t="str">
        <v>최근 비교기간</v>
      </c>
      <c r="F91" s="37">
        <v>0.46112115732368897</v>
      </c>
      <c r="G91" s="37">
        <v>0.22905364677516576</v>
      </c>
      <c r="H91" s="37">
        <v>0.30982519590114527</v>
      </c>
      <c r="I91" s="37">
        <v>0.538878842676311</v>
      </c>
      <c r="J91" s="37">
        <v>0.5749440715883669</v>
      </c>
    </row>
    <row r="92">
      <c r="A92" s="26">
        <v>3</v>
      </c>
      <c r="B92" s="24" t="str">
        <v>화성시 동탄구</v>
      </c>
      <c r="C92" s="24" t="str">
        <v>2026-06</v>
      </c>
      <c r="D92" s="24" t="str">
        <v>비교 반영</v>
      </c>
      <c r="E92" s="24" t="str">
        <v>최근 비교기간</v>
      </c>
      <c r="F92" s="37">
        <v>0.5267406659939455</v>
      </c>
      <c r="G92" s="37">
        <v>0.18541876892028256</v>
      </c>
      <c r="H92" s="37">
        <v>0.28784056508577194</v>
      </c>
      <c r="I92" s="37">
        <v>0.47325933400605447</v>
      </c>
      <c r="J92" s="37">
        <v>0.6082089552238806</v>
      </c>
    </row>
    <row r="93">
      <c r="A93" s="30">
        <v>3</v>
      </c>
      <c r="B93" s="30" t="str">
        <v>화성시 동탄구</v>
      </c>
      <c r="C93" s="30" t="str">
        <v>2026-07</v>
      </c>
      <c r="D93" s="30" t="str">
        <v>집계 중</v>
      </c>
      <c r="E93" s="30" t="str">
        <v>집계 중 월</v>
      </c>
      <c r="F93" s="43">
        <v>0.1004034065441506</v>
      </c>
      <c r="G93" s="43">
        <v>0.3124159569699686</v>
      </c>
      <c r="H93" s="43">
        <v>0.5871806364858808</v>
      </c>
      <c r="I93" s="43">
        <v>0.8995965934558494</v>
      </c>
      <c r="J93" s="43">
        <v>0.6527154957648231</v>
      </c>
    </row>
    <row r="94">
      <c r="A94" s="26">
        <v>4</v>
      </c>
      <c r="B94" s="24" t="str">
        <v>성남시 분당구</v>
      </c>
      <c r="C94" s="24" t="str">
        <v>2025-08</v>
      </c>
      <c r="D94" s="24" t="str">
        <v>비교 반영</v>
      </c>
      <c r="E94" s="24" t="str">
        <v>그 외 비교 반영월</v>
      </c>
      <c r="F94" s="37">
        <v>0.23076923076923078</v>
      </c>
      <c r="G94" s="37">
        <v>0.3549124143183549</v>
      </c>
      <c r="H94" s="37">
        <v>0.4143183549124143</v>
      </c>
      <c r="I94" s="37">
        <v>0.7692307692307693</v>
      </c>
      <c r="J94" s="37">
        <v>0.5386138613861386</v>
      </c>
    </row>
    <row r="95">
      <c r="A95" s="26">
        <v>4</v>
      </c>
      <c r="B95" s="24" t="str">
        <v>성남시 분당구</v>
      </c>
      <c r="C95" s="24" t="str">
        <v>2025-09</v>
      </c>
      <c r="D95" s="24" t="str">
        <v>비교 반영</v>
      </c>
      <c r="E95" s="24" t="str">
        <v>그 외 비교 반영월</v>
      </c>
      <c r="F95" s="37">
        <v>0.36120576671035387</v>
      </c>
      <c r="G95" s="37">
        <v>0.30013106159895153</v>
      </c>
      <c r="H95" s="37">
        <v>0.33866317169069465</v>
      </c>
      <c r="I95" s="37">
        <v>0.6387942332896461</v>
      </c>
      <c r="J95" s="37">
        <v>0.5301600328272467</v>
      </c>
    </row>
    <row r="96">
      <c r="A96" s="26">
        <v>4</v>
      </c>
      <c r="B96" s="24" t="str">
        <v>성남시 분당구</v>
      </c>
      <c r="C96" s="24" t="str">
        <v>2025-10</v>
      </c>
      <c r="D96" s="24" t="str">
        <v>비교 반영</v>
      </c>
      <c r="E96" s="24" t="str">
        <v>그 외 비교 반영월</v>
      </c>
      <c r="F96" s="37">
        <v>0.2865218684915204</v>
      </c>
      <c r="G96" s="37">
        <v>0.3406724189229396</v>
      </c>
      <c r="H96" s="37">
        <v>0.37280571258554</v>
      </c>
      <c r="I96" s="37">
        <v>0.7134781315084796</v>
      </c>
      <c r="J96" s="37">
        <v>0.5225187656380317</v>
      </c>
    </row>
    <row r="97">
      <c r="A97" s="26">
        <v>4</v>
      </c>
      <c r="B97" s="24" t="str">
        <v>성남시 분당구</v>
      </c>
      <c r="C97" s="24" t="str">
        <v>2025-11</v>
      </c>
      <c r="D97" s="24" t="str">
        <v>비교 반영</v>
      </c>
      <c r="E97" s="24" t="str">
        <v>그 외 비교 반영월</v>
      </c>
      <c r="F97" s="37">
        <v>0.11862203444913877</v>
      </c>
      <c r="G97" s="37">
        <v>0.4257393565160871</v>
      </c>
      <c r="H97" s="37">
        <v>0.45563860903477416</v>
      </c>
      <c r="I97" s="37">
        <v>0.8813779655508612</v>
      </c>
      <c r="J97" s="37">
        <v>0.5169616519174042</v>
      </c>
    </row>
    <row r="98">
      <c r="A98" s="26">
        <v>4</v>
      </c>
      <c r="B98" s="24" t="str">
        <v>성남시 분당구</v>
      </c>
      <c r="C98" s="24" t="str">
        <v>2025-12</v>
      </c>
      <c r="D98" s="24" t="str">
        <v>비교 반영</v>
      </c>
      <c r="E98" s="24" t="str">
        <v>그 외 비교 반영월</v>
      </c>
      <c r="F98" s="37">
        <v>0.15702479338842976</v>
      </c>
      <c r="G98" s="37">
        <v>0.39730639730639733</v>
      </c>
      <c r="H98" s="37">
        <v>0.44566880930517294</v>
      </c>
      <c r="I98" s="37">
        <v>0.8429752066115702</v>
      </c>
      <c r="J98" s="37">
        <v>0.5286855482933914</v>
      </c>
    </row>
    <row r="99">
      <c r="A99" s="26">
        <v>4</v>
      </c>
      <c r="B99" s="24" t="str">
        <v>성남시 분당구</v>
      </c>
      <c r="C99" s="24" t="str">
        <v>2026-01</v>
      </c>
      <c r="D99" s="24" t="str">
        <v>비교 반영</v>
      </c>
      <c r="E99" s="24" t="str">
        <v>직전 비교기간</v>
      </c>
      <c r="F99" s="37">
        <v>0.21046643913538113</v>
      </c>
      <c r="G99" s="37">
        <v>0.35580204778157</v>
      </c>
      <c r="H99" s="37">
        <v>0.4337315130830489</v>
      </c>
      <c r="I99" s="37">
        <v>0.7895335608646189</v>
      </c>
      <c r="J99" s="37">
        <v>0.5493515850144092</v>
      </c>
    </row>
    <row r="100">
      <c r="A100" s="26">
        <v>4</v>
      </c>
      <c r="B100" s="24" t="str">
        <v>성남시 분당구</v>
      </c>
      <c r="C100" s="24" t="str">
        <v>2026-02</v>
      </c>
      <c r="D100" s="24" t="str">
        <v>비교 반영</v>
      </c>
      <c r="E100" s="24" t="str">
        <v>직전 비교기간</v>
      </c>
      <c r="F100" s="37">
        <v>0.16617790811339198</v>
      </c>
      <c r="G100" s="37">
        <v>0.39459107201042687</v>
      </c>
      <c r="H100" s="37">
        <v>0.4392310198761812</v>
      </c>
      <c r="I100" s="37">
        <v>0.833822091886608</v>
      </c>
      <c r="J100" s="37">
        <v>0.5267682688550215</v>
      </c>
    </row>
    <row r="101">
      <c r="A101" s="26">
        <v>4</v>
      </c>
      <c r="B101" s="24" t="str">
        <v>성남시 분당구</v>
      </c>
      <c r="C101" s="24" t="str">
        <v>2026-03</v>
      </c>
      <c r="D101" s="24" t="str">
        <v>비교 반영</v>
      </c>
      <c r="E101" s="24" t="str">
        <v>직전 비교기간</v>
      </c>
      <c r="F101" s="37">
        <v>0.18844386080105055</v>
      </c>
      <c r="G101" s="37">
        <v>0.3637557452396586</v>
      </c>
      <c r="H101" s="37">
        <v>0.4478003939592909</v>
      </c>
      <c r="I101" s="37">
        <v>0.8115561391989494</v>
      </c>
      <c r="J101" s="37">
        <v>0.551779935275081</v>
      </c>
    </row>
    <row r="102">
      <c r="A102" s="26">
        <v>4</v>
      </c>
      <c r="B102" s="24" t="str">
        <v>성남시 분당구</v>
      </c>
      <c r="C102" s="24" t="str">
        <v>2026-04</v>
      </c>
      <c r="D102" s="24" t="str">
        <v>비교 반영</v>
      </c>
      <c r="E102" s="24" t="str">
        <v>최근 비교기간</v>
      </c>
      <c r="F102" s="37">
        <v>0.21792828685258964</v>
      </c>
      <c r="G102" s="37">
        <v>0.3286852589641434</v>
      </c>
      <c r="H102" s="37">
        <v>0.45338645418326695</v>
      </c>
      <c r="I102" s="37">
        <v>0.7820717131474103</v>
      </c>
      <c r="J102" s="37">
        <v>0.5797249108507386</v>
      </c>
    </row>
    <row r="103">
      <c r="A103" s="26">
        <v>4</v>
      </c>
      <c r="B103" s="24" t="str">
        <v>성남시 분당구</v>
      </c>
      <c r="C103" s="24" t="str">
        <v>2026-05</v>
      </c>
      <c r="D103" s="24" t="str">
        <v>비교 반영</v>
      </c>
      <c r="E103" s="24" t="str">
        <v>최근 비교기간</v>
      </c>
      <c r="F103" s="37">
        <v>0.28864520693314466</v>
      </c>
      <c r="G103" s="37">
        <v>0.30703926423770783</v>
      </c>
      <c r="H103" s="37">
        <v>0.4043155288291475</v>
      </c>
      <c r="I103" s="37">
        <v>0.7113547930668553</v>
      </c>
      <c r="J103" s="37">
        <v>0.5683739433117851</v>
      </c>
    </row>
    <row r="104">
      <c r="A104" s="26">
        <v>4</v>
      </c>
      <c r="B104" s="24" t="str">
        <v>성남시 분당구</v>
      </c>
      <c r="C104" s="24" t="str">
        <v>2026-06</v>
      </c>
      <c r="D104" s="24" t="str">
        <v>비교 반영</v>
      </c>
      <c r="E104" s="24" t="str">
        <v>최근 비교기간</v>
      </c>
      <c r="F104" s="37">
        <v>0.25526932084309134</v>
      </c>
      <c r="G104" s="37">
        <v>0.3251366120218579</v>
      </c>
      <c r="H104" s="37">
        <v>0.41959406713505076</v>
      </c>
      <c r="I104" s="37">
        <v>0.7447306791569087</v>
      </c>
      <c r="J104" s="37">
        <v>0.5634171907756813</v>
      </c>
    </row>
    <row r="105">
      <c r="A105" s="30">
        <v>4</v>
      </c>
      <c r="B105" s="30" t="str">
        <v>성남시 분당구</v>
      </c>
      <c r="C105" s="30" t="str">
        <v>2026-07</v>
      </c>
      <c r="D105" s="30" t="str">
        <v>집계 중</v>
      </c>
      <c r="E105" s="30" t="str">
        <v>집계 중 월</v>
      </c>
      <c r="F105" s="43">
        <v>0.27056367432150313</v>
      </c>
      <c r="G105" s="43">
        <v>0.3198329853862213</v>
      </c>
      <c r="H105" s="43">
        <v>0.4096033402922756</v>
      </c>
      <c r="I105" s="43">
        <v>0.7294363256784969</v>
      </c>
      <c r="J105" s="43">
        <v>0.5615340583858043</v>
      </c>
    </row>
    <row r="106">
      <c r="A106" s="26">
        <v>5</v>
      </c>
      <c r="B106" s="24" t="str">
        <v>고양시 덕양구</v>
      </c>
      <c r="C106" s="24" t="str">
        <v>2025-08</v>
      </c>
      <c r="D106" s="24" t="str">
        <v>비교 반영</v>
      </c>
      <c r="E106" s="24" t="str">
        <v>그 외 비교 반영월</v>
      </c>
      <c r="F106" s="37">
        <v>0.2069795427196149</v>
      </c>
      <c r="G106" s="37">
        <v>0.31247492980344965</v>
      </c>
      <c r="H106" s="37">
        <v>0.4805455274769354</v>
      </c>
      <c r="I106" s="37">
        <v>0.7930204572803851</v>
      </c>
      <c r="J106" s="37">
        <v>0.6059686393525544</v>
      </c>
    </row>
    <row r="107">
      <c r="A107" s="26">
        <v>5</v>
      </c>
      <c r="B107" s="24" t="str">
        <v>고양시 덕양구</v>
      </c>
      <c r="C107" s="24" t="str">
        <v>2025-09</v>
      </c>
      <c r="D107" s="24" t="str">
        <v>비교 반영</v>
      </c>
      <c r="E107" s="24" t="str">
        <v>그 외 비교 반영월</v>
      </c>
      <c r="F107" s="37">
        <v>0.18844474302989586</v>
      </c>
      <c r="G107" s="37">
        <v>0.2626805508901579</v>
      </c>
      <c r="H107" s="37">
        <v>0.5488747060799463</v>
      </c>
      <c r="I107" s="37">
        <v>0.8115552569701041</v>
      </c>
      <c r="J107" s="37">
        <v>0.6763245033112583</v>
      </c>
    </row>
    <row r="108">
      <c r="A108" s="26">
        <v>5</v>
      </c>
      <c r="B108" s="24" t="str">
        <v>고양시 덕양구</v>
      </c>
      <c r="C108" s="24" t="str">
        <v>2025-10</v>
      </c>
      <c r="D108" s="24" t="str">
        <v>비교 반영</v>
      </c>
      <c r="E108" s="24" t="str">
        <v>그 외 비교 반영월</v>
      </c>
      <c r="F108" s="37">
        <v>0.26992073425114727</v>
      </c>
      <c r="G108" s="37">
        <v>0.2882770129328327</v>
      </c>
      <c r="H108" s="37">
        <v>0.44180225281602004</v>
      </c>
      <c r="I108" s="37">
        <v>0.7300792657488527</v>
      </c>
      <c r="J108" s="37">
        <v>0.6051428571428571</v>
      </c>
    </row>
    <row r="109">
      <c r="A109" s="26">
        <v>5</v>
      </c>
      <c r="B109" s="24" t="str">
        <v>고양시 덕양구</v>
      </c>
      <c r="C109" s="24" t="str">
        <v>2025-11</v>
      </c>
      <c r="D109" s="24" t="str">
        <v>비교 반영</v>
      </c>
      <c r="E109" s="24" t="str">
        <v>그 외 비교 반영월</v>
      </c>
      <c r="F109" s="37">
        <v>0.2580885087393083</v>
      </c>
      <c r="G109" s="37">
        <v>0.29676459650427667</v>
      </c>
      <c r="H109" s="37">
        <v>0.445146894756415</v>
      </c>
      <c r="I109" s="37">
        <v>0.7419114912606917</v>
      </c>
      <c r="J109" s="37">
        <v>0.6</v>
      </c>
    </row>
    <row r="110">
      <c r="A110" s="26">
        <v>5</v>
      </c>
      <c r="B110" s="24" t="str">
        <v>고양시 덕양구</v>
      </c>
      <c r="C110" s="24" t="str">
        <v>2025-12</v>
      </c>
      <c r="D110" s="24" t="str">
        <v>비교 반영</v>
      </c>
      <c r="E110" s="24" t="str">
        <v>그 외 비교 반영월</v>
      </c>
      <c r="F110" s="37">
        <v>0.23325635103926096</v>
      </c>
      <c r="G110" s="37">
        <v>0.28598922247882985</v>
      </c>
      <c r="H110" s="37">
        <v>0.48075442648190914</v>
      </c>
      <c r="I110" s="37">
        <v>0.766743648960739</v>
      </c>
      <c r="J110" s="37">
        <v>0.6270080321285141</v>
      </c>
    </row>
    <row r="111">
      <c r="A111" s="26">
        <v>5</v>
      </c>
      <c r="B111" s="24" t="str">
        <v>고양시 덕양구</v>
      </c>
      <c r="C111" s="24" t="str">
        <v>2026-01</v>
      </c>
      <c r="D111" s="24" t="str">
        <v>비교 반영</v>
      </c>
      <c r="E111" s="24" t="str">
        <v>직전 비교기간</v>
      </c>
      <c r="F111" s="37">
        <v>0.22035018169805087</v>
      </c>
      <c r="G111" s="37">
        <v>0.2870829203832177</v>
      </c>
      <c r="H111" s="37">
        <v>0.49256689791873143</v>
      </c>
      <c r="I111" s="37">
        <v>0.7796498183019491</v>
      </c>
      <c r="J111" s="37">
        <v>0.6317796610169492</v>
      </c>
    </row>
    <row r="112">
      <c r="A112" s="26">
        <v>5</v>
      </c>
      <c r="B112" s="24" t="str">
        <v>고양시 덕양구</v>
      </c>
      <c r="C112" s="24" t="str">
        <v>2026-02</v>
      </c>
      <c r="D112" s="24" t="str">
        <v>비교 반영</v>
      </c>
      <c r="E112" s="24" t="str">
        <v>직전 비교기간</v>
      </c>
      <c r="F112" s="37">
        <v>0.23170254403131116</v>
      </c>
      <c r="G112" s="37">
        <v>0.2990215264187867</v>
      </c>
      <c r="H112" s="37">
        <v>0.46927592954990216</v>
      </c>
      <c r="I112" s="37">
        <v>0.7682974559686888</v>
      </c>
      <c r="J112" s="37">
        <v>0.6107997962302598</v>
      </c>
    </row>
    <row r="113">
      <c r="A113" s="26">
        <v>5</v>
      </c>
      <c r="B113" s="24" t="str">
        <v>고양시 덕양구</v>
      </c>
      <c r="C113" s="24" t="str">
        <v>2026-03</v>
      </c>
      <c r="D113" s="24" t="str">
        <v>비교 반영</v>
      </c>
      <c r="E113" s="24" t="str">
        <v>직전 비교기간</v>
      </c>
      <c r="F113" s="37">
        <v>0.2506983240223464</v>
      </c>
      <c r="G113" s="37">
        <v>0.32437150837988826</v>
      </c>
      <c r="H113" s="37">
        <v>0.42493016759776536</v>
      </c>
      <c r="I113" s="37">
        <v>0.7493016759776536</v>
      </c>
      <c r="J113" s="37">
        <v>0.5671015843429636</v>
      </c>
    </row>
    <row r="114">
      <c r="A114" s="26">
        <v>5</v>
      </c>
      <c r="B114" s="24" t="str">
        <v>고양시 덕양구</v>
      </c>
      <c r="C114" s="24" t="str">
        <v>2026-04</v>
      </c>
      <c r="D114" s="24" t="str">
        <v>비교 반영</v>
      </c>
      <c r="E114" s="24" t="str">
        <v>최근 비교기간</v>
      </c>
      <c r="F114" s="37">
        <v>0.2682648401826484</v>
      </c>
      <c r="G114" s="37">
        <v>0.3006088280060883</v>
      </c>
      <c r="H114" s="37">
        <v>0.4311263318112633</v>
      </c>
      <c r="I114" s="37">
        <v>0.7317351598173516</v>
      </c>
      <c r="J114" s="37">
        <v>0.5891835673426937</v>
      </c>
    </row>
    <row r="115">
      <c r="A115" s="26">
        <v>5</v>
      </c>
      <c r="B115" s="24" t="str">
        <v>고양시 덕양구</v>
      </c>
      <c r="C115" s="24" t="str">
        <v>2026-05</v>
      </c>
      <c r="D115" s="24" t="str">
        <v>비교 반영</v>
      </c>
      <c r="E115" s="24" t="str">
        <v>최근 비교기간</v>
      </c>
      <c r="F115" s="37">
        <v>0.2960030165912519</v>
      </c>
      <c r="G115" s="37">
        <v>0.2801659125188537</v>
      </c>
      <c r="H115" s="37">
        <v>0.4238310708898944</v>
      </c>
      <c r="I115" s="37">
        <v>0.7039969834087482</v>
      </c>
      <c r="J115" s="37">
        <v>0.6020353508302089</v>
      </c>
    </row>
    <row r="116">
      <c r="A116" s="26">
        <v>5</v>
      </c>
      <c r="B116" s="24" t="str">
        <v>고양시 덕양구</v>
      </c>
      <c r="C116" s="24" t="str">
        <v>2026-06</v>
      </c>
      <c r="D116" s="24" t="str">
        <v>비교 반영</v>
      </c>
      <c r="E116" s="24" t="str">
        <v>최근 비교기간</v>
      </c>
      <c r="F116" s="37">
        <v>0.31161364507474126</v>
      </c>
      <c r="G116" s="37">
        <v>0.2771176696052127</v>
      </c>
      <c r="H116" s="37">
        <v>0.411268685320046</v>
      </c>
      <c r="I116" s="37">
        <v>0.6883863549252587</v>
      </c>
      <c r="J116" s="37">
        <v>0.5974387527839644</v>
      </c>
    </row>
    <row r="117">
      <c r="A117" s="30">
        <v>5</v>
      </c>
      <c r="B117" s="30" t="str">
        <v>고양시 덕양구</v>
      </c>
      <c r="C117" s="30" t="str">
        <v>2026-07</v>
      </c>
      <c r="D117" s="30" t="str">
        <v>집계 중</v>
      </c>
      <c r="E117" s="30" t="str">
        <v>집계 중 월</v>
      </c>
      <c r="F117" s="43">
        <v>0.3097627737226277</v>
      </c>
      <c r="G117" s="43">
        <v>0.3001824817518248</v>
      </c>
      <c r="H117" s="43">
        <v>0.39005474452554745</v>
      </c>
      <c r="I117" s="43">
        <v>0.6902372262773723</v>
      </c>
      <c r="J117" s="43">
        <v>0.565102445472571</v>
      </c>
    </row>
    <row r="118">
      <c r="A118" s="26">
        <v>6</v>
      </c>
      <c r="B118" s="24" t="str">
        <v>시흥시</v>
      </c>
      <c r="C118" s="24" t="str">
        <v>2025-08</v>
      </c>
      <c r="D118" s="24" t="str">
        <v>비교 반영</v>
      </c>
      <c r="E118" s="24" t="str">
        <v>그 외 비교 반영월</v>
      </c>
      <c r="F118" s="37">
        <v>0.2672811059907834</v>
      </c>
      <c r="G118" s="37">
        <v>0.27972350230414744</v>
      </c>
      <c r="H118" s="37">
        <v>0.45299539170506914</v>
      </c>
      <c r="I118" s="37">
        <v>0.7327188940092166</v>
      </c>
      <c r="J118" s="37">
        <v>0.6182389937106918</v>
      </c>
    </row>
    <row r="119">
      <c r="A119" s="26">
        <v>6</v>
      </c>
      <c r="B119" s="24" t="str">
        <v>시흥시</v>
      </c>
      <c r="C119" s="24" t="str">
        <v>2025-09</v>
      </c>
      <c r="D119" s="24" t="str">
        <v>비교 반영</v>
      </c>
      <c r="E119" s="24" t="str">
        <v>그 외 비교 반영월</v>
      </c>
      <c r="F119" s="37">
        <v>0.29267241379310344</v>
      </c>
      <c r="G119" s="37">
        <v>0.2982758620689655</v>
      </c>
      <c r="H119" s="37">
        <v>0.40905172413793106</v>
      </c>
      <c r="I119" s="37">
        <v>0.7073275862068965</v>
      </c>
      <c r="J119" s="37">
        <v>0.5783059110298598</v>
      </c>
    </row>
    <row r="120">
      <c r="A120" s="26">
        <v>6</v>
      </c>
      <c r="B120" s="24" t="str">
        <v>시흥시</v>
      </c>
      <c r="C120" s="24" t="str">
        <v>2025-10</v>
      </c>
      <c r="D120" s="24" t="str">
        <v>비교 반영</v>
      </c>
      <c r="E120" s="24" t="str">
        <v>그 외 비교 반영월</v>
      </c>
      <c r="F120" s="37">
        <v>0.32385398981324276</v>
      </c>
      <c r="G120" s="37">
        <v>0.27716468590831916</v>
      </c>
      <c r="H120" s="37">
        <v>0.398981324278438</v>
      </c>
      <c r="I120" s="37">
        <v>0.6761460101867572</v>
      </c>
      <c r="J120" s="37">
        <v>0.5900816070307596</v>
      </c>
    </row>
    <row r="121">
      <c r="A121" s="26">
        <v>6</v>
      </c>
      <c r="B121" s="24" t="str">
        <v>시흥시</v>
      </c>
      <c r="C121" s="24" t="str">
        <v>2025-11</v>
      </c>
      <c r="D121" s="24" t="str">
        <v>비교 반영</v>
      </c>
      <c r="E121" s="24" t="str">
        <v>그 외 비교 반영월</v>
      </c>
      <c r="F121" s="37">
        <v>0.31086601307189543</v>
      </c>
      <c r="G121" s="37">
        <v>0.2520424836601307</v>
      </c>
      <c r="H121" s="37">
        <v>0.43709150326797386</v>
      </c>
      <c r="I121" s="37">
        <v>0.6891339869281046</v>
      </c>
      <c r="J121" s="37">
        <v>0.6342620035566093</v>
      </c>
    </row>
    <row r="122">
      <c r="A122" s="26">
        <v>6</v>
      </c>
      <c r="B122" s="24" t="str">
        <v>시흥시</v>
      </c>
      <c r="C122" s="24" t="str">
        <v>2025-12</v>
      </c>
      <c r="D122" s="24" t="str">
        <v>비교 반영</v>
      </c>
      <c r="E122" s="24" t="str">
        <v>그 외 비교 반영월</v>
      </c>
      <c r="F122" s="37">
        <v>0.3002533783783784</v>
      </c>
      <c r="G122" s="37">
        <v>0.2609797297297297</v>
      </c>
      <c r="H122" s="37">
        <v>0.4387668918918919</v>
      </c>
      <c r="I122" s="37">
        <v>0.6997466216216216</v>
      </c>
      <c r="J122" s="37">
        <v>0.6270368135184068</v>
      </c>
    </row>
    <row r="123">
      <c r="A123" s="26">
        <v>6</v>
      </c>
      <c r="B123" s="24" t="str">
        <v>시흥시</v>
      </c>
      <c r="C123" s="24" t="str">
        <v>2026-01</v>
      </c>
      <c r="D123" s="24" t="str">
        <v>비교 반영</v>
      </c>
      <c r="E123" s="24" t="str">
        <v>직전 비교기간</v>
      </c>
      <c r="F123" s="37">
        <v>0.29272934906737724</v>
      </c>
      <c r="G123" s="37">
        <v>0.2626570232204035</v>
      </c>
      <c r="H123" s="37">
        <v>0.44461362771221924</v>
      </c>
      <c r="I123" s="37">
        <v>0.7072706509326228</v>
      </c>
      <c r="J123" s="37">
        <v>0.628632938643703</v>
      </c>
    </row>
    <row r="124">
      <c r="A124" s="26">
        <v>6</v>
      </c>
      <c r="B124" s="24" t="str">
        <v>시흥시</v>
      </c>
      <c r="C124" s="24" t="str">
        <v>2026-02</v>
      </c>
      <c r="D124" s="24" t="str">
        <v>비교 반영</v>
      </c>
      <c r="E124" s="24" t="str">
        <v>직전 비교기간</v>
      </c>
      <c r="F124" s="37">
        <v>0.26822157434402333</v>
      </c>
      <c r="G124" s="37">
        <v>0.26822157434402333</v>
      </c>
      <c r="H124" s="37">
        <v>0.46355685131195334</v>
      </c>
      <c r="I124" s="37">
        <v>0.7317784256559767</v>
      </c>
      <c r="J124" s="37">
        <v>0.6334661354581673</v>
      </c>
    </row>
    <row r="125">
      <c r="A125" s="26">
        <v>6</v>
      </c>
      <c r="B125" s="24" t="str">
        <v>시흥시</v>
      </c>
      <c r="C125" s="24" t="str">
        <v>2026-03</v>
      </c>
      <c r="D125" s="24" t="str">
        <v>비교 반영</v>
      </c>
      <c r="E125" s="24" t="str">
        <v>직전 비교기간</v>
      </c>
      <c r="F125" s="37">
        <v>0.27595884003741816</v>
      </c>
      <c r="G125" s="37">
        <v>0.23261615216713438</v>
      </c>
      <c r="H125" s="37">
        <v>0.49142500779544745</v>
      </c>
      <c r="I125" s="37">
        <v>0.7240411599625819</v>
      </c>
      <c r="J125" s="37">
        <v>0.6787252368647717</v>
      </c>
    </row>
    <row r="126">
      <c r="A126" s="26">
        <v>6</v>
      </c>
      <c r="B126" s="24" t="str">
        <v>시흥시</v>
      </c>
      <c r="C126" s="24" t="str">
        <v>2026-04</v>
      </c>
      <c r="D126" s="24" t="str">
        <v>비교 반영</v>
      </c>
      <c r="E126" s="24" t="str">
        <v>최근 비교기간</v>
      </c>
      <c r="F126" s="37">
        <v>0.36139130434782607</v>
      </c>
      <c r="G126" s="37">
        <v>0.21391304347826087</v>
      </c>
      <c r="H126" s="37">
        <v>0.42469565217391303</v>
      </c>
      <c r="I126" s="37">
        <v>0.6386086956521739</v>
      </c>
      <c r="J126" s="37">
        <v>0.6650326797385621</v>
      </c>
    </row>
    <row r="127">
      <c r="A127" s="26">
        <v>6</v>
      </c>
      <c r="B127" s="24" t="str">
        <v>시흥시</v>
      </c>
      <c r="C127" s="24" t="str">
        <v>2026-05</v>
      </c>
      <c r="D127" s="24" t="str">
        <v>비교 반영</v>
      </c>
      <c r="E127" s="24" t="str">
        <v>최근 비교기간</v>
      </c>
      <c r="F127" s="37">
        <v>0.32326892109500804</v>
      </c>
      <c r="G127" s="37">
        <v>0.26247987117552335</v>
      </c>
      <c r="H127" s="37">
        <v>0.4142512077294686</v>
      </c>
      <c r="I127" s="37">
        <v>0.676731078904992</v>
      </c>
      <c r="J127" s="37">
        <v>0.6121356335514575</v>
      </c>
    </row>
    <row r="128">
      <c r="A128" s="26">
        <v>6</v>
      </c>
      <c r="B128" s="24" t="str">
        <v>시흥시</v>
      </c>
      <c r="C128" s="24" t="str">
        <v>2026-06</v>
      </c>
      <c r="D128" s="24" t="str">
        <v>비교 반영</v>
      </c>
      <c r="E128" s="24" t="str">
        <v>최근 비교기간</v>
      </c>
      <c r="F128" s="37">
        <v>0.34308943089430893</v>
      </c>
      <c r="G128" s="37">
        <v>0.2573170731707317</v>
      </c>
      <c r="H128" s="37">
        <v>0.39959349593495935</v>
      </c>
      <c r="I128" s="37">
        <v>0.656910569105691</v>
      </c>
      <c r="J128" s="37">
        <v>0.6082920792079208</v>
      </c>
    </row>
    <row r="129">
      <c r="A129" s="30">
        <v>6</v>
      </c>
      <c r="B129" s="30" t="str">
        <v>시흥시</v>
      </c>
      <c r="C129" s="30" t="str">
        <v>2026-07</v>
      </c>
      <c r="D129" s="30" t="str">
        <v>집계 중</v>
      </c>
      <c r="E129" s="30" t="str">
        <v>집계 중 월</v>
      </c>
      <c r="F129" s="43">
        <v>0.35822306238185253</v>
      </c>
      <c r="G129" s="43">
        <v>0.250945179584121</v>
      </c>
      <c r="H129" s="43">
        <v>0.3908317580340265</v>
      </c>
      <c r="I129" s="43">
        <v>0.6417769376181475</v>
      </c>
      <c r="J129" s="43">
        <v>0.6089837997054491</v>
      </c>
    </row>
    <row r="130">
      <c r="A130" s="26">
        <v>7</v>
      </c>
      <c r="B130" s="24" t="str">
        <v>파주시</v>
      </c>
      <c r="C130" s="24" t="str">
        <v>2025-08</v>
      </c>
      <c r="D130" s="24" t="str">
        <v>비교 반영</v>
      </c>
      <c r="E130" s="24" t="str">
        <v>그 외 비교 반영월</v>
      </c>
      <c r="F130" s="37">
        <v>0.3251063829787234</v>
      </c>
      <c r="G130" s="37">
        <v>0.24425531914893617</v>
      </c>
      <c r="H130" s="37">
        <v>0.4306382978723404</v>
      </c>
      <c r="I130" s="37">
        <v>0.6748936170212766</v>
      </c>
      <c r="J130" s="37">
        <v>0.6380832282471627</v>
      </c>
    </row>
    <row r="131">
      <c r="A131" s="26">
        <v>7</v>
      </c>
      <c r="B131" s="24" t="str">
        <v>파주시</v>
      </c>
      <c r="C131" s="24" t="str">
        <v>2025-09</v>
      </c>
      <c r="D131" s="24" t="str">
        <v>비교 반영</v>
      </c>
      <c r="E131" s="24" t="str">
        <v>그 외 비교 반영월</v>
      </c>
      <c r="F131" s="37">
        <v>0.31887024150634463</v>
      </c>
      <c r="G131" s="37">
        <v>0.24805566925910766</v>
      </c>
      <c r="H131" s="37">
        <v>0.4330740892345477</v>
      </c>
      <c r="I131" s="37">
        <v>0.6811297584936553</v>
      </c>
      <c r="J131" s="37">
        <v>0.6358173076923077</v>
      </c>
    </row>
    <row r="132">
      <c r="A132" s="26">
        <v>7</v>
      </c>
      <c r="B132" s="24" t="str">
        <v>파주시</v>
      </c>
      <c r="C132" s="24" t="str">
        <v>2025-10</v>
      </c>
      <c r="D132" s="24" t="str">
        <v>비교 반영</v>
      </c>
      <c r="E132" s="24" t="str">
        <v>그 외 비교 반영월</v>
      </c>
      <c r="F132" s="37">
        <v>0.3156413349416968</v>
      </c>
      <c r="G132" s="37">
        <v>0.18214716525934863</v>
      </c>
      <c r="H132" s="37">
        <v>0.5022114997989545</v>
      </c>
      <c r="I132" s="37">
        <v>0.6843586650583032</v>
      </c>
      <c r="J132" s="37">
        <v>0.7338425381903643</v>
      </c>
    </row>
    <row r="133">
      <c r="A133" s="26">
        <v>7</v>
      </c>
      <c r="B133" s="24" t="str">
        <v>파주시</v>
      </c>
      <c r="C133" s="24" t="str">
        <v>2025-11</v>
      </c>
      <c r="D133" s="24" t="str">
        <v>비교 반영</v>
      </c>
      <c r="E133" s="24" t="str">
        <v>그 외 비교 반영월</v>
      </c>
      <c r="F133" s="37">
        <v>0.3133686300463269</v>
      </c>
      <c r="G133" s="37">
        <v>0.19391131700860356</v>
      </c>
      <c r="H133" s="37">
        <v>0.4927200529450695</v>
      </c>
      <c r="I133" s="37">
        <v>0.686631369953673</v>
      </c>
      <c r="J133" s="37">
        <v>0.7175903614457831</v>
      </c>
    </row>
    <row r="134">
      <c r="A134" s="26">
        <v>7</v>
      </c>
      <c r="B134" s="24" t="str">
        <v>파주시</v>
      </c>
      <c r="C134" s="24" t="str">
        <v>2025-12</v>
      </c>
      <c r="D134" s="24" t="str">
        <v>비교 반영</v>
      </c>
      <c r="E134" s="24" t="str">
        <v>그 외 비교 반영월</v>
      </c>
      <c r="F134" s="37">
        <v>0.2653832932279134</v>
      </c>
      <c r="G134" s="37">
        <v>0.20694396699896872</v>
      </c>
      <c r="H134" s="37">
        <v>0.5276727397731179</v>
      </c>
      <c r="I134" s="37">
        <v>0.7346167067720867</v>
      </c>
      <c r="J134" s="37">
        <v>0.7182966775854001</v>
      </c>
    </row>
    <row r="135">
      <c r="A135" s="26">
        <v>7</v>
      </c>
      <c r="B135" s="24" t="str">
        <v>파주시</v>
      </c>
      <c r="C135" s="24" t="str">
        <v>2026-01</v>
      </c>
      <c r="D135" s="24" t="str">
        <v>비교 반영</v>
      </c>
      <c r="E135" s="24" t="str">
        <v>직전 비교기간</v>
      </c>
      <c r="F135" s="37">
        <v>0.33905750798722045</v>
      </c>
      <c r="G135" s="37">
        <v>0.2527955271565495</v>
      </c>
      <c r="H135" s="37">
        <v>0.40814696485623003</v>
      </c>
      <c r="I135" s="37">
        <v>0.6609424920127795</v>
      </c>
      <c r="J135" s="37">
        <v>0.6175226586102719</v>
      </c>
    </row>
    <row r="136">
      <c r="A136" s="26">
        <v>7</v>
      </c>
      <c r="B136" s="24" t="str">
        <v>파주시</v>
      </c>
      <c r="C136" s="24" t="str">
        <v>2026-02</v>
      </c>
      <c r="D136" s="24" t="str">
        <v>비교 반영</v>
      </c>
      <c r="E136" s="24" t="str">
        <v>직전 비교기간</v>
      </c>
      <c r="F136" s="37">
        <v>0.30821371610845294</v>
      </c>
      <c r="G136" s="37">
        <v>0.23923444976076555</v>
      </c>
      <c r="H136" s="37">
        <v>0.4525518341307815</v>
      </c>
      <c r="I136" s="37">
        <v>0.6917862838915471</v>
      </c>
      <c r="J136" s="37">
        <v>0.654178674351585</v>
      </c>
    </row>
    <row r="137">
      <c r="A137" s="26">
        <v>7</v>
      </c>
      <c r="B137" s="24" t="str">
        <v>파주시</v>
      </c>
      <c r="C137" s="24" t="str">
        <v>2026-03</v>
      </c>
      <c r="D137" s="24" t="str">
        <v>비교 반영</v>
      </c>
      <c r="E137" s="24" t="str">
        <v>직전 비교기간</v>
      </c>
      <c r="F137" s="37">
        <v>0.3582247270165551</v>
      </c>
      <c r="G137" s="37">
        <v>0.25255371609721733</v>
      </c>
      <c r="H137" s="37">
        <v>0.38922155688622756</v>
      </c>
      <c r="I137" s="37">
        <v>0.6417752729834448</v>
      </c>
      <c r="J137" s="37">
        <v>0.606476399560922</v>
      </c>
    </row>
    <row r="138">
      <c r="A138" s="26">
        <v>7</v>
      </c>
      <c r="B138" s="24" t="str">
        <v>파주시</v>
      </c>
      <c r="C138" s="24" t="str">
        <v>2026-04</v>
      </c>
      <c r="D138" s="24" t="str">
        <v>비교 반영</v>
      </c>
      <c r="E138" s="24" t="str">
        <v>최근 비교기간</v>
      </c>
      <c r="F138" s="37">
        <v>0.3786750294002352</v>
      </c>
      <c r="G138" s="37">
        <v>0.23755390043120345</v>
      </c>
      <c r="H138" s="37">
        <v>0.3837710701685613</v>
      </c>
      <c r="I138" s="37">
        <v>0.6213249705997648</v>
      </c>
      <c r="J138" s="37">
        <v>0.6176656151419558</v>
      </c>
    </row>
    <row r="139">
      <c r="A139" s="26">
        <v>7</v>
      </c>
      <c r="B139" s="24" t="str">
        <v>파주시</v>
      </c>
      <c r="C139" s="24" t="str">
        <v>2026-05</v>
      </c>
      <c r="D139" s="24" t="str">
        <v>비교 반영</v>
      </c>
      <c r="E139" s="24" t="str">
        <v>최근 비교기간</v>
      </c>
      <c r="F139" s="37">
        <v>0.3575685339690107</v>
      </c>
      <c r="G139" s="37">
        <v>0.23798172427493047</v>
      </c>
      <c r="H139" s="37">
        <v>0.4044497417560588</v>
      </c>
      <c r="I139" s="37">
        <v>0.6424314660309892</v>
      </c>
      <c r="J139" s="37">
        <v>0.629560915275201</v>
      </c>
    </row>
    <row r="140">
      <c r="A140" s="26">
        <v>7</v>
      </c>
      <c r="B140" s="24" t="str">
        <v>파주시</v>
      </c>
      <c r="C140" s="24" t="str">
        <v>2026-06</v>
      </c>
      <c r="D140" s="24" t="str">
        <v>비교 반영</v>
      </c>
      <c r="E140" s="24" t="str">
        <v>최근 비교기간</v>
      </c>
      <c r="F140" s="37">
        <v>0.38160395286963134</v>
      </c>
      <c r="G140" s="37">
        <v>0.22576966932725198</v>
      </c>
      <c r="H140" s="37">
        <v>0.3926263778031167</v>
      </c>
      <c r="I140" s="37">
        <v>0.6183960471303687</v>
      </c>
      <c r="J140" s="37">
        <v>0.6349108789182545</v>
      </c>
    </row>
    <row r="141">
      <c r="A141" s="30">
        <v>7</v>
      </c>
      <c r="B141" s="30" t="str">
        <v>파주시</v>
      </c>
      <c r="C141" s="30" t="str">
        <v>2026-07</v>
      </c>
      <c r="D141" s="30" t="str">
        <v>집계 중</v>
      </c>
      <c r="E141" s="30" t="str">
        <v>집계 중 월</v>
      </c>
      <c r="F141" s="43">
        <v>0.4001736111111111</v>
      </c>
      <c r="G141" s="43">
        <v>0.2421875</v>
      </c>
      <c r="H141" s="43">
        <v>0.3576388888888889</v>
      </c>
      <c r="I141" s="43">
        <v>0.5998263888888888</v>
      </c>
      <c r="J141" s="43">
        <v>0.5962373371924746</v>
      </c>
    </row>
    <row r="142">
      <c r="A142" s="26">
        <v>8</v>
      </c>
      <c r="B142" s="24" t="str">
        <v>김포시</v>
      </c>
      <c r="C142" s="24" t="str">
        <v>2025-08</v>
      </c>
      <c r="D142" s="24" t="str">
        <v>비교 반영</v>
      </c>
      <c r="E142" s="24" t="str">
        <v>그 외 비교 반영월</v>
      </c>
      <c r="F142" s="37">
        <v>0.2531548757170172</v>
      </c>
      <c r="G142" s="37">
        <v>0.2367112810707457</v>
      </c>
      <c r="H142" s="37">
        <v>0.5101338432122371</v>
      </c>
      <c r="I142" s="37">
        <v>0.7468451242829828</v>
      </c>
      <c r="J142" s="37">
        <v>0.6830517153097798</v>
      </c>
    </row>
    <row r="143">
      <c r="A143" s="26">
        <v>8</v>
      </c>
      <c r="B143" s="24" t="str">
        <v>김포시</v>
      </c>
      <c r="C143" s="24" t="str">
        <v>2025-09</v>
      </c>
      <c r="D143" s="24" t="str">
        <v>비교 반영</v>
      </c>
      <c r="E143" s="24" t="str">
        <v>그 외 비교 반영월</v>
      </c>
      <c r="F143" s="37">
        <v>0.2843601895734597</v>
      </c>
      <c r="G143" s="37">
        <v>0.25807841447651875</v>
      </c>
      <c r="H143" s="37">
        <v>0.45756139595002154</v>
      </c>
      <c r="I143" s="37">
        <v>0.7156398104265402</v>
      </c>
      <c r="J143" s="37">
        <v>0.6393738711619507</v>
      </c>
    </row>
    <row r="144">
      <c r="A144" s="26">
        <v>8</v>
      </c>
      <c r="B144" s="24" t="str">
        <v>김포시</v>
      </c>
      <c r="C144" s="24" t="str">
        <v>2025-10</v>
      </c>
      <c r="D144" s="24" t="str">
        <v>비교 반영</v>
      </c>
      <c r="E144" s="24" t="str">
        <v>그 외 비교 반영월</v>
      </c>
      <c r="F144" s="37">
        <v>0.26719466444351814</v>
      </c>
      <c r="G144" s="37">
        <v>0.24551896623593164</v>
      </c>
      <c r="H144" s="37">
        <v>0.48728636932055025</v>
      </c>
      <c r="I144" s="37">
        <v>0.7328053355564819</v>
      </c>
      <c r="J144" s="37">
        <v>0.6649601820250285</v>
      </c>
    </row>
    <row r="145">
      <c r="A145" s="26">
        <v>8</v>
      </c>
      <c r="B145" s="24" t="str">
        <v>김포시</v>
      </c>
      <c r="C145" s="24" t="str">
        <v>2025-11</v>
      </c>
      <c r="D145" s="24" t="str">
        <v>비교 반영</v>
      </c>
      <c r="E145" s="24" t="str">
        <v>그 외 비교 반영월</v>
      </c>
      <c r="F145" s="37">
        <v>0.34449040992854457</v>
      </c>
      <c r="G145" s="37">
        <v>0.23881158330199323</v>
      </c>
      <c r="H145" s="37">
        <v>0.4166980067694622</v>
      </c>
      <c r="I145" s="37">
        <v>0.6555095900714555</v>
      </c>
      <c r="J145" s="37">
        <v>0.6356855995410212</v>
      </c>
    </row>
    <row r="146">
      <c r="A146" s="26">
        <v>8</v>
      </c>
      <c r="B146" s="24" t="str">
        <v>김포시</v>
      </c>
      <c r="C146" s="24" t="str">
        <v>2025-12</v>
      </c>
      <c r="D146" s="24" t="str">
        <v>비교 반영</v>
      </c>
      <c r="E146" s="24" t="str">
        <v>그 외 비교 반영월</v>
      </c>
      <c r="F146" s="37">
        <v>0.29516806722689076</v>
      </c>
      <c r="G146" s="37">
        <v>0.22829131652661064</v>
      </c>
      <c r="H146" s="37">
        <v>0.47654061624649857</v>
      </c>
      <c r="I146" s="37">
        <v>0.7048319327731093</v>
      </c>
      <c r="J146" s="37">
        <v>0.6761053154495777</v>
      </c>
    </row>
    <row r="147">
      <c r="A147" s="26">
        <v>8</v>
      </c>
      <c r="B147" s="24" t="str">
        <v>김포시</v>
      </c>
      <c r="C147" s="24" t="str">
        <v>2026-01</v>
      </c>
      <c r="D147" s="24" t="str">
        <v>비교 반영</v>
      </c>
      <c r="E147" s="24" t="str">
        <v>직전 비교기간</v>
      </c>
      <c r="F147" s="37">
        <v>0.2857142857142857</v>
      </c>
      <c r="G147" s="37">
        <v>0.2822857142857143</v>
      </c>
      <c r="H147" s="37">
        <v>0.432</v>
      </c>
      <c r="I147" s="37">
        <v>0.7142857142857143</v>
      </c>
      <c r="J147" s="37">
        <v>0.6048</v>
      </c>
    </row>
    <row r="148">
      <c r="A148" s="26">
        <v>8</v>
      </c>
      <c r="B148" s="24" t="str">
        <v>김포시</v>
      </c>
      <c r="C148" s="24" t="str">
        <v>2026-02</v>
      </c>
      <c r="D148" s="24" t="str">
        <v>비교 반영</v>
      </c>
      <c r="E148" s="24" t="str">
        <v>직전 비교기간</v>
      </c>
      <c r="F148" s="37">
        <v>0.2742561448900388</v>
      </c>
      <c r="G148" s="37">
        <v>0.2578697714532126</v>
      </c>
      <c r="H148" s="37">
        <v>0.4678740836567486</v>
      </c>
      <c r="I148" s="37">
        <v>0.7257438551099612</v>
      </c>
      <c r="J148" s="37">
        <v>0.6446821152703506</v>
      </c>
    </row>
    <row r="149">
      <c r="A149" s="26">
        <v>8</v>
      </c>
      <c r="B149" s="24" t="str">
        <v>김포시</v>
      </c>
      <c r="C149" s="24" t="str">
        <v>2026-03</v>
      </c>
      <c r="D149" s="24" t="str">
        <v>비교 반영</v>
      </c>
      <c r="E149" s="24" t="str">
        <v>직전 비교기간</v>
      </c>
      <c r="F149" s="37">
        <v>0.32486772486772486</v>
      </c>
      <c r="G149" s="37">
        <v>0.2659611992945326</v>
      </c>
      <c r="H149" s="37">
        <v>0.4091710758377425</v>
      </c>
      <c r="I149" s="37">
        <v>0.6751322751322751</v>
      </c>
      <c r="J149" s="37">
        <v>0.6060606060606061</v>
      </c>
    </row>
    <row r="150">
      <c r="A150" s="26">
        <v>8</v>
      </c>
      <c r="B150" s="24" t="str">
        <v>김포시</v>
      </c>
      <c r="C150" s="24" t="str">
        <v>2026-04</v>
      </c>
      <c r="D150" s="24" t="str">
        <v>비교 반영</v>
      </c>
      <c r="E150" s="24" t="str">
        <v>최근 비교기간</v>
      </c>
      <c r="F150" s="37">
        <v>0.29890643985419196</v>
      </c>
      <c r="G150" s="37">
        <v>0.2397731875253139</v>
      </c>
      <c r="H150" s="37">
        <v>0.46132037262049413</v>
      </c>
      <c r="I150" s="37">
        <v>0.701093560145808</v>
      </c>
      <c r="J150" s="37">
        <v>0.6580011554015021</v>
      </c>
    </row>
    <row r="151">
      <c r="A151" s="26">
        <v>8</v>
      </c>
      <c r="B151" s="24" t="str">
        <v>김포시</v>
      </c>
      <c r="C151" s="24" t="str">
        <v>2026-05</v>
      </c>
      <c r="D151" s="24" t="str">
        <v>비교 반영</v>
      </c>
      <c r="E151" s="24" t="str">
        <v>최근 비교기간</v>
      </c>
      <c r="F151" s="37">
        <v>0.32603305785123965</v>
      </c>
      <c r="G151" s="37">
        <v>0.26239669421487605</v>
      </c>
      <c r="H151" s="37">
        <v>0.4115702479338843</v>
      </c>
      <c r="I151" s="37">
        <v>0.6739669421487603</v>
      </c>
      <c r="J151" s="37">
        <v>0.6106683016554261</v>
      </c>
    </row>
    <row r="152">
      <c r="A152" s="26">
        <v>8</v>
      </c>
      <c r="B152" s="24" t="str">
        <v>김포시</v>
      </c>
      <c r="C152" s="24" t="str">
        <v>2026-06</v>
      </c>
      <c r="D152" s="24" t="str">
        <v>비교 반영</v>
      </c>
      <c r="E152" s="24" t="str">
        <v>최근 비교기간</v>
      </c>
      <c r="F152" s="37">
        <v>0.3003937007874016</v>
      </c>
      <c r="G152" s="37">
        <v>0.2574803149606299</v>
      </c>
      <c r="H152" s="37">
        <v>0.44212598425196853</v>
      </c>
      <c r="I152" s="37">
        <v>0.6996062992125984</v>
      </c>
      <c r="J152" s="37">
        <v>0.6319639842431064</v>
      </c>
    </row>
    <row r="153">
      <c r="A153" s="30">
        <v>8</v>
      </c>
      <c r="B153" s="30" t="str">
        <v>김포시</v>
      </c>
      <c r="C153" s="30" t="str">
        <v>2026-07</v>
      </c>
      <c r="D153" s="30" t="str">
        <v>집계 중</v>
      </c>
      <c r="E153" s="30" t="str">
        <v>집계 중 월</v>
      </c>
      <c r="F153" s="43">
        <v>0.283303730017762</v>
      </c>
      <c r="G153" s="43">
        <v>0.27353463587921845</v>
      </c>
      <c r="H153" s="43">
        <v>0.44316163410301956</v>
      </c>
      <c r="I153" s="43">
        <v>0.716696269982238</v>
      </c>
      <c r="J153" s="43">
        <v>0.6183395291201983</v>
      </c>
    </row>
    <row r="154">
      <c r="A154" s="26">
        <v>9</v>
      </c>
      <c r="B154" s="24" t="str">
        <v>용인시 기흥구</v>
      </c>
      <c r="C154" s="24" t="str">
        <v>2025-08</v>
      </c>
      <c r="D154" s="24" t="str">
        <v>비교 반영</v>
      </c>
      <c r="E154" s="24" t="str">
        <v>그 외 비교 반영월</v>
      </c>
      <c r="F154" s="37">
        <v>0.23091787439613526</v>
      </c>
      <c r="G154" s="37">
        <v>0.30628019323671496</v>
      </c>
      <c r="H154" s="37">
        <v>0.4628019323671498</v>
      </c>
      <c r="I154" s="37">
        <v>0.7690821256038647</v>
      </c>
      <c r="J154" s="37">
        <v>0.6017587939698492</v>
      </c>
    </row>
    <row r="155">
      <c r="A155" s="26">
        <v>9</v>
      </c>
      <c r="B155" s="24" t="str">
        <v>용인시 기흥구</v>
      </c>
      <c r="C155" s="24" t="str">
        <v>2025-09</v>
      </c>
      <c r="D155" s="24" t="str">
        <v>비교 반영</v>
      </c>
      <c r="E155" s="24" t="str">
        <v>그 외 비교 반영월</v>
      </c>
      <c r="F155" s="37">
        <v>0.3151680290644868</v>
      </c>
      <c r="G155" s="37">
        <v>0.3215258855585831</v>
      </c>
      <c r="H155" s="37">
        <v>0.36330608537693004</v>
      </c>
      <c r="I155" s="37">
        <v>0.6848319709355132</v>
      </c>
      <c r="J155" s="37">
        <v>0.5305039787798409</v>
      </c>
    </row>
    <row r="156">
      <c r="A156" s="26">
        <v>9</v>
      </c>
      <c r="B156" s="24" t="str">
        <v>용인시 기흥구</v>
      </c>
      <c r="C156" s="24" t="str">
        <v>2025-10</v>
      </c>
      <c r="D156" s="24" t="str">
        <v>비교 반영</v>
      </c>
      <c r="E156" s="24" t="str">
        <v>그 외 비교 반영월</v>
      </c>
      <c r="F156" s="37">
        <v>0.37324263038548755</v>
      </c>
      <c r="G156" s="37">
        <v>0.29569160997732424</v>
      </c>
      <c r="H156" s="37">
        <v>0.3310657596371882</v>
      </c>
      <c r="I156" s="37">
        <v>0.6267573696145124</v>
      </c>
      <c r="J156" s="37">
        <v>0.5282199710564399</v>
      </c>
    </row>
    <row r="157">
      <c r="A157" s="26">
        <v>9</v>
      </c>
      <c r="B157" s="24" t="str">
        <v>용인시 기흥구</v>
      </c>
      <c r="C157" s="24" t="str">
        <v>2025-11</v>
      </c>
      <c r="D157" s="24" t="str">
        <v>비교 반영</v>
      </c>
      <c r="E157" s="24" t="str">
        <v>그 외 비교 반영월</v>
      </c>
      <c r="F157" s="37">
        <v>0.3311367380560132</v>
      </c>
      <c r="G157" s="37">
        <v>0.3163097199341021</v>
      </c>
      <c r="H157" s="37">
        <v>0.3525535420098847</v>
      </c>
      <c r="I157" s="37">
        <v>0.6688632619439868</v>
      </c>
      <c r="J157" s="37">
        <v>0.5270935960591133</v>
      </c>
    </row>
    <row r="158">
      <c r="A158" s="26">
        <v>9</v>
      </c>
      <c r="B158" s="24" t="str">
        <v>용인시 기흥구</v>
      </c>
      <c r="C158" s="24" t="str">
        <v>2025-12</v>
      </c>
      <c r="D158" s="24" t="str">
        <v>비교 반영</v>
      </c>
      <c r="E158" s="24" t="str">
        <v>그 외 비교 반영월</v>
      </c>
      <c r="F158" s="37">
        <v>0.3349569127013863</v>
      </c>
      <c r="G158" s="37">
        <v>0.27351067815661295</v>
      </c>
      <c r="H158" s="37">
        <v>0.39153240914200077</v>
      </c>
      <c r="I158" s="37">
        <v>0.6650430872986137</v>
      </c>
      <c r="J158" s="37">
        <v>0.5887323943661972</v>
      </c>
    </row>
    <row r="159">
      <c r="A159" s="26">
        <v>9</v>
      </c>
      <c r="B159" s="24" t="str">
        <v>용인시 기흥구</v>
      </c>
      <c r="C159" s="24" t="str">
        <v>2026-01</v>
      </c>
      <c r="D159" s="24" t="str">
        <v>비교 반영</v>
      </c>
      <c r="E159" s="24" t="str">
        <v>직전 비교기간</v>
      </c>
      <c r="F159" s="37">
        <v>0.36992765020446683</v>
      </c>
      <c r="G159" s="37">
        <v>0.2790185592953759</v>
      </c>
      <c r="H159" s="37">
        <v>0.3510537905001573</v>
      </c>
      <c r="I159" s="37">
        <v>0.6300723497955332</v>
      </c>
      <c r="J159" s="37">
        <v>0.5571642536195707</v>
      </c>
    </row>
    <row r="160">
      <c r="A160" s="26">
        <v>9</v>
      </c>
      <c r="B160" s="24" t="str">
        <v>용인시 기흥구</v>
      </c>
      <c r="C160" s="24" t="str">
        <v>2026-02</v>
      </c>
      <c r="D160" s="24" t="str">
        <v>비교 반영</v>
      </c>
      <c r="E160" s="24" t="str">
        <v>직전 비교기간</v>
      </c>
      <c r="F160" s="37">
        <v>0.3447705663497313</v>
      </c>
      <c r="G160" s="37">
        <v>0.28317486564696154</v>
      </c>
      <c r="H160" s="37">
        <v>0.37205456800330716</v>
      </c>
      <c r="I160" s="37">
        <v>0.6552294336502688</v>
      </c>
      <c r="J160" s="37">
        <v>0.5678233438485805</v>
      </c>
    </row>
    <row r="161">
      <c r="A161" s="26">
        <v>9</v>
      </c>
      <c r="B161" s="24" t="str">
        <v>용인시 기흥구</v>
      </c>
      <c r="C161" s="24" t="str">
        <v>2026-03</v>
      </c>
      <c r="D161" s="24" t="str">
        <v>비교 반영</v>
      </c>
      <c r="E161" s="24" t="str">
        <v>직전 비교기간</v>
      </c>
      <c r="F161" s="37">
        <v>0.3655788655788656</v>
      </c>
      <c r="G161" s="37">
        <v>0.2812742812742813</v>
      </c>
      <c r="H161" s="37">
        <v>0.3531468531468531</v>
      </c>
      <c r="I161" s="37">
        <v>0.6344211344211345</v>
      </c>
      <c r="J161" s="37">
        <v>0.5566442131047152</v>
      </c>
    </row>
    <row r="162">
      <c r="A162" s="26">
        <v>9</v>
      </c>
      <c r="B162" s="24" t="str">
        <v>용인시 기흥구</v>
      </c>
      <c r="C162" s="24" t="str">
        <v>2026-04</v>
      </c>
      <c r="D162" s="24" t="str">
        <v>비교 반영</v>
      </c>
      <c r="E162" s="24" t="str">
        <v>최근 비교기간</v>
      </c>
      <c r="F162" s="37">
        <v>0.4134157944814462</v>
      </c>
      <c r="G162" s="37">
        <v>0.2697431018078021</v>
      </c>
      <c r="H162" s="37">
        <v>0.3168411037107517</v>
      </c>
      <c r="I162" s="37">
        <v>0.5865842055185537</v>
      </c>
      <c r="J162" s="37">
        <v>0.5401459854014599</v>
      </c>
    </row>
    <row r="163">
      <c r="A163" s="26">
        <v>9</v>
      </c>
      <c r="B163" s="24" t="str">
        <v>용인시 기흥구</v>
      </c>
      <c r="C163" s="24" t="str">
        <v>2026-05</v>
      </c>
      <c r="D163" s="24" t="str">
        <v>비교 반영</v>
      </c>
      <c r="E163" s="24" t="str">
        <v>최근 비교기간</v>
      </c>
      <c r="F163" s="37">
        <v>0.4273542600896861</v>
      </c>
      <c r="G163" s="37">
        <v>0.2569506726457399</v>
      </c>
      <c r="H163" s="37">
        <v>0.31569506726457397</v>
      </c>
      <c r="I163" s="37">
        <v>0.5726457399103139</v>
      </c>
      <c r="J163" s="37">
        <v>0.5512920908379013</v>
      </c>
    </row>
    <row r="164">
      <c r="A164" s="26">
        <v>9</v>
      </c>
      <c r="B164" s="24" t="str">
        <v>용인시 기흥구</v>
      </c>
      <c r="C164" s="24" t="str">
        <v>2026-06</v>
      </c>
      <c r="D164" s="24" t="str">
        <v>비교 반영</v>
      </c>
      <c r="E164" s="24" t="str">
        <v>최근 비교기간</v>
      </c>
      <c r="F164" s="37">
        <v>0.4971815107102593</v>
      </c>
      <c r="G164" s="37">
        <v>0.23186771890266816</v>
      </c>
      <c r="H164" s="37">
        <v>0.27095077038707255</v>
      </c>
      <c r="I164" s="37">
        <v>0.5028184892897407</v>
      </c>
      <c r="J164" s="37">
        <v>0.5388639760837071</v>
      </c>
    </row>
    <row r="165">
      <c r="A165" s="30">
        <v>9</v>
      </c>
      <c r="B165" s="30" t="str">
        <v>용인시 기흥구</v>
      </c>
      <c r="C165" s="30" t="str">
        <v>2026-07</v>
      </c>
      <c r="D165" s="30" t="str">
        <v>집계 중</v>
      </c>
      <c r="E165" s="30" t="str">
        <v>집계 중 월</v>
      </c>
      <c r="F165" s="43">
        <v>0.2141427618412275</v>
      </c>
      <c r="G165" s="43">
        <v>0.35557038025350235</v>
      </c>
      <c r="H165" s="43">
        <v>0.43028685790527016</v>
      </c>
      <c r="I165" s="43">
        <v>0.7858572381587725</v>
      </c>
      <c r="J165" s="43">
        <v>0.5475382003395586</v>
      </c>
    </row>
    <row r="166">
      <c r="A166" s="26">
        <v>10</v>
      </c>
      <c r="B166" s="24" t="str">
        <v>수원시 영통구</v>
      </c>
      <c r="C166" s="24" t="str">
        <v>2025-08</v>
      </c>
      <c r="D166" s="24" t="str">
        <v>비교 반영</v>
      </c>
      <c r="E166" s="24" t="str">
        <v>그 외 비교 반영월</v>
      </c>
      <c r="F166" s="37">
        <v>0.1869883670831538</v>
      </c>
      <c r="G166" s="37">
        <v>0.3657906074967686</v>
      </c>
      <c r="H166" s="37">
        <v>0.4472210254200776</v>
      </c>
      <c r="I166" s="37">
        <v>0.8130116329168462</v>
      </c>
      <c r="J166" s="37">
        <v>0.5500794912559619</v>
      </c>
    </row>
    <row r="167">
      <c r="A167" s="26">
        <v>10</v>
      </c>
      <c r="B167" s="24" t="str">
        <v>수원시 영통구</v>
      </c>
      <c r="C167" s="24" t="str">
        <v>2025-09</v>
      </c>
      <c r="D167" s="24" t="str">
        <v>비교 반영</v>
      </c>
      <c r="E167" s="24" t="str">
        <v>그 외 비교 반영월</v>
      </c>
      <c r="F167" s="37">
        <v>0.29168207024029574</v>
      </c>
      <c r="G167" s="37">
        <v>0.31608133086876156</v>
      </c>
      <c r="H167" s="37">
        <v>0.3922365988909427</v>
      </c>
      <c r="I167" s="37">
        <v>0.7083179297597042</v>
      </c>
      <c r="J167" s="37">
        <v>0.5537578288100209</v>
      </c>
    </row>
    <row r="168">
      <c r="A168" s="26">
        <v>10</v>
      </c>
      <c r="B168" s="24" t="str">
        <v>수원시 영통구</v>
      </c>
      <c r="C168" s="24" t="str">
        <v>2025-10</v>
      </c>
      <c r="D168" s="24" t="str">
        <v>비교 반영</v>
      </c>
      <c r="E168" s="24" t="str">
        <v>그 외 비교 반영월</v>
      </c>
      <c r="F168" s="37">
        <v>0.34463722397476343</v>
      </c>
      <c r="G168" s="37">
        <v>0.32018927444794953</v>
      </c>
      <c r="H168" s="37">
        <v>0.3351735015772871</v>
      </c>
      <c r="I168" s="37">
        <v>0.6553627760252366</v>
      </c>
      <c r="J168" s="37">
        <v>0.5114320096269555</v>
      </c>
    </row>
    <row r="169">
      <c r="A169" s="26">
        <v>10</v>
      </c>
      <c r="B169" s="24" t="str">
        <v>수원시 영통구</v>
      </c>
      <c r="C169" s="24" t="str">
        <v>2025-11</v>
      </c>
      <c r="D169" s="24" t="str">
        <v>비교 반영</v>
      </c>
      <c r="E169" s="24" t="str">
        <v>그 외 비교 반영월</v>
      </c>
      <c r="F169" s="37">
        <v>0.19086460032626426</v>
      </c>
      <c r="G169" s="37">
        <v>0.3605220228384992</v>
      </c>
      <c r="H169" s="37">
        <v>0.44861337683523655</v>
      </c>
      <c r="I169" s="37">
        <v>0.8091353996737357</v>
      </c>
      <c r="J169" s="37">
        <v>0.5544354838709677</v>
      </c>
    </row>
    <row r="170">
      <c r="A170" s="26">
        <v>10</v>
      </c>
      <c r="B170" s="24" t="str">
        <v>수원시 영통구</v>
      </c>
      <c r="C170" s="24" t="str">
        <v>2025-12</v>
      </c>
      <c r="D170" s="24" t="str">
        <v>비교 반영</v>
      </c>
      <c r="E170" s="24" t="str">
        <v>그 외 비교 반영월</v>
      </c>
      <c r="F170" s="37">
        <v>0.19886363636363635</v>
      </c>
      <c r="G170" s="37">
        <v>0.2975852272727273</v>
      </c>
      <c r="H170" s="37">
        <v>0.5035511363636364</v>
      </c>
      <c r="I170" s="37">
        <v>0.8011363636363636</v>
      </c>
      <c r="J170" s="37">
        <v>0.6285460992907801</v>
      </c>
    </row>
    <row r="171">
      <c r="A171" s="26">
        <v>10</v>
      </c>
      <c r="B171" s="24" t="str">
        <v>수원시 영통구</v>
      </c>
      <c r="C171" s="24" t="str">
        <v>2026-01</v>
      </c>
      <c r="D171" s="24" t="str">
        <v>비교 반영</v>
      </c>
      <c r="E171" s="24" t="str">
        <v>직전 비교기간</v>
      </c>
      <c r="F171" s="37">
        <v>0.18194640338504936</v>
      </c>
      <c r="G171" s="37">
        <v>0.3067700987306065</v>
      </c>
      <c r="H171" s="37">
        <v>0.5112834978843441</v>
      </c>
      <c r="I171" s="37">
        <v>0.8180535966149506</v>
      </c>
      <c r="J171" s="37">
        <v>0.625</v>
      </c>
    </row>
    <row r="172">
      <c r="A172" s="26">
        <v>10</v>
      </c>
      <c r="B172" s="24" t="str">
        <v>수원시 영통구</v>
      </c>
      <c r="C172" s="24" t="str">
        <v>2026-02</v>
      </c>
      <c r="D172" s="24" t="str">
        <v>비교 반영</v>
      </c>
      <c r="E172" s="24" t="str">
        <v>직전 비교기간</v>
      </c>
      <c r="F172" s="37">
        <v>0.26003276003276005</v>
      </c>
      <c r="G172" s="37">
        <v>0.2870597870597871</v>
      </c>
      <c r="H172" s="37">
        <v>0.45290745290745293</v>
      </c>
      <c r="I172" s="37">
        <v>0.73996723996724</v>
      </c>
      <c r="J172" s="37">
        <v>0.6120641947980078</v>
      </c>
    </row>
    <row r="173">
      <c r="A173" s="26">
        <v>10</v>
      </c>
      <c r="B173" s="24" t="str">
        <v>수원시 영통구</v>
      </c>
      <c r="C173" s="24" t="str">
        <v>2026-03</v>
      </c>
      <c r="D173" s="24" t="str">
        <v>비교 반영</v>
      </c>
      <c r="E173" s="24" t="str">
        <v>직전 비교기간</v>
      </c>
      <c r="F173" s="37">
        <v>0.27552611067809823</v>
      </c>
      <c r="G173" s="37">
        <v>0.29579111457521434</v>
      </c>
      <c r="H173" s="37">
        <v>0.4286827747466875</v>
      </c>
      <c r="I173" s="37">
        <v>0.7244738893219018</v>
      </c>
      <c r="J173" s="37">
        <v>0.591715976331361</v>
      </c>
    </row>
    <row r="174">
      <c r="A174" s="26">
        <v>10</v>
      </c>
      <c r="B174" s="24" t="str">
        <v>수원시 영통구</v>
      </c>
      <c r="C174" s="24" t="str">
        <v>2026-04</v>
      </c>
      <c r="D174" s="24" t="str">
        <v>비교 반영</v>
      </c>
      <c r="E174" s="24" t="str">
        <v>최근 비교기간</v>
      </c>
      <c r="F174" s="37">
        <v>0.3450168918918919</v>
      </c>
      <c r="G174" s="37">
        <v>0.26984797297297297</v>
      </c>
      <c r="H174" s="37">
        <v>0.38513513513513514</v>
      </c>
      <c r="I174" s="37">
        <v>0.6549831081081081</v>
      </c>
      <c r="J174" s="37">
        <v>0.5880077369439072</v>
      </c>
    </row>
    <row r="175">
      <c r="A175" s="26">
        <v>10</v>
      </c>
      <c r="B175" s="24" t="str">
        <v>수원시 영통구</v>
      </c>
      <c r="C175" s="24" t="str">
        <v>2026-05</v>
      </c>
      <c r="D175" s="24" t="str">
        <v>비교 반영</v>
      </c>
      <c r="E175" s="24" t="str">
        <v>최근 비교기간</v>
      </c>
      <c r="F175" s="37">
        <v>0.3493265993265993</v>
      </c>
      <c r="G175" s="37">
        <v>0.28324915824915825</v>
      </c>
      <c r="H175" s="37">
        <v>0.36742424242424243</v>
      </c>
      <c r="I175" s="37">
        <v>0.6506734006734006</v>
      </c>
      <c r="J175" s="37">
        <v>0.5646830530401035</v>
      </c>
    </row>
    <row r="176">
      <c r="A176" s="26">
        <v>10</v>
      </c>
      <c r="B176" s="24" t="str">
        <v>수원시 영통구</v>
      </c>
      <c r="C176" s="24" t="str">
        <v>2026-06</v>
      </c>
      <c r="D176" s="24" t="str">
        <v>비교 반영</v>
      </c>
      <c r="E176" s="24" t="str">
        <v>최근 비교기간</v>
      </c>
      <c r="F176" s="37">
        <v>0.2801258992805755</v>
      </c>
      <c r="G176" s="37">
        <v>0.2607913669064748</v>
      </c>
      <c r="H176" s="37">
        <v>0.4590827338129496</v>
      </c>
      <c r="I176" s="37">
        <v>0.7198741007194245</v>
      </c>
      <c r="J176" s="37">
        <v>0.6377264209868831</v>
      </c>
    </row>
    <row r="177">
      <c r="A177" s="30">
        <v>10</v>
      </c>
      <c r="B177" s="30" t="str">
        <v>수원시 영통구</v>
      </c>
      <c r="C177" s="30" t="str">
        <v>2026-07</v>
      </c>
      <c r="D177" s="30" t="str">
        <v>집계 중</v>
      </c>
      <c r="E177" s="30" t="str">
        <v>집계 중 월</v>
      </c>
      <c r="F177" s="43">
        <v>0.32625994694960214</v>
      </c>
      <c r="G177" s="43">
        <v>0.27409372236958446</v>
      </c>
      <c r="H177" s="43">
        <v>0.39964633068081346</v>
      </c>
      <c r="I177" s="43">
        <v>0.6737400530503979</v>
      </c>
      <c r="J177" s="43">
        <v>0.5931758530183727</v>
      </c>
    </row>
    <row r="178">
      <c r="A178" s="26">
        <v>11</v>
      </c>
      <c r="B178" s="24" t="str">
        <v>하남시</v>
      </c>
      <c r="C178" s="24" t="str">
        <v>2025-08</v>
      </c>
      <c r="D178" s="24" t="str">
        <v>비교 반영</v>
      </c>
      <c r="E178" s="24" t="str">
        <v>그 외 비교 반영월</v>
      </c>
      <c r="F178" s="37">
        <v>0.2375583203732504</v>
      </c>
      <c r="G178" s="37">
        <v>0.31609642301710733</v>
      </c>
      <c r="H178" s="37">
        <v>0.4463452566096423</v>
      </c>
      <c r="I178" s="37">
        <v>0.7624416796267496</v>
      </c>
      <c r="J178" s="37">
        <v>0.5854156042835288</v>
      </c>
    </row>
    <row r="179">
      <c r="A179" s="26">
        <v>11</v>
      </c>
      <c r="B179" s="24" t="str">
        <v>하남시</v>
      </c>
      <c r="C179" s="24" t="str">
        <v>2025-09</v>
      </c>
      <c r="D179" s="24" t="str">
        <v>비교 반영</v>
      </c>
      <c r="E179" s="24" t="str">
        <v>그 외 비교 반영월</v>
      </c>
      <c r="F179" s="37">
        <v>0.3200958575830195</v>
      </c>
      <c r="G179" s="37">
        <v>0.26600479287915096</v>
      </c>
      <c r="H179" s="37">
        <v>0.41389934953782953</v>
      </c>
      <c r="I179" s="37">
        <v>0.6799041424169805</v>
      </c>
      <c r="J179" s="37">
        <v>0.6087613293051359</v>
      </c>
    </row>
    <row r="180">
      <c r="A180" s="26">
        <v>11</v>
      </c>
      <c r="B180" s="24" t="str">
        <v>하남시</v>
      </c>
      <c r="C180" s="24" t="str">
        <v>2025-10</v>
      </c>
      <c r="D180" s="24" t="str">
        <v>비교 반영</v>
      </c>
      <c r="E180" s="24" t="str">
        <v>그 외 비교 반영월</v>
      </c>
      <c r="F180" s="37">
        <v>0.32493107522646714</v>
      </c>
      <c r="G180" s="37">
        <v>0.2686096888538795</v>
      </c>
      <c r="H180" s="37">
        <v>0.4064592359196534</v>
      </c>
      <c r="I180" s="37">
        <v>0.6750689247735329</v>
      </c>
      <c r="J180" s="37">
        <v>0.6021003500583431</v>
      </c>
    </row>
    <row r="181">
      <c r="A181" s="26">
        <v>11</v>
      </c>
      <c r="B181" s="24" t="str">
        <v>하남시</v>
      </c>
      <c r="C181" s="24" t="str">
        <v>2025-11</v>
      </c>
      <c r="D181" s="24" t="str">
        <v>비교 반영</v>
      </c>
      <c r="E181" s="24" t="str">
        <v>그 외 비교 반영월</v>
      </c>
      <c r="F181" s="37">
        <v>0.17803660565723795</v>
      </c>
      <c r="G181" s="37">
        <v>0.29076539101497506</v>
      </c>
      <c r="H181" s="37">
        <v>0.531198003327787</v>
      </c>
      <c r="I181" s="37">
        <v>0.8219633943427621</v>
      </c>
      <c r="J181" s="37">
        <v>0.646255060728745</v>
      </c>
    </row>
    <row r="182">
      <c r="A182" s="26">
        <v>11</v>
      </c>
      <c r="B182" s="24" t="str">
        <v>하남시</v>
      </c>
      <c r="C182" s="24" t="str">
        <v>2025-12</v>
      </c>
      <c r="D182" s="24" t="str">
        <v>비교 반영</v>
      </c>
      <c r="E182" s="24" t="str">
        <v>그 외 비교 반영월</v>
      </c>
      <c r="F182" s="37">
        <v>0.22737022737022736</v>
      </c>
      <c r="G182" s="37">
        <v>0.30244530244530243</v>
      </c>
      <c r="H182" s="37">
        <v>0.4701844701844702</v>
      </c>
      <c r="I182" s="37">
        <v>0.7726297726297726</v>
      </c>
      <c r="J182" s="37">
        <v>0.6085508051082732</v>
      </c>
    </row>
    <row r="183">
      <c r="A183" s="26">
        <v>11</v>
      </c>
      <c r="B183" s="24" t="str">
        <v>하남시</v>
      </c>
      <c r="C183" s="24" t="str">
        <v>2026-01</v>
      </c>
      <c r="D183" s="24" t="str">
        <v>비교 반영</v>
      </c>
      <c r="E183" s="24" t="str">
        <v>직전 비교기간</v>
      </c>
      <c r="F183" s="37">
        <v>0.17748240813135263</v>
      </c>
      <c r="G183" s="37">
        <v>0.29163408913213446</v>
      </c>
      <c r="H183" s="37">
        <v>0.5308835027365129</v>
      </c>
      <c r="I183" s="37">
        <v>0.8225175918686474</v>
      </c>
      <c r="J183" s="37">
        <v>0.6454372623574145</v>
      </c>
    </row>
    <row r="184">
      <c r="A184" s="26">
        <v>11</v>
      </c>
      <c r="B184" s="24" t="str">
        <v>하남시</v>
      </c>
      <c r="C184" s="24" t="str">
        <v>2026-02</v>
      </c>
      <c r="D184" s="24" t="str">
        <v>비교 반영</v>
      </c>
      <c r="E184" s="24" t="str">
        <v>직전 비교기간</v>
      </c>
      <c r="F184" s="37">
        <v>0.22617534942820838</v>
      </c>
      <c r="G184" s="37">
        <v>0.25497670478610757</v>
      </c>
      <c r="H184" s="37">
        <v>0.518847945785684</v>
      </c>
      <c r="I184" s="37">
        <v>0.7738246505717916</v>
      </c>
      <c r="J184" s="37">
        <v>0.6704980842911877</v>
      </c>
    </row>
    <row r="185">
      <c r="A185" s="26">
        <v>11</v>
      </c>
      <c r="B185" s="24" t="str">
        <v>하남시</v>
      </c>
      <c r="C185" s="24" t="str">
        <v>2026-03</v>
      </c>
      <c r="D185" s="24" t="str">
        <v>비교 반영</v>
      </c>
      <c r="E185" s="24" t="str">
        <v>직전 비교기간</v>
      </c>
      <c r="F185" s="37">
        <v>0.20736151603498543</v>
      </c>
      <c r="G185" s="37">
        <v>0.30029154518950435</v>
      </c>
      <c r="H185" s="37">
        <v>0.4923469387755102</v>
      </c>
      <c r="I185" s="37">
        <v>0.7926384839650146</v>
      </c>
      <c r="J185" s="37">
        <v>0.6211494252873563</v>
      </c>
    </row>
    <row r="186">
      <c r="A186" s="26">
        <v>11</v>
      </c>
      <c r="B186" s="24" t="str">
        <v>하남시</v>
      </c>
      <c r="C186" s="24" t="str">
        <v>2026-04</v>
      </c>
      <c r="D186" s="24" t="str">
        <v>비교 반영</v>
      </c>
      <c r="E186" s="24" t="str">
        <v>최근 비교기간</v>
      </c>
      <c r="F186" s="37">
        <v>0.21411983279145377</v>
      </c>
      <c r="G186" s="37">
        <v>0.3009753831862517</v>
      </c>
      <c r="H186" s="37">
        <v>0.4849047840222945</v>
      </c>
      <c r="I186" s="37">
        <v>0.7858801672085463</v>
      </c>
      <c r="J186" s="37">
        <v>0.6170212765957447</v>
      </c>
    </row>
    <row r="187">
      <c r="A187" s="26">
        <v>11</v>
      </c>
      <c r="B187" s="24" t="str">
        <v>하남시</v>
      </c>
      <c r="C187" s="24" t="str">
        <v>2026-05</v>
      </c>
      <c r="D187" s="24" t="str">
        <v>비교 반영</v>
      </c>
      <c r="E187" s="24" t="str">
        <v>최근 비교기간</v>
      </c>
      <c r="F187" s="37">
        <v>0.24336463862801144</v>
      </c>
      <c r="G187" s="37">
        <v>0.27888934258881176</v>
      </c>
      <c r="H187" s="37">
        <v>0.4777460187831768</v>
      </c>
      <c r="I187" s="37">
        <v>0.7566353613719886</v>
      </c>
      <c r="J187" s="37">
        <v>0.6314085267134377</v>
      </c>
    </row>
    <row r="188">
      <c r="A188" s="26">
        <v>11</v>
      </c>
      <c r="B188" s="24" t="str">
        <v>하남시</v>
      </c>
      <c r="C188" s="24" t="str">
        <v>2026-06</v>
      </c>
      <c r="D188" s="24" t="str">
        <v>비교 반영</v>
      </c>
      <c r="E188" s="24" t="str">
        <v>최근 비교기간</v>
      </c>
      <c r="F188" s="37">
        <v>0.2202097235462345</v>
      </c>
      <c r="G188" s="37">
        <v>0.3007626310772164</v>
      </c>
      <c r="H188" s="37">
        <v>0.47902764537654907</v>
      </c>
      <c r="I188" s="37">
        <v>0.7797902764537655</v>
      </c>
      <c r="J188" s="37">
        <v>0.6143031784841075</v>
      </c>
    </row>
    <row r="189">
      <c r="A189" s="30">
        <v>11</v>
      </c>
      <c r="B189" s="30" t="str">
        <v>하남시</v>
      </c>
      <c r="C189" s="30" t="str">
        <v>2026-07</v>
      </c>
      <c r="D189" s="30" t="str">
        <v>집계 중</v>
      </c>
      <c r="E189" s="30" t="str">
        <v>집계 중 월</v>
      </c>
      <c r="F189" s="43">
        <v>0.2597723899059871</v>
      </c>
      <c r="G189" s="43">
        <v>0.28599703117268677</v>
      </c>
      <c r="H189" s="43">
        <v>0.45423057892132607</v>
      </c>
      <c r="I189" s="43">
        <v>0.7402276100940128</v>
      </c>
      <c r="J189" s="43">
        <v>0.6136363636363636</v>
      </c>
    </row>
    <row r="190">
      <c r="A190" s="26">
        <v>12</v>
      </c>
      <c r="B190" s="24" t="str">
        <v>수원시 권선구</v>
      </c>
      <c r="C190" s="24" t="str">
        <v>2025-08</v>
      </c>
      <c r="D190" s="24" t="str">
        <v>비교 반영</v>
      </c>
      <c r="E190" s="24" t="str">
        <v>그 외 비교 반영월</v>
      </c>
      <c r="F190" s="37">
        <v>0.2367370222475756</v>
      </c>
      <c r="G190" s="37">
        <v>0.2789503707929264</v>
      </c>
      <c r="H190" s="37">
        <v>0.484312606959498</v>
      </c>
      <c r="I190" s="37">
        <v>0.7632629777524245</v>
      </c>
      <c r="J190" s="37">
        <v>0.6345291479820628</v>
      </c>
    </row>
    <row r="191">
      <c r="A191" s="26">
        <v>12</v>
      </c>
      <c r="B191" s="24" t="str">
        <v>수원시 권선구</v>
      </c>
      <c r="C191" s="24" t="str">
        <v>2025-09</v>
      </c>
      <c r="D191" s="24" t="str">
        <v>비교 반영</v>
      </c>
      <c r="E191" s="24" t="str">
        <v>그 외 비교 반영월</v>
      </c>
      <c r="F191" s="37">
        <v>0.24031007751937986</v>
      </c>
      <c r="G191" s="37">
        <v>0.30066445182724255</v>
      </c>
      <c r="H191" s="37">
        <v>0.4590254706533776</v>
      </c>
      <c r="I191" s="37">
        <v>0.7596899224806202</v>
      </c>
      <c r="J191" s="37">
        <v>0.6042274052478134</v>
      </c>
    </row>
    <row r="192">
      <c r="A192" s="26">
        <v>12</v>
      </c>
      <c r="B192" s="24" t="str">
        <v>수원시 권선구</v>
      </c>
      <c r="C192" s="24" t="str">
        <v>2025-10</v>
      </c>
      <c r="D192" s="24" t="str">
        <v>비교 반영</v>
      </c>
      <c r="E192" s="24" t="str">
        <v>그 외 비교 반영월</v>
      </c>
      <c r="F192" s="37">
        <v>0.2971776425013835</v>
      </c>
      <c r="G192" s="37">
        <v>0.2501383508577753</v>
      </c>
      <c r="H192" s="37">
        <v>0.4526840066408412</v>
      </c>
      <c r="I192" s="37">
        <v>0.7028223574986165</v>
      </c>
      <c r="J192" s="37">
        <v>0.6440944881889764</v>
      </c>
    </row>
    <row r="193">
      <c r="A193" s="26">
        <v>12</v>
      </c>
      <c r="B193" s="24" t="str">
        <v>수원시 권선구</v>
      </c>
      <c r="C193" s="24" t="str">
        <v>2025-11</v>
      </c>
      <c r="D193" s="24" t="str">
        <v>비교 반영</v>
      </c>
      <c r="E193" s="24" t="str">
        <v>그 외 비교 반영월</v>
      </c>
      <c r="F193" s="37">
        <v>0.3272058823529412</v>
      </c>
      <c r="G193" s="37">
        <v>0.25682773109243695</v>
      </c>
      <c r="H193" s="37">
        <v>0.41596638655462187</v>
      </c>
      <c r="I193" s="37">
        <v>0.6727941176470589</v>
      </c>
      <c r="J193" s="37">
        <v>0.6182669789227166</v>
      </c>
    </row>
    <row r="194">
      <c r="A194" s="26">
        <v>12</v>
      </c>
      <c r="B194" s="24" t="str">
        <v>수원시 권선구</v>
      </c>
      <c r="C194" s="24" t="str">
        <v>2025-12</v>
      </c>
      <c r="D194" s="24" t="str">
        <v>비교 반영</v>
      </c>
      <c r="E194" s="24" t="str">
        <v>그 외 비교 반영월</v>
      </c>
      <c r="F194" s="37">
        <v>0.27049180327868855</v>
      </c>
      <c r="G194" s="37">
        <v>0.20925747348119575</v>
      </c>
      <c r="H194" s="37">
        <v>0.5202507232401157</v>
      </c>
      <c r="I194" s="37">
        <v>0.7295081967213115</v>
      </c>
      <c r="J194" s="37">
        <v>0.7131526768010575</v>
      </c>
    </row>
    <row r="195">
      <c r="A195" s="26">
        <v>12</v>
      </c>
      <c r="B195" s="24" t="str">
        <v>수원시 권선구</v>
      </c>
      <c r="C195" s="24" t="str">
        <v>2026-01</v>
      </c>
      <c r="D195" s="24" t="str">
        <v>비교 반영</v>
      </c>
      <c r="E195" s="24" t="str">
        <v>직전 비교기간</v>
      </c>
      <c r="F195" s="37">
        <v>0.3104080696928015</v>
      </c>
      <c r="G195" s="37">
        <v>0.2558459422283356</v>
      </c>
      <c r="H195" s="37">
        <v>0.4337459880788629</v>
      </c>
      <c r="I195" s="37">
        <v>0.6895919303071986</v>
      </c>
      <c r="J195" s="37">
        <v>0.6289893617021277</v>
      </c>
    </row>
    <row r="196">
      <c r="A196" s="26">
        <v>12</v>
      </c>
      <c r="B196" s="24" t="str">
        <v>수원시 권선구</v>
      </c>
      <c r="C196" s="24" t="str">
        <v>2026-02</v>
      </c>
      <c r="D196" s="24" t="str">
        <v>비교 반영</v>
      </c>
      <c r="E196" s="24" t="str">
        <v>직전 비교기간</v>
      </c>
      <c r="F196" s="37">
        <v>0.2631578947368421</v>
      </c>
      <c r="G196" s="37">
        <v>0.2134234669241912</v>
      </c>
      <c r="H196" s="37">
        <v>0.5234186383389667</v>
      </c>
      <c r="I196" s="37">
        <v>0.7368421052631579</v>
      </c>
      <c r="J196" s="37">
        <v>0.7103538663171691</v>
      </c>
    </row>
    <row r="197">
      <c r="A197" s="26">
        <v>12</v>
      </c>
      <c r="B197" s="24" t="str">
        <v>수원시 권선구</v>
      </c>
      <c r="C197" s="24" t="str">
        <v>2026-03</v>
      </c>
      <c r="D197" s="24" t="str">
        <v>비교 반영</v>
      </c>
      <c r="E197" s="24" t="str">
        <v>직전 비교기간</v>
      </c>
      <c r="F197" s="37">
        <v>0.3129251700680272</v>
      </c>
      <c r="G197" s="37">
        <v>0.2308673469387755</v>
      </c>
      <c r="H197" s="37">
        <v>0.4562074829931973</v>
      </c>
      <c r="I197" s="37">
        <v>0.6870748299319728</v>
      </c>
      <c r="J197" s="37">
        <v>0.6639851485148515</v>
      </c>
    </row>
    <row r="198">
      <c r="A198" s="26">
        <v>12</v>
      </c>
      <c r="B198" s="24" t="str">
        <v>수원시 권선구</v>
      </c>
      <c r="C198" s="24" t="str">
        <v>2026-04</v>
      </c>
      <c r="D198" s="24" t="str">
        <v>비교 반영</v>
      </c>
      <c r="E198" s="24" t="str">
        <v>최근 비교기간</v>
      </c>
      <c r="F198" s="37">
        <v>0.28693693693693695</v>
      </c>
      <c r="G198" s="37">
        <v>0.17567567567567569</v>
      </c>
      <c r="H198" s="37">
        <v>0.5373873873873873</v>
      </c>
      <c r="I198" s="37">
        <v>0.7130630630630631</v>
      </c>
      <c r="J198" s="37">
        <v>0.7536323436512951</v>
      </c>
    </row>
    <row r="199">
      <c r="A199" s="26">
        <v>12</v>
      </c>
      <c r="B199" s="24" t="str">
        <v>수원시 권선구</v>
      </c>
      <c r="C199" s="24" t="str">
        <v>2026-05</v>
      </c>
      <c r="D199" s="24" t="str">
        <v>비교 반영</v>
      </c>
      <c r="E199" s="24" t="str">
        <v>최근 비교기간</v>
      </c>
      <c r="F199" s="37">
        <v>0.33907427341227125</v>
      </c>
      <c r="G199" s="37">
        <v>0.20990312163616792</v>
      </c>
      <c r="H199" s="37">
        <v>0.4510226049515608</v>
      </c>
      <c r="I199" s="37">
        <v>0.6609257265877287</v>
      </c>
      <c r="J199" s="37">
        <v>0.6824104234527687</v>
      </c>
    </row>
    <row r="200">
      <c r="A200" s="26">
        <v>12</v>
      </c>
      <c r="B200" s="24" t="str">
        <v>수원시 권선구</v>
      </c>
      <c r="C200" s="24" t="str">
        <v>2026-06</v>
      </c>
      <c r="D200" s="24" t="str">
        <v>비교 반영</v>
      </c>
      <c r="E200" s="24" t="str">
        <v>최근 비교기간</v>
      </c>
      <c r="F200" s="37">
        <v>0.4312087912087912</v>
      </c>
      <c r="G200" s="37">
        <v>0.20087912087912088</v>
      </c>
      <c r="H200" s="37">
        <v>0.3679120879120879</v>
      </c>
      <c r="I200" s="37">
        <v>0.5687912087912088</v>
      </c>
      <c r="J200" s="37">
        <v>0.6468315301391035</v>
      </c>
    </row>
    <row r="201">
      <c r="A201" s="30">
        <v>12</v>
      </c>
      <c r="B201" s="30" t="str">
        <v>수원시 권선구</v>
      </c>
      <c r="C201" s="30" t="str">
        <v>2026-07</v>
      </c>
      <c r="D201" s="30" t="str">
        <v>집계 중</v>
      </c>
      <c r="E201" s="30" t="str">
        <v>집계 중 월</v>
      </c>
      <c r="F201" s="43">
        <v>0.44523688232297504</v>
      </c>
      <c r="G201" s="43">
        <v>0.2022414671421294</v>
      </c>
      <c r="H201" s="43">
        <v>0.3525216505348956</v>
      </c>
      <c r="I201" s="43">
        <v>0.5547631176770249</v>
      </c>
      <c r="J201" s="43">
        <v>0.63544536271809</v>
      </c>
    </row>
    <row r="202">
      <c r="A202" s="26">
        <v>13</v>
      </c>
      <c r="B202" s="24" t="str">
        <v>광주시</v>
      </c>
      <c r="C202" s="24" t="str">
        <v>2025-08</v>
      </c>
      <c r="D202" s="24" t="str">
        <v>비교 반영</v>
      </c>
      <c r="E202" s="24" t="str">
        <v>그 외 비교 반영월</v>
      </c>
      <c r="F202" s="37">
        <v>0.3832673827020916</v>
      </c>
      <c r="G202" s="37">
        <v>0.2459016393442623</v>
      </c>
      <c r="H202" s="37">
        <v>0.3708309779536461</v>
      </c>
      <c r="I202" s="37">
        <v>0.6167326172979084</v>
      </c>
      <c r="J202" s="37">
        <v>0.6012832263978002</v>
      </c>
    </row>
    <row r="203">
      <c r="A203" s="26">
        <v>13</v>
      </c>
      <c r="B203" s="24" t="str">
        <v>광주시</v>
      </c>
      <c r="C203" s="24" t="str">
        <v>2025-09</v>
      </c>
      <c r="D203" s="24" t="str">
        <v>비교 반영</v>
      </c>
      <c r="E203" s="24" t="str">
        <v>그 외 비교 반영월</v>
      </c>
      <c r="F203" s="37">
        <v>0.37976782752902155</v>
      </c>
      <c r="G203" s="37">
        <v>0.22775013819789938</v>
      </c>
      <c r="H203" s="37">
        <v>0.39248203427307904</v>
      </c>
      <c r="I203" s="37">
        <v>0.6202321724709784</v>
      </c>
      <c r="J203" s="37">
        <v>0.6327985739750446</v>
      </c>
    </row>
    <row r="204">
      <c r="A204" s="26">
        <v>13</v>
      </c>
      <c r="B204" s="24" t="str">
        <v>광주시</v>
      </c>
      <c r="C204" s="24" t="str">
        <v>2025-10</v>
      </c>
      <c r="D204" s="24" t="str">
        <v>비교 반영</v>
      </c>
      <c r="E204" s="24" t="str">
        <v>그 외 비교 반영월</v>
      </c>
      <c r="F204" s="37">
        <v>0.37005832793259885</v>
      </c>
      <c r="G204" s="37">
        <v>0.22488658457550226</v>
      </c>
      <c r="H204" s="37">
        <v>0.4050550874918989</v>
      </c>
      <c r="I204" s="37">
        <v>0.6299416720674011</v>
      </c>
      <c r="J204" s="37">
        <v>0.6430041152263375</v>
      </c>
    </row>
    <row r="205">
      <c r="A205" s="26">
        <v>13</v>
      </c>
      <c r="B205" s="24" t="str">
        <v>광주시</v>
      </c>
      <c r="C205" s="24" t="str">
        <v>2025-11</v>
      </c>
      <c r="D205" s="24" t="str">
        <v>비교 반영</v>
      </c>
      <c r="E205" s="24" t="str">
        <v>그 외 비교 반영월</v>
      </c>
      <c r="F205" s="37">
        <v>0.4059633027522936</v>
      </c>
      <c r="G205" s="37">
        <v>0.20527522935779816</v>
      </c>
      <c r="H205" s="37">
        <v>0.38876146788990823</v>
      </c>
      <c r="I205" s="37">
        <v>0.5940366972477065</v>
      </c>
      <c r="J205" s="37">
        <v>0.6544401544401545</v>
      </c>
    </row>
    <row r="206">
      <c r="A206" s="26">
        <v>13</v>
      </c>
      <c r="B206" s="24" t="str">
        <v>광주시</v>
      </c>
      <c r="C206" s="24" t="str">
        <v>2025-12</v>
      </c>
      <c r="D206" s="24" t="str">
        <v>비교 반영</v>
      </c>
      <c r="E206" s="24" t="str">
        <v>그 외 비교 반영월</v>
      </c>
      <c r="F206" s="37">
        <v>0.3671245855045002</v>
      </c>
      <c r="G206" s="37">
        <v>0.1980104216011369</v>
      </c>
      <c r="H206" s="37">
        <v>0.43486499289436287</v>
      </c>
      <c r="I206" s="37">
        <v>0.6328754144954998</v>
      </c>
      <c r="J206" s="37">
        <v>0.687125748502994</v>
      </c>
    </row>
    <row r="207">
      <c r="A207" s="26">
        <v>13</v>
      </c>
      <c r="B207" s="24" t="str">
        <v>광주시</v>
      </c>
      <c r="C207" s="24" t="str">
        <v>2026-01</v>
      </c>
      <c r="D207" s="24" t="str">
        <v>비교 반영</v>
      </c>
      <c r="E207" s="24" t="str">
        <v>직전 비교기간</v>
      </c>
      <c r="F207" s="37">
        <v>0.3975062344139651</v>
      </c>
      <c r="G207" s="37">
        <v>0.23092269326683293</v>
      </c>
      <c r="H207" s="37">
        <v>0.371571072319202</v>
      </c>
      <c r="I207" s="37">
        <v>0.602493765586035</v>
      </c>
      <c r="J207" s="37">
        <v>0.6167218543046358</v>
      </c>
    </row>
    <row r="208">
      <c r="A208" s="26">
        <v>13</v>
      </c>
      <c r="B208" s="24" t="str">
        <v>광주시</v>
      </c>
      <c r="C208" s="24" t="str">
        <v>2026-02</v>
      </c>
      <c r="D208" s="24" t="str">
        <v>비교 반영</v>
      </c>
      <c r="E208" s="24" t="str">
        <v>직전 비교기간</v>
      </c>
      <c r="F208" s="37">
        <v>0.375</v>
      </c>
      <c r="G208" s="37">
        <v>0.21625</v>
      </c>
      <c r="H208" s="37">
        <v>0.40875</v>
      </c>
      <c r="I208" s="37">
        <v>0.625</v>
      </c>
      <c r="J208" s="37">
        <v>0.654</v>
      </c>
    </row>
    <row r="209">
      <c r="A209" s="26">
        <v>13</v>
      </c>
      <c r="B209" s="24" t="str">
        <v>광주시</v>
      </c>
      <c r="C209" s="24" t="str">
        <v>2026-03</v>
      </c>
      <c r="D209" s="24" t="str">
        <v>비교 반영</v>
      </c>
      <c r="E209" s="24" t="str">
        <v>직전 비교기간</v>
      </c>
      <c r="F209" s="37">
        <v>0.38210665491405904</v>
      </c>
      <c r="G209" s="37">
        <v>0.249889819303658</v>
      </c>
      <c r="H209" s="37">
        <v>0.36800352578228296</v>
      </c>
      <c r="I209" s="37">
        <v>0.617893345085941</v>
      </c>
      <c r="J209" s="37">
        <v>0.5955777460770328</v>
      </c>
    </row>
    <row r="210">
      <c r="A210" s="26">
        <v>13</v>
      </c>
      <c r="B210" s="24" t="str">
        <v>광주시</v>
      </c>
      <c r="C210" s="24" t="str">
        <v>2026-04</v>
      </c>
      <c r="D210" s="24" t="str">
        <v>비교 반영</v>
      </c>
      <c r="E210" s="24" t="str">
        <v>최근 비교기간</v>
      </c>
      <c r="F210" s="37">
        <v>0.4048410061699098</v>
      </c>
      <c r="G210" s="37">
        <v>0.24489795918367346</v>
      </c>
      <c r="H210" s="37">
        <v>0.3502610346464167</v>
      </c>
      <c r="I210" s="37">
        <v>0.5951589938300902</v>
      </c>
      <c r="J210" s="37">
        <v>0.5885167464114832</v>
      </c>
    </row>
    <row r="211">
      <c r="A211" s="26">
        <v>13</v>
      </c>
      <c r="B211" s="24" t="str">
        <v>광주시</v>
      </c>
      <c r="C211" s="24" t="str">
        <v>2026-05</v>
      </c>
      <c r="D211" s="24" t="str">
        <v>비교 반영</v>
      </c>
      <c r="E211" s="24" t="str">
        <v>최근 비교기간</v>
      </c>
      <c r="F211" s="37">
        <v>0.39633558341369335</v>
      </c>
      <c r="G211" s="37">
        <v>0.25747348119575697</v>
      </c>
      <c r="H211" s="37">
        <v>0.3461909353905497</v>
      </c>
      <c r="I211" s="37">
        <v>0.6036644165863067</v>
      </c>
      <c r="J211" s="37">
        <v>0.5734824281150159</v>
      </c>
    </row>
    <row r="212">
      <c r="A212" s="26">
        <v>13</v>
      </c>
      <c r="B212" s="24" t="str">
        <v>광주시</v>
      </c>
      <c r="C212" s="24" t="str">
        <v>2026-06</v>
      </c>
      <c r="D212" s="24" t="str">
        <v>비교 반영</v>
      </c>
      <c r="E212" s="24" t="str">
        <v>최근 비교기간</v>
      </c>
      <c r="F212" s="37">
        <v>0.41646371164150026</v>
      </c>
      <c r="G212" s="37">
        <v>0.2459814905017048</v>
      </c>
      <c r="H212" s="37">
        <v>0.33755479785679493</v>
      </c>
      <c r="I212" s="37">
        <v>0.5835362883584998</v>
      </c>
      <c r="J212" s="37">
        <v>0.5784641068447413</v>
      </c>
    </row>
    <row r="213">
      <c r="A213" s="30">
        <v>13</v>
      </c>
      <c r="B213" s="30" t="str">
        <v>광주시</v>
      </c>
      <c r="C213" s="30" t="str">
        <v>2026-07</v>
      </c>
      <c r="D213" s="30" t="str">
        <v>집계 중</v>
      </c>
      <c r="E213" s="30" t="str">
        <v>집계 중 월</v>
      </c>
      <c r="F213" s="43">
        <v>0.38929577464788734</v>
      </c>
      <c r="G213" s="43">
        <v>0.26028169014084507</v>
      </c>
      <c r="H213" s="43">
        <v>0.3504225352112676</v>
      </c>
      <c r="I213" s="43">
        <v>0.6107042253521127</v>
      </c>
      <c r="J213" s="43">
        <v>0.5738007380073801</v>
      </c>
    </row>
    <row r="214">
      <c r="A214" s="26">
        <v>14</v>
      </c>
      <c r="B214" s="24" t="str">
        <v>용인시 수지구</v>
      </c>
      <c r="C214" s="24" t="str">
        <v>2025-08</v>
      </c>
      <c r="D214" s="24" t="str">
        <v>비교 반영</v>
      </c>
      <c r="E214" s="24" t="str">
        <v>그 외 비교 반영월</v>
      </c>
      <c r="F214" s="37">
        <v>0.2993492407809111</v>
      </c>
      <c r="G214" s="37">
        <v>0.35086767895878523</v>
      </c>
      <c r="H214" s="37">
        <v>0.3497830802603037</v>
      </c>
      <c r="I214" s="37">
        <v>0.7006507592190889</v>
      </c>
      <c r="J214" s="37">
        <v>0.49922600619195046</v>
      </c>
    </row>
    <row r="215">
      <c r="A215" s="26">
        <v>14</v>
      </c>
      <c r="B215" s="24" t="str">
        <v>용인시 수지구</v>
      </c>
      <c r="C215" s="24" t="str">
        <v>2025-09</v>
      </c>
      <c r="D215" s="24" t="str">
        <v>비교 반영</v>
      </c>
      <c r="E215" s="24" t="str">
        <v>그 외 비교 반영월</v>
      </c>
      <c r="F215" s="37">
        <v>0.439771335238873</v>
      </c>
      <c r="G215" s="37">
        <v>0.27153940383830133</v>
      </c>
      <c r="H215" s="37">
        <v>0.28868926092282565</v>
      </c>
      <c r="I215" s="37">
        <v>0.560228664761127</v>
      </c>
      <c r="J215" s="37">
        <v>0.5153061224489796</v>
      </c>
    </row>
    <row r="216">
      <c r="A216" s="26">
        <v>14</v>
      </c>
      <c r="B216" s="24" t="str">
        <v>용인시 수지구</v>
      </c>
      <c r="C216" s="24" t="str">
        <v>2025-10</v>
      </c>
      <c r="D216" s="24" t="str">
        <v>비교 반영</v>
      </c>
      <c r="E216" s="24" t="str">
        <v>그 외 비교 반영월</v>
      </c>
      <c r="F216" s="37">
        <v>0.3925764192139738</v>
      </c>
      <c r="G216" s="37">
        <v>0.3056768558951965</v>
      </c>
      <c r="H216" s="37">
        <v>0.3017467248908297</v>
      </c>
      <c r="I216" s="37">
        <v>0.6074235807860262</v>
      </c>
      <c r="J216" s="37">
        <v>0.49676491732566497</v>
      </c>
    </row>
    <row r="217">
      <c r="A217" s="26">
        <v>14</v>
      </c>
      <c r="B217" s="24" t="str">
        <v>용인시 수지구</v>
      </c>
      <c r="C217" s="24" t="str">
        <v>2025-11</v>
      </c>
      <c r="D217" s="24" t="str">
        <v>비교 반영</v>
      </c>
      <c r="E217" s="24" t="str">
        <v>그 외 비교 반영월</v>
      </c>
      <c r="F217" s="37">
        <v>0.19722073757349012</v>
      </c>
      <c r="G217" s="37">
        <v>0.4024585783003741</v>
      </c>
      <c r="H217" s="37">
        <v>0.40032068412613575</v>
      </c>
      <c r="I217" s="37">
        <v>0.8027792624265099</v>
      </c>
      <c r="J217" s="37">
        <v>0.4986684420772304</v>
      </c>
    </row>
    <row r="218">
      <c r="A218" s="26">
        <v>14</v>
      </c>
      <c r="B218" s="24" t="str">
        <v>용인시 수지구</v>
      </c>
      <c r="C218" s="24" t="str">
        <v>2025-12</v>
      </c>
      <c r="D218" s="24" t="str">
        <v>비교 반영</v>
      </c>
      <c r="E218" s="24" t="str">
        <v>그 외 비교 반영월</v>
      </c>
      <c r="F218" s="37">
        <v>0.29385429385429385</v>
      </c>
      <c r="G218" s="37">
        <v>0.2999592999593</v>
      </c>
      <c r="H218" s="37">
        <v>0.40618640618640617</v>
      </c>
      <c r="I218" s="37">
        <v>0.7061457061457062</v>
      </c>
      <c r="J218" s="37">
        <v>0.5752161383285302</v>
      </c>
    </row>
    <row r="219">
      <c r="A219" s="26">
        <v>14</v>
      </c>
      <c r="B219" s="24" t="str">
        <v>용인시 수지구</v>
      </c>
      <c r="C219" s="24" t="str">
        <v>2026-01</v>
      </c>
      <c r="D219" s="24" t="str">
        <v>비교 반영</v>
      </c>
      <c r="E219" s="24" t="str">
        <v>직전 비교기간</v>
      </c>
      <c r="F219" s="37">
        <v>0.3116279069767442</v>
      </c>
      <c r="G219" s="37">
        <v>0.312015503875969</v>
      </c>
      <c r="H219" s="37">
        <v>0.3763565891472868</v>
      </c>
      <c r="I219" s="37">
        <v>0.6883720930232559</v>
      </c>
      <c r="J219" s="37">
        <v>0.5467342342342343</v>
      </c>
    </row>
    <row r="220">
      <c r="A220" s="26">
        <v>14</v>
      </c>
      <c r="B220" s="24" t="str">
        <v>용인시 수지구</v>
      </c>
      <c r="C220" s="24" t="str">
        <v>2026-02</v>
      </c>
      <c r="D220" s="24" t="str">
        <v>비교 반영</v>
      </c>
      <c r="E220" s="24" t="str">
        <v>직전 비교기간</v>
      </c>
      <c r="F220" s="37">
        <v>0.34782608695652173</v>
      </c>
      <c r="G220" s="37">
        <v>0.28019323671497587</v>
      </c>
      <c r="H220" s="37">
        <v>0.3719806763285024</v>
      </c>
      <c r="I220" s="37">
        <v>0.6521739130434783</v>
      </c>
      <c r="J220" s="37">
        <v>0.5703703703703704</v>
      </c>
    </row>
    <row r="221">
      <c r="A221" s="26">
        <v>14</v>
      </c>
      <c r="B221" s="24" t="str">
        <v>용인시 수지구</v>
      </c>
      <c r="C221" s="24" t="str">
        <v>2026-03</v>
      </c>
      <c r="D221" s="24" t="str">
        <v>비교 반영</v>
      </c>
      <c r="E221" s="24" t="str">
        <v>직전 비교기간</v>
      </c>
      <c r="F221" s="37">
        <v>0.3115942028985507</v>
      </c>
      <c r="G221" s="37">
        <v>0.30383022774327123</v>
      </c>
      <c r="H221" s="37">
        <v>0.38457556935817805</v>
      </c>
      <c r="I221" s="37">
        <v>0.6884057971014492</v>
      </c>
      <c r="J221" s="37">
        <v>0.5586466165413534</v>
      </c>
    </row>
    <row r="222">
      <c r="A222" s="26">
        <v>14</v>
      </c>
      <c r="B222" s="24" t="str">
        <v>용인시 수지구</v>
      </c>
      <c r="C222" s="24" t="str">
        <v>2026-04</v>
      </c>
      <c r="D222" s="24" t="str">
        <v>비교 반영</v>
      </c>
      <c r="E222" s="24" t="str">
        <v>최근 비교기간</v>
      </c>
      <c r="F222" s="37">
        <v>0.42225859247135844</v>
      </c>
      <c r="G222" s="37">
        <v>0.270594653573377</v>
      </c>
      <c r="H222" s="37">
        <v>0.3071467539552646</v>
      </c>
      <c r="I222" s="37">
        <v>0.5777414075286416</v>
      </c>
      <c r="J222" s="37">
        <v>0.5316336166194523</v>
      </c>
    </row>
    <row r="223">
      <c r="A223" s="26">
        <v>14</v>
      </c>
      <c r="B223" s="24" t="str">
        <v>용인시 수지구</v>
      </c>
      <c r="C223" s="24" t="str">
        <v>2026-05</v>
      </c>
      <c r="D223" s="24" t="str">
        <v>비교 반영</v>
      </c>
      <c r="E223" s="24" t="str">
        <v>최근 비교기간</v>
      </c>
      <c r="F223" s="37">
        <v>0.40767263427109973</v>
      </c>
      <c r="G223" s="37">
        <v>0.26342710997442453</v>
      </c>
      <c r="H223" s="37">
        <v>0.3289002557544757</v>
      </c>
      <c r="I223" s="37">
        <v>0.5923273657289002</v>
      </c>
      <c r="J223" s="37">
        <v>0.5552677029360967</v>
      </c>
    </row>
    <row r="224">
      <c r="A224" s="26">
        <v>14</v>
      </c>
      <c r="B224" s="24" t="str">
        <v>용인시 수지구</v>
      </c>
      <c r="C224" s="24" t="str">
        <v>2026-06</v>
      </c>
      <c r="D224" s="24" t="str">
        <v>비교 반영</v>
      </c>
      <c r="E224" s="24" t="str">
        <v>최근 비교기간</v>
      </c>
      <c r="F224" s="37">
        <v>0.38362282878411913</v>
      </c>
      <c r="G224" s="37">
        <v>0.2699751861042184</v>
      </c>
      <c r="H224" s="37">
        <v>0.34640198511166254</v>
      </c>
      <c r="I224" s="37">
        <v>0.6163771712158809</v>
      </c>
      <c r="J224" s="37">
        <v>0.5619967793880838</v>
      </c>
    </row>
    <row r="225">
      <c r="A225" s="30">
        <v>14</v>
      </c>
      <c r="B225" s="30" t="str">
        <v>용인시 수지구</v>
      </c>
      <c r="C225" s="30" t="str">
        <v>2026-07</v>
      </c>
      <c r="D225" s="30" t="str">
        <v>집계 중</v>
      </c>
      <c r="E225" s="30" t="str">
        <v>집계 중 월</v>
      </c>
      <c r="F225" s="43">
        <v>0.36839113132461626</v>
      </c>
      <c r="G225" s="43">
        <v>0.28140989198408184</v>
      </c>
      <c r="H225" s="43">
        <v>0.3501989766913019</v>
      </c>
      <c r="I225" s="43">
        <v>0.6316088686753838</v>
      </c>
      <c r="J225" s="43">
        <v>0.5544554455445545</v>
      </c>
    </row>
    <row r="226">
      <c r="A226" s="26">
        <v>15</v>
      </c>
      <c r="B226" s="24" t="str">
        <v>부천시 원미구</v>
      </c>
      <c r="C226" s="24" t="str">
        <v>2025-08</v>
      </c>
      <c r="D226" s="24" t="str">
        <v>비교 반영</v>
      </c>
      <c r="E226" s="24" t="str">
        <v>그 외 비교 반영월</v>
      </c>
      <c r="F226" s="37">
        <v>0.21125827814569537</v>
      </c>
      <c r="G226" s="37">
        <v>0.28344370860927154</v>
      </c>
      <c r="H226" s="37">
        <v>0.5052980132450331</v>
      </c>
      <c r="I226" s="37">
        <v>0.7887417218543047</v>
      </c>
      <c r="J226" s="37">
        <v>0.6406381192275399</v>
      </c>
    </row>
    <row r="227">
      <c r="A227" s="26">
        <v>15</v>
      </c>
      <c r="B227" s="24" t="str">
        <v>부천시 원미구</v>
      </c>
      <c r="C227" s="24" t="str">
        <v>2025-09</v>
      </c>
      <c r="D227" s="24" t="str">
        <v>비교 반영</v>
      </c>
      <c r="E227" s="24" t="str">
        <v>그 외 비교 반영월</v>
      </c>
      <c r="F227" s="37">
        <v>0.3046709129511677</v>
      </c>
      <c r="G227" s="37">
        <v>0.27335456475583864</v>
      </c>
      <c r="H227" s="37">
        <v>0.42197452229299365</v>
      </c>
      <c r="I227" s="37">
        <v>0.6953290870488322</v>
      </c>
      <c r="J227" s="37">
        <v>0.6068702290076335</v>
      </c>
    </row>
    <row r="228">
      <c r="A228" s="26">
        <v>15</v>
      </c>
      <c r="B228" s="24" t="str">
        <v>부천시 원미구</v>
      </c>
      <c r="C228" s="24" t="str">
        <v>2025-10</v>
      </c>
      <c r="D228" s="24" t="str">
        <v>비교 반영</v>
      </c>
      <c r="E228" s="24" t="str">
        <v>그 외 비교 반영월</v>
      </c>
      <c r="F228" s="37">
        <v>0.3057080131723381</v>
      </c>
      <c r="G228" s="37">
        <v>0.25905598243688255</v>
      </c>
      <c r="H228" s="37">
        <v>0.43523600439077936</v>
      </c>
      <c r="I228" s="37">
        <v>0.6942919868276619</v>
      </c>
      <c r="J228" s="37">
        <v>0.6268774703557313</v>
      </c>
    </row>
    <row r="229">
      <c r="A229" s="26">
        <v>15</v>
      </c>
      <c r="B229" s="24" t="str">
        <v>부천시 원미구</v>
      </c>
      <c r="C229" s="24" t="str">
        <v>2025-11</v>
      </c>
      <c r="D229" s="24" t="str">
        <v>비교 반영</v>
      </c>
      <c r="E229" s="24" t="str">
        <v>그 외 비교 반영월</v>
      </c>
      <c r="F229" s="37">
        <v>0.30806451612903224</v>
      </c>
      <c r="G229" s="37">
        <v>0.27419354838709675</v>
      </c>
      <c r="H229" s="37">
        <v>0.41774193548387095</v>
      </c>
      <c r="I229" s="37">
        <v>0.6919354838709677</v>
      </c>
      <c r="J229" s="37">
        <v>0.6037296037296037</v>
      </c>
    </row>
    <row r="230">
      <c r="A230" s="26">
        <v>15</v>
      </c>
      <c r="B230" s="24" t="str">
        <v>부천시 원미구</v>
      </c>
      <c r="C230" s="24" t="str">
        <v>2025-12</v>
      </c>
      <c r="D230" s="24" t="str">
        <v>비교 반영</v>
      </c>
      <c r="E230" s="24" t="str">
        <v>그 외 비교 반영월</v>
      </c>
      <c r="F230" s="37">
        <v>0.27193932827735645</v>
      </c>
      <c r="G230" s="37">
        <v>0.3120260021668472</v>
      </c>
      <c r="H230" s="37">
        <v>0.4160346695557963</v>
      </c>
      <c r="I230" s="37">
        <v>0.7280606717226435</v>
      </c>
      <c r="J230" s="37">
        <v>0.5714285714285714</v>
      </c>
    </row>
    <row r="231">
      <c r="A231" s="26">
        <v>15</v>
      </c>
      <c r="B231" s="24" t="str">
        <v>부천시 원미구</v>
      </c>
      <c r="C231" s="24" t="str">
        <v>2026-01</v>
      </c>
      <c r="D231" s="24" t="str">
        <v>비교 반영</v>
      </c>
      <c r="E231" s="24" t="str">
        <v>직전 비교기간</v>
      </c>
      <c r="F231" s="37">
        <v>0.2796005706134094</v>
      </c>
      <c r="G231" s="37">
        <v>0.2757964812173086</v>
      </c>
      <c r="H231" s="37">
        <v>0.444602948169282</v>
      </c>
      <c r="I231" s="37">
        <v>0.7203994293865906</v>
      </c>
      <c r="J231" s="37">
        <v>0.6171617161716172</v>
      </c>
    </row>
    <row r="232">
      <c r="A232" s="26">
        <v>15</v>
      </c>
      <c r="B232" s="24" t="str">
        <v>부천시 원미구</v>
      </c>
      <c r="C232" s="24" t="str">
        <v>2026-02</v>
      </c>
      <c r="D232" s="24" t="str">
        <v>비교 반영</v>
      </c>
      <c r="E232" s="24" t="str">
        <v>직전 비교기간</v>
      </c>
      <c r="F232" s="37">
        <v>0.25284861638632666</v>
      </c>
      <c r="G232" s="37">
        <v>0.25827455236028213</v>
      </c>
      <c r="H232" s="37">
        <v>0.4888768312533912</v>
      </c>
      <c r="I232" s="37">
        <v>0.7471513836136734</v>
      </c>
      <c r="J232" s="37">
        <v>0.654320987654321</v>
      </c>
    </row>
    <row r="233">
      <c r="A233" s="26">
        <v>15</v>
      </c>
      <c r="B233" s="24" t="str">
        <v>부천시 원미구</v>
      </c>
      <c r="C233" s="24" t="str">
        <v>2026-03</v>
      </c>
      <c r="D233" s="24" t="str">
        <v>비교 반영</v>
      </c>
      <c r="E233" s="24" t="str">
        <v>직전 비교기간</v>
      </c>
      <c r="F233" s="37">
        <v>0.292491939198526</v>
      </c>
      <c r="G233" s="37">
        <v>0.2763703362505758</v>
      </c>
      <c r="H233" s="37">
        <v>0.4311377245508982</v>
      </c>
      <c r="I233" s="37">
        <v>0.707508060801474</v>
      </c>
      <c r="J233" s="37">
        <v>0.609375</v>
      </c>
    </row>
    <row r="234">
      <c r="A234" s="26">
        <v>15</v>
      </c>
      <c r="B234" s="24" t="str">
        <v>부천시 원미구</v>
      </c>
      <c r="C234" s="24" t="str">
        <v>2026-04</v>
      </c>
      <c r="D234" s="24" t="str">
        <v>비교 반영</v>
      </c>
      <c r="E234" s="24" t="str">
        <v>최근 비교기간</v>
      </c>
      <c r="F234" s="37">
        <v>0.3157894736842105</v>
      </c>
      <c r="G234" s="37">
        <v>0.25176342919153555</v>
      </c>
      <c r="H234" s="37">
        <v>0.43244709712425394</v>
      </c>
      <c r="I234" s="37">
        <v>0.6842105263157895</v>
      </c>
      <c r="J234" s="37">
        <v>0.6320380650277557</v>
      </c>
    </row>
    <row r="235">
      <c r="A235" s="26">
        <v>15</v>
      </c>
      <c r="B235" s="24" t="str">
        <v>부천시 원미구</v>
      </c>
      <c r="C235" s="24" t="str">
        <v>2026-05</v>
      </c>
      <c r="D235" s="24" t="str">
        <v>비교 반영</v>
      </c>
      <c r="E235" s="24" t="str">
        <v>최근 비교기간</v>
      </c>
      <c r="F235" s="37">
        <v>0.33908629441624366</v>
      </c>
      <c r="G235" s="37">
        <v>0.22233502538071065</v>
      </c>
      <c r="H235" s="37">
        <v>0.4385786802030457</v>
      </c>
      <c r="I235" s="37">
        <v>0.6609137055837564</v>
      </c>
      <c r="J235" s="37">
        <v>0.663594470046083</v>
      </c>
    </row>
    <row r="236">
      <c r="A236" s="26">
        <v>15</v>
      </c>
      <c r="B236" s="24" t="str">
        <v>부천시 원미구</v>
      </c>
      <c r="C236" s="24" t="str">
        <v>2026-06</v>
      </c>
      <c r="D236" s="24" t="str">
        <v>비교 반영</v>
      </c>
      <c r="E236" s="24" t="str">
        <v>최근 비교기간</v>
      </c>
      <c r="F236" s="37">
        <v>0.3274974253347065</v>
      </c>
      <c r="G236" s="37">
        <v>0.2420185375901133</v>
      </c>
      <c r="H236" s="37">
        <v>0.43048403707518024</v>
      </c>
      <c r="I236" s="37">
        <v>0.6725025746652935</v>
      </c>
      <c r="J236" s="37">
        <v>0.6401225114854517</v>
      </c>
    </row>
    <row r="237">
      <c r="A237" s="30">
        <v>15</v>
      </c>
      <c r="B237" s="30" t="str">
        <v>부천시 원미구</v>
      </c>
      <c r="C237" s="30" t="str">
        <v>2026-07</v>
      </c>
      <c r="D237" s="30" t="str">
        <v>집계 중</v>
      </c>
      <c r="E237" s="30" t="str">
        <v>집계 중 월</v>
      </c>
      <c r="F237" s="43">
        <v>0.3725845410628019</v>
      </c>
      <c r="G237" s="43">
        <v>0.23973429951690822</v>
      </c>
      <c r="H237" s="43">
        <v>0.38768115942028986</v>
      </c>
      <c r="I237" s="43">
        <v>0.6274154589371981</v>
      </c>
      <c r="J237" s="43">
        <v>0.6179018286814244</v>
      </c>
    </row>
    <row r="238">
      <c r="A238" s="26">
        <v>16</v>
      </c>
      <c r="B238" s="24" t="str">
        <v>의정부시</v>
      </c>
      <c r="C238" s="24" t="str">
        <v>2025-08</v>
      </c>
      <c r="D238" s="24" t="str">
        <v>비교 반영</v>
      </c>
      <c r="E238" s="24" t="str">
        <v>그 외 비교 반영월</v>
      </c>
      <c r="F238" s="37">
        <v>0.2392933618843683</v>
      </c>
      <c r="G238" s="37">
        <v>0.2944325481798715</v>
      </c>
      <c r="H238" s="37">
        <v>0.4662740899357602</v>
      </c>
      <c r="I238" s="37">
        <v>0.7607066381156317</v>
      </c>
      <c r="J238" s="37">
        <v>0.6129486277269528</v>
      </c>
    </row>
    <row r="239">
      <c r="A239" s="26">
        <v>16</v>
      </c>
      <c r="B239" s="24" t="str">
        <v>의정부시</v>
      </c>
      <c r="C239" s="24" t="str">
        <v>2025-09</v>
      </c>
      <c r="D239" s="24" t="str">
        <v>비교 반영</v>
      </c>
      <c r="E239" s="24" t="str">
        <v>그 외 비교 반영월</v>
      </c>
      <c r="F239" s="37">
        <v>0.2980281690140845</v>
      </c>
      <c r="G239" s="37">
        <v>0.28056338028169014</v>
      </c>
      <c r="H239" s="37">
        <v>0.42140845070422533</v>
      </c>
      <c r="I239" s="37">
        <v>0.7019718309859155</v>
      </c>
      <c r="J239" s="37">
        <v>0.6003210272873194</v>
      </c>
    </row>
    <row r="240">
      <c r="A240" s="26">
        <v>16</v>
      </c>
      <c r="B240" s="24" t="str">
        <v>의정부시</v>
      </c>
      <c r="C240" s="24" t="str">
        <v>2025-10</v>
      </c>
      <c r="D240" s="24" t="str">
        <v>비교 반영</v>
      </c>
      <c r="E240" s="24" t="str">
        <v>그 외 비교 반영월</v>
      </c>
      <c r="F240" s="37">
        <v>0.30223463687150837</v>
      </c>
      <c r="G240" s="37">
        <v>0.2681564245810056</v>
      </c>
      <c r="H240" s="37">
        <v>0.42960893854748605</v>
      </c>
      <c r="I240" s="37">
        <v>0.6977653631284916</v>
      </c>
      <c r="J240" s="37">
        <v>0.6156925540432346</v>
      </c>
    </row>
    <row r="241">
      <c r="A241" s="26">
        <v>16</v>
      </c>
      <c r="B241" s="24" t="str">
        <v>의정부시</v>
      </c>
      <c r="C241" s="24" t="str">
        <v>2025-11</v>
      </c>
      <c r="D241" s="24" t="str">
        <v>비교 반영</v>
      </c>
      <c r="E241" s="24" t="str">
        <v>그 외 비교 반영월</v>
      </c>
      <c r="F241" s="37">
        <v>0.29927007299270075</v>
      </c>
      <c r="G241" s="37">
        <v>0.2575599582898853</v>
      </c>
      <c r="H241" s="37">
        <v>0.443169968717414</v>
      </c>
      <c r="I241" s="37">
        <v>0.7007299270072993</v>
      </c>
      <c r="J241" s="37">
        <v>0.6324404761904762</v>
      </c>
    </row>
    <row r="242">
      <c r="A242" s="26">
        <v>16</v>
      </c>
      <c r="B242" s="24" t="str">
        <v>의정부시</v>
      </c>
      <c r="C242" s="24" t="str">
        <v>2025-12</v>
      </c>
      <c r="D242" s="24" t="str">
        <v>비교 반영</v>
      </c>
      <c r="E242" s="24" t="str">
        <v>그 외 비교 반영월</v>
      </c>
      <c r="F242" s="37">
        <v>0.29337712096332785</v>
      </c>
      <c r="G242" s="37">
        <v>0.2917350848385331</v>
      </c>
      <c r="H242" s="37">
        <v>0.41488779419813904</v>
      </c>
      <c r="I242" s="37">
        <v>0.7066228790366721</v>
      </c>
      <c r="J242" s="37">
        <v>0.587141750580945</v>
      </c>
    </row>
    <row r="243">
      <c r="A243" s="26">
        <v>16</v>
      </c>
      <c r="B243" s="24" t="str">
        <v>의정부시</v>
      </c>
      <c r="C243" s="24" t="str">
        <v>2026-01</v>
      </c>
      <c r="D243" s="24" t="str">
        <v>비교 반영</v>
      </c>
      <c r="E243" s="24" t="str">
        <v>직전 비교기간</v>
      </c>
      <c r="F243" s="37">
        <v>0.3103614457831325</v>
      </c>
      <c r="G243" s="37">
        <v>0.2563855421686747</v>
      </c>
      <c r="H243" s="37">
        <v>0.4332530120481928</v>
      </c>
      <c r="I243" s="37">
        <v>0.6896385542168675</v>
      </c>
      <c r="J243" s="37">
        <v>0.6282320055904962</v>
      </c>
    </row>
    <row r="244">
      <c r="A244" s="26">
        <v>16</v>
      </c>
      <c r="B244" s="24" t="str">
        <v>의정부시</v>
      </c>
      <c r="C244" s="24" t="str">
        <v>2026-02</v>
      </c>
      <c r="D244" s="24" t="str">
        <v>비교 반영</v>
      </c>
      <c r="E244" s="24" t="str">
        <v>직전 비교기간</v>
      </c>
      <c r="F244" s="37">
        <v>0.28417653390742736</v>
      </c>
      <c r="G244" s="37">
        <v>0.2728740581270183</v>
      </c>
      <c r="H244" s="37">
        <v>0.4429494079655544</v>
      </c>
      <c r="I244" s="37">
        <v>0.7158234660925726</v>
      </c>
      <c r="J244" s="37">
        <v>0.618796992481203</v>
      </c>
    </row>
    <row r="245">
      <c r="A245" s="26">
        <v>16</v>
      </c>
      <c r="B245" s="24" t="str">
        <v>의정부시</v>
      </c>
      <c r="C245" s="24" t="str">
        <v>2026-03</v>
      </c>
      <c r="D245" s="24" t="str">
        <v>비교 반영</v>
      </c>
      <c r="E245" s="24" t="str">
        <v>직전 비교기간</v>
      </c>
      <c r="F245" s="37">
        <v>0.31432360742705573</v>
      </c>
      <c r="G245" s="37">
        <v>0.25596816976127323</v>
      </c>
      <c r="H245" s="37">
        <v>0.4297082228116711</v>
      </c>
      <c r="I245" s="37">
        <v>0.6856763925729443</v>
      </c>
      <c r="J245" s="37">
        <v>0.6266924564796905</v>
      </c>
    </row>
    <row r="246">
      <c r="A246" s="26">
        <v>16</v>
      </c>
      <c r="B246" s="24" t="str">
        <v>의정부시</v>
      </c>
      <c r="C246" s="24" t="str">
        <v>2026-04</v>
      </c>
      <c r="D246" s="24" t="str">
        <v>비교 반영</v>
      </c>
      <c r="E246" s="24" t="str">
        <v>최근 비교기간</v>
      </c>
      <c r="F246" s="37">
        <v>0.3218946350894152</v>
      </c>
      <c r="G246" s="37">
        <v>0.2290961817303045</v>
      </c>
      <c r="H246" s="37">
        <v>0.4490091831802803</v>
      </c>
      <c r="I246" s="37">
        <v>0.6781053649105848</v>
      </c>
      <c r="J246" s="37">
        <v>0.662152530292231</v>
      </c>
    </row>
    <row r="247">
      <c r="A247" s="26">
        <v>16</v>
      </c>
      <c r="B247" s="24" t="str">
        <v>의정부시</v>
      </c>
      <c r="C247" s="24" t="str">
        <v>2026-05</v>
      </c>
      <c r="D247" s="24" t="str">
        <v>비교 반영</v>
      </c>
      <c r="E247" s="24" t="str">
        <v>최근 비교기간</v>
      </c>
      <c r="F247" s="37">
        <v>0.38164521544487967</v>
      </c>
      <c r="G247" s="37">
        <v>0.25853385562395076</v>
      </c>
      <c r="H247" s="37">
        <v>0.35982092893116957</v>
      </c>
      <c r="I247" s="37">
        <v>0.6183547845551203</v>
      </c>
      <c r="J247" s="37">
        <v>0.5819004524886878</v>
      </c>
    </row>
    <row r="248">
      <c r="A248" s="26">
        <v>16</v>
      </c>
      <c r="B248" s="24" t="str">
        <v>의정부시</v>
      </c>
      <c r="C248" s="24" t="str">
        <v>2026-06</v>
      </c>
      <c r="D248" s="24" t="str">
        <v>비교 반영</v>
      </c>
      <c r="E248" s="24" t="str">
        <v>최근 비교기간</v>
      </c>
      <c r="F248" s="37">
        <v>0.3532668881506091</v>
      </c>
      <c r="G248" s="37">
        <v>0.26245847176079734</v>
      </c>
      <c r="H248" s="37">
        <v>0.3842746400885936</v>
      </c>
      <c r="I248" s="37">
        <v>0.646733111849391</v>
      </c>
      <c r="J248" s="37">
        <v>0.5941780821917808</v>
      </c>
    </row>
    <row r="249">
      <c r="A249" s="30">
        <v>16</v>
      </c>
      <c r="B249" s="30" t="str">
        <v>의정부시</v>
      </c>
      <c r="C249" s="30" t="str">
        <v>2026-07</v>
      </c>
      <c r="D249" s="30" t="str">
        <v>집계 중</v>
      </c>
      <c r="E249" s="30" t="str">
        <v>집계 중 월</v>
      </c>
      <c r="F249" s="43">
        <v>0.396386222473179</v>
      </c>
      <c r="G249" s="43">
        <v>0.24054206662902314</v>
      </c>
      <c r="H249" s="43">
        <v>0.36307171089779783</v>
      </c>
      <c r="I249" s="43">
        <v>0.603613777526821</v>
      </c>
      <c r="J249" s="43">
        <v>0.6014967259120674</v>
      </c>
    </row>
    <row r="250">
      <c r="A250" s="26">
        <v>17</v>
      </c>
      <c r="B250" s="24" t="str">
        <v>화성시 만세구</v>
      </c>
      <c r="C250" s="24" t="str">
        <v>2025-08</v>
      </c>
      <c r="D250" s="24" t="str">
        <v>비교 반영</v>
      </c>
      <c r="E250" s="24" t="str">
        <v>그 외 비교 반영월</v>
      </c>
      <c r="F250" s="37">
        <v>0.4286349488661627</v>
      </c>
      <c r="G250" s="37">
        <v>0.17029791018230325</v>
      </c>
      <c r="H250" s="37">
        <v>0.401067140951534</v>
      </c>
      <c r="I250" s="37">
        <v>0.5713650511338373</v>
      </c>
      <c r="J250" s="37">
        <v>0.7019455252918287</v>
      </c>
    </row>
    <row r="251">
      <c r="A251" s="26">
        <v>17</v>
      </c>
      <c r="B251" s="24" t="str">
        <v>화성시 만세구</v>
      </c>
      <c r="C251" s="24" t="str">
        <v>2025-09</v>
      </c>
      <c r="D251" s="24" t="str">
        <v>비교 반영</v>
      </c>
      <c r="E251" s="24" t="str">
        <v>그 외 비교 반영월</v>
      </c>
      <c r="F251" s="37">
        <v>0.41963578780680916</v>
      </c>
      <c r="G251" s="37">
        <v>0.17418844022169439</v>
      </c>
      <c r="H251" s="37">
        <v>0.40617577197149646</v>
      </c>
      <c r="I251" s="37">
        <v>0.5803642121931908</v>
      </c>
      <c r="J251" s="37">
        <v>0.6998635743519782</v>
      </c>
    </row>
    <row r="252">
      <c r="A252" s="26">
        <v>17</v>
      </c>
      <c r="B252" s="24" t="str">
        <v>화성시 만세구</v>
      </c>
      <c r="C252" s="24" t="str">
        <v>2025-10</v>
      </c>
      <c r="D252" s="24" t="str">
        <v>비교 반영</v>
      </c>
      <c r="E252" s="24" t="str">
        <v>그 외 비교 반영월</v>
      </c>
      <c r="F252" s="37">
        <v>0.48474764281752636</v>
      </c>
      <c r="G252" s="37">
        <v>0.19412090959511924</v>
      </c>
      <c r="H252" s="37">
        <v>0.3211314475873544</v>
      </c>
      <c r="I252" s="37">
        <v>0.5152523571824736</v>
      </c>
      <c r="J252" s="37">
        <v>0.6232508073196986</v>
      </c>
    </row>
    <row r="253">
      <c r="A253" s="26">
        <v>17</v>
      </c>
      <c r="B253" s="24" t="str">
        <v>화성시 만세구</v>
      </c>
      <c r="C253" s="24" t="str">
        <v>2025-11</v>
      </c>
      <c r="D253" s="24" t="str">
        <v>비교 반영</v>
      </c>
      <c r="E253" s="24" t="str">
        <v>그 외 비교 반영월</v>
      </c>
      <c r="F253" s="37">
        <v>0.3896583564173592</v>
      </c>
      <c r="G253" s="37">
        <v>0.16897506925207756</v>
      </c>
      <c r="H253" s="37">
        <v>0.44136657433056325</v>
      </c>
      <c r="I253" s="37">
        <v>0.6103416435826408</v>
      </c>
      <c r="J253" s="37">
        <v>0.7231467473524962</v>
      </c>
    </row>
    <row r="254">
      <c r="A254" s="26">
        <v>17</v>
      </c>
      <c r="B254" s="24" t="str">
        <v>화성시 만세구</v>
      </c>
      <c r="C254" s="24" t="str">
        <v>2025-12</v>
      </c>
      <c r="D254" s="24" t="str">
        <v>비교 반영</v>
      </c>
      <c r="E254" s="24" t="str">
        <v>그 외 비교 반영월</v>
      </c>
      <c r="F254" s="37">
        <v>0.41235319704219225</v>
      </c>
      <c r="G254" s="37">
        <v>0.17268377555458894</v>
      </c>
      <c r="H254" s="37">
        <v>0.4149630274032188</v>
      </c>
      <c r="I254" s="37">
        <v>0.5876468029578077</v>
      </c>
      <c r="J254" s="37">
        <v>0.7061435973353072</v>
      </c>
    </row>
    <row r="255">
      <c r="A255" s="26">
        <v>17</v>
      </c>
      <c r="B255" s="24" t="str">
        <v>화성시 만세구</v>
      </c>
      <c r="C255" s="24" t="str">
        <v>2026-01</v>
      </c>
      <c r="D255" s="24" t="str">
        <v>비교 반영</v>
      </c>
      <c r="E255" s="24" t="str">
        <v>직전 비교기간</v>
      </c>
      <c r="F255" s="37">
        <v>0.4817073170731707</v>
      </c>
      <c r="G255" s="37">
        <v>0.19230769230769232</v>
      </c>
      <c r="H255" s="37">
        <v>0.32598499061913694</v>
      </c>
      <c r="I255" s="37">
        <v>0.5182926829268293</v>
      </c>
      <c r="J255" s="37">
        <v>0.6289592760180995</v>
      </c>
    </row>
    <row r="256">
      <c r="A256" s="26">
        <v>17</v>
      </c>
      <c r="B256" s="24" t="str">
        <v>화성시 만세구</v>
      </c>
      <c r="C256" s="24" t="str">
        <v>2026-02</v>
      </c>
      <c r="D256" s="24" t="str">
        <v>비교 반영</v>
      </c>
      <c r="E256" s="24" t="str">
        <v>직전 비교기간</v>
      </c>
      <c r="F256" s="37">
        <v>0.39636608344549124</v>
      </c>
      <c r="G256" s="37">
        <v>0.24158815612382234</v>
      </c>
      <c r="H256" s="37">
        <v>0.3620457604306864</v>
      </c>
      <c r="I256" s="37">
        <v>0.6036339165545087</v>
      </c>
      <c r="J256" s="37">
        <v>0.5997770345596433</v>
      </c>
    </row>
    <row r="257">
      <c r="A257" s="26">
        <v>17</v>
      </c>
      <c r="B257" s="24" t="str">
        <v>화성시 만세구</v>
      </c>
      <c r="C257" s="24" t="str">
        <v>2026-03</v>
      </c>
      <c r="D257" s="24" t="str">
        <v>비교 반영</v>
      </c>
      <c r="E257" s="24" t="str">
        <v>직전 비교기간</v>
      </c>
      <c r="F257" s="37">
        <v>0.4809447128287708</v>
      </c>
      <c r="G257" s="37">
        <v>0.21256038647342995</v>
      </c>
      <c r="H257" s="37">
        <v>0.3064949006977992</v>
      </c>
      <c r="I257" s="37">
        <v>0.5190552871712292</v>
      </c>
      <c r="J257" s="37">
        <v>0.5904860392967942</v>
      </c>
    </row>
    <row r="258">
      <c r="A258" s="26">
        <v>17</v>
      </c>
      <c r="B258" s="24" t="str">
        <v>화성시 만세구</v>
      </c>
      <c r="C258" s="24" t="str">
        <v>2026-04</v>
      </c>
      <c r="D258" s="24" t="str">
        <v>비교 반영</v>
      </c>
      <c r="E258" s="24" t="str">
        <v>최근 비교기간</v>
      </c>
      <c r="F258" s="37">
        <v>0.5268421052631579</v>
      </c>
      <c r="G258" s="37">
        <v>0.16473684210526315</v>
      </c>
      <c r="H258" s="37">
        <v>0.30842105263157893</v>
      </c>
      <c r="I258" s="37">
        <v>0.4731578947368421</v>
      </c>
      <c r="J258" s="37">
        <v>0.6518353726362626</v>
      </c>
    </row>
    <row r="259">
      <c r="A259" s="26">
        <v>17</v>
      </c>
      <c r="B259" s="24" t="str">
        <v>화성시 만세구</v>
      </c>
      <c r="C259" s="24" t="str">
        <v>2026-05</v>
      </c>
      <c r="D259" s="24" t="str">
        <v>비교 반영</v>
      </c>
      <c r="E259" s="24" t="str">
        <v>최근 비교기간</v>
      </c>
      <c r="F259" s="37">
        <v>0.37512953367875645</v>
      </c>
      <c r="G259" s="37">
        <v>0.15854922279792746</v>
      </c>
      <c r="H259" s="37">
        <v>0.46632124352331605</v>
      </c>
      <c r="I259" s="37">
        <v>0.6248704663212435</v>
      </c>
      <c r="J259" s="37">
        <v>0.746268656716418</v>
      </c>
    </row>
    <row r="260">
      <c r="A260" s="26">
        <v>17</v>
      </c>
      <c r="B260" s="24" t="str">
        <v>화성시 만세구</v>
      </c>
      <c r="C260" s="24" t="str">
        <v>2026-06</v>
      </c>
      <c r="D260" s="24" t="str">
        <v>비교 반영</v>
      </c>
      <c r="E260" s="24" t="str">
        <v>최근 비교기간</v>
      </c>
      <c r="F260" s="37">
        <v>0.438071995118975</v>
      </c>
      <c r="G260" s="37">
        <v>0.1513117754728493</v>
      </c>
      <c r="H260" s="37">
        <v>0.4106162294081757</v>
      </c>
      <c r="I260" s="37">
        <v>0.561928004881025</v>
      </c>
      <c r="J260" s="37">
        <v>0.7307274701411509</v>
      </c>
    </row>
    <row r="261">
      <c r="A261" s="30">
        <v>17</v>
      </c>
      <c r="B261" s="30" t="str">
        <v>화성시 만세구</v>
      </c>
      <c r="C261" s="30" t="str">
        <v>2026-07</v>
      </c>
      <c r="D261" s="30" t="str">
        <v>집계 중</v>
      </c>
      <c r="E261" s="30" t="str">
        <v>집계 중 월</v>
      </c>
      <c r="F261" s="43">
        <v>0.4246655031995346</v>
      </c>
      <c r="G261" s="43">
        <v>0.15823152995927864</v>
      </c>
      <c r="H261" s="43">
        <v>0.41710296684118675</v>
      </c>
      <c r="I261" s="43">
        <v>0.5753344968004653</v>
      </c>
      <c r="J261" s="43">
        <v>0.7249747219413549</v>
      </c>
    </row>
    <row r="262">
      <c r="A262" s="26">
        <v>18</v>
      </c>
      <c r="B262" s="24" t="str">
        <v>용인시 처인구</v>
      </c>
      <c r="C262" s="24" t="str">
        <v>2025-08</v>
      </c>
      <c r="D262" s="24" t="str">
        <v>비교 반영</v>
      </c>
      <c r="E262" s="24" t="str">
        <v>그 외 비교 반영월</v>
      </c>
      <c r="F262" s="37">
        <v>0.4880312652662433</v>
      </c>
      <c r="G262" s="37">
        <v>0.1353199804592086</v>
      </c>
      <c r="H262" s="37">
        <v>0.37664875427454814</v>
      </c>
      <c r="I262" s="37">
        <v>0.5119687347337567</v>
      </c>
      <c r="J262" s="37">
        <v>0.7356870229007634</v>
      </c>
    </row>
    <row r="263">
      <c r="A263" s="26">
        <v>18</v>
      </c>
      <c r="B263" s="24" t="str">
        <v>용인시 처인구</v>
      </c>
      <c r="C263" s="24" t="str">
        <v>2025-09</v>
      </c>
      <c r="D263" s="24" t="str">
        <v>비교 반영</v>
      </c>
      <c r="E263" s="24" t="str">
        <v>그 외 비교 반영월</v>
      </c>
      <c r="F263" s="37">
        <v>0.47974163241338813</v>
      </c>
      <c r="G263" s="37">
        <v>0.1650029359953024</v>
      </c>
      <c r="H263" s="37">
        <v>0.35525543159130946</v>
      </c>
      <c r="I263" s="37">
        <v>0.5202583675866118</v>
      </c>
      <c r="J263" s="37">
        <v>0.6828442437923251</v>
      </c>
    </row>
    <row r="264">
      <c r="A264" s="26">
        <v>18</v>
      </c>
      <c r="B264" s="24" t="str">
        <v>용인시 처인구</v>
      </c>
      <c r="C264" s="24" t="str">
        <v>2025-10</v>
      </c>
      <c r="D264" s="24" t="str">
        <v>비교 반영</v>
      </c>
      <c r="E264" s="24" t="str">
        <v>그 외 비교 반영월</v>
      </c>
      <c r="F264" s="37">
        <v>0.35860889395667045</v>
      </c>
      <c r="G264" s="37">
        <v>0.12827822120866592</v>
      </c>
      <c r="H264" s="37">
        <v>0.5131128848346637</v>
      </c>
      <c r="I264" s="37">
        <v>0.6413911060433295</v>
      </c>
      <c r="J264" s="37">
        <v>0.8</v>
      </c>
    </row>
    <row r="265">
      <c r="A265" s="26">
        <v>18</v>
      </c>
      <c r="B265" s="24" t="str">
        <v>용인시 처인구</v>
      </c>
      <c r="C265" s="24" t="str">
        <v>2025-11</v>
      </c>
      <c r="D265" s="24" t="str">
        <v>비교 반영</v>
      </c>
      <c r="E265" s="24" t="str">
        <v>그 외 비교 반영월</v>
      </c>
      <c r="F265" s="37">
        <v>0.49137931034482757</v>
      </c>
      <c r="G265" s="37">
        <v>0.1489463601532567</v>
      </c>
      <c r="H265" s="37">
        <v>0.3596743295019157</v>
      </c>
      <c r="I265" s="37">
        <v>0.5086206896551724</v>
      </c>
      <c r="J265" s="37">
        <v>0.7071563088512242</v>
      </c>
    </row>
    <row r="266">
      <c r="A266" s="26">
        <v>18</v>
      </c>
      <c r="B266" s="24" t="str">
        <v>용인시 처인구</v>
      </c>
      <c r="C266" s="24" t="str">
        <v>2025-12</v>
      </c>
      <c r="D266" s="24" t="str">
        <v>비교 반영</v>
      </c>
      <c r="E266" s="24" t="str">
        <v>그 외 비교 반영월</v>
      </c>
      <c r="F266" s="37">
        <v>0.451931330472103</v>
      </c>
      <c r="G266" s="37">
        <v>0.13605150214592274</v>
      </c>
      <c r="H266" s="37">
        <v>0.41201716738197425</v>
      </c>
      <c r="I266" s="37">
        <v>0.548068669527897</v>
      </c>
      <c r="J266" s="37">
        <v>0.7517619420516837</v>
      </c>
    </row>
    <row r="267">
      <c r="A267" s="26">
        <v>18</v>
      </c>
      <c r="B267" s="24" t="str">
        <v>용인시 처인구</v>
      </c>
      <c r="C267" s="24" t="str">
        <v>2026-01</v>
      </c>
      <c r="D267" s="24" t="str">
        <v>비교 반영</v>
      </c>
      <c r="E267" s="24" t="str">
        <v>직전 비교기간</v>
      </c>
      <c r="F267" s="37">
        <v>0.39330725771403735</v>
      </c>
      <c r="G267" s="37">
        <v>0.15862668405041286</v>
      </c>
      <c r="H267" s="37">
        <v>0.44806605823554974</v>
      </c>
      <c r="I267" s="37">
        <v>0.6066927422859626</v>
      </c>
      <c r="J267" s="37">
        <v>0.7385386819484241</v>
      </c>
    </row>
    <row r="268">
      <c r="A268" s="26">
        <v>18</v>
      </c>
      <c r="B268" s="24" t="str">
        <v>용인시 처인구</v>
      </c>
      <c r="C268" s="24" t="str">
        <v>2026-02</v>
      </c>
      <c r="D268" s="24" t="str">
        <v>비교 반영</v>
      </c>
      <c r="E268" s="24" t="str">
        <v>직전 비교기간</v>
      </c>
      <c r="F268" s="37">
        <v>0.3818006740491093</v>
      </c>
      <c r="G268" s="37">
        <v>0.13143957631198844</v>
      </c>
      <c r="H268" s="37">
        <v>0.4867597496389023</v>
      </c>
      <c r="I268" s="37">
        <v>0.6181993259508907</v>
      </c>
      <c r="J268" s="37">
        <v>0.7873831775700935</v>
      </c>
    </row>
    <row r="269">
      <c r="A269" s="26">
        <v>18</v>
      </c>
      <c r="B269" s="24" t="str">
        <v>용인시 처인구</v>
      </c>
      <c r="C269" s="24" t="str">
        <v>2026-03</v>
      </c>
      <c r="D269" s="24" t="str">
        <v>비교 반영</v>
      </c>
      <c r="E269" s="24" t="str">
        <v>직전 비교기간</v>
      </c>
      <c r="F269" s="37">
        <v>0.4725680036883356</v>
      </c>
      <c r="G269" s="37">
        <v>0.15444905486399263</v>
      </c>
      <c r="H269" s="37">
        <v>0.37298294144767175</v>
      </c>
      <c r="I269" s="37">
        <v>0.5274319963116644</v>
      </c>
      <c r="J269" s="37">
        <v>0.7071678321678322</v>
      </c>
    </row>
    <row r="270">
      <c r="A270" s="26">
        <v>18</v>
      </c>
      <c r="B270" s="24" t="str">
        <v>용인시 처인구</v>
      </c>
      <c r="C270" s="24" t="str">
        <v>2026-04</v>
      </c>
      <c r="D270" s="24" t="str">
        <v>비교 반영</v>
      </c>
      <c r="E270" s="24" t="str">
        <v>최근 비교기간</v>
      </c>
      <c r="F270" s="37">
        <v>0.45485714285714285</v>
      </c>
      <c r="G270" s="37">
        <v>0.15428571428571428</v>
      </c>
      <c r="H270" s="37">
        <v>0.39085714285714285</v>
      </c>
      <c r="I270" s="37">
        <v>0.5451428571428572</v>
      </c>
      <c r="J270" s="37">
        <v>0.7169811320754716</v>
      </c>
    </row>
    <row r="271">
      <c r="A271" s="26">
        <v>18</v>
      </c>
      <c r="B271" s="24" t="str">
        <v>용인시 처인구</v>
      </c>
      <c r="C271" s="24" t="str">
        <v>2026-05</v>
      </c>
      <c r="D271" s="24" t="str">
        <v>비교 반영</v>
      </c>
      <c r="E271" s="24" t="str">
        <v>최근 비교기간</v>
      </c>
      <c r="F271" s="37">
        <v>0.4621424565339316</v>
      </c>
      <c r="G271" s="37">
        <v>0.15759955131800338</v>
      </c>
      <c r="H271" s="37">
        <v>0.38025799214806505</v>
      </c>
      <c r="I271" s="37">
        <v>0.5378575434660684</v>
      </c>
      <c r="J271" s="37">
        <v>0.7069864442127216</v>
      </c>
    </row>
    <row r="272">
      <c r="A272" s="26">
        <v>18</v>
      </c>
      <c r="B272" s="24" t="str">
        <v>용인시 처인구</v>
      </c>
      <c r="C272" s="24" t="str">
        <v>2026-06</v>
      </c>
      <c r="D272" s="24" t="str">
        <v>비교 반영</v>
      </c>
      <c r="E272" s="24" t="str">
        <v>최근 비교기간</v>
      </c>
      <c r="F272" s="37">
        <v>0.4293248945147679</v>
      </c>
      <c r="G272" s="37">
        <v>0.1540084388185654</v>
      </c>
      <c r="H272" s="37">
        <v>0.4166666666666667</v>
      </c>
      <c r="I272" s="37">
        <v>0.570675105485232</v>
      </c>
      <c r="J272" s="37">
        <v>0.7301293900184843</v>
      </c>
    </row>
    <row r="273">
      <c r="A273" s="30">
        <v>18</v>
      </c>
      <c r="B273" s="30" t="str">
        <v>용인시 처인구</v>
      </c>
      <c r="C273" s="30" t="str">
        <v>2026-07</v>
      </c>
      <c r="D273" s="30" t="str">
        <v>집계 중</v>
      </c>
      <c r="E273" s="30" t="str">
        <v>집계 중 월</v>
      </c>
      <c r="F273" s="43">
        <v>0.5321469575200919</v>
      </c>
      <c r="G273" s="43">
        <v>0.1354764638346728</v>
      </c>
      <c r="H273" s="43">
        <v>0.33237657864523534</v>
      </c>
      <c r="I273" s="43">
        <v>0.46785304247990817</v>
      </c>
      <c r="J273" s="43">
        <v>0.7104294478527607</v>
      </c>
    </row>
    <row r="274">
      <c r="A274" s="26">
        <v>19</v>
      </c>
      <c r="B274" s="24" t="str">
        <v>안양시 동안구</v>
      </c>
      <c r="C274" s="24" t="str">
        <v>2025-08</v>
      </c>
      <c r="D274" s="24" t="str">
        <v>비교 반영</v>
      </c>
      <c r="E274" s="24" t="str">
        <v>그 외 비교 반영월</v>
      </c>
      <c r="F274" s="37">
        <v>0.298371335504886</v>
      </c>
      <c r="G274" s="37">
        <v>0.40781758957654723</v>
      </c>
      <c r="H274" s="37">
        <v>0.2938110749185668</v>
      </c>
      <c r="I274" s="37">
        <v>0.701628664495114</v>
      </c>
      <c r="J274" s="37">
        <v>0.41875580315691735</v>
      </c>
    </row>
    <row r="275">
      <c r="A275" s="26">
        <v>19</v>
      </c>
      <c r="B275" s="24" t="str">
        <v>안양시 동안구</v>
      </c>
      <c r="C275" s="24" t="str">
        <v>2025-09</v>
      </c>
      <c r="D275" s="24" t="str">
        <v>비교 반영</v>
      </c>
      <c r="E275" s="24" t="str">
        <v>그 외 비교 반영월</v>
      </c>
      <c r="F275" s="37">
        <v>0.4114713216957606</v>
      </c>
      <c r="G275" s="37">
        <v>0.3486284289276808</v>
      </c>
      <c r="H275" s="37">
        <v>0.2399002493765586</v>
      </c>
      <c r="I275" s="37">
        <v>0.5885286783042394</v>
      </c>
      <c r="J275" s="37">
        <v>0.4076271186440678</v>
      </c>
    </row>
    <row r="276">
      <c r="A276" s="26">
        <v>19</v>
      </c>
      <c r="B276" s="24" t="str">
        <v>안양시 동안구</v>
      </c>
      <c r="C276" s="24" t="str">
        <v>2025-10</v>
      </c>
      <c r="D276" s="24" t="str">
        <v>비교 반영</v>
      </c>
      <c r="E276" s="24" t="str">
        <v>그 외 비교 반영월</v>
      </c>
      <c r="F276" s="37">
        <v>0.40220517737296263</v>
      </c>
      <c r="G276" s="37">
        <v>0.3604985618408437</v>
      </c>
      <c r="H276" s="37">
        <v>0.23729626078619367</v>
      </c>
      <c r="I276" s="37">
        <v>0.5977948226270374</v>
      </c>
      <c r="J276" s="37">
        <v>0.39695268644747395</v>
      </c>
    </row>
    <row r="277">
      <c r="A277" s="26">
        <v>19</v>
      </c>
      <c r="B277" s="24" t="str">
        <v>안양시 동안구</v>
      </c>
      <c r="C277" s="24" t="str">
        <v>2025-11</v>
      </c>
      <c r="D277" s="24" t="str">
        <v>비교 반영</v>
      </c>
      <c r="E277" s="24" t="str">
        <v>그 외 비교 반영월</v>
      </c>
      <c r="F277" s="37">
        <v>0.17904993909866018</v>
      </c>
      <c r="G277" s="37">
        <v>0.48112058465286234</v>
      </c>
      <c r="H277" s="37">
        <v>0.3398294762484775</v>
      </c>
      <c r="I277" s="37">
        <v>0.8209500609013398</v>
      </c>
      <c r="J277" s="37">
        <v>0.413946587537092</v>
      </c>
    </row>
    <row r="278">
      <c r="A278" s="26">
        <v>19</v>
      </c>
      <c r="B278" s="24" t="str">
        <v>안양시 동안구</v>
      </c>
      <c r="C278" s="24" t="str">
        <v>2025-12</v>
      </c>
      <c r="D278" s="24" t="str">
        <v>비교 반영</v>
      </c>
      <c r="E278" s="24" t="str">
        <v>그 외 비교 반영월</v>
      </c>
      <c r="F278" s="37">
        <v>0.3167006109979633</v>
      </c>
      <c r="G278" s="37">
        <v>0.39918533604887985</v>
      </c>
      <c r="H278" s="37">
        <v>0.28411405295315684</v>
      </c>
      <c r="I278" s="37">
        <v>0.6832993890020367</v>
      </c>
      <c r="J278" s="37">
        <v>0.4157973174366617</v>
      </c>
    </row>
    <row r="279">
      <c r="A279" s="26">
        <v>19</v>
      </c>
      <c r="B279" s="24" t="str">
        <v>안양시 동안구</v>
      </c>
      <c r="C279" s="24" t="str">
        <v>2026-01</v>
      </c>
      <c r="D279" s="24" t="str">
        <v>비교 반영</v>
      </c>
      <c r="E279" s="24" t="str">
        <v>직전 비교기간</v>
      </c>
      <c r="F279" s="37">
        <v>0.29922405431619786</v>
      </c>
      <c r="G279" s="37">
        <v>0.38700290979631424</v>
      </c>
      <c r="H279" s="37">
        <v>0.3137730358874879</v>
      </c>
      <c r="I279" s="37">
        <v>0.7007759456838021</v>
      </c>
      <c r="J279" s="37">
        <v>0.4477508650519031</v>
      </c>
    </row>
    <row r="280">
      <c r="A280" s="26">
        <v>19</v>
      </c>
      <c r="B280" s="24" t="str">
        <v>안양시 동안구</v>
      </c>
      <c r="C280" s="24" t="str">
        <v>2026-02</v>
      </c>
      <c r="D280" s="24" t="str">
        <v>비교 반영</v>
      </c>
      <c r="E280" s="24" t="str">
        <v>직전 비교기간</v>
      </c>
      <c r="F280" s="37">
        <v>0.34793187347931875</v>
      </c>
      <c r="G280" s="37">
        <v>0.36070559610705594</v>
      </c>
      <c r="H280" s="37">
        <v>0.2913625304136253</v>
      </c>
      <c r="I280" s="37">
        <v>0.6520681265206812</v>
      </c>
      <c r="J280" s="37">
        <v>0.4468283582089552</v>
      </c>
    </row>
    <row r="281">
      <c r="A281" s="26">
        <v>19</v>
      </c>
      <c r="B281" s="24" t="str">
        <v>안양시 동안구</v>
      </c>
      <c r="C281" s="24" t="str">
        <v>2026-03</v>
      </c>
      <c r="D281" s="24" t="str">
        <v>비교 반영</v>
      </c>
      <c r="E281" s="24" t="str">
        <v>직전 비교기간</v>
      </c>
      <c r="F281" s="37">
        <v>0.3945137157107232</v>
      </c>
      <c r="G281" s="37">
        <v>0.34463840399002493</v>
      </c>
      <c r="H281" s="37">
        <v>0.2608478802992519</v>
      </c>
      <c r="I281" s="37">
        <v>0.6054862842892768</v>
      </c>
      <c r="J281" s="37">
        <v>0.4308072487644152</v>
      </c>
    </row>
    <row r="282">
      <c r="A282" s="26">
        <v>19</v>
      </c>
      <c r="B282" s="24" t="str">
        <v>안양시 동안구</v>
      </c>
      <c r="C282" s="24" t="str">
        <v>2026-04</v>
      </c>
      <c r="D282" s="24" t="str">
        <v>비교 반영</v>
      </c>
      <c r="E282" s="24" t="str">
        <v>최근 비교기간</v>
      </c>
      <c r="F282" s="37">
        <v>0.37484811664641554</v>
      </c>
      <c r="G282" s="37">
        <v>0.3335358444714459</v>
      </c>
      <c r="H282" s="37">
        <v>0.2916160388821385</v>
      </c>
      <c r="I282" s="37">
        <v>0.6251518833535844</v>
      </c>
      <c r="J282" s="37">
        <v>0.46647230320699706</v>
      </c>
    </row>
    <row r="283">
      <c r="A283" s="26">
        <v>19</v>
      </c>
      <c r="B283" s="24" t="str">
        <v>안양시 동안구</v>
      </c>
      <c r="C283" s="24" t="str">
        <v>2026-05</v>
      </c>
      <c r="D283" s="24" t="str">
        <v>비교 반영</v>
      </c>
      <c r="E283" s="24" t="str">
        <v>최근 비교기간</v>
      </c>
      <c r="F283" s="37">
        <v>0.4393241167434716</v>
      </c>
      <c r="G283" s="37">
        <v>0.3251408090117768</v>
      </c>
      <c r="H283" s="37">
        <v>0.23553507424475167</v>
      </c>
      <c r="I283" s="37">
        <v>0.5606758832565284</v>
      </c>
      <c r="J283" s="37">
        <v>0.4200913242009132</v>
      </c>
    </row>
    <row r="284">
      <c r="A284" s="26">
        <v>19</v>
      </c>
      <c r="B284" s="24" t="str">
        <v>안양시 동안구</v>
      </c>
      <c r="C284" s="24" t="str">
        <v>2026-06</v>
      </c>
      <c r="D284" s="24" t="str">
        <v>비교 반영</v>
      </c>
      <c r="E284" s="24" t="str">
        <v>최근 비교기간</v>
      </c>
      <c r="F284" s="37">
        <v>0.35139573070607555</v>
      </c>
      <c r="G284" s="37">
        <v>0.3524904214559387</v>
      </c>
      <c r="H284" s="37">
        <v>0.2961138478379858</v>
      </c>
      <c r="I284" s="37">
        <v>0.6486042692939245</v>
      </c>
      <c r="J284" s="37">
        <v>0.45654008438818566</v>
      </c>
    </row>
    <row r="285">
      <c r="A285" s="30">
        <v>19</v>
      </c>
      <c r="B285" s="30" t="str">
        <v>안양시 동안구</v>
      </c>
      <c r="C285" s="30" t="str">
        <v>2026-07</v>
      </c>
      <c r="D285" s="30" t="str">
        <v>집계 중</v>
      </c>
      <c r="E285" s="30" t="str">
        <v>집계 중 월</v>
      </c>
      <c r="F285" s="43">
        <v>0.3386150234741784</v>
      </c>
      <c r="G285" s="43">
        <v>0.3779342723004695</v>
      </c>
      <c r="H285" s="43">
        <v>0.2834507042253521</v>
      </c>
      <c r="I285" s="43">
        <v>0.6613849765258216</v>
      </c>
      <c r="J285" s="43">
        <v>0.42857142857142855</v>
      </c>
    </row>
    <row r="286">
      <c r="A286" s="26">
        <v>20</v>
      </c>
      <c r="B286" s="24" t="str">
        <v>안산시 단원구</v>
      </c>
      <c r="C286" s="24" t="str">
        <v>2025-08</v>
      </c>
      <c r="D286" s="24" t="str">
        <v>비교 반영</v>
      </c>
      <c r="E286" s="24" t="str">
        <v>그 외 비교 반영월</v>
      </c>
      <c r="F286" s="37">
        <v>0.26575698505523065</v>
      </c>
      <c r="G286" s="37">
        <v>0.2664067576348278</v>
      </c>
      <c r="H286" s="37">
        <v>0.4678362573099415</v>
      </c>
      <c r="I286" s="37">
        <v>0.7342430149447693</v>
      </c>
      <c r="J286" s="37">
        <v>0.6371681415929203</v>
      </c>
    </row>
    <row r="287">
      <c r="A287" s="26">
        <v>20</v>
      </c>
      <c r="B287" s="24" t="str">
        <v>안산시 단원구</v>
      </c>
      <c r="C287" s="24" t="str">
        <v>2025-09</v>
      </c>
      <c r="D287" s="24" t="str">
        <v>비교 반영</v>
      </c>
      <c r="E287" s="24" t="str">
        <v>그 외 비교 반영월</v>
      </c>
      <c r="F287" s="37">
        <v>0.28040973111395645</v>
      </c>
      <c r="G287" s="37">
        <v>0.2752880921895006</v>
      </c>
      <c r="H287" s="37">
        <v>0.44430217669654287</v>
      </c>
      <c r="I287" s="37">
        <v>0.7195902688860435</v>
      </c>
      <c r="J287" s="37">
        <v>0.6174377224199288</v>
      </c>
    </row>
    <row r="288">
      <c r="A288" s="26">
        <v>20</v>
      </c>
      <c r="B288" s="24" t="str">
        <v>안산시 단원구</v>
      </c>
      <c r="C288" s="24" t="str">
        <v>2025-10</v>
      </c>
      <c r="D288" s="24" t="str">
        <v>비교 반영</v>
      </c>
      <c r="E288" s="24" t="str">
        <v>그 외 비교 반영월</v>
      </c>
      <c r="F288" s="37">
        <v>0.3435792349726776</v>
      </c>
      <c r="G288" s="37">
        <v>0.23633879781420766</v>
      </c>
      <c r="H288" s="37">
        <v>0.42008196721311475</v>
      </c>
      <c r="I288" s="37">
        <v>0.6564207650273224</v>
      </c>
      <c r="J288" s="37">
        <v>0.6399583766909469</v>
      </c>
    </row>
    <row r="289">
      <c r="A289" s="26">
        <v>20</v>
      </c>
      <c r="B289" s="24" t="str">
        <v>안산시 단원구</v>
      </c>
      <c r="C289" s="24" t="str">
        <v>2025-11</v>
      </c>
      <c r="D289" s="24" t="str">
        <v>비교 반영</v>
      </c>
      <c r="E289" s="24" t="str">
        <v>그 외 비교 반영월</v>
      </c>
      <c r="F289" s="37">
        <v>0.3440251572327044</v>
      </c>
      <c r="G289" s="37">
        <v>0.23522012578616353</v>
      </c>
      <c r="H289" s="37">
        <v>0.4207547169811321</v>
      </c>
      <c r="I289" s="37">
        <v>0.6559748427672956</v>
      </c>
      <c r="J289" s="37">
        <v>0.6414189837008629</v>
      </c>
    </row>
    <row r="290">
      <c r="A290" s="26">
        <v>20</v>
      </c>
      <c r="B290" s="24" t="str">
        <v>안산시 단원구</v>
      </c>
      <c r="C290" s="24" t="str">
        <v>2025-12</v>
      </c>
      <c r="D290" s="24" t="str">
        <v>비교 반영</v>
      </c>
      <c r="E290" s="24" t="str">
        <v>그 외 비교 반영월</v>
      </c>
      <c r="F290" s="37">
        <v>0.2738810955243821</v>
      </c>
      <c r="G290" s="37">
        <v>0.24114896459585838</v>
      </c>
      <c r="H290" s="37">
        <v>0.4849699398797595</v>
      </c>
      <c r="I290" s="37">
        <v>0.7261189044756179</v>
      </c>
      <c r="J290" s="37">
        <v>0.6678932842686293</v>
      </c>
    </row>
    <row r="291">
      <c r="A291" s="26">
        <v>20</v>
      </c>
      <c r="B291" s="24" t="str">
        <v>안산시 단원구</v>
      </c>
      <c r="C291" s="24" t="str">
        <v>2026-01</v>
      </c>
      <c r="D291" s="24" t="str">
        <v>비교 반영</v>
      </c>
      <c r="E291" s="24" t="str">
        <v>직전 비교기간</v>
      </c>
      <c r="F291" s="37">
        <v>0.2956161137440758</v>
      </c>
      <c r="G291" s="37">
        <v>0.2476303317535545</v>
      </c>
      <c r="H291" s="37">
        <v>0.45675355450236965</v>
      </c>
      <c r="I291" s="37">
        <v>0.7043838862559242</v>
      </c>
      <c r="J291" s="37">
        <v>0.648444070647603</v>
      </c>
    </row>
    <row r="292">
      <c r="A292" s="26">
        <v>20</v>
      </c>
      <c r="B292" s="24" t="str">
        <v>안산시 단원구</v>
      </c>
      <c r="C292" s="24" t="str">
        <v>2026-02</v>
      </c>
      <c r="D292" s="24" t="str">
        <v>비교 반영</v>
      </c>
      <c r="E292" s="24" t="str">
        <v>직전 비교기간</v>
      </c>
      <c r="F292" s="37">
        <v>0.3086734693877551</v>
      </c>
      <c r="G292" s="37">
        <v>0.21875</v>
      </c>
      <c r="H292" s="37">
        <v>0.4725765306122449</v>
      </c>
      <c r="I292" s="37">
        <v>0.6913265306122449</v>
      </c>
      <c r="J292" s="37">
        <v>0.683579335793358</v>
      </c>
    </row>
    <row r="293">
      <c r="A293" s="26">
        <v>20</v>
      </c>
      <c r="B293" s="24" t="str">
        <v>안산시 단원구</v>
      </c>
      <c r="C293" s="24" t="str">
        <v>2026-03</v>
      </c>
      <c r="D293" s="24" t="str">
        <v>비교 반영</v>
      </c>
      <c r="E293" s="24" t="str">
        <v>직전 비교기간</v>
      </c>
      <c r="F293" s="37">
        <v>0.358664363845711</v>
      </c>
      <c r="G293" s="37">
        <v>0.23488773747841105</v>
      </c>
      <c r="H293" s="37">
        <v>0.40644789867587794</v>
      </c>
      <c r="I293" s="37">
        <v>0.641335636154289</v>
      </c>
      <c r="J293" s="37">
        <v>0.6337522441651705</v>
      </c>
    </row>
    <row r="294">
      <c r="A294" s="26">
        <v>20</v>
      </c>
      <c r="B294" s="24" t="str">
        <v>안산시 단원구</v>
      </c>
      <c r="C294" s="24" t="str">
        <v>2026-04</v>
      </c>
      <c r="D294" s="24" t="str">
        <v>비교 반영</v>
      </c>
      <c r="E294" s="24" t="str">
        <v>최근 비교기간</v>
      </c>
      <c r="F294" s="37">
        <v>0.36800526662277816</v>
      </c>
      <c r="G294" s="37">
        <v>0.19552337063857803</v>
      </c>
      <c r="H294" s="37">
        <v>0.43647136273864384</v>
      </c>
      <c r="I294" s="37">
        <v>0.6319947333772219</v>
      </c>
      <c r="J294" s="37">
        <v>0.690625</v>
      </c>
    </row>
    <row r="295">
      <c r="A295" s="26">
        <v>20</v>
      </c>
      <c r="B295" s="24" t="str">
        <v>안산시 단원구</v>
      </c>
      <c r="C295" s="24" t="str">
        <v>2026-05</v>
      </c>
      <c r="D295" s="24" t="str">
        <v>비교 반영</v>
      </c>
      <c r="E295" s="24" t="str">
        <v>최근 비교기간</v>
      </c>
      <c r="F295" s="37">
        <v>0.44398584905660377</v>
      </c>
      <c r="G295" s="37">
        <v>0.1957547169811321</v>
      </c>
      <c r="H295" s="37">
        <v>0.3602594339622642</v>
      </c>
      <c r="I295" s="37">
        <v>0.5560141509433962</v>
      </c>
      <c r="J295" s="37">
        <v>0.647932131495228</v>
      </c>
    </row>
    <row r="296">
      <c r="A296" s="26">
        <v>20</v>
      </c>
      <c r="B296" s="24" t="str">
        <v>안산시 단원구</v>
      </c>
      <c r="C296" s="24" t="str">
        <v>2026-06</v>
      </c>
      <c r="D296" s="24" t="str">
        <v>비교 반영</v>
      </c>
      <c r="E296" s="24" t="str">
        <v>최근 비교기간</v>
      </c>
      <c r="F296" s="37">
        <v>0.4830917874396135</v>
      </c>
      <c r="G296" s="37">
        <v>0.19108964036500267</v>
      </c>
      <c r="H296" s="37">
        <v>0.3258185721953838</v>
      </c>
      <c r="I296" s="37">
        <v>0.5169082125603864</v>
      </c>
      <c r="J296" s="37">
        <v>0.6303219106957425</v>
      </c>
    </row>
    <row r="297">
      <c r="A297" s="30">
        <v>20</v>
      </c>
      <c r="B297" s="30" t="str">
        <v>안산시 단원구</v>
      </c>
      <c r="C297" s="30" t="str">
        <v>2026-07</v>
      </c>
      <c r="D297" s="30" t="str">
        <v>집계 중</v>
      </c>
      <c r="E297" s="30" t="str">
        <v>집계 중 월</v>
      </c>
      <c r="F297" s="43">
        <v>0.36243180046765394</v>
      </c>
      <c r="G297" s="43">
        <v>0.24629773967264224</v>
      </c>
      <c r="H297" s="43">
        <v>0.3912704598597038</v>
      </c>
      <c r="I297" s="43">
        <v>0.6375681995323461</v>
      </c>
      <c r="J297" s="43">
        <v>0.6136919315403423</v>
      </c>
    </row>
    <row r="298">
      <c r="A298" s="26">
        <v>21</v>
      </c>
      <c r="B298" s="24" t="str">
        <v>성남시 수정구</v>
      </c>
      <c r="C298" s="24" t="str">
        <v>2025-08</v>
      </c>
      <c r="D298" s="24" t="str">
        <v>비교 반영</v>
      </c>
      <c r="E298" s="24" t="str">
        <v>그 외 비교 반영월</v>
      </c>
      <c r="F298" s="37">
        <v>0.18865671641791046</v>
      </c>
      <c r="G298" s="37">
        <v>0.32238805970149254</v>
      </c>
      <c r="H298" s="37">
        <v>0.48895522388059703</v>
      </c>
      <c r="I298" s="37">
        <v>0.8113432835820895</v>
      </c>
      <c r="J298" s="37">
        <v>0.6026490066225165</v>
      </c>
    </row>
    <row r="299">
      <c r="A299" s="26">
        <v>21</v>
      </c>
      <c r="B299" s="24" t="str">
        <v>성남시 수정구</v>
      </c>
      <c r="C299" s="24" t="str">
        <v>2025-09</v>
      </c>
      <c r="D299" s="24" t="str">
        <v>비교 반영</v>
      </c>
      <c r="E299" s="24" t="str">
        <v>그 외 비교 반영월</v>
      </c>
      <c r="F299" s="37">
        <v>0.25881115202524985</v>
      </c>
      <c r="G299" s="37">
        <v>0.3250920568122041</v>
      </c>
      <c r="H299" s="37">
        <v>0.41609679116254605</v>
      </c>
      <c r="I299" s="37">
        <v>0.7411888479747502</v>
      </c>
      <c r="J299" s="37">
        <v>0.5613910574875799</v>
      </c>
    </row>
    <row r="300">
      <c r="A300" s="26">
        <v>21</v>
      </c>
      <c r="B300" s="24" t="str">
        <v>성남시 수정구</v>
      </c>
      <c r="C300" s="24" t="str">
        <v>2025-10</v>
      </c>
      <c r="D300" s="24" t="str">
        <v>비교 반영</v>
      </c>
      <c r="E300" s="24" t="str">
        <v>그 외 비교 반영월</v>
      </c>
      <c r="F300" s="37">
        <v>0.24316463059918558</v>
      </c>
      <c r="G300" s="37">
        <v>0.3472949389179756</v>
      </c>
      <c r="H300" s="37">
        <v>0.40954043048283884</v>
      </c>
      <c r="I300" s="37">
        <v>0.7568353694008144</v>
      </c>
      <c r="J300" s="37">
        <v>0.5411222136817833</v>
      </c>
    </row>
    <row r="301">
      <c r="A301" s="26">
        <v>21</v>
      </c>
      <c r="B301" s="24" t="str">
        <v>성남시 수정구</v>
      </c>
      <c r="C301" s="24" t="str">
        <v>2025-11</v>
      </c>
      <c r="D301" s="24" t="str">
        <v>비교 반영</v>
      </c>
      <c r="E301" s="24" t="str">
        <v>그 외 비교 반영월</v>
      </c>
      <c r="F301" s="37">
        <v>0.12056737588652482</v>
      </c>
      <c r="G301" s="37">
        <v>0.374113475177305</v>
      </c>
      <c r="H301" s="37">
        <v>0.5053191489361702</v>
      </c>
      <c r="I301" s="37">
        <v>0.8794326241134752</v>
      </c>
      <c r="J301" s="37">
        <v>0.5745967741935484</v>
      </c>
    </row>
    <row r="302">
      <c r="A302" s="26">
        <v>21</v>
      </c>
      <c r="B302" s="24" t="str">
        <v>성남시 수정구</v>
      </c>
      <c r="C302" s="24" t="str">
        <v>2025-12</v>
      </c>
      <c r="D302" s="24" t="str">
        <v>비교 반영</v>
      </c>
      <c r="E302" s="24" t="str">
        <v>그 외 비교 반영월</v>
      </c>
      <c r="F302" s="37">
        <v>0.1552486187845304</v>
      </c>
      <c r="G302" s="37">
        <v>0.2867403314917127</v>
      </c>
      <c r="H302" s="37">
        <v>0.5580110497237569</v>
      </c>
      <c r="I302" s="37">
        <v>0.8447513812154697</v>
      </c>
      <c r="J302" s="37">
        <v>0.6605624591236102</v>
      </c>
    </row>
    <row r="303">
      <c r="A303" s="26">
        <v>21</v>
      </c>
      <c r="B303" s="24" t="str">
        <v>성남시 수정구</v>
      </c>
      <c r="C303" s="24" t="str">
        <v>2026-01</v>
      </c>
      <c r="D303" s="24" t="str">
        <v>비교 반영</v>
      </c>
      <c r="E303" s="24" t="str">
        <v>직전 비교기간</v>
      </c>
      <c r="F303" s="37">
        <v>0.2731983042863872</v>
      </c>
      <c r="G303" s="37">
        <v>0.2529439472444654</v>
      </c>
      <c r="H303" s="37">
        <v>0.4738577484691474</v>
      </c>
      <c r="I303" s="37">
        <v>0.7268016957136129</v>
      </c>
      <c r="J303" s="37">
        <v>0.6519766688269605</v>
      </c>
    </row>
    <row r="304">
      <c r="A304" s="26">
        <v>21</v>
      </c>
      <c r="B304" s="24" t="str">
        <v>성남시 수정구</v>
      </c>
      <c r="C304" s="24" t="str">
        <v>2026-02</v>
      </c>
      <c r="D304" s="24" t="str">
        <v>비교 반영</v>
      </c>
      <c r="E304" s="24" t="str">
        <v>직전 비교기간</v>
      </c>
      <c r="F304" s="37">
        <v>0.20430107526881722</v>
      </c>
      <c r="G304" s="37">
        <v>0.2694145758661888</v>
      </c>
      <c r="H304" s="37">
        <v>0.526284348864994</v>
      </c>
      <c r="I304" s="37">
        <v>0.7956989247311828</v>
      </c>
      <c r="J304" s="37">
        <v>0.6614114114114115</v>
      </c>
    </row>
    <row r="305">
      <c r="A305" s="26">
        <v>21</v>
      </c>
      <c r="B305" s="24" t="str">
        <v>성남시 수정구</v>
      </c>
      <c r="C305" s="24" t="str">
        <v>2026-03</v>
      </c>
      <c r="D305" s="24" t="str">
        <v>비교 반영</v>
      </c>
      <c r="E305" s="24" t="str">
        <v>직전 비교기간</v>
      </c>
      <c r="F305" s="37">
        <v>0.1865222623345367</v>
      </c>
      <c r="G305" s="37">
        <v>0.33754512635379064</v>
      </c>
      <c r="H305" s="37">
        <v>0.4759326113116727</v>
      </c>
      <c r="I305" s="37">
        <v>0.8134777376654633</v>
      </c>
      <c r="J305" s="37">
        <v>0.5850591715976331</v>
      </c>
    </row>
    <row r="306">
      <c r="A306" s="26">
        <v>21</v>
      </c>
      <c r="B306" s="24" t="str">
        <v>성남시 수정구</v>
      </c>
      <c r="C306" s="24" t="str">
        <v>2026-04</v>
      </c>
      <c r="D306" s="24" t="str">
        <v>비교 반영</v>
      </c>
      <c r="E306" s="24" t="str">
        <v>최근 비교기간</v>
      </c>
      <c r="F306" s="37">
        <v>0.24069478908188585</v>
      </c>
      <c r="G306" s="37">
        <v>0.3008684863523573</v>
      </c>
      <c r="H306" s="37">
        <v>0.45843672456575685</v>
      </c>
      <c r="I306" s="37">
        <v>0.7593052109181141</v>
      </c>
      <c r="J306" s="37">
        <v>0.6037581699346405</v>
      </c>
    </row>
    <row r="307">
      <c r="A307" s="26">
        <v>21</v>
      </c>
      <c r="B307" s="24" t="str">
        <v>성남시 수정구</v>
      </c>
      <c r="C307" s="24" t="str">
        <v>2026-05</v>
      </c>
      <c r="D307" s="24" t="str">
        <v>비교 반영</v>
      </c>
      <c r="E307" s="24" t="str">
        <v>최근 비교기간</v>
      </c>
      <c r="F307" s="37">
        <v>0.30783242258652094</v>
      </c>
      <c r="G307" s="37">
        <v>0.31572556162720095</v>
      </c>
      <c r="H307" s="37">
        <v>0.37644201578627806</v>
      </c>
      <c r="I307" s="37">
        <v>0.692167577413479</v>
      </c>
      <c r="J307" s="37">
        <v>0.543859649122807</v>
      </c>
    </row>
    <row r="308">
      <c r="A308" s="26">
        <v>21</v>
      </c>
      <c r="B308" s="24" t="str">
        <v>성남시 수정구</v>
      </c>
      <c r="C308" s="24" t="str">
        <v>2026-06</v>
      </c>
      <c r="D308" s="24" t="str">
        <v>비교 반영</v>
      </c>
      <c r="E308" s="24" t="str">
        <v>최근 비교기간</v>
      </c>
      <c r="F308" s="37">
        <v>0.19316596931659694</v>
      </c>
      <c r="G308" s="37">
        <v>0.34449093444909346</v>
      </c>
      <c r="H308" s="37">
        <v>0.46234309623430964</v>
      </c>
      <c r="I308" s="37">
        <v>0.8068340306834031</v>
      </c>
      <c r="J308" s="37">
        <v>0.5730337078651685</v>
      </c>
    </row>
    <row r="309">
      <c r="A309" s="30">
        <v>21</v>
      </c>
      <c r="B309" s="30" t="str">
        <v>성남시 수정구</v>
      </c>
      <c r="C309" s="30" t="str">
        <v>2026-07</v>
      </c>
      <c r="D309" s="30" t="str">
        <v>집계 중</v>
      </c>
      <c r="E309" s="30" t="str">
        <v>집계 중 월</v>
      </c>
      <c r="F309" s="43">
        <v>0.2107843137254902</v>
      </c>
      <c r="G309" s="43">
        <v>0.3276143790849673</v>
      </c>
      <c r="H309" s="43">
        <v>0.4616013071895425</v>
      </c>
      <c r="I309" s="43">
        <v>0.7892156862745098</v>
      </c>
      <c r="J309" s="43">
        <v>0.5848861283643892</v>
      </c>
    </row>
    <row r="310">
      <c r="A310" s="26">
        <v>22</v>
      </c>
      <c r="B310" s="24" t="str">
        <v>광명시</v>
      </c>
      <c r="C310" s="24" t="str">
        <v>2025-08</v>
      </c>
      <c r="D310" s="24" t="str">
        <v>비교 반영</v>
      </c>
      <c r="E310" s="24" t="str">
        <v>그 외 비교 반영월</v>
      </c>
      <c r="F310" s="37">
        <v>0.33163265306122447</v>
      </c>
      <c r="G310" s="37">
        <v>0.3692602040816326</v>
      </c>
      <c r="H310" s="37">
        <v>0.29910714285714285</v>
      </c>
      <c r="I310" s="37">
        <v>0.6683673469387755</v>
      </c>
      <c r="J310" s="37">
        <v>0.44751908396946566</v>
      </c>
    </row>
    <row r="311">
      <c r="A311" s="26">
        <v>22</v>
      </c>
      <c r="B311" s="24" t="str">
        <v>광명시</v>
      </c>
      <c r="C311" s="24" t="str">
        <v>2025-09</v>
      </c>
      <c r="D311" s="24" t="str">
        <v>비교 반영</v>
      </c>
      <c r="E311" s="24" t="str">
        <v>그 외 비교 반영월</v>
      </c>
      <c r="F311" s="37">
        <v>0.42255639097744363</v>
      </c>
      <c r="G311" s="37">
        <v>0.3197994987468672</v>
      </c>
      <c r="H311" s="37">
        <v>0.25764411027568923</v>
      </c>
      <c r="I311" s="37">
        <v>0.5774436090225564</v>
      </c>
      <c r="J311" s="37">
        <v>0.4461805555555556</v>
      </c>
    </row>
    <row r="312">
      <c r="A312" s="26">
        <v>22</v>
      </c>
      <c r="B312" s="24" t="str">
        <v>광명시</v>
      </c>
      <c r="C312" s="24" t="str">
        <v>2025-10</v>
      </c>
      <c r="D312" s="24" t="str">
        <v>비교 반영</v>
      </c>
      <c r="E312" s="24" t="str">
        <v>그 외 비교 반영월</v>
      </c>
      <c r="F312" s="37">
        <v>0.4186431329288472</v>
      </c>
      <c r="G312" s="37">
        <v>0.3177054605626034</v>
      </c>
      <c r="H312" s="37">
        <v>0.26365140650854935</v>
      </c>
      <c r="I312" s="37">
        <v>0.5813568670711527</v>
      </c>
      <c r="J312" s="37">
        <v>0.45351043643263755</v>
      </c>
    </row>
    <row r="313">
      <c r="A313" s="26">
        <v>22</v>
      </c>
      <c r="B313" s="24" t="str">
        <v>광명시</v>
      </c>
      <c r="C313" s="24" t="str">
        <v>2025-11</v>
      </c>
      <c r="D313" s="24" t="str">
        <v>비교 반영</v>
      </c>
      <c r="E313" s="24" t="str">
        <v>그 외 비교 반영월</v>
      </c>
      <c r="F313" s="37">
        <v>0.24745071380013597</v>
      </c>
      <c r="G313" s="37">
        <v>0.43847722637661457</v>
      </c>
      <c r="H313" s="37">
        <v>0.3140720598232495</v>
      </c>
      <c r="I313" s="37">
        <v>0.752549286199864</v>
      </c>
      <c r="J313" s="37">
        <v>0.4173441734417344</v>
      </c>
    </row>
    <row r="314">
      <c r="A314" s="26">
        <v>22</v>
      </c>
      <c r="B314" s="24" t="str">
        <v>광명시</v>
      </c>
      <c r="C314" s="24" t="str">
        <v>2025-12</v>
      </c>
      <c r="D314" s="24" t="str">
        <v>비교 반영</v>
      </c>
      <c r="E314" s="24" t="str">
        <v>그 외 비교 반영월</v>
      </c>
      <c r="F314" s="37">
        <v>0.3537883531621791</v>
      </c>
      <c r="G314" s="37">
        <v>0.36192861615529115</v>
      </c>
      <c r="H314" s="37">
        <v>0.28428303068252975</v>
      </c>
      <c r="I314" s="37">
        <v>0.646211646837821</v>
      </c>
      <c r="J314" s="37">
        <v>0.43992248062015504</v>
      </c>
    </row>
    <row r="315">
      <c r="A315" s="26">
        <v>22</v>
      </c>
      <c r="B315" s="24" t="str">
        <v>광명시</v>
      </c>
      <c r="C315" s="24" t="str">
        <v>2026-01</v>
      </c>
      <c r="D315" s="24" t="str">
        <v>비교 반영</v>
      </c>
      <c r="E315" s="24" t="str">
        <v>직전 비교기간</v>
      </c>
      <c r="F315" s="37">
        <v>0.30115606936416184</v>
      </c>
      <c r="G315" s="37">
        <v>0.40115606936416187</v>
      </c>
      <c r="H315" s="37">
        <v>0.2976878612716763</v>
      </c>
      <c r="I315" s="37">
        <v>0.6988439306358382</v>
      </c>
      <c r="J315" s="37">
        <v>0.42597187758478083</v>
      </c>
    </row>
    <row r="316">
      <c r="A316" s="26">
        <v>22</v>
      </c>
      <c r="B316" s="24" t="str">
        <v>광명시</v>
      </c>
      <c r="C316" s="24" t="str">
        <v>2026-02</v>
      </c>
      <c r="D316" s="24" t="str">
        <v>비교 반영</v>
      </c>
      <c r="E316" s="24" t="str">
        <v>직전 비교기간</v>
      </c>
      <c r="F316" s="37">
        <v>0.3233898305084746</v>
      </c>
      <c r="G316" s="37">
        <v>0.36474576271186443</v>
      </c>
      <c r="H316" s="37">
        <v>0.31186440677966104</v>
      </c>
      <c r="I316" s="37">
        <v>0.6766101694915254</v>
      </c>
      <c r="J316" s="37">
        <v>0.46092184368737477</v>
      </c>
    </row>
    <row r="317">
      <c r="A317" s="26">
        <v>22</v>
      </c>
      <c r="B317" s="24" t="str">
        <v>광명시</v>
      </c>
      <c r="C317" s="24" t="str">
        <v>2026-03</v>
      </c>
      <c r="D317" s="24" t="str">
        <v>비교 반영</v>
      </c>
      <c r="E317" s="24" t="str">
        <v>직전 비교기간</v>
      </c>
      <c r="F317" s="37">
        <v>0.28758949880668255</v>
      </c>
      <c r="G317" s="37">
        <v>0.3752983293556086</v>
      </c>
      <c r="H317" s="37">
        <v>0.3371121718377088</v>
      </c>
      <c r="I317" s="37">
        <v>0.7124105011933174</v>
      </c>
      <c r="J317" s="37">
        <v>0.4731993299832496</v>
      </c>
    </row>
    <row r="318">
      <c r="A318" s="26">
        <v>22</v>
      </c>
      <c r="B318" s="24" t="str">
        <v>광명시</v>
      </c>
      <c r="C318" s="24" t="str">
        <v>2026-04</v>
      </c>
      <c r="D318" s="24" t="str">
        <v>비교 반영</v>
      </c>
      <c r="E318" s="24" t="str">
        <v>최근 비교기간</v>
      </c>
      <c r="F318" s="37">
        <v>0.3859424920127795</v>
      </c>
      <c r="G318" s="37">
        <v>0.3405750798722045</v>
      </c>
      <c r="H318" s="37">
        <v>0.273482428115016</v>
      </c>
      <c r="I318" s="37">
        <v>0.6140575079872205</v>
      </c>
      <c r="J318" s="37">
        <v>0.445369406867846</v>
      </c>
    </row>
    <row r="319">
      <c r="A319" s="26">
        <v>22</v>
      </c>
      <c r="B319" s="24" t="str">
        <v>광명시</v>
      </c>
      <c r="C319" s="24" t="str">
        <v>2026-05</v>
      </c>
      <c r="D319" s="24" t="str">
        <v>비교 반영</v>
      </c>
      <c r="E319" s="24" t="str">
        <v>최근 비교기간</v>
      </c>
      <c r="F319" s="37">
        <v>0.3676277850589777</v>
      </c>
      <c r="G319" s="37">
        <v>0.31258191349934467</v>
      </c>
      <c r="H319" s="37">
        <v>0.3197903014416776</v>
      </c>
      <c r="I319" s="37">
        <v>0.6323722149410222</v>
      </c>
      <c r="J319" s="37">
        <v>0.505699481865285</v>
      </c>
    </row>
    <row r="320">
      <c r="A320" s="26">
        <v>22</v>
      </c>
      <c r="B320" s="24" t="str">
        <v>광명시</v>
      </c>
      <c r="C320" s="24" t="str">
        <v>2026-06</v>
      </c>
      <c r="D320" s="24" t="str">
        <v>비교 반영</v>
      </c>
      <c r="E320" s="24" t="str">
        <v>최근 비교기간</v>
      </c>
      <c r="F320" s="37">
        <v>0.2922077922077922</v>
      </c>
      <c r="G320" s="37">
        <v>0.3522727272727273</v>
      </c>
      <c r="H320" s="37">
        <v>0.3555194805194805</v>
      </c>
      <c r="I320" s="37">
        <v>0.7077922077922078</v>
      </c>
      <c r="J320" s="37">
        <v>0.5022935779816514</v>
      </c>
    </row>
    <row r="321">
      <c r="A321" s="30">
        <v>22</v>
      </c>
      <c r="B321" s="30" t="str">
        <v>광명시</v>
      </c>
      <c r="C321" s="30" t="str">
        <v>2026-07</v>
      </c>
      <c r="D321" s="30" t="str">
        <v>집계 중</v>
      </c>
      <c r="E321" s="30" t="str">
        <v>집계 중 월</v>
      </c>
      <c r="F321" s="43">
        <v>0.32379248658318427</v>
      </c>
      <c r="G321" s="43">
        <v>0.3372093023255814</v>
      </c>
      <c r="H321" s="43">
        <v>0.33899821109123435</v>
      </c>
      <c r="I321" s="43">
        <v>0.6762075134168157</v>
      </c>
      <c r="J321" s="43">
        <v>0.5013227513227513</v>
      </c>
    </row>
    <row r="322">
      <c r="A322" s="26">
        <v>23</v>
      </c>
      <c r="B322" s="24" t="str">
        <v>이천시</v>
      </c>
      <c r="C322" s="24" t="str">
        <v>2025-08</v>
      </c>
      <c r="D322" s="24" t="str">
        <v>비교 반영</v>
      </c>
      <c r="E322" s="24" t="str">
        <v>그 외 비교 반영월</v>
      </c>
      <c r="F322" s="37">
        <v>0.40793413173652693</v>
      </c>
      <c r="G322" s="37">
        <v>0.16541916167664672</v>
      </c>
      <c r="H322" s="37">
        <v>0.42664670658682635</v>
      </c>
      <c r="I322" s="37">
        <v>0.5920658682634731</v>
      </c>
      <c r="J322" s="37">
        <v>0.7206068268015171</v>
      </c>
    </row>
    <row r="323">
      <c r="A323" s="26">
        <v>23</v>
      </c>
      <c r="B323" s="24" t="str">
        <v>이천시</v>
      </c>
      <c r="C323" s="24" t="str">
        <v>2025-09</v>
      </c>
      <c r="D323" s="24" t="str">
        <v>비교 반영</v>
      </c>
      <c r="E323" s="24" t="str">
        <v>그 외 비교 반영월</v>
      </c>
      <c r="F323" s="37">
        <v>0.398981324278438</v>
      </c>
      <c r="G323" s="37">
        <v>0.14770797962648557</v>
      </c>
      <c r="H323" s="37">
        <v>0.4533106960950764</v>
      </c>
      <c r="I323" s="37">
        <v>0.601018675721562</v>
      </c>
      <c r="J323" s="37">
        <v>0.7542372881355932</v>
      </c>
    </row>
    <row r="324">
      <c r="A324" s="26">
        <v>23</v>
      </c>
      <c r="B324" s="24" t="str">
        <v>이천시</v>
      </c>
      <c r="C324" s="24" t="str">
        <v>2025-10</v>
      </c>
      <c r="D324" s="24" t="str">
        <v>비교 반영</v>
      </c>
      <c r="E324" s="24" t="str">
        <v>그 외 비교 반영월</v>
      </c>
      <c r="F324" s="37">
        <v>0.37659033078880405</v>
      </c>
      <c r="G324" s="37">
        <v>0.16793893129770993</v>
      </c>
      <c r="H324" s="37">
        <v>0.455470737913486</v>
      </c>
      <c r="I324" s="37">
        <v>0.6234096692111959</v>
      </c>
      <c r="J324" s="37">
        <v>0.7306122448979592</v>
      </c>
    </row>
    <row r="325">
      <c r="A325" s="26">
        <v>23</v>
      </c>
      <c r="B325" s="24" t="str">
        <v>이천시</v>
      </c>
      <c r="C325" s="24" t="str">
        <v>2025-11</v>
      </c>
      <c r="D325" s="24" t="str">
        <v>비교 반영</v>
      </c>
      <c r="E325" s="24" t="str">
        <v>그 외 비교 반영월</v>
      </c>
      <c r="F325" s="37">
        <v>0.3554744525547445</v>
      </c>
      <c r="G325" s="37">
        <v>0.16423357664233576</v>
      </c>
      <c r="H325" s="37">
        <v>0.4802919708029197</v>
      </c>
      <c r="I325" s="37">
        <v>0.6445255474452555</v>
      </c>
      <c r="J325" s="37">
        <v>0.7451868629671574</v>
      </c>
    </row>
    <row r="326">
      <c r="A326" s="26">
        <v>23</v>
      </c>
      <c r="B326" s="24" t="str">
        <v>이천시</v>
      </c>
      <c r="C326" s="24" t="str">
        <v>2025-12</v>
      </c>
      <c r="D326" s="24" t="str">
        <v>비교 반영</v>
      </c>
      <c r="E326" s="24" t="str">
        <v>그 외 비교 반영월</v>
      </c>
      <c r="F326" s="37">
        <v>0.43766066838046275</v>
      </c>
      <c r="G326" s="37">
        <v>0.12146529562982006</v>
      </c>
      <c r="H326" s="37">
        <v>0.44087403598971725</v>
      </c>
      <c r="I326" s="37">
        <v>0.5623393316195373</v>
      </c>
      <c r="J326" s="37">
        <v>0.784</v>
      </c>
    </row>
    <row r="327">
      <c r="A327" s="26">
        <v>23</v>
      </c>
      <c r="B327" s="24" t="str">
        <v>이천시</v>
      </c>
      <c r="C327" s="24" t="str">
        <v>2026-01</v>
      </c>
      <c r="D327" s="24" t="str">
        <v>비교 반영</v>
      </c>
      <c r="E327" s="24" t="str">
        <v>직전 비교기간</v>
      </c>
      <c r="F327" s="37">
        <v>0.34133679428942243</v>
      </c>
      <c r="G327" s="37">
        <v>0.16158338741077222</v>
      </c>
      <c r="H327" s="37">
        <v>0.4970798182998053</v>
      </c>
      <c r="I327" s="37">
        <v>0.6586632057105776</v>
      </c>
      <c r="J327" s="37">
        <v>0.7546798029556651</v>
      </c>
    </row>
    <row r="328">
      <c r="A328" s="26">
        <v>23</v>
      </c>
      <c r="B328" s="24" t="str">
        <v>이천시</v>
      </c>
      <c r="C328" s="24" t="str">
        <v>2026-02</v>
      </c>
      <c r="D328" s="24" t="str">
        <v>비교 반영</v>
      </c>
      <c r="E328" s="24" t="str">
        <v>직전 비교기간</v>
      </c>
      <c r="F328" s="37">
        <v>0.3389830508474576</v>
      </c>
      <c r="G328" s="37">
        <v>0.19186440677966102</v>
      </c>
      <c r="H328" s="37">
        <v>0.46915254237288134</v>
      </c>
      <c r="I328" s="37">
        <v>0.6610169491525424</v>
      </c>
      <c r="J328" s="37">
        <v>0.7097435897435898</v>
      </c>
    </row>
    <row r="329">
      <c r="A329" s="26">
        <v>23</v>
      </c>
      <c r="B329" s="24" t="str">
        <v>이천시</v>
      </c>
      <c r="C329" s="24" t="str">
        <v>2026-03</v>
      </c>
      <c r="D329" s="24" t="str">
        <v>비교 반영</v>
      </c>
      <c r="E329" s="24" t="str">
        <v>직전 비교기간</v>
      </c>
      <c r="F329" s="37">
        <v>0.3905152224824356</v>
      </c>
      <c r="G329" s="37">
        <v>0.16334894613583137</v>
      </c>
      <c r="H329" s="37">
        <v>0.446135831381733</v>
      </c>
      <c r="I329" s="37">
        <v>0.6094847775175644</v>
      </c>
      <c r="J329" s="37">
        <v>0.7319884726224783</v>
      </c>
    </row>
    <row r="330">
      <c r="A330" s="26">
        <v>23</v>
      </c>
      <c r="B330" s="24" t="str">
        <v>이천시</v>
      </c>
      <c r="C330" s="24" t="str">
        <v>2026-04</v>
      </c>
      <c r="D330" s="24" t="str">
        <v>비교 반영</v>
      </c>
      <c r="E330" s="24" t="str">
        <v>최근 비교기간</v>
      </c>
      <c r="F330" s="37">
        <v>0.4560669456066946</v>
      </c>
      <c r="G330" s="37">
        <v>0.14853556485355648</v>
      </c>
      <c r="H330" s="37">
        <v>0.39539748953974896</v>
      </c>
      <c r="I330" s="37">
        <v>0.5439330543933054</v>
      </c>
      <c r="J330" s="37">
        <v>0.7269230769230769</v>
      </c>
    </row>
    <row r="331">
      <c r="A331" s="26">
        <v>23</v>
      </c>
      <c r="B331" s="24" t="str">
        <v>이천시</v>
      </c>
      <c r="C331" s="24" t="str">
        <v>2026-05</v>
      </c>
      <c r="D331" s="24" t="str">
        <v>비교 반영</v>
      </c>
      <c r="E331" s="24" t="str">
        <v>최근 비교기간</v>
      </c>
      <c r="F331" s="37">
        <v>0.44014084507042256</v>
      </c>
      <c r="G331" s="37">
        <v>0.1676056338028169</v>
      </c>
      <c r="H331" s="37">
        <v>0.39225352112676054</v>
      </c>
      <c r="I331" s="37">
        <v>0.5598591549295775</v>
      </c>
      <c r="J331" s="37">
        <v>0.70062893081761</v>
      </c>
    </row>
    <row r="332">
      <c r="A332" s="26">
        <v>23</v>
      </c>
      <c r="B332" s="24" t="str">
        <v>이천시</v>
      </c>
      <c r="C332" s="24" t="str">
        <v>2026-06</v>
      </c>
      <c r="D332" s="24" t="str">
        <v>비교 반영</v>
      </c>
      <c r="E332" s="24" t="str">
        <v>최근 비교기간</v>
      </c>
      <c r="F332" s="37">
        <v>0.41737891737891736</v>
      </c>
      <c r="G332" s="37">
        <v>0.1737891737891738</v>
      </c>
      <c r="H332" s="37">
        <v>0.40883190883190884</v>
      </c>
      <c r="I332" s="37">
        <v>0.5826210826210826</v>
      </c>
      <c r="J332" s="37">
        <v>0.7017114914425427</v>
      </c>
    </row>
    <row r="333">
      <c r="A333" s="30">
        <v>23</v>
      </c>
      <c r="B333" s="30" t="str">
        <v>이천시</v>
      </c>
      <c r="C333" s="30" t="str">
        <v>2026-07</v>
      </c>
      <c r="D333" s="30" t="str">
        <v>집계 중</v>
      </c>
      <c r="E333" s="30" t="str">
        <v>집계 중 월</v>
      </c>
      <c r="F333" s="43">
        <v>0.40970564836913287</v>
      </c>
      <c r="G333" s="43">
        <v>0.16865552903739062</v>
      </c>
      <c r="H333" s="43">
        <v>0.4216388225934765</v>
      </c>
      <c r="I333" s="43">
        <v>0.5902943516308672</v>
      </c>
      <c r="J333" s="43">
        <v>0.7142857142857143</v>
      </c>
    </row>
    <row r="334">
      <c r="A334" s="26">
        <v>24</v>
      </c>
      <c r="B334" s="24" t="str">
        <v>고양시 일산동구</v>
      </c>
      <c r="C334" s="24" t="str">
        <v>2025-08</v>
      </c>
      <c r="D334" s="24" t="str">
        <v>비교 반영</v>
      </c>
      <c r="E334" s="24" t="str">
        <v>그 외 비교 반영월</v>
      </c>
      <c r="F334" s="37">
        <v>0.17655172413793102</v>
      </c>
      <c r="G334" s="37">
        <v>0.3</v>
      </c>
      <c r="H334" s="37">
        <v>0.523448275862069</v>
      </c>
      <c r="I334" s="37">
        <v>0.8234482758620689</v>
      </c>
      <c r="J334" s="37">
        <v>0.635678391959799</v>
      </c>
    </row>
    <row r="335">
      <c r="A335" s="26">
        <v>24</v>
      </c>
      <c r="B335" s="24" t="str">
        <v>고양시 일산동구</v>
      </c>
      <c r="C335" s="24" t="str">
        <v>2025-09</v>
      </c>
      <c r="D335" s="24" t="str">
        <v>비교 반영</v>
      </c>
      <c r="E335" s="24" t="str">
        <v>그 외 비교 반영월</v>
      </c>
      <c r="F335" s="37">
        <v>0.2185089974293059</v>
      </c>
      <c r="G335" s="37">
        <v>0.294987146529563</v>
      </c>
      <c r="H335" s="37">
        <v>0.4865038560411311</v>
      </c>
      <c r="I335" s="37">
        <v>0.781491002570694</v>
      </c>
      <c r="J335" s="37">
        <v>0.6225328947368421</v>
      </c>
    </row>
    <row r="336">
      <c r="A336" s="26">
        <v>24</v>
      </c>
      <c r="B336" s="24" t="str">
        <v>고양시 일산동구</v>
      </c>
      <c r="C336" s="24" t="str">
        <v>2025-10</v>
      </c>
      <c r="D336" s="24" t="str">
        <v>비교 반영</v>
      </c>
      <c r="E336" s="24" t="str">
        <v>그 외 비교 반영월</v>
      </c>
      <c r="F336" s="37">
        <v>0.2430647291941876</v>
      </c>
      <c r="G336" s="37">
        <v>0.2628797886393659</v>
      </c>
      <c r="H336" s="37">
        <v>0.4940554821664465</v>
      </c>
      <c r="I336" s="37">
        <v>0.7569352708058125</v>
      </c>
      <c r="J336" s="37">
        <v>0.6527050610820244</v>
      </c>
    </row>
    <row r="337">
      <c r="A337" s="26">
        <v>24</v>
      </c>
      <c r="B337" s="24" t="str">
        <v>고양시 일산동구</v>
      </c>
      <c r="C337" s="24" t="str">
        <v>2025-11</v>
      </c>
      <c r="D337" s="24" t="str">
        <v>비교 반영</v>
      </c>
      <c r="E337" s="24" t="str">
        <v>그 외 비교 반영월</v>
      </c>
      <c r="F337" s="37">
        <v>0.2309924550203134</v>
      </c>
      <c r="G337" s="37">
        <v>0.2721996517701683</v>
      </c>
      <c r="H337" s="37">
        <v>0.4968078932095183</v>
      </c>
      <c r="I337" s="37">
        <v>0.7690075449796866</v>
      </c>
      <c r="J337" s="37">
        <v>0.6460377358490565</v>
      </c>
    </row>
    <row r="338">
      <c r="A338" s="26">
        <v>24</v>
      </c>
      <c r="B338" s="24" t="str">
        <v>고양시 일산동구</v>
      </c>
      <c r="C338" s="24" t="str">
        <v>2025-12</v>
      </c>
      <c r="D338" s="24" t="str">
        <v>비교 반영</v>
      </c>
      <c r="E338" s="24" t="str">
        <v>그 외 비교 반영월</v>
      </c>
      <c r="F338" s="37">
        <v>0.23716699155295645</v>
      </c>
      <c r="G338" s="37">
        <v>0.2839506172839506</v>
      </c>
      <c r="H338" s="37">
        <v>0.4788823911630929</v>
      </c>
      <c r="I338" s="37">
        <v>0.7628330084470435</v>
      </c>
      <c r="J338" s="37">
        <v>0.6277683134582623</v>
      </c>
    </row>
    <row r="339">
      <c r="A339" s="26">
        <v>24</v>
      </c>
      <c r="B339" s="24" t="str">
        <v>고양시 일산동구</v>
      </c>
      <c r="C339" s="24" t="str">
        <v>2026-01</v>
      </c>
      <c r="D339" s="24" t="str">
        <v>비교 반영</v>
      </c>
      <c r="E339" s="24" t="str">
        <v>직전 비교기간</v>
      </c>
      <c r="F339" s="37">
        <v>0.23570595099183198</v>
      </c>
      <c r="G339" s="37">
        <v>0.2619603267211202</v>
      </c>
      <c r="H339" s="37">
        <v>0.5023337222870479</v>
      </c>
      <c r="I339" s="37">
        <v>0.764294049008168</v>
      </c>
      <c r="J339" s="37">
        <v>0.6572519083969466</v>
      </c>
    </row>
    <row r="340">
      <c r="A340" s="26">
        <v>24</v>
      </c>
      <c r="B340" s="24" t="str">
        <v>고양시 일산동구</v>
      </c>
      <c r="C340" s="24" t="str">
        <v>2026-02</v>
      </c>
      <c r="D340" s="24" t="str">
        <v>비교 반영</v>
      </c>
      <c r="E340" s="24" t="str">
        <v>직전 비교기간</v>
      </c>
      <c r="F340" s="37">
        <v>0.2160737812911726</v>
      </c>
      <c r="G340" s="37">
        <v>0.25823451910408435</v>
      </c>
      <c r="H340" s="37">
        <v>0.525691699604743</v>
      </c>
      <c r="I340" s="37">
        <v>0.7839262187088274</v>
      </c>
      <c r="J340" s="37">
        <v>0.6705882352941176</v>
      </c>
    </row>
    <row r="341">
      <c r="A341" s="26">
        <v>24</v>
      </c>
      <c r="B341" s="24" t="str">
        <v>고양시 일산동구</v>
      </c>
      <c r="C341" s="24" t="str">
        <v>2026-03</v>
      </c>
      <c r="D341" s="24" t="str">
        <v>비교 반영</v>
      </c>
      <c r="E341" s="24" t="str">
        <v>직전 비교기간</v>
      </c>
      <c r="F341" s="37">
        <v>0.2481375358166189</v>
      </c>
      <c r="G341" s="37">
        <v>0.27564469914040113</v>
      </c>
      <c r="H341" s="37">
        <v>0.47621776504297997</v>
      </c>
      <c r="I341" s="37">
        <v>0.7518624641833811</v>
      </c>
      <c r="J341" s="37">
        <v>0.6333841463414634</v>
      </c>
    </row>
    <row r="342">
      <c r="A342" s="26">
        <v>24</v>
      </c>
      <c r="B342" s="24" t="str">
        <v>고양시 일산동구</v>
      </c>
      <c r="C342" s="24" t="str">
        <v>2026-04</v>
      </c>
      <c r="D342" s="24" t="str">
        <v>비교 반영</v>
      </c>
      <c r="E342" s="24" t="str">
        <v>최근 비교기간</v>
      </c>
      <c r="F342" s="37">
        <v>0.23342541436464087</v>
      </c>
      <c r="G342" s="37">
        <v>0.2451657458563536</v>
      </c>
      <c r="H342" s="37">
        <v>0.5214088397790055</v>
      </c>
      <c r="I342" s="37">
        <v>0.7665745856353591</v>
      </c>
      <c r="J342" s="37">
        <v>0.6801801801801802</v>
      </c>
    </row>
    <row r="343">
      <c r="A343" s="26">
        <v>24</v>
      </c>
      <c r="B343" s="24" t="str">
        <v>고양시 일산동구</v>
      </c>
      <c r="C343" s="24" t="str">
        <v>2026-05</v>
      </c>
      <c r="D343" s="24" t="str">
        <v>비교 반영</v>
      </c>
      <c r="E343" s="24" t="str">
        <v>최근 비교기간</v>
      </c>
      <c r="F343" s="37">
        <v>0.2732778198334595</v>
      </c>
      <c r="G343" s="37">
        <v>0.25662376987130964</v>
      </c>
      <c r="H343" s="37">
        <v>0.47009841029523086</v>
      </c>
      <c r="I343" s="37">
        <v>0.7267221801665406</v>
      </c>
      <c r="J343" s="37">
        <v>0.646875</v>
      </c>
    </row>
    <row r="344">
      <c r="A344" s="26">
        <v>24</v>
      </c>
      <c r="B344" s="24" t="str">
        <v>고양시 일산동구</v>
      </c>
      <c r="C344" s="24" t="str">
        <v>2026-06</v>
      </c>
      <c r="D344" s="24" t="str">
        <v>비교 반영</v>
      </c>
      <c r="E344" s="24" t="str">
        <v>최근 비교기간</v>
      </c>
      <c r="F344" s="37">
        <v>0.2730471498944405</v>
      </c>
      <c r="G344" s="37">
        <v>0.2603800140745954</v>
      </c>
      <c r="H344" s="37">
        <v>0.4665728360309641</v>
      </c>
      <c r="I344" s="37">
        <v>0.7269528501055594</v>
      </c>
      <c r="J344" s="37">
        <v>0.6418199419167473</v>
      </c>
    </row>
    <row r="345">
      <c r="A345" s="30">
        <v>24</v>
      </c>
      <c r="B345" s="30" t="str">
        <v>고양시 일산동구</v>
      </c>
      <c r="C345" s="30" t="str">
        <v>2026-07</v>
      </c>
      <c r="D345" s="30" t="str">
        <v>집계 중</v>
      </c>
      <c r="E345" s="30" t="str">
        <v>집계 중 월</v>
      </c>
      <c r="F345" s="43">
        <v>0.26766417290108063</v>
      </c>
      <c r="G345" s="43">
        <v>0.2651704073150457</v>
      </c>
      <c r="H345" s="43">
        <v>0.46716541978387366</v>
      </c>
      <c r="I345" s="43">
        <v>0.7323358270989194</v>
      </c>
      <c r="J345" s="43">
        <v>0.637911464245176</v>
      </c>
    </row>
    <row r="346">
      <c r="A346" s="26">
        <v>25</v>
      </c>
      <c r="B346" s="24" t="str">
        <v>안산시 상록구</v>
      </c>
      <c r="C346" s="24" t="str">
        <v>2025-08</v>
      </c>
      <c r="D346" s="24" t="str">
        <v>비교 반영</v>
      </c>
      <c r="E346" s="24" t="str">
        <v>그 외 비교 반영월</v>
      </c>
      <c r="F346" s="37">
        <v>0.21341023792357605</v>
      </c>
      <c r="G346" s="37">
        <v>0.22350396539293438</v>
      </c>
      <c r="H346" s="37">
        <v>0.5630857966834896</v>
      </c>
      <c r="I346" s="37">
        <v>0.786589762076424</v>
      </c>
      <c r="J346" s="37">
        <v>0.7158570119156737</v>
      </c>
    </row>
    <row r="347">
      <c r="A347" s="26">
        <v>25</v>
      </c>
      <c r="B347" s="24" t="str">
        <v>안산시 상록구</v>
      </c>
      <c r="C347" s="24" t="str">
        <v>2025-09</v>
      </c>
      <c r="D347" s="24" t="str">
        <v>비교 반영</v>
      </c>
      <c r="E347" s="24" t="str">
        <v>그 외 비교 반영월</v>
      </c>
      <c r="F347" s="37">
        <v>0.25510204081632654</v>
      </c>
      <c r="G347" s="37">
        <v>0.24854227405247814</v>
      </c>
      <c r="H347" s="37">
        <v>0.4963556851311953</v>
      </c>
      <c r="I347" s="37">
        <v>0.7448979591836735</v>
      </c>
      <c r="J347" s="37">
        <v>0.6663405088062623</v>
      </c>
    </row>
    <row r="348">
      <c r="A348" s="26">
        <v>25</v>
      </c>
      <c r="B348" s="24" t="str">
        <v>안산시 상록구</v>
      </c>
      <c r="C348" s="24" t="str">
        <v>2025-10</v>
      </c>
      <c r="D348" s="24" t="str">
        <v>비교 반영</v>
      </c>
      <c r="E348" s="24" t="str">
        <v>그 외 비교 반영월</v>
      </c>
      <c r="F348" s="37">
        <v>0.2531017369727047</v>
      </c>
      <c r="G348" s="37">
        <v>0.2076095947063689</v>
      </c>
      <c r="H348" s="37">
        <v>0.5392886683209264</v>
      </c>
      <c r="I348" s="37">
        <v>0.7468982630272953</v>
      </c>
      <c r="J348" s="37">
        <v>0.7220376522702104</v>
      </c>
    </row>
    <row r="349">
      <c r="A349" s="26">
        <v>25</v>
      </c>
      <c r="B349" s="24" t="str">
        <v>안산시 상록구</v>
      </c>
      <c r="C349" s="24" t="str">
        <v>2025-11</v>
      </c>
      <c r="D349" s="24" t="str">
        <v>비교 반영</v>
      </c>
      <c r="E349" s="24" t="str">
        <v>그 외 비교 반영월</v>
      </c>
      <c r="F349" s="37">
        <v>0.27087719298245616</v>
      </c>
      <c r="G349" s="37">
        <v>0.21754385964912282</v>
      </c>
      <c r="H349" s="37">
        <v>0.511578947368421</v>
      </c>
      <c r="I349" s="37">
        <v>0.7291228070175438</v>
      </c>
      <c r="J349" s="37">
        <v>0.7016361886429259</v>
      </c>
    </row>
    <row r="350">
      <c r="A350" s="26">
        <v>25</v>
      </c>
      <c r="B350" s="24" t="str">
        <v>안산시 상록구</v>
      </c>
      <c r="C350" s="24" t="str">
        <v>2025-12</v>
      </c>
      <c r="D350" s="24" t="str">
        <v>비교 반영</v>
      </c>
      <c r="E350" s="24" t="str">
        <v>그 외 비교 반영월</v>
      </c>
      <c r="F350" s="37">
        <v>0.2404692082111437</v>
      </c>
      <c r="G350" s="37">
        <v>0.2060117302052786</v>
      </c>
      <c r="H350" s="37">
        <v>0.5535190615835777</v>
      </c>
      <c r="I350" s="37">
        <v>0.7595307917888563</v>
      </c>
      <c r="J350" s="37">
        <v>0.7287644787644788</v>
      </c>
    </row>
    <row r="351">
      <c r="A351" s="26">
        <v>25</v>
      </c>
      <c r="B351" s="24" t="str">
        <v>안산시 상록구</v>
      </c>
      <c r="C351" s="24" t="str">
        <v>2026-01</v>
      </c>
      <c r="D351" s="24" t="str">
        <v>비교 반영</v>
      </c>
      <c r="E351" s="24" t="str">
        <v>직전 비교기간</v>
      </c>
      <c r="F351" s="37">
        <v>0.2524096385542169</v>
      </c>
      <c r="G351" s="37">
        <v>0.19156626506024096</v>
      </c>
      <c r="H351" s="37">
        <v>0.5560240963855422</v>
      </c>
      <c r="I351" s="37">
        <v>0.7475903614457832</v>
      </c>
      <c r="J351" s="37">
        <v>0.7437550362610797</v>
      </c>
    </row>
    <row r="352">
      <c r="A352" s="26">
        <v>25</v>
      </c>
      <c r="B352" s="24" t="str">
        <v>안산시 상록구</v>
      </c>
      <c r="C352" s="24" t="str">
        <v>2026-02</v>
      </c>
      <c r="D352" s="24" t="str">
        <v>비교 반영</v>
      </c>
      <c r="E352" s="24" t="str">
        <v>직전 비교기간</v>
      </c>
      <c r="F352" s="37">
        <v>0.21868916288124596</v>
      </c>
      <c r="G352" s="37">
        <v>0.18883841661258924</v>
      </c>
      <c r="H352" s="37">
        <v>0.5924724205061648</v>
      </c>
      <c r="I352" s="37">
        <v>0.781310837118754</v>
      </c>
      <c r="J352" s="37">
        <v>0.7583056478405316</v>
      </c>
    </row>
    <row r="353">
      <c r="A353" s="26">
        <v>25</v>
      </c>
      <c r="B353" s="24" t="str">
        <v>안산시 상록구</v>
      </c>
      <c r="C353" s="24" t="str">
        <v>2026-03</v>
      </c>
      <c r="D353" s="24" t="str">
        <v>비교 반영</v>
      </c>
      <c r="E353" s="24" t="str">
        <v>직전 비교기간</v>
      </c>
      <c r="F353" s="37">
        <v>0.2594093804284887</v>
      </c>
      <c r="G353" s="37">
        <v>0.20961204400694847</v>
      </c>
      <c r="H353" s="37">
        <v>0.5309785755645628</v>
      </c>
      <c r="I353" s="37">
        <v>0.7405906195715113</v>
      </c>
      <c r="J353" s="37">
        <v>0.7169663799843627</v>
      </c>
    </row>
    <row r="354">
      <c r="A354" s="26">
        <v>25</v>
      </c>
      <c r="B354" s="24" t="str">
        <v>안산시 상록구</v>
      </c>
      <c r="C354" s="24" t="str">
        <v>2026-04</v>
      </c>
      <c r="D354" s="24" t="str">
        <v>비교 반영</v>
      </c>
      <c r="E354" s="24" t="str">
        <v>최근 비교기간</v>
      </c>
      <c r="F354" s="37">
        <v>0.2666184971098266</v>
      </c>
      <c r="G354" s="37">
        <v>0.19797687861271676</v>
      </c>
      <c r="H354" s="37">
        <v>0.5354046242774566</v>
      </c>
      <c r="I354" s="37">
        <v>0.7333815028901735</v>
      </c>
      <c r="J354" s="37">
        <v>0.7300492610837438</v>
      </c>
    </row>
    <row r="355">
      <c r="A355" s="26">
        <v>25</v>
      </c>
      <c r="B355" s="24" t="str">
        <v>안산시 상록구</v>
      </c>
      <c r="C355" s="24" t="str">
        <v>2026-05</v>
      </c>
      <c r="D355" s="24" t="str">
        <v>비교 반영</v>
      </c>
      <c r="E355" s="24" t="str">
        <v>최근 비교기간</v>
      </c>
      <c r="F355" s="37">
        <v>0.2429210134128167</v>
      </c>
      <c r="G355" s="37">
        <v>0.22429210134128166</v>
      </c>
      <c r="H355" s="37">
        <v>0.5327868852459017</v>
      </c>
      <c r="I355" s="37">
        <v>0.7570789865871833</v>
      </c>
      <c r="J355" s="37">
        <v>0.7037401574803149</v>
      </c>
    </row>
    <row r="356">
      <c r="A356" s="26">
        <v>25</v>
      </c>
      <c r="B356" s="24" t="str">
        <v>안산시 상록구</v>
      </c>
      <c r="C356" s="24" t="str">
        <v>2026-06</v>
      </c>
      <c r="D356" s="24" t="str">
        <v>비교 반영</v>
      </c>
      <c r="E356" s="24" t="str">
        <v>최근 비교기간</v>
      </c>
      <c r="F356" s="37">
        <v>0.2738439306358382</v>
      </c>
      <c r="G356" s="37">
        <v>0.20953757225433525</v>
      </c>
      <c r="H356" s="37">
        <v>0.5166184971098265</v>
      </c>
      <c r="I356" s="37">
        <v>0.7261560693641619</v>
      </c>
      <c r="J356" s="37">
        <v>0.7114427860696517</v>
      </c>
    </row>
    <row r="357">
      <c r="A357" s="30">
        <v>25</v>
      </c>
      <c r="B357" s="30" t="str">
        <v>안산시 상록구</v>
      </c>
      <c r="C357" s="30" t="str">
        <v>2026-07</v>
      </c>
      <c r="D357" s="30" t="str">
        <v>집계 중</v>
      </c>
      <c r="E357" s="30" t="str">
        <v>집계 중 월</v>
      </c>
      <c r="F357" s="43">
        <v>0.26595744680851063</v>
      </c>
      <c r="G357" s="43">
        <v>0.21099290780141844</v>
      </c>
      <c r="H357" s="43">
        <v>0.5230496453900709</v>
      </c>
      <c r="I357" s="43">
        <v>0.7340425531914894</v>
      </c>
      <c r="J357" s="43">
        <v>0.7125603864734299</v>
      </c>
    </row>
    <row r="358">
      <c r="A358" s="26">
        <v>26</v>
      </c>
      <c r="B358" s="24" t="str">
        <v>양주시</v>
      </c>
      <c r="C358" s="24" t="str">
        <v>2025-08</v>
      </c>
      <c r="D358" s="24" t="str">
        <v>비교 반영</v>
      </c>
      <c r="E358" s="24" t="str">
        <v>그 외 비교 반영월</v>
      </c>
      <c r="F358" s="37">
        <v>0.2966789667896679</v>
      </c>
      <c r="G358" s="37">
        <v>0.24132841328413285</v>
      </c>
      <c r="H358" s="37">
        <v>0.4619926199261993</v>
      </c>
      <c r="I358" s="37">
        <v>0.7033210332103321</v>
      </c>
      <c r="J358" s="37">
        <v>0.6568730325288562</v>
      </c>
    </row>
    <row r="359">
      <c r="A359" s="26">
        <v>26</v>
      </c>
      <c r="B359" s="24" t="str">
        <v>양주시</v>
      </c>
      <c r="C359" s="24" t="str">
        <v>2025-09</v>
      </c>
      <c r="D359" s="24" t="str">
        <v>비교 반영</v>
      </c>
      <c r="E359" s="24" t="str">
        <v>그 외 비교 반영월</v>
      </c>
      <c r="F359" s="37">
        <v>0.33537519142419603</v>
      </c>
      <c r="G359" s="37">
        <v>0.23506891271056662</v>
      </c>
      <c r="H359" s="37">
        <v>0.42955589586523735</v>
      </c>
      <c r="I359" s="37">
        <v>0.664624808575804</v>
      </c>
      <c r="J359" s="37">
        <v>0.6463133640552995</v>
      </c>
    </row>
    <row r="360">
      <c r="A360" s="26">
        <v>26</v>
      </c>
      <c r="B360" s="24" t="str">
        <v>양주시</v>
      </c>
      <c r="C360" s="24" t="str">
        <v>2025-10</v>
      </c>
      <c r="D360" s="24" t="str">
        <v>비교 반영</v>
      </c>
      <c r="E360" s="24" t="str">
        <v>그 외 비교 반영월</v>
      </c>
      <c r="F360" s="37">
        <v>0.36505332239540605</v>
      </c>
      <c r="G360" s="37">
        <v>0.20672682526661199</v>
      </c>
      <c r="H360" s="37">
        <v>0.42821985233798193</v>
      </c>
      <c r="I360" s="37">
        <v>0.6349466776045939</v>
      </c>
      <c r="J360" s="37">
        <v>0.6744186046511628</v>
      </c>
    </row>
    <row r="361">
      <c r="A361" s="26">
        <v>26</v>
      </c>
      <c r="B361" s="24" t="str">
        <v>양주시</v>
      </c>
      <c r="C361" s="24" t="str">
        <v>2025-11</v>
      </c>
      <c r="D361" s="24" t="str">
        <v>비교 반영</v>
      </c>
      <c r="E361" s="24" t="str">
        <v>그 외 비교 반영월</v>
      </c>
      <c r="F361" s="37">
        <v>0.3644787644787645</v>
      </c>
      <c r="G361" s="37">
        <v>0.2277992277992278</v>
      </c>
      <c r="H361" s="37">
        <v>0.40772200772200773</v>
      </c>
      <c r="I361" s="37">
        <v>0.6355212355212355</v>
      </c>
      <c r="J361" s="37">
        <v>0.6415552855407047</v>
      </c>
    </row>
    <row r="362">
      <c r="A362" s="26">
        <v>26</v>
      </c>
      <c r="B362" s="24" t="str">
        <v>양주시</v>
      </c>
      <c r="C362" s="24" t="str">
        <v>2025-12</v>
      </c>
      <c r="D362" s="24" t="str">
        <v>비교 반영</v>
      </c>
      <c r="E362" s="24" t="str">
        <v>그 외 비교 반영월</v>
      </c>
      <c r="F362" s="37">
        <v>0.36036036036036034</v>
      </c>
      <c r="G362" s="37">
        <v>0.2012012012012012</v>
      </c>
      <c r="H362" s="37">
        <v>0.43843843843843844</v>
      </c>
      <c r="I362" s="37">
        <v>0.6396396396396397</v>
      </c>
      <c r="J362" s="37">
        <v>0.6854460093896714</v>
      </c>
    </row>
    <row r="363">
      <c r="A363" s="26">
        <v>26</v>
      </c>
      <c r="B363" s="24" t="str">
        <v>양주시</v>
      </c>
      <c r="C363" s="24" t="str">
        <v>2026-01</v>
      </c>
      <c r="D363" s="24" t="str">
        <v>비교 반영</v>
      </c>
      <c r="E363" s="24" t="str">
        <v>직전 비교기간</v>
      </c>
      <c r="F363" s="37">
        <v>0.3502974223397224</v>
      </c>
      <c r="G363" s="37">
        <v>0.19563780568407138</v>
      </c>
      <c r="H363" s="37">
        <v>0.4540647719762062</v>
      </c>
      <c r="I363" s="37">
        <v>0.6497025776602776</v>
      </c>
      <c r="J363" s="37">
        <v>0.698880976602238</v>
      </c>
    </row>
    <row r="364">
      <c r="A364" s="26">
        <v>26</v>
      </c>
      <c r="B364" s="24" t="str">
        <v>양주시</v>
      </c>
      <c r="C364" s="24" t="str">
        <v>2026-02</v>
      </c>
      <c r="D364" s="24" t="str">
        <v>비교 반영</v>
      </c>
      <c r="E364" s="24" t="str">
        <v>직전 비교기간</v>
      </c>
      <c r="F364" s="37">
        <v>0.2888</v>
      </c>
      <c r="G364" s="37">
        <v>0.2112</v>
      </c>
      <c r="H364" s="37">
        <v>0.5</v>
      </c>
      <c r="I364" s="37">
        <v>0.7112</v>
      </c>
      <c r="J364" s="37">
        <v>0.703037120359955</v>
      </c>
    </row>
    <row r="365">
      <c r="A365" s="26">
        <v>26</v>
      </c>
      <c r="B365" s="24" t="str">
        <v>양주시</v>
      </c>
      <c r="C365" s="24" t="str">
        <v>2026-03</v>
      </c>
      <c r="D365" s="24" t="str">
        <v>비교 반영</v>
      </c>
      <c r="E365" s="24" t="str">
        <v>직전 비교기간</v>
      </c>
      <c r="F365" s="37">
        <v>0.3768844221105528</v>
      </c>
      <c r="G365" s="37">
        <v>0.19597989949748743</v>
      </c>
      <c r="H365" s="37">
        <v>0.4271356783919598</v>
      </c>
      <c r="I365" s="37">
        <v>0.6231155778894473</v>
      </c>
      <c r="J365" s="37">
        <v>0.6854838709677419</v>
      </c>
    </row>
    <row r="366">
      <c r="A366" s="26">
        <v>26</v>
      </c>
      <c r="B366" s="24" t="str">
        <v>양주시</v>
      </c>
      <c r="C366" s="24" t="str">
        <v>2026-04</v>
      </c>
      <c r="D366" s="24" t="str">
        <v>비교 반영</v>
      </c>
      <c r="E366" s="24" t="str">
        <v>최근 비교기간</v>
      </c>
      <c r="F366" s="37">
        <v>0.4273232724384432</v>
      </c>
      <c r="G366" s="37">
        <v>0.20095313741064336</v>
      </c>
      <c r="H366" s="37">
        <v>0.37172359015091344</v>
      </c>
      <c r="I366" s="37">
        <v>0.5726767275615567</v>
      </c>
      <c r="J366" s="37">
        <v>0.6490984743411928</v>
      </c>
    </row>
    <row r="367">
      <c r="A367" s="26">
        <v>26</v>
      </c>
      <c r="B367" s="24" t="str">
        <v>양주시</v>
      </c>
      <c r="C367" s="24" t="str">
        <v>2026-05</v>
      </c>
      <c r="D367" s="24" t="str">
        <v>비교 반영</v>
      </c>
      <c r="E367" s="24" t="str">
        <v>최근 비교기간</v>
      </c>
      <c r="F367" s="37">
        <v>0.3412526997840173</v>
      </c>
      <c r="G367" s="37">
        <v>0.19150467962562995</v>
      </c>
      <c r="H367" s="37">
        <v>0.46724262059035276</v>
      </c>
      <c r="I367" s="37">
        <v>0.6587473002159827</v>
      </c>
      <c r="J367" s="37">
        <v>0.7092896174863388</v>
      </c>
    </row>
    <row r="368">
      <c r="A368" s="26">
        <v>26</v>
      </c>
      <c r="B368" s="24" t="str">
        <v>양주시</v>
      </c>
      <c r="C368" s="24" t="str">
        <v>2026-06</v>
      </c>
      <c r="D368" s="24" t="str">
        <v>비교 반영</v>
      </c>
      <c r="E368" s="24" t="str">
        <v>최근 비교기간</v>
      </c>
      <c r="F368" s="37">
        <v>0.3485540334855403</v>
      </c>
      <c r="G368" s="37">
        <v>0.2267884322678843</v>
      </c>
      <c r="H368" s="37">
        <v>0.4246575342465753</v>
      </c>
      <c r="I368" s="37">
        <v>0.6514459665144596</v>
      </c>
      <c r="J368" s="37">
        <v>0.6518691588785047</v>
      </c>
    </row>
    <row r="369">
      <c r="A369" s="30">
        <v>26</v>
      </c>
      <c r="B369" s="30" t="str">
        <v>양주시</v>
      </c>
      <c r="C369" s="30" t="str">
        <v>2026-07</v>
      </c>
      <c r="D369" s="30" t="str">
        <v>집계 중</v>
      </c>
      <c r="E369" s="30" t="str">
        <v>집계 중 월</v>
      </c>
      <c r="F369" s="43">
        <v>0.3497536945812808</v>
      </c>
      <c r="G369" s="43">
        <v>0.23973727422003285</v>
      </c>
      <c r="H369" s="43">
        <v>0.41050903119868637</v>
      </c>
      <c r="I369" s="43">
        <v>0.6502463054187192</v>
      </c>
      <c r="J369" s="43">
        <v>0.6313131313131313</v>
      </c>
    </row>
    <row r="370">
      <c r="A370" s="26">
        <v>27</v>
      </c>
      <c r="B370" s="24" t="str">
        <v>군포시</v>
      </c>
      <c r="C370" s="24" t="str">
        <v>2025-08</v>
      </c>
      <c r="D370" s="24" t="str">
        <v>비교 반영</v>
      </c>
      <c r="E370" s="24" t="str">
        <v>그 외 비교 반영월</v>
      </c>
      <c r="F370" s="37">
        <v>0.2497482376636455</v>
      </c>
      <c r="G370" s="37">
        <v>0.351460221550856</v>
      </c>
      <c r="H370" s="37">
        <v>0.3987915407854985</v>
      </c>
      <c r="I370" s="37">
        <v>0.7502517623363545</v>
      </c>
      <c r="J370" s="37">
        <v>0.5315436241610738</v>
      </c>
    </row>
    <row r="371">
      <c r="A371" s="26">
        <v>27</v>
      </c>
      <c r="B371" s="24" t="str">
        <v>군포시</v>
      </c>
      <c r="C371" s="24" t="str">
        <v>2025-09</v>
      </c>
      <c r="D371" s="24" t="str">
        <v>비교 반영</v>
      </c>
      <c r="E371" s="24" t="str">
        <v>그 외 비교 반영월</v>
      </c>
      <c r="F371" s="37">
        <v>0.2534246575342466</v>
      </c>
      <c r="G371" s="37">
        <v>0.3535958904109589</v>
      </c>
      <c r="H371" s="37">
        <v>0.3929794520547945</v>
      </c>
      <c r="I371" s="37">
        <v>0.7465753424657534</v>
      </c>
      <c r="J371" s="37">
        <v>0.5263761467889908</v>
      </c>
    </row>
    <row r="372">
      <c r="A372" s="26">
        <v>27</v>
      </c>
      <c r="B372" s="24" t="str">
        <v>군포시</v>
      </c>
      <c r="C372" s="24" t="str">
        <v>2025-10</v>
      </c>
      <c r="D372" s="24" t="str">
        <v>비교 반영</v>
      </c>
      <c r="E372" s="24" t="str">
        <v>그 외 비교 반영월</v>
      </c>
      <c r="F372" s="37">
        <v>0.3338926174496644</v>
      </c>
      <c r="G372" s="37">
        <v>0.3213087248322148</v>
      </c>
      <c r="H372" s="37">
        <v>0.3447986577181208</v>
      </c>
      <c r="I372" s="37">
        <v>0.6661073825503355</v>
      </c>
      <c r="J372" s="37">
        <v>0.517632241813602</v>
      </c>
    </row>
    <row r="373">
      <c r="A373" s="26">
        <v>27</v>
      </c>
      <c r="B373" s="24" t="str">
        <v>군포시</v>
      </c>
      <c r="C373" s="24" t="str">
        <v>2025-11</v>
      </c>
      <c r="D373" s="24" t="str">
        <v>비교 반영</v>
      </c>
      <c r="E373" s="24" t="str">
        <v>그 외 비교 반영월</v>
      </c>
      <c r="F373" s="37">
        <v>0.36228287841191065</v>
      </c>
      <c r="G373" s="37">
        <v>0.3424317617866005</v>
      </c>
      <c r="H373" s="37">
        <v>0.29528535980148884</v>
      </c>
      <c r="I373" s="37">
        <v>0.6377171215880894</v>
      </c>
      <c r="J373" s="37">
        <v>0.46303501945525294</v>
      </c>
    </row>
    <row r="374">
      <c r="A374" s="26">
        <v>27</v>
      </c>
      <c r="B374" s="24" t="str">
        <v>군포시</v>
      </c>
      <c r="C374" s="24" t="str">
        <v>2025-12</v>
      </c>
      <c r="D374" s="24" t="str">
        <v>비교 반영</v>
      </c>
      <c r="E374" s="24" t="str">
        <v>그 외 비교 반영월</v>
      </c>
      <c r="F374" s="37">
        <v>0.3157894736842105</v>
      </c>
      <c r="G374" s="37">
        <v>0.333616298811545</v>
      </c>
      <c r="H374" s="37">
        <v>0.35059422750424446</v>
      </c>
      <c r="I374" s="37">
        <v>0.6842105263157895</v>
      </c>
      <c r="J374" s="37">
        <v>0.5124069478908189</v>
      </c>
    </row>
    <row r="375">
      <c r="A375" s="26">
        <v>27</v>
      </c>
      <c r="B375" s="24" t="str">
        <v>군포시</v>
      </c>
      <c r="C375" s="24" t="str">
        <v>2026-01</v>
      </c>
      <c r="D375" s="24" t="str">
        <v>비교 반영</v>
      </c>
      <c r="E375" s="24" t="str">
        <v>직전 비교기간</v>
      </c>
      <c r="F375" s="37">
        <v>0.3745949449125081</v>
      </c>
      <c r="G375" s="37">
        <v>0.31950745301360983</v>
      </c>
      <c r="H375" s="37">
        <v>0.30589760207388206</v>
      </c>
      <c r="I375" s="37">
        <v>0.6254050550874919</v>
      </c>
      <c r="J375" s="37">
        <v>0.48911917098445595</v>
      </c>
    </row>
    <row r="376">
      <c r="A376" s="26">
        <v>27</v>
      </c>
      <c r="B376" s="24" t="str">
        <v>군포시</v>
      </c>
      <c r="C376" s="24" t="str">
        <v>2026-02</v>
      </c>
      <c r="D376" s="24" t="str">
        <v>비교 반영</v>
      </c>
      <c r="E376" s="24" t="str">
        <v>직전 비교기간</v>
      </c>
      <c r="F376" s="37">
        <v>0.31596638655462184</v>
      </c>
      <c r="G376" s="37">
        <v>0.33613445378151263</v>
      </c>
      <c r="H376" s="37">
        <v>0.34789915966386553</v>
      </c>
      <c r="I376" s="37">
        <v>0.6840336134453782</v>
      </c>
      <c r="J376" s="37">
        <v>0.5085995085995086</v>
      </c>
    </row>
    <row r="377">
      <c r="A377" s="26">
        <v>27</v>
      </c>
      <c r="B377" s="24" t="str">
        <v>군포시</v>
      </c>
      <c r="C377" s="24" t="str">
        <v>2026-03</v>
      </c>
      <c r="D377" s="24" t="str">
        <v>비교 반영</v>
      </c>
      <c r="E377" s="24" t="str">
        <v>직전 비교기간</v>
      </c>
      <c r="F377" s="37">
        <v>0.3226027397260274</v>
      </c>
      <c r="G377" s="37">
        <v>0.3452054794520548</v>
      </c>
      <c r="H377" s="37">
        <v>0.3321917808219178</v>
      </c>
      <c r="I377" s="37">
        <v>0.6773972602739726</v>
      </c>
      <c r="J377" s="37">
        <v>0.4903943377148635</v>
      </c>
    </row>
    <row r="378">
      <c r="A378" s="26">
        <v>27</v>
      </c>
      <c r="B378" s="24" t="str">
        <v>군포시</v>
      </c>
      <c r="C378" s="24" t="str">
        <v>2026-04</v>
      </c>
      <c r="D378" s="24" t="str">
        <v>비교 반영</v>
      </c>
      <c r="E378" s="24" t="str">
        <v>최근 비교기간</v>
      </c>
      <c r="F378" s="37">
        <v>0.356120826709062</v>
      </c>
      <c r="G378" s="37">
        <v>0.31717011128775835</v>
      </c>
      <c r="H378" s="37">
        <v>0.3267090620031797</v>
      </c>
      <c r="I378" s="37">
        <v>0.643879173290938</v>
      </c>
      <c r="J378" s="37">
        <v>0.5074074074074074</v>
      </c>
    </row>
    <row r="379">
      <c r="A379" s="26">
        <v>27</v>
      </c>
      <c r="B379" s="24" t="str">
        <v>군포시</v>
      </c>
      <c r="C379" s="24" t="str">
        <v>2026-05</v>
      </c>
      <c r="D379" s="24" t="str">
        <v>비교 반영</v>
      </c>
      <c r="E379" s="24" t="str">
        <v>최근 비교기간</v>
      </c>
      <c r="F379" s="37">
        <v>0.37537091988130566</v>
      </c>
      <c r="G379" s="37">
        <v>0.30489614243323443</v>
      </c>
      <c r="H379" s="37">
        <v>0.31973293768545996</v>
      </c>
      <c r="I379" s="37">
        <v>0.6246290801186943</v>
      </c>
      <c r="J379" s="37">
        <v>0.5118764845605701</v>
      </c>
    </row>
    <row r="380">
      <c r="A380" s="26">
        <v>27</v>
      </c>
      <c r="B380" s="24" t="str">
        <v>군포시</v>
      </c>
      <c r="C380" s="24" t="str">
        <v>2026-06</v>
      </c>
      <c r="D380" s="24" t="str">
        <v>비교 반영</v>
      </c>
      <c r="E380" s="24" t="str">
        <v>최근 비교기간</v>
      </c>
      <c r="F380" s="37">
        <v>0.42024539877300615</v>
      </c>
      <c r="G380" s="37">
        <v>0.2960122699386503</v>
      </c>
      <c r="H380" s="37">
        <v>0.2837423312883436</v>
      </c>
      <c r="I380" s="37">
        <v>0.5797546012269938</v>
      </c>
      <c r="J380" s="37">
        <v>0.4894179894179894</v>
      </c>
    </row>
    <row r="381">
      <c r="A381" s="30">
        <v>27</v>
      </c>
      <c r="B381" s="30" t="str">
        <v>군포시</v>
      </c>
      <c r="C381" s="30" t="str">
        <v>2026-07</v>
      </c>
      <c r="D381" s="30" t="str">
        <v>집계 중</v>
      </c>
      <c r="E381" s="30" t="str">
        <v>집계 중 월</v>
      </c>
      <c r="F381" s="43">
        <v>0.49963154016212236</v>
      </c>
      <c r="G381" s="43">
        <v>0.2527634487840825</v>
      </c>
      <c r="H381" s="43">
        <v>0.24760501105379515</v>
      </c>
      <c r="I381" s="43">
        <v>0.5003684598378777</v>
      </c>
      <c r="J381" s="43">
        <v>0.4948453608247423</v>
      </c>
    </row>
    <row r="382">
      <c r="A382" s="26">
        <v>28</v>
      </c>
      <c r="B382" s="24" t="str">
        <v>수원시 팔달구</v>
      </c>
      <c r="C382" s="24" t="str">
        <v>2025-08</v>
      </c>
      <c r="D382" s="24" t="str">
        <v>비교 반영</v>
      </c>
      <c r="E382" s="24" t="str">
        <v>그 외 비교 반영월</v>
      </c>
      <c r="F382" s="37">
        <v>0.17000801924619086</v>
      </c>
      <c r="G382" s="37">
        <v>0.3568564554931836</v>
      </c>
      <c r="H382" s="37">
        <v>0.4731355252606255</v>
      </c>
      <c r="I382" s="37">
        <v>0.8299919807538091</v>
      </c>
      <c r="J382" s="37">
        <v>0.5700483091787439</v>
      </c>
    </row>
    <row r="383">
      <c r="A383" s="26">
        <v>28</v>
      </c>
      <c r="B383" s="24" t="str">
        <v>수원시 팔달구</v>
      </c>
      <c r="C383" s="24" t="str">
        <v>2025-09</v>
      </c>
      <c r="D383" s="24" t="str">
        <v>비교 반영</v>
      </c>
      <c r="E383" s="24" t="str">
        <v>그 외 비교 반영월</v>
      </c>
      <c r="F383" s="37">
        <v>0.23748103186646433</v>
      </c>
      <c r="G383" s="37">
        <v>0.37784522003034904</v>
      </c>
      <c r="H383" s="37">
        <v>0.38467374810318666</v>
      </c>
      <c r="I383" s="37">
        <v>0.7625189681335357</v>
      </c>
      <c r="J383" s="37">
        <v>0.5044776119402985</v>
      </c>
    </row>
    <row r="384">
      <c r="A384" s="26">
        <v>28</v>
      </c>
      <c r="B384" s="24" t="str">
        <v>수원시 팔달구</v>
      </c>
      <c r="C384" s="24" t="str">
        <v>2025-10</v>
      </c>
      <c r="D384" s="24" t="str">
        <v>비교 반영</v>
      </c>
      <c r="E384" s="24" t="str">
        <v>그 외 비교 반영월</v>
      </c>
      <c r="F384" s="37">
        <v>0.2817391304347826</v>
      </c>
      <c r="G384" s="37">
        <v>0.28</v>
      </c>
      <c r="H384" s="37">
        <v>0.43826086956521737</v>
      </c>
      <c r="I384" s="37">
        <v>0.7182608695652174</v>
      </c>
      <c r="J384" s="37">
        <v>0.6101694915254238</v>
      </c>
    </row>
    <row r="385">
      <c r="A385" s="26">
        <v>28</v>
      </c>
      <c r="B385" s="24" t="str">
        <v>수원시 팔달구</v>
      </c>
      <c r="C385" s="24" t="str">
        <v>2025-11</v>
      </c>
      <c r="D385" s="24" t="str">
        <v>비교 반영</v>
      </c>
      <c r="E385" s="24" t="str">
        <v>그 외 비교 반영월</v>
      </c>
      <c r="F385" s="37">
        <v>0.18598382749326145</v>
      </c>
      <c r="G385" s="37">
        <v>0.29290206648697215</v>
      </c>
      <c r="H385" s="37">
        <v>0.5211141060197664</v>
      </c>
      <c r="I385" s="37">
        <v>0.8140161725067385</v>
      </c>
      <c r="J385" s="37">
        <v>0.6401766004415012</v>
      </c>
    </row>
    <row r="386">
      <c r="A386" s="26">
        <v>28</v>
      </c>
      <c r="B386" s="24" t="str">
        <v>수원시 팔달구</v>
      </c>
      <c r="C386" s="24" t="str">
        <v>2025-12</v>
      </c>
      <c r="D386" s="24" t="str">
        <v>비교 반영</v>
      </c>
      <c r="E386" s="24" t="str">
        <v>그 외 비교 반영월</v>
      </c>
      <c r="F386" s="37">
        <v>0.22968980797636632</v>
      </c>
      <c r="G386" s="37">
        <v>0.27031019202363366</v>
      </c>
      <c r="H386" s="37">
        <v>0.5</v>
      </c>
      <c r="I386" s="37">
        <v>0.7703101920236337</v>
      </c>
      <c r="J386" s="37">
        <v>0.6490891658676894</v>
      </c>
    </row>
    <row r="387">
      <c r="A387" s="26">
        <v>28</v>
      </c>
      <c r="B387" s="24" t="str">
        <v>수원시 팔달구</v>
      </c>
      <c r="C387" s="24" t="str">
        <v>2026-01</v>
      </c>
      <c r="D387" s="24" t="str">
        <v>비교 반영</v>
      </c>
      <c r="E387" s="24" t="str">
        <v>직전 비교기간</v>
      </c>
      <c r="F387" s="37">
        <v>0.2040085898353615</v>
      </c>
      <c r="G387" s="37">
        <v>0.2720114531138153</v>
      </c>
      <c r="H387" s="37">
        <v>0.5239799570508232</v>
      </c>
      <c r="I387" s="37">
        <v>0.7959914101646385</v>
      </c>
      <c r="J387" s="37">
        <v>0.658273381294964</v>
      </c>
    </row>
    <row r="388">
      <c r="A388" s="26">
        <v>28</v>
      </c>
      <c r="B388" s="24" t="str">
        <v>수원시 팔달구</v>
      </c>
      <c r="C388" s="24" t="str">
        <v>2026-02</v>
      </c>
      <c r="D388" s="24" t="str">
        <v>비교 반영</v>
      </c>
      <c r="E388" s="24" t="str">
        <v>직전 비교기간</v>
      </c>
      <c r="F388" s="37">
        <v>0.28953399541634833</v>
      </c>
      <c r="G388" s="37">
        <v>0.25286478227654696</v>
      </c>
      <c r="H388" s="37">
        <v>0.45760122230710465</v>
      </c>
      <c r="I388" s="37">
        <v>0.7104660045836516</v>
      </c>
      <c r="J388" s="37">
        <v>0.6440860215053763</v>
      </c>
    </row>
    <row r="389">
      <c r="A389" s="26">
        <v>28</v>
      </c>
      <c r="B389" s="24" t="str">
        <v>수원시 팔달구</v>
      </c>
      <c r="C389" s="24" t="str">
        <v>2026-03</v>
      </c>
      <c r="D389" s="24" t="str">
        <v>비교 반영</v>
      </c>
      <c r="E389" s="24" t="str">
        <v>직전 비교기간</v>
      </c>
      <c r="F389" s="37">
        <v>0.25626342161775234</v>
      </c>
      <c r="G389" s="37">
        <v>0.28489620615604866</v>
      </c>
      <c r="H389" s="37">
        <v>0.458840372226199</v>
      </c>
      <c r="I389" s="37">
        <v>0.7437365783822477</v>
      </c>
      <c r="J389" s="37">
        <v>0.6169393647738209</v>
      </c>
    </row>
    <row r="390">
      <c r="A390" s="26">
        <v>28</v>
      </c>
      <c r="B390" s="24" t="str">
        <v>수원시 팔달구</v>
      </c>
      <c r="C390" s="24" t="str">
        <v>2026-04</v>
      </c>
      <c r="D390" s="24" t="str">
        <v>비교 반영</v>
      </c>
      <c r="E390" s="24" t="str">
        <v>최근 비교기간</v>
      </c>
      <c r="F390" s="37">
        <v>0.317300232738557</v>
      </c>
      <c r="G390" s="37">
        <v>0.24127230411171452</v>
      </c>
      <c r="H390" s="37">
        <v>0.44142746314972847</v>
      </c>
      <c r="I390" s="37">
        <v>0.682699767261443</v>
      </c>
      <c r="J390" s="37">
        <v>0.6465909090909091</v>
      </c>
    </row>
    <row r="391">
      <c r="A391" s="26">
        <v>28</v>
      </c>
      <c r="B391" s="24" t="str">
        <v>수원시 팔달구</v>
      </c>
      <c r="C391" s="24" t="str">
        <v>2026-05</v>
      </c>
      <c r="D391" s="24" t="str">
        <v>비교 반영</v>
      </c>
      <c r="E391" s="24" t="str">
        <v>최근 비교기간</v>
      </c>
      <c r="F391" s="37">
        <v>0.30718475073313783</v>
      </c>
      <c r="G391" s="37">
        <v>0.25513196480938416</v>
      </c>
      <c r="H391" s="37">
        <v>0.437683284457478</v>
      </c>
      <c r="I391" s="37">
        <v>0.6928152492668622</v>
      </c>
      <c r="J391" s="37">
        <v>0.6317460317460317</v>
      </c>
    </row>
    <row r="392">
      <c r="A392" s="26">
        <v>28</v>
      </c>
      <c r="B392" s="24" t="str">
        <v>수원시 팔달구</v>
      </c>
      <c r="C392" s="24" t="str">
        <v>2026-06</v>
      </c>
      <c r="D392" s="24" t="str">
        <v>비교 반영</v>
      </c>
      <c r="E392" s="24" t="str">
        <v>최근 비교기간</v>
      </c>
      <c r="F392" s="37">
        <v>0.3258964143426295</v>
      </c>
      <c r="G392" s="37">
        <v>0.23266932270916335</v>
      </c>
      <c r="H392" s="37">
        <v>0.44143426294820715</v>
      </c>
      <c r="I392" s="37">
        <v>0.6741035856573705</v>
      </c>
      <c r="J392" s="37">
        <v>0.6548463356973995</v>
      </c>
    </row>
    <row r="393">
      <c r="A393" s="30">
        <v>28</v>
      </c>
      <c r="B393" s="30" t="str">
        <v>수원시 팔달구</v>
      </c>
      <c r="C393" s="30" t="str">
        <v>2026-07</v>
      </c>
      <c r="D393" s="30" t="str">
        <v>집계 중</v>
      </c>
      <c r="E393" s="30" t="str">
        <v>집계 중 월</v>
      </c>
      <c r="F393" s="43">
        <v>0.31347387717690195</v>
      </c>
      <c r="G393" s="43">
        <v>0.27314390467461047</v>
      </c>
      <c r="H393" s="43">
        <v>0.41338221814848763</v>
      </c>
      <c r="I393" s="43">
        <v>0.6865261228230981</v>
      </c>
      <c r="J393" s="43">
        <v>0.6021361815754339</v>
      </c>
    </row>
    <row r="394">
      <c r="A394" s="26">
        <v>29</v>
      </c>
      <c r="B394" s="24" t="str">
        <v>오산시</v>
      </c>
      <c r="C394" s="24" t="str">
        <v>2025-08</v>
      </c>
      <c r="D394" s="24" t="str">
        <v>비교 반영</v>
      </c>
      <c r="E394" s="24" t="str">
        <v>그 외 비교 반영월</v>
      </c>
      <c r="F394" s="37">
        <v>0.2667313288069835</v>
      </c>
      <c r="G394" s="37">
        <v>0.22696411251212414</v>
      </c>
      <c r="H394" s="37">
        <v>0.5063045586808923</v>
      </c>
      <c r="I394" s="37">
        <v>0.7332686711930165</v>
      </c>
      <c r="J394" s="37">
        <v>0.6904761904761905</v>
      </c>
    </row>
    <row r="395">
      <c r="A395" s="26">
        <v>29</v>
      </c>
      <c r="B395" s="24" t="str">
        <v>오산시</v>
      </c>
      <c r="C395" s="24" t="str">
        <v>2025-09</v>
      </c>
      <c r="D395" s="24" t="str">
        <v>비교 반영</v>
      </c>
      <c r="E395" s="24" t="str">
        <v>그 외 비교 반영월</v>
      </c>
      <c r="F395" s="37">
        <v>0.20932009167303284</v>
      </c>
      <c r="G395" s="37">
        <v>0.2582123758594347</v>
      </c>
      <c r="H395" s="37">
        <v>0.5324675324675324</v>
      </c>
      <c r="I395" s="37">
        <v>0.7906799083269671</v>
      </c>
      <c r="J395" s="37">
        <v>0.6734299516908212</v>
      </c>
    </row>
    <row r="396">
      <c r="A396" s="26">
        <v>29</v>
      </c>
      <c r="B396" s="24" t="str">
        <v>오산시</v>
      </c>
      <c r="C396" s="24" t="str">
        <v>2025-10</v>
      </c>
      <c r="D396" s="24" t="str">
        <v>비교 반영</v>
      </c>
      <c r="E396" s="24" t="str">
        <v>그 외 비교 반영월</v>
      </c>
      <c r="F396" s="37">
        <v>0.25754060324825984</v>
      </c>
      <c r="G396" s="37">
        <v>0.2660479505027069</v>
      </c>
      <c r="H396" s="37">
        <v>0.47641144624903325</v>
      </c>
      <c r="I396" s="37">
        <v>0.7424593967517401</v>
      </c>
      <c r="J396" s="37">
        <v>0.6416666666666667</v>
      </c>
    </row>
    <row r="397">
      <c r="A397" s="26">
        <v>29</v>
      </c>
      <c r="B397" s="24" t="str">
        <v>오산시</v>
      </c>
      <c r="C397" s="24" t="str">
        <v>2025-11</v>
      </c>
      <c r="D397" s="24" t="str">
        <v>비교 반영</v>
      </c>
      <c r="E397" s="24" t="str">
        <v>그 외 비교 반영월</v>
      </c>
      <c r="F397" s="37">
        <v>0.2572964669738863</v>
      </c>
      <c r="G397" s="37">
        <v>0.25268817204301075</v>
      </c>
      <c r="H397" s="37">
        <v>0.49001536098310294</v>
      </c>
      <c r="I397" s="37">
        <v>0.7427035330261137</v>
      </c>
      <c r="J397" s="37">
        <v>0.6597724922440538</v>
      </c>
    </row>
    <row r="398">
      <c r="A398" s="26">
        <v>29</v>
      </c>
      <c r="B398" s="24" t="str">
        <v>오산시</v>
      </c>
      <c r="C398" s="24" t="str">
        <v>2025-12</v>
      </c>
      <c r="D398" s="24" t="str">
        <v>비교 반영</v>
      </c>
      <c r="E398" s="24" t="str">
        <v>그 외 비교 반영월</v>
      </c>
      <c r="F398" s="37">
        <v>0.27941176470588236</v>
      </c>
      <c r="G398" s="37">
        <v>0.2295751633986928</v>
      </c>
      <c r="H398" s="37">
        <v>0.4910130718954248</v>
      </c>
      <c r="I398" s="37">
        <v>0.7205882352941176</v>
      </c>
      <c r="J398" s="37">
        <v>0.68140589569161</v>
      </c>
    </row>
    <row r="399">
      <c r="A399" s="26">
        <v>29</v>
      </c>
      <c r="B399" s="24" t="str">
        <v>오산시</v>
      </c>
      <c r="C399" s="24" t="str">
        <v>2026-01</v>
      </c>
      <c r="D399" s="24" t="str">
        <v>비교 반영</v>
      </c>
      <c r="E399" s="24" t="str">
        <v>직전 비교기간</v>
      </c>
      <c r="F399" s="37">
        <v>0.26842948717948717</v>
      </c>
      <c r="G399" s="37">
        <v>0.2564102564102564</v>
      </c>
      <c r="H399" s="37">
        <v>0.4751602564102564</v>
      </c>
      <c r="I399" s="37">
        <v>0.7315705128205128</v>
      </c>
      <c r="J399" s="37">
        <v>0.6495071193866374</v>
      </c>
    </row>
    <row r="400">
      <c r="A400" s="26">
        <v>29</v>
      </c>
      <c r="B400" s="24" t="str">
        <v>오산시</v>
      </c>
      <c r="C400" s="24" t="str">
        <v>2026-02</v>
      </c>
      <c r="D400" s="24" t="str">
        <v>비교 반영</v>
      </c>
      <c r="E400" s="24" t="str">
        <v>직전 비교기간</v>
      </c>
      <c r="F400" s="37">
        <v>0.2557154953429297</v>
      </c>
      <c r="G400" s="37">
        <v>0.24047417442845045</v>
      </c>
      <c r="H400" s="37">
        <v>0.5038103302286198</v>
      </c>
      <c r="I400" s="37">
        <v>0.7442845046570703</v>
      </c>
      <c r="J400" s="37">
        <v>0.676905574516496</v>
      </c>
    </row>
    <row r="401">
      <c r="A401" s="26">
        <v>29</v>
      </c>
      <c r="B401" s="24" t="str">
        <v>오산시</v>
      </c>
      <c r="C401" s="24" t="str">
        <v>2026-03</v>
      </c>
      <c r="D401" s="24" t="str">
        <v>비교 반영</v>
      </c>
      <c r="E401" s="24" t="str">
        <v>직전 비교기간</v>
      </c>
      <c r="F401" s="37">
        <v>0.2549295774647887</v>
      </c>
      <c r="G401" s="37">
        <v>0.25140845070422535</v>
      </c>
      <c r="H401" s="37">
        <v>0.4936619718309859</v>
      </c>
      <c r="I401" s="37">
        <v>0.7450704225352113</v>
      </c>
      <c r="J401" s="37">
        <v>0.6625708884688091</v>
      </c>
    </row>
    <row r="402">
      <c r="A402" s="26">
        <v>29</v>
      </c>
      <c r="B402" s="24" t="str">
        <v>오산시</v>
      </c>
      <c r="C402" s="24" t="str">
        <v>2026-04</v>
      </c>
      <c r="D402" s="24" t="str">
        <v>비교 반영</v>
      </c>
      <c r="E402" s="24" t="str">
        <v>최근 비교기간</v>
      </c>
      <c r="F402" s="37">
        <v>0.28</v>
      </c>
      <c r="G402" s="37">
        <v>0.24680851063829787</v>
      </c>
      <c r="H402" s="37">
        <v>0.47319148936170213</v>
      </c>
      <c r="I402" s="37">
        <v>0.72</v>
      </c>
      <c r="J402" s="37">
        <v>0.6572104018912529</v>
      </c>
    </row>
    <row r="403">
      <c r="A403" s="26">
        <v>29</v>
      </c>
      <c r="B403" s="24" t="str">
        <v>오산시</v>
      </c>
      <c r="C403" s="24" t="str">
        <v>2026-05</v>
      </c>
      <c r="D403" s="24" t="str">
        <v>비교 반영</v>
      </c>
      <c r="E403" s="24" t="str">
        <v>최근 비교기간</v>
      </c>
      <c r="F403" s="37">
        <v>0.28032544378698226</v>
      </c>
      <c r="G403" s="37">
        <v>0.22337278106508876</v>
      </c>
      <c r="H403" s="37">
        <v>0.496301775147929</v>
      </c>
      <c r="I403" s="37">
        <v>0.7196745562130178</v>
      </c>
      <c r="J403" s="37">
        <v>0.6896197327852004</v>
      </c>
    </row>
    <row r="404">
      <c r="A404" s="26">
        <v>29</v>
      </c>
      <c r="B404" s="24" t="str">
        <v>오산시</v>
      </c>
      <c r="C404" s="24" t="str">
        <v>2026-06</v>
      </c>
      <c r="D404" s="24" t="str">
        <v>비교 반영</v>
      </c>
      <c r="E404" s="24" t="str">
        <v>최근 비교기간</v>
      </c>
      <c r="F404" s="37">
        <v>0.31602048280907097</v>
      </c>
      <c r="G404" s="37">
        <v>0.21287490855888808</v>
      </c>
      <c r="H404" s="37">
        <v>0.47110460863204096</v>
      </c>
      <c r="I404" s="37">
        <v>0.6839795171909291</v>
      </c>
      <c r="J404" s="37">
        <v>0.6887700534759358</v>
      </c>
    </row>
    <row r="405">
      <c r="A405" s="30">
        <v>29</v>
      </c>
      <c r="B405" s="30" t="str">
        <v>오산시</v>
      </c>
      <c r="C405" s="30" t="str">
        <v>2026-07</v>
      </c>
      <c r="D405" s="30" t="str">
        <v>집계 중</v>
      </c>
      <c r="E405" s="30" t="str">
        <v>집계 중 월</v>
      </c>
      <c r="F405" s="43">
        <v>0.4489795918367347</v>
      </c>
      <c r="G405" s="43">
        <v>0.1533903884134299</v>
      </c>
      <c r="H405" s="43">
        <v>0.3976300197498354</v>
      </c>
      <c r="I405" s="43">
        <v>0.5510204081632653</v>
      </c>
      <c r="J405" s="43">
        <v>0.7216248506571087</v>
      </c>
    </row>
    <row r="406">
      <c r="A406" s="26">
        <v>30</v>
      </c>
      <c r="B406" s="24" t="str">
        <v>안성시</v>
      </c>
      <c r="C406" s="24" t="str">
        <v>2025-08</v>
      </c>
      <c r="D406" s="24" t="str">
        <v>비교 반영</v>
      </c>
      <c r="E406" s="24" t="str">
        <v>그 외 비교 반영월</v>
      </c>
      <c r="F406" s="37">
        <v>0.3968253968253968</v>
      </c>
      <c r="G406" s="37">
        <v>0.12781954887218044</v>
      </c>
      <c r="H406" s="37">
        <v>0.4753550543024227</v>
      </c>
      <c r="I406" s="37">
        <v>0.6031746031746031</v>
      </c>
      <c r="J406" s="37">
        <v>0.7880886426592798</v>
      </c>
    </row>
    <row r="407">
      <c r="A407" s="26">
        <v>30</v>
      </c>
      <c r="B407" s="24" t="str">
        <v>안성시</v>
      </c>
      <c r="C407" s="24" t="str">
        <v>2025-09</v>
      </c>
      <c r="D407" s="24" t="str">
        <v>비교 반영</v>
      </c>
      <c r="E407" s="24" t="str">
        <v>그 외 비교 반영월</v>
      </c>
      <c r="F407" s="37">
        <v>0.37526959022286127</v>
      </c>
      <c r="G407" s="37">
        <v>0.13443565780014377</v>
      </c>
      <c r="H407" s="37">
        <v>0.49029475197699496</v>
      </c>
      <c r="I407" s="37">
        <v>0.6247304097771388</v>
      </c>
      <c r="J407" s="37">
        <v>0.7848101265822784</v>
      </c>
    </row>
    <row r="408">
      <c r="A408" s="26">
        <v>30</v>
      </c>
      <c r="B408" s="24" t="str">
        <v>안성시</v>
      </c>
      <c r="C408" s="24" t="str">
        <v>2025-10</v>
      </c>
      <c r="D408" s="24" t="str">
        <v>비교 반영</v>
      </c>
      <c r="E408" s="24" t="str">
        <v>그 외 비교 반영월</v>
      </c>
      <c r="F408" s="37">
        <v>0.4322230828814872</v>
      </c>
      <c r="G408" s="37">
        <v>0.11541440743609604</v>
      </c>
      <c r="H408" s="37">
        <v>0.45236250968241676</v>
      </c>
      <c r="I408" s="37">
        <v>0.5677769171185127</v>
      </c>
      <c r="J408" s="37">
        <v>0.7967257844474761</v>
      </c>
    </row>
    <row r="409">
      <c r="A409" s="26">
        <v>30</v>
      </c>
      <c r="B409" s="24" t="str">
        <v>안성시</v>
      </c>
      <c r="C409" s="24" t="str">
        <v>2025-11</v>
      </c>
      <c r="D409" s="24" t="str">
        <v>비교 반영</v>
      </c>
      <c r="E409" s="24" t="str">
        <v>그 외 비교 반영월</v>
      </c>
      <c r="F409" s="37">
        <v>0.4132231404958678</v>
      </c>
      <c r="G409" s="37">
        <v>0.16446280991735537</v>
      </c>
      <c r="H409" s="37">
        <v>0.4223140495867769</v>
      </c>
      <c r="I409" s="37">
        <v>0.5867768595041323</v>
      </c>
      <c r="J409" s="37">
        <v>0.719718309859155</v>
      </c>
    </row>
    <row r="410">
      <c r="A410" s="26">
        <v>30</v>
      </c>
      <c r="B410" s="24" t="str">
        <v>안성시</v>
      </c>
      <c r="C410" s="24" t="str">
        <v>2025-12</v>
      </c>
      <c r="D410" s="24" t="str">
        <v>비교 반영</v>
      </c>
      <c r="E410" s="24" t="str">
        <v>그 외 비교 반영월</v>
      </c>
      <c r="F410" s="37">
        <v>0.24541284403669725</v>
      </c>
      <c r="G410" s="37">
        <v>0.11123853211009174</v>
      </c>
      <c r="H410" s="37">
        <v>0.643348623853211</v>
      </c>
      <c r="I410" s="37">
        <v>0.7545871559633027</v>
      </c>
      <c r="J410" s="37">
        <v>0.8525835866261399</v>
      </c>
    </row>
    <row r="411">
      <c r="A411" s="26">
        <v>30</v>
      </c>
      <c r="B411" s="24" t="str">
        <v>안성시</v>
      </c>
      <c r="C411" s="24" t="str">
        <v>2026-01</v>
      </c>
      <c r="D411" s="24" t="str">
        <v>비교 반영</v>
      </c>
      <c r="E411" s="24" t="str">
        <v>직전 비교기간</v>
      </c>
      <c r="F411" s="37">
        <v>0.3042269187986652</v>
      </c>
      <c r="G411" s="37">
        <v>0.11568409343715239</v>
      </c>
      <c r="H411" s="37">
        <v>0.5800889877641824</v>
      </c>
      <c r="I411" s="37">
        <v>0.6957730812013349</v>
      </c>
      <c r="J411" s="37">
        <v>0.8337330135891287</v>
      </c>
    </row>
    <row r="412">
      <c r="A412" s="26">
        <v>30</v>
      </c>
      <c r="B412" s="24" t="str">
        <v>안성시</v>
      </c>
      <c r="C412" s="24" t="str">
        <v>2026-02</v>
      </c>
      <c r="D412" s="24" t="str">
        <v>비교 반영</v>
      </c>
      <c r="E412" s="24" t="str">
        <v>직전 비교기간</v>
      </c>
      <c r="F412" s="37">
        <v>0.25948406676783003</v>
      </c>
      <c r="G412" s="37">
        <v>0.13808801213960548</v>
      </c>
      <c r="H412" s="37">
        <v>0.6024279210925645</v>
      </c>
      <c r="I412" s="37">
        <v>0.7405159332321699</v>
      </c>
      <c r="J412" s="37">
        <v>0.8135245901639344</v>
      </c>
    </row>
    <row r="413">
      <c r="A413" s="26">
        <v>30</v>
      </c>
      <c r="B413" s="24" t="str">
        <v>안성시</v>
      </c>
      <c r="C413" s="24" t="str">
        <v>2026-03</v>
      </c>
      <c r="D413" s="24" t="str">
        <v>비교 반영</v>
      </c>
      <c r="E413" s="24" t="str">
        <v>직전 비교기간</v>
      </c>
      <c r="F413" s="37">
        <v>0.5096887844979449</v>
      </c>
      <c r="G413" s="37">
        <v>0.12037580739870817</v>
      </c>
      <c r="H413" s="37">
        <v>0.369935408103347</v>
      </c>
      <c r="I413" s="37">
        <v>0.4903112155020552</v>
      </c>
      <c r="J413" s="37">
        <v>0.7544910179640718</v>
      </c>
    </row>
    <row r="414">
      <c r="A414" s="26">
        <v>30</v>
      </c>
      <c r="B414" s="24" t="str">
        <v>안성시</v>
      </c>
      <c r="C414" s="24" t="str">
        <v>2026-04</v>
      </c>
      <c r="D414" s="24" t="str">
        <v>비교 반영</v>
      </c>
      <c r="E414" s="24" t="str">
        <v>최근 비교기간</v>
      </c>
      <c r="F414" s="37">
        <v>0.4506708760852407</v>
      </c>
      <c r="G414" s="37">
        <v>0.13575374901341752</v>
      </c>
      <c r="H414" s="37">
        <v>0.4135753749013418</v>
      </c>
      <c r="I414" s="37">
        <v>0.5493291239147593</v>
      </c>
      <c r="J414" s="37">
        <v>0.7528735632183908</v>
      </c>
    </row>
    <row r="415">
      <c r="A415" s="26">
        <v>30</v>
      </c>
      <c r="B415" s="24" t="str">
        <v>안성시</v>
      </c>
      <c r="C415" s="24" t="str">
        <v>2026-05</v>
      </c>
      <c r="D415" s="24" t="str">
        <v>비교 반영</v>
      </c>
      <c r="E415" s="24" t="str">
        <v>최근 비교기간</v>
      </c>
      <c r="F415" s="37">
        <v>0.5260454878943507</v>
      </c>
      <c r="G415" s="37">
        <v>0.11738811445341159</v>
      </c>
      <c r="H415" s="37">
        <v>0.3565663976522377</v>
      </c>
      <c r="I415" s="37">
        <v>0.4739545121056493</v>
      </c>
      <c r="J415" s="37">
        <v>0.7523219814241486</v>
      </c>
    </row>
    <row r="416">
      <c r="A416" s="26">
        <v>30</v>
      </c>
      <c r="B416" s="24" t="str">
        <v>안성시</v>
      </c>
      <c r="C416" s="24" t="str">
        <v>2026-06</v>
      </c>
      <c r="D416" s="24" t="str">
        <v>비교 반영</v>
      </c>
      <c r="E416" s="24" t="str">
        <v>최근 비교기간</v>
      </c>
      <c r="F416" s="37">
        <v>0.48951612903225805</v>
      </c>
      <c r="G416" s="37">
        <v>0.1338709677419355</v>
      </c>
      <c r="H416" s="37">
        <v>0.37661290322580643</v>
      </c>
      <c r="I416" s="37">
        <v>0.510483870967742</v>
      </c>
      <c r="J416" s="37">
        <v>0.7377567140600316</v>
      </c>
    </row>
    <row r="417">
      <c r="A417" s="30">
        <v>30</v>
      </c>
      <c r="B417" s="30" t="str">
        <v>안성시</v>
      </c>
      <c r="C417" s="30" t="str">
        <v>2026-07</v>
      </c>
      <c r="D417" s="30" t="str">
        <v>집계 중</v>
      </c>
      <c r="E417" s="30" t="str">
        <v>집계 중 월</v>
      </c>
      <c r="F417" s="43">
        <v>0.35424710424710426</v>
      </c>
      <c r="G417" s="43">
        <v>0.13513513513513514</v>
      </c>
      <c r="H417" s="43">
        <v>0.5106177606177607</v>
      </c>
      <c r="I417" s="43">
        <v>0.6457528957528957</v>
      </c>
      <c r="J417" s="43">
        <v>0.7907324364723468</v>
      </c>
    </row>
    <row r="418">
      <c r="A418" s="26">
        <v>31</v>
      </c>
      <c r="B418" s="24" t="str">
        <v>수원시 장안구</v>
      </c>
      <c r="C418" s="24" t="str">
        <v>2025-08</v>
      </c>
      <c r="D418" s="24" t="str">
        <v>비교 반영</v>
      </c>
      <c r="E418" s="24" t="str">
        <v>그 외 비교 반영월</v>
      </c>
      <c r="F418" s="37">
        <v>0.21271585557299844</v>
      </c>
      <c r="G418" s="37">
        <v>0.3202511773940345</v>
      </c>
      <c r="H418" s="37">
        <v>0.46703296703296704</v>
      </c>
      <c r="I418" s="37">
        <v>0.7872841444270016</v>
      </c>
      <c r="J418" s="37">
        <v>0.5932203389830508</v>
      </c>
    </row>
    <row r="419">
      <c r="A419" s="26">
        <v>31</v>
      </c>
      <c r="B419" s="24" t="str">
        <v>수원시 장안구</v>
      </c>
      <c r="C419" s="24" t="str">
        <v>2025-09</v>
      </c>
      <c r="D419" s="24" t="str">
        <v>비교 반영</v>
      </c>
      <c r="E419" s="24" t="str">
        <v>그 외 비교 반영월</v>
      </c>
      <c r="F419" s="37">
        <v>0.23921887713588283</v>
      </c>
      <c r="G419" s="37">
        <v>0.35557363710333606</v>
      </c>
      <c r="H419" s="37">
        <v>0.40520748576078114</v>
      </c>
      <c r="I419" s="37">
        <v>0.7607811228641171</v>
      </c>
      <c r="J419" s="37">
        <v>0.532620320855615</v>
      </c>
    </row>
    <row r="420">
      <c r="A420" s="26">
        <v>31</v>
      </c>
      <c r="B420" s="24" t="str">
        <v>수원시 장안구</v>
      </c>
      <c r="C420" s="24" t="str">
        <v>2025-10</v>
      </c>
      <c r="D420" s="24" t="str">
        <v>비교 반영</v>
      </c>
      <c r="E420" s="24" t="str">
        <v>그 외 비교 반영월</v>
      </c>
      <c r="F420" s="37">
        <v>0.2529610829103215</v>
      </c>
      <c r="G420" s="37">
        <v>0.3299492385786802</v>
      </c>
      <c r="H420" s="37">
        <v>0.4170896785109983</v>
      </c>
      <c r="I420" s="37">
        <v>0.7470389170896785</v>
      </c>
      <c r="J420" s="37">
        <v>0.5583238958097395</v>
      </c>
    </row>
    <row r="421">
      <c r="A421" s="26">
        <v>31</v>
      </c>
      <c r="B421" s="24" t="str">
        <v>수원시 장안구</v>
      </c>
      <c r="C421" s="24" t="str">
        <v>2025-11</v>
      </c>
      <c r="D421" s="24" t="str">
        <v>비교 반영</v>
      </c>
      <c r="E421" s="24" t="str">
        <v>그 외 비교 반영월</v>
      </c>
      <c r="F421" s="37">
        <v>0.1446776611694153</v>
      </c>
      <c r="G421" s="37">
        <v>0.34407796101949023</v>
      </c>
      <c r="H421" s="37">
        <v>0.5112443778110944</v>
      </c>
      <c r="I421" s="37">
        <v>0.8553223388305847</v>
      </c>
      <c r="J421" s="37">
        <v>0.5977212971078002</v>
      </c>
    </row>
    <row r="422">
      <c r="A422" s="26">
        <v>31</v>
      </c>
      <c r="B422" s="24" t="str">
        <v>수원시 장안구</v>
      </c>
      <c r="C422" s="24" t="str">
        <v>2025-12</v>
      </c>
      <c r="D422" s="24" t="str">
        <v>비교 반영</v>
      </c>
      <c r="E422" s="24" t="str">
        <v>그 외 비교 반영월</v>
      </c>
      <c r="F422" s="37">
        <v>0.16706443914081145</v>
      </c>
      <c r="G422" s="37">
        <v>0.2678997613365155</v>
      </c>
      <c r="H422" s="37">
        <v>0.565035799522673</v>
      </c>
      <c r="I422" s="37">
        <v>0.8329355608591885</v>
      </c>
      <c r="J422" s="37">
        <v>0.6783667621776505</v>
      </c>
    </row>
    <row r="423">
      <c r="A423" s="26">
        <v>31</v>
      </c>
      <c r="B423" s="24" t="str">
        <v>수원시 장안구</v>
      </c>
      <c r="C423" s="24" t="str">
        <v>2026-01</v>
      </c>
      <c r="D423" s="24" t="str">
        <v>비교 반영</v>
      </c>
      <c r="E423" s="24" t="str">
        <v>직전 비교기간</v>
      </c>
      <c r="F423" s="37">
        <v>0.17647058823529413</v>
      </c>
      <c r="G423" s="37">
        <v>0.27407886231415646</v>
      </c>
      <c r="H423" s="37">
        <v>0.5494505494505495</v>
      </c>
      <c r="I423" s="37">
        <v>0.8235294117647058</v>
      </c>
      <c r="J423" s="37">
        <v>0.6671899529042387</v>
      </c>
    </row>
    <row r="424">
      <c r="A424" s="26">
        <v>31</v>
      </c>
      <c r="B424" s="24" t="str">
        <v>수원시 장안구</v>
      </c>
      <c r="C424" s="24" t="str">
        <v>2026-02</v>
      </c>
      <c r="D424" s="24" t="str">
        <v>비교 반영</v>
      </c>
      <c r="E424" s="24" t="str">
        <v>직전 비교기간</v>
      </c>
      <c r="F424" s="37">
        <v>0.25252525252525254</v>
      </c>
      <c r="G424" s="37">
        <v>0.23030303030303031</v>
      </c>
      <c r="H424" s="37">
        <v>0.5171717171717172</v>
      </c>
      <c r="I424" s="37">
        <v>0.7474747474747475</v>
      </c>
      <c r="J424" s="37">
        <v>0.6918918918918919</v>
      </c>
    </row>
    <row r="425">
      <c r="A425" s="26">
        <v>31</v>
      </c>
      <c r="B425" s="24" t="str">
        <v>수원시 장안구</v>
      </c>
      <c r="C425" s="24" t="str">
        <v>2026-03</v>
      </c>
      <c r="D425" s="24" t="str">
        <v>비교 반영</v>
      </c>
      <c r="E425" s="24" t="str">
        <v>직전 비교기간</v>
      </c>
      <c r="F425" s="37">
        <v>0.26169590643274854</v>
      </c>
      <c r="G425" s="37">
        <v>0.3230994152046784</v>
      </c>
      <c r="H425" s="37">
        <v>0.4152046783625731</v>
      </c>
      <c r="I425" s="37">
        <v>0.7383040935672515</v>
      </c>
      <c r="J425" s="37">
        <v>0.5623762376237624</v>
      </c>
    </row>
    <row r="426">
      <c r="A426" s="26">
        <v>31</v>
      </c>
      <c r="B426" s="24" t="str">
        <v>수원시 장안구</v>
      </c>
      <c r="C426" s="24" t="str">
        <v>2026-04</v>
      </c>
      <c r="D426" s="24" t="str">
        <v>비교 반영</v>
      </c>
      <c r="E426" s="24" t="str">
        <v>최근 비교기간</v>
      </c>
      <c r="F426" s="37">
        <v>0.30646589902568644</v>
      </c>
      <c r="G426" s="37">
        <v>0.31620903454384414</v>
      </c>
      <c r="H426" s="37">
        <v>0.3773250664304694</v>
      </c>
      <c r="I426" s="37">
        <v>0.6935341009743136</v>
      </c>
      <c r="J426" s="37">
        <v>0.5440613026819924</v>
      </c>
    </row>
    <row r="427">
      <c r="A427" s="26">
        <v>31</v>
      </c>
      <c r="B427" s="24" t="str">
        <v>수원시 장안구</v>
      </c>
      <c r="C427" s="24" t="str">
        <v>2026-05</v>
      </c>
      <c r="D427" s="24" t="str">
        <v>비교 반영</v>
      </c>
      <c r="E427" s="24" t="str">
        <v>최근 비교기간</v>
      </c>
      <c r="F427" s="37">
        <v>0.3711191335740072</v>
      </c>
      <c r="G427" s="37">
        <v>0.2700361010830325</v>
      </c>
      <c r="H427" s="37">
        <v>0.3588447653429603</v>
      </c>
      <c r="I427" s="37">
        <v>0.6288808664259928</v>
      </c>
      <c r="J427" s="37">
        <v>0.5706084959816303</v>
      </c>
    </row>
    <row r="428">
      <c r="A428" s="26">
        <v>31</v>
      </c>
      <c r="B428" s="24" t="str">
        <v>수원시 장안구</v>
      </c>
      <c r="C428" s="24" t="str">
        <v>2026-06</v>
      </c>
      <c r="D428" s="24" t="str">
        <v>비교 반영</v>
      </c>
      <c r="E428" s="24" t="str">
        <v>최근 비교기간</v>
      </c>
      <c r="F428" s="37">
        <v>0.3034367141659681</v>
      </c>
      <c r="G428" s="37">
        <v>0.2766135792120704</v>
      </c>
      <c r="H428" s="37">
        <v>0.41994970662196146</v>
      </c>
      <c r="I428" s="37">
        <v>0.6965632858340318</v>
      </c>
      <c r="J428" s="37">
        <v>0.6028880866425993</v>
      </c>
    </row>
    <row r="429">
      <c r="A429" s="30">
        <v>31</v>
      </c>
      <c r="B429" s="30" t="str">
        <v>수원시 장안구</v>
      </c>
      <c r="C429" s="30" t="str">
        <v>2026-07</v>
      </c>
      <c r="D429" s="30" t="str">
        <v>집계 중</v>
      </c>
      <c r="E429" s="30" t="str">
        <v>집계 중 월</v>
      </c>
      <c r="F429" s="43">
        <v>0.34074074074074073</v>
      </c>
      <c r="G429" s="43">
        <v>0.2537037037037037</v>
      </c>
      <c r="H429" s="43">
        <v>0.40555555555555556</v>
      </c>
      <c r="I429" s="43">
        <v>0.6592592592592592</v>
      </c>
      <c r="J429" s="43">
        <v>0.6151685393258427</v>
      </c>
    </row>
    <row r="430">
      <c r="A430" s="26">
        <v>32</v>
      </c>
      <c r="B430" s="24" t="str">
        <v>고양시 일산서구</v>
      </c>
      <c r="C430" s="24" t="str">
        <v>2025-08</v>
      </c>
      <c r="D430" s="24" t="str">
        <v>비교 반영</v>
      </c>
      <c r="E430" s="24" t="str">
        <v>그 외 비교 반영월</v>
      </c>
      <c r="F430" s="37">
        <v>0.19912663755458515</v>
      </c>
      <c r="G430" s="37">
        <v>0.422707423580786</v>
      </c>
      <c r="H430" s="37">
        <v>0.37816593886462885</v>
      </c>
      <c r="I430" s="37">
        <v>0.8008733624454148</v>
      </c>
      <c r="J430" s="37">
        <v>0.4721919302071974</v>
      </c>
    </row>
    <row r="431">
      <c r="A431" s="26">
        <v>32</v>
      </c>
      <c r="B431" s="24" t="str">
        <v>고양시 일산서구</v>
      </c>
      <c r="C431" s="24" t="str">
        <v>2025-09</v>
      </c>
      <c r="D431" s="24" t="str">
        <v>비교 반영</v>
      </c>
      <c r="E431" s="24" t="str">
        <v>그 외 비교 반영월</v>
      </c>
      <c r="F431" s="37">
        <v>0.24082934609250398</v>
      </c>
      <c r="G431" s="37">
        <v>0.4266347687400319</v>
      </c>
      <c r="H431" s="37">
        <v>0.33253588516746413</v>
      </c>
      <c r="I431" s="37">
        <v>0.759170653907496</v>
      </c>
      <c r="J431" s="37">
        <v>0.4380252100840336</v>
      </c>
    </row>
    <row r="432">
      <c r="A432" s="26">
        <v>32</v>
      </c>
      <c r="B432" s="24" t="str">
        <v>고양시 일산서구</v>
      </c>
      <c r="C432" s="24" t="str">
        <v>2025-10</v>
      </c>
      <c r="D432" s="24" t="str">
        <v>비교 반영</v>
      </c>
      <c r="E432" s="24" t="str">
        <v>그 외 비교 반영월</v>
      </c>
      <c r="F432" s="37">
        <v>0.27001703577512776</v>
      </c>
      <c r="G432" s="37">
        <v>0.43185689948892675</v>
      </c>
      <c r="H432" s="37">
        <v>0.2981260647359455</v>
      </c>
      <c r="I432" s="37">
        <v>0.7299829642248722</v>
      </c>
      <c r="J432" s="37">
        <v>0.40840140023337224</v>
      </c>
    </row>
    <row r="433">
      <c r="A433" s="26">
        <v>32</v>
      </c>
      <c r="B433" s="24" t="str">
        <v>고양시 일산서구</v>
      </c>
      <c r="C433" s="24" t="str">
        <v>2025-11</v>
      </c>
      <c r="D433" s="24" t="str">
        <v>비교 반영</v>
      </c>
      <c r="E433" s="24" t="str">
        <v>그 외 비교 반영월</v>
      </c>
      <c r="F433" s="37">
        <v>0.27488151658767773</v>
      </c>
      <c r="G433" s="37">
        <v>0.39257503949447076</v>
      </c>
      <c r="H433" s="37">
        <v>0.3325434439178515</v>
      </c>
      <c r="I433" s="37">
        <v>0.7251184834123223</v>
      </c>
      <c r="J433" s="37">
        <v>0.45860566448801743</v>
      </c>
    </row>
    <row r="434">
      <c r="A434" s="26">
        <v>32</v>
      </c>
      <c r="B434" s="24" t="str">
        <v>고양시 일산서구</v>
      </c>
      <c r="C434" s="24" t="str">
        <v>2025-12</v>
      </c>
      <c r="D434" s="24" t="str">
        <v>비교 반영</v>
      </c>
      <c r="E434" s="24" t="str">
        <v>그 외 비교 반영월</v>
      </c>
      <c r="F434" s="37">
        <v>0.20836891545687447</v>
      </c>
      <c r="G434" s="37">
        <v>0.43210930828351835</v>
      </c>
      <c r="H434" s="37">
        <v>0.3595217762596072</v>
      </c>
      <c r="I434" s="37">
        <v>0.7916310845431256</v>
      </c>
      <c r="J434" s="37">
        <v>0.45415318230852214</v>
      </c>
    </row>
    <row r="435">
      <c r="A435" s="26">
        <v>32</v>
      </c>
      <c r="B435" s="24" t="str">
        <v>고양시 일산서구</v>
      </c>
      <c r="C435" s="24" t="str">
        <v>2026-01</v>
      </c>
      <c r="D435" s="24" t="str">
        <v>비교 반영</v>
      </c>
      <c r="E435" s="24" t="str">
        <v>직전 비교기간</v>
      </c>
      <c r="F435" s="37">
        <v>0.23621460506706407</v>
      </c>
      <c r="G435" s="37">
        <v>0.4150521609538003</v>
      </c>
      <c r="H435" s="37">
        <v>0.34873323397913564</v>
      </c>
      <c r="I435" s="37">
        <v>0.763785394932936</v>
      </c>
      <c r="J435" s="37">
        <v>0.45658536585365855</v>
      </c>
    </row>
    <row r="436">
      <c r="A436" s="26">
        <v>32</v>
      </c>
      <c r="B436" s="24" t="str">
        <v>고양시 일산서구</v>
      </c>
      <c r="C436" s="24" t="str">
        <v>2026-02</v>
      </c>
      <c r="D436" s="24" t="str">
        <v>비교 반영</v>
      </c>
      <c r="E436" s="24" t="str">
        <v>직전 비교기간</v>
      </c>
      <c r="F436" s="37">
        <v>0.2215302491103203</v>
      </c>
      <c r="G436" s="37">
        <v>0.4261565836298932</v>
      </c>
      <c r="H436" s="37">
        <v>0.35231316725978645</v>
      </c>
      <c r="I436" s="37">
        <v>0.7784697508896797</v>
      </c>
      <c r="J436" s="37">
        <v>0.45257142857142857</v>
      </c>
    </row>
    <row r="437">
      <c r="A437" s="26">
        <v>32</v>
      </c>
      <c r="B437" s="24" t="str">
        <v>고양시 일산서구</v>
      </c>
      <c r="C437" s="24" t="str">
        <v>2026-03</v>
      </c>
      <c r="D437" s="24" t="str">
        <v>비교 반영</v>
      </c>
      <c r="E437" s="24" t="str">
        <v>직전 비교기간</v>
      </c>
      <c r="F437" s="37">
        <v>0.2356733524355301</v>
      </c>
      <c r="G437" s="37">
        <v>0.3868194842406877</v>
      </c>
      <c r="H437" s="37">
        <v>0.37750716332378226</v>
      </c>
      <c r="I437" s="37">
        <v>0.7643266475644699</v>
      </c>
      <c r="J437" s="37">
        <v>0.4939081537019681</v>
      </c>
    </row>
    <row r="438">
      <c r="A438" s="26">
        <v>32</v>
      </c>
      <c r="B438" s="24" t="str">
        <v>고양시 일산서구</v>
      </c>
      <c r="C438" s="24" t="str">
        <v>2026-04</v>
      </c>
      <c r="D438" s="24" t="str">
        <v>비교 반영</v>
      </c>
      <c r="E438" s="24" t="str">
        <v>최근 비교기간</v>
      </c>
      <c r="F438" s="37">
        <v>0.3058129738837405</v>
      </c>
      <c r="G438" s="37">
        <v>0.34793597304128054</v>
      </c>
      <c r="H438" s="37">
        <v>0.34625105307497894</v>
      </c>
      <c r="I438" s="37">
        <v>0.6941870261162595</v>
      </c>
      <c r="J438" s="37">
        <v>0.4987864077669903</v>
      </c>
    </row>
    <row r="439">
      <c r="A439" s="26">
        <v>32</v>
      </c>
      <c r="B439" s="24" t="str">
        <v>고양시 일산서구</v>
      </c>
      <c r="C439" s="24" t="str">
        <v>2026-05</v>
      </c>
      <c r="D439" s="24" t="str">
        <v>비교 반영</v>
      </c>
      <c r="E439" s="24" t="str">
        <v>최근 비교기간</v>
      </c>
      <c r="F439" s="37">
        <v>0.3038897893030794</v>
      </c>
      <c r="G439" s="37">
        <v>0.35899513776337116</v>
      </c>
      <c r="H439" s="37">
        <v>0.3371150729335494</v>
      </c>
      <c r="I439" s="37">
        <v>0.6961102106969206</v>
      </c>
      <c r="J439" s="37">
        <v>0.4842840512223516</v>
      </c>
    </row>
    <row r="440">
      <c r="A440" s="26">
        <v>32</v>
      </c>
      <c r="B440" s="24" t="str">
        <v>고양시 일산서구</v>
      </c>
      <c r="C440" s="24" t="str">
        <v>2026-06</v>
      </c>
      <c r="D440" s="24" t="str">
        <v>비교 반영</v>
      </c>
      <c r="E440" s="24" t="str">
        <v>최근 비교기간</v>
      </c>
      <c r="F440" s="37">
        <v>0.28594249201277955</v>
      </c>
      <c r="G440" s="37">
        <v>0.3929712460063898</v>
      </c>
      <c r="H440" s="37">
        <v>0.3210862619808307</v>
      </c>
      <c r="I440" s="37">
        <v>0.7140575079872205</v>
      </c>
      <c r="J440" s="37">
        <v>0.44966442953020136</v>
      </c>
    </row>
    <row r="441">
      <c r="A441" s="30">
        <v>32</v>
      </c>
      <c r="B441" s="30" t="str">
        <v>고양시 일산서구</v>
      </c>
      <c r="C441" s="30" t="str">
        <v>2026-07</v>
      </c>
      <c r="D441" s="30" t="str">
        <v>집계 중</v>
      </c>
      <c r="E441" s="30" t="str">
        <v>집계 중 월</v>
      </c>
      <c r="F441" s="43">
        <v>0.2767940354147251</v>
      </c>
      <c r="G441" s="43">
        <v>0.39422180801491147</v>
      </c>
      <c r="H441" s="43">
        <v>0.32898415657036345</v>
      </c>
      <c r="I441" s="43">
        <v>0.723205964585275</v>
      </c>
      <c r="J441" s="43">
        <v>0.45489690721649484</v>
      </c>
    </row>
    <row r="442">
      <c r="A442" s="26">
        <v>33</v>
      </c>
      <c r="B442" s="24" t="str">
        <v>성남시 중원구</v>
      </c>
      <c r="C442" s="24" t="str">
        <v>2025-08</v>
      </c>
      <c r="D442" s="24" t="str">
        <v>비교 반영</v>
      </c>
      <c r="E442" s="24" t="str">
        <v>그 외 비교 반영월</v>
      </c>
      <c r="F442" s="37">
        <v>0.1798695246971109</v>
      </c>
      <c r="G442" s="37">
        <v>0.3616029822926375</v>
      </c>
      <c r="H442" s="37">
        <v>0.45852749301025164</v>
      </c>
      <c r="I442" s="37">
        <v>0.8201304753028891</v>
      </c>
      <c r="J442" s="37">
        <v>0.5590909090909091</v>
      </c>
    </row>
    <row r="443">
      <c r="A443" s="26">
        <v>33</v>
      </c>
      <c r="B443" s="24" t="str">
        <v>성남시 중원구</v>
      </c>
      <c r="C443" s="24" t="str">
        <v>2025-09</v>
      </c>
      <c r="D443" s="24" t="str">
        <v>비교 반영</v>
      </c>
      <c r="E443" s="24" t="str">
        <v>그 외 비교 반영월</v>
      </c>
      <c r="F443" s="37">
        <v>0.33360128617363344</v>
      </c>
      <c r="G443" s="37">
        <v>0.3279742765273312</v>
      </c>
      <c r="H443" s="37">
        <v>0.3384244372990354</v>
      </c>
      <c r="I443" s="37">
        <v>0.6663987138263665</v>
      </c>
      <c r="J443" s="37">
        <v>0.5078407720144753</v>
      </c>
    </row>
    <row r="444">
      <c r="A444" s="26">
        <v>33</v>
      </c>
      <c r="B444" s="24" t="str">
        <v>성남시 중원구</v>
      </c>
      <c r="C444" s="24" t="str">
        <v>2025-10</v>
      </c>
      <c r="D444" s="24" t="str">
        <v>비교 반영</v>
      </c>
      <c r="E444" s="24" t="str">
        <v>그 외 비교 반영월</v>
      </c>
      <c r="F444" s="37">
        <v>0.36228287841191065</v>
      </c>
      <c r="G444" s="37">
        <v>0.2977667493796526</v>
      </c>
      <c r="H444" s="37">
        <v>0.3399503722084367</v>
      </c>
      <c r="I444" s="37">
        <v>0.6377171215880894</v>
      </c>
      <c r="J444" s="37">
        <v>0.5330739299610895</v>
      </c>
    </row>
    <row r="445">
      <c r="A445" s="26">
        <v>33</v>
      </c>
      <c r="B445" s="24" t="str">
        <v>성남시 중원구</v>
      </c>
      <c r="C445" s="24" t="str">
        <v>2025-11</v>
      </c>
      <c r="D445" s="24" t="str">
        <v>비교 반영</v>
      </c>
      <c r="E445" s="24" t="str">
        <v>그 외 비교 반영월</v>
      </c>
      <c r="F445" s="37">
        <v>0.17119838872104734</v>
      </c>
      <c r="G445" s="37">
        <v>0.3796576032225579</v>
      </c>
      <c r="H445" s="37">
        <v>0.44914400805639476</v>
      </c>
      <c r="I445" s="37">
        <v>0.8288016112789527</v>
      </c>
      <c r="J445" s="37">
        <v>0.5419198055893074</v>
      </c>
    </row>
    <row r="446">
      <c r="A446" s="26">
        <v>33</v>
      </c>
      <c r="B446" s="24" t="str">
        <v>성남시 중원구</v>
      </c>
      <c r="C446" s="24" t="str">
        <v>2025-12</v>
      </c>
      <c r="D446" s="24" t="str">
        <v>비교 반영</v>
      </c>
      <c r="E446" s="24" t="str">
        <v>그 외 비교 반영월</v>
      </c>
      <c r="F446" s="37">
        <v>0.27331486611265005</v>
      </c>
      <c r="G446" s="37">
        <v>0.3047091412742382</v>
      </c>
      <c r="H446" s="37">
        <v>0.42197599261311175</v>
      </c>
      <c r="I446" s="37">
        <v>0.7266851338873499</v>
      </c>
      <c r="J446" s="37">
        <v>0.5806861499364676</v>
      </c>
    </row>
    <row r="447">
      <c r="A447" s="26">
        <v>33</v>
      </c>
      <c r="B447" s="24" t="str">
        <v>성남시 중원구</v>
      </c>
      <c r="C447" s="24" t="str">
        <v>2026-01</v>
      </c>
      <c r="D447" s="24" t="str">
        <v>비교 반영</v>
      </c>
      <c r="E447" s="24" t="str">
        <v>직전 비교기간</v>
      </c>
      <c r="F447" s="37">
        <v>0.3436322532027129</v>
      </c>
      <c r="G447" s="37">
        <v>0.2878673700075358</v>
      </c>
      <c r="H447" s="37">
        <v>0.36850037678975134</v>
      </c>
      <c r="I447" s="37">
        <v>0.6563677467972872</v>
      </c>
      <c r="J447" s="37">
        <v>0.5614236509758898</v>
      </c>
    </row>
    <row r="448">
      <c r="A448" s="26">
        <v>33</v>
      </c>
      <c r="B448" s="24" t="str">
        <v>성남시 중원구</v>
      </c>
      <c r="C448" s="24" t="str">
        <v>2026-02</v>
      </c>
      <c r="D448" s="24" t="str">
        <v>비교 반영</v>
      </c>
      <c r="E448" s="24" t="str">
        <v>직전 비교기간</v>
      </c>
      <c r="F448" s="37">
        <v>0.27982062780269057</v>
      </c>
      <c r="G448" s="37">
        <v>0.31390134529147984</v>
      </c>
      <c r="H448" s="37">
        <v>0.4062780269058296</v>
      </c>
      <c r="I448" s="37">
        <v>0.7201793721973094</v>
      </c>
      <c r="J448" s="37">
        <v>0.564134495641345</v>
      </c>
    </row>
    <row r="449">
      <c r="A449" s="26">
        <v>33</v>
      </c>
      <c r="B449" s="24" t="str">
        <v>성남시 중원구</v>
      </c>
      <c r="C449" s="24" t="str">
        <v>2026-03</v>
      </c>
      <c r="D449" s="24" t="str">
        <v>비교 반영</v>
      </c>
      <c r="E449" s="24" t="str">
        <v>직전 비교기간</v>
      </c>
      <c r="F449" s="37">
        <v>0.26897069872276486</v>
      </c>
      <c r="G449" s="37">
        <v>0.33283245679939893</v>
      </c>
      <c r="H449" s="37">
        <v>0.3981968444778362</v>
      </c>
      <c r="I449" s="37">
        <v>0.7310293012772352</v>
      </c>
      <c r="J449" s="37">
        <v>0.5447070914696814</v>
      </c>
    </row>
    <row r="450">
      <c r="A450" s="26">
        <v>33</v>
      </c>
      <c r="B450" s="24" t="str">
        <v>성남시 중원구</v>
      </c>
      <c r="C450" s="24" t="str">
        <v>2026-04</v>
      </c>
      <c r="D450" s="24" t="str">
        <v>비교 반영</v>
      </c>
      <c r="E450" s="24" t="str">
        <v>최근 비교기간</v>
      </c>
      <c r="F450" s="37">
        <v>0.2875605815831987</v>
      </c>
      <c r="G450" s="37">
        <v>0.29806138933764137</v>
      </c>
      <c r="H450" s="37">
        <v>0.41437802907915994</v>
      </c>
      <c r="I450" s="37">
        <v>0.7124394184168013</v>
      </c>
      <c r="J450" s="37">
        <v>0.5816326530612245</v>
      </c>
    </row>
    <row r="451">
      <c r="A451" s="26">
        <v>33</v>
      </c>
      <c r="B451" s="24" t="str">
        <v>성남시 중원구</v>
      </c>
      <c r="C451" s="24" t="str">
        <v>2026-05</v>
      </c>
      <c r="D451" s="24" t="str">
        <v>비교 반영</v>
      </c>
      <c r="E451" s="24" t="str">
        <v>최근 비교기간</v>
      </c>
      <c r="F451" s="37">
        <v>0.34109149277688605</v>
      </c>
      <c r="G451" s="37">
        <v>0.28330658105939005</v>
      </c>
      <c r="H451" s="37">
        <v>0.3756019261637239</v>
      </c>
      <c r="I451" s="37">
        <v>0.658908507223114</v>
      </c>
      <c r="J451" s="37">
        <v>0.5700365408038977</v>
      </c>
    </row>
    <row r="452">
      <c r="A452" s="26">
        <v>33</v>
      </c>
      <c r="B452" s="24" t="str">
        <v>성남시 중원구</v>
      </c>
      <c r="C452" s="24" t="str">
        <v>2026-06</v>
      </c>
      <c r="D452" s="24" t="str">
        <v>비교 반영</v>
      </c>
      <c r="E452" s="24" t="str">
        <v>최근 비교기간</v>
      </c>
      <c r="F452" s="37">
        <v>0.31363636363636366</v>
      </c>
      <c r="G452" s="37">
        <v>0.27636363636363637</v>
      </c>
      <c r="H452" s="37">
        <v>0.41</v>
      </c>
      <c r="I452" s="37">
        <v>0.6863636363636364</v>
      </c>
      <c r="J452" s="37">
        <v>0.5973509933774834</v>
      </c>
    </row>
    <row r="453">
      <c r="A453" s="30">
        <v>33</v>
      </c>
      <c r="B453" s="30" t="str">
        <v>성남시 중원구</v>
      </c>
      <c r="C453" s="30" t="str">
        <v>2026-07</v>
      </c>
      <c r="D453" s="30" t="str">
        <v>집계 중</v>
      </c>
      <c r="E453" s="30" t="str">
        <v>집계 중 월</v>
      </c>
      <c r="F453" s="43">
        <v>0.36618357487922704</v>
      </c>
      <c r="G453" s="43">
        <v>0.27053140096618356</v>
      </c>
      <c r="H453" s="43">
        <v>0.36328502415458935</v>
      </c>
      <c r="I453" s="43">
        <v>0.633816425120773</v>
      </c>
      <c r="J453" s="43">
        <v>0.573170731707317</v>
      </c>
    </row>
    <row r="454">
      <c r="A454" s="26">
        <v>34</v>
      </c>
      <c r="B454" s="24" t="str">
        <v>구리시</v>
      </c>
      <c r="C454" s="24" t="str">
        <v>2025-08</v>
      </c>
      <c r="D454" s="24" t="str">
        <v>비교 반영</v>
      </c>
      <c r="E454" s="24" t="str">
        <v>그 외 비교 반영월</v>
      </c>
      <c r="F454" s="37">
        <v>0.27193932827735645</v>
      </c>
      <c r="G454" s="37">
        <v>0.3531960996749729</v>
      </c>
      <c r="H454" s="37">
        <v>0.37486457204767065</v>
      </c>
      <c r="I454" s="37">
        <v>0.7280606717226435</v>
      </c>
      <c r="J454" s="37">
        <v>0.5148809523809523</v>
      </c>
    </row>
    <row r="455">
      <c r="A455" s="26">
        <v>34</v>
      </c>
      <c r="B455" s="24" t="str">
        <v>구리시</v>
      </c>
      <c r="C455" s="24" t="str">
        <v>2025-09</v>
      </c>
      <c r="D455" s="24" t="str">
        <v>비교 반영</v>
      </c>
      <c r="E455" s="24" t="str">
        <v>그 외 비교 반영월</v>
      </c>
      <c r="F455" s="37">
        <v>0.28502879078694815</v>
      </c>
      <c r="G455" s="37">
        <v>0.35892514395393477</v>
      </c>
      <c r="H455" s="37">
        <v>0.3560460652591171</v>
      </c>
      <c r="I455" s="37">
        <v>0.7149712092130518</v>
      </c>
      <c r="J455" s="37">
        <v>0.49798657718120803</v>
      </c>
    </row>
    <row r="456">
      <c r="A456" s="26">
        <v>34</v>
      </c>
      <c r="B456" s="24" t="str">
        <v>구리시</v>
      </c>
      <c r="C456" s="24" t="str">
        <v>2025-10</v>
      </c>
      <c r="D456" s="24" t="str">
        <v>비교 반영</v>
      </c>
      <c r="E456" s="24" t="str">
        <v>그 외 비교 반영월</v>
      </c>
      <c r="F456" s="37">
        <v>0.4178988326848249</v>
      </c>
      <c r="G456" s="37">
        <v>0.2490272373540856</v>
      </c>
      <c r="H456" s="37">
        <v>0.3330739299610895</v>
      </c>
      <c r="I456" s="37">
        <v>0.5821011673151751</v>
      </c>
      <c r="J456" s="37">
        <v>0.5721925133689839</v>
      </c>
    </row>
    <row r="457">
      <c r="A457" s="26">
        <v>34</v>
      </c>
      <c r="B457" s="24" t="str">
        <v>구리시</v>
      </c>
      <c r="C457" s="24" t="str">
        <v>2025-11</v>
      </c>
      <c r="D457" s="24" t="str">
        <v>비교 반영</v>
      </c>
      <c r="E457" s="24" t="str">
        <v>그 외 비교 반영월</v>
      </c>
      <c r="F457" s="37">
        <v>0.3919282511210762</v>
      </c>
      <c r="G457" s="37">
        <v>0.2986547085201794</v>
      </c>
      <c r="H457" s="37">
        <v>0.3094170403587444</v>
      </c>
      <c r="I457" s="37">
        <v>0.6080717488789238</v>
      </c>
      <c r="J457" s="37">
        <v>0.5088495575221239</v>
      </c>
    </row>
    <row r="458">
      <c r="A458" s="26">
        <v>34</v>
      </c>
      <c r="B458" s="24" t="str">
        <v>구리시</v>
      </c>
      <c r="C458" s="24" t="str">
        <v>2025-12</v>
      </c>
      <c r="D458" s="24" t="str">
        <v>비교 반영</v>
      </c>
      <c r="E458" s="24" t="str">
        <v>그 외 비교 반영월</v>
      </c>
      <c r="F458" s="37">
        <v>0.357080035180299</v>
      </c>
      <c r="G458" s="37">
        <v>0.3043095866314864</v>
      </c>
      <c r="H458" s="37">
        <v>0.3386103781882146</v>
      </c>
      <c r="I458" s="37">
        <v>0.6429199648197009</v>
      </c>
      <c r="J458" s="37">
        <v>0.5266757865937073</v>
      </c>
    </row>
    <row r="459">
      <c r="A459" s="26">
        <v>34</v>
      </c>
      <c r="B459" s="24" t="str">
        <v>구리시</v>
      </c>
      <c r="C459" s="24" t="str">
        <v>2026-01</v>
      </c>
      <c r="D459" s="24" t="str">
        <v>비교 반영</v>
      </c>
      <c r="E459" s="24" t="str">
        <v>직전 비교기간</v>
      </c>
      <c r="F459" s="37">
        <v>0.4710526315789474</v>
      </c>
      <c r="G459" s="37">
        <v>0.2888157894736842</v>
      </c>
      <c r="H459" s="37">
        <v>0.24013157894736842</v>
      </c>
      <c r="I459" s="37">
        <v>0.5289473684210526</v>
      </c>
      <c r="J459" s="37">
        <v>0.4539800995024876</v>
      </c>
    </row>
    <row r="460">
      <c r="A460" s="26">
        <v>34</v>
      </c>
      <c r="B460" s="24" t="str">
        <v>구리시</v>
      </c>
      <c r="C460" s="24" t="str">
        <v>2026-02</v>
      </c>
      <c r="D460" s="24" t="str">
        <v>비교 반영</v>
      </c>
      <c r="E460" s="24" t="str">
        <v>직전 비교기간</v>
      </c>
      <c r="F460" s="37">
        <v>0.36961628817541115</v>
      </c>
      <c r="G460" s="37">
        <v>0.34690681284259983</v>
      </c>
      <c r="H460" s="37">
        <v>0.283476898981989</v>
      </c>
      <c r="I460" s="37">
        <v>0.6303837118245889</v>
      </c>
      <c r="J460" s="37">
        <v>0.4496894409937888</v>
      </c>
    </row>
    <row r="461">
      <c r="A461" s="26">
        <v>34</v>
      </c>
      <c r="B461" s="24" t="str">
        <v>구리시</v>
      </c>
      <c r="C461" s="24" t="str">
        <v>2026-03</v>
      </c>
      <c r="D461" s="24" t="str">
        <v>비교 반영</v>
      </c>
      <c r="E461" s="24" t="str">
        <v>직전 비교기간</v>
      </c>
      <c r="F461" s="37">
        <v>0.3700410396716826</v>
      </c>
      <c r="G461" s="37">
        <v>0.3399452804377565</v>
      </c>
      <c r="H461" s="37">
        <v>0.29001367989056087</v>
      </c>
      <c r="I461" s="37">
        <v>0.6299589603283173</v>
      </c>
      <c r="J461" s="37">
        <v>0.4603691639522258</v>
      </c>
    </row>
    <row r="462">
      <c r="A462" s="26">
        <v>34</v>
      </c>
      <c r="B462" s="24" t="str">
        <v>구리시</v>
      </c>
      <c r="C462" s="24" t="str">
        <v>2026-04</v>
      </c>
      <c r="D462" s="24" t="str">
        <v>비교 반영</v>
      </c>
      <c r="E462" s="24" t="str">
        <v>최근 비교기간</v>
      </c>
      <c r="F462" s="37">
        <v>0.34692028985507245</v>
      </c>
      <c r="G462" s="37">
        <v>0.31521739130434784</v>
      </c>
      <c r="H462" s="37">
        <v>0.3378623188405797</v>
      </c>
      <c r="I462" s="37">
        <v>0.6530797101449275</v>
      </c>
      <c r="J462" s="37">
        <v>0.5173370319001387</v>
      </c>
    </row>
    <row r="463">
      <c r="A463" s="26">
        <v>34</v>
      </c>
      <c r="B463" s="24" t="str">
        <v>구리시</v>
      </c>
      <c r="C463" s="24" t="str">
        <v>2026-05</v>
      </c>
      <c r="D463" s="24" t="str">
        <v>비교 반영</v>
      </c>
      <c r="E463" s="24" t="str">
        <v>최근 비교기간</v>
      </c>
      <c r="F463" s="37">
        <v>0.39417309340188517</v>
      </c>
      <c r="G463" s="37">
        <v>0.3196229648671808</v>
      </c>
      <c r="H463" s="37">
        <v>0.286203941730934</v>
      </c>
      <c r="I463" s="37">
        <v>0.6058269065981148</v>
      </c>
      <c r="J463" s="37">
        <v>0.4724186704384724</v>
      </c>
    </row>
    <row r="464">
      <c r="A464" s="26">
        <v>34</v>
      </c>
      <c r="B464" s="24" t="str">
        <v>구리시</v>
      </c>
      <c r="C464" s="24" t="str">
        <v>2026-06</v>
      </c>
      <c r="D464" s="24" t="str">
        <v>비교 반영</v>
      </c>
      <c r="E464" s="24" t="str">
        <v>최근 비교기간</v>
      </c>
      <c r="F464" s="37">
        <v>0.44928684627575277</v>
      </c>
      <c r="G464" s="37">
        <v>0.28526148969889065</v>
      </c>
      <c r="H464" s="37">
        <v>0.2654516640253566</v>
      </c>
      <c r="I464" s="37">
        <v>0.5507131537242472</v>
      </c>
      <c r="J464" s="37">
        <v>0.48201438848920863</v>
      </c>
    </row>
    <row r="465">
      <c r="A465" s="30">
        <v>34</v>
      </c>
      <c r="B465" s="30" t="str">
        <v>구리시</v>
      </c>
      <c r="C465" s="30" t="str">
        <v>2026-07</v>
      </c>
      <c r="D465" s="30" t="str">
        <v>집계 중</v>
      </c>
      <c r="E465" s="30" t="str">
        <v>집계 중 월</v>
      </c>
      <c r="F465" s="43">
        <v>0.162534435261708</v>
      </c>
      <c r="G465" s="43">
        <v>0.4132231404958678</v>
      </c>
      <c r="H465" s="43">
        <v>0.42424242424242425</v>
      </c>
      <c r="I465" s="43">
        <v>0.837465564738292</v>
      </c>
      <c r="J465" s="43">
        <v>0.506578947368421</v>
      </c>
    </row>
    <row r="466">
      <c r="A466" s="26">
        <v>35</v>
      </c>
      <c r="B466" s="24" t="str">
        <v>안양시 만안구</v>
      </c>
      <c r="C466" s="24" t="str">
        <v>2025-08</v>
      </c>
      <c r="D466" s="24" t="str">
        <v>비교 반영</v>
      </c>
      <c r="E466" s="24" t="str">
        <v>그 외 비교 반영월</v>
      </c>
      <c r="F466" s="37">
        <v>0.2700892857142857</v>
      </c>
      <c r="G466" s="37">
        <v>0.3247767857142857</v>
      </c>
      <c r="H466" s="37">
        <v>0.40513392857142855</v>
      </c>
      <c r="I466" s="37">
        <v>0.7299107142857143</v>
      </c>
      <c r="J466" s="37">
        <v>0.555045871559633</v>
      </c>
    </row>
    <row r="467">
      <c r="A467" s="26">
        <v>35</v>
      </c>
      <c r="B467" s="24" t="str">
        <v>안양시 만안구</v>
      </c>
      <c r="C467" s="24" t="str">
        <v>2025-09</v>
      </c>
      <c r="D467" s="24" t="str">
        <v>비교 반영</v>
      </c>
      <c r="E467" s="24" t="str">
        <v>그 외 비교 반영월</v>
      </c>
      <c r="F467" s="37">
        <v>0.42201834862385323</v>
      </c>
      <c r="G467" s="37">
        <v>0.24954128440366974</v>
      </c>
      <c r="H467" s="37">
        <v>0.3284403669724771</v>
      </c>
      <c r="I467" s="37">
        <v>0.5779816513761468</v>
      </c>
      <c r="J467" s="37">
        <v>0.5682539682539682</v>
      </c>
    </row>
    <row r="468">
      <c r="A468" s="26">
        <v>35</v>
      </c>
      <c r="B468" s="24" t="str">
        <v>안양시 만안구</v>
      </c>
      <c r="C468" s="24" t="str">
        <v>2025-10</v>
      </c>
      <c r="D468" s="24" t="str">
        <v>비교 반영</v>
      </c>
      <c r="E468" s="24" t="str">
        <v>그 외 비교 반영월</v>
      </c>
      <c r="F468" s="37">
        <v>0.38706654170571697</v>
      </c>
      <c r="G468" s="37">
        <v>0.22867853795688847</v>
      </c>
      <c r="H468" s="37">
        <v>0.38425492033739456</v>
      </c>
      <c r="I468" s="37">
        <v>0.612933458294283</v>
      </c>
      <c r="J468" s="37">
        <v>0.6269113149847095</v>
      </c>
    </row>
    <row r="469">
      <c r="A469" s="26">
        <v>35</v>
      </c>
      <c r="B469" s="24" t="str">
        <v>안양시 만안구</v>
      </c>
      <c r="C469" s="24" t="str">
        <v>2025-11</v>
      </c>
      <c r="D469" s="24" t="str">
        <v>비교 반영</v>
      </c>
      <c r="E469" s="24" t="str">
        <v>그 외 비교 반영월</v>
      </c>
      <c r="F469" s="37">
        <v>0.3702989392478303</v>
      </c>
      <c r="G469" s="37">
        <v>0.29122468659594986</v>
      </c>
      <c r="H469" s="37">
        <v>0.33847637415621984</v>
      </c>
      <c r="I469" s="37">
        <v>0.6297010607521697</v>
      </c>
      <c r="J469" s="37">
        <v>0.5375191424196019</v>
      </c>
    </row>
    <row r="470">
      <c r="A470" s="26">
        <v>35</v>
      </c>
      <c r="B470" s="24" t="str">
        <v>안양시 만안구</v>
      </c>
      <c r="C470" s="24" t="str">
        <v>2025-12</v>
      </c>
      <c r="D470" s="24" t="str">
        <v>비교 반영</v>
      </c>
      <c r="E470" s="24" t="str">
        <v>그 외 비교 반영월</v>
      </c>
      <c r="F470" s="37">
        <v>0.3554913294797688</v>
      </c>
      <c r="G470" s="37">
        <v>0.2504816955684008</v>
      </c>
      <c r="H470" s="37">
        <v>0.3940269749518304</v>
      </c>
      <c r="I470" s="37">
        <v>0.6445086705202312</v>
      </c>
      <c r="J470" s="37">
        <v>0.6113602391629297</v>
      </c>
    </row>
    <row r="471">
      <c r="A471" s="26">
        <v>35</v>
      </c>
      <c r="B471" s="24" t="str">
        <v>안양시 만안구</v>
      </c>
      <c r="C471" s="24" t="str">
        <v>2026-01</v>
      </c>
      <c r="D471" s="24" t="str">
        <v>비교 반영</v>
      </c>
      <c r="E471" s="24" t="str">
        <v>직전 비교기간</v>
      </c>
      <c r="F471" s="37">
        <v>0.45495495495495497</v>
      </c>
      <c r="G471" s="37">
        <v>0.19744744744744744</v>
      </c>
      <c r="H471" s="37">
        <v>0.3475975975975976</v>
      </c>
      <c r="I471" s="37">
        <v>0.545045045045045</v>
      </c>
      <c r="J471" s="37">
        <v>0.6377410468319559</v>
      </c>
    </row>
    <row r="472">
      <c r="A472" s="26">
        <v>35</v>
      </c>
      <c r="B472" s="24" t="str">
        <v>안양시 만안구</v>
      </c>
      <c r="C472" s="24" t="str">
        <v>2026-02</v>
      </c>
      <c r="D472" s="24" t="str">
        <v>비교 반영</v>
      </c>
      <c r="E472" s="24" t="str">
        <v>직전 비교기간</v>
      </c>
      <c r="F472" s="37">
        <v>0.436411149825784</v>
      </c>
      <c r="G472" s="37">
        <v>0.23519163763066203</v>
      </c>
      <c r="H472" s="37">
        <v>0.32839721254355403</v>
      </c>
      <c r="I472" s="37">
        <v>0.563588850174216</v>
      </c>
      <c r="J472" s="37">
        <v>0.5826893353941267</v>
      </c>
    </row>
    <row r="473">
      <c r="A473" s="26">
        <v>35</v>
      </c>
      <c r="B473" s="24" t="str">
        <v>안양시 만안구</v>
      </c>
      <c r="C473" s="24" t="str">
        <v>2026-03</v>
      </c>
      <c r="D473" s="24" t="str">
        <v>비교 반영</v>
      </c>
      <c r="E473" s="24" t="str">
        <v>직전 비교기간</v>
      </c>
      <c r="F473" s="37">
        <v>0.34840871021775544</v>
      </c>
      <c r="G473" s="37">
        <v>0.29061976549413737</v>
      </c>
      <c r="H473" s="37">
        <v>0.3609715242881072</v>
      </c>
      <c r="I473" s="37">
        <v>0.6515912897822446</v>
      </c>
      <c r="J473" s="37">
        <v>0.5539845758354756</v>
      </c>
    </row>
    <row r="474">
      <c r="A474" s="26">
        <v>35</v>
      </c>
      <c r="B474" s="24" t="str">
        <v>안양시 만안구</v>
      </c>
      <c r="C474" s="24" t="str">
        <v>2026-04</v>
      </c>
      <c r="D474" s="24" t="str">
        <v>비교 반영</v>
      </c>
      <c r="E474" s="24" t="str">
        <v>최근 비교기간</v>
      </c>
      <c r="F474" s="37">
        <v>0.3164029975020816</v>
      </c>
      <c r="G474" s="37">
        <v>0.2289758534554538</v>
      </c>
      <c r="H474" s="37">
        <v>0.4546211490424646</v>
      </c>
      <c r="I474" s="37">
        <v>0.6835970024979184</v>
      </c>
      <c r="J474" s="37">
        <v>0.6650426309378806</v>
      </c>
    </row>
    <row r="475">
      <c r="A475" s="26">
        <v>35</v>
      </c>
      <c r="B475" s="24" t="str">
        <v>안양시 만안구</v>
      </c>
      <c r="C475" s="24" t="str">
        <v>2026-05</v>
      </c>
      <c r="D475" s="24" t="str">
        <v>비교 반영</v>
      </c>
      <c r="E475" s="24" t="str">
        <v>최근 비교기간</v>
      </c>
      <c r="F475" s="37">
        <v>0.33962264150943394</v>
      </c>
      <c r="G475" s="37">
        <v>0.25696316262353996</v>
      </c>
      <c r="H475" s="37">
        <v>0.40341419586702604</v>
      </c>
      <c r="I475" s="37">
        <v>0.660377358490566</v>
      </c>
      <c r="J475" s="37">
        <v>0.6108843537414966</v>
      </c>
    </row>
    <row r="476">
      <c r="A476" s="26">
        <v>35</v>
      </c>
      <c r="B476" s="24" t="str">
        <v>안양시 만안구</v>
      </c>
      <c r="C476" s="24" t="str">
        <v>2026-06</v>
      </c>
      <c r="D476" s="24" t="str">
        <v>비교 반영</v>
      </c>
      <c r="E476" s="24" t="str">
        <v>최근 비교기간</v>
      </c>
      <c r="F476" s="37">
        <v>0.395004625346901</v>
      </c>
      <c r="G476" s="37">
        <v>0.2839962997224792</v>
      </c>
      <c r="H476" s="37">
        <v>0.3209990749306198</v>
      </c>
      <c r="I476" s="37">
        <v>0.6049953746530989</v>
      </c>
      <c r="J476" s="37">
        <v>0.5305810397553516</v>
      </c>
    </row>
    <row r="477">
      <c r="A477" s="30">
        <v>35</v>
      </c>
      <c r="B477" s="30" t="str">
        <v>안양시 만안구</v>
      </c>
      <c r="C477" s="30" t="str">
        <v>2026-07</v>
      </c>
      <c r="D477" s="30" t="str">
        <v>집계 중</v>
      </c>
      <c r="E477" s="30" t="str">
        <v>집계 중 월</v>
      </c>
      <c r="F477" s="43">
        <v>0.43431053203040176</v>
      </c>
      <c r="G477" s="43">
        <v>0.26601520086862107</v>
      </c>
      <c r="H477" s="43">
        <v>0.2996742671009772</v>
      </c>
      <c r="I477" s="43">
        <v>0.5656894679695983</v>
      </c>
      <c r="J477" s="43">
        <v>0.5297504798464492</v>
      </c>
    </row>
    <row r="478">
      <c r="A478" s="26">
        <v>36</v>
      </c>
      <c r="B478" s="24" t="str">
        <v>화성시 병점구</v>
      </c>
      <c r="C478" s="24" t="str">
        <v>2025-08</v>
      </c>
      <c r="D478" s="24" t="str">
        <v>비교 반영</v>
      </c>
      <c r="E478" s="24" t="str">
        <v>그 외 비교 반영월</v>
      </c>
      <c r="F478" s="37">
        <v>0.23857302118171683</v>
      </c>
      <c r="G478" s="37">
        <v>0.2954292084726867</v>
      </c>
      <c r="H478" s="37">
        <v>0.4659977703455964</v>
      </c>
      <c r="I478" s="37">
        <v>0.7614269788182831</v>
      </c>
      <c r="J478" s="37">
        <v>0.6120058565153733</v>
      </c>
    </row>
    <row r="479">
      <c r="A479" s="26">
        <v>36</v>
      </c>
      <c r="B479" s="24" t="str">
        <v>화성시 병점구</v>
      </c>
      <c r="C479" s="24" t="str">
        <v>2025-09</v>
      </c>
      <c r="D479" s="24" t="str">
        <v>비교 반영</v>
      </c>
      <c r="E479" s="24" t="str">
        <v>그 외 비교 반영월</v>
      </c>
      <c r="F479" s="37">
        <v>0.45800176834659595</v>
      </c>
      <c r="G479" s="37">
        <v>0.20689655172413793</v>
      </c>
      <c r="H479" s="37">
        <v>0.33510167992926615</v>
      </c>
      <c r="I479" s="37">
        <v>0.5419982316534041</v>
      </c>
      <c r="J479" s="37">
        <v>0.6182707993474714</v>
      </c>
    </row>
    <row r="480">
      <c r="A480" s="26">
        <v>36</v>
      </c>
      <c r="B480" s="24" t="str">
        <v>화성시 병점구</v>
      </c>
      <c r="C480" s="24" t="str">
        <v>2025-10</v>
      </c>
      <c r="D480" s="24" t="str">
        <v>비교 반영</v>
      </c>
      <c r="E480" s="24" t="str">
        <v>그 외 비교 반영월</v>
      </c>
      <c r="F480" s="37">
        <v>0.3878241262683202</v>
      </c>
      <c r="G480" s="37">
        <v>0.22998872604284104</v>
      </c>
      <c r="H480" s="37">
        <v>0.38218714768883877</v>
      </c>
      <c r="I480" s="37">
        <v>0.6121758737316798</v>
      </c>
      <c r="J480" s="37">
        <v>0.6243093922651933</v>
      </c>
    </row>
    <row r="481">
      <c r="A481" s="26">
        <v>36</v>
      </c>
      <c r="B481" s="24" t="str">
        <v>화성시 병점구</v>
      </c>
      <c r="C481" s="24" t="str">
        <v>2025-11</v>
      </c>
      <c r="D481" s="24" t="str">
        <v>비교 반영</v>
      </c>
      <c r="E481" s="24" t="str">
        <v>그 외 비교 반영월</v>
      </c>
      <c r="F481" s="37">
        <v>0.303125</v>
      </c>
      <c r="G481" s="37">
        <v>0.22708333333333333</v>
      </c>
      <c r="H481" s="37">
        <v>0.46979166666666666</v>
      </c>
      <c r="I481" s="37">
        <v>0.696875</v>
      </c>
      <c r="J481" s="37">
        <v>0.6741405082212257</v>
      </c>
    </row>
    <row r="482">
      <c r="A482" s="26">
        <v>36</v>
      </c>
      <c r="B482" s="24" t="str">
        <v>화성시 병점구</v>
      </c>
      <c r="C482" s="24" t="str">
        <v>2025-12</v>
      </c>
      <c r="D482" s="24" t="str">
        <v>비교 반영</v>
      </c>
      <c r="E482" s="24" t="str">
        <v>그 외 비교 반영월</v>
      </c>
      <c r="F482" s="37">
        <v>0.24724264705882354</v>
      </c>
      <c r="G482" s="37">
        <v>0.25919117647058826</v>
      </c>
      <c r="H482" s="37">
        <v>0.49356617647058826</v>
      </c>
      <c r="I482" s="37">
        <v>0.7527573529411765</v>
      </c>
      <c r="J482" s="37">
        <v>0.6556776556776557</v>
      </c>
    </row>
    <row r="483">
      <c r="A483" s="26">
        <v>36</v>
      </c>
      <c r="B483" s="24" t="str">
        <v>화성시 병점구</v>
      </c>
      <c r="C483" s="24" t="str">
        <v>2026-01</v>
      </c>
      <c r="D483" s="24" t="str">
        <v>비교 반영</v>
      </c>
      <c r="E483" s="24" t="str">
        <v>직전 비교기간</v>
      </c>
      <c r="F483" s="37">
        <v>0.28285714285714286</v>
      </c>
      <c r="G483" s="37">
        <v>0.23904761904761904</v>
      </c>
      <c r="H483" s="37">
        <v>0.4780952380952381</v>
      </c>
      <c r="I483" s="37">
        <v>0.7171428571428572</v>
      </c>
      <c r="J483" s="37">
        <v>0.6666666666666666</v>
      </c>
    </row>
    <row r="484">
      <c r="A484" s="26">
        <v>36</v>
      </c>
      <c r="B484" s="24" t="str">
        <v>화성시 병점구</v>
      </c>
      <c r="C484" s="24" t="str">
        <v>2026-02</v>
      </c>
      <c r="D484" s="24" t="str">
        <v>비교 반영</v>
      </c>
      <c r="E484" s="24" t="str">
        <v>직전 비교기간</v>
      </c>
      <c r="F484" s="37">
        <v>0.2653288740245262</v>
      </c>
      <c r="G484" s="37">
        <v>0.2229654403567447</v>
      </c>
      <c r="H484" s="37">
        <v>0.5117056856187291</v>
      </c>
      <c r="I484" s="37">
        <v>0.7346711259754738</v>
      </c>
      <c r="J484" s="37">
        <v>0.6965098634294385</v>
      </c>
    </row>
    <row r="485">
      <c r="A485" s="26">
        <v>36</v>
      </c>
      <c r="B485" s="24" t="str">
        <v>화성시 병점구</v>
      </c>
      <c r="C485" s="24" t="str">
        <v>2026-03</v>
      </c>
      <c r="D485" s="24" t="str">
        <v>비교 반영</v>
      </c>
      <c r="E485" s="24" t="str">
        <v>직전 비교기간</v>
      </c>
      <c r="F485" s="37">
        <v>0.3096153846153846</v>
      </c>
      <c r="G485" s="37">
        <v>0.2548076923076923</v>
      </c>
      <c r="H485" s="37">
        <v>0.4355769230769231</v>
      </c>
      <c r="I485" s="37">
        <v>0.6903846153846154</v>
      </c>
      <c r="J485" s="37">
        <v>0.6309192200557103</v>
      </c>
    </row>
    <row r="486">
      <c r="A486" s="26">
        <v>36</v>
      </c>
      <c r="B486" s="24" t="str">
        <v>화성시 병점구</v>
      </c>
      <c r="C486" s="24" t="str">
        <v>2026-04</v>
      </c>
      <c r="D486" s="24" t="str">
        <v>비교 반영</v>
      </c>
      <c r="E486" s="24" t="str">
        <v>최근 비교기간</v>
      </c>
      <c r="F486" s="37">
        <v>0.31063829787234043</v>
      </c>
      <c r="G486" s="37">
        <v>0.22021276595744682</v>
      </c>
      <c r="H486" s="37">
        <v>0.46914893617021275</v>
      </c>
      <c r="I486" s="37">
        <v>0.6893617021276596</v>
      </c>
      <c r="J486" s="37">
        <v>0.6805555555555556</v>
      </c>
    </row>
    <row r="487">
      <c r="A487" s="26">
        <v>36</v>
      </c>
      <c r="B487" s="24" t="str">
        <v>화성시 병점구</v>
      </c>
      <c r="C487" s="24" t="str">
        <v>2026-05</v>
      </c>
      <c r="D487" s="24" t="str">
        <v>비교 반영</v>
      </c>
      <c r="E487" s="24" t="str">
        <v>최근 비교기간</v>
      </c>
      <c r="F487" s="37">
        <v>0.3385579937304075</v>
      </c>
      <c r="G487" s="37">
        <v>0.2058516196447231</v>
      </c>
      <c r="H487" s="37">
        <v>0.4555903866248694</v>
      </c>
      <c r="I487" s="37">
        <v>0.6614420062695925</v>
      </c>
      <c r="J487" s="37">
        <v>0.688783570300158</v>
      </c>
    </row>
    <row r="488">
      <c r="A488" s="26">
        <v>36</v>
      </c>
      <c r="B488" s="24" t="str">
        <v>화성시 병점구</v>
      </c>
      <c r="C488" s="24" t="str">
        <v>2026-06</v>
      </c>
      <c r="D488" s="24" t="str">
        <v>비교 반영</v>
      </c>
      <c r="E488" s="24" t="str">
        <v>최근 비교기간</v>
      </c>
      <c r="F488" s="37">
        <v>0.39672977624784855</v>
      </c>
      <c r="G488" s="37">
        <v>0.1746987951807229</v>
      </c>
      <c r="H488" s="37">
        <v>0.42857142857142855</v>
      </c>
      <c r="I488" s="37">
        <v>0.6032702237521514</v>
      </c>
      <c r="J488" s="37">
        <v>0.7104136947218259</v>
      </c>
    </row>
    <row r="489">
      <c r="A489" s="30">
        <v>36</v>
      </c>
      <c r="B489" s="30" t="str">
        <v>화성시 병점구</v>
      </c>
      <c r="C489" s="30" t="str">
        <v>2026-07</v>
      </c>
      <c r="D489" s="30" t="str">
        <v>집계 중</v>
      </c>
      <c r="E489" s="30" t="str">
        <v>집계 중 월</v>
      </c>
      <c r="F489" s="43">
        <v>0.48151487826871053</v>
      </c>
      <c r="G489" s="43">
        <v>0.17583408476104598</v>
      </c>
      <c r="H489" s="43">
        <v>0.34265103697024346</v>
      </c>
      <c r="I489" s="43">
        <v>0.5184851217312895</v>
      </c>
      <c r="J489" s="43">
        <v>0.6608695652173913</v>
      </c>
    </row>
    <row r="490">
      <c r="A490" s="26">
        <v>37</v>
      </c>
      <c r="B490" s="24" t="str">
        <v>부천시 소사구</v>
      </c>
      <c r="C490" s="24" t="str">
        <v>2025-08</v>
      </c>
      <c r="D490" s="24" t="str">
        <v>비교 반영</v>
      </c>
      <c r="E490" s="24" t="str">
        <v>그 외 비교 반영월</v>
      </c>
      <c r="F490" s="37">
        <v>0.2316043425814234</v>
      </c>
      <c r="G490" s="37">
        <v>0.3486127864897467</v>
      </c>
      <c r="H490" s="37">
        <v>0.41978287092882993</v>
      </c>
      <c r="I490" s="37">
        <v>0.7683956574185766</v>
      </c>
      <c r="J490" s="37">
        <v>0.5463108320251178</v>
      </c>
    </row>
    <row r="491">
      <c r="A491" s="26">
        <v>37</v>
      </c>
      <c r="B491" s="24" t="str">
        <v>부천시 소사구</v>
      </c>
      <c r="C491" s="24" t="str">
        <v>2025-09</v>
      </c>
      <c r="D491" s="24" t="str">
        <v>비교 반영</v>
      </c>
      <c r="E491" s="24" t="str">
        <v>그 외 비교 반영월</v>
      </c>
      <c r="F491" s="37">
        <v>0.2623762376237624</v>
      </c>
      <c r="G491" s="37">
        <v>0.3341584158415842</v>
      </c>
      <c r="H491" s="37">
        <v>0.4034653465346535</v>
      </c>
      <c r="I491" s="37">
        <v>0.7376237623762376</v>
      </c>
      <c r="J491" s="37">
        <v>0.5469798657718121</v>
      </c>
    </row>
    <row r="492">
      <c r="A492" s="26">
        <v>37</v>
      </c>
      <c r="B492" s="24" t="str">
        <v>부천시 소사구</v>
      </c>
      <c r="C492" s="24" t="str">
        <v>2025-10</v>
      </c>
      <c r="D492" s="24" t="str">
        <v>비교 반영</v>
      </c>
      <c r="E492" s="24" t="str">
        <v>그 외 비교 반영월</v>
      </c>
      <c r="F492" s="37">
        <v>0.3295774647887324</v>
      </c>
      <c r="G492" s="37">
        <v>0.30704225352112674</v>
      </c>
      <c r="H492" s="37">
        <v>0.36338028169014086</v>
      </c>
      <c r="I492" s="37">
        <v>0.6704225352112676</v>
      </c>
      <c r="J492" s="37">
        <v>0.542016806722689</v>
      </c>
    </row>
    <row r="493">
      <c r="A493" s="26">
        <v>37</v>
      </c>
      <c r="B493" s="24" t="str">
        <v>부천시 소사구</v>
      </c>
      <c r="C493" s="24" t="str">
        <v>2025-11</v>
      </c>
      <c r="D493" s="24" t="str">
        <v>비교 반영</v>
      </c>
      <c r="E493" s="24" t="str">
        <v>그 외 비교 반영월</v>
      </c>
      <c r="F493" s="37">
        <v>0.3620885357548241</v>
      </c>
      <c r="G493" s="37">
        <v>0.2939841089670829</v>
      </c>
      <c r="H493" s="37">
        <v>0.3439273552780931</v>
      </c>
      <c r="I493" s="37">
        <v>0.637911464245176</v>
      </c>
      <c r="J493" s="37">
        <v>0.5391459074733096</v>
      </c>
    </row>
    <row r="494">
      <c r="A494" s="26">
        <v>37</v>
      </c>
      <c r="B494" s="24" t="str">
        <v>부천시 소사구</v>
      </c>
      <c r="C494" s="24" t="str">
        <v>2025-12</v>
      </c>
      <c r="D494" s="24" t="str">
        <v>비교 반영</v>
      </c>
      <c r="E494" s="24" t="str">
        <v>그 외 비교 반영월</v>
      </c>
      <c r="F494" s="37">
        <v>0.32967032967032966</v>
      </c>
      <c r="G494" s="37">
        <v>0.3089133089133089</v>
      </c>
      <c r="H494" s="37">
        <v>0.3614163614163614</v>
      </c>
      <c r="I494" s="37">
        <v>0.6703296703296703</v>
      </c>
      <c r="J494" s="37">
        <v>0.5391621129326047</v>
      </c>
    </row>
    <row r="495">
      <c r="A495" s="26">
        <v>37</v>
      </c>
      <c r="B495" s="24" t="str">
        <v>부천시 소사구</v>
      </c>
      <c r="C495" s="24" t="str">
        <v>2026-01</v>
      </c>
      <c r="D495" s="24" t="str">
        <v>비교 반영</v>
      </c>
      <c r="E495" s="24" t="str">
        <v>직전 비교기간</v>
      </c>
      <c r="F495" s="37">
        <v>0.40611353711790393</v>
      </c>
      <c r="G495" s="37">
        <v>0.287117903930131</v>
      </c>
      <c r="H495" s="37">
        <v>0.3067685589519651</v>
      </c>
      <c r="I495" s="37">
        <v>0.5938864628820961</v>
      </c>
      <c r="J495" s="37">
        <v>0.5165441176470589</v>
      </c>
    </row>
    <row r="496">
      <c r="A496" s="26">
        <v>37</v>
      </c>
      <c r="B496" s="24" t="str">
        <v>부천시 소사구</v>
      </c>
      <c r="C496" s="24" t="str">
        <v>2026-02</v>
      </c>
      <c r="D496" s="24" t="str">
        <v>비교 반영</v>
      </c>
      <c r="E496" s="24" t="str">
        <v>직전 비교기간</v>
      </c>
      <c r="F496" s="37">
        <v>0.32611464968152865</v>
      </c>
      <c r="G496" s="37">
        <v>0.3070063694267516</v>
      </c>
      <c r="H496" s="37">
        <v>0.3668789808917197</v>
      </c>
      <c r="I496" s="37">
        <v>0.6738853503184713</v>
      </c>
      <c r="J496" s="37">
        <v>0.5444234404536862</v>
      </c>
    </row>
    <row r="497">
      <c r="A497" s="26">
        <v>37</v>
      </c>
      <c r="B497" s="24" t="str">
        <v>부천시 소사구</v>
      </c>
      <c r="C497" s="24" t="str">
        <v>2026-03</v>
      </c>
      <c r="D497" s="24" t="str">
        <v>비교 반영</v>
      </c>
      <c r="E497" s="24" t="str">
        <v>직전 비교기간</v>
      </c>
      <c r="F497" s="37">
        <v>0.38029556650246304</v>
      </c>
      <c r="G497" s="37">
        <v>0.2600985221674877</v>
      </c>
      <c r="H497" s="37">
        <v>0.35960591133004927</v>
      </c>
      <c r="I497" s="37">
        <v>0.6197044334975369</v>
      </c>
      <c r="J497" s="37">
        <v>0.5802861685214626</v>
      </c>
    </row>
    <row r="498">
      <c r="A498" s="26">
        <v>37</v>
      </c>
      <c r="B498" s="24" t="str">
        <v>부천시 소사구</v>
      </c>
      <c r="C498" s="24" t="str">
        <v>2026-04</v>
      </c>
      <c r="D498" s="24" t="str">
        <v>비교 반영</v>
      </c>
      <c r="E498" s="24" t="str">
        <v>최근 비교기간</v>
      </c>
      <c r="F498" s="37">
        <v>0.39377085650723026</v>
      </c>
      <c r="G498" s="37">
        <v>0.29588431590656283</v>
      </c>
      <c r="H498" s="37">
        <v>0.3103448275862069</v>
      </c>
      <c r="I498" s="37">
        <v>0.6062291434927698</v>
      </c>
      <c r="J498" s="37">
        <v>0.5119266055045871</v>
      </c>
    </row>
    <row r="499">
      <c r="A499" s="26">
        <v>37</v>
      </c>
      <c r="B499" s="24" t="str">
        <v>부천시 소사구</v>
      </c>
      <c r="C499" s="24" t="str">
        <v>2026-05</v>
      </c>
      <c r="D499" s="24" t="str">
        <v>비교 반영</v>
      </c>
      <c r="E499" s="24" t="str">
        <v>최근 비교기간</v>
      </c>
      <c r="F499" s="37">
        <v>0.4119530416221985</v>
      </c>
      <c r="G499" s="37">
        <v>0.27854855923159016</v>
      </c>
      <c r="H499" s="37">
        <v>0.3094983991462113</v>
      </c>
      <c r="I499" s="37">
        <v>0.5880469583778015</v>
      </c>
      <c r="J499" s="37">
        <v>0.5263157894736842</v>
      </c>
    </row>
    <row r="500">
      <c r="A500" s="26">
        <v>37</v>
      </c>
      <c r="B500" s="24" t="str">
        <v>부천시 소사구</v>
      </c>
      <c r="C500" s="24" t="str">
        <v>2026-06</v>
      </c>
      <c r="D500" s="24" t="str">
        <v>비교 반영</v>
      </c>
      <c r="E500" s="24" t="str">
        <v>최근 비교기간</v>
      </c>
      <c r="F500" s="37">
        <v>0.41058823529411764</v>
      </c>
      <c r="G500" s="37">
        <v>0.2752941176470588</v>
      </c>
      <c r="H500" s="37">
        <v>0.31411764705882356</v>
      </c>
      <c r="I500" s="37">
        <v>0.5894117647058823</v>
      </c>
      <c r="J500" s="37">
        <v>0.5329341317365269</v>
      </c>
    </row>
    <row r="501">
      <c r="A501" s="30">
        <v>37</v>
      </c>
      <c r="B501" s="30" t="str">
        <v>부천시 소사구</v>
      </c>
      <c r="C501" s="30" t="str">
        <v>2026-07</v>
      </c>
      <c r="D501" s="30" t="str">
        <v>집계 중</v>
      </c>
      <c r="E501" s="30" t="str">
        <v>집계 중 월</v>
      </c>
      <c r="F501" s="43">
        <v>0.4177215189873418</v>
      </c>
      <c r="G501" s="43">
        <v>0.25316455696202533</v>
      </c>
      <c r="H501" s="43">
        <v>0.3291139240506329</v>
      </c>
      <c r="I501" s="43">
        <v>0.5822784810126582</v>
      </c>
      <c r="J501" s="43">
        <v>0.5652173913043478</v>
      </c>
    </row>
    <row r="502">
      <c r="A502" s="26">
        <v>38</v>
      </c>
      <c r="B502" s="24" t="str">
        <v>양평군</v>
      </c>
      <c r="C502" s="24" t="str">
        <v>2025-08</v>
      </c>
      <c r="D502" s="24" t="str">
        <v>비교 반영</v>
      </c>
      <c r="E502" s="24" t="str">
        <v>그 외 비교 반영월</v>
      </c>
      <c r="F502" s="37">
        <v>0.6571428571428571</v>
      </c>
      <c r="G502" s="37">
        <v>0.15324675324675324</v>
      </c>
      <c r="H502" s="37">
        <v>0.18961038961038962</v>
      </c>
      <c r="I502" s="37">
        <v>0.34285714285714286</v>
      </c>
      <c r="J502" s="37">
        <v>0.553030303030303</v>
      </c>
    </row>
    <row r="503">
      <c r="A503" s="26">
        <v>38</v>
      </c>
      <c r="B503" s="24" t="str">
        <v>양평군</v>
      </c>
      <c r="C503" s="24" t="str">
        <v>2025-09</v>
      </c>
      <c r="D503" s="24" t="str">
        <v>비교 반영</v>
      </c>
      <c r="E503" s="24" t="str">
        <v>그 외 비교 반영월</v>
      </c>
      <c r="F503" s="37">
        <v>0.6967895362663495</v>
      </c>
      <c r="G503" s="37">
        <v>0.12366230677764566</v>
      </c>
      <c r="H503" s="37">
        <v>0.17954815695600476</v>
      </c>
      <c r="I503" s="37">
        <v>0.3032104637336504</v>
      </c>
      <c r="J503" s="37">
        <v>0.592156862745098</v>
      </c>
    </row>
    <row r="504">
      <c r="A504" s="26">
        <v>38</v>
      </c>
      <c r="B504" s="24" t="str">
        <v>양평군</v>
      </c>
      <c r="C504" s="24" t="str">
        <v>2025-10</v>
      </c>
      <c r="D504" s="24" t="str">
        <v>비교 반영</v>
      </c>
      <c r="E504" s="24" t="str">
        <v>그 외 비교 반영월</v>
      </c>
      <c r="F504" s="37">
        <v>0.6575342465753424</v>
      </c>
      <c r="G504" s="37">
        <v>0.15205479452054796</v>
      </c>
      <c r="H504" s="37">
        <v>0.19041095890410958</v>
      </c>
      <c r="I504" s="37">
        <v>0.3424657534246575</v>
      </c>
      <c r="J504" s="37">
        <v>0.556</v>
      </c>
    </row>
    <row r="505">
      <c r="A505" s="26">
        <v>38</v>
      </c>
      <c r="B505" s="24" t="str">
        <v>양평군</v>
      </c>
      <c r="C505" s="24" t="str">
        <v>2025-11</v>
      </c>
      <c r="D505" s="24" t="str">
        <v>비교 반영</v>
      </c>
      <c r="E505" s="24" t="str">
        <v>그 외 비교 반영월</v>
      </c>
      <c r="F505" s="37">
        <v>0.6994350282485876</v>
      </c>
      <c r="G505" s="37">
        <v>0.11073446327683616</v>
      </c>
      <c r="H505" s="37">
        <v>0.18983050847457628</v>
      </c>
      <c r="I505" s="37">
        <v>0.30056497175141245</v>
      </c>
      <c r="J505" s="37">
        <v>0.631578947368421</v>
      </c>
    </row>
    <row r="506">
      <c r="A506" s="26">
        <v>38</v>
      </c>
      <c r="B506" s="24" t="str">
        <v>양평군</v>
      </c>
      <c r="C506" s="24" t="str">
        <v>2025-12</v>
      </c>
      <c r="D506" s="24" t="str">
        <v>비교 반영</v>
      </c>
      <c r="E506" s="24" t="str">
        <v>그 외 비교 반영월</v>
      </c>
      <c r="F506" s="37">
        <v>0.7124324324324325</v>
      </c>
      <c r="G506" s="37">
        <v>0.10702702702702703</v>
      </c>
      <c r="H506" s="37">
        <v>0.18054054054054053</v>
      </c>
      <c r="I506" s="37">
        <v>0.2875675675675676</v>
      </c>
      <c r="J506" s="37">
        <v>0.6278195488721805</v>
      </c>
    </row>
    <row r="507">
      <c r="A507" s="26">
        <v>38</v>
      </c>
      <c r="B507" s="24" t="str">
        <v>양평군</v>
      </c>
      <c r="C507" s="24" t="str">
        <v>2026-01</v>
      </c>
      <c r="D507" s="24" t="str">
        <v>비교 반영</v>
      </c>
      <c r="E507" s="24" t="str">
        <v>직전 비교기간</v>
      </c>
      <c r="F507" s="37">
        <v>0.6636828644501279</v>
      </c>
      <c r="G507" s="37">
        <v>0.15217391304347827</v>
      </c>
      <c r="H507" s="37">
        <v>0.18414322250639387</v>
      </c>
      <c r="I507" s="37">
        <v>0.33631713554987214</v>
      </c>
      <c r="J507" s="37">
        <v>0.5475285171102662</v>
      </c>
    </row>
    <row r="508">
      <c r="A508" s="26">
        <v>38</v>
      </c>
      <c r="B508" s="24" t="str">
        <v>양평군</v>
      </c>
      <c r="C508" s="24" t="str">
        <v>2026-02</v>
      </c>
      <c r="D508" s="24" t="str">
        <v>비교 반영</v>
      </c>
      <c r="E508" s="24" t="str">
        <v>직전 비교기간</v>
      </c>
      <c r="F508" s="37">
        <v>0.6829573934837093</v>
      </c>
      <c r="G508" s="37">
        <v>0.12656641604010024</v>
      </c>
      <c r="H508" s="37">
        <v>0.19047619047619047</v>
      </c>
      <c r="I508" s="37">
        <v>0.31704260651629074</v>
      </c>
      <c r="J508" s="37">
        <v>0.6007905138339921</v>
      </c>
    </row>
    <row r="509">
      <c r="A509" s="26">
        <v>38</v>
      </c>
      <c r="B509" s="24" t="str">
        <v>양평군</v>
      </c>
      <c r="C509" s="24" t="str">
        <v>2026-03</v>
      </c>
      <c r="D509" s="24" t="str">
        <v>비교 반영</v>
      </c>
      <c r="E509" s="24" t="str">
        <v>직전 비교기간</v>
      </c>
      <c r="F509" s="37">
        <v>0.6609625668449198</v>
      </c>
      <c r="G509" s="37">
        <v>0.12299465240641712</v>
      </c>
      <c r="H509" s="37">
        <v>0.2160427807486631</v>
      </c>
      <c r="I509" s="37">
        <v>0.3390374331550802</v>
      </c>
      <c r="J509" s="37">
        <v>0.637223974763407</v>
      </c>
    </row>
    <row r="510">
      <c r="A510" s="26">
        <v>38</v>
      </c>
      <c r="B510" s="24" t="str">
        <v>양평군</v>
      </c>
      <c r="C510" s="24" t="str">
        <v>2026-04</v>
      </c>
      <c r="D510" s="24" t="str">
        <v>비교 반영</v>
      </c>
      <c r="E510" s="24" t="str">
        <v>최근 비교기간</v>
      </c>
      <c r="F510" s="37">
        <v>0.7061356297093649</v>
      </c>
      <c r="G510" s="37">
        <v>0.11948331539289558</v>
      </c>
      <c r="H510" s="37">
        <v>0.1743810548977395</v>
      </c>
      <c r="I510" s="37">
        <v>0.2938643702906351</v>
      </c>
      <c r="J510" s="37">
        <v>0.5934065934065934</v>
      </c>
    </row>
    <row r="511">
      <c r="A511" s="26">
        <v>38</v>
      </c>
      <c r="B511" s="24" t="str">
        <v>양평군</v>
      </c>
      <c r="C511" s="24" t="str">
        <v>2026-05</v>
      </c>
      <c r="D511" s="24" t="str">
        <v>비교 반영</v>
      </c>
      <c r="E511" s="24" t="str">
        <v>최근 비교기간</v>
      </c>
      <c r="F511" s="37">
        <v>0.6838868388683886</v>
      </c>
      <c r="G511" s="37">
        <v>0.1070110701107011</v>
      </c>
      <c r="H511" s="37">
        <v>0.2091020910209102</v>
      </c>
      <c r="I511" s="37">
        <v>0.3161131611316113</v>
      </c>
      <c r="J511" s="37">
        <v>0.6614785992217899</v>
      </c>
    </row>
    <row r="512">
      <c r="A512" s="26">
        <v>38</v>
      </c>
      <c r="B512" s="24" t="str">
        <v>양평군</v>
      </c>
      <c r="C512" s="24" t="str">
        <v>2026-06</v>
      </c>
      <c r="D512" s="24" t="str">
        <v>비교 반영</v>
      </c>
      <c r="E512" s="24" t="str">
        <v>최근 비교기간</v>
      </c>
      <c r="F512" s="37">
        <v>0.6921119592875318</v>
      </c>
      <c r="G512" s="37">
        <v>0.10941475826972011</v>
      </c>
      <c r="H512" s="37">
        <v>0.1984732824427481</v>
      </c>
      <c r="I512" s="37">
        <v>0.30788804071246817</v>
      </c>
      <c r="J512" s="37">
        <v>0.6446280991735537</v>
      </c>
    </row>
    <row r="513">
      <c r="A513" s="30">
        <v>38</v>
      </c>
      <c r="B513" s="30" t="str">
        <v>양평군</v>
      </c>
      <c r="C513" s="30" t="str">
        <v>2026-07</v>
      </c>
      <c r="D513" s="30" t="str">
        <v>집계 중</v>
      </c>
      <c r="E513" s="30" t="str">
        <v>집계 중 월</v>
      </c>
      <c r="F513" s="43">
        <v>0.7525325615050651</v>
      </c>
      <c r="G513" s="43">
        <v>0.10130246020260492</v>
      </c>
      <c r="H513" s="43">
        <v>0.14616497829232997</v>
      </c>
      <c r="I513" s="43">
        <v>0.24746743849493488</v>
      </c>
      <c r="J513" s="43">
        <v>0.5906432748538012</v>
      </c>
    </row>
    <row r="514">
      <c r="A514" s="26">
        <v>39</v>
      </c>
      <c r="B514" s="24" t="str">
        <v>의왕시</v>
      </c>
      <c r="C514" s="24" t="str">
        <v>2025-08</v>
      </c>
      <c r="D514" s="24" t="str">
        <v>비교 반영</v>
      </c>
      <c r="E514" s="24" t="str">
        <v>그 외 비교 반영월</v>
      </c>
      <c r="F514" s="37">
        <v>0.21529411764705883</v>
      </c>
      <c r="G514" s="37">
        <v>0.39294117647058824</v>
      </c>
      <c r="H514" s="37">
        <v>0.39176470588235296</v>
      </c>
      <c r="I514" s="37">
        <v>0.7847058823529411</v>
      </c>
      <c r="J514" s="37">
        <v>0.4992503748125937</v>
      </c>
    </row>
    <row r="515">
      <c r="A515" s="26">
        <v>39</v>
      </c>
      <c r="B515" s="24" t="str">
        <v>의왕시</v>
      </c>
      <c r="C515" s="24" t="str">
        <v>2025-09</v>
      </c>
      <c r="D515" s="24" t="str">
        <v>비교 반영</v>
      </c>
      <c r="E515" s="24" t="str">
        <v>그 외 비교 반영월</v>
      </c>
      <c r="F515" s="37">
        <v>0.3298538622129436</v>
      </c>
      <c r="G515" s="37">
        <v>0.33716075156576203</v>
      </c>
      <c r="H515" s="37">
        <v>0.33298538622129437</v>
      </c>
      <c r="I515" s="37">
        <v>0.6701461377870563</v>
      </c>
      <c r="J515" s="37">
        <v>0.4968847352024922</v>
      </c>
    </row>
    <row r="516">
      <c r="A516" s="26">
        <v>39</v>
      </c>
      <c r="B516" s="24" t="str">
        <v>의왕시</v>
      </c>
      <c r="C516" s="24" t="str">
        <v>2025-10</v>
      </c>
      <c r="D516" s="24" t="str">
        <v>비교 반영</v>
      </c>
      <c r="E516" s="24" t="str">
        <v>그 외 비교 반영월</v>
      </c>
      <c r="F516" s="37">
        <v>0.3305084745762712</v>
      </c>
      <c r="G516" s="37">
        <v>0.3062953995157385</v>
      </c>
      <c r="H516" s="37">
        <v>0.36319612590799033</v>
      </c>
      <c r="I516" s="37">
        <v>0.6694915254237288</v>
      </c>
      <c r="J516" s="37">
        <v>0.5424954792043399</v>
      </c>
    </row>
    <row r="517">
      <c r="A517" s="26">
        <v>39</v>
      </c>
      <c r="B517" s="24" t="str">
        <v>의왕시</v>
      </c>
      <c r="C517" s="24" t="str">
        <v>2025-11</v>
      </c>
      <c r="D517" s="24" t="str">
        <v>비교 반영</v>
      </c>
      <c r="E517" s="24" t="str">
        <v>그 외 비교 반영월</v>
      </c>
      <c r="F517" s="37">
        <v>0.20334620334620335</v>
      </c>
      <c r="G517" s="37">
        <v>0.42084942084942084</v>
      </c>
      <c r="H517" s="37">
        <v>0.3758043758043758</v>
      </c>
      <c r="I517" s="37">
        <v>0.7966537966537967</v>
      </c>
      <c r="J517" s="37">
        <v>0.4717285945072698</v>
      </c>
    </row>
    <row r="518">
      <c r="A518" s="26">
        <v>39</v>
      </c>
      <c r="B518" s="24" t="str">
        <v>의왕시</v>
      </c>
      <c r="C518" s="24" t="str">
        <v>2025-12</v>
      </c>
      <c r="D518" s="24" t="str">
        <v>비교 반영</v>
      </c>
      <c r="E518" s="24" t="str">
        <v>그 외 비교 반영월</v>
      </c>
      <c r="F518" s="37">
        <v>0.25239234449760767</v>
      </c>
      <c r="G518" s="37">
        <v>0.32894736842105265</v>
      </c>
      <c r="H518" s="37">
        <v>0.41866028708133973</v>
      </c>
      <c r="I518" s="37">
        <v>0.7476076555023924</v>
      </c>
      <c r="J518" s="37">
        <v>0.56</v>
      </c>
    </row>
    <row r="519">
      <c r="A519" s="26">
        <v>39</v>
      </c>
      <c r="B519" s="24" t="str">
        <v>의왕시</v>
      </c>
      <c r="C519" s="24" t="str">
        <v>2026-01</v>
      </c>
      <c r="D519" s="24" t="str">
        <v>비교 반영</v>
      </c>
      <c r="E519" s="24" t="str">
        <v>직전 비교기간</v>
      </c>
      <c r="F519" s="37">
        <v>0.2619718309859155</v>
      </c>
      <c r="G519" s="37">
        <v>0.3173708920187793</v>
      </c>
      <c r="H519" s="37">
        <v>0.42065727699530514</v>
      </c>
      <c r="I519" s="37">
        <v>0.7380281690140845</v>
      </c>
      <c r="J519" s="37">
        <v>0.5699745547073791</v>
      </c>
    </row>
    <row r="520">
      <c r="A520" s="26">
        <v>39</v>
      </c>
      <c r="B520" s="24" t="str">
        <v>의왕시</v>
      </c>
      <c r="C520" s="24" t="str">
        <v>2026-02</v>
      </c>
      <c r="D520" s="24" t="str">
        <v>비교 반영</v>
      </c>
      <c r="E520" s="24" t="str">
        <v>직전 비교기간</v>
      </c>
      <c r="F520" s="37">
        <v>0.2864385297845374</v>
      </c>
      <c r="G520" s="37">
        <v>0.33460076045627374</v>
      </c>
      <c r="H520" s="37">
        <v>0.37896070975918883</v>
      </c>
      <c r="I520" s="37">
        <v>0.7135614702154626</v>
      </c>
      <c r="J520" s="37">
        <v>0.5310834813499112</v>
      </c>
    </row>
    <row r="521">
      <c r="A521" s="26">
        <v>39</v>
      </c>
      <c r="B521" s="24" t="str">
        <v>의왕시</v>
      </c>
      <c r="C521" s="24" t="str">
        <v>2026-03</v>
      </c>
      <c r="D521" s="24" t="str">
        <v>비교 반영</v>
      </c>
      <c r="E521" s="24" t="str">
        <v>직전 비교기간</v>
      </c>
      <c r="F521" s="37">
        <v>0.338100102145046</v>
      </c>
      <c r="G521" s="37">
        <v>0.38508682328907046</v>
      </c>
      <c r="H521" s="37">
        <v>0.27681307456588355</v>
      </c>
      <c r="I521" s="37">
        <v>0.6618998978549541</v>
      </c>
      <c r="J521" s="37">
        <v>0.4182098765432099</v>
      </c>
    </row>
    <row r="522">
      <c r="A522" s="26">
        <v>39</v>
      </c>
      <c r="B522" s="24" t="str">
        <v>의왕시</v>
      </c>
      <c r="C522" s="24" t="str">
        <v>2026-04</v>
      </c>
      <c r="D522" s="24" t="str">
        <v>비교 반영</v>
      </c>
      <c r="E522" s="24" t="str">
        <v>최근 비교기간</v>
      </c>
      <c r="F522" s="37">
        <v>0.36585365853658536</v>
      </c>
      <c r="G522" s="37">
        <v>0.3238482384823848</v>
      </c>
      <c r="H522" s="37">
        <v>0.31029810298102983</v>
      </c>
      <c r="I522" s="37">
        <v>0.6341463414634146</v>
      </c>
      <c r="J522" s="37">
        <v>0.4893162393162393</v>
      </c>
    </row>
    <row r="523">
      <c r="A523" s="26">
        <v>39</v>
      </c>
      <c r="B523" s="24" t="str">
        <v>의왕시</v>
      </c>
      <c r="C523" s="24" t="str">
        <v>2026-05</v>
      </c>
      <c r="D523" s="24" t="str">
        <v>비교 반영</v>
      </c>
      <c r="E523" s="24" t="str">
        <v>최근 비교기간</v>
      </c>
      <c r="F523" s="37">
        <v>0.5126658624849216</v>
      </c>
      <c r="G523" s="37">
        <v>0.24728588661037396</v>
      </c>
      <c r="H523" s="37">
        <v>0.24004825090470447</v>
      </c>
      <c r="I523" s="37">
        <v>0.4873341375150784</v>
      </c>
      <c r="J523" s="37">
        <v>0.49257425742574257</v>
      </c>
    </row>
    <row r="524">
      <c r="A524" s="26">
        <v>39</v>
      </c>
      <c r="B524" s="24" t="str">
        <v>의왕시</v>
      </c>
      <c r="C524" s="24" t="str">
        <v>2026-06</v>
      </c>
      <c r="D524" s="24" t="str">
        <v>비교 반영</v>
      </c>
      <c r="E524" s="24" t="str">
        <v>최근 비교기간</v>
      </c>
      <c r="F524" s="37">
        <v>0.38394160583941606</v>
      </c>
      <c r="G524" s="37">
        <v>0.2948905109489051</v>
      </c>
      <c r="H524" s="37">
        <v>0.32116788321167883</v>
      </c>
      <c r="I524" s="37">
        <v>0.6160583941605839</v>
      </c>
      <c r="J524" s="37">
        <v>0.5213270142180095</v>
      </c>
    </row>
    <row r="525">
      <c r="A525" s="30">
        <v>39</v>
      </c>
      <c r="B525" s="30" t="str">
        <v>의왕시</v>
      </c>
      <c r="C525" s="30" t="str">
        <v>2026-07</v>
      </c>
      <c r="D525" s="30" t="str">
        <v>집계 중</v>
      </c>
      <c r="E525" s="30" t="str">
        <v>집계 중 월</v>
      </c>
      <c r="F525" s="43">
        <v>0.39313572542901715</v>
      </c>
      <c r="G525" s="43">
        <v>0.2667706708268331</v>
      </c>
      <c r="H525" s="43">
        <v>0.34009360374414976</v>
      </c>
      <c r="I525" s="43">
        <v>0.6068642745709828</v>
      </c>
      <c r="J525" s="43">
        <v>0.5604113110539846</v>
      </c>
    </row>
    <row r="526">
      <c r="A526" s="26">
        <v>40</v>
      </c>
      <c r="B526" s="24" t="str">
        <v>여주시</v>
      </c>
      <c r="C526" s="24" t="str">
        <v>2025-08</v>
      </c>
      <c r="D526" s="24" t="str">
        <v>비교 반영</v>
      </c>
      <c r="E526" s="24" t="str">
        <v>그 외 비교 반영월</v>
      </c>
      <c r="F526" s="37">
        <v>0.5436337625178826</v>
      </c>
      <c r="G526" s="37">
        <v>0.09585121602288985</v>
      </c>
      <c r="H526" s="37">
        <v>0.3605150214592275</v>
      </c>
      <c r="I526" s="37">
        <v>0.4563662374821173</v>
      </c>
      <c r="J526" s="37">
        <v>0.7899686520376176</v>
      </c>
    </row>
    <row r="527">
      <c r="A527" s="26">
        <v>40</v>
      </c>
      <c r="B527" s="24" t="str">
        <v>여주시</v>
      </c>
      <c r="C527" s="24" t="str">
        <v>2025-09</v>
      </c>
      <c r="D527" s="24" t="str">
        <v>비교 반영</v>
      </c>
      <c r="E527" s="24" t="str">
        <v>그 외 비교 반영월</v>
      </c>
      <c r="F527" s="37">
        <v>0.5581683168316832</v>
      </c>
      <c r="G527" s="37">
        <v>0.10891089108910891</v>
      </c>
      <c r="H527" s="37">
        <v>0.33292079207920794</v>
      </c>
      <c r="I527" s="37">
        <v>0.44183168316831684</v>
      </c>
      <c r="J527" s="37">
        <v>0.7535014005602241</v>
      </c>
    </row>
    <row r="528">
      <c r="A528" s="26">
        <v>40</v>
      </c>
      <c r="B528" s="24" t="str">
        <v>여주시</v>
      </c>
      <c r="C528" s="24" t="str">
        <v>2025-10</v>
      </c>
      <c r="D528" s="24" t="str">
        <v>비교 반영</v>
      </c>
      <c r="E528" s="24" t="str">
        <v>그 외 비교 반영월</v>
      </c>
      <c r="F528" s="37">
        <v>0.5707692307692308</v>
      </c>
      <c r="G528" s="37">
        <v>0.08307692307692308</v>
      </c>
      <c r="H528" s="37">
        <v>0.34615384615384615</v>
      </c>
      <c r="I528" s="37">
        <v>0.42923076923076925</v>
      </c>
      <c r="J528" s="37">
        <v>0.8064516129032258</v>
      </c>
    </row>
    <row r="529">
      <c r="A529" s="26">
        <v>40</v>
      </c>
      <c r="B529" s="24" t="str">
        <v>여주시</v>
      </c>
      <c r="C529" s="24" t="str">
        <v>2025-11</v>
      </c>
      <c r="D529" s="24" t="str">
        <v>비교 반영</v>
      </c>
      <c r="E529" s="24" t="str">
        <v>그 외 비교 반영월</v>
      </c>
      <c r="F529" s="37">
        <v>0.6704707560627675</v>
      </c>
      <c r="G529" s="37">
        <v>0.08701854493580599</v>
      </c>
      <c r="H529" s="37">
        <v>0.24251069900142652</v>
      </c>
      <c r="I529" s="37">
        <v>0.32952924393723254</v>
      </c>
      <c r="J529" s="37">
        <v>0.7359307359307359</v>
      </c>
    </row>
    <row r="530">
      <c r="A530" s="26">
        <v>40</v>
      </c>
      <c r="B530" s="24" t="str">
        <v>여주시</v>
      </c>
      <c r="C530" s="24" t="str">
        <v>2025-12</v>
      </c>
      <c r="D530" s="24" t="str">
        <v>비교 반영</v>
      </c>
      <c r="E530" s="24" t="str">
        <v>그 외 비교 반영월</v>
      </c>
      <c r="F530" s="37">
        <v>0.5876840696117804</v>
      </c>
      <c r="G530" s="37">
        <v>0.09906291834002677</v>
      </c>
      <c r="H530" s="37">
        <v>0.3132530120481928</v>
      </c>
      <c r="I530" s="37">
        <v>0.41231593038821956</v>
      </c>
      <c r="J530" s="37">
        <v>0.7597402597402597</v>
      </c>
    </row>
    <row r="531">
      <c r="A531" s="26">
        <v>40</v>
      </c>
      <c r="B531" s="24" t="str">
        <v>여주시</v>
      </c>
      <c r="C531" s="24" t="str">
        <v>2026-01</v>
      </c>
      <c r="D531" s="24" t="str">
        <v>비교 반영</v>
      </c>
      <c r="E531" s="24" t="str">
        <v>직전 비교기간</v>
      </c>
      <c r="F531" s="37">
        <v>0.5455801104972375</v>
      </c>
      <c r="G531" s="37">
        <v>0.11049723756906077</v>
      </c>
      <c r="H531" s="37">
        <v>0.34392265193370164</v>
      </c>
      <c r="I531" s="37">
        <v>0.4544198895027624</v>
      </c>
      <c r="J531" s="37">
        <v>0.756838905775076</v>
      </c>
    </row>
    <row r="532">
      <c r="A532" s="26">
        <v>40</v>
      </c>
      <c r="B532" s="24" t="str">
        <v>여주시</v>
      </c>
      <c r="C532" s="24" t="str">
        <v>2026-02</v>
      </c>
      <c r="D532" s="24" t="str">
        <v>비교 반영</v>
      </c>
      <c r="E532" s="24" t="str">
        <v>직전 비교기간</v>
      </c>
      <c r="F532" s="37">
        <v>0.5221354166666666</v>
      </c>
      <c r="G532" s="37">
        <v>0.08984375</v>
      </c>
      <c r="H532" s="37">
        <v>0.3880208333333333</v>
      </c>
      <c r="I532" s="37">
        <v>0.4778645833333333</v>
      </c>
      <c r="J532" s="37">
        <v>0.8119891008174387</v>
      </c>
    </row>
    <row r="533">
      <c r="A533" s="26">
        <v>40</v>
      </c>
      <c r="B533" s="24" t="str">
        <v>여주시</v>
      </c>
      <c r="C533" s="24" t="str">
        <v>2026-03</v>
      </c>
      <c r="D533" s="24" t="str">
        <v>비교 반영</v>
      </c>
      <c r="E533" s="24" t="str">
        <v>직전 비교기간</v>
      </c>
      <c r="F533" s="37">
        <v>0.6211312700106724</v>
      </c>
      <c r="G533" s="37">
        <v>0.0832443970117396</v>
      </c>
      <c r="H533" s="37">
        <v>0.29562433297758806</v>
      </c>
      <c r="I533" s="37">
        <v>0.37886872998932764</v>
      </c>
      <c r="J533" s="37">
        <v>0.780281690140845</v>
      </c>
    </row>
    <row r="534">
      <c r="A534" s="26">
        <v>40</v>
      </c>
      <c r="B534" s="24" t="str">
        <v>여주시</v>
      </c>
      <c r="C534" s="24" t="str">
        <v>2026-04</v>
      </c>
      <c r="D534" s="24" t="str">
        <v>비교 반영</v>
      </c>
      <c r="E534" s="24" t="str">
        <v>최근 비교기간</v>
      </c>
      <c r="F534" s="37">
        <v>0.5858310626702997</v>
      </c>
      <c r="G534" s="37">
        <v>0.09128065395095368</v>
      </c>
      <c r="H534" s="37">
        <v>0.3228882833787466</v>
      </c>
      <c r="I534" s="37">
        <v>0.4141689373297003</v>
      </c>
      <c r="J534" s="37">
        <v>0.7796052631578947</v>
      </c>
    </row>
    <row r="535">
      <c r="A535" s="26">
        <v>40</v>
      </c>
      <c r="B535" s="24" t="str">
        <v>여주시</v>
      </c>
      <c r="C535" s="24" t="str">
        <v>2026-05</v>
      </c>
      <c r="D535" s="24" t="str">
        <v>비교 반영</v>
      </c>
      <c r="E535" s="24" t="str">
        <v>최근 비교기간</v>
      </c>
      <c r="F535" s="37">
        <v>0.5909752547307132</v>
      </c>
      <c r="G535" s="37">
        <v>0.10334788937409024</v>
      </c>
      <c r="H535" s="37">
        <v>0.3056768558951965</v>
      </c>
      <c r="I535" s="37">
        <v>0.4090247452692867</v>
      </c>
      <c r="J535" s="37">
        <v>0.7473309608540926</v>
      </c>
    </row>
    <row r="536">
      <c r="A536" s="26">
        <v>40</v>
      </c>
      <c r="B536" s="24" t="str">
        <v>여주시</v>
      </c>
      <c r="C536" s="24" t="str">
        <v>2026-06</v>
      </c>
      <c r="D536" s="24" t="str">
        <v>비교 반영</v>
      </c>
      <c r="E536" s="24" t="str">
        <v>최근 비교기간</v>
      </c>
      <c r="F536" s="37">
        <v>0.6032608695652174</v>
      </c>
      <c r="G536" s="37">
        <v>0.08831521739130435</v>
      </c>
      <c r="H536" s="37">
        <v>0.30842391304347827</v>
      </c>
      <c r="I536" s="37">
        <v>0.3967391304347826</v>
      </c>
      <c r="J536" s="37">
        <v>0.7773972602739726</v>
      </c>
    </row>
    <row r="537">
      <c r="A537" s="30">
        <v>40</v>
      </c>
      <c r="B537" s="30" t="str">
        <v>여주시</v>
      </c>
      <c r="C537" s="30" t="str">
        <v>2026-07</v>
      </c>
      <c r="D537" s="30" t="str">
        <v>집계 중</v>
      </c>
      <c r="E537" s="30" t="str">
        <v>집계 중 월</v>
      </c>
      <c r="F537" s="43">
        <v>0.601027397260274</v>
      </c>
      <c r="G537" s="43">
        <v>0.0976027397260274</v>
      </c>
      <c r="H537" s="43">
        <v>0.3013698630136986</v>
      </c>
      <c r="I537" s="43">
        <v>0.398972602739726</v>
      </c>
      <c r="J537" s="43">
        <v>0.7553648068669528</v>
      </c>
    </row>
    <row r="538">
      <c r="A538" s="26">
        <v>41</v>
      </c>
      <c r="B538" s="24" t="str">
        <v>화성시 효행구</v>
      </c>
      <c r="C538" s="24" t="str">
        <v>2025-08</v>
      </c>
      <c r="D538" s="24" t="str">
        <v>비교 반영</v>
      </c>
      <c r="E538" s="24" t="str">
        <v>그 외 비교 반영월</v>
      </c>
      <c r="F538" s="37">
        <v>0.381294964028777</v>
      </c>
      <c r="G538" s="37">
        <v>0.2014388489208633</v>
      </c>
      <c r="H538" s="37">
        <v>0.4172661870503597</v>
      </c>
      <c r="I538" s="37">
        <v>0.6187050359712231</v>
      </c>
      <c r="J538" s="37">
        <v>0.6744186046511628</v>
      </c>
    </row>
    <row r="539">
      <c r="A539" s="26">
        <v>41</v>
      </c>
      <c r="B539" s="24" t="str">
        <v>화성시 효행구</v>
      </c>
      <c r="C539" s="24" t="str">
        <v>2025-09</v>
      </c>
      <c r="D539" s="24" t="str">
        <v>비교 반영</v>
      </c>
      <c r="E539" s="24" t="str">
        <v>그 외 비교 반영월</v>
      </c>
      <c r="F539" s="37">
        <v>0.3308189655172414</v>
      </c>
      <c r="G539" s="37">
        <v>0.1411637931034483</v>
      </c>
      <c r="H539" s="37">
        <v>0.5280172413793104</v>
      </c>
      <c r="I539" s="37">
        <v>0.6691810344827587</v>
      </c>
      <c r="J539" s="37">
        <v>0.789049919484702</v>
      </c>
    </row>
    <row r="540">
      <c r="A540" s="26">
        <v>41</v>
      </c>
      <c r="B540" s="24" t="str">
        <v>화성시 효행구</v>
      </c>
      <c r="C540" s="24" t="str">
        <v>2025-10</v>
      </c>
      <c r="D540" s="24" t="str">
        <v>비교 반영</v>
      </c>
      <c r="E540" s="24" t="str">
        <v>그 외 비교 반영월</v>
      </c>
      <c r="F540" s="37">
        <v>0.3969986357435198</v>
      </c>
      <c r="G540" s="37">
        <v>0.16916780354706684</v>
      </c>
      <c r="H540" s="37">
        <v>0.43383356070941337</v>
      </c>
      <c r="I540" s="37">
        <v>0.6030013642564802</v>
      </c>
      <c r="J540" s="37">
        <v>0.7194570135746606</v>
      </c>
    </row>
    <row r="541">
      <c r="A541" s="26">
        <v>41</v>
      </c>
      <c r="B541" s="24" t="str">
        <v>화성시 효행구</v>
      </c>
      <c r="C541" s="24" t="str">
        <v>2025-11</v>
      </c>
      <c r="D541" s="24" t="str">
        <v>비교 반영</v>
      </c>
      <c r="E541" s="24" t="str">
        <v>그 외 비교 반영월</v>
      </c>
      <c r="F541" s="37">
        <v>0.3563777994157741</v>
      </c>
      <c r="G541" s="37">
        <v>0.13339824732229796</v>
      </c>
      <c r="H541" s="37">
        <v>0.5102239532619279</v>
      </c>
      <c r="I541" s="37">
        <v>0.6436222005842259</v>
      </c>
      <c r="J541" s="37">
        <v>0.7927382753403933</v>
      </c>
    </row>
    <row r="542">
      <c r="A542" s="26">
        <v>41</v>
      </c>
      <c r="B542" s="24" t="str">
        <v>화성시 효행구</v>
      </c>
      <c r="C542" s="24" t="str">
        <v>2025-12</v>
      </c>
      <c r="D542" s="24" t="str">
        <v>비교 반영</v>
      </c>
      <c r="E542" s="24" t="str">
        <v>그 외 비교 반영월</v>
      </c>
      <c r="F542" s="37">
        <v>0.3758782201405152</v>
      </c>
      <c r="G542" s="37">
        <v>0.13114754098360656</v>
      </c>
      <c r="H542" s="37">
        <v>0.4929742388758782</v>
      </c>
      <c r="I542" s="37">
        <v>0.6241217798594848</v>
      </c>
      <c r="J542" s="37">
        <v>0.7898686679174484</v>
      </c>
    </row>
    <row r="543">
      <c r="A543" s="26">
        <v>41</v>
      </c>
      <c r="B543" s="24" t="str">
        <v>화성시 효행구</v>
      </c>
      <c r="C543" s="24" t="str">
        <v>2026-01</v>
      </c>
      <c r="D543" s="24" t="str">
        <v>비교 반영</v>
      </c>
      <c r="E543" s="24" t="str">
        <v>직전 비교기간</v>
      </c>
      <c r="F543" s="37">
        <v>0.33209876543209876</v>
      </c>
      <c r="G543" s="37">
        <v>0.2222222222222222</v>
      </c>
      <c r="H543" s="37">
        <v>0.445679012345679</v>
      </c>
      <c r="I543" s="37">
        <v>0.6679012345679012</v>
      </c>
      <c r="J543" s="37">
        <v>0.66728280961183</v>
      </c>
    </row>
    <row r="544">
      <c r="A544" s="26">
        <v>41</v>
      </c>
      <c r="B544" s="24" t="str">
        <v>화성시 효행구</v>
      </c>
      <c r="C544" s="24" t="str">
        <v>2026-02</v>
      </c>
      <c r="D544" s="24" t="str">
        <v>비교 반영</v>
      </c>
      <c r="E544" s="24" t="str">
        <v>직전 비교기간</v>
      </c>
      <c r="F544" s="37">
        <v>0.4049586776859504</v>
      </c>
      <c r="G544" s="37">
        <v>0.16666666666666666</v>
      </c>
      <c r="H544" s="37">
        <v>0.4283746556473829</v>
      </c>
      <c r="I544" s="37">
        <v>0.5950413223140496</v>
      </c>
      <c r="J544" s="37">
        <v>0.7199074074074074</v>
      </c>
    </row>
    <row r="545">
      <c r="A545" s="26">
        <v>41</v>
      </c>
      <c r="B545" s="24" t="str">
        <v>화성시 효행구</v>
      </c>
      <c r="C545" s="24" t="str">
        <v>2026-03</v>
      </c>
      <c r="D545" s="24" t="str">
        <v>비교 반영</v>
      </c>
      <c r="E545" s="24" t="str">
        <v>직전 비교기간</v>
      </c>
      <c r="F545" s="37">
        <v>0.5207631874298541</v>
      </c>
      <c r="G545" s="37">
        <v>0.16049382716049382</v>
      </c>
      <c r="H545" s="37">
        <v>0.31874298540965207</v>
      </c>
      <c r="I545" s="37">
        <v>0.4792368125701459</v>
      </c>
      <c r="J545" s="37">
        <v>0.6651053864168618</v>
      </c>
    </row>
    <row r="546">
      <c r="A546" s="26">
        <v>41</v>
      </c>
      <c r="B546" s="24" t="str">
        <v>화성시 효행구</v>
      </c>
      <c r="C546" s="24" t="str">
        <v>2026-04</v>
      </c>
      <c r="D546" s="24" t="str">
        <v>비교 반영</v>
      </c>
      <c r="E546" s="24" t="str">
        <v>최근 비교기간</v>
      </c>
      <c r="F546" s="37">
        <v>0.5638297872340425</v>
      </c>
      <c r="G546" s="37">
        <v>0.15691489361702127</v>
      </c>
      <c r="H546" s="37">
        <v>0.27925531914893614</v>
      </c>
      <c r="I546" s="37">
        <v>0.43617021276595747</v>
      </c>
      <c r="J546" s="37">
        <v>0.6402439024390244</v>
      </c>
    </row>
    <row r="547">
      <c r="A547" s="26">
        <v>41</v>
      </c>
      <c r="B547" s="24" t="str">
        <v>화성시 효행구</v>
      </c>
      <c r="C547" s="24" t="str">
        <v>2026-05</v>
      </c>
      <c r="D547" s="24" t="str">
        <v>비교 반영</v>
      </c>
      <c r="E547" s="24" t="str">
        <v>최근 비교기간</v>
      </c>
      <c r="F547" s="37">
        <v>0.4810725552050473</v>
      </c>
      <c r="G547" s="37">
        <v>0.17823343848580442</v>
      </c>
      <c r="H547" s="37">
        <v>0.34069400630914826</v>
      </c>
      <c r="I547" s="37">
        <v>0.5189274447949527</v>
      </c>
      <c r="J547" s="37">
        <v>0.6565349544072948</v>
      </c>
    </row>
    <row r="548">
      <c r="A548" s="26">
        <v>41</v>
      </c>
      <c r="B548" s="24" t="str">
        <v>화성시 효행구</v>
      </c>
      <c r="C548" s="24" t="str">
        <v>2026-06</v>
      </c>
      <c r="D548" s="24" t="str">
        <v>비교 반영</v>
      </c>
      <c r="E548" s="24" t="str">
        <v>최근 비교기간</v>
      </c>
      <c r="F548" s="37">
        <v>0.5361930294906166</v>
      </c>
      <c r="G548" s="37">
        <v>0.13270777479892762</v>
      </c>
      <c r="H548" s="37">
        <v>0.33109919571045576</v>
      </c>
      <c r="I548" s="37">
        <v>0.46380697050938335</v>
      </c>
      <c r="J548" s="37">
        <v>0.7138728323699421</v>
      </c>
    </row>
    <row r="549">
      <c r="A549" s="30">
        <v>41</v>
      </c>
      <c r="B549" s="30" t="str">
        <v>화성시 효행구</v>
      </c>
      <c r="C549" s="30" t="str">
        <v>2026-07</v>
      </c>
      <c r="D549" s="30" t="str">
        <v>집계 중</v>
      </c>
      <c r="E549" s="30" t="str">
        <v>집계 중 월</v>
      </c>
      <c r="F549" s="43">
        <v>0.5243722304283605</v>
      </c>
      <c r="G549" s="43">
        <v>0.1536189069423929</v>
      </c>
      <c r="H549" s="43">
        <v>0.32200886262924666</v>
      </c>
      <c r="I549" s="43">
        <v>0.4756277695716396</v>
      </c>
      <c r="J549" s="43">
        <v>0.6770186335403726</v>
      </c>
    </row>
    <row r="550">
      <c r="A550" s="26">
        <v>42</v>
      </c>
      <c r="B550" s="24" t="str">
        <v>부천시 오정구</v>
      </c>
      <c r="C550" s="24" t="str">
        <v>2025-08</v>
      </c>
      <c r="D550" s="24" t="str">
        <v>비교 반영</v>
      </c>
      <c r="E550" s="24" t="str">
        <v>그 외 비교 반영월</v>
      </c>
      <c r="F550" s="37">
        <v>0.3304157549234136</v>
      </c>
      <c r="G550" s="37">
        <v>0.3041575492341357</v>
      </c>
      <c r="H550" s="37">
        <v>0.36542669584245074</v>
      </c>
      <c r="I550" s="37">
        <v>0.6695842450765864</v>
      </c>
      <c r="J550" s="37">
        <v>0.545751633986928</v>
      </c>
    </row>
    <row r="551">
      <c r="A551" s="26">
        <v>42</v>
      </c>
      <c r="B551" s="24" t="str">
        <v>부천시 오정구</v>
      </c>
      <c r="C551" s="24" t="str">
        <v>2025-09</v>
      </c>
      <c r="D551" s="24" t="str">
        <v>비교 반영</v>
      </c>
      <c r="E551" s="24" t="str">
        <v>그 외 비교 반영월</v>
      </c>
      <c r="F551" s="37">
        <v>0.30855018587360594</v>
      </c>
      <c r="G551" s="37">
        <v>0.3513011152416357</v>
      </c>
      <c r="H551" s="37">
        <v>0.34014869888475835</v>
      </c>
      <c r="I551" s="37">
        <v>0.6914498141263941</v>
      </c>
      <c r="J551" s="37">
        <v>0.49193548387096775</v>
      </c>
    </row>
    <row r="552">
      <c r="A552" s="26">
        <v>42</v>
      </c>
      <c r="B552" s="24" t="str">
        <v>부천시 오정구</v>
      </c>
      <c r="C552" s="24" t="str">
        <v>2025-10</v>
      </c>
      <c r="D552" s="24" t="str">
        <v>비교 반영</v>
      </c>
      <c r="E552" s="24" t="str">
        <v>그 외 비교 반영월</v>
      </c>
      <c r="F552" s="37">
        <v>0.374749498997996</v>
      </c>
      <c r="G552" s="37">
        <v>0.2685370741482966</v>
      </c>
      <c r="H552" s="37">
        <v>0.35671342685370744</v>
      </c>
      <c r="I552" s="37">
        <v>0.625250501002004</v>
      </c>
      <c r="J552" s="37">
        <v>0.5705128205128205</v>
      </c>
    </row>
    <row r="553">
      <c r="A553" s="26">
        <v>42</v>
      </c>
      <c r="B553" s="24" t="str">
        <v>부천시 오정구</v>
      </c>
      <c r="C553" s="24" t="str">
        <v>2025-11</v>
      </c>
      <c r="D553" s="24" t="str">
        <v>비교 반영</v>
      </c>
      <c r="E553" s="24" t="str">
        <v>그 외 비교 반영월</v>
      </c>
      <c r="F553" s="37">
        <v>0.341130604288499</v>
      </c>
      <c r="G553" s="37">
        <v>0.2807017543859649</v>
      </c>
      <c r="H553" s="37">
        <v>0.37816764132553604</v>
      </c>
      <c r="I553" s="37">
        <v>0.6588693957115009</v>
      </c>
      <c r="J553" s="37">
        <v>0.5739644970414202</v>
      </c>
    </row>
    <row r="554">
      <c r="A554" s="26">
        <v>42</v>
      </c>
      <c r="B554" s="24" t="str">
        <v>부천시 오정구</v>
      </c>
      <c r="C554" s="24" t="str">
        <v>2025-12</v>
      </c>
      <c r="D554" s="24" t="str">
        <v>비교 반영</v>
      </c>
      <c r="E554" s="24" t="str">
        <v>그 외 비교 반영월</v>
      </c>
      <c r="F554" s="37">
        <v>0.375</v>
      </c>
      <c r="G554" s="37">
        <v>0.2623239436619718</v>
      </c>
      <c r="H554" s="37">
        <v>0.3626760563380282</v>
      </c>
      <c r="I554" s="37">
        <v>0.625</v>
      </c>
      <c r="J554" s="37">
        <v>0.5802816901408451</v>
      </c>
    </row>
    <row r="555">
      <c r="A555" s="26">
        <v>42</v>
      </c>
      <c r="B555" s="24" t="str">
        <v>부천시 오정구</v>
      </c>
      <c r="C555" s="24" t="str">
        <v>2026-01</v>
      </c>
      <c r="D555" s="24" t="str">
        <v>비교 반영</v>
      </c>
      <c r="E555" s="24" t="str">
        <v>직전 비교기간</v>
      </c>
      <c r="F555" s="37">
        <v>0.2981366459627329</v>
      </c>
      <c r="G555" s="37">
        <v>0.2919254658385093</v>
      </c>
      <c r="H555" s="37">
        <v>0.40993788819875776</v>
      </c>
      <c r="I555" s="37">
        <v>0.7018633540372671</v>
      </c>
      <c r="J555" s="37">
        <v>0.584070796460177</v>
      </c>
    </row>
    <row r="556">
      <c r="A556" s="26">
        <v>42</v>
      </c>
      <c r="B556" s="24" t="str">
        <v>부천시 오정구</v>
      </c>
      <c r="C556" s="24" t="str">
        <v>2026-02</v>
      </c>
      <c r="D556" s="24" t="str">
        <v>비교 반영</v>
      </c>
      <c r="E556" s="24" t="str">
        <v>직전 비교기간</v>
      </c>
      <c r="F556" s="37">
        <v>0.294811320754717</v>
      </c>
      <c r="G556" s="37">
        <v>0.29009433962264153</v>
      </c>
      <c r="H556" s="37">
        <v>0.41509433962264153</v>
      </c>
      <c r="I556" s="37">
        <v>0.7051886792452831</v>
      </c>
      <c r="J556" s="37">
        <v>0.5886287625418061</v>
      </c>
    </row>
    <row r="557">
      <c r="A557" s="26">
        <v>42</v>
      </c>
      <c r="B557" s="24" t="str">
        <v>부천시 오정구</v>
      </c>
      <c r="C557" s="24" t="str">
        <v>2026-03</v>
      </c>
      <c r="D557" s="24" t="str">
        <v>비교 반영</v>
      </c>
      <c r="E557" s="24" t="str">
        <v>직전 비교기간</v>
      </c>
      <c r="F557" s="37">
        <v>0.2916666666666667</v>
      </c>
      <c r="G557" s="37">
        <v>0.19166666666666668</v>
      </c>
      <c r="H557" s="37">
        <v>0.5166666666666667</v>
      </c>
      <c r="I557" s="37">
        <v>0.7083333333333334</v>
      </c>
      <c r="J557" s="37">
        <v>0.7294117647058823</v>
      </c>
    </row>
    <row r="558">
      <c r="A558" s="26">
        <v>42</v>
      </c>
      <c r="B558" s="24" t="str">
        <v>부천시 오정구</v>
      </c>
      <c r="C558" s="24" t="str">
        <v>2026-04</v>
      </c>
      <c r="D558" s="24" t="str">
        <v>비교 반영</v>
      </c>
      <c r="E558" s="24" t="str">
        <v>최근 비교기간</v>
      </c>
      <c r="F558" s="37">
        <v>0.3664772727272727</v>
      </c>
      <c r="G558" s="37">
        <v>0.23295454545454544</v>
      </c>
      <c r="H558" s="37">
        <v>0.4005681818181818</v>
      </c>
      <c r="I558" s="37">
        <v>0.6335227272727273</v>
      </c>
      <c r="J558" s="37">
        <v>0.6322869955156951</v>
      </c>
    </row>
    <row r="559">
      <c r="A559" s="26">
        <v>42</v>
      </c>
      <c r="B559" s="24" t="str">
        <v>부천시 오정구</v>
      </c>
      <c r="C559" s="24" t="str">
        <v>2026-05</v>
      </c>
      <c r="D559" s="24" t="str">
        <v>비교 반영</v>
      </c>
      <c r="E559" s="24" t="str">
        <v>최근 비교기간</v>
      </c>
      <c r="F559" s="37">
        <v>0.29890453834115804</v>
      </c>
      <c r="G559" s="37">
        <v>0.24726134585289514</v>
      </c>
      <c r="H559" s="37">
        <v>0.4538341158059468</v>
      </c>
      <c r="I559" s="37">
        <v>0.701095461658842</v>
      </c>
      <c r="J559" s="37">
        <v>0.6473214285714286</v>
      </c>
    </row>
    <row r="560">
      <c r="A560" s="26">
        <v>42</v>
      </c>
      <c r="B560" s="24" t="str">
        <v>부천시 오정구</v>
      </c>
      <c r="C560" s="24" t="str">
        <v>2026-06</v>
      </c>
      <c r="D560" s="24" t="str">
        <v>비교 반영</v>
      </c>
      <c r="E560" s="24" t="str">
        <v>최근 비교기간</v>
      </c>
      <c r="F560" s="37">
        <v>0.339041095890411</v>
      </c>
      <c r="G560" s="37">
        <v>0.2602739726027397</v>
      </c>
      <c r="H560" s="37">
        <v>0.4006849315068493</v>
      </c>
      <c r="I560" s="37">
        <v>0.660958904109589</v>
      </c>
      <c r="J560" s="37">
        <v>0.6062176165803109</v>
      </c>
    </row>
    <row r="561">
      <c r="A561" s="30">
        <v>42</v>
      </c>
      <c r="B561" s="30" t="str">
        <v>부천시 오정구</v>
      </c>
      <c r="C561" s="30" t="str">
        <v>2026-07</v>
      </c>
      <c r="D561" s="30" t="str">
        <v>집계 중</v>
      </c>
      <c r="E561" s="30" t="str">
        <v>집계 중 월</v>
      </c>
      <c r="F561" s="43">
        <v>0.3888888888888889</v>
      </c>
      <c r="G561" s="43">
        <v>0.2690972222222222</v>
      </c>
      <c r="H561" s="43">
        <v>0.3420138888888889</v>
      </c>
      <c r="I561" s="43">
        <v>0.6111111111111112</v>
      </c>
      <c r="J561" s="43">
        <v>0.5596590909090909</v>
      </c>
    </row>
    <row r="562">
      <c r="A562" s="26">
        <v>43</v>
      </c>
      <c r="B562" s="24" t="str">
        <v>포천시</v>
      </c>
      <c r="C562" s="24" t="str">
        <v>2025-08</v>
      </c>
      <c r="D562" s="24" t="str">
        <v>비교 반영</v>
      </c>
      <c r="E562" s="24" t="str">
        <v>그 외 비교 반영월</v>
      </c>
      <c r="F562" s="37">
        <v>0.65625</v>
      </c>
      <c r="G562" s="37">
        <v>0.06875</v>
      </c>
      <c r="H562" s="37">
        <v>0.275</v>
      </c>
      <c r="I562" s="37">
        <v>0.34375</v>
      </c>
      <c r="J562" s="37">
        <v>0.8</v>
      </c>
    </row>
    <row r="563">
      <c r="A563" s="26">
        <v>43</v>
      </c>
      <c r="B563" s="24" t="str">
        <v>포천시</v>
      </c>
      <c r="C563" s="24" t="str">
        <v>2025-09</v>
      </c>
      <c r="D563" s="24" t="str">
        <v>비교 반영</v>
      </c>
      <c r="E563" s="24" t="str">
        <v>그 외 비교 반영월</v>
      </c>
      <c r="F563" s="37">
        <v>0.6539074960127592</v>
      </c>
      <c r="G563" s="37">
        <v>0.09090909090909091</v>
      </c>
      <c r="H563" s="37">
        <v>0.2551834130781499</v>
      </c>
      <c r="I563" s="37">
        <v>0.34609250398724084</v>
      </c>
      <c r="J563" s="37">
        <v>0.7373271889400922</v>
      </c>
    </row>
    <row r="564">
      <c r="A564" s="26">
        <v>43</v>
      </c>
      <c r="B564" s="24" t="str">
        <v>포천시</v>
      </c>
      <c r="C564" s="24" t="str">
        <v>2025-10</v>
      </c>
      <c r="D564" s="24" t="str">
        <v>비교 반영</v>
      </c>
      <c r="E564" s="24" t="str">
        <v>그 외 비교 반영월</v>
      </c>
      <c r="F564" s="37">
        <v>0.5868055555555556</v>
      </c>
      <c r="G564" s="37">
        <v>0.10590277777777778</v>
      </c>
      <c r="H564" s="37">
        <v>0.3072916666666667</v>
      </c>
      <c r="I564" s="37">
        <v>0.4131944444444444</v>
      </c>
      <c r="J564" s="37">
        <v>0.7436974789915967</v>
      </c>
    </row>
    <row r="565">
      <c r="A565" s="26">
        <v>43</v>
      </c>
      <c r="B565" s="24" t="str">
        <v>포천시</v>
      </c>
      <c r="C565" s="24" t="str">
        <v>2025-11</v>
      </c>
      <c r="D565" s="24" t="str">
        <v>비교 반영</v>
      </c>
      <c r="E565" s="24" t="str">
        <v>그 외 비교 반영월</v>
      </c>
      <c r="F565" s="37">
        <v>0.5557065217391305</v>
      </c>
      <c r="G565" s="37">
        <v>0.21739130434782608</v>
      </c>
      <c r="H565" s="37">
        <v>0.2269021739130435</v>
      </c>
      <c r="I565" s="37">
        <v>0.44429347826086957</v>
      </c>
      <c r="J565" s="37">
        <v>0.5107033639143731</v>
      </c>
    </row>
    <row r="566">
      <c r="A566" s="26">
        <v>43</v>
      </c>
      <c r="B566" s="24" t="str">
        <v>포천시</v>
      </c>
      <c r="C566" s="24" t="str">
        <v>2025-12</v>
      </c>
      <c r="D566" s="24" t="str">
        <v>비교 반영</v>
      </c>
      <c r="E566" s="24" t="str">
        <v>그 외 비교 반영월</v>
      </c>
      <c r="F566" s="37">
        <v>0.5986394557823129</v>
      </c>
      <c r="G566" s="37">
        <v>0.17551020408163265</v>
      </c>
      <c r="H566" s="37">
        <v>0.22585034013605443</v>
      </c>
      <c r="I566" s="37">
        <v>0.4013605442176871</v>
      </c>
      <c r="J566" s="37">
        <v>0.5627118644067797</v>
      </c>
    </row>
    <row r="567">
      <c r="A567" s="26">
        <v>43</v>
      </c>
      <c r="B567" s="24" t="str">
        <v>포천시</v>
      </c>
      <c r="C567" s="24" t="str">
        <v>2026-01</v>
      </c>
      <c r="D567" s="24" t="str">
        <v>비교 반영</v>
      </c>
      <c r="E567" s="24" t="str">
        <v>직전 비교기간</v>
      </c>
      <c r="F567" s="37">
        <v>0.6207865168539326</v>
      </c>
      <c r="G567" s="37">
        <v>0.10533707865168539</v>
      </c>
      <c r="H567" s="37">
        <v>0.273876404494382</v>
      </c>
      <c r="I567" s="37">
        <v>0.3792134831460674</v>
      </c>
      <c r="J567" s="37">
        <v>0.7222222222222222</v>
      </c>
    </row>
    <row r="568">
      <c r="A568" s="26">
        <v>43</v>
      </c>
      <c r="B568" s="24" t="str">
        <v>포천시</v>
      </c>
      <c r="C568" s="24" t="str">
        <v>2026-02</v>
      </c>
      <c r="D568" s="24" t="str">
        <v>비교 반영</v>
      </c>
      <c r="E568" s="24" t="str">
        <v>직전 비교기간</v>
      </c>
      <c r="F568" s="37">
        <v>0.5222929936305732</v>
      </c>
      <c r="G568" s="37">
        <v>0.10509554140127389</v>
      </c>
      <c r="H568" s="37">
        <v>0.37261146496815284</v>
      </c>
      <c r="I568" s="37">
        <v>0.47770700636942676</v>
      </c>
      <c r="J568" s="37">
        <v>0.78</v>
      </c>
    </row>
    <row r="569">
      <c r="A569" s="26">
        <v>43</v>
      </c>
      <c r="B569" s="24" t="str">
        <v>포천시</v>
      </c>
      <c r="C569" s="24" t="str">
        <v>2026-03</v>
      </c>
      <c r="D569" s="24" t="str">
        <v>비교 반영</v>
      </c>
      <c r="E569" s="24" t="str">
        <v>직전 비교기간</v>
      </c>
      <c r="F569" s="37">
        <v>0.5953991880920162</v>
      </c>
      <c r="G569" s="37">
        <v>0.07036535859269283</v>
      </c>
      <c r="H569" s="37">
        <v>0.3342354533152909</v>
      </c>
      <c r="I569" s="37">
        <v>0.40460081190798375</v>
      </c>
      <c r="J569" s="37">
        <v>0.8260869565217391</v>
      </c>
    </row>
    <row r="570">
      <c r="A570" s="26">
        <v>43</v>
      </c>
      <c r="B570" s="24" t="str">
        <v>포천시</v>
      </c>
      <c r="C570" s="24" t="str">
        <v>2026-04</v>
      </c>
      <c r="D570" s="24" t="str">
        <v>비교 반영</v>
      </c>
      <c r="E570" s="24" t="str">
        <v>최근 비교기간</v>
      </c>
      <c r="F570" s="37">
        <v>0.6315007429420505</v>
      </c>
      <c r="G570" s="37">
        <v>0.0787518573551263</v>
      </c>
      <c r="H570" s="37">
        <v>0.2897473997028232</v>
      </c>
      <c r="I570" s="37">
        <v>0.3684992570579495</v>
      </c>
      <c r="J570" s="37">
        <v>0.7862903225806451</v>
      </c>
    </row>
    <row r="571">
      <c r="A571" s="26">
        <v>43</v>
      </c>
      <c r="B571" s="24" t="str">
        <v>포천시</v>
      </c>
      <c r="C571" s="24" t="str">
        <v>2026-05</v>
      </c>
      <c r="D571" s="24" t="str">
        <v>비교 반영</v>
      </c>
      <c r="E571" s="24" t="str">
        <v>최근 비교기간</v>
      </c>
      <c r="F571" s="37">
        <v>0.6176961602671118</v>
      </c>
      <c r="G571" s="37">
        <v>0.08180300500834725</v>
      </c>
      <c r="H571" s="37">
        <v>0.3005008347245409</v>
      </c>
      <c r="I571" s="37">
        <v>0.3823038397328882</v>
      </c>
      <c r="J571" s="37">
        <v>0.7860262008733624</v>
      </c>
    </row>
    <row r="572">
      <c r="A572" s="26">
        <v>43</v>
      </c>
      <c r="B572" s="24" t="str">
        <v>포천시</v>
      </c>
      <c r="C572" s="24" t="str">
        <v>2026-06</v>
      </c>
      <c r="D572" s="24" t="str">
        <v>비교 반영</v>
      </c>
      <c r="E572" s="24" t="str">
        <v>최근 비교기간</v>
      </c>
      <c r="F572" s="37">
        <v>0.5919354838709677</v>
      </c>
      <c r="G572" s="37">
        <v>0.1</v>
      </c>
      <c r="H572" s="37">
        <v>0.30806451612903224</v>
      </c>
      <c r="I572" s="37">
        <v>0.4080645161290323</v>
      </c>
      <c r="J572" s="37">
        <v>0.7549407114624506</v>
      </c>
    </row>
    <row r="573">
      <c r="A573" s="30">
        <v>43</v>
      </c>
      <c r="B573" s="30" t="str">
        <v>포천시</v>
      </c>
      <c r="C573" s="30" t="str">
        <v>2026-07</v>
      </c>
      <c r="D573" s="30" t="str">
        <v>집계 중</v>
      </c>
      <c r="E573" s="30" t="str">
        <v>집계 중 월</v>
      </c>
      <c r="F573" s="43">
        <v>0.6438095238095238</v>
      </c>
      <c r="G573" s="43">
        <v>0.08190476190476191</v>
      </c>
      <c r="H573" s="43">
        <v>0.2742857142857143</v>
      </c>
      <c r="I573" s="43">
        <v>0.35619047619047617</v>
      </c>
      <c r="J573" s="43">
        <v>0.7700534759358288</v>
      </c>
    </row>
    <row r="574">
      <c r="A574" s="26">
        <v>44</v>
      </c>
      <c r="B574" s="24" t="str">
        <v>과천시</v>
      </c>
      <c r="C574" s="24" t="str">
        <v>2025-08</v>
      </c>
      <c r="D574" s="24" t="str">
        <v>비교 반영</v>
      </c>
      <c r="E574" s="24" t="str">
        <v>그 외 비교 반영월</v>
      </c>
      <c r="F574" s="37">
        <v>0.16037735849056603</v>
      </c>
      <c r="G574" s="37">
        <v>0.39622641509433965</v>
      </c>
      <c r="H574" s="37">
        <v>0.44339622641509435</v>
      </c>
      <c r="I574" s="37">
        <v>0.839622641509434</v>
      </c>
      <c r="J574" s="37">
        <v>0.5280898876404494</v>
      </c>
    </row>
    <row r="575">
      <c r="A575" s="26">
        <v>44</v>
      </c>
      <c r="B575" s="24" t="str">
        <v>과천시</v>
      </c>
      <c r="C575" s="24" t="str">
        <v>2025-09</v>
      </c>
      <c r="D575" s="24" t="str">
        <v>비교 반영</v>
      </c>
      <c r="E575" s="24" t="str">
        <v>그 외 비교 반영월</v>
      </c>
      <c r="F575" s="37">
        <v>0.3484042553191489</v>
      </c>
      <c r="G575" s="37">
        <v>0.36436170212765956</v>
      </c>
      <c r="H575" s="37">
        <v>0.2872340425531915</v>
      </c>
      <c r="I575" s="37">
        <v>0.651595744680851</v>
      </c>
      <c r="J575" s="37">
        <v>0.44081632653061226</v>
      </c>
    </row>
    <row r="576">
      <c r="A576" s="26">
        <v>44</v>
      </c>
      <c r="B576" s="24" t="str">
        <v>과천시</v>
      </c>
      <c r="C576" s="24" t="str">
        <v>2025-10</v>
      </c>
      <c r="D576" s="24" t="str">
        <v>비교 반영</v>
      </c>
      <c r="E576" s="24" t="str">
        <v>그 외 비교 반영월</v>
      </c>
      <c r="F576" s="37">
        <v>0.2966751918158568</v>
      </c>
      <c r="G576" s="37">
        <v>0.3273657289002558</v>
      </c>
      <c r="H576" s="37">
        <v>0.37595907928388744</v>
      </c>
      <c r="I576" s="37">
        <v>0.7033248081841432</v>
      </c>
      <c r="J576" s="37">
        <v>0.5345454545454545</v>
      </c>
    </row>
    <row r="577">
      <c r="A577" s="26">
        <v>44</v>
      </c>
      <c r="B577" s="24" t="str">
        <v>과천시</v>
      </c>
      <c r="C577" s="24" t="str">
        <v>2025-11</v>
      </c>
      <c r="D577" s="24" t="str">
        <v>비교 반영</v>
      </c>
      <c r="E577" s="24" t="str">
        <v>그 외 비교 반영월</v>
      </c>
      <c r="F577" s="37">
        <v>0.102803738317757</v>
      </c>
      <c r="G577" s="37">
        <v>0.4532710280373832</v>
      </c>
      <c r="H577" s="37">
        <v>0.4439252336448598</v>
      </c>
      <c r="I577" s="37">
        <v>0.897196261682243</v>
      </c>
      <c r="J577" s="37">
        <v>0.4947916666666667</v>
      </c>
    </row>
    <row r="578">
      <c r="A578" s="26">
        <v>44</v>
      </c>
      <c r="B578" s="24" t="str">
        <v>과천시</v>
      </c>
      <c r="C578" s="24" t="str">
        <v>2025-12</v>
      </c>
      <c r="D578" s="24" t="str">
        <v>비교 반영</v>
      </c>
      <c r="E578" s="24" t="str">
        <v>그 외 비교 반영월</v>
      </c>
      <c r="F578" s="37">
        <v>0.14423076923076922</v>
      </c>
      <c r="G578" s="37">
        <v>0.44711538461538464</v>
      </c>
      <c r="H578" s="37">
        <v>0.40865384615384615</v>
      </c>
      <c r="I578" s="37">
        <v>0.8557692307692307</v>
      </c>
      <c r="J578" s="37">
        <v>0.47752808988764045</v>
      </c>
    </row>
    <row r="579">
      <c r="A579" s="26">
        <v>44</v>
      </c>
      <c r="B579" s="24" t="str">
        <v>과천시</v>
      </c>
      <c r="C579" s="24" t="str">
        <v>2026-01</v>
      </c>
      <c r="D579" s="24" t="str">
        <v>비교 반영</v>
      </c>
      <c r="E579" s="24" t="str">
        <v>직전 비교기간</v>
      </c>
      <c r="F579" s="37">
        <v>0.11832946635730858</v>
      </c>
      <c r="G579" s="37">
        <v>0.41531322505800466</v>
      </c>
      <c r="H579" s="37">
        <v>0.46635730858468677</v>
      </c>
      <c r="I579" s="37">
        <v>0.8816705336426914</v>
      </c>
      <c r="J579" s="37">
        <v>0.5289473684210526</v>
      </c>
    </row>
    <row r="580">
      <c r="A580" s="26">
        <v>44</v>
      </c>
      <c r="B580" s="24" t="str">
        <v>과천시</v>
      </c>
      <c r="C580" s="24" t="str">
        <v>2026-02</v>
      </c>
      <c r="D580" s="24" t="str">
        <v>비교 반영</v>
      </c>
      <c r="E580" s="24" t="str">
        <v>직전 비교기간</v>
      </c>
      <c r="F580" s="37">
        <v>0.1111111111111111</v>
      </c>
      <c r="G580" s="37">
        <v>0.4765432098765432</v>
      </c>
      <c r="H580" s="37">
        <v>0.4123456790123457</v>
      </c>
      <c r="I580" s="37">
        <v>0.8888888888888888</v>
      </c>
      <c r="J580" s="37">
        <v>0.4638888888888889</v>
      </c>
    </row>
    <row r="581">
      <c r="A581" s="26">
        <v>44</v>
      </c>
      <c r="B581" s="24" t="str">
        <v>과천시</v>
      </c>
      <c r="C581" s="24" t="str">
        <v>2026-03</v>
      </c>
      <c r="D581" s="24" t="str">
        <v>비교 반영</v>
      </c>
      <c r="E581" s="24" t="str">
        <v>직전 비교기간</v>
      </c>
      <c r="F581" s="37">
        <v>0.1264591439688716</v>
      </c>
      <c r="G581" s="37">
        <v>0.37937743190661477</v>
      </c>
      <c r="H581" s="37">
        <v>0.49416342412451364</v>
      </c>
      <c r="I581" s="37">
        <v>0.8735408560311284</v>
      </c>
      <c r="J581" s="37">
        <v>0.5657015590200446</v>
      </c>
    </row>
    <row r="582">
      <c r="A582" s="26">
        <v>44</v>
      </c>
      <c r="B582" s="24" t="str">
        <v>과천시</v>
      </c>
      <c r="C582" s="24" t="str">
        <v>2026-04</v>
      </c>
      <c r="D582" s="24" t="str">
        <v>비교 반영</v>
      </c>
      <c r="E582" s="24" t="str">
        <v>최근 비교기간</v>
      </c>
      <c r="F582" s="37">
        <v>0.1566265060240964</v>
      </c>
      <c r="G582" s="37">
        <v>0.357429718875502</v>
      </c>
      <c r="H582" s="37">
        <v>0.4859437751004016</v>
      </c>
      <c r="I582" s="37">
        <v>0.8433734939759037</v>
      </c>
      <c r="J582" s="37">
        <v>0.5761904761904761</v>
      </c>
    </row>
    <row r="583">
      <c r="A583" s="26">
        <v>44</v>
      </c>
      <c r="B583" s="24" t="str">
        <v>과천시</v>
      </c>
      <c r="C583" s="24" t="str">
        <v>2026-05</v>
      </c>
      <c r="D583" s="24" t="str">
        <v>비교 반영</v>
      </c>
      <c r="E583" s="24" t="str">
        <v>최근 비교기간</v>
      </c>
      <c r="F583" s="37">
        <v>0.20281124497991967</v>
      </c>
      <c r="G583" s="37">
        <v>0.3473895582329317</v>
      </c>
      <c r="H583" s="37">
        <v>0.4497991967871486</v>
      </c>
      <c r="I583" s="37">
        <v>0.7971887550200804</v>
      </c>
      <c r="J583" s="37">
        <v>0.5642317380352645</v>
      </c>
    </row>
    <row r="584">
      <c r="A584" s="26">
        <v>44</v>
      </c>
      <c r="B584" s="24" t="str">
        <v>과천시</v>
      </c>
      <c r="C584" s="24" t="str">
        <v>2026-06</v>
      </c>
      <c r="D584" s="24" t="str">
        <v>비교 반영</v>
      </c>
      <c r="E584" s="24" t="str">
        <v>최근 비교기간</v>
      </c>
      <c r="F584" s="37">
        <v>0.14285714285714285</v>
      </c>
      <c r="G584" s="37">
        <v>0.3547619047619048</v>
      </c>
      <c r="H584" s="37">
        <v>0.5023809523809524</v>
      </c>
      <c r="I584" s="37">
        <v>0.8571428571428571</v>
      </c>
      <c r="J584" s="37">
        <v>0.5861111111111111</v>
      </c>
    </row>
    <row r="585">
      <c r="A585" s="30">
        <v>44</v>
      </c>
      <c r="B585" s="30" t="str">
        <v>과천시</v>
      </c>
      <c r="C585" s="30" t="str">
        <v>2026-07</v>
      </c>
      <c r="D585" s="30" t="str">
        <v>집계 중</v>
      </c>
      <c r="E585" s="30" t="str">
        <v>집계 중 월</v>
      </c>
      <c r="F585" s="43">
        <v>0.15451895043731778</v>
      </c>
      <c r="G585" s="43">
        <v>0.44314868804664725</v>
      </c>
      <c r="H585" s="43">
        <v>0.40233236151603496</v>
      </c>
      <c r="I585" s="43">
        <v>0.8454810495626822</v>
      </c>
      <c r="J585" s="43">
        <v>0.47586206896551725</v>
      </c>
    </row>
    <row r="586">
      <c r="A586" s="26">
        <v>45</v>
      </c>
      <c r="B586" s="24" t="str">
        <v>가평군</v>
      </c>
      <c r="C586" s="24" t="str">
        <v>2025-08</v>
      </c>
      <c r="D586" s="24" t="str">
        <v>비교 반영</v>
      </c>
      <c r="E586" s="24" t="str">
        <v>그 외 비교 반영월</v>
      </c>
      <c r="F586" s="37">
        <v>0.7210401891252955</v>
      </c>
      <c r="G586" s="37">
        <v>0.08983451536643026</v>
      </c>
      <c r="H586" s="37">
        <v>0.18912529550827423</v>
      </c>
      <c r="I586" s="37">
        <v>0.2789598108747045</v>
      </c>
      <c r="J586" s="37">
        <v>0.6779661016949152</v>
      </c>
    </row>
    <row r="587">
      <c r="A587" s="26">
        <v>45</v>
      </c>
      <c r="B587" s="24" t="str">
        <v>가평군</v>
      </c>
      <c r="C587" s="24" t="str">
        <v>2025-09</v>
      </c>
      <c r="D587" s="24" t="str">
        <v>비교 반영</v>
      </c>
      <c r="E587" s="24" t="str">
        <v>그 외 비교 반영월</v>
      </c>
      <c r="F587" s="37">
        <v>0.7849829351535836</v>
      </c>
      <c r="G587" s="37">
        <v>0.07508532423208192</v>
      </c>
      <c r="H587" s="37">
        <v>0.13993174061433447</v>
      </c>
      <c r="I587" s="37">
        <v>0.2150170648464164</v>
      </c>
      <c r="J587" s="37">
        <v>0.6507936507936508</v>
      </c>
    </row>
    <row r="588">
      <c r="A588" s="26">
        <v>45</v>
      </c>
      <c r="B588" s="24" t="str">
        <v>가평군</v>
      </c>
      <c r="C588" s="24" t="str">
        <v>2025-10</v>
      </c>
      <c r="D588" s="24" t="str">
        <v>비교 반영</v>
      </c>
      <c r="E588" s="24" t="str">
        <v>그 외 비교 반영월</v>
      </c>
      <c r="F588" s="37">
        <v>0.6838235294117647</v>
      </c>
      <c r="G588" s="37">
        <v>0.1323529411764706</v>
      </c>
      <c r="H588" s="37">
        <v>0.18382352941176472</v>
      </c>
      <c r="I588" s="37">
        <v>0.3161764705882353</v>
      </c>
      <c r="J588" s="37">
        <v>0.5813953488372093</v>
      </c>
    </row>
    <row r="589">
      <c r="A589" s="26">
        <v>45</v>
      </c>
      <c r="B589" s="24" t="str">
        <v>가평군</v>
      </c>
      <c r="C589" s="24" t="str">
        <v>2025-11</v>
      </c>
      <c r="D589" s="24" t="str">
        <v>비교 반영</v>
      </c>
      <c r="E589" s="24" t="str">
        <v>그 외 비교 반영월</v>
      </c>
      <c r="F589" s="37">
        <v>0.7103960396039604</v>
      </c>
      <c r="G589" s="37">
        <v>0.12128712871287128</v>
      </c>
      <c r="H589" s="37">
        <v>0.16831683168316833</v>
      </c>
      <c r="I589" s="37">
        <v>0.2896039603960396</v>
      </c>
      <c r="J589" s="37">
        <v>0.5811965811965812</v>
      </c>
    </row>
    <row r="590">
      <c r="A590" s="26">
        <v>45</v>
      </c>
      <c r="B590" s="24" t="str">
        <v>가평군</v>
      </c>
      <c r="C590" s="24" t="str">
        <v>2025-12</v>
      </c>
      <c r="D590" s="24" t="str">
        <v>비교 반영</v>
      </c>
      <c r="E590" s="24" t="str">
        <v>그 외 비교 반영월</v>
      </c>
      <c r="F590" s="37">
        <v>0.7427536231884058</v>
      </c>
      <c r="G590" s="37">
        <v>0.08333333333333333</v>
      </c>
      <c r="H590" s="37">
        <v>0.17391304347826086</v>
      </c>
      <c r="I590" s="37">
        <v>0.2572463768115942</v>
      </c>
      <c r="J590" s="37">
        <v>0.676056338028169</v>
      </c>
    </row>
    <row r="591">
      <c r="A591" s="26">
        <v>45</v>
      </c>
      <c r="B591" s="24" t="str">
        <v>가평군</v>
      </c>
      <c r="C591" s="24" t="str">
        <v>2026-01</v>
      </c>
      <c r="D591" s="24" t="str">
        <v>비교 반영</v>
      </c>
      <c r="E591" s="24" t="str">
        <v>직전 비교기간</v>
      </c>
      <c r="F591" s="37">
        <v>0.6424870466321243</v>
      </c>
      <c r="G591" s="37">
        <v>0.10103626943005181</v>
      </c>
      <c r="H591" s="37">
        <v>0.25647668393782386</v>
      </c>
      <c r="I591" s="37">
        <v>0.35751295336787564</v>
      </c>
      <c r="J591" s="37">
        <v>0.717391304347826</v>
      </c>
    </row>
    <row r="592">
      <c r="A592" s="26">
        <v>45</v>
      </c>
      <c r="B592" s="24" t="str">
        <v>가평군</v>
      </c>
      <c r="C592" s="24" t="str">
        <v>2026-02</v>
      </c>
      <c r="D592" s="24" t="str">
        <v>비교 반영</v>
      </c>
      <c r="E592" s="24" t="str">
        <v>직전 비교기간</v>
      </c>
      <c r="F592" s="37">
        <v>0.6494252873563219</v>
      </c>
      <c r="G592" s="37">
        <v>0.08620689655172414</v>
      </c>
      <c r="H592" s="37">
        <v>0.26436781609195403</v>
      </c>
      <c r="I592" s="37">
        <v>0.3505747126436782</v>
      </c>
      <c r="J592" s="37">
        <v>0.7540983606557377</v>
      </c>
    </row>
    <row r="593">
      <c r="A593" s="26">
        <v>45</v>
      </c>
      <c r="B593" s="24" t="str">
        <v>가평군</v>
      </c>
      <c r="C593" s="24" t="str">
        <v>2026-03</v>
      </c>
      <c r="D593" s="24" t="str">
        <v>비교 반영</v>
      </c>
      <c r="E593" s="24" t="str">
        <v>직전 비교기간</v>
      </c>
      <c r="F593" s="37">
        <v>0.6634146341463415</v>
      </c>
      <c r="G593" s="37">
        <v>0.0951219512195122</v>
      </c>
      <c r="H593" s="37">
        <v>0.24146341463414633</v>
      </c>
      <c r="I593" s="37">
        <v>0.33658536585365856</v>
      </c>
      <c r="J593" s="37">
        <v>0.717391304347826</v>
      </c>
    </row>
    <row r="594">
      <c r="A594" s="26">
        <v>45</v>
      </c>
      <c r="B594" s="24" t="str">
        <v>가평군</v>
      </c>
      <c r="C594" s="24" t="str">
        <v>2026-04</v>
      </c>
      <c r="D594" s="24" t="str">
        <v>비교 반영</v>
      </c>
      <c r="E594" s="24" t="str">
        <v>최근 비교기간</v>
      </c>
      <c r="F594" s="37">
        <v>0.7087628865979382</v>
      </c>
      <c r="G594" s="37">
        <v>0.09020618556701031</v>
      </c>
      <c r="H594" s="37">
        <v>0.20103092783505155</v>
      </c>
      <c r="I594" s="37">
        <v>0.2912371134020619</v>
      </c>
      <c r="J594" s="37">
        <v>0.6902654867256637</v>
      </c>
    </row>
    <row r="595">
      <c r="A595" s="26">
        <v>45</v>
      </c>
      <c r="B595" s="24" t="str">
        <v>가평군</v>
      </c>
      <c r="C595" s="24" t="str">
        <v>2026-05</v>
      </c>
      <c r="D595" s="24" t="str">
        <v>비교 반영</v>
      </c>
      <c r="E595" s="24" t="str">
        <v>최근 비교기간</v>
      </c>
      <c r="F595" s="37">
        <v>0.7024793388429752</v>
      </c>
      <c r="G595" s="37">
        <v>0.07162534435261708</v>
      </c>
      <c r="H595" s="37">
        <v>0.22589531680440772</v>
      </c>
      <c r="I595" s="37">
        <v>0.2975206611570248</v>
      </c>
      <c r="J595" s="37">
        <v>0.7592592592592593</v>
      </c>
    </row>
    <row r="596">
      <c r="A596" s="26">
        <v>45</v>
      </c>
      <c r="B596" s="24" t="str">
        <v>가평군</v>
      </c>
      <c r="C596" s="24" t="str">
        <v>2026-06</v>
      </c>
      <c r="D596" s="24" t="str">
        <v>비교 반영</v>
      </c>
      <c r="E596" s="24" t="str">
        <v>최근 비교기간</v>
      </c>
      <c r="F596" s="37">
        <v>0.7520491803278688</v>
      </c>
      <c r="G596" s="37">
        <v>0.06352459016393443</v>
      </c>
      <c r="H596" s="37">
        <v>0.18442622950819673</v>
      </c>
      <c r="I596" s="37">
        <v>0.24795081967213115</v>
      </c>
      <c r="J596" s="37">
        <v>0.743801652892562</v>
      </c>
    </row>
    <row r="597">
      <c r="A597" s="30">
        <v>45</v>
      </c>
      <c r="B597" s="30" t="str">
        <v>가평군</v>
      </c>
      <c r="C597" s="30" t="str">
        <v>2026-07</v>
      </c>
      <c r="D597" s="30" t="str">
        <v>집계 중</v>
      </c>
      <c r="E597" s="30" t="str">
        <v>집계 중 월</v>
      </c>
      <c r="F597" s="43">
        <v>0.7549019607843137</v>
      </c>
      <c r="G597" s="43">
        <v>0.05555555555555555</v>
      </c>
      <c r="H597" s="43">
        <v>0.1895424836601307</v>
      </c>
      <c r="I597" s="43">
        <v>0.24509803921568626</v>
      </c>
      <c r="J597" s="43">
        <v>0.7733333333333333</v>
      </c>
    </row>
    <row r="598">
      <c r="A598" s="26">
        <v>46</v>
      </c>
      <c r="B598" s="24" t="str">
        <v>동두천시</v>
      </c>
      <c r="C598" s="24" t="str">
        <v>2025-08</v>
      </c>
      <c r="D598" s="24" t="str">
        <v>비교 반영</v>
      </c>
      <c r="E598" s="24" t="str">
        <v>그 외 비교 반영월</v>
      </c>
      <c r="F598" s="37">
        <v>0.35815602836879434</v>
      </c>
      <c r="G598" s="37">
        <v>0.25177304964539005</v>
      </c>
      <c r="H598" s="37">
        <v>0.3900709219858156</v>
      </c>
      <c r="I598" s="37">
        <v>0.6418439716312057</v>
      </c>
      <c r="J598" s="37">
        <v>0.6077348066298343</v>
      </c>
    </row>
    <row r="599">
      <c r="A599" s="26">
        <v>46</v>
      </c>
      <c r="B599" s="24" t="str">
        <v>동두천시</v>
      </c>
      <c r="C599" s="24" t="str">
        <v>2025-09</v>
      </c>
      <c r="D599" s="24" t="str">
        <v>비교 반영</v>
      </c>
      <c r="E599" s="24" t="str">
        <v>그 외 비교 반영월</v>
      </c>
      <c r="F599" s="37">
        <v>0.3932291666666667</v>
      </c>
      <c r="G599" s="37">
        <v>0.22916666666666666</v>
      </c>
      <c r="H599" s="37">
        <v>0.3776041666666667</v>
      </c>
      <c r="I599" s="37">
        <v>0.6067708333333334</v>
      </c>
      <c r="J599" s="37">
        <v>0.6223175965665236</v>
      </c>
    </row>
    <row r="600">
      <c r="A600" s="26">
        <v>46</v>
      </c>
      <c r="B600" s="24" t="str">
        <v>동두천시</v>
      </c>
      <c r="C600" s="24" t="str">
        <v>2025-10</v>
      </c>
      <c r="D600" s="24" t="str">
        <v>비교 반영</v>
      </c>
      <c r="E600" s="24" t="str">
        <v>그 외 비교 반영월</v>
      </c>
      <c r="F600" s="37">
        <v>0.3717105263157895</v>
      </c>
      <c r="G600" s="37">
        <v>0.24671052631578946</v>
      </c>
      <c r="H600" s="37">
        <v>0.3815789473684211</v>
      </c>
      <c r="I600" s="37">
        <v>0.6282894736842105</v>
      </c>
      <c r="J600" s="37">
        <v>0.6073298429319371</v>
      </c>
    </row>
    <row r="601">
      <c r="A601" s="26">
        <v>46</v>
      </c>
      <c r="B601" s="24" t="str">
        <v>동두천시</v>
      </c>
      <c r="C601" s="24" t="str">
        <v>2025-11</v>
      </c>
      <c r="D601" s="24" t="str">
        <v>비교 반영</v>
      </c>
      <c r="E601" s="24" t="str">
        <v>그 외 비교 반영월</v>
      </c>
      <c r="F601" s="37">
        <v>0.5623869801084991</v>
      </c>
      <c r="G601" s="37">
        <v>0.22423146473779385</v>
      </c>
      <c r="H601" s="37">
        <v>0.21338155515370705</v>
      </c>
      <c r="I601" s="37">
        <v>0.4376130198915009</v>
      </c>
      <c r="J601" s="37">
        <v>0.48760330578512395</v>
      </c>
    </row>
    <row r="602">
      <c r="A602" s="26">
        <v>46</v>
      </c>
      <c r="B602" s="24" t="str">
        <v>동두천시</v>
      </c>
      <c r="C602" s="24" t="str">
        <v>2025-12</v>
      </c>
      <c r="D602" s="24" t="str">
        <v>비교 반영</v>
      </c>
      <c r="E602" s="24" t="str">
        <v>그 외 비교 반영월</v>
      </c>
      <c r="F602" s="37">
        <v>0.3741935483870968</v>
      </c>
      <c r="G602" s="37">
        <v>0.22580645161290322</v>
      </c>
      <c r="H602" s="37">
        <v>0.4</v>
      </c>
      <c r="I602" s="37">
        <v>0.6258064516129033</v>
      </c>
      <c r="J602" s="37">
        <v>0.6391752577319587</v>
      </c>
    </row>
    <row r="603">
      <c r="A603" s="26">
        <v>46</v>
      </c>
      <c r="B603" s="24" t="str">
        <v>동두천시</v>
      </c>
      <c r="C603" s="24" t="str">
        <v>2026-01</v>
      </c>
      <c r="D603" s="24" t="str">
        <v>비교 반영</v>
      </c>
      <c r="E603" s="24" t="str">
        <v>직전 비교기간</v>
      </c>
      <c r="F603" s="37">
        <v>0.3797814207650273</v>
      </c>
      <c r="G603" s="37">
        <v>0.20491803278688525</v>
      </c>
      <c r="H603" s="37">
        <v>0.41530054644808745</v>
      </c>
      <c r="I603" s="37">
        <v>0.6202185792349727</v>
      </c>
      <c r="J603" s="37">
        <v>0.6696035242290749</v>
      </c>
    </row>
    <row r="604">
      <c r="A604" s="26">
        <v>46</v>
      </c>
      <c r="B604" s="24" t="str">
        <v>동두천시</v>
      </c>
      <c r="C604" s="24" t="str">
        <v>2026-02</v>
      </c>
      <c r="D604" s="24" t="str">
        <v>비교 반영</v>
      </c>
      <c r="E604" s="24" t="str">
        <v>직전 비교기간</v>
      </c>
      <c r="F604" s="37">
        <v>0.3723076923076923</v>
      </c>
      <c r="G604" s="37">
        <v>0.1753846153846154</v>
      </c>
      <c r="H604" s="37">
        <v>0.4523076923076923</v>
      </c>
      <c r="I604" s="37">
        <v>0.6276923076923077</v>
      </c>
      <c r="J604" s="37">
        <v>0.7205882352941176</v>
      </c>
    </row>
    <row r="605">
      <c r="A605" s="26">
        <v>46</v>
      </c>
      <c r="B605" s="24" t="str">
        <v>동두천시</v>
      </c>
      <c r="C605" s="24" t="str">
        <v>2026-03</v>
      </c>
      <c r="D605" s="24" t="str">
        <v>비교 반영</v>
      </c>
      <c r="E605" s="24" t="str">
        <v>직전 비교기간</v>
      </c>
      <c r="F605" s="37">
        <v>0.38235294117647056</v>
      </c>
      <c r="G605" s="37">
        <v>0.25980392156862747</v>
      </c>
      <c r="H605" s="37">
        <v>0.35784313725490197</v>
      </c>
      <c r="I605" s="37">
        <v>0.6176470588235294</v>
      </c>
      <c r="J605" s="37">
        <v>0.5793650793650794</v>
      </c>
    </row>
    <row r="606">
      <c r="A606" s="26">
        <v>46</v>
      </c>
      <c r="B606" s="24" t="str">
        <v>동두천시</v>
      </c>
      <c r="C606" s="24" t="str">
        <v>2026-04</v>
      </c>
      <c r="D606" s="24" t="str">
        <v>비교 반영</v>
      </c>
      <c r="E606" s="24" t="str">
        <v>최근 비교기간</v>
      </c>
      <c r="F606" s="37">
        <v>0.4393939393939394</v>
      </c>
      <c r="G606" s="37">
        <v>0.20303030303030303</v>
      </c>
      <c r="H606" s="37">
        <v>0.3575757575757576</v>
      </c>
      <c r="I606" s="37">
        <v>0.5606060606060606</v>
      </c>
      <c r="J606" s="37">
        <v>0.6378378378378379</v>
      </c>
    </row>
    <row r="607">
      <c r="A607" s="26">
        <v>46</v>
      </c>
      <c r="B607" s="24" t="str">
        <v>동두천시</v>
      </c>
      <c r="C607" s="24" t="str">
        <v>2026-05</v>
      </c>
      <c r="D607" s="24" t="str">
        <v>비교 반영</v>
      </c>
      <c r="E607" s="24" t="str">
        <v>최근 비교기간</v>
      </c>
      <c r="F607" s="37">
        <v>0.44126984126984126</v>
      </c>
      <c r="G607" s="37">
        <v>0.20952380952380953</v>
      </c>
      <c r="H607" s="37">
        <v>0.3492063492063492</v>
      </c>
      <c r="I607" s="37">
        <v>0.5587301587301587</v>
      </c>
      <c r="J607" s="37">
        <v>0.625</v>
      </c>
    </row>
    <row r="608">
      <c r="A608" s="26">
        <v>46</v>
      </c>
      <c r="B608" s="24" t="str">
        <v>동두천시</v>
      </c>
      <c r="C608" s="24" t="str">
        <v>2026-06</v>
      </c>
      <c r="D608" s="24" t="str">
        <v>비교 반영</v>
      </c>
      <c r="E608" s="24" t="str">
        <v>최근 비교기간</v>
      </c>
      <c r="F608" s="37">
        <v>0.4689265536723164</v>
      </c>
      <c r="G608" s="37">
        <v>0.1864406779661017</v>
      </c>
      <c r="H608" s="37">
        <v>0.3446327683615819</v>
      </c>
      <c r="I608" s="37">
        <v>0.5310734463276836</v>
      </c>
      <c r="J608" s="37">
        <v>0.648936170212766</v>
      </c>
    </row>
    <row r="609">
      <c r="A609" s="30">
        <v>46</v>
      </c>
      <c r="B609" s="30" t="str">
        <v>동두천시</v>
      </c>
      <c r="C609" s="30" t="str">
        <v>2026-07</v>
      </c>
      <c r="D609" s="30" t="str">
        <v>집계 중</v>
      </c>
      <c r="E609" s="30" t="str">
        <v>집계 중 월</v>
      </c>
      <c r="F609" s="43">
        <v>0.4444444444444444</v>
      </c>
      <c r="G609" s="43">
        <v>0.19281045751633988</v>
      </c>
      <c r="H609" s="43">
        <v>0.3627450980392157</v>
      </c>
      <c r="I609" s="43">
        <v>0.5555555555555556</v>
      </c>
      <c r="J609" s="43">
        <v>0.6529411764705882</v>
      </c>
    </row>
    <row r="610">
      <c r="A610" s="26">
        <v>47</v>
      </c>
      <c r="B610" s="24" t="str">
        <v>연천군</v>
      </c>
      <c r="C610" s="24" t="str">
        <v>2025-08</v>
      </c>
      <c r="D610" s="24" t="str">
        <v>비교 반영</v>
      </c>
      <c r="E610" s="24" t="str">
        <v>그 외 비교 반영월</v>
      </c>
      <c r="F610" s="37">
        <v>0.7055837563451777</v>
      </c>
      <c r="G610" s="37">
        <v>0.04568527918781726</v>
      </c>
      <c r="H610" s="37">
        <v>0.24873096446700507</v>
      </c>
      <c r="I610" s="37">
        <v>0.29441624365482233</v>
      </c>
      <c r="J610" s="37">
        <v>0.8448275862068966</v>
      </c>
    </row>
    <row r="611">
      <c r="A611" s="26">
        <v>47</v>
      </c>
      <c r="B611" s="24" t="str">
        <v>연천군</v>
      </c>
      <c r="C611" s="24" t="str">
        <v>2025-09</v>
      </c>
      <c r="D611" s="24" t="str">
        <v>비교 반영</v>
      </c>
      <c r="E611" s="24" t="str">
        <v>그 외 비교 반영월</v>
      </c>
      <c r="F611" s="37">
        <v>0.7045454545454546</v>
      </c>
      <c r="G611" s="37">
        <v>0.1</v>
      </c>
      <c r="H611" s="37">
        <v>0.19545454545454546</v>
      </c>
      <c r="I611" s="37">
        <v>0.29545454545454547</v>
      </c>
      <c r="J611" s="37">
        <v>0.6615384615384615</v>
      </c>
    </row>
    <row r="612">
      <c r="A612" s="26">
        <v>47</v>
      </c>
      <c r="B612" s="24" t="str">
        <v>연천군</v>
      </c>
      <c r="C612" s="24" t="str">
        <v>2025-10</v>
      </c>
      <c r="D612" s="24" t="str">
        <v>비교 반영</v>
      </c>
      <c r="E612" s="24" t="str">
        <v>그 외 비교 반영월</v>
      </c>
      <c r="F612" s="37">
        <v>0.6526315789473685</v>
      </c>
      <c r="G612" s="37">
        <v>0.10526315789473684</v>
      </c>
      <c r="H612" s="37">
        <v>0.24210526315789474</v>
      </c>
      <c r="I612" s="37">
        <v>0.3473684210526316</v>
      </c>
      <c r="J612" s="37">
        <v>0.696969696969697</v>
      </c>
    </row>
    <row r="613">
      <c r="A613" s="26">
        <v>47</v>
      </c>
      <c r="B613" s="24" t="str">
        <v>연천군</v>
      </c>
      <c r="C613" s="24" t="str">
        <v>2025-11</v>
      </c>
      <c r="D613" s="24" t="str">
        <v>비교 반영</v>
      </c>
      <c r="E613" s="24" t="str">
        <v>그 외 비교 반영월</v>
      </c>
      <c r="F613" s="37">
        <v>0.7610294117647058</v>
      </c>
      <c r="G613" s="37">
        <v>0.058823529411764705</v>
      </c>
      <c r="H613" s="37">
        <v>0.1801470588235294</v>
      </c>
      <c r="I613" s="37">
        <v>0.23897058823529413</v>
      </c>
      <c r="J613" s="37">
        <v>0.7538461538461538</v>
      </c>
    </row>
    <row r="614">
      <c r="A614" s="26">
        <v>47</v>
      </c>
      <c r="B614" s="24" t="str">
        <v>연천군</v>
      </c>
      <c r="C614" s="24" t="str">
        <v>2025-12</v>
      </c>
      <c r="D614" s="24" t="str">
        <v>비교 반영</v>
      </c>
      <c r="E614" s="24" t="str">
        <v>그 외 비교 반영월</v>
      </c>
      <c r="F614" s="37">
        <v>0.8493723849372385</v>
      </c>
      <c r="G614" s="37">
        <v>0.0502092050209205</v>
      </c>
      <c r="H614" s="37">
        <v>0.100418410041841</v>
      </c>
      <c r="I614" s="37">
        <v>0.1506276150627615</v>
      </c>
      <c r="J614" s="37">
        <v>0.6666666666666666</v>
      </c>
    </row>
    <row r="615">
      <c r="A615" s="26">
        <v>47</v>
      </c>
      <c r="B615" s="24" t="str">
        <v>연천군</v>
      </c>
      <c r="C615" s="24" t="str">
        <v>2026-01</v>
      </c>
      <c r="D615" s="24" t="str">
        <v>비교 반영</v>
      </c>
      <c r="E615" s="24" t="str">
        <v>직전 비교기간</v>
      </c>
      <c r="F615" s="37">
        <v>0.7109004739336493</v>
      </c>
      <c r="G615" s="37">
        <v>0.07109004739336493</v>
      </c>
      <c r="H615" s="37">
        <v>0.21800947867298578</v>
      </c>
      <c r="I615" s="37">
        <v>0.2890995260663507</v>
      </c>
      <c r="J615" s="37">
        <v>0.7540983606557377</v>
      </c>
    </row>
    <row r="616">
      <c r="A616" s="26">
        <v>47</v>
      </c>
      <c r="B616" s="24" t="str">
        <v>연천군</v>
      </c>
      <c r="C616" s="24" t="str">
        <v>2026-02</v>
      </c>
      <c r="D616" s="24" t="str">
        <v>비교 반영</v>
      </c>
      <c r="E616" s="24" t="str">
        <v>직전 비교기간</v>
      </c>
      <c r="F616" s="37">
        <v>0.7606382978723404</v>
      </c>
      <c r="G616" s="37">
        <v>0.047872340425531915</v>
      </c>
      <c r="H616" s="37">
        <v>0.19148936170212766</v>
      </c>
      <c r="I616" s="37">
        <v>0.2393617021276596</v>
      </c>
      <c r="J616" s="37">
        <v>0.8</v>
      </c>
    </row>
    <row r="617">
      <c r="A617" s="26">
        <v>47</v>
      </c>
      <c r="B617" s="24" t="str">
        <v>연천군</v>
      </c>
      <c r="C617" s="24" t="str">
        <v>2026-03</v>
      </c>
      <c r="D617" s="24" t="str">
        <v>비교 반영</v>
      </c>
      <c r="E617" s="24" t="str">
        <v>직전 비교기간</v>
      </c>
      <c r="F617" s="37">
        <v>0.8028673835125448</v>
      </c>
      <c r="G617" s="37">
        <v>0.06451612903225806</v>
      </c>
      <c r="H617" s="37">
        <v>0.13261648745519714</v>
      </c>
      <c r="I617" s="37">
        <v>0.1971326164874552</v>
      </c>
      <c r="J617" s="37">
        <v>0.6727272727272727</v>
      </c>
    </row>
    <row r="618">
      <c r="A618" s="26">
        <v>47</v>
      </c>
      <c r="B618" s="24" t="str">
        <v>연천군</v>
      </c>
      <c r="C618" s="24" t="str">
        <v>2026-04</v>
      </c>
      <c r="D618" s="24" t="str">
        <v>비교 반영</v>
      </c>
      <c r="E618" s="24" t="str">
        <v>최근 비교기간</v>
      </c>
      <c r="F618" s="37">
        <v>0.831858407079646</v>
      </c>
      <c r="G618" s="37">
        <v>0.05752212389380531</v>
      </c>
      <c r="H618" s="37">
        <v>0.11061946902654868</v>
      </c>
      <c r="I618" s="37">
        <v>0.168141592920354</v>
      </c>
      <c r="J618" s="37">
        <v>0.6578947368421053</v>
      </c>
    </row>
    <row r="619">
      <c r="A619" s="26">
        <v>47</v>
      </c>
      <c r="B619" s="24" t="str">
        <v>연천군</v>
      </c>
      <c r="C619" s="24" t="str">
        <v>2026-05</v>
      </c>
      <c r="D619" s="24" t="str">
        <v>비교 반영</v>
      </c>
      <c r="E619" s="24" t="str">
        <v>최근 비교기간</v>
      </c>
      <c r="F619" s="37">
        <v>0.806282722513089</v>
      </c>
      <c r="G619" s="37">
        <v>0.02617801047120419</v>
      </c>
      <c r="H619" s="37">
        <v>0.16753926701570682</v>
      </c>
      <c r="I619" s="37">
        <v>0.193717277486911</v>
      </c>
      <c r="J619" s="37">
        <v>0.8648648648648649</v>
      </c>
    </row>
    <row r="620">
      <c r="A620" s="26">
        <v>47</v>
      </c>
      <c r="B620" s="24" t="str">
        <v>연천군</v>
      </c>
      <c r="C620" s="24" t="str">
        <v>2026-06</v>
      </c>
      <c r="D620" s="24" t="str">
        <v>비교 반영</v>
      </c>
      <c r="E620" s="24" t="str">
        <v>최근 비교기간</v>
      </c>
      <c r="F620" s="37">
        <v>0.8448275862068966</v>
      </c>
      <c r="G620" s="37">
        <v>0.03017241379310345</v>
      </c>
      <c r="H620" s="37">
        <v>0.125</v>
      </c>
      <c r="I620" s="37">
        <v>0.15517241379310345</v>
      </c>
      <c r="J620" s="37">
        <v>0.8055555555555556</v>
      </c>
    </row>
    <row r="621">
      <c r="A621" s="30">
        <v>47</v>
      </c>
      <c r="B621" s="30" t="str">
        <v>연천군</v>
      </c>
      <c r="C621" s="30" t="str">
        <v>2026-07</v>
      </c>
      <c r="D621" s="30" t="str">
        <v>집계 중</v>
      </c>
      <c r="E621" s="30" t="str">
        <v>집계 중 월</v>
      </c>
      <c r="F621" s="43">
        <v>0.8726114649681529</v>
      </c>
      <c r="G621" s="43">
        <v>0.05732484076433121</v>
      </c>
      <c r="H621" s="43">
        <v>0.07006369426751592</v>
      </c>
      <c r="I621" s="43">
        <v>0.12738853503184713</v>
      </c>
      <c r="J621" s="43">
        <v>0.55</v>
      </c>
    </row>
  </sheetData>
  <autoFilter ref="A6:N53"/>
  <mergeCells count="5">
    <mergeCell ref="A1:N1"/>
    <mergeCell ref="A2:N2"/>
    <mergeCell ref="A3:N3"/>
    <mergeCell ref="A4:N4"/>
    <mergeCell ref="A56:J56"/>
  </mergeCells>
  <pageMargins bottom="0.5" footer="0.3" header="0.3" left="0.4" right="0.4" top="0.5"/>
  <ignoredErrors>
    <ignoredError numberStoredAsText="1" sqref="A1:N6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EasyAutomation</Company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요약</vt:lpstr>
      <vt:lpstr>전체추이</vt:lpstr>
      <vt:lpstr>유형별신호</vt:lpstr>
      <vt:lpstr>유형별월간</vt:lpstr>
      <vt:lpstr>거래유형전환</vt:lpstr>
      <vt:lpstr>유형내거래전환</vt:lpstr>
      <vt:lpstr>지역비교</vt:lpstr>
      <vt:lpstr>하위지역유형흐름</vt:lpstr>
      <vt:lpstr>하위지역거래전환</vt:lpstr>
      <vt:lpstr>분석집계원자료</vt:lpstr>
      <vt:lpstr>집계기준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2026-08-17T07:50:11Z</dcterms:created>
  <dc:creator>EasyAutomation</dc:creator>
  <dc:description>부동산 유형·거래방식·지역별 실거래 흐름 분석</dc:description>
  <dc:subject>경기도 전체 부동산 2025-08 ~ 2026-08</dc:subject>
  <dc:title>부동산별 실거래 흐름 분석 리포트</dc:title>
</cp:coreProperties>
</file>